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omments1.xml" ContentType="application/vnd.openxmlformats-officedocument.spreadsheetml.comments+xml"/>
  <Override PartName="/xl/tables/table2.xml" ContentType="application/vnd.openxmlformats-officedocument.spreadsheetml.table+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persons/person.xml" ContentType="application/vnd.ms-excel.perso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332"/>
  <workbookPr updateLinks="never" codeName="EstaPasta_de_trabalho"/>
  <mc:AlternateContent xmlns:mc="http://schemas.openxmlformats.org/markup-compatibility/2006">
    <mc:Choice Requires="x15">
      <x15ac:absPath xmlns:x15ac="http://schemas.microsoft.com/office/spreadsheetml/2010/11/ac" url="C:\Users\ramaolopes\Documents\2024\SUBANEXO IV - PLANO DA RECEITA_MUNICIPIOS 2024_portal publicação1052023\"/>
    </mc:Choice>
  </mc:AlternateContent>
  <xr:revisionPtr revIDLastSave="0" documentId="13_ncr:1_{C1A79EDC-EDD0-4EC8-B76F-39EC417B3471}" xr6:coauthVersionLast="47" xr6:coauthVersionMax="47" xr10:uidLastSave="{00000000-0000-0000-0000-000000000000}"/>
  <bookViews>
    <workbookView xWindow="28680" yWindow="-120" windowWidth="29040" windowHeight="15840" tabRatio="928" xr2:uid="{00000000-000D-0000-FFFF-FFFF00000000}"/>
  </bookViews>
  <sheets>
    <sheet name="ENR-2024-TCEMS" sheetId="72" r:id="rId1"/>
    <sheet name="TCE_ATUALIZAÇÕES_2024" sheetId="73" r:id="rId2"/>
    <sheet name="STN ENR-2024" sheetId="79" r:id="rId3"/>
    <sheet name="Síntese Alterações - STN" sheetId="81" r:id="rId4"/>
    <sheet name="EMENDAS PARLAMENTARES(V3)" sheetId="62" r:id="rId5"/>
    <sheet name="TABELAS" sheetId="37" state="hidden" r:id="rId6"/>
  </sheets>
  <externalReferences>
    <externalReference r:id="rId7"/>
  </externalReferences>
  <definedNames>
    <definedName name="_xlnm._FilterDatabase" localSheetId="4" hidden="1">'EMENDAS PARLAMENTARES(V3)'!$T$2:$W$408</definedName>
    <definedName name="_xlnm._FilterDatabase" localSheetId="2" hidden="1">'STN ENR-2024'!$A$2:$M$1678</definedName>
    <definedName name="_xlnm._FilterDatabase" localSheetId="1" hidden="1">TCE_ATUALIZAÇÕES_2024!$B$2:$M$2</definedName>
    <definedName name="_xlnm.Print_Area" localSheetId="1">TCE_ATUALIZAÇÕES_2024!$A$1:$P$372</definedName>
    <definedName name="_xlnm.Print_Titles" localSheetId="1">TCE_ATUALIZAÇÕES_2024!$1:$2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T1073" i="72" l="1"/>
  <c r="T3463" i="72"/>
  <c r="T3464" i="72"/>
  <c r="T3465" i="72"/>
  <c r="T3466" i="72"/>
  <c r="T3467" i="72"/>
  <c r="T3468" i="72"/>
  <c r="T3449" i="72" l="1"/>
  <c r="T3450" i="72"/>
  <c r="T3451" i="72"/>
  <c r="T3452" i="72"/>
  <c r="T3453" i="72"/>
  <c r="T3454" i="72"/>
  <c r="T3455" i="72"/>
  <c r="T3456" i="72"/>
  <c r="T3457" i="72"/>
  <c r="T3458" i="72"/>
  <c r="T3459" i="72"/>
  <c r="T3460" i="72"/>
  <c r="K3025" i="72"/>
  <c r="T3025" i="72" s="1"/>
  <c r="K3026" i="72"/>
  <c r="T3026" i="72" s="1"/>
  <c r="K3027" i="72"/>
  <c r="T3027" i="72" s="1"/>
  <c r="K3028" i="72"/>
  <c r="T3028" i="72" s="1"/>
  <c r="K3029" i="72"/>
  <c r="T3029" i="72" s="1"/>
  <c r="K3030" i="72"/>
  <c r="T3030" i="72" s="1"/>
  <c r="T3035" i="72"/>
  <c r="T3037" i="72"/>
  <c r="K3038" i="72"/>
  <c r="T3038" i="72" s="1"/>
  <c r="N3025" i="72"/>
  <c r="N3026" i="72"/>
  <c r="N3027" i="72"/>
  <c r="N3028" i="72"/>
  <c r="N3029" i="72"/>
  <c r="N3030" i="72"/>
  <c r="N3031" i="72"/>
  <c r="N3032" i="72"/>
  <c r="N3033" i="72"/>
  <c r="N3034" i="72"/>
  <c r="N3035" i="72"/>
  <c r="N3036" i="72"/>
  <c r="N3037" i="72"/>
  <c r="N3038" i="72"/>
  <c r="T3031" i="72"/>
  <c r="T3032" i="72"/>
  <c r="T3033" i="72"/>
  <c r="T3034" i="72"/>
  <c r="T3036" i="72"/>
  <c r="K3620" i="72"/>
  <c r="T3620" i="72" s="1"/>
  <c r="K3621" i="72"/>
  <c r="T3621" i="72" s="1"/>
  <c r="K3622" i="72"/>
  <c r="T3622" i="72" s="1"/>
  <c r="N3620" i="72"/>
  <c r="N3621" i="72"/>
  <c r="N3622" i="72"/>
  <c r="K3600" i="72"/>
  <c r="T3600" i="72" s="1"/>
  <c r="K3601" i="72"/>
  <c r="T3601" i="72" s="1"/>
  <c r="N3600" i="72"/>
  <c r="N3601" i="72"/>
  <c r="K3021" i="72"/>
  <c r="T3021" i="72" s="1"/>
  <c r="K3022" i="72"/>
  <c r="T3022" i="72" s="1"/>
  <c r="K3023" i="72"/>
  <c r="T3023" i="72" s="1"/>
  <c r="K3024" i="72"/>
  <c r="T3024" i="72" s="1"/>
  <c r="K3039" i="72"/>
  <c r="T3039" i="72" s="1"/>
  <c r="N3021" i="72"/>
  <c r="N3022" i="72"/>
  <c r="N3023" i="72"/>
  <c r="N3024" i="72"/>
  <c r="N3039" i="72"/>
  <c r="K2790" i="72"/>
  <c r="T2790" i="72" s="1"/>
  <c r="K2791" i="72"/>
  <c r="T2791" i="72" s="1"/>
  <c r="K2792" i="72"/>
  <c r="T2792" i="72" s="1"/>
  <c r="K2793" i="72"/>
  <c r="T2793" i="72" s="1"/>
  <c r="K2794" i="72"/>
  <c r="T2794" i="72" s="1"/>
  <c r="K2795" i="72"/>
  <c r="T2795" i="72" s="1"/>
  <c r="K2796" i="72"/>
  <c r="T2796" i="72" s="1"/>
  <c r="K2797" i="72"/>
  <c r="T2797" i="72" s="1"/>
  <c r="K2798" i="72"/>
  <c r="T2798" i="72" s="1"/>
  <c r="N2790" i="72"/>
  <c r="N2791" i="72"/>
  <c r="N2792" i="72"/>
  <c r="N2793" i="72"/>
  <c r="N2794" i="72"/>
  <c r="N2795" i="72"/>
  <c r="N2796" i="72"/>
  <c r="N2797" i="72"/>
  <c r="N2798" i="72"/>
  <c r="M3037" i="72" l="1"/>
  <c r="M3038" i="72"/>
  <c r="M3030" i="72"/>
  <c r="M3031" i="72"/>
  <c r="M3035" i="72"/>
  <c r="M3034" i="72"/>
  <c r="M3026" i="72"/>
  <c r="M3029" i="72"/>
  <c r="M3033" i="72"/>
  <c r="M3032" i="72"/>
  <c r="M3036" i="72"/>
  <c r="M3027" i="72"/>
  <c r="M3025" i="72"/>
  <c r="M3620" i="72"/>
  <c r="M3028" i="72"/>
  <c r="M3022" i="72"/>
  <c r="M3021" i="72"/>
  <c r="M3621" i="72"/>
  <c r="M2794" i="72"/>
  <c r="M3600" i="72"/>
  <c r="M2791" i="72"/>
  <c r="M3023" i="72"/>
  <c r="M3024" i="72"/>
  <c r="M2796" i="72"/>
  <c r="M2793" i="72"/>
  <c r="M2792" i="72"/>
  <c r="M2790" i="72"/>
  <c r="M2797" i="72"/>
  <c r="M2795" i="72"/>
  <c r="K1396" i="72" l="1"/>
  <c r="T1396" i="72" s="1"/>
  <c r="K1397" i="72"/>
  <c r="T1397" i="72" s="1"/>
  <c r="N1396" i="72"/>
  <c r="N1397" i="72"/>
  <c r="T2525" i="72"/>
  <c r="T2526" i="72"/>
  <c r="T2169" i="72"/>
  <c r="T2180" i="72"/>
  <c r="T2182" i="72"/>
  <c r="T2185" i="72"/>
  <c r="T2167" i="72"/>
  <c r="T2168" i="72"/>
  <c r="T2170" i="72"/>
  <c r="T2171" i="72"/>
  <c r="T2172" i="72"/>
  <c r="T2173" i="72"/>
  <c r="T2174" i="72"/>
  <c r="T2175" i="72"/>
  <c r="T2176" i="72"/>
  <c r="T2177" i="72"/>
  <c r="T2178" i="72"/>
  <c r="T2179" i="72"/>
  <c r="T2181" i="72"/>
  <c r="T2183" i="72"/>
  <c r="T2184" i="72"/>
  <c r="T2000" i="72"/>
  <c r="T2002" i="72"/>
  <c r="T2005" i="72"/>
  <c r="T2001" i="72"/>
  <c r="T2003" i="72"/>
  <c r="T2004" i="72"/>
  <c r="T2006" i="72"/>
  <c r="T2007" i="72"/>
  <c r="T2008" i="72"/>
  <c r="M1396" i="72" l="1"/>
  <c r="K1348" i="72" l="1"/>
  <c r="T1348" i="72" s="1"/>
  <c r="K1349" i="72"/>
  <c r="T1349" i="72" s="1"/>
  <c r="N1348" i="72"/>
  <c r="N1349" i="72"/>
  <c r="K1307" i="72"/>
  <c r="T1307" i="72" s="1"/>
  <c r="K1308" i="72"/>
  <c r="T1308" i="72" s="1"/>
  <c r="K1309" i="72"/>
  <c r="T1309" i="72" s="1"/>
  <c r="K1310" i="72"/>
  <c r="T1310" i="72" s="1"/>
  <c r="N1307" i="72"/>
  <c r="N1308" i="72"/>
  <c r="N1309" i="72"/>
  <c r="N1310" i="72"/>
  <c r="M1348" i="72" l="1"/>
  <c r="M1308" i="72"/>
  <c r="M1309" i="72"/>
  <c r="M1307" i="72"/>
  <c r="K1305" i="72" l="1"/>
  <c r="T1305" i="72" s="1"/>
  <c r="K1306" i="72"/>
  <c r="T1306" i="72" s="1"/>
  <c r="K1311" i="72"/>
  <c r="T1311" i="72" s="1"/>
  <c r="K1312" i="72"/>
  <c r="T1312" i="72" s="1"/>
  <c r="K1313" i="72"/>
  <c r="T1313" i="72" s="1"/>
  <c r="N1305" i="72"/>
  <c r="N1306" i="72"/>
  <c r="N1311" i="72"/>
  <c r="N1312" i="72"/>
  <c r="N1313" i="72"/>
  <c r="K879" i="72"/>
  <c r="T879" i="72" s="1"/>
  <c r="K880" i="72"/>
  <c r="T880" i="72" s="1"/>
  <c r="N879" i="72"/>
  <c r="N880" i="72"/>
  <c r="K436" i="72"/>
  <c r="T436" i="72" s="1"/>
  <c r="N436" i="72"/>
  <c r="M1312" i="72" l="1"/>
  <c r="M1306" i="72"/>
  <c r="M1311" i="72"/>
  <c r="M1310" i="72"/>
  <c r="M1305" i="72"/>
  <c r="M879" i="72"/>
  <c r="K422" i="72" l="1"/>
  <c r="T422" i="72" s="1"/>
  <c r="K423" i="72"/>
  <c r="T423" i="72" s="1"/>
  <c r="K424" i="72"/>
  <c r="T424" i="72" s="1"/>
  <c r="K425" i="72"/>
  <c r="T425" i="72" s="1"/>
  <c r="K426" i="72"/>
  <c r="T426" i="72" s="1"/>
  <c r="N422" i="72"/>
  <c r="N423" i="72"/>
  <c r="N424" i="72"/>
  <c r="N425" i="72"/>
  <c r="N426" i="72"/>
  <c r="T427" i="72"/>
  <c r="T428" i="72"/>
  <c r="K429" i="72"/>
  <c r="T429" i="72" s="1"/>
  <c r="K430" i="72"/>
  <c r="T430" i="72" s="1"/>
  <c r="K431" i="72"/>
  <c r="T431" i="72" s="1"/>
  <c r="N427" i="72"/>
  <c r="N428" i="72"/>
  <c r="N429" i="72"/>
  <c r="N430" i="72"/>
  <c r="N431" i="72"/>
  <c r="K419" i="72"/>
  <c r="T419" i="72" s="1"/>
  <c r="K420" i="72"/>
  <c r="T420" i="72" s="1"/>
  <c r="K421" i="72"/>
  <c r="T421" i="72" s="1"/>
  <c r="K432" i="72"/>
  <c r="T432" i="72" s="1"/>
  <c r="N419" i="72"/>
  <c r="N420" i="72"/>
  <c r="N421" i="72"/>
  <c r="N432" i="72"/>
  <c r="K418" i="72"/>
  <c r="T418" i="72" s="1"/>
  <c r="K433" i="72"/>
  <c r="T433" i="72" s="1"/>
  <c r="K434" i="72"/>
  <c r="T434" i="72" s="1"/>
  <c r="K435" i="72"/>
  <c r="T435" i="72" s="1"/>
  <c r="N418" i="72"/>
  <c r="N433" i="72"/>
  <c r="N434" i="72"/>
  <c r="N435" i="72"/>
  <c r="M421" i="72" l="1"/>
  <c r="M429" i="72"/>
  <c r="M431" i="72"/>
  <c r="M425" i="72"/>
  <c r="M423" i="72"/>
  <c r="M422" i="72"/>
  <c r="M426" i="72"/>
  <c r="M424" i="72"/>
  <c r="M419" i="72"/>
  <c r="M428" i="72"/>
  <c r="M427" i="72"/>
  <c r="M432" i="72"/>
  <c r="M420" i="72"/>
  <c r="M430" i="72"/>
  <c r="M434" i="72"/>
  <c r="M433" i="72"/>
  <c r="K187" i="72" l="1"/>
  <c r="T187" i="72" s="1"/>
  <c r="K188" i="72"/>
  <c r="T188" i="72" s="1"/>
  <c r="K189" i="72"/>
  <c r="T189" i="72" s="1"/>
  <c r="K190" i="72"/>
  <c r="T190" i="72" s="1"/>
  <c r="K191" i="72"/>
  <c r="T191" i="72" s="1"/>
  <c r="K192" i="72"/>
  <c r="T192" i="72" s="1"/>
  <c r="K193" i="72"/>
  <c r="T193" i="72" s="1"/>
  <c r="K194" i="72"/>
  <c r="T194" i="72" s="1"/>
  <c r="K195" i="72"/>
  <c r="T195" i="72" s="1"/>
  <c r="N187" i="72"/>
  <c r="N188" i="72"/>
  <c r="N189" i="72"/>
  <c r="N190" i="72"/>
  <c r="N191" i="72"/>
  <c r="N192" i="72"/>
  <c r="N193" i="72"/>
  <c r="N194" i="72"/>
  <c r="N195" i="72"/>
  <c r="G1678" i="79"/>
  <c r="F1678" i="79"/>
  <c r="E1678" i="79"/>
  <c r="D1678" i="79"/>
  <c r="C1678" i="79"/>
  <c r="B1678" i="79"/>
  <c r="A1678" i="79"/>
  <c r="G1677" i="79"/>
  <c r="F1677" i="79"/>
  <c r="E1677" i="79"/>
  <c r="D1677" i="79"/>
  <c r="C1677" i="79"/>
  <c r="B1677" i="79"/>
  <c r="A1677" i="79"/>
  <c r="G1676" i="79"/>
  <c r="F1676" i="79"/>
  <c r="E1676" i="79"/>
  <c r="D1676" i="79"/>
  <c r="C1676" i="79"/>
  <c r="B1676" i="79"/>
  <c r="A1676" i="79"/>
  <c r="G1675" i="79"/>
  <c r="F1675" i="79"/>
  <c r="E1675" i="79"/>
  <c r="D1675" i="79"/>
  <c r="C1675" i="79"/>
  <c r="B1675" i="79"/>
  <c r="A1675" i="79"/>
  <c r="G1674" i="79"/>
  <c r="F1674" i="79"/>
  <c r="E1674" i="79"/>
  <c r="D1674" i="79"/>
  <c r="C1674" i="79"/>
  <c r="B1674" i="79"/>
  <c r="A1674" i="79"/>
  <c r="G1673" i="79"/>
  <c r="F1673" i="79"/>
  <c r="E1673" i="79"/>
  <c r="D1673" i="79"/>
  <c r="C1673" i="79"/>
  <c r="B1673" i="79"/>
  <c r="A1673" i="79"/>
  <c r="G1672" i="79"/>
  <c r="F1672" i="79"/>
  <c r="E1672" i="79"/>
  <c r="D1672" i="79"/>
  <c r="C1672" i="79"/>
  <c r="B1672" i="79"/>
  <c r="A1672" i="79"/>
  <c r="G1671" i="79"/>
  <c r="F1671" i="79"/>
  <c r="E1671" i="79"/>
  <c r="D1671" i="79"/>
  <c r="C1671" i="79"/>
  <c r="B1671" i="79"/>
  <c r="A1671" i="79"/>
  <c r="G1670" i="79"/>
  <c r="F1670" i="79"/>
  <c r="E1670" i="79"/>
  <c r="D1670" i="79"/>
  <c r="C1670" i="79"/>
  <c r="B1670" i="79"/>
  <c r="A1670" i="79"/>
  <c r="G1669" i="79"/>
  <c r="F1669" i="79"/>
  <c r="E1669" i="79"/>
  <c r="D1669" i="79"/>
  <c r="C1669" i="79"/>
  <c r="B1669" i="79"/>
  <c r="A1669" i="79"/>
  <c r="G1668" i="79"/>
  <c r="F1668" i="79"/>
  <c r="E1668" i="79"/>
  <c r="D1668" i="79"/>
  <c r="C1668" i="79"/>
  <c r="B1668" i="79"/>
  <c r="A1668" i="79"/>
  <c r="G1667" i="79"/>
  <c r="F1667" i="79"/>
  <c r="E1667" i="79"/>
  <c r="D1667" i="79"/>
  <c r="C1667" i="79"/>
  <c r="B1667" i="79"/>
  <c r="A1667" i="79"/>
  <c r="G1666" i="79"/>
  <c r="F1666" i="79"/>
  <c r="E1666" i="79"/>
  <c r="D1666" i="79"/>
  <c r="C1666" i="79"/>
  <c r="B1666" i="79"/>
  <c r="A1666" i="79"/>
  <c r="G1665" i="79"/>
  <c r="F1665" i="79"/>
  <c r="E1665" i="79"/>
  <c r="D1665" i="79"/>
  <c r="C1665" i="79"/>
  <c r="B1665" i="79"/>
  <c r="A1665" i="79"/>
  <c r="G1664" i="79"/>
  <c r="F1664" i="79"/>
  <c r="E1664" i="79"/>
  <c r="D1664" i="79"/>
  <c r="C1664" i="79"/>
  <c r="B1664" i="79"/>
  <c r="A1664" i="79"/>
  <c r="G1663" i="79"/>
  <c r="F1663" i="79"/>
  <c r="E1663" i="79"/>
  <c r="D1663" i="79"/>
  <c r="C1663" i="79"/>
  <c r="B1663" i="79"/>
  <c r="A1663" i="79"/>
  <c r="G1662" i="79"/>
  <c r="F1662" i="79"/>
  <c r="E1662" i="79"/>
  <c r="D1662" i="79"/>
  <c r="C1662" i="79"/>
  <c r="B1662" i="79"/>
  <c r="A1662" i="79"/>
  <c r="G1661" i="79"/>
  <c r="F1661" i="79"/>
  <c r="E1661" i="79"/>
  <c r="D1661" i="79"/>
  <c r="C1661" i="79"/>
  <c r="B1661" i="79"/>
  <c r="A1661" i="79"/>
  <c r="G1660" i="79"/>
  <c r="F1660" i="79"/>
  <c r="E1660" i="79"/>
  <c r="D1660" i="79"/>
  <c r="C1660" i="79"/>
  <c r="B1660" i="79"/>
  <c r="A1660" i="79"/>
  <c r="G1659" i="79"/>
  <c r="F1659" i="79"/>
  <c r="E1659" i="79"/>
  <c r="D1659" i="79"/>
  <c r="C1659" i="79"/>
  <c r="B1659" i="79"/>
  <c r="A1659" i="79"/>
  <c r="G1658" i="79"/>
  <c r="F1658" i="79"/>
  <c r="E1658" i="79"/>
  <c r="D1658" i="79"/>
  <c r="C1658" i="79"/>
  <c r="B1658" i="79"/>
  <c r="A1658" i="79"/>
  <c r="G1657" i="79"/>
  <c r="F1657" i="79"/>
  <c r="E1657" i="79"/>
  <c r="D1657" i="79"/>
  <c r="C1657" i="79"/>
  <c r="B1657" i="79"/>
  <c r="A1657" i="79"/>
  <c r="G1656" i="79"/>
  <c r="F1656" i="79"/>
  <c r="E1656" i="79"/>
  <c r="D1656" i="79"/>
  <c r="C1656" i="79"/>
  <c r="B1656" i="79"/>
  <c r="A1656" i="79"/>
  <c r="G1655" i="79"/>
  <c r="F1655" i="79"/>
  <c r="E1655" i="79"/>
  <c r="D1655" i="79"/>
  <c r="C1655" i="79"/>
  <c r="B1655" i="79"/>
  <c r="A1655" i="79"/>
  <c r="G1654" i="79"/>
  <c r="F1654" i="79"/>
  <c r="E1654" i="79"/>
  <c r="D1654" i="79"/>
  <c r="C1654" i="79"/>
  <c r="B1654" i="79"/>
  <c r="A1654" i="79"/>
  <c r="G1653" i="79"/>
  <c r="F1653" i="79"/>
  <c r="E1653" i="79"/>
  <c r="D1653" i="79"/>
  <c r="C1653" i="79"/>
  <c r="B1653" i="79"/>
  <c r="A1653" i="79"/>
  <c r="G1652" i="79"/>
  <c r="F1652" i="79"/>
  <c r="E1652" i="79"/>
  <c r="D1652" i="79"/>
  <c r="C1652" i="79"/>
  <c r="B1652" i="79"/>
  <c r="A1652" i="79"/>
  <c r="G1651" i="79"/>
  <c r="F1651" i="79"/>
  <c r="E1651" i="79"/>
  <c r="D1651" i="79"/>
  <c r="C1651" i="79"/>
  <c r="B1651" i="79"/>
  <c r="A1651" i="79"/>
  <c r="G1650" i="79"/>
  <c r="F1650" i="79"/>
  <c r="E1650" i="79"/>
  <c r="D1650" i="79"/>
  <c r="C1650" i="79"/>
  <c r="B1650" i="79"/>
  <c r="A1650" i="79"/>
  <c r="G1649" i="79"/>
  <c r="F1649" i="79"/>
  <c r="E1649" i="79"/>
  <c r="D1649" i="79"/>
  <c r="C1649" i="79"/>
  <c r="B1649" i="79"/>
  <c r="A1649" i="79"/>
  <c r="G1648" i="79"/>
  <c r="F1648" i="79"/>
  <c r="E1648" i="79"/>
  <c r="D1648" i="79"/>
  <c r="C1648" i="79"/>
  <c r="B1648" i="79"/>
  <c r="A1648" i="79"/>
  <c r="G1647" i="79"/>
  <c r="F1647" i="79"/>
  <c r="E1647" i="79"/>
  <c r="D1647" i="79"/>
  <c r="C1647" i="79"/>
  <c r="B1647" i="79"/>
  <c r="A1647" i="79"/>
  <c r="G1646" i="79"/>
  <c r="F1646" i="79"/>
  <c r="E1646" i="79"/>
  <c r="D1646" i="79"/>
  <c r="C1646" i="79"/>
  <c r="B1646" i="79"/>
  <c r="A1646" i="79"/>
  <c r="G1645" i="79"/>
  <c r="F1645" i="79"/>
  <c r="E1645" i="79"/>
  <c r="D1645" i="79"/>
  <c r="C1645" i="79"/>
  <c r="B1645" i="79"/>
  <c r="A1645" i="79"/>
  <c r="G1644" i="79"/>
  <c r="F1644" i="79"/>
  <c r="E1644" i="79"/>
  <c r="D1644" i="79"/>
  <c r="C1644" i="79"/>
  <c r="B1644" i="79"/>
  <c r="A1644" i="79"/>
  <c r="G1643" i="79"/>
  <c r="F1643" i="79"/>
  <c r="E1643" i="79"/>
  <c r="D1643" i="79"/>
  <c r="C1643" i="79"/>
  <c r="B1643" i="79"/>
  <c r="A1643" i="79"/>
  <c r="G1642" i="79"/>
  <c r="F1642" i="79"/>
  <c r="E1642" i="79"/>
  <c r="D1642" i="79"/>
  <c r="C1642" i="79"/>
  <c r="B1642" i="79"/>
  <c r="A1642" i="79"/>
  <c r="G1641" i="79"/>
  <c r="F1641" i="79"/>
  <c r="E1641" i="79"/>
  <c r="D1641" i="79"/>
  <c r="C1641" i="79"/>
  <c r="B1641" i="79"/>
  <c r="A1641" i="79"/>
  <c r="G1640" i="79"/>
  <c r="F1640" i="79"/>
  <c r="E1640" i="79"/>
  <c r="D1640" i="79"/>
  <c r="C1640" i="79"/>
  <c r="B1640" i="79"/>
  <c r="A1640" i="79"/>
  <c r="G1639" i="79"/>
  <c r="F1639" i="79"/>
  <c r="E1639" i="79"/>
  <c r="D1639" i="79"/>
  <c r="C1639" i="79"/>
  <c r="B1639" i="79"/>
  <c r="A1639" i="79"/>
  <c r="G1638" i="79"/>
  <c r="F1638" i="79"/>
  <c r="E1638" i="79"/>
  <c r="D1638" i="79"/>
  <c r="C1638" i="79"/>
  <c r="B1638" i="79"/>
  <c r="A1638" i="79"/>
  <c r="G1637" i="79"/>
  <c r="F1637" i="79"/>
  <c r="E1637" i="79"/>
  <c r="D1637" i="79"/>
  <c r="C1637" i="79"/>
  <c r="B1637" i="79"/>
  <c r="A1637" i="79"/>
  <c r="G1636" i="79"/>
  <c r="F1636" i="79"/>
  <c r="E1636" i="79"/>
  <c r="D1636" i="79"/>
  <c r="C1636" i="79"/>
  <c r="B1636" i="79"/>
  <c r="A1636" i="79"/>
  <c r="G1635" i="79"/>
  <c r="F1635" i="79"/>
  <c r="E1635" i="79"/>
  <c r="D1635" i="79"/>
  <c r="C1635" i="79"/>
  <c r="B1635" i="79"/>
  <c r="A1635" i="79"/>
  <c r="G1634" i="79"/>
  <c r="F1634" i="79"/>
  <c r="E1634" i="79"/>
  <c r="D1634" i="79"/>
  <c r="C1634" i="79"/>
  <c r="B1634" i="79"/>
  <c r="A1634" i="79"/>
  <c r="G1633" i="79"/>
  <c r="F1633" i="79"/>
  <c r="E1633" i="79"/>
  <c r="D1633" i="79"/>
  <c r="C1633" i="79"/>
  <c r="B1633" i="79"/>
  <c r="A1633" i="79"/>
  <c r="G1632" i="79"/>
  <c r="F1632" i="79"/>
  <c r="E1632" i="79"/>
  <c r="D1632" i="79"/>
  <c r="C1632" i="79"/>
  <c r="B1632" i="79"/>
  <c r="A1632" i="79"/>
  <c r="G1631" i="79"/>
  <c r="F1631" i="79"/>
  <c r="E1631" i="79"/>
  <c r="D1631" i="79"/>
  <c r="C1631" i="79"/>
  <c r="B1631" i="79"/>
  <c r="A1631" i="79"/>
  <c r="G1630" i="79"/>
  <c r="F1630" i="79"/>
  <c r="E1630" i="79"/>
  <c r="D1630" i="79"/>
  <c r="C1630" i="79"/>
  <c r="B1630" i="79"/>
  <c r="A1630" i="79"/>
  <c r="G1629" i="79"/>
  <c r="F1629" i="79"/>
  <c r="E1629" i="79"/>
  <c r="D1629" i="79"/>
  <c r="C1629" i="79"/>
  <c r="B1629" i="79"/>
  <c r="A1629" i="79"/>
  <c r="G1628" i="79"/>
  <c r="F1628" i="79"/>
  <c r="E1628" i="79"/>
  <c r="D1628" i="79"/>
  <c r="C1628" i="79"/>
  <c r="B1628" i="79"/>
  <c r="A1628" i="79"/>
  <c r="G1627" i="79"/>
  <c r="F1627" i="79"/>
  <c r="E1627" i="79"/>
  <c r="D1627" i="79"/>
  <c r="C1627" i="79"/>
  <c r="B1627" i="79"/>
  <c r="A1627" i="79"/>
  <c r="G1626" i="79"/>
  <c r="F1626" i="79"/>
  <c r="E1626" i="79"/>
  <c r="D1626" i="79"/>
  <c r="C1626" i="79"/>
  <c r="B1626" i="79"/>
  <c r="A1626" i="79"/>
  <c r="G1625" i="79"/>
  <c r="F1625" i="79"/>
  <c r="E1625" i="79"/>
  <c r="D1625" i="79"/>
  <c r="C1625" i="79"/>
  <c r="B1625" i="79"/>
  <c r="A1625" i="79"/>
  <c r="G1624" i="79"/>
  <c r="F1624" i="79"/>
  <c r="E1624" i="79"/>
  <c r="D1624" i="79"/>
  <c r="C1624" i="79"/>
  <c r="B1624" i="79"/>
  <c r="A1624" i="79"/>
  <c r="G1623" i="79"/>
  <c r="F1623" i="79"/>
  <c r="E1623" i="79"/>
  <c r="D1623" i="79"/>
  <c r="C1623" i="79"/>
  <c r="B1623" i="79"/>
  <c r="A1623" i="79"/>
  <c r="G1622" i="79"/>
  <c r="F1622" i="79"/>
  <c r="E1622" i="79"/>
  <c r="D1622" i="79"/>
  <c r="C1622" i="79"/>
  <c r="B1622" i="79"/>
  <c r="A1622" i="79"/>
  <c r="G1621" i="79"/>
  <c r="F1621" i="79"/>
  <c r="E1621" i="79"/>
  <c r="D1621" i="79"/>
  <c r="C1621" i="79"/>
  <c r="B1621" i="79"/>
  <c r="A1621" i="79"/>
  <c r="G1620" i="79"/>
  <c r="F1620" i="79"/>
  <c r="E1620" i="79"/>
  <c r="D1620" i="79"/>
  <c r="C1620" i="79"/>
  <c r="B1620" i="79"/>
  <c r="A1620" i="79"/>
  <c r="G1619" i="79"/>
  <c r="F1619" i="79"/>
  <c r="E1619" i="79"/>
  <c r="D1619" i="79"/>
  <c r="C1619" i="79"/>
  <c r="B1619" i="79"/>
  <c r="A1619" i="79"/>
  <c r="G1618" i="79"/>
  <c r="F1618" i="79"/>
  <c r="E1618" i="79"/>
  <c r="D1618" i="79"/>
  <c r="C1618" i="79"/>
  <c r="B1618" i="79"/>
  <c r="A1618" i="79"/>
  <c r="G1617" i="79"/>
  <c r="F1617" i="79"/>
  <c r="E1617" i="79"/>
  <c r="D1617" i="79"/>
  <c r="C1617" i="79"/>
  <c r="B1617" i="79"/>
  <c r="A1617" i="79"/>
  <c r="G1616" i="79"/>
  <c r="F1616" i="79"/>
  <c r="E1616" i="79"/>
  <c r="D1616" i="79"/>
  <c r="C1616" i="79"/>
  <c r="B1616" i="79"/>
  <c r="A1616" i="79"/>
  <c r="G1615" i="79"/>
  <c r="F1615" i="79"/>
  <c r="E1615" i="79"/>
  <c r="D1615" i="79"/>
  <c r="C1615" i="79"/>
  <c r="B1615" i="79"/>
  <c r="A1615" i="79"/>
  <c r="G1614" i="79"/>
  <c r="F1614" i="79"/>
  <c r="E1614" i="79"/>
  <c r="D1614" i="79"/>
  <c r="C1614" i="79"/>
  <c r="B1614" i="79"/>
  <c r="A1614" i="79"/>
  <c r="G1613" i="79"/>
  <c r="F1613" i="79"/>
  <c r="E1613" i="79"/>
  <c r="D1613" i="79"/>
  <c r="C1613" i="79"/>
  <c r="B1613" i="79"/>
  <c r="A1613" i="79"/>
  <c r="G1612" i="79"/>
  <c r="F1612" i="79"/>
  <c r="E1612" i="79"/>
  <c r="D1612" i="79"/>
  <c r="C1612" i="79"/>
  <c r="B1612" i="79"/>
  <c r="A1612" i="79"/>
  <c r="G1611" i="79"/>
  <c r="F1611" i="79"/>
  <c r="E1611" i="79"/>
  <c r="D1611" i="79"/>
  <c r="C1611" i="79"/>
  <c r="B1611" i="79"/>
  <c r="A1611" i="79"/>
  <c r="G1610" i="79"/>
  <c r="F1610" i="79"/>
  <c r="E1610" i="79"/>
  <c r="D1610" i="79"/>
  <c r="C1610" i="79"/>
  <c r="B1610" i="79"/>
  <c r="A1610" i="79"/>
  <c r="G1609" i="79"/>
  <c r="F1609" i="79"/>
  <c r="E1609" i="79"/>
  <c r="D1609" i="79"/>
  <c r="C1609" i="79"/>
  <c r="B1609" i="79"/>
  <c r="A1609" i="79"/>
  <c r="G1608" i="79"/>
  <c r="F1608" i="79"/>
  <c r="E1608" i="79"/>
  <c r="D1608" i="79"/>
  <c r="C1608" i="79"/>
  <c r="B1608" i="79"/>
  <c r="A1608" i="79"/>
  <c r="G1607" i="79"/>
  <c r="F1607" i="79"/>
  <c r="E1607" i="79"/>
  <c r="D1607" i="79"/>
  <c r="C1607" i="79"/>
  <c r="B1607" i="79"/>
  <c r="A1607" i="79"/>
  <c r="G1606" i="79"/>
  <c r="F1606" i="79"/>
  <c r="E1606" i="79"/>
  <c r="D1606" i="79"/>
  <c r="C1606" i="79"/>
  <c r="B1606" i="79"/>
  <c r="A1606" i="79"/>
  <c r="G1605" i="79"/>
  <c r="F1605" i="79"/>
  <c r="E1605" i="79"/>
  <c r="D1605" i="79"/>
  <c r="C1605" i="79"/>
  <c r="B1605" i="79"/>
  <c r="A1605" i="79"/>
  <c r="G1604" i="79"/>
  <c r="F1604" i="79"/>
  <c r="E1604" i="79"/>
  <c r="D1604" i="79"/>
  <c r="C1604" i="79"/>
  <c r="B1604" i="79"/>
  <c r="A1604" i="79"/>
  <c r="G1603" i="79"/>
  <c r="F1603" i="79"/>
  <c r="E1603" i="79"/>
  <c r="D1603" i="79"/>
  <c r="C1603" i="79"/>
  <c r="B1603" i="79"/>
  <c r="A1603" i="79"/>
  <c r="G1602" i="79"/>
  <c r="F1602" i="79"/>
  <c r="E1602" i="79"/>
  <c r="D1602" i="79"/>
  <c r="C1602" i="79"/>
  <c r="B1602" i="79"/>
  <c r="A1602" i="79"/>
  <c r="G1601" i="79"/>
  <c r="F1601" i="79"/>
  <c r="E1601" i="79"/>
  <c r="D1601" i="79"/>
  <c r="C1601" i="79"/>
  <c r="B1601" i="79"/>
  <c r="A1601" i="79"/>
  <c r="G1600" i="79"/>
  <c r="F1600" i="79"/>
  <c r="E1600" i="79"/>
  <c r="D1600" i="79"/>
  <c r="C1600" i="79"/>
  <c r="B1600" i="79"/>
  <c r="A1600" i="79"/>
  <c r="G1599" i="79"/>
  <c r="F1599" i="79"/>
  <c r="E1599" i="79"/>
  <c r="D1599" i="79"/>
  <c r="C1599" i="79"/>
  <c r="B1599" i="79"/>
  <c r="A1599" i="79"/>
  <c r="G1598" i="79"/>
  <c r="F1598" i="79"/>
  <c r="E1598" i="79"/>
  <c r="D1598" i="79"/>
  <c r="C1598" i="79"/>
  <c r="B1598" i="79"/>
  <c r="A1598" i="79"/>
  <c r="G1597" i="79"/>
  <c r="F1597" i="79"/>
  <c r="E1597" i="79"/>
  <c r="D1597" i="79"/>
  <c r="C1597" i="79"/>
  <c r="B1597" i="79"/>
  <c r="A1597" i="79"/>
  <c r="G1596" i="79"/>
  <c r="F1596" i="79"/>
  <c r="E1596" i="79"/>
  <c r="D1596" i="79"/>
  <c r="C1596" i="79"/>
  <c r="B1596" i="79"/>
  <c r="A1596" i="79"/>
  <c r="G1595" i="79"/>
  <c r="F1595" i="79"/>
  <c r="E1595" i="79"/>
  <c r="D1595" i="79"/>
  <c r="C1595" i="79"/>
  <c r="B1595" i="79"/>
  <c r="A1595" i="79"/>
  <c r="G1594" i="79"/>
  <c r="F1594" i="79"/>
  <c r="E1594" i="79"/>
  <c r="D1594" i="79"/>
  <c r="C1594" i="79"/>
  <c r="B1594" i="79"/>
  <c r="A1594" i="79"/>
  <c r="G1593" i="79"/>
  <c r="F1593" i="79"/>
  <c r="E1593" i="79"/>
  <c r="D1593" i="79"/>
  <c r="C1593" i="79"/>
  <c r="B1593" i="79"/>
  <c r="A1593" i="79"/>
  <c r="G1592" i="79"/>
  <c r="F1592" i="79"/>
  <c r="E1592" i="79"/>
  <c r="D1592" i="79"/>
  <c r="C1592" i="79"/>
  <c r="B1592" i="79"/>
  <c r="A1592" i="79"/>
  <c r="G1591" i="79"/>
  <c r="F1591" i="79"/>
  <c r="E1591" i="79"/>
  <c r="D1591" i="79"/>
  <c r="C1591" i="79"/>
  <c r="B1591" i="79"/>
  <c r="A1591" i="79"/>
  <c r="G1590" i="79"/>
  <c r="F1590" i="79"/>
  <c r="E1590" i="79"/>
  <c r="D1590" i="79"/>
  <c r="C1590" i="79"/>
  <c r="B1590" i="79"/>
  <c r="A1590" i="79"/>
  <c r="G1589" i="79"/>
  <c r="F1589" i="79"/>
  <c r="E1589" i="79"/>
  <c r="D1589" i="79"/>
  <c r="C1589" i="79"/>
  <c r="B1589" i="79"/>
  <c r="A1589" i="79"/>
  <c r="G1588" i="79"/>
  <c r="F1588" i="79"/>
  <c r="E1588" i="79"/>
  <c r="D1588" i="79"/>
  <c r="C1588" i="79"/>
  <c r="B1588" i="79"/>
  <c r="A1588" i="79"/>
  <c r="G1587" i="79"/>
  <c r="F1587" i="79"/>
  <c r="E1587" i="79"/>
  <c r="D1587" i="79"/>
  <c r="C1587" i="79"/>
  <c r="B1587" i="79"/>
  <c r="A1587" i="79"/>
  <c r="G1586" i="79"/>
  <c r="F1586" i="79"/>
  <c r="E1586" i="79"/>
  <c r="D1586" i="79"/>
  <c r="C1586" i="79"/>
  <c r="B1586" i="79"/>
  <c r="A1586" i="79"/>
  <c r="G1585" i="79"/>
  <c r="F1585" i="79"/>
  <c r="E1585" i="79"/>
  <c r="D1585" i="79"/>
  <c r="C1585" i="79"/>
  <c r="B1585" i="79"/>
  <c r="A1585" i="79"/>
  <c r="G1584" i="79"/>
  <c r="F1584" i="79"/>
  <c r="E1584" i="79"/>
  <c r="D1584" i="79"/>
  <c r="C1584" i="79"/>
  <c r="B1584" i="79"/>
  <c r="A1584" i="79"/>
  <c r="G1583" i="79"/>
  <c r="F1583" i="79"/>
  <c r="E1583" i="79"/>
  <c r="D1583" i="79"/>
  <c r="C1583" i="79"/>
  <c r="B1583" i="79"/>
  <c r="A1583" i="79"/>
  <c r="G1582" i="79"/>
  <c r="F1582" i="79"/>
  <c r="E1582" i="79"/>
  <c r="D1582" i="79"/>
  <c r="C1582" i="79"/>
  <c r="B1582" i="79"/>
  <c r="A1582" i="79"/>
  <c r="G1581" i="79"/>
  <c r="F1581" i="79"/>
  <c r="E1581" i="79"/>
  <c r="D1581" i="79"/>
  <c r="C1581" i="79"/>
  <c r="B1581" i="79"/>
  <c r="A1581" i="79"/>
  <c r="G1580" i="79"/>
  <c r="F1580" i="79"/>
  <c r="E1580" i="79"/>
  <c r="D1580" i="79"/>
  <c r="C1580" i="79"/>
  <c r="B1580" i="79"/>
  <c r="A1580" i="79"/>
  <c r="G1579" i="79"/>
  <c r="F1579" i="79"/>
  <c r="E1579" i="79"/>
  <c r="D1579" i="79"/>
  <c r="C1579" i="79"/>
  <c r="B1579" i="79"/>
  <c r="A1579" i="79"/>
  <c r="G1578" i="79"/>
  <c r="F1578" i="79"/>
  <c r="E1578" i="79"/>
  <c r="D1578" i="79"/>
  <c r="C1578" i="79"/>
  <c r="B1578" i="79"/>
  <c r="A1578" i="79"/>
  <c r="G1577" i="79"/>
  <c r="F1577" i="79"/>
  <c r="E1577" i="79"/>
  <c r="D1577" i="79"/>
  <c r="C1577" i="79"/>
  <c r="B1577" i="79"/>
  <c r="A1577" i="79"/>
  <c r="G1576" i="79"/>
  <c r="F1576" i="79"/>
  <c r="E1576" i="79"/>
  <c r="D1576" i="79"/>
  <c r="C1576" i="79"/>
  <c r="B1576" i="79"/>
  <c r="A1576" i="79"/>
  <c r="G1575" i="79"/>
  <c r="F1575" i="79"/>
  <c r="E1575" i="79"/>
  <c r="D1575" i="79"/>
  <c r="C1575" i="79"/>
  <c r="B1575" i="79"/>
  <c r="A1575" i="79"/>
  <c r="G1574" i="79"/>
  <c r="F1574" i="79"/>
  <c r="E1574" i="79"/>
  <c r="D1574" i="79"/>
  <c r="C1574" i="79"/>
  <c r="B1574" i="79"/>
  <c r="A1574" i="79"/>
  <c r="G1573" i="79"/>
  <c r="F1573" i="79"/>
  <c r="E1573" i="79"/>
  <c r="D1573" i="79"/>
  <c r="C1573" i="79"/>
  <c r="B1573" i="79"/>
  <c r="A1573" i="79"/>
  <c r="G1572" i="79"/>
  <c r="F1572" i="79"/>
  <c r="E1572" i="79"/>
  <c r="D1572" i="79"/>
  <c r="C1572" i="79"/>
  <c r="B1572" i="79"/>
  <c r="A1572" i="79"/>
  <c r="G1571" i="79"/>
  <c r="F1571" i="79"/>
  <c r="E1571" i="79"/>
  <c r="D1571" i="79"/>
  <c r="C1571" i="79"/>
  <c r="B1571" i="79"/>
  <c r="A1571" i="79"/>
  <c r="G1570" i="79"/>
  <c r="F1570" i="79"/>
  <c r="E1570" i="79"/>
  <c r="D1570" i="79"/>
  <c r="C1570" i="79"/>
  <c r="B1570" i="79"/>
  <c r="A1570" i="79"/>
  <c r="G1569" i="79"/>
  <c r="F1569" i="79"/>
  <c r="E1569" i="79"/>
  <c r="D1569" i="79"/>
  <c r="C1569" i="79"/>
  <c r="B1569" i="79"/>
  <c r="A1569" i="79"/>
  <c r="G1568" i="79"/>
  <c r="F1568" i="79"/>
  <c r="E1568" i="79"/>
  <c r="D1568" i="79"/>
  <c r="C1568" i="79"/>
  <c r="B1568" i="79"/>
  <c r="A1568" i="79"/>
  <c r="G1567" i="79"/>
  <c r="F1567" i="79"/>
  <c r="E1567" i="79"/>
  <c r="D1567" i="79"/>
  <c r="C1567" i="79"/>
  <c r="B1567" i="79"/>
  <c r="A1567" i="79"/>
  <c r="G1566" i="79"/>
  <c r="F1566" i="79"/>
  <c r="E1566" i="79"/>
  <c r="D1566" i="79"/>
  <c r="C1566" i="79"/>
  <c r="B1566" i="79"/>
  <c r="A1566" i="79"/>
  <c r="G1565" i="79"/>
  <c r="F1565" i="79"/>
  <c r="E1565" i="79"/>
  <c r="D1565" i="79"/>
  <c r="C1565" i="79"/>
  <c r="B1565" i="79"/>
  <c r="A1565" i="79"/>
  <c r="G1564" i="79"/>
  <c r="F1564" i="79"/>
  <c r="E1564" i="79"/>
  <c r="D1564" i="79"/>
  <c r="C1564" i="79"/>
  <c r="B1564" i="79"/>
  <c r="A1564" i="79"/>
  <c r="G1563" i="79"/>
  <c r="F1563" i="79"/>
  <c r="E1563" i="79"/>
  <c r="D1563" i="79"/>
  <c r="C1563" i="79"/>
  <c r="B1563" i="79"/>
  <c r="A1563" i="79"/>
  <c r="G1562" i="79"/>
  <c r="F1562" i="79"/>
  <c r="E1562" i="79"/>
  <c r="D1562" i="79"/>
  <c r="C1562" i="79"/>
  <c r="B1562" i="79"/>
  <c r="A1562" i="79"/>
  <c r="G1561" i="79"/>
  <c r="F1561" i="79"/>
  <c r="E1561" i="79"/>
  <c r="D1561" i="79"/>
  <c r="C1561" i="79"/>
  <c r="B1561" i="79"/>
  <c r="A1561" i="79"/>
  <c r="G1560" i="79"/>
  <c r="F1560" i="79"/>
  <c r="E1560" i="79"/>
  <c r="D1560" i="79"/>
  <c r="C1560" i="79"/>
  <c r="B1560" i="79"/>
  <c r="A1560" i="79"/>
  <c r="G1559" i="79"/>
  <c r="F1559" i="79"/>
  <c r="E1559" i="79"/>
  <c r="D1559" i="79"/>
  <c r="C1559" i="79"/>
  <c r="B1559" i="79"/>
  <c r="A1559" i="79"/>
  <c r="G1558" i="79"/>
  <c r="F1558" i="79"/>
  <c r="E1558" i="79"/>
  <c r="D1558" i="79"/>
  <c r="C1558" i="79"/>
  <c r="B1558" i="79"/>
  <c r="A1558" i="79"/>
  <c r="G1557" i="79"/>
  <c r="F1557" i="79"/>
  <c r="E1557" i="79"/>
  <c r="D1557" i="79"/>
  <c r="C1557" i="79"/>
  <c r="B1557" i="79"/>
  <c r="A1557" i="79"/>
  <c r="G1556" i="79"/>
  <c r="F1556" i="79"/>
  <c r="E1556" i="79"/>
  <c r="D1556" i="79"/>
  <c r="C1556" i="79"/>
  <c r="B1556" i="79"/>
  <c r="A1556" i="79"/>
  <c r="G1555" i="79"/>
  <c r="F1555" i="79"/>
  <c r="E1555" i="79"/>
  <c r="D1555" i="79"/>
  <c r="C1555" i="79"/>
  <c r="B1555" i="79"/>
  <c r="A1555" i="79"/>
  <c r="G1554" i="79"/>
  <c r="F1554" i="79"/>
  <c r="E1554" i="79"/>
  <c r="D1554" i="79"/>
  <c r="C1554" i="79"/>
  <c r="B1554" i="79"/>
  <c r="A1554" i="79"/>
  <c r="G1553" i="79"/>
  <c r="F1553" i="79"/>
  <c r="E1553" i="79"/>
  <c r="D1553" i="79"/>
  <c r="C1553" i="79"/>
  <c r="B1553" i="79"/>
  <c r="A1553" i="79"/>
  <c r="G1552" i="79"/>
  <c r="F1552" i="79"/>
  <c r="E1552" i="79"/>
  <c r="D1552" i="79"/>
  <c r="C1552" i="79"/>
  <c r="B1552" i="79"/>
  <c r="A1552" i="79"/>
  <c r="G1551" i="79"/>
  <c r="F1551" i="79"/>
  <c r="E1551" i="79"/>
  <c r="D1551" i="79"/>
  <c r="C1551" i="79"/>
  <c r="B1551" i="79"/>
  <c r="A1551" i="79"/>
  <c r="G1550" i="79"/>
  <c r="F1550" i="79"/>
  <c r="E1550" i="79"/>
  <c r="D1550" i="79"/>
  <c r="C1550" i="79"/>
  <c r="B1550" i="79"/>
  <c r="A1550" i="79"/>
  <c r="G1549" i="79"/>
  <c r="F1549" i="79"/>
  <c r="E1549" i="79"/>
  <c r="D1549" i="79"/>
  <c r="C1549" i="79"/>
  <c r="B1549" i="79"/>
  <c r="A1549" i="79"/>
  <c r="G1548" i="79"/>
  <c r="F1548" i="79"/>
  <c r="E1548" i="79"/>
  <c r="D1548" i="79"/>
  <c r="C1548" i="79"/>
  <c r="B1548" i="79"/>
  <c r="A1548" i="79"/>
  <c r="G1547" i="79"/>
  <c r="F1547" i="79"/>
  <c r="E1547" i="79"/>
  <c r="D1547" i="79"/>
  <c r="C1547" i="79"/>
  <c r="B1547" i="79"/>
  <c r="A1547" i="79"/>
  <c r="G1546" i="79"/>
  <c r="F1546" i="79"/>
  <c r="E1546" i="79"/>
  <c r="D1546" i="79"/>
  <c r="C1546" i="79"/>
  <c r="B1546" i="79"/>
  <c r="A1546" i="79"/>
  <c r="G1545" i="79"/>
  <c r="F1545" i="79"/>
  <c r="E1545" i="79"/>
  <c r="D1545" i="79"/>
  <c r="C1545" i="79"/>
  <c r="B1545" i="79"/>
  <c r="A1545" i="79"/>
  <c r="G1544" i="79"/>
  <c r="F1544" i="79"/>
  <c r="E1544" i="79"/>
  <c r="D1544" i="79"/>
  <c r="C1544" i="79"/>
  <c r="B1544" i="79"/>
  <c r="A1544" i="79"/>
  <c r="G1543" i="79"/>
  <c r="F1543" i="79"/>
  <c r="E1543" i="79"/>
  <c r="D1543" i="79"/>
  <c r="C1543" i="79"/>
  <c r="B1543" i="79"/>
  <c r="A1543" i="79"/>
  <c r="G1542" i="79"/>
  <c r="F1542" i="79"/>
  <c r="E1542" i="79"/>
  <c r="D1542" i="79"/>
  <c r="C1542" i="79"/>
  <c r="B1542" i="79"/>
  <c r="A1542" i="79"/>
  <c r="G1541" i="79"/>
  <c r="F1541" i="79"/>
  <c r="E1541" i="79"/>
  <c r="D1541" i="79"/>
  <c r="C1541" i="79"/>
  <c r="B1541" i="79"/>
  <c r="A1541" i="79"/>
  <c r="G1540" i="79"/>
  <c r="F1540" i="79"/>
  <c r="E1540" i="79"/>
  <c r="D1540" i="79"/>
  <c r="C1540" i="79"/>
  <c r="B1540" i="79"/>
  <c r="A1540" i="79"/>
  <c r="G1539" i="79"/>
  <c r="F1539" i="79"/>
  <c r="E1539" i="79"/>
  <c r="D1539" i="79"/>
  <c r="C1539" i="79"/>
  <c r="B1539" i="79"/>
  <c r="A1539" i="79"/>
  <c r="G1538" i="79"/>
  <c r="F1538" i="79"/>
  <c r="E1538" i="79"/>
  <c r="D1538" i="79"/>
  <c r="C1538" i="79"/>
  <c r="B1538" i="79"/>
  <c r="A1538" i="79"/>
  <c r="G1537" i="79"/>
  <c r="F1537" i="79"/>
  <c r="E1537" i="79"/>
  <c r="D1537" i="79"/>
  <c r="C1537" i="79"/>
  <c r="B1537" i="79"/>
  <c r="A1537" i="79"/>
  <c r="G1536" i="79"/>
  <c r="F1536" i="79"/>
  <c r="E1536" i="79"/>
  <c r="D1536" i="79"/>
  <c r="C1536" i="79"/>
  <c r="B1536" i="79"/>
  <c r="A1536" i="79"/>
  <c r="G1535" i="79"/>
  <c r="F1535" i="79"/>
  <c r="E1535" i="79"/>
  <c r="D1535" i="79"/>
  <c r="C1535" i="79"/>
  <c r="B1535" i="79"/>
  <c r="A1535" i="79"/>
  <c r="G1534" i="79"/>
  <c r="F1534" i="79"/>
  <c r="E1534" i="79"/>
  <c r="D1534" i="79"/>
  <c r="C1534" i="79"/>
  <c r="B1534" i="79"/>
  <c r="A1534" i="79"/>
  <c r="G1533" i="79"/>
  <c r="F1533" i="79"/>
  <c r="E1533" i="79"/>
  <c r="D1533" i="79"/>
  <c r="C1533" i="79"/>
  <c r="B1533" i="79"/>
  <c r="A1533" i="79"/>
  <c r="G1532" i="79"/>
  <c r="F1532" i="79"/>
  <c r="E1532" i="79"/>
  <c r="D1532" i="79"/>
  <c r="C1532" i="79"/>
  <c r="B1532" i="79"/>
  <c r="A1532" i="79"/>
  <c r="G1531" i="79"/>
  <c r="F1531" i="79"/>
  <c r="E1531" i="79"/>
  <c r="D1531" i="79"/>
  <c r="C1531" i="79"/>
  <c r="B1531" i="79"/>
  <c r="A1531" i="79"/>
  <c r="G1530" i="79"/>
  <c r="F1530" i="79"/>
  <c r="E1530" i="79"/>
  <c r="D1530" i="79"/>
  <c r="C1530" i="79"/>
  <c r="B1530" i="79"/>
  <c r="A1530" i="79"/>
  <c r="G1529" i="79"/>
  <c r="F1529" i="79"/>
  <c r="E1529" i="79"/>
  <c r="D1529" i="79"/>
  <c r="C1529" i="79"/>
  <c r="B1529" i="79"/>
  <c r="A1529" i="79"/>
  <c r="G1528" i="79"/>
  <c r="F1528" i="79"/>
  <c r="E1528" i="79"/>
  <c r="D1528" i="79"/>
  <c r="C1528" i="79"/>
  <c r="B1528" i="79"/>
  <c r="A1528" i="79"/>
  <c r="G1527" i="79"/>
  <c r="F1527" i="79"/>
  <c r="E1527" i="79"/>
  <c r="D1527" i="79"/>
  <c r="C1527" i="79"/>
  <c r="B1527" i="79"/>
  <c r="A1527" i="79"/>
  <c r="G1526" i="79"/>
  <c r="F1526" i="79"/>
  <c r="E1526" i="79"/>
  <c r="D1526" i="79"/>
  <c r="C1526" i="79"/>
  <c r="B1526" i="79"/>
  <c r="A1526" i="79"/>
  <c r="G1525" i="79"/>
  <c r="F1525" i="79"/>
  <c r="E1525" i="79"/>
  <c r="D1525" i="79"/>
  <c r="C1525" i="79"/>
  <c r="B1525" i="79"/>
  <c r="A1525" i="79"/>
  <c r="G1524" i="79"/>
  <c r="F1524" i="79"/>
  <c r="E1524" i="79"/>
  <c r="D1524" i="79"/>
  <c r="C1524" i="79"/>
  <c r="B1524" i="79"/>
  <c r="A1524" i="79"/>
  <c r="G1523" i="79"/>
  <c r="F1523" i="79"/>
  <c r="E1523" i="79"/>
  <c r="D1523" i="79"/>
  <c r="C1523" i="79"/>
  <c r="B1523" i="79"/>
  <c r="A1523" i="79"/>
  <c r="G1522" i="79"/>
  <c r="F1522" i="79"/>
  <c r="E1522" i="79"/>
  <c r="D1522" i="79"/>
  <c r="C1522" i="79"/>
  <c r="B1522" i="79"/>
  <c r="A1522" i="79"/>
  <c r="G1521" i="79"/>
  <c r="F1521" i="79"/>
  <c r="E1521" i="79"/>
  <c r="D1521" i="79"/>
  <c r="C1521" i="79"/>
  <c r="B1521" i="79"/>
  <c r="A1521" i="79"/>
  <c r="G1520" i="79"/>
  <c r="F1520" i="79"/>
  <c r="E1520" i="79"/>
  <c r="D1520" i="79"/>
  <c r="C1520" i="79"/>
  <c r="B1520" i="79"/>
  <c r="A1520" i="79"/>
  <c r="G1519" i="79"/>
  <c r="F1519" i="79"/>
  <c r="E1519" i="79"/>
  <c r="D1519" i="79"/>
  <c r="C1519" i="79"/>
  <c r="B1519" i="79"/>
  <c r="A1519" i="79"/>
  <c r="G1518" i="79"/>
  <c r="F1518" i="79"/>
  <c r="E1518" i="79"/>
  <c r="D1518" i="79"/>
  <c r="C1518" i="79"/>
  <c r="B1518" i="79"/>
  <c r="A1518" i="79"/>
  <c r="G1517" i="79"/>
  <c r="F1517" i="79"/>
  <c r="E1517" i="79"/>
  <c r="D1517" i="79"/>
  <c r="C1517" i="79"/>
  <c r="B1517" i="79"/>
  <c r="A1517" i="79"/>
  <c r="G1516" i="79"/>
  <c r="F1516" i="79"/>
  <c r="E1516" i="79"/>
  <c r="D1516" i="79"/>
  <c r="C1516" i="79"/>
  <c r="B1516" i="79"/>
  <c r="A1516" i="79"/>
  <c r="G1515" i="79"/>
  <c r="F1515" i="79"/>
  <c r="E1515" i="79"/>
  <c r="D1515" i="79"/>
  <c r="C1515" i="79"/>
  <c r="B1515" i="79"/>
  <c r="A1515" i="79"/>
  <c r="G1514" i="79"/>
  <c r="F1514" i="79"/>
  <c r="E1514" i="79"/>
  <c r="D1514" i="79"/>
  <c r="C1514" i="79"/>
  <c r="B1514" i="79"/>
  <c r="A1514" i="79"/>
  <c r="G1513" i="79"/>
  <c r="F1513" i="79"/>
  <c r="E1513" i="79"/>
  <c r="D1513" i="79"/>
  <c r="C1513" i="79"/>
  <c r="B1513" i="79"/>
  <c r="A1513" i="79"/>
  <c r="G1512" i="79"/>
  <c r="F1512" i="79"/>
  <c r="E1512" i="79"/>
  <c r="D1512" i="79"/>
  <c r="C1512" i="79"/>
  <c r="B1512" i="79"/>
  <c r="A1512" i="79"/>
  <c r="G1511" i="79"/>
  <c r="F1511" i="79"/>
  <c r="E1511" i="79"/>
  <c r="D1511" i="79"/>
  <c r="C1511" i="79"/>
  <c r="B1511" i="79"/>
  <c r="A1511" i="79"/>
  <c r="G1510" i="79"/>
  <c r="F1510" i="79"/>
  <c r="E1510" i="79"/>
  <c r="D1510" i="79"/>
  <c r="C1510" i="79"/>
  <c r="B1510" i="79"/>
  <c r="A1510" i="79"/>
  <c r="G1509" i="79"/>
  <c r="F1509" i="79"/>
  <c r="E1509" i="79"/>
  <c r="D1509" i="79"/>
  <c r="C1509" i="79"/>
  <c r="B1509" i="79"/>
  <c r="A1509" i="79"/>
  <c r="G1508" i="79"/>
  <c r="F1508" i="79"/>
  <c r="E1508" i="79"/>
  <c r="D1508" i="79"/>
  <c r="C1508" i="79"/>
  <c r="B1508" i="79"/>
  <c r="A1508" i="79"/>
  <c r="G1507" i="79"/>
  <c r="F1507" i="79"/>
  <c r="E1507" i="79"/>
  <c r="D1507" i="79"/>
  <c r="C1507" i="79"/>
  <c r="B1507" i="79"/>
  <c r="A1507" i="79"/>
  <c r="G1506" i="79"/>
  <c r="F1506" i="79"/>
  <c r="E1506" i="79"/>
  <c r="D1506" i="79"/>
  <c r="C1506" i="79"/>
  <c r="B1506" i="79"/>
  <c r="A1506" i="79"/>
  <c r="G1505" i="79"/>
  <c r="F1505" i="79"/>
  <c r="E1505" i="79"/>
  <c r="D1505" i="79"/>
  <c r="C1505" i="79"/>
  <c r="B1505" i="79"/>
  <c r="A1505" i="79"/>
  <c r="G1504" i="79"/>
  <c r="F1504" i="79"/>
  <c r="E1504" i="79"/>
  <c r="D1504" i="79"/>
  <c r="C1504" i="79"/>
  <c r="B1504" i="79"/>
  <c r="A1504" i="79"/>
  <c r="G1503" i="79"/>
  <c r="F1503" i="79"/>
  <c r="E1503" i="79"/>
  <c r="D1503" i="79"/>
  <c r="C1503" i="79"/>
  <c r="B1503" i="79"/>
  <c r="A1503" i="79"/>
  <c r="G1502" i="79"/>
  <c r="F1502" i="79"/>
  <c r="E1502" i="79"/>
  <c r="D1502" i="79"/>
  <c r="C1502" i="79"/>
  <c r="B1502" i="79"/>
  <c r="A1502" i="79"/>
  <c r="G1501" i="79"/>
  <c r="F1501" i="79"/>
  <c r="E1501" i="79"/>
  <c r="D1501" i="79"/>
  <c r="C1501" i="79"/>
  <c r="B1501" i="79"/>
  <c r="A1501" i="79"/>
  <c r="G1500" i="79"/>
  <c r="F1500" i="79"/>
  <c r="E1500" i="79"/>
  <c r="D1500" i="79"/>
  <c r="C1500" i="79"/>
  <c r="B1500" i="79"/>
  <c r="A1500" i="79"/>
  <c r="G1499" i="79"/>
  <c r="F1499" i="79"/>
  <c r="E1499" i="79"/>
  <c r="D1499" i="79"/>
  <c r="C1499" i="79"/>
  <c r="B1499" i="79"/>
  <c r="A1499" i="79"/>
  <c r="G1498" i="79"/>
  <c r="F1498" i="79"/>
  <c r="E1498" i="79"/>
  <c r="D1498" i="79"/>
  <c r="C1498" i="79"/>
  <c r="B1498" i="79"/>
  <c r="A1498" i="79"/>
  <c r="G1497" i="79"/>
  <c r="F1497" i="79"/>
  <c r="E1497" i="79"/>
  <c r="D1497" i="79"/>
  <c r="C1497" i="79"/>
  <c r="B1497" i="79"/>
  <c r="A1497" i="79"/>
  <c r="G1496" i="79"/>
  <c r="F1496" i="79"/>
  <c r="E1496" i="79"/>
  <c r="D1496" i="79"/>
  <c r="C1496" i="79"/>
  <c r="B1496" i="79"/>
  <c r="A1496" i="79"/>
  <c r="G1495" i="79"/>
  <c r="F1495" i="79"/>
  <c r="E1495" i="79"/>
  <c r="D1495" i="79"/>
  <c r="C1495" i="79"/>
  <c r="B1495" i="79"/>
  <c r="A1495" i="79"/>
  <c r="G1494" i="79"/>
  <c r="F1494" i="79"/>
  <c r="E1494" i="79"/>
  <c r="D1494" i="79"/>
  <c r="C1494" i="79"/>
  <c r="B1494" i="79"/>
  <c r="A1494" i="79"/>
  <c r="G1493" i="79"/>
  <c r="F1493" i="79"/>
  <c r="E1493" i="79"/>
  <c r="D1493" i="79"/>
  <c r="C1493" i="79"/>
  <c r="B1493" i="79"/>
  <c r="A1493" i="79"/>
  <c r="G1492" i="79"/>
  <c r="F1492" i="79"/>
  <c r="E1492" i="79"/>
  <c r="D1492" i="79"/>
  <c r="C1492" i="79"/>
  <c r="B1492" i="79"/>
  <c r="A1492" i="79"/>
  <c r="G1491" i="79"/>
  <c r="F1491" i="79"/>
  <c r="E1491" i="79"/>
  <c r="D1491" i="79"/>
  <c r="C1491" i="79"/>
  <c r="B1491" i="79"/>
  <c r="A1491" i="79"/>
  <c r="G1490" i="79"/>
  <c r="F1490" i="79"/>
  <c r="E1490" i="79"/>
  <c r="D1490" i="79"/>
  <c r="C1490" i="79"/>
  <c r="B1490" i="79"/>
  <c r="A1490" i="79"/>
  <c r="G1489" i="79"/>
  <c r="F1489" i="79"/>
  <c r="E1489" i="79"/>
  <c r="D1489" i="79"/>
  <c r="C1489" i="79"/>
  <c r="B1489" i="79"/>
  <c r="A1489" i="79"/>
  <c r="G1488" i="79"/>
  <c r="F1488" i="79"/>
  <c r="E1488" i="79"/>
  <c r="D1488" i="79"/>
  <c r="C1488" i="79"/>
  <c r="B1488" i="79"/>
  <c r="A1488" i="79"/>
  <c r="G1487" i="79"/>
  <c r="F1487" i="79"/>
  <c r="E1487" i="79"/>
  <c r="D1487" i="79"/>
  <c r="C1487" i="79"/>
  <c r="B1487" i="79"/>
  <c r="A1487" i="79"/>
  <c r="G1486" i="79"/>
  <c r="F1486" i="79"/>
  <c r="E1486" i="79"/>
  <c r="D1486" i="79"/>
  <c r="C1486" i="79"/>
  <c r="B1486" i="79"/>
  <c r="A1486" i="79"/>
  <c r="G1485" i="79"/>
  <c r="F1485" i="79"/>
  <c r="E1485" i="79"/>
  <c r="D1485" i="79"/>
  <c r="C1485" i="79"/>
  <c r="B1485" i="79"/>
  <c r="A1485" i="79"/>
  <c r="G1484" i="79"/>
  <c r="F1484" i="79"/>
  <c r="E1484" i="79"/>
  <c r="D1484" i="79"/>
  <c r="C1484" i="79"/>
  <c r="B1484" i="79"/>
  <c r="A1484" i="79"/>
  <c r="G1483" i="79"/>
  <c r="F1483" i="79"/>
  <c r="E1483" i="79"/>
  <c r="D1483" i="79"/>
  <c r="C1483" i="79"/>
  <c r="B1483" i="79"/>
  <c r="A1483" i="79"/>
  <c r="G1482" i="79"/>
  <c r="F1482" i="79"/>
  <c r="E1482" i="79"/>
  <c r="D1482" i="79"/>
  <c r="C1482" i="79"/>
  <c r="B1482" i="79"/>
  <c r="A1482" i="79"/>
  <c r="G1481" i="79"/>
  <c r="F1481" i="79"/>
  <c r="E1481" i="79"/>
  <c r="D1481" i="79"/>
  <c r="C1481" i="79"/>
  <c r="B1481" i="79"/>
  <c r="A1481" i="79"/>
  <c r="G1480" i="79"/>
  <c r="F1480" i="79"/>
  <c r="E1480" i="79"/>
  <c r="D1480" i="79"/>
  <c r="C1480" i="79"/>
  <c r="B1480" i="79"/>
  <c r="A1480" i="79"/>
  <c r="G1479" i="79"/>
  <c r="F1479" i="79"/>
  <c r="E1479" i="79"/>
  <c r="D1479" i="79"/>
  <c r="C1479" i="79"/>
  <c r="B1479" i="79"/>
  <c r="A1479" i="79"/>
  <c r="G1478" i="79"/>
  <c r="F1478" i="79"/>
  <c r="E1478" i="79"/>
  <c r="D1478" i="79"/>
  <c r="C1478" i="79"/>
  <c r="B1478" i="79"/>
  <c r="A1478" i="79"/>
  <c r="G1477" i="79"/>
  <c r="F1477" i="79"/>
  <c r="E1477" i="79"/>
  <c r="D1477" i="79"/>
  <c r="C1477" i="79"/>
  <c r="B1477" i="79"/>
  <c r="A1477" i="79"/>
  <c r="G1476" i="79"/>
  <c r="F1476" i="79"/>
  <c r="E1476" i="79"/>
  <c r="D1476" i="79"/>
  <c r="C1476" i="79"/>
  <c r="B1476" i="79"/>
  <c r="A1476" i="79"/>
  <c r="G1475" i="79"/>
  <c r="F1475" i="79"/>
  <c r="E1475" i="79"/>
  <c r="D1475" i="79"/>
  <c r="C1475" i="79"/>
  <c r="B1475" i="79"/>
  <c r="A1475" i="79"/>
  <c r="G1474" i="79"/>
  <c r="F1474" i="79"/>
  <c r="E1474" i="79"/>
  <c r="D1474" i="79"/>
  <c r="C1474" i="79"/>
  <c r="B1474" i="79"/>
  <c r="A1474" i="79"/>
  <c r="G1473" i="79"/>
  <c r="F1473" i="79"/>
  <c r="E1473" i="79"/>
  <c r="D1473" i="79"/>
  <c r="C1473" i="79"/>
  <c r="B1473" i="79"/>
  <c r="A1473" i="79"/>
  <c r="G1472" i="79"/>
  <c r="F1472" i="79"/>
  <c r="E1472" i="79"/>
  <c r="D1472" i="79"/>
  <c r="C1472" i="79"/>
  <c r="B1472" i="79"/>
  <c r="A1472" i="79"/>
  <c r="G1471" i="79"/>
  <c r="F1471" i="79"/>
  <c r="E1471" i="79"/>
  <c r="D1471" i="79"/>
  <c r="C1471" i="79"/>
  <c r="B1471" i="79"/>
  <c r="A1471" i="79"/>
  <c r="G1470" i="79"/>
  <c r="F1470" i="79"/>
  <c r="E1470" i="79"/>
  <c r="D1470" i="79"/>
  <c r="C1470" i="79"/>
  <c r="B1470" i="79"/>
  <c r="A1470" i="79"/>
  <c r="G1469" i="79"/>
  <c r="F1469" i="79"/>
  <c r="E1469" i="79"/>
  <c r="D1469" i="79"/>
  <c r="C1469" i="79"/>
  <c r="B1469" i="79"/>
  <c r="A1469" i="79"/>
  <c r="G1468" i="79"/>
  <c r="F1468" i="79"/>
  <c r="E1468" i="79"/>
  <c r="D1468" i="79"/>
  <c r="C1468" i="79"/>
  <c r="B1468" i="79"/>
  <c r="A1468" i="79"/>
  <c r="G1467" i="79"/>
  <c r="F1467" i="79"/>
  <c r="E1467" i="79"/>
  <c r="D1467" i="79"/>
  <c r="C1467" i="79"/>
  <c r="B1467" i="79"/>
  <c r="A1467" i="79"/>
  <c r="G1466" i="79"/>
  <c r="F1466" i="79"/>
  <c r="E1466" i="79"/>
  <c r="D1466" i="79"/>
  <c r="C1466" i="79"/>
  <c r="B1466" i="79"/>
  <c r="A1466" i="79"/>
  <c r="G1465" i="79"/>
  <c r="F1465" i="79"/>
  <c r="E1465" i="79"/>
  <c r="D1465" i="79"/>
  <c r="C1465" i="79"/>
  <c r="B1465" i="79"/>
  <c r="A1465" i="79"/>
  <c r="G1464" i="79"/>
  <c r="F1464" i="79"/>
  <c r="E1464" i="79"/>
  <c r="D1464" i="79"/>
  <c r="C1464" i="79"/>
  <c r="B1464" i="79"/>
  <c r="A1464" i="79"/>
  <c r="G1463" i="79"/>
  <c r="F1463" i="79"/>
  <c r="E1463" i="79"/>
  <c r="D1463" i="79"/>
  <c r="C1463" i="79"/>
  <c r="B1463" i="79"/>
  <c r="A1463" i="79"/>
  <c r="G1462" i="79"/>
  <c r="F1462" i="79"/>
  <c r="E1462" i="79"/>
  <c r="D1462" i="79"/>
  <c r="C1462" i="79"/>
  <c r="B1462" i="79"/>
  <c r="A1462" i="79"/>
  <c r="G1461" i="79"/>
  <c r="F1461" i="79"/>
  <c r="E1461" i="79"/>
  <c r="D1461" i="79"/>
  <c r="C1461" i="79"/>
  <c r="B1461" i="79"/>
  <c r="A1461" i="79"/>
  <c r="G1460" i="79"/>
  <c r="F1460" i="79"/>
  <c r="E1460" i="79"/>
  <c r="D1460" i="79"/>
  <c r="C1460" i="79"/>
  <c r="B1460" i="79"/>
  <c r="A1460" i="79"/>
  <c r="G1459" i="79"/>
  <c r="F1459" i="79"/>
  <c r="E1459" i="79"/>
  <c r="D1459" i="79"/>
  <c r="C1459" i="79"/>
  <c r="B1459" i="79"/>
  <c r="A1459" i="79"/>
  <c r="G1458" i="79"/>
  <c r="F1458" i="79"/>
  <c r="E1458" i="79"/>
  <c r="D1458" i="79"/>
  <c r="C1458" i="79"/>
  <c r="B1458" i="79"/>
  <c r="A1458" i="79"/>
  <c r="G1457" i="79"/>
  <c r="F1457" i="79"/>
  <c r="E1457" i="79"/>
  <c r="D1457" i="79"/>
  <c r="C1457" i="79"/>
  <c r="B1457" i="79"/>
  <c r="A1457" i="79"/>
  <c r="G1456" i="79"/>
  <c r="F1456" i="79"/>
  <c r="E1456" i="79"/>
  <c r="D1456" i="79"/>
  <c r="C1456" i="79"/>
  <c r="B1456" i="79"/>
  <c r="A1456" i="79"/>
  <c r="G1455" i="79"/>
  <c r="F1455" i="79"/>
  <c r="E1455" i="79"/>
  <c r="D1455" i="79"/>
  <c r="C1455" i="79"/>
  <c r="B1455" i="79"/>
  <c r="A1455" i="79"/>
  <c r="G1454" i="79"/>
  <c r="F1454" i="79"/>
  <c r="E1454" i="79"/>
  <c r="D1454" i="79"/>
  <c r="C1454" i="79"/>
  <c r="B1454" i="79"/>
  <c r="A1454" i="79"/>
  <c r="G1453" i="79"/>
  <c r="F1453" i="79"/>
  <c r="E1453" i="79"/>
  <c r="D1453" i="79"/>
  <c r="C1453" i="79"/>
  <c r="B1453" i="79"/>
  <c r="A1453" i="79"/>
  <c r="G1452" i="79"/>
  <c r="F1452" i="79"/>
  <c r="E1452" i="79"/>
  <c r="D1452" i="79"/>
  <c r="C1452" i="79"/>
  <c r="B1452" i="79"/>
  <c r="A1452" i="79"/>
  <c r="G1451" i="79"/>
  <c r="F1451" i="79"/>
  <c r="E1451" i="79"/>
  <c r="D1451" i="79"/>
  <c r="C1451" i="79"/>
  <c r="B1451" i="79"/>
  <c r="A1451" i="79"/>
  <c r="G1450" i="79"/>
  <c r="F1450" i="79"/>
  <c r="E1450" i="79"/>
  <c r="D1450" i="79"/>
  <c r="C1450" i="79"/>
  <c r="B1450" i="79"/>
  <c r="A1450" i="79"/>
  <c r="G1449" i="79"/>
  <c r="F1449" i="79"/>
  <c r="E1449" i="79"/>
  <c r="D1449" i="79"/>
  <c r="C1449" i="79"/>
  <c r="B1449" i="79"/>
  <c r="A1449" i="79"/>
  <c r="G1448" i="79"/>
  <c r="F1448" i="79"/>
  <c r="E1448" i="79"/>
  <c r="D1448" i="79"/>
  <c r="C1448" i="79"/>
  <c r="B1448" i="79"/>
  <c r="A1448" i="79"/>
  <c r="G1447" i="79"/>
  <c r="F1447" i="79"/>
  <c r="E1447" i="79"/>
  <c r="D1447" i="79"/>
  <c r="C1447" i="79"/>
  <c r="B1447" i="79"/>
  <c r="A1447" i="79"/>
  <c r="G1446" i="79"/>
  <c r="F1446" i="79"/>
  <c r="E1446" i="79"/>
  <c r="D1446" i="79"/>
  <c r="C1446" i="79"/>
  <c r="B1446" i="79"/>
  <c r="A1446" i="79"/>
  <c r="G1445" i="79"/>
  <c r="F1445" i="79"/>
  <c r="E1445" i="79"/>
  <c r="D1445" i="79"/>
  <c r="C1445" i="79"/>
  <c r="B1445" i="79"/>
  <c r="A1445" i="79"/>
  <c r="G1444" i="79"/>
  <c r="F1444" i="79"/>
  <c r="E1444" i="79"/>
  <c r="D1444" i="79"/>
  <c r="C1444" i="79"/>
  <c r="B1444" i="79"/>
  <c r="A1444" i="79"/>
  <c r="G1443" i="79"/>
  <c r="F1443" i="79"/>
  <c r="E1443" i="79"/>
  <c r="D1443" i="79"/>
  <c r="C1443" i="79"/>
  <c r="B1443" i="79"/>
  <c r="A1443" i="79"/>
  <c r="G1442" i="79"/>
  <c r="F1442" i="79"/>
  <c r="E1442" i="79"/>
  <c r="D1442" i="79"/>
  <c r="C1442" i="79"/>
  <c r="B1442" i="79"/>
  <c r="A1442" i="79"/>
  <c r="G1441" i="79"/>
  <c r="F1441" i="79"/>
  <c r="E1441" i="79"/>
  <c r="D1441" i="79"/>
  <c r="C1441" i="79"/>
  <c r="B1441" i="79"/>
  <c r="A1441" i="79"/>
  <c r="G1440" i="79"/>
  <c r="F1440" i="79"/>
  <c r="E1440" i="79"/>
  <c r="D1440" i="79"/>
  <c r="C1440" i="79"/>
  <c r="B1440" i="79"/>
  <c r="A1440" i="79"/>
  <c r="G1439" i="79"/>
  <c r="F1439" i="79"/>
  <c r="E1439" i="79"/>
  <c r="D1439" i="79"/>
  <c r="C1439" i="79"/>
  <c r="B1439" i="79"/>
  <c r="A1439" i="79"/>
  <c r="G1438" i="79"/>
  <c r="F1438" i="79"/>
  <c r="E1438" i="79"/>
  <c r="D1438" i="79"/>
  <c r="C1438" i="79"/>
  <c r="B1438" i="79"/>
  <c r="A1438" i="79"/>
  <c r="G1437" i="79"/>
  <c r="F1437" i="79"/>
  <c r="E1437" i="79"/>
  <c r="D1437" i="79"/>
  <c r="C1437" i="79"/>
  <c r="B1437" i="79"/>
  <c r="A1437" i="79"/>
  <c r="G1436" i="79"/>
  <c r="F1436" i="79"/>
  <c r="E1436" i="79"/>
  <c r="D1436" i="79"/>
  <c r="C1436" i="79"/>
  <c r="B1436" i="79"/>
  <c r="A1436" i="79"/>
  <c r="G1435" i="79"/>
  <c r="F1435" i="79"/>
  <c r="E1435" i="79"/>
  <c r="D1435" i="79"/>
  <c r="C1435" i="79"/>
  <c r="B1435" i="79"/>
  <c r="A1435" i="79"/>
  <c r="G1434" i="79"/>
  <c r="F1434" i="79"/>
  <c r="E1434" i="79"/>
  <c r="D1434" i="79"/>
  <c r="C1434" i="79"/>
  <c r="B1434" i="79"/>
  <c r="A1434" i="79"/>
  <c r="G1433" i="79"/>
  <c r="F1433" i="79"/>
  <c r="E1433" i="79"/>
  <c r="D1433" i="79"/>
  <c r="C1433" i="79"/>
  <c r="B1433" i="79"/>
  <c r="A1433" i="79"/>
  <c r="G1432" i="79"/>
  <c r="F1432" i="79"/>
  <c r="E1432" i="79"/>
  <c r="D1432" i="79"/>
  <c r="C1432" i="79"/>
  <c r="B1432" i="79"/>
  <c r="A1432" i="79"/>
  <c r="G1431" i="79"/>
  <c r="F1431" i="79"/>
  <c r="E1431" i="79"/>
  <c r="D1431" i="79"/>
  <c r="C1431" i="79"/>
  <c r="B1431" i="79"/>
  <c r="A1431" i="79"/>
  <c r="G1430" i="79"/>
  <c r="F1430" i="79"/>
  <c r="E1430" i="79"/>
  <c r="D1430" i="79"/>
  <c r="C1430" i="79"/>
  <c r="B1430" i="79"/>
  <c r="A1430" i="79"/>
  <c r="G1429" i="79"/>
  <c r="F1429" i="79"/>
  <c r="E1429" i="79"/>
  <c r="D1429" i="79"/>
  <c r="C1429" i="79"/>
  <c r="B1429" i="79"/>
  <c r="A1429" i="79"/>
  <c r="G1428" i="79"/>
  <c r="F1428" i="79"/>
  <c r="E1428" i="79"/>
  <c r="D1428" i="79"/>
  <c r="C1428" i="79"/>
  <c r="B1428" i="79"/>
  <c r="A1428" i="79"/>
  <c r="G1427" i="79"/>
  <c r="F1427" i="79"/>
  <c r="E1427" i="79"/>
  <c r="D1427" i="79"/>
  <c r="C1427" i="79"/>
  <c r="B1427" i="79"/>
  <c r="A1427" i="79"/>
  <c r="G1426" i="79"/>
  <c r="F1426" i="79"/>
  <c r="E1426" i="79"/>
  <c r="D1426" i="79"/>
  <c r="C1426" i="79"/>
  <c r="B1426" i="79"/>
  <c r="A1426" i="79"/>
  <c r="G1425" i="79"/>
  <c r="F1425" i="79"/>
  <c r="E1425" i="79"/>
  <c r="D1425" i="79"/>
  <c r="C1425" i="79"/>
  <c r="B1425" i="79"/>
  <c r="A1425" i="79"/>
  <c r="G1424" i="79"/>
  <c r="F1424" i="79"/>
  <c r="E1424" i="79"/>
  <c r="D1424" i="79"/>
  <c r="C1424" i="79"/>
  <c r="B1424" i="79"/>
  <c r="A1424" i="79"/>
  <c r="G1423" i="79"/>
  <c r="F1423" i="79"/>
  <c r="E1423" i="79"/>
  <c r="D1423" i="79"/>
  <c r="C1423" i="79"/>
  <c r="B1423" i="79"/>
  <c r="A1423" i="79"/>
  <c r="G1422" i="79"/>
  <c r="F1422" i="79"/>
  <c r="E1422" i="79"/>
  <c r="D1422" i="79"/>
  <c r="C1422" i="79"/>
  <c r="B1422" i="79"/>
  <c r="A1422" i="79"/>
  <c r="G1421" i="79"/>
  <c r="F1421" i="79"/>
  <c r="E1421" i="79"/>
  <c r="D1421" i="79"/>
  <c r="C1421" i="79"/>
  <c r="B1421" i="79"/>
  <c r="A1421" i="79"/>
  <c r="G1420" i="79"/>
  <c r="F1420" i="79"/>
  <c r="E1420" i="79"/>
  <c r="D1420" i="79"/>
  <c r="C1420" i="79"/>
  <c r="B1420" i="79"/>
  <c r="A1420" i="79"/>
  <c r="G1419" i="79"/>
  <c r="F1419" i="79"/>
  <c r="E1419" i="79"/>
  <c r="D1419" i="79"/>
  <c r="C1419" i="79"/>
  <c r="B1419" i="79"/>
  <c r="A1419" i="79"/>
  <c r="G1418" i="79"/>
  <c r="F1418" i="79"/>
  <c r="E1418" i="79"/>
  <c r="D1418" i="79"/>
  <c r="C1418" i="79"/>
  <c r="B1418" i="79"/>
  <c r="A1418" i="79"/>
  <c r="G1417" i="79"/>
  <c r="F1417" i="79"/>
  <c r="E1417" i="79"/>
  <c r="D1417" i="79"/>
  <c r="C1417" i="79"/>
  <c r="B1417" i="79"/>
  <c r="A1417" i="79"/>
  <c r="G1416" i="79"/>
  <c r="F1416" i="79"/>
  <c r="E1416" i="79"/>
  <c r="D1416" i="79"/>
  <c r="C1416" i="79"/>
  <c r="B1416" i="79"/>
  <c r="A1416" i="79"/>
  <c r="G1415" i="79"/>
  <c r="F1415" i="79"/>
  <c r="E1415" i="79"/>
  <c r="D1415" i="79"/>
  <c r="C1415" i="79"/>
  <c r="B1415" i="79"/>
  <c r="A1415" i="79"/>
  <c r="G1414" i="79"/>
  <c r="F1414" i="79"/>
  <c r="E1414" i="79"/>
  <c r="D1414" i="79"/>
  <c r="C1414" i="79"/>
  <c r="B1414" i="79"/>
  <c r="A1414" i="79"/>
  <c r="G1413" i="79"/>
  <c r="F1413" i="79"/>
  <c r="E1413" i="79"/>
  <c r="D1413" i="79"/>
  <c r="C1413" i="79"/>
  <c r="B1413" i="79"/>
  <c r="A1413" i="79"/>
  <c r="G1412" i="79"/>
  <c r="F1412" i="79"/>
  <c r="E1412" i="79"/>
  <c r="D1412" i="79"/>
  <c r="C1412" i="79"/>
  <c r="B1412" i="79"/>
  <c r="A1412" i="79"/>
  <c r="G1411" i="79"/>
  <c r="F1411" i="79"/>
  <c r="E1411" i="79"/>
  <c r="D1411" i="79"/>
  <c r="C1411" i="79"/>
  <c r="B1411" i="79"/>
  <c r="A1411" i="79"/>
  <c r="G1410" i="79"/>
  <c r="F1410" i="79"/>
  <c r="E1410" i="79"/>
  <c r="D1410" i="79"/>
  <c r="C1410" i="79"/>
  <c r="B1410" i="79"/>
  <c r="A1410" i="79"/>
  <c r="G1409" i="79"/>
  <c r="F1409" i="79"/>
  <c r="E1409" i="79"/>
  <c r="D1409" i="79"/>
  <c r="C1409" i="79"/>
  <c r="B1409" i="79"/>
  <c r="A1409" i="79"/>
  <c r="G1408" i="79"/>
  <c r="F1408" i="79"/>
  <c r="E1408" i="79"/>
  <c r="D1408" i="79"/>
  <c r="C1408" i="79"/>
  <c r="B1408" i="79"/>
  <c r="A1408" i="79"/>
  <c r="G1407" i="79"/>
  <c r="F1407" i="79"/>
  <c r="E1407" i="79"/>
  <c r="D1407" i="79"/>
  <c r="C1407" i="79"/>
  <c r="B1407" i="79"/>
  <c r="A1407" i="79"/>
  <c r="G1406" i="79"/>
  <c r="F1406" i="79"/>
  <c r="E1406" i="79"/>
  <c r="D1406" i="79"/>
  <c r="C1406" i="79"/>
  <c r="B1406" i="79"/>
  <c r="A1406" i="79"/>
  <c r="G1405" i="79"/>
  <c r="F1405" i="79"/>
  <c r="E1405" i="79"/>
  <c r="D1405" i="79"/>
  <c r="C1405" i="79"/>
  <c r="B1405" i="79"/>
  <c r="A1405" i="79"/>
  <c r="G1404" i="79"/>
  <c r="F1404" i="79"/>
  <c r="E1404" i="79"/>
  <c r="D1404" i="79"/>
  <c r="C1404" i="79"/>
  <c r="B1404" i="79"/>
  <c r="A1404" i="79"/>
  <c r="G1403" i="79"/>
  <c r="F1403" i="79"/>
  <c r="E1403" i="79"/>
  <c r="D1403" i="79"/>
  <c r="C1403" i="79"/>
  <c r="B1403" i="79"/>
  <c r="A1403" i="79"/>
  <c r="G1402" i="79"/>
  <c r="F1402" i="79"/>
  <c r="E1402" i="79"/>
  <c r="D1402" i="79"/>
  <c r="C1402" i="79"/>
  <c r="B1402" i="79"/>
  <c r="A1402" i="79"/>
  <c r="G1401" i="79"/>
  <c r="F1401" i="79"/>
  <c r="E1401" i="79"/>
  <c r="D1401" i="79"/>
  <c r="C1401" i="79"/>
  <c r="B1401" i="79"/>
  <c r="A1401" i="79"/>
  <c r="G1400" i="79"/>
  <c r="F1400" i="79"/>
  <c r="E1400" i="79"/>
  <c r="D1400" i="79"/>
  <c r="C1400" i="79"/>
  <c r="B1400" i="79"/>
  <c r="A1400" i="79"/>
  <c r="G1399" i="79"/>
  <c r="F1399" i="79"/>
  <c r="E1399" i="79"/>
  <c r="D1399" i="79"/>
  <c r="C1399" i="79"/>
  <c r="B1399" i="79"/>
  <c r="A1399" i="79"/>
  <c r="G1398" i="79"/>
  <c r="F1398" i="79"/>
  <c r="E1398" i="79"/>
  <c r="D1398" i="79"/>
  <c r="C1398" i="79"/>
  <c r="B1398" i="79"/>
  <c r="A1398" i="79"/>
  <c r="G1397" i="79"/>
  <c r="F1397" i="79"/>
  <c r="E1397" i="79"/>
  <c r="D1397" i="79"/>
  <c r="C1397" i="79"/>
  <c r="B1397" i="79"/>
  <c r="A1397" i="79"/>
  <c r="G1396" i="79"/>
  <c r="F1396" i="79"/>
  <c r="E1396" i="79"/>
  <c r="D1396" i="79"/>
  <c r="C1396" i="79"/>
  <c r="B1396" i="79"/>
  <c r="A1396" i="79"/>
  <c r="G1395" i="79"/>
  <c r="F1395" i="79"/>
  <c r="E1395" i="79"/>
  <c r="D1395" i="79"/>
  <c r="C1395" i="79"/>
  <c r="B1395" i="79"/>
  <c r="A1395" i="79"/>
  <c r="G1394" i="79"/>
  <c r="F1394" i="79"/>
  <c r="E1394" i="79"/>
  <c r="D1394" i="79"/>
  <c r="C1394" i="79"/>
  <c r="B1394" i="79"/>
  <c r="A1394" i="79"/>
  <c r="G1393" i="79"/>
  <c r="F1393" i="79"/>
  <c r="E1393" i="79"/>
  <c r="D1393" i="79"/>
  <c r="C1393" i="79"/>
  <c r="B1393" i="79"/>
  <c r="A1393" i="79"/>
  <c r="G1392" i="79"/>
  <c r="F1392" i="79"/>
  <c r="E1392" i="79"/>
  <c r="D1392" i="79"/>
  <c r="C1392" i="79"/>
  <c r="B1392" i="79"/>
  <c r="A1392" i="79"/>
  <c r="G1391" i="79"/>
  <c r="F1391" i="79"/>
  <c r="E1391" i="79"/>
  <c r="D1391" i="79"/>
  <c r="C1391" i="79"/>
  <c r="B1391" i="79"/>
  <c r="A1391" i="79"/>
  <c r="G1390" i="79"/>
  <c r="F1390" i="79"/>
  <c r="E1390" i="79"/>
  <c r="D1390" i="79"/>
  <c r="C1390" i="79"/>
  <c r="B1390" i="79"/>
  <c r="A1390" i="79"/>
  <c r="G1389" i="79"/>
  <c r="F1389" i="79"/>
  <c r="E1389" i="79"/>
  <c r="D1389" i="79"/>
  <c r="C1389" i="79"/>
  <c r="B1389" i="79"/>
  <c r="A1389" i="79"/>
  <c r="G1388" i="79"/>
  <c r="F1388" i="79"/>
  <c r="E1388" i="79"/>
  <c r="D1388" i="79"/>
  <c r="C1388" i="79"/>
  <c r="B1388" i="79"/>
  <c r="A1388" i="79"/>
  <c r="G1387" i="79"/>
  <c r="F1387" i="79"/>
  <c r="E1387" i="79"/>
  <c r="D1387" i="79"/>
  <c r="C1387" i="79"/>
  <c r="B1387" i="79"/>
  <c r="A1387" i="79"/>
  <c r="G1386" i="79"/>
  <c r="F1386" i="79"/>
  <c r="E1386" i="79"/>
  <c r="D1386" i="79"/>
  <c r="C1386" i="79"/>
  <c r="B1386" i="79"/>
  <c r="A1386" i="79"/>
  <c r="G1385" i="79"/>
  <c r="F1385" i="79"/>
  <c r="E1385" i="79"/>
  <c r="D1385" i="79"/>
  <c r="C1385" i="79"/>
  <c r="B1385" i="79"/>
  <c r="A1385" i="79"/>
  <c r="G1384" i="79"/>
  <c r="F1384" i="79"/>
  <c r="E1384" i="79"/>
  <c r="D1384" i="79"/>
  <c r="C1384" i="79"/>
  <c r="B1384" i="79"/>
  <c r="A1384" i="79"/>
  <c r="G1383" i="79"/>
  <c r="F1383" i="79"/>
  <c r="E1383" i="79"/>
  <c r="D1383" i="79"/>
  <c r="C1383" i="79"/>
  <c r="B1383" i="79"/>
  <c r="A1383" i="79"/>
  <c r="G1382" i="79"/>
  <c r="F1382" i="79"/>
  <c r="E1382" i="79"/>
  <c r="D1382" i="79"/>
  <c r="C1382" i="79"/>
  <c r="B1382" i="79"/>
  <c r="A1382" i="79"/>
  <c r="G1381" i="79"/>
  <c r="F1381" i="79"/>
  <c r="E1381" i="79"/>
  <c r="D1381" i="79"/>
  <c r="C1381" i="79"/>
  <c r="B1381" i="79"/>
  <c r="A1381" i="79"/>
  <c r="G1380" i="79"/>
  <c r="F1380" i="79"/>
  <c r="E1380" i="79"/>
  <c r="D1380" i="79"/>
  <c r="C1380" i="79"/>
  <c r="B1380" i="79"/>
  <c r="A1380" i="79"/>
  <c r="G1379" i="79"/>
  <c r="F1379" i="79"/>
  <c r="E1379" i="79"/>
  <c r="D1379" i="79"/>
  <c r="C1379" i="79"/>
  <c r="B1379" i="79"/>
  <c r="A1379" i="79"/>
  <c r="G1378" i="79"/>
  <c r="F1378" i="79"/>
  <c r="E1378" i="79"/>
  <c r="D1378" i="79"/>
  <c r="C1378" i="79"/>
  <c r="B1378" i="79"/>
  <c r="A1378" i="79"/>
  <c r="G1377" i="79"/>
  <c r="F1377" i="79"/>
  <c r="E1377" i="79"/>
  <c r="D1377" i="79"/>
  <c r="C1377" i="79"/>
  <c r="B1377" i="79"/>
  <c r="A1377" i="79"/>
  <c r="G1376" i="79"/>
  <c r="F1376" i="79"/>
  <c r="E1376" i="79"/>
  <c r="D1376" i="79"/>
  <c r="C1376" i="79"/>
  <c r="B1376" i="79"/>
  <c r="A1376" i="79"/>
  <c r="G1375" i="79"/>
  <c r="F1375" i="79"/>
  <c r="E1375" i="79"/>
  <c r="D1375" i="79"/>
  <c r="C1375" i="79"/>
  <c r="B1375" i="79"/>
  <c r="A1375" i="79"/>
  <c r="G1374" i="79"/>
  <c r="F1374" i="79"/>
  <c r="E1374" i="79"/>
  <c r="D1374" i="79"/>
  <c r="C1374" i="79"/>
  <c r="B1374" i="79"/>
  <c r="A1374" i="79"/>
  <c r="G1373" i="79"/>
  <c r="F1373" i="79"/>
  <c r="E1373" i="79"/>
  <c r="D1373" i="79"/>
  <c r="C1373" i="79"/>
  <c r="B1373" i="79"/>
  <c r="A1373" i="79"/>
  <c r="G1372" i="79"/>
  <c r="F1372" i="79"/>
  <c r="E1372" i="79"/>
  <c r="D1372" i="79"/>
  <c r="C1372" i="79"/>
  <c r="B1372" i="79"/>
  <c r="A1372" i="79"/>
  <c r="G1371" i="79"/>
  <c r="F1371" i="79"/>
  <c r="E1371" i="79"/>
  <c r="D1371" i="79"/>
  <c r="C1371" i="79"/>
  <c r="B1371" i="79"/>
  <c r="A1371" i="79"/>
  <c r="G1370" i="79"/>
  <c r="F1370" i="79"/>
  <c r="E1370" i="79"/>
  <c r="D1370" i="79"/>
  <c r="C1370" i="79"/>
  <c r="B1370" i="79"/>
  <c r="A1370" i="79"/>
  <c r="G1369" i="79"/>
  <c r="F1369" i="79"/>
  <c r="E1369" i="79"/>
  <c r="D1369" i="79"/>
  <c r="C1369" i="79"/>
  <c r="B1369" i="79"/>
  <c r="A1369" i="79"/>
  <c r="G1368" i="79"/>
  <c r="F1368" i="79"/>
  <c r="E1368" i="79"/>
  <c r="D1368" i="79"/>
  <c r="C1368" i="79"/>
  <c r="B1368" i="79"/>
  <c r="A1368" i="79"/>
  <c r="G1367" i="79"/>
  <c r="F1367" i="79"/>
  <c r="E1367" i="79"/>
  <c r="D1367" i="79"/>
  <c r="C1367" i="79"/>
  <c r="B1367" i="79"/>
  <c r="A1367" i="79"/>
  <c r="G1366" i="79"/>
  <c r="F1366" i="79"/>
  <c r="E1366" i="79"/>
  <c r="D1366" i="79"/>
  <c r="C1366" i="79"/>
  <c r="B1366" i="79"/>
  <c r="A1366" i="79"/>
  <c r="G1365" i="79"/>
  <c r="F1365" i="79"/>
  <c r="E1365" i="79"/>
  <c r="D1365" i="79"/>
  <c r="C1365" i="79"/>
  <c r="B1365" i="79"/>
  <c r="A1365" i="79"/>
  <c r="G1364" i="79"/>
  <c r="F1364" i="79"/>
  <c r="E1364" i="79"/>
  <c r="D1364" i="79"/>
  <c r="C1364" i="79"/>
  <c r="B1364" i="79"/>
  <c r="A1364" i="79"/>
  <c r="G1363" i="79"/>
  <c r="F1363" i="79"/>
  <c r="E1363" i="79"/>
  <c r="D1363" i="79"/>
  <c r="C1363" i="79"/>
  <c r="B1363" i="79"/>
  <c r="A1363" i="79"/>
  <c r="G1362" i="79"/>
  <c r="F1362" i="79"/>
  <c r="E1362" i="79"/>
  <c r="D1362" i="79"/>
  <c r="C1362" i="79"/>
  <c r="B1362" i="79"/>
  <c r="A1362" i="79"/>
  <c r="G1361" i="79"/>
  <c r="F1361" i="79"/>
  <c r="E1361" i="79"/>
  <c r="D1361" i="79"/>
  <c r="C1361" i="79"/>
  <c r="B1361" i="79"/>
  <c r="A1361" i="79"/>
  <c r="G1360" i="79"/>
  <c r="F1360" i="79"/>
  <c r="E1360" i="79"/>
  <c r="D1360" i="79"/>
  <c r="C1360" i="79"/>
  <c r="B1360" i="79"/>
  <c r="A1360" i="79"/>
  <c r="G1359" i="79"/>
  <c r="F1359" i="79"/>
  <c r="E1359" i="79"/>
  <c r="D1359" i="79"/>
  <c r="C1359" i="79"/>
  <c r="B1359" i="79"/>
  <c r="A1359" i="79"/>
  <c r="G1358" i="79"/>
  <c r="F1358" i="79"/>
  <c r="E1358" i="79"/>
  <c r="D1358" i="79"/>
  <c r="C1358" i="79"/>
  <c r="B1358" i="79"/>
  <c r="A1358" i="79"/>
  <c r="G1357" i="79"/>
  <c r="F1357" i="79"/>
  <c r="E1357" i="79"/>
  <c r="D1357" i="79"/>
  <c r="C1357" i="79"/>
  <c r="B1357" i="79"/>
  <c r="A1357" i="79"/>
  <c r="G1356" i="79"/>
  <c r="F1356" i="79"/>
  <c r="E1356" i="79"/>
  <c r="D1356" i="79"/>
  <c r="C1356" i="79"/>
  <c r="B1356" i="79"/>
  <c r="A1356" i="79"/>
  <c r="G1355" i="79"/>
  <c r="F1355" i="79"/>
  <c r="E1355" i="79"/>
  <c r="D1355" i="79"/>
  <c r="C1355" i="79"/>
  <c r="B1355" i="79"/>
  <c r="A1355" i="79"/>
  <c r="G1354" i="79"/>
  <c r="F1354" i="79"/>
  <c r="E1354" i="79"/>
  <c r="D1354" i="79"/>
  <c r="C1354" i="79"/>
  <c r="B1354" i="79"/>
  <c r="A1354" i="79"/>
  <c r="G1353" i="79"/>
  <c r="F1353" i="79"/>
  <c r="E1353" i="79"/>
  <c r="D1353" i="79"/>
  <c r="C1353" i="79"/>
  <c r="B1353" i="79"/>
  <c r="A1353" i="79"/>
  <c r="G1352" i="79"/>
  <c r="F1352" i="79"/>
  <c r="E1352" i="79"/>
  <c r="D1352" i="79"/>
  <c r="C1352" i="79"/>
  <c r="B1352" i="79"/>
  <c r="A1352" i="79"/>
  <c r="G1351" i="79"/>
  <c r="F1351" i="79"/>
  <c r="E1351" i="79"/>
  <c r="D1351" i="79"/>
  <c r="C1351" i="79"/>
  <c r="B1351" i="79"/>
  <c r="A1351" i="79"/>
  <c r="G1350" i="79"/>
  <c r="F1350" i="79"/>
  <c r="E1350" i="79"/>
  <c r="D1350" i="79"/>
  <c r="C1350" i="79"/>
  <c r="B1350" i="79"/>
  <c r="A1350" i="79"/>
  <c r="G1349" i="79"/>
  <c r="F1349" i="79"/>
  <c r="E1349" i="79"/>
  <c r="D1349" i="79"/>
  <c r="C1349" i="79"/>
  <c r="B1349" i="79"/>
  <c r="A1349" i="79"/>
  <c r="G1348" i="79"/>
  <c r="F1348" i="79"/>
  <c r="E1348" i="79"/>
  <c r="D1348" i="79"/>
  <c r="C1348" i="79"/>
  <c r="B1348" i="79"/>
  <c r="A1348" i="79"/>
  <c r="G1347" i="79"/>
  <c r="F1347" i="79"/>
  <c r="E1347" i="79"/>
  <c r="D1347" i="79"/>
  <c r="C1347" i="79"/>
  <c r="B1347" i="79"/>
  <c r="A1347" i="79"/>
  <c r="G1346" i="79"/>
  <c r="F1346" i="79"/>
  <c r="E1346" i="79"/>
  <c r="D1346" i="79"/>
  <c r="C1346" i="79"/>
  <c r="B1346" i="79"/>
  <c r="A1346" i="79"/>
  <c r="G1345" i="79"/>
  <c r="F1345" i="79"/>
  <c r="E1345" i="79"/>
  <c r="D1345" i="79"/>
  <c r="C1345" i="79"/>
  <c r="B1345" i="79"/>
  <c r="A1345" i="79"/>
  <c r="G1344" i="79"/>
  <c r="F1344" i="79"/>
  <c r="E1344" i="79"/>
  <c r="D1344" i="79"/>
  <c r="C1344" i="79"/>
  <c r="B1344" i="79"/>
  <c r="A1344" i="79"/>
  <c r="G1343" i="79"/>
  <c r="F1343" i="79"/>
  <c r="E1343" i="79"/>
  <c r="D1343" i="79"/>
  <c r="C1343" i="79"/>
  <c r="B1343" i="79"/>
  <c r="A1343" i="79"/>
  <c r="G1342" i="79"/>
  <c r="F1342" i="79"/>
  <c r="E1342" i="79"/>
  <c r="D1342" i="79"/>
  <c r="C1342" i="79"/>
  <c r="B1342" i="79"/>
  <c r="A1342" i="79"/>
  <c r="G1341" i="79"/>
  <c r="F1341" i="79"/>
  <c r="E1341" i="79"/>
  <c r="D1341" i="79"/>
  <c r="C1341" i="79"/>
  <c r="B1341" i="79"/>
  <c r="A1341" i="79"/>
  <c r="G1340" i="79"/>
  <c r="F1340" i="79"/>
  <c r="E1340" i="79"/>
  <c r="D1340" i="79"/>
  <c r="C1340" i="79"/>
  <c r="B1340" i="79"/>
  <c r="A1340" i="79"/>
  <c r="G1339" i="79"/>
  <c r="F1339" i="79"/>
  <c r="E1339" i="79"/>
  <c r="D1339" i="79"/>
  <c r="C1339" i="79"/>
  <c r="B1339" i="79"/>
  <c r="A1339" i="79"/>
  <c r="G1338" i="79"/>
  <c r="F1338" i="79"/>
  <c r="E1338" i="79"/>
  <c r="D1338" i="79"/>
  <c r="C1338" i="79"/>
  <c r="B1338" i="79"/>
  <c r="A1338" i="79"/>
  <c r="G1337" i="79"/>
  <c r="F1337" i="79"/>
  <c r="E1337" i="79"/>
  <c r="D1337" i="79"/>
  <c r="C1337" i="79"/>
  <c r="B1337" i="79"/>
  <c r="A1337" i="79"/>
  <c r="G1336" i="79"/>
  <c r="F1336" i="79"/>
  <c r="E1336" i="79"/>
  <c r="D1336" i="79"/>
  <c r="C1336" i="79"/>
  <c r="B1336" i="79"/>
  <c r="A1336" i="79"/>
  <c r="G1335" i="79"/>
  <c r="F1335" i="79"/>
  <c r="E1335" i="79"/>
  <c r="D1335" i="79"/>
  <c r="C1335" i="79"/>
  <c r="B1335" i="79"/>
  <c r="A1335" i="79"/>
  <c r="G1334" i="79"/>
  <c r="F1334" i="79"/>
  <c r="E1334" i="79"/>
  <c r="D1334" i="79"/>
  <c r="C1334" i="79"/>
  <c r="B1334" i="79"/>
  <c r="A1334" i="79"/>
  <c r="G1333" i="79"/>
  <c r="F1333" i="79"/>
  <c r="E1333" i="79"/>
  <c r="D1333" i="79"/>
  <c r="C1333" i="79"/>
  <c r="B1333" i="79"/>
  <c r="A1333" i="79"/>
  <c r="G1332" i="79"/>
  <c r="F1332" i="79"/>
  <c r="E1332" i="79"/>
  <c r="D1332" i="79"/>
  <c r="C1332" i="79"/>
  <c r="B1332" i="79"/>
  <c r="A1332" i="79"/>
  <c r="G1331" i="79"/>
  <c r="F1331" i="79"/>
  <c r="E1331" i="79"/>
  <c r="D1331" i="79"/>
  <c r="C1331" i="79"/>
  <c r="B1331" i="79"/>
  <c r="A1331" i="79"/>
  <c r="G1330" i="79"/>
  <c r="F1330" i="79"/>
  <c r="E1330" i="79"/>
  <c r="D1330" i="79"/>
  <c r="C1330" i="79"/>
  <c r="B1330" i="79"/>
  <c r="A1330" i="79"/>
  <c r="G1329" i="79"/>
  <c r="F1329" i="79"/>
  <c r="E1329" i="79"/>
  <c r="D1329" i="79"/>
  <c r="C1329" i="79"/>
  <c r="B1329" i="79"/>
  <c r="A1329" i="79"/>
  <c r="G1328" i="79"/>
  <c r="F1328" i="79"/>
  <c r="E1328" i="79"/>
  <c r="D1328" i="79"/>
  <c r="C1328" i="79"/>
  <c r="B1328" i="79"/>
  <c r="A1328" i="79"/>
  <c r="G1327" i="79"/>
  <c r="F1327" i="79"/>
  <c r="E1327" i="79"/>
  <c r="D1327" i="79"/>
  <c r="C1327" i="79"/>
  <c r="B1327" i="79"/>
  <c r="A1327" i="79"/>
  <c r="G1326" i="79"/>
  <c r="F1326" i="79"/>
  <c r="E1326" i="79"/>
  <c r="D1326" i="79"/>
  <c r="C1326" i="79"/>
  <c r="B1326" i="79"/>
  <c r="A1326" i="79"/>
  <c r="G1325" i="79"/>
  <c r="F1325" i="79"/>
  <c r="E1325" i="79"/>
  <c r="D1325" i="79"/>
  <c r="C1325" i="79"/>
  <c r="B1325" i="79"/>
  <c r="A1325" i="79"/>
  <c r="G1324" i="79"/>
  <c r="F1324" i="79"/>
  <c r="E1324" i="79"/>
  <c r="D1324" i="79"/>
  <c r="C1324" i="79"/>
  <c r="B1324" i="79"/>
  <c r="A1324" i="79"/>
  <c r="G1323" i="79"/>
  <c r="F1323" i="79"/>
  <c r="E1323" i="79"/>
  <c r="D1323" i="79"/>
  <c r="C1323" i="79"/>
  <c r="B1323" i="79"/>
  <c r="A1323" i="79"/>
  <c r="G1322" i="79"/>
  <c r="F1322" i="79"/>
  <c r="E1322" i="79"/>
  <c r="D1322" i="79"/>
  <c r="C1322" i="79"/>
  <c r="B1322" i="79"/>
  <c r="A1322" i="79"/>
  <c r="G1321" i="79"/>
  <c r="F1321" i="79"/>
  <c r="E1321" i="79"/>
  <c r="D1321" i="79"/>
  <c r="C1321" i="79"/>
  <c r="B1321" i="79"/>
  <c r="A1321" i="79"/>
  <c r="G1320" i="79"/>
  <c r="F1320" i="79"/>
  <c r="E1320" i="79"/>
  <c r="D1320" i="79"/>
  <c r="C1320" i="79"/>
  <c r="B1320" i="79"/>
  <c r="A1320" i="79"/>
  <c r="G1319" i="79"/>
  <c r="F1319" i="79"/>
  <c r="E1319" i="79"/>
  <c r="D1319" i="79"/>
  <c r="C1319" i="79"/>
  <c r="B1319" i="79"/>
  <c r="A1319" i="79"/>
  <c r="G1318" i="79"/>
  <c r="F1318" i="79"/>
  <c r="E1318" i="79"/>
  <c r="D1318" i="79"/>
  <c r="C1318" i="79"/>
  <c r="B1318" i="79"/>
  <c r="A1318" i="79"/>
  <c r="G1317" i="79"/>
  <c r="F1317" i="79"/>
  <c r="E1317" i="79"/>
  <c r="D1317" i="79"/>
  <c r="C1317" i="79"/>
  <c r="B1317" i="79"/>
  <c r="A1317" i="79"/>
  <c r="G1316" i="79"/>
  <c r="F1316" i="79"/>
  <c r="E1316" i="79"/>
  <c r="D1316" i="79"/>
  <c r="C1316" i="79"/>
  <c r="B1316" i="79"/>
  <c r="A1316" i="79"/>
  <c r="G1315" i="79"/>
  <c r="F1315" i="79"/>
  <c r="E1315" i="79"/>
  <c r="D1315" i="79"/>
  <c r="C1315" i="79"/>
  <c r="B1315" i="79"/>
  <c r="A1315" i="79"/>
  <c r="G1314" i="79"/>
  <c r="F1314" i="79"/>
  <c r="E1314" i="79"/>
  <c r="D1314" i="79"/>
  <c r="C1314" i="79"/>
  <c r="B1314" i="79"/>
  <c r="A1314" i="79"/>
  <c r="G1313" i="79"/>
  <c r="F1313" i="79"/>
  <c r="E1313" i="79"/>
  <c r="D1313" i="79"/>
  <c r="C1313" i="79"/>
  <c r="B1313" i="79"/>
  <c r="A1313" i="79"/>
  <c r="G1312" i="79"/>
  <c r="F1312" i="79"/>
  <c r="E1312" i="79"/>
  <c r="D1312" i="79"/>
  <c r="C1312" i="79"/>
  <c r="B1312" i="79"/>
  <c r="A1312" i="79"/>
  <c r="G1311" i="79"/>
  <c r="F1311" i="79"/>
  <c r="E1311" i="79"/>
  <c r="D1311" i="79"/>
  <c r="C1311" i="79"/>
  <c r="B1311" i="79"/>
  <c r="A1311" i="79"/>
  <c r="G1310" i="79"/>
  <c r="F1310" i="79"/>
  <c r="E1310" i="79"/>
  <c r="D1310" i="79"/>
  <c r="C1310" i="79"/>
  <c r="B1310" i="79"/>
  <c r="A1310" i="79"/>
  <c r="G1309" i="79"/>
  <c r="F1309" i="79"/>
  <c r="E1309" i="79"/>
  <c r="D1309" i="79"/>
  <c r="C1309" i="79"/>
  <c r="B1309" i="79"/>
  <c r="A1309" i="79"/>
  <c r="G1308" i="79"/>
  <c r="F1308" i="79"/>
  <c r="E1308" i="79"/>
  <c r="D1308" i="79"/>
  <c r="C1308" i="79"/>
  <c r="B1308" i="79"/>
  <c r="A1308" i="79"/>
  <c r="G1307" i="79"/>
  <c r="F1307" i="79"/>
  <c r="E1307" i="79"/>
  <c r="D1307" i="79"/>
  <c r="C1307" i="79"/>
  <c r="B1307" i="79"/>
  <c r="A1307" i="79"/>
  <c r="G1306" i="79"/>
  <c r="F1306" i="79"/>
  <c r="E1306" i="79"/>
  <c r="D1306" i="79"/>
  <c r="C1306" i="79"/>
  <c r="B1306" i="79"/>
  <c r="A1306" i="79"/>
  <c r="G1305" i="79"/>
  <c r="F1305" i="79"/>
  <c r="E1305" i="79"/>
  <c r="D1305" i="79"/>
  <c r="C1305" i="79"/>
  <c r="B1305" i="79"/>
  <c r="A1305" i="79"/>
  <c r="G1304" i="79"/>
  <c r="F1304" i="79"/>
  <c r="E1304" i="79"/>
  <c r="D1304" i="79"/>
  <c r="C1304" i="79"/>
  <c r="B1304" i="79"/>
  <c r="A1304" i="79"/>
  <c r="G1303" i="79"/>
  <c r="F1303" i="79"/>
  <c r="E1303" i="79"/>
  <c r="D1303" i="79"/>
  <c r="C1303" i="79"/>
  <c r="B1303" i="79"/>
  <c r="A1303" i="79"/>
  <c r="G1302" i="79"/>
  <c r="F1302" i="79"/>
  <c r="E1302" i="79"/>
  <c r="D1302" i="79"/>
  <c r="C1302" i="79"/>
  <c r="B1302" i="79"/>
  <c r="A1302" i="79"/>
  <c r="G1301" i="79"/>
  <c r="F1301" i="79"/>
  <c r="E1301" i="79"/>
  <c r="D1301" i="79"/>
  <c r="C1301" i="79"/>
  <c r="B1301" i="79"/>
  <c r="A1301" i="79"/>
  <c r="G1300" i="79"/>
  <c r="F1300" i="79"/>
  <c r="E1300" i="79"/>
  <c r="D1300" i="79"/>
  <c r="C1300" i="79"/>
  <c r="B1300" i="79"/>
  <c r="A1300" i="79"/>
  <c r="G1299" i="79"/>
  <c r="F1299" i="79"/>
  <c r="E1299" i="79"/>
  <c r="D1299" i="79"/>
  <c r="C1299" i="79"/>
  <c r="B1299" i="79"/>
  <c r="A1299" i="79"/>
  <c r="G1298" i="79"/>
  <c r="F1298" i="79"/>
  <c r="E1298" i="79"/>
  <c r="D1298" i="79"/>
  <c r="C1298" i="79"/>
  <c r="B1298" i="79"/>
  <c r="A1298" i="79"/>
  <c r="G1297" i="79"/>
  <c r="F1297" i="79"/>
  <c r="E1297" i="79"/>
  <c r="D1297" i="79"/>
  <c r="C1297" i="79"/>
  <c r="B1297" i="79"/>
  <c r="A1297" i="79"/>
  <c r="G1296" i="79"/>
  <c r="F1296" i="79"/>
  <c r="E1296" i="79"/>
  <c r="D1296" i="79"/>
  <c r="C1296" i="79"/>
  <c r="B1296" i="79"/>
  <c r="A1296" i="79"/>
  <c r="G1295" i="79"/>
  <c r="F1295" i="79"/>
  <c r="E1295" i="79"/>
  <c r="D1295" i="79"/>
  <c r="C1295" i="79"/>
  <c r="B1295" i="79"/>
  <c r="A1295" i="79"/>
  <c r="G1294" i="79"/>
  <c r="F1294" i="79"/>
  <c r="E1294" i="79"/>
  <c r="D1294" i="79"/>
  <c r="C1294" i="79"/>
  <c r="B1294" i="79"/>
  <c r="A1294" i="79"/>
  <c r="G1293" i="79"/>
  <c r="F1293" i="79"/>
  <c r="E1293" i="79"/>
  <c r="D1293" i="79"/>
  <c r="C1293" i="79"/>
  <c r="B1293" i="79"/>
  <c r="A1293" i="79"/>
  <c r="G1292" i="79"/>
  <c r="F1292" i="79"/>
  <c r="E1292" i="79"/>
  <c r="D1292" i="79"/>
  <c r="C1292" i="79"/>
  <c r="B1292" i="79"/>
  <c r="A1292" i="79"/>
  <c r="G1291" i="79"/>
  <c r="F1291" i="79"/>
  <c r="E1291" i="79"/>
  <c r="D1291" i="79"/>
  <c r="C1291" i="79"/>
  <c r="B1291" i="79"/>
  <c r="A1291" i="79"/>
  <c r="G1290" i="79"/>
  <c r="F1290" i="79"/>
  <c r="E1290" i="79"/>
  <c r="D1290" i="79"/>
  <c r="C1290" i="79"/>
  <c r="B1290" i="79"/>
  <c r="A1290" i="79"/>
  <c r="G1289" i="79"/>
  <c r="F1289" i="79"/>
  <c r="E1289" i="79"/>
  <c r="D1289" i="79"/>
  <c r="C1289" i="79"/>
  <c r="B1289" i="79"/>
  <c r="A1289" i="79"/>
  <c r="G1288" i="79"/>
  <c r="F1288" i="79"/>
  <c r="E1288" i="79"/>
  <c r="D1288" i="79"/>
  <c r="C1288" i="79"/>
  <c r="B1288" i="79"/>
  <c r="A1288" i="79"/>
  <c r="G1287" i="79"/>
  <c r="F1287" i="79"/>
  <c r="E1287" i="79"/>
  <c r="D1287" i="79"/>
  <c r="C1287" i="79"/>
  <c r="B1287" i="79"/>
  <c r="A1287" i="79"/>
  <c r="G1286" i="79"/>
  <c r="F1286" i="79"/>
  <c r="E1286" i="79"/>
  <c r="D1286" i="79"/>
  <c r="C1286" i="79"/>
  <c r="B1286" i="79"/>
  <c r="A1286" i="79"/>
  <c r="G1285" i="79"/>
  <c r="F1285" i="79"/>
  <c r="E1285" i="79"/>
  <c r="D1285" i="79"/>
  <c r="C1285" i="79"/>
  <c r="B1285" i="79"/>
  <c r="A1285" i="79"/>
  <c r="G1284" i="79"/>
  <c r="F1284" i="79"/>
  <c r="E1284" i="79"/>
  <c r="D1284" i="79"/>
  <c r="C1284" i="79"/>
  <c r="B1284" i="79"/>
  <c r="A1284" i="79"/>
  <c r="G1283" i="79"/>
  <c r="F1283" i="79"/>
  <c r="E1283" i="79"/>
  <c r="D1283" i="79"/>
  <c r="C1283" i="79"/>
  <c r="B1283" i="79"/>
  <c r="A1283" i="79"/>
  <c r="G1282" i="79"/>
  <c r="F1282" i="79"/>
  <c r="E1282" i="79"/>
  <c r="D1282" i="79"/>
  <c r="C1282" i="79"/>
  <c r="B1282" i="79"/>
  <c r="A1282" i="79"/>
  <c r="G1281" i="79"/>
  <c r="F1281" i="79"/>
  <c r="E1281" i="79"/>
  <c r="D1281" i="79"/>
  <c r="C1281" i="79"/>
  <c r="B1281" i="79"/>
  <c r="A1281" i="79"/>
  <c r="G1280" i="79"/>
  <c r="F1280" i="79"/>
  <c r="E1280" i="79"/>
  <c r="D1280" i="79"/>
  <c r="C1280" i="79"/>
  <c r="B1280" i="79"/>
  <c r="A1280" i="79"/>
  <c r="G1279" i="79"/>
  <c r="F1279" i="79"/>
  <c r="E1279" i="79"/>
  <c r="D1279" i="79"/>
  <c r="C1279" i="79"/>
  <c r="B1279" i="79"/>
  <c r="A1279" i="79"/>
  <c r="G1278" i="79"/>
  <c r="F1278" i="79"/>
  <c r="E1278" i="79"/>
  <c r="D1278" i="79"/>
  <c r="C1278" i="79"/>
  <c r="B1278" i="79"/>
  <c r="A1278" i="79"/>
  <c r="G1277" i="79"/>
  <c r="F1277" i="79"/>
  <c r="E1277" i="79"/>
  <c r="D1277" i="79"/>
  <c r="C1277" i="79"/>
  <c r="B1277" i="79"/>
  <c r="A1277" i="79"/>
  <c r="G1276" i="79"/>
  <c r="F1276" i="79"/>
  <c r="E1276" i="79"/>
  <c r="D1276" i="79"/>
  <c r="C1276" i="79"/>
  <c r="B1276" i="79"/>
  <c r="A1276" i="79"/>
  <c r="G1275" i="79"/>
  <c r="F1275" i="79"/>
  <c r="E1275" i="79"/>
  <c r="D1275" i="79"/>
  <c r="C1275" i="79"/>
  <c r="B1275" i="79"/>
  <c r="A1275" i="79"/>
  <c r="G1274" i="79"/>
  <c r="F1274" i="79"/>
  <c r="E1274" i="79"/>
  <c r="D1274" i="79"/>
  <c r="C1274" i="79"/>
  <c r="B1274" i="79"/>
  <c r="A1274" i="79"/>
  <c r="G1273" i="79"/>
  <c r="F1273" i="79"/>
  <c r="E1273" i="79"/>
  <c r="D1273" i="79"/>
  <c r="C1273" i="79"/>
  <c r="B1273" i="79"/>
  <c r="A1273" i="79"/>
  <c r="G1272" i="79"/>
  <c r="F1272" i="79"/>
  <c r="E1272" i="79"/>
  <c r="D1272" i="79"/>
  <c r="C1272" i="79"/>
  <c r="B1272" i="79"/>
  <c r="A1272" i="79"/>
  <c r="G1271" i="79"/>
  <c r="F1271" i="79"/>
  <c r="E1271" i="79"/>
  <c r="D1271" i="79"/>
  <c r="C1271" i="79"/>
  <c r="B1271" i="79"/>
  <c r="A1271" i="79"/>
  <c r="G1270" i="79"/>
  <c r="F1270" i="79"/>
  <c r="E1270" i="79"/>
  <c r="D1270" i="79"/>
  <c r="C1270" i="79"/>
  <c r="B1270" i="79"/>
  <c r="A1270" i="79"/>
  <c r="G1269" i="79"/>
  <c r="F1269" i="79"/>
  <c r="E1269" i="79"/>
  <c r="D1269" i="79"/>
  <c r="C1269" i="79"/>
  <c r="B1269" i="79"/>
  <c r="A1269" i="79"/>
  <c r="G1268" i="79"/>
  <c r="F1268" i="79"/>
  <c r="E1268" i="79"/>
  <c r="D1268" i="79"/>
  <c r="C1268" i="79"/>
  <c r="B1268" i="79"/>
  <c r="A1268" i="79"/>
  <c r="G1267" i="79"/>
  <c r="F1267" i="79"/>
  <c r="E1267" i="79"/>
  <c r="D1267" i="79"/>
  <c r="C1267" i="79"/>
  <c r="B1267" i="79"/>
  <c r="A1267" i="79"/>
  <c r="G1266" i="79"/>
  <c r="F1266" i="79"/>
  <c r="E1266" i="79"/>
  <c r="D1266" i="79"/>
  <c r="C1266" i="79"/>
  <c r="B1266" i="79"/>
  <c r="A1266" i="79"/>
  <c r="G1265" i="79"/>
  <c r="F1265" i="79"/>
  <c r="E1265" i="79"/>
  <c r="D1265" i="79"/>
  <c r="C1265" i="79"/>
  <c r="B1265" i="79"/>
  <c r="A1265" i="79"/>
  <c r="G1264" i="79"/>
  <c r="F1264" i="79"/>
  <c r="E1264" i="79"/>
  <c r="D1264" i="79"/>
  <c r="C1264" i="79"/>
  <c r="B1264" i="79"/>
  <c r="A1264" i="79"/>
  <c r="G1263" i="79"/>
  <c r="F1263" i="79"/>
  <c r="E1263" i="79"/>
  <c r="D1263" i="79"/>
  <c r="C1263" i="79"/>
  <c r="B1263" i="79"/>
  <c r="A1263" i="79"/>
  <c r="G1262" i="79"/>
  <c r="F1262" i="79"/>
  <c r="E1262" i="79"/>
  <c r="D1262" i="79"/>
  <c r="C1262" i="79"/>
  <c r="B1262" i="79"/>
  <c r="A1262" i="79"/>
  <c r="G1261" i="79"/>
  <c r="F1261" i="79"/>
  <c r="E1261" i="79"/>
  <c r="D1261" i="79"/>
  <c r="C1261" i="79"/>
  <c r="B1261" i="79"/>
  <c r="A1261" i="79"/>
  <c r="G1260" i="79"/>
  <c r="F1260" i="79"/>
  <c r="E1260" i="79"/>
  <c r="D1260" i="79"/>
  <c r="C1260" i="79"/>
  <c r="B1260" i="79"/>
  <c r="A1260" i="79"/>
  <c r="G1259" i="79"/>
  <c r="F1259" i="79"/>
  <c r="E1259" i="79"/>
  <c r="D1259" i="79"/>
  <c r="C1259" i="79"/>
  <c r="B1259" i="79"/>
  <c r="A1259" i="79"/>
  <c r="G1258" i="79"/>
  <c r="F1258" i="79"/>
  <c r="E1258" i="79"/>
  <c r="D1258" i="79"/>
  <c r="C1258" i="79"/>
  <c r="B1258" i="79"/>
  <c r="A1258" i="79"/>
  <c r="G1257" i="79"/>
  <c r="F1257" i="79"/>
  <c r="E1257" i="79"/>
  <c r="D1257" i="79"/>
  <c r="C1257" i="79"/>
  <c r="B1257" i="79"/>
  <c r="A1257" i="79"/>
  <c r="G1256" i="79"/>
  <c r="F1256" i="79"/>
  <c r="E1256" i="79"/>
  <c r="D1256" i="79"/>
  <c r="C1256" i="79"/>
  <c r="B1256" i="79"/>
  <c r="A1256" i="79"/>
  <c r="G1255" i="79"/>
  <c r="F1255" i="79"/>
  <c r="E1255" i="79"/>
  <c r="D1255" i="79"/>
  <c r="C1255" i="79"/>
  <c r="B1255" i="79"/>
  <c r="A1255" i="79"/>
  <c r="G1254" i="79"/>
  <c r="F1254" i="79"/>
  <c r="E1254" i="79"/>
  <c r="D1254" i="79"/>
  <c r="C1254" i="79"/>
  <c r="B1254" i="79"/>
  <c r="A1254" i="79"/>
  <c r="G1253" i="79"/>
  <c r="F1253" i="79"/>
  <c r="E1253" i="79"/>
  <c r="D1253" i="79"/>
  <c r="C1253" i="79"/>
  <c r="B1253" i="79"/>
  <c r="A1253" i="79"/>
  <c r="G1252" i="79"/>
  <c r="F1252" i="79"/>
  <c r="E1252" i="79"/>
  <c r="D1252" i="79"/>
  <c r="C1252" i="79"/>
  <c r="B1252" i="79"/>
  <c r="A1252" i="79"/>
  <c r="G1251" i="79"/>
  <c r="F1251" i="79"/>
  <c r="E1251" i="79"/>
  <c r="D1251" i="79"/>
  <c r="C1251" i="79"/>
  <c r="B1251" i="79"/>
  <c r="A1251" i="79"/>
  <c r="G1250" i="79"/>
  <c r="F1250" i="79"/>
  <c r="E1250" i="79"/>
  <c r="D1250" i="79"/>
  <c r="C1250" i="79"/>
  <c r="B1250" i="79"/>
  <c r="A1250" i="79"/>
  <c r="G1249" i="79"/>
  <c r="F1249" i="79"/>
  <c r="E1249" i="79"/>
  <c r="D1249" i="79"/>
  <c r="C1249" i="79"/>
  <c r="B1249" i="79"/>
  <c r="A1249" i="79"/>
  <c r="G1248" i="79"/>
  <c r="F1248" i="79"/>
  <c r="E1248" i="79"/>
  <c r="D1248" i="79"/>
  <c r="C1248" i="79"/>
  <c r="B1248" i="79"/>
  <c r="A1248" i="79"/>
  <c r="G1247" i="79"/>
  <c r="F1247" i="79"/>
  <c r="E1247" i="79"/>
  <c r="D1247" i="79"/>
  <c r="C1247" i="79"/>
  <c r="B1247" i="79"/>
  <c r="A1247" i="79"/>
  <c r="G1246" i="79"/>
  <c r="F1246" i="79"/>
  <c r="E1246" i="79"/>
  <c r="D1246" i="79"/>
  <c r="C1246" i="79"/>
  <c r="B1246" i="79"/>
  <c r="A1246" i="79"/>
  <c r="G1245" i="79"/>
  <c r="F1245" i="79"/>
  <c r="E1245" i="79"/>
  <c r="D1245" i="79"/>
  <c r="C1245" i="79"/>
  <c r="B1245" i="79"/>
  <c r="A1245" i="79"/>
  <c r="G1244" i="79"/>
  <c r="F1244" i="79"/>
  <c r="E1244" i="79"/>
  <c r="D1244" i="79"/>
  <c r="C1244" i="79"/>
  <c r="B1244" i="79"/>
  <c r="A1244" i="79"/>
  <c r="G1243" i="79"/>
  <c r="F1243" i="79"/>
  <c r="E1243" i="79"/>
  <c r="D1243" i="79"/>
  <c r="C1243" i="79"/>
  <c r="B1243" i="79"/>
  <c r="A1243" i="79"/>
  <c r="G1242" i="79"/>
  <c r="F1242" i="79"/>
  <c r="E1242" i="79"/>
  <c r="D1242" i="79"/>
  <c r="C1242" i="79"/>
  <c r="B1242" i="79"/>
  <c r="A1242" i="79"/>
  <c r="G1241" i="79"/>
  <c r="F1241" i="79"/>
  <c r="E1241" i="79"/>
  <c r="D1241" i="79"/>
  <c r="C1241" i="79"/>
  <c r="B1241" i="79"/>
  <c r="A1241" i="79"/>
  <c r="G1240" i="79"/>
  <c r="F1240" i="79"/>
  <c r="E1240" i="79"/>
  <c r="D1240" i="79"/>
  <c r="C1240" i="79"/>
  <c r="B1240" i="79"/>
  <c r="A1240" i="79"/>
  <c r="G1239" i="79"/>
  <c r="F1239" i="79"/>
  <c r="E1239" i="79"/>
  <c r="D1239" i="79"/>
  <c r="C1239" i="79"/>
  <c r="B1239" i="79"/>
  <c r="A1239" i="79"/>
  <c r="G1238" i="79"/>
  <c r="F1238" i="79"/>
  <c r="E1238" i="79"/>
  <c r="D1238" i="79"/>
  <c r="C1238" i="79"/>
  <c r="B1238" i="79"/>
  <c r="A1238" i="79"/>
  <c r="G1237" i="79"/>
  <c r="F1237" i="79"/>
  <c r="E1237" i="79"/>
  <c r="D1237" i="79"/>
  <c r="C1237" i="79"/>
  <c r="B1237" i="79"/>
  <c r="A1237" i="79"/>
  <c r="G1236" i="79"/>
  <c r="F1236" i="79"/>
  <c r="E1236" i="79"/>
  <c r="D1236" i="79"/>
  <c r="C1236" i="79"/>
  <c r="B1236" i="79"/>
  <c r="A1236" i="79"/>
  <c r="G1235" i="79"/>
  <c r="F1235" i="79"/>
  <c r="E1235" i="79"/>
  <c r="D1235" i="79"/>
  <c r="C1235" i="79"/>
  <c r="B1235" i="79"/>
  <c r="A1235" i="79"/>
  <c r="G1234" i="79"/>
  <c r="F1234" i="79"/>
  <c r="E1234" i="79"/>
  <c r="D1234" i="79"/>
  <c r="C1234" i="79"/>
  <c r="B1234" i="79"/>
  <c r="A1234" i="79"/>
  <c r="G1233" i="79"/>
  <c r="F1233" i="79"/>
  <c r="E1233" i="79"/>
  <c r="D1233" i="79"/>
  <c r="C1233" i="79"/>
  <c r="B1233" i="79"/>
  <c r="A1233" i="79"/>
  <c r="G1232" i="79"/>
  <c r="F1232" i="79"/>
  <c r="E1232" i="79"/>
  <c r="D1232" i="79"/>
  <c r="C1232" i="79"/>
  <c r="B1232" i="79"/>
  <c r="A1232" i="79"/>
  <c r="G1231" i="79"/>
  <c r="F1231" i="79"/>
  <c r="E1231" i="79"/>
  <c r="D1231" i="79"/>
  <c r="C1231" i="79"/>
  <c r="B1231" i="79"/>
  <c r="A1231" i="79"/>
  <c r="G1230" i="79"/>
  <c r="F1230" i="79"/>
  <c r="E1230" i="79"/>
  <c r="D1230" i="79"/>
  <c r="C1230" i="79"/>
  <c r="B1230" i="79"/>
  <c r="A1230" i="79"/>
  <c r="G1229" i="79"/>
  <c r="F1229" i="79"/>
  <c r="E1229" i="79"/>
  <c r="D1229" i="79"/>
  <c r="C1229" i="79"/>
  <c r="B1229" i="79"/>
  <c r="A1229" i="79"/>
  <c r="G1228" i="79"/>
  <c r="F1228" i="79"/>
  <c r="E1228" i="79"/>
  <c r="D1228" i="79"/>
  <c r="C1228" i="79"/>
  <c r="B1228" i="79"/>
  <c r="A1228" i="79"/>
  <c r="G1227" i="79"/>
  <c r="F1227" i="79"/>
  <c r="E1227" i="79"/>
  <c r="D1227" i="79"/>
  <c r="C1227" i="79"/>
  <c r="B1227" i="79"/>
  <c r="A1227" i="79"/>
  <c r="G1226" i="79"/>
  <c r="F1226" i="79"/>
  <c r="E1226" i="79"/>
  <c r="D1226" i="79"/>
  <c r="C1226" i="79"/>
  <c r="B1226" i="79"/>
  <c r="A1226" i="79"/>
  <c r="G1225" i="79"/>
  <c r="F1225" i="79"/>
  <c r="E1225" i="79"/>
  <c r="D1225" i="79"/>
  <c r="C1225" i="79"/>
  <c r="B1225" i="79"/>
  <c r="A1225" i="79"/>
  <c r="G1224" i="79"/>
  <c r="F1224" i="79"/>
  <c r="E1224" i="79"/>
  <c r="D1224" i="79"/>
  <c r="C1224" i="79"/>
  <c r="B1224" i="79"/>
  <c r="A1224" i="79"/>
  <c r="G1223" i="79"/>
  <c r="F1223" i="79"/>
  <c r="E1223" i="79"/>
  <c r="D1223" i="79"/>
  <c r="C1223" i="79"/>
  <c r="B1223" i="79"/>
  <c r="A1223" i="79"/>
  <c r="G1222" i="79"/>
  <c r="F1222" i="79"/>
  <c r="E1222" i="79"/>
  <c r="D1222" i="79"/>
  <c r="C1222" i="79"/>
  <c r="B1222" i="79"/>
  <c r="A1222" i="79"/>
  <c r="G1221" i="79"/>
  <c r="F1221" i="79"/>
  <c r="E1221" i="79"/>
  <c r="D1221" i="79"/>
  <c r="C1221" i="79"/>
  <c r="B1221" i="79"/>
  <c r="A1221" i="79"/>
  <c r="G1220" i="79"/>
  <c r="F1220" i="79"/>
  <c r="E1220" i="79"/>
  <c r="D1220" i="79"/>
  <c r="C1220" i="79"/>
  <c r="B1220" i="79"/>
  <c r="A1220" i="79"/>
  <c r="G1219" i="79"/>
  <c r="F1219" i="79"/>
  <c r="E1219" i="79"/>
  <c r="D1219" i="79"/>
  <c r="C1219" i="79"/>
  <c r="B1219" i="79"/>
  <c r="A1219" i="79"/>
  <c r="G1218" i="79"/>
  <c r="F1218" i="79"/>
  <c r="E1218" i="79"/>
  <c r="D1218" i="79"/>
  <c r="C1218" i="79"/>
  <c r="B1218" i="79"/>
  <c r="A1218" i="79"/>
  <c r="G1217" i="79"/>
  <c r="F1217" i="79"/>
  <c r="E1217" i="79"/>
  <c r="D1217" i="79"/>
  <c r="C1217" i="79"/>
  <c r="B1217" i="79"/>
  <c r="A1217" i="79"/>
  <c r="G1216" i="79"/>
  <c r="F1216" i="79"/>
  <c r="E1216" i="79"/>
  <c r="D1216" i="79"/>
  <c r="C1216" i="79"/>
  <c r="B1216" i="79"/>
  <c r="A1216" i="79"/>
  <c r="G1215" i="79"/>
  <c r="F1215" i="79"/>
  <c r="E1215" i="79"/>
  <c r="D1215" i="79"/>
  <c r="C1215" i="79"/>
  <c r="B1215" i="79"/>
  <c r="A1215" i="79"/>
  <c r="G1214" i="79"/>
  <c r="F1214" i="79"/>
  <c r="E1214" i="79"/>
  <c r="D1214" i="79"/>
  <c r="C1214" i="79"/>
  <c r="B1214" i="79"/>
  <c r="A1214" i="79"/>
  <c r="G1213" i="79"/>
  <c r="F1213" i="79"/>
  <c r="E1213" i="79"/>
  <c r="D1213" i="79"/>
  <c r="C1213" i="79"/>
  <c r="B1213" i="79"/>
  <c r="A1213" i="79"/>
  <c r="G1212" i="79"/>
  <c r="F1212" i="79"/>
  <c r="E1212" i="79"/>
  <c r="D1212" i="79"/>
  <c r="C1212" i="79"/>
  <c r="B1212" i="79"/>
  <c r="A1212" i="79"/>
  <c r="G1211" i="79"/>
  <c r="F1211" i="79"/>
  <c r="E1211" i="79"/>
  <c r="D1211" i="79"/>
  <c r="C1211" i="79"/>
  <c r="B1211" i="79"/>
  <c r="A1211" i="79"/>
  <c r="G1210" i="79"/>
  <c r="F1210" i="79"/>
  <c r="E1210" i="79"/>
  <c r="D1210" i="79"/>
  <c r="C1210" i="79"/>
  <c r="B1210" i="79"/>
  <c r="A1210" i="79"/>
  <c r="G1209" i="79"/>
  <c r="F1209" i="79"/>
  <c r="E1209" i="79"/>
  <c r="D1209" i="79"/>
  <c r="C1209" i="79"/>
  <c r="B1209" i="79"/>
  <c r="A1209" i="79"/>
  <c r="G1208" i="79"/>
  <c r="F1208" i="79"/>
  <c r="E1208" i="79"/>
  <c r="D1208" i="79"/>
  <c r="C1208" i="79"/>
  <c r="B1208" i="79"/>
  <c r="A1208" i="79"/>
  <c r="G1207" i="79"/>
  <c r="F1207" i="79"/>
  <c r="E1207" i="79"/>
  <c r="D1207" i="79"/>
  <c r="C1207" i="79"/>
  <c r="B1207" i="79"/>
  <c r="A1207" i="79"/>
  <c r="G1206" i="79"/>
  <c r="F1206" i="79"/>
  <c r="E1206" i="79"/>
  <c r="D1206" i="79"/>
  <c r="C1206" i="79"/>
  <c r="B1206" i="79"/>
  <c r="A1206" i="79"/>
  <c r="G1205" i="79"/>
  <c r="F1205" i="79"/>
  <c r="E1205" i="79"/>
  <c r="D1205" i="79"/>
  <c r="C1205" i="79"/>
  <c r="B1205" i="79"/>
  <c r="A1205" i="79"/>
  <c r="G1204" i="79"/>
  <c r="F1204" i="79"/>
  <c r="E1204" i="79"/>
  <c r="D1204" i="79"/>
  <c r="C1204" i="79"/>
  <c r="B1204" i="79"/>
  <c r="A1204" i="79"/>
  <c r="G1203" i="79"/>
  <c r="F1203" i="79"/>
  <c r="E1203" i="79"/>
  <c r="D1203" i="79"/>
  <c r="C1203" i="79"/>
  <c r="B1203" i="79"/>
  <c r="A1203" i="79"/>
  <c r="G1202" i="79"/>
  <c r="F1202" i="79"/>
  <c r="E1202" i="79"/>
  <c r="D1202" i="79"/>
  <c r="C1202" i="79"/>
  <c r="B1202" i="79"/>
  <c r="A1202" i="79"/>
  <c r="G1201" i="79"/>
  <c r="F1201" i="79"/>
  <c r="E1201" i="79"/>
  <c r="D1201" i="79"/>
  <c r="C1201" i="79"/>
  <c r="B1201" i="79"/>
  <c r="A1201" i="79"/>
  <c r="G1200" i="79"/>
  <c r="F1200" i="79"/>
  <c r="E1200" i="79"/>
  <c r="D1200" i="79"/>
  <c r="C1200" i="79"/>
  <c r="B1200" i="79"/>
  <c r="A1200" i="79"/>
  <c r="G1199" i="79"/>
  <c r="F1199" i="79"/>
  <c r="E1199" i="79"/>
  <c r="D1199" i="79"/>
  <c r="C1199" i="79"/>
  <c r="B1199" i="79"/>
  <c r="A1199" i="79"/>
  <c r="G1198" i="79"/>
  <c r="F1198" i="79"/>
  <c r="E1198" i="79"/>
  <c r="D1198" i="79"/>
  <c r="C1198" i="79"/>
  <c r="B1198" i="79"/>
  <c r="A1198" i="79"/>
  <c r="G1197" i="79"/>
  <c r="F1197" i="79"/>
  <c r="E1197" i="79"/>
  <c r="D1197" i="79"/>
  <c r="C1197" i="79"/>
  <c r="B1197" i="79"/>
  <c r="A1197" i="79"/>
  <c r="G1196" i="79"/>
  <c r="F1196" i="79"/>
  <c r="E1196" i="79"/>
  <c r="D1196" i="79"/>
  <c r="C1196" i="79"/>
  <c r="B1196" i="79"/>
  <c r="A1196" i="79"/>
  <c r="G1195" i="79"/>
  <c r="F1195" i="79"/>
  <c r="E1195" i="79"/>
  <c r="D1195" i="79"/>
  <c r="C1195" i="79"/>
  <c r="B1195" i="79"/>
  <c r="A1195" i="79"/>
  <c r="G1194" i="79"/>
  <c r="F1194" i="79"/>
  <c r="E1194" i="79"/>
  <c r="D1194" i="79"/>
  <c r="C1194" i="79"/>
  <c r="B1194" i="79"/>
  <c r="A1194" i="79"/>
  <c r="G1193" i="79"/>
  <c r="F1193" i="79"/>
  <c r="E1193" i="79"/>
  <c r="D1193" i="79"/>
  <c r="C1193" i="79"/>
  <c r="B1193" i="79"/>
  <c r="A1193" i="79"/>
  <c r="G1192" i="79"/>
  <c r="F1192" i="79"/>
  <c r="E1192" i="79"/>
  <c r="D1192" i="79"/>
  <c r="C1192" i="79"/>
  <c r="B1192" i="79"/>
  <c r="A1192" i="79"/>
  <c r="G1191" i="79"/>
  <c r="F1191" i="79"/>
  <c r="E1191" i="79"/>
  <c r="D1191" i="79"/>
  <c r="C1191" i="79"/>
  <c r="B1191" i="79"/>
  <c r="A1191" i="79"/>
  <c r="G1190" i="79"/>
  <c r="F1190" i="79"/>
  <c r="E1190" i="79"/>
  <c r="D1190" i="79"/>
  <c r="C1190" i="79"/>
  <c r="B1190" i="79"/>
  <c r="A1190" i="79"/>
  <c r="G1189" i="79"/>
  <c r="F1189" i="79"/>
  <c r="E1189" i="79"/>
  <c r="D1189" i="79"/>
  <c r="C1189" i="79"/>
  <c r="B1189" i="79"/>
  <c r="A1189" i="79"/>
  <c r="G1188" i="79"/>
  <c r="F1188" i="79"/>
  <c r="E1188" i="79"/>
  <c r="D1188" i="79"/>
  <c r="C1188" i="79"/>
  <c r="B1188" i="79"/>
  <c r="A1188" i="79"/>
  <c r="G1187" i="79"/>
  <c r="F1187" i="79"/>
  <c r="E1187" i="79"/>
  <c r="D1187" i="79"/>
  <c r="C1187" i="79"/>
  <c r="B1187" i="79"/>
  <c r="A1187" i="79"/>
  <c r="G1186" i="79"/>
  <c r="F1186" i="79"/>
  <c r="E1186" i="79"/>
  <c r="D1186" i="79"/>
  <c r="C1186" i="79"/>
  <c r="B1186" i="79"/>
  <c r="A1186" i="79"/>
  <c r="G1185" i="79"/>
  <c r="F1185" i="79"/>
  <c r="E1185" i="79"/>
  <c r="D1185" i="79"/>
  <c r="C1185" i="79"/>
  <c r="B1185" i="79"/>
  <c r="A1185" i="79"/>
  <c r="G1184" i="79"/>
  <c r="F1184" i="79"/>
  <c r="E1184" i="79"/>
  <c r="D1184" i="79"/>
  <c r="C1184" i="79"/>
  <c r="B1184" i="79"/>
  <c r="A1184" i="79"/>
  <c r="G1183" i="79"/>
  <c r="F1183" i="79"/>
  <c r="E1183" i="79"/>
  <c r="D1183" i="79"/>
  <c r="C1183" i="79"/>
  <c r="B1183" i="79"/>
  <c r="A1183" i="79"/>
  <c r="G1182" i="79"/>
  <c r="F1182" i="79"/>
  <c r="E1182" i="79"/>
  <c r="D1182" i="79"/>
  <c r="C1182" i="79"/>
  <c r="B1182" i="79"/>
  <c r="A1182" i="79"/>
  <c r="G1181" i="79"/>
  <c r="F1181" i="79"/>
  <c r="E1181" i="79"/>
  <c r="D1181" i="79"/>
  <c r="C1181" i="79"/>
  <c r="B1181" i="79"/>
  <c r="A1181" i="79"/>
  <c r="G1180" i="79"/>
  <c r="F1180" i="79"/>
  <c r="E1180" i="79"/>
  <c r="D1180" i="79"/>
  <c r="C1180" i="79"/>
  <c r="B1180" i="79"/>
  <c r="A1180" i="79"/>
  <c r="G1179" i="79"/>
  <c r="F1179" i="79"/>
  <c r="E1179" i="79"/>
  <c r="D1179" i="79"/>
  <c r="C1179" i="79"/>
  <c r="B1179" i="79"/>
  <c r="A1179" i="79"/>
  <c r="G1178" i="79"/>
  <c r="F1178" i="79"/>
  <c r="E1178" i="79"/>
  <c r="D1178" i="79"/>
  <c r="C1178" i="79"/>
  <c r="B1178" i="79"/>
  <c r="A1178" i="79"/>
  <c r="G1177" i="79"/>
  <c r="F1177" i="79"/>
  <c r="E1177" i="79"/>
  <c r="D1177" i="79"/>
  <c r="C1177" i="79"/>
  <c r="B1177" i="79"/>
  <c r="A1177" i="79"/>
  <c r="G1176" i="79"/>
  <c r="F1176" i="79"/>
  <c r="E1176" i="79"/>
  <c r="D1176" i="79"/>
  <c r="C1176" i="79"/>
  <c r="B1176" i="79"/>
  <c r="A1176" i="79"/>
  <c r="G1175" i="79"/>
  <c r="F1175" i="79"/>
  <c r="E1175" i="79"/>
  <c r="D1175" i="79"/>
  <c r="C1175" i="79"/>
  <c r="B1175" i="79"/>
  <c r="A1175" i="79"/>
  <c r="G1174" i="79"/>
  <c r="F1174" i="79"/>
  <c r="E1174" i="79"/>
  <c r="D1174" i="79"/>
  <c r="C1174" i="79"/>
  <c r="B1174" i="79"/>
  <c r="A1174" i="79"/>
  <c r="G1173" i="79"/>
  <c r="F1173" i="79"/>
  <c r="E1173" i="79"/>
  <c r="D1173" i="79"/>
  <c r="C1173" i="79"/>
  <c r="B1173" i="79"/>
  <c r="A1173" i="79"/>
  <c r="G1172" i="79"/>
  <c r="F1172" i="79"/>
  <c r="E1172" i="79"/>
  <c r="D1172" i="79"/>
  <c r="C1172" i="79"/>
  <c r="B1172" i="79"/>
  <c r="A1172" i="79"/>
  <c r="G1171" i="79"/>
  <c r="F1171" i="79"/>
  <c r="E1171" i="79"/>
  <c r="D1171" i="79"/>
  <c r="C1171" i="79"/>
  <c r="B1171" i="79"/>
  <c r="A1171" i="79"/>
  <c r="G1170" i="79"/>
  <c r="F1170" i="79"/>
  <c r="E1170" i="79"/>
  <c r="D1170" i="79"/>
  <c r="C1170" i="79"/>
  <c r="B1170" i="79"/>
  <c r="A1170" i="79"/>
  <c r="G1169" i="79"/>
  <c r="F1169" i="79"/>
  <c r="E1169" i="79"/>
  <c r="D1169" i="79"/>
  <c r="C1169" i="79"/>
  <c r="B1169" i="79"/>
  <c r="A1169" i="79"/>
  <c r="G1168" i="79"/>
  <c r="F1168" i="79"/>
  <c r="E1168" i="79"/>
  <c r="D1168" i="79"/>
  <c r="C1168" i="79"/>
  <c r="B1168" i="79"/>
  <c r="A1168" i="79"/>
  <c r="G1167" i="79"/>
  <c r="F1167" i="79"/>
  <c r="E1167" i="79"/>
  <c r="D1167" i="79"/>
  <c r="C1167" i="79"/>
  <c r="B1167" i="79"/>
  <c r="A1167" i="79"/>
  <c r="G1166" i="79"/>
  <c r="F1166" i="79"/>
  <c r="E1166" i="79"/>
  <c r="D1166" i="79"/>
  <c r="C1166" i="79"/>
  <c r="B1166" i="79"/>
  <c r="A1166" i="79"/>
  <c r="G1165" i="79"/>
  <c r="F1165" i="79"/>
  <c r="E1165" i="79"/>
  <c r="D1165" i="79"/>
  <c r="C1165" i="79"/>
  <c r="B1165" i="79"/>
  <c r="A1165" i="79"/>
  <c r="G1164" i="79"/>
  <c r="F1164" i="79"/>
  <c r="E1164" i="79"/>
  <c r="D1164" i="79"/>
  <c r="C1164" i="79"/>
  <c r="B1164" i="79"/>
  <c r="A1164" i="79"/>
  <c r="G1163" i="79"/>
  <c r="F1163" i="79"/>
  <c r="E1163" i="79"/>
  <c r="D1163" i="79"/>
  <c r="C1163" i="79"/>
  <c r="B1163" i="79"/>
  <c r="A1163" i="79"/>
  <c r="G1162" i="79"/>
  <c r="F1162" i="79"/>
  <c r="E1162" i="79"/>
  <c r="D1162" i="79"/>
  <c r="C1162" i="79"/>
  <c r="B1162" i="79"/>
  <c r="A1162" i="79"/>
  <c r="G1161" i="79"/>
  <c r="F1161" i="79"/>
  <c r="E1161" i="79"/>
  <c r="D1161" i="79"/>
  <c r="C1161" i="79"/>
  <c r="B1161" i="79"/>
  <c r="A1161" i="79"/>
  <c r="G1160" i="79"/>
  <c r="F1160" i="79"/>
  <c r="E1160" i="79"/>
  <c r="D1160" i="79"/>
  <c r="C1160" i="79"/>
  <c r="B1160" i="79"/>
  <c r="A1160" i="79"/>
  <c r="G1159" i="79"/>
  <c r="F1159" i="79"/>
  <c r="E1159" i="79"/>
  <c r="D1159" i="79"/>
  <c r="C1159" i="79"/>
  <c r="B1159" i="79"/>
  <c r="A1159" i="79"/>
  <c r="G1158" i="79"/>
  <c r="F1158" i="79"/>
  <c r="E1158" i="79"/>
  <c r="D1158" i="79"/>
  <c r="C1158" i="79"/>
  <c r="B1158" i="79"/>
  <c r="A1158" i="79"/>
  <c r="G1157" i="79"/>
  <c r="F1157" i="79"/>
  <c r="E1157" i="79"/>
  <c r="D1157" i="79"/>
  <c r="C1157" i="79"/>
  <c r="B1157" i="79"/>
  <c r="A1157" i="79"/>
  <c r="G1156" i="79"/>
  <c r="F1156" i="79"/>
  <c r="E1156" i="79"/>
  <c r="D1156" i="79"/>
  <c r="C1156" i="79"/>
  <c r="B1156" i="79"/>
  <c r="A1156" i="79"/>
  <c r="G1155" i="79"/>
  <c r="F1155" i="79"/>
  <c r="E1155" i="79"/>
  <c r="D1155" i="79"/>
  <c r="C1155" i="79"/>
  <c r="B1155" i="79"/>
  <c r="A1155" i="79"/>
  <c r="G1154" i="79"/>
  <c r="F1154" i="79"/>
  <c r="E1154" i="79"/>
  <c r="D1154" i="79"/>
  <c r="C1154" i="79"/>
  <c r="B1154" i="79"/>
  <c r="A1154" i="79"/>
  <c r="G1153" i="79"/>
  <c r="F1153" i="79"/>
  <c r="E1153" i="79"/>
  <c r="D1153" i="79"/>
  <c r="C1153" i="79"/>
  <c r="B1153" i="79"/>
  <c r="A1153" i="79"/>
  <c r="G1152" i="79"/>
  <c r="F1152" i="79"/>
  <c r="E1152" i="79"/>
  <c r="D1152" i="79"/>
  <c r="C1152" i="79"/>
  <c r="B1152" i="79"/>
  <c r="A1152" i="79"/>
  <c r="G1151" i="79"/>
  <c r="F1151" i="79"/>
  <c r="E1151" i="79"/>
  <c r="D1151" i="79"/>
  <c r="C1151" i="79"/>
  <c r="B1151" i="79"/>
  <c r="A1151" i="79"/>
  <c r="G1150" i="79"/>
  <c r="F1150" i="79"/>
  <c r="E1150" i="79"/>
  <c r="D1150" i="79"/>
  <c r="C1150" i="79"/>
  <c r="B1150" i="79"/>
  <c r="A1150" i="79"/>
  <c r="G1149" i="79"/>
  <c r="F1149" i="79"/>
  <c r="E1149" i="79"/>
  <c r="D1149" i="79"/>
  <c r="C1149" i="79"/>
  <c r="B1149" i="79"/>
  <c r="A1149" i="79"/>
  <c r="G1148" i="79"/>
  <c r="F1148" i="79"/>
  <c r="E1148" i="79"/>
  <c r="D1148" i="79"/>
  <c r="C1148" i="79"/>
  <c r="B1148" i="79"/>
  <c r="A1148" i="79"/>
  <c r="G1147" i="79"/>
  <c r="F1147" i="79"/>
  <c r="E1147" i="79"/>
  <c r="D1147" i="79"/>
  <c r="C1147" i="79"/>
  <c r="B1147" i="79"/>
  <c r="A1147" i="79"/>
  <c r="G1146" i="79"/>
  <c r="F1146" i="79"/>
  <c r="E1146" i="79"/>
  <c r="D1146" i="79"/>
  <c r="C1146" i="79"/>
  <c r="B1146" i="79"/>
  <c r="A1146" i="79"/>
  <c r="G1145" i="79"/>
  <c r="F1145" i="79"/>
  <c r="E1145" i="79"/>
  <c r="D1145" i="79"/>
  <c r="C1145" i="79"/>
  <c r="B1145" i="79"/>
  <c r="A1145" i="79"/>
  <c r="G1144" i="79"/>
  <c r="F1144" i="79"/>
  <c r="E1144" i="79"/>
  <c r="D1144" i="79"/>
  <c r="C1144" i="79"/>
  <c r="B1144" i="79"/>
  <c r="A1144" i="79"/>
  <c r="G1143" i="79"/>
  <c r="F1143" i="79"/>
  <c r="E1143" i="79"/>
  <c r="D1143" i="79"/>
  <c r="C1143" i="79"/>
  <c r="B1143" i="79"/>
  <c r="A1143" i="79"/>
  <c r="G1142" i="79"/>
  <c r="F1142" i="79"/>
  <c r="E1142" i="79"/>
  <c r="D1142" i="79"/>
  <c r="C1142" i="79"/>
  <c r="B1142" i="79"/>
  <c r="A1142" i="79"/>
  <c r="G1141" i="79"/>
  <c r="F1141" i="79"/>
  <c r="E1141" i="79"/>
  <c r="D1141" i="79"/>
  <c r="C1141" i="79"/>
  <c r="B1141" i="79"/>
  <c r="A1141" i="79"/>
  <c r="G1140" i="79"/>
  <c r="F1140" i="79"/>
  <c r="E1140" i="79"/>
  <c r="D1140" i="79"/>
  <c r="C1140" i="79"/>
  <c r="B1140" i="79"/>
  <c r="A1140" i="79"/>
  <c r="G1139" i="79"/>
  <c r="F1139" i="79"/>
  <c r="E1139" i="79"/>
  <c r="D1139" i="79"/>
  <c r="C1139" i="79"/>
  <c r="B1139" i="79"/>
  <c r="A1139" i="79"/>
  <c r="G1138" i="79"/>
  <c r="F1138" i="79"/>
  <c r="E1138" i="79"/>
  <c r="D1138" i="79"/>
  <c r="C1138" i="79"/>
  <c r="B1138" i="79"/>
  <c r="A1138" i="79"/>
  <c r="G1137" i="79"/>
  <c r="F1137" i="79"/>
  <c r="E1137" i="79"/>
  <c r="D1137" i="79"/>
  <c r="C1137" i="79"/>
  <c r="B1137" i="79"/>
  <c r="A1137" i="79"/>
  <c r="G1136" i="79"/>
  <c r="F1136" i="79"/>
  <c r="E1136" i="79"/>
  <c r="D1136" i="79"/>
  <c r="C1136" i="79"/>
  <c r="B1136" i="79"/>
  <c r="A1136" i="79"/>
  <c r="G1135" i="79"/>
  <c r="F1135" i="79"/>
  <c r="E1135" i="79"/>
  <c r="D1135" i="79"/>
  <c r="C1135" i="79"/>
  <c r="B1135" i="79"/>
  <c r="A1135" i="79"/>
  <c r="G1134" i="79"/>
  <c r="F1134" i="79"/>
  <c r="E1134" i="79"/>
  <c r="D1134" i="79"/>
  <c r="C1134" i="79"/>
  <c r="B1134" i="79"/>
  <c r="A1134" i="79"/>
  <c r="G1133" i="79"/>
  <c r="F1133" i="79"/>
  <c r="E1133" i="79"/>
  <c r="D1133" i="79"/>
  <c r="C1133" i="79"/>
  <c r="B1133" i="79"/>
  <c r="A1133" i="79"/>
  <c r="G1132" i="79"/>
  <c r="F1132" i="79"/>
  <c r="E1132" i="79"/>
  <c r="D1132" i="79"/>
  <c r="C1132" i="79"/>
  <c r="B1132" i="79"/>
  <c r="A1132" i="79"/>
  <c r="G1131" i="79"/>
  <c r="F1131" i="79"/>
  <c r="E1131" i="79"/>
  <c r="D1131" i="79"/>
  <c r="C1131" i="79"/>
  <c r="B1131" i="79"/>
  <c r="A1131" i="79"/>
  <c r="G1130" i="79"/>
  <c r="F1130" i="79"/>
  <c r="E1130" i="79"/>
  <c r="D1130" i="79"/>
  <c r="C1130" i="79"/>
  <c r="B1130" i="79"/>
  <c r="A1130" i="79"/>
  <c r="G1129" i="79"/>
  <c r="F1129" i="79"/>
  <c r="E1129" i="79"/>
  <c r="D1129" i="79"/>
  <c r="C1129" i="79"/>
  <c r="B1129" i="79"/>
  <c r="A1129" i="79"/>
  <c r="G1128" i="79"/>
  <c r="F1128" i="79"/>
  <c r="E1128" i="79"/>
  <c r="D1128" i="79"/>
  <c r="C1128" i="79"/>
  <c r="B1128" i="79"/>
  <c r="A1128" i="79"/>
  <c r="G1127" i="79"/>
  <c r="F1127" i="79"/>
  <c r="E1127" i="79"/>
  <c r="D1127" i="79"/>
  <c r="C1127" i="79"/>
  <c r="B1127" i="79"/>
  <c r="A1127" i="79"/>
  <c r="G1126" i="79"/>
  <c r="F1126" i="79"/>
  <c r="E1126" i="79"/>
  <c r="D1126" i="79"/>
  <c r="C1126" i="79"/>
  <c r="B1126" i="79"/>
  <c r="A1126" i="79"/>
  <c r="G1125" i="79"/>
  <c r="F1125" i="79"/>
  <c r="E1125" i="79"/>
  <c r="D1125" i="79"/>
  <c r="C1125" i="79"/>
  <c r="B1125" i="79"/>
  <c r="A1125" i="79"/>
  <c r="G1124" i="79"/>
  <c r="F1124" i="79"/>
  <c r="E1124" i="79"/>
  <c r="D1124" i="79"/>
  <c r="C1124" i="79"/>
  <c r="B1124" i="79"/>
  <c r="A1124" i="79"/>
  <c r="G1123" i="79"/>
  <c r="F1123" i="79"/>
  <c r="E1123" i="79"/>
  <c r="D1123" i="79"/>
  <c r="C1123" i="79"/>
  <c r="B1123" i="79"/>
  <c r="A1123" i="79"/>
  <c r="G1122" i="79"/>
  <c r="F1122" i="79"/>
  <c r="E1122" i="79"/>
  <c r="D1122" i="79"/>
  <c r="C1122" i="79"/>
  <c r="B1122" i="79"/>
  <c r="A1122" i="79"/>
  <c r="G1121" i="79"/>
  <c r="F1121" i="79"/>
  <c r="E1121" i="79"/>
  <c r="D1121" i="79"/>
  <c r="C1121" i="79"/>
  <c r="B1121" i="79"/>
  <c r="A1121" i="79"/>
  <c r="G1120" i="79"/>
  <c r="F1120" i="79"/>
  <c r="E1120" i="79"/>
  <c r="D1120" i="79"/>
  <c r="C1120" i="79"/>
  <c r="B1120" i="79"/>
  <c r="A1120" i="79"/>
  <c r="G1119" i="79"/>
  <c r="F1119" i="79"/>
  <c r="E1119" i="79"/>
  <c r="D1119" i="79"/>
  <c r="C1119" i="79"/>
  <c r="B1119" i="79"/>
  <c r="A1119" i="79"/>
  <c r="G1118" i="79"/>
  <c r="F1118" i="79"/>
  <c r="E1118" i="79"/>
  <c r="D1118" i="79"/>
  <c r="C1118" i="79"/>
  <c r="B1118" i="79"/>
  <c r="A1118" i="79"/>
  <c r="G1117" i="79"/>
  <c r="F1117" i="79"/>
  <c r="E1117" i="79"/>
  <c r="D1117" i="79"/>
  <c r="C1117" i="79"/>
  <c r="B1117" i="79"/>
  <c r="A1117" i="79"/>
  <c r="G1116" i="79"/>
  <c r="F1116" i="79"/>
  <c r="E1116" i="79"/>
  <c r="D1116" i="79"/>
  <c r="C1116" i="79"/>
  <c r="B1116" i="79"/>
  <c r="A1116" i="79"/>
  <c r="G1115" i="79"/>
  <c r="F1115" i="79"/>
  <c r="E1115" i="79"/>
  <c r="D1115" i="79"/>
  <c r="C1115" i="79"/>
  <c r="B1115" i="79"/>
  <c r="A1115" i="79"/>
  <c r="G1114" i="79"/>
  <c r="F1114" i="79"/>
  <c r="E1114" i="79"/>
  <c r="D1114" i="79"/>
  <c r="C1114" i="79"/>
  <c r="B1114" i="79"/>
  <c r="A1114" i="79"/>
  <c r="G1113" i="79"/>
  <c r="F1113" i="79"/>
  <c r="E1113" i="79"/>
  <c r="D1113" i="79"/>
  <c r="C1113" i="79"/>
  <c r="B1113" i="79"/>
  <c r="A1113" i="79"/>
  <c r="G1112" i="79"/>
  <c r="F1112" i="79"/>
  <c r="E1112" i="79"/>
  <c r="D1112" i="79"/>
  <c r="C1112" i="79"/>
  <c r="B1112" i="79"/>
  <c r="A1112" i="79"/>
  <c r="G1111" i="79"/>
  <c r="F1111" i="79"/>
  <c r="E1111" i="79"/>
  <c r="D1111" i="79"/>
  <c r="C1111" i="79"/>
  <c r="B1111" i="79"/>
  <c r="A1111" i="79"/>
  <c r="G1110" i="79"/>
  <c r="F1110" i="79"/>
  <c r="E1110" i="79"/>
  <c r="D1110" i="79"/>
  <c r="C1110" i="79"/>
  <c r="B1110" i="79"/>
  <c r="A1110" i="79"/>
  <c r="G1109" i="79"/>
  <c r="F1109" i="79"/>
  <c r="E1109" i="79"/>
  <c r="D1109" i="79"/>
  <c r="C1109" i="79"/>
  <c r="B1109" i="79"/>
  <c r="A1109" i="79"/>
  <c r="G1108" i="79"/>
  <c r="F1108" i="79"/>
  <c r="E1108" i="79"/>
  <c r="D1108" i="79"/>
  <c r="C1108" i="79"/>
  <c r="B1108" i="79"/>
  <c r="A1108" i="79"/>
  <c r="G1107" i="79"/>
  <c r="F1107" i="79"/>
  <c r="E1107" i="79"/>
  <c r="D1107" i="79"/>
  <c r="C1107" i="79"/>
  <c r="B1107" i="79"/>
  <c r="A1107" i="79"/>
  <c r="G1106" i="79"/>
  <c r="F1106" i="79"/>
  <c r="E1106" i="79"/>
  <c r="D1106" i="79"/>
  <c r="C1106" i="79"/>
  <c r="B1106" i="79"/>
  <c r="A1106" i="79"/>
  <c r="G1105" i="79"/>
  <c r="F1105" i="79"/>
  <c r="E1105" i="79"/>
  <c r="D1105" i="79"/>
  <c r="C1105" i="79"/>
  <c r="B1105" i="79"/>
  <c r="A1105" i="79"/>
  <c r="G1104" i="79"/>
  <c r="F1104" i="79"/>
  <c r="E1104" i="79"/>
  <c r="D1104" i="79"/>
  <c r="C1104" i="79"/>
  <c r="B1104" i="79"/>
  <c r="A1104" i="79"/>
  <c r="G1103" i="79"/>
  <c r="F1103" i="79"/>
  <c r="E1103" i="79"/>
  <c r="D1103" i="79"/>
  <c r="C1103" i="79"/>
  <c r="B1103" i="79"/>
  <c r="A1103" i="79"/>
  <c r="G1102" i="79"/>
  <c r="F1102" i="79"/>
  <c r="E1102" i="79"/>
  <c r="D1102" i="79"/>
  <c r="C1102" i="79"/>
  <c r="B1102" i="79"/>
  <c r="A1102" i="79"/>
  <c r="G1101" i="79"/>
  <c r="F1101" i="79"/>
  <c r="E1101" i="79"/>
  <c r="D1101" i="79"/>
  <c r="C1101" i="79"/>
  <c r="B1101" i="79"/>
  <c r="A1101" i="79"/>
  <c r="G1100" i="79"/>
  <c r="F1100" i="79"/>
  <c r="E1100" i="79"/>
  <c r="D1100" i="79"/>
  <c r="C1100" i="79"/>
  <c r="B1100" i="79"/>
  <c r="A1100" i="79"/>
  <c r="G1099" i="79"/>
  <c r="F1099" i="79"/>
  <c r="E1099" i="79"/>
  <c r="D1099" i="79"/>
  <c r="C1099" i="79"/>
  <c r="B1099" i="79"/>
  <c r="A1099" i="79"/>
  <c r="G1098" i="79"/>
  <c r="F1098" i="79"/>
  <c r="E1098" i="79"/>
  <c r="D1098" i="79"/>
  <c r="C1098" i="79"/>
  <c r="B1098" i="79"/>
  <c r="A1098" i="79"/>
  <c r="G1097" i="79"/>
  <c r="F1097" i="79"/>
  <c r="E1097" i="79"/>
  <c r="D1097" i="79"/>
  <c r="C1097" i="79"/>
  <c r="B1097" i="79"/>
  <c r="A1097" i="79"/>
  <c r="G1096" i="79"/>
  <c r="F1096" i="79"/>
  <c r="E1096" i="79"/>
  <c r="D1096" i="79"/>
  <c r="C1096" i="79"/>
  <c r="B1096" i="79"/>
  <c r="A1096" i="79"/>
  <c r="G1095" i="79"/>
  <c r="F1095" i="79"/>
  <c r="E1095" i="79"/>
  <c r="D1095" i="79"/>
  <c r="C1095" i="79"/>
  <c r="B1095" i="79"/>
  <c r="A1095" i="79"/>
  <c r="G1094" i="79"/>
  <c r="F1094" i="79"/>
  <c r="E1094" i="79"/>
  <c r="D1094" i="79"/>
  <c r="C1094" i="79"/>
  <c r="B1094" i="79"/>
  <c r="A1094" i="79"/>
  <c r="G1093" i="79"/>
  <c r="F1093" i="79"/>
  <c r="E1093" i="79"/>
  <c r="D1093" i="79"/>
  <c r="C1093" i="79"/>
  <c r="B1093" i="79"/>
  <c r="A1093" i="79"/>
  <c r="G1092" i="79"/>
  <c r="F1092" i="79"/>
  <c r="E1092" i="79"/>
  <c r="D1092" i="79"/>
  <c r="C1092" i="79"/>
  <c r="B1092" i="79"/>
  <c r="A1092" i="79"/>
  <c r="G1091" i="79"/>
  <c r="F1091" i="79"/>
  <c r="E1091" i="79"/>
  <c r="D1091" i="79"/>
  <c r="C1091" i="79"/>
  <c r="B1091" i="79"/>
  <c r="A1091" i="79"/>
  <c r="G1090" i="79"/>
  <c r="F1090" i="79"/>
  <c r="E1090" i="79"/>
  <c r="D1090" i="79"/>
  <c r="C1090" i="79"/>
  <c r="B1090" i="79"/>
  <c r="A1090" i="79"/>
  <c r="G1089" i="79"/>
  <c r="F1089" i="79"/>
  <c r="E1089" i="79"/>
  <c r="D1089" i="79"/>
  <c r="C1089" i="79"/>
  <c r="B1089" i="79"/>
  <c r="A1089" i="79"/>
  <c r="G1088" i="79"/>
  <c r="F1088" i="79"/>
  <c r="E1088" i="79"/>
  <c r="D1088" i="79"/>
  <c r="C1088" i="79"/>
  <c r="B1088" i="79"/>
  <c r="A1088" i="79"/>
  <c r="G1087" i="79"/>
  <c r="F1087" i="79"/>
  <c r="E1087" i="79"/>
  <c r="D1087" i="79"/>
  <c r="C1087" i="79"/>
  <c r="B1087" i="79"/>
  <c r="A1087" i="79"/>
  <c r="G1086" i="79"/>
  <c r="F1086" i="79"/>
  <c r="E1086" i="79"/>
  <c r="D1086" i="79"/>
  <c r="C1086" i="79"/>
  <c r="B1086" i="79"/>
  <c r="A1086" i="79"/>
  <c r="G1085" i="79"/>
  <c r="F1085" i="79"/>
  <c r="E1085" i="79"/>
  <c r="D1085" i="79"/>
  <c r="C1085" i="79"/>
  <c r="B1085" i="79"/>
  <c r="A1085" i="79"/>
  <c r="G1084" i="79"/>
  <c r="F1084" i="79"/>
  <c r="E1084" i="79"/>
  <c r="D1084" i="79"/>
  <c r="C1084" i="79"/>
  <c r="B1084" i="79"/>
  <c r="A1084" i="79"/>
  <c r="G1083" i="79"/>
  <c r="F1083" i="79"/>
  <c r="E1083" i="79"/>
  <c r="D1083" i="79"/>
  <c r="C1083" i="79"/>
  <c r="B1083" i="79"/>
  <c r="A1083" i="79"/>
  <c r="G1082" i="79"/>
  <c r="F1082" i="79"/>
  <c r="E1082" i="79"/>
  <c r="D1082" i="79"/>
  <c r="C1082" i="79"/>
  <c r="B1082" i="79"/>
  <c r="A1082" i="79"/>
  <c r="G1081" i="79"/>
  <c r="F1081" i="79"/>
  <c r="E1081" i="79"/>
  <c r="D1081" i="79"/>
  <c r="C1081" i="79"/>
  <c r="B1081" i="79"/>
  <c r="A1081" i="79"/>
  <c r="G1080" i="79"/>
  <c r="F1080" i="79"/>
  <c r="E1080" i="79"/>
  <c r="D1080" i="79"/>
  <c r="C1080" i="79"/>
  <c r="B1080" i="79"/>
  <c r="A1080" i="79"/>
  <c r="G1079" i="79"/>
  <c r="F1079" i="79"/>
  <c r="E1079" i="79"/>
  <c r="D1079" i="79"/>
  <c r="C1079" i="79"/>
  <c r="B1079" i="79"/>
  <c r="A1079" i="79"/>
  <c r="G1078" i="79"/>
  <c r="F1078" i="79"/>
  <c r="E1078" i="79"/>
  <c r="D1078" i="79"/>
  <c r="C1078" i="79"/>
  <c r="B1078" i="79"/>
  <c r="A1078" i="79"/>
  <c r="G1077" i="79"/>
  <c r="F1077" i="79"/>
  <c r="E1077" i="79"/>
  <c r="D1077" i="79"/>
  <c r="C1077" i="79"/>
  <c r="B1077" i="79"/>
  <c r="A1077" i="79"/>
  <c r="G1076" i="79"/>
  <c r="F1076" i="79"/>
  <c r="E1076" i="79"/>
  <c r="D1076" i="79"/>
  <c r="C1076" i="79"/>
  <c r="B1076" i="79"/>
  <c r="A1076" i="79"/>
  <c r="G1075" i="79"/>
  <c r="F1075" i="79"/>
  <c r="E1075" i="79"/>
  <c r="D1075" i="79"/>
  <c r="C1075" i="79"/>
  <c r="B1075" i="79"/>
  <c r="A1075" i="79"/>
  <c r="G1074" i="79"/>
  <c r="F1074" i="79"/>
  <c r="E1074" i="79"/>
  <c r="D1074" i="79"/>
  <c r="C1074" i="79"/>
  <c r="B1074" i="79"/>
  <c r="A1074" i="79"/>
  <c r="G1073" i="79"/>
  <c r="F1073" i="79"/>
  <c r="E1073" i="79"/>
  <c r="D1073" i="79"/>
  <c r="C1073" i="79"/>
  <c r="B1073" i="79"/>
  <c r="A1073" i="79"/>
  <c r="G1072" i="79"/>
  <c r="F1072" i="79"/>
  <c r="E1072" i="79"/>
  <c r="D1072" i="79"/>
  <c r="C1072" i="79"/>
  <c r="B1072" i="79"/>
  <c r="A1072" i="79"/>
  <c r="G1071" i="79"/>
  <c r="F1071" i="79"/>
  <c r="E1071" i="79"/>
  <c r="D1071" i="79"/>
  <c r="C1071" i="79"/>
  <c r="B1071" i="79"/>
  <c r="A1071" i="79"/>
  <c r="G1070" i="79"/>
  <c r="F1070" i="79"/>
  <c r="E1070" i="79"/>
  <c r="D1070" i="79"/>
  <c r="C1070" i="79"/>
  <c r="B1070" i="79"/>
  <c r="A1070" i="79"/>
  <c r="G1069" i="79"/>
  <c r="F1069" i="79"/>
  <c r="E1069" i="79"/>
  <c r="D1069" i="79"/>
  <c r="C1069" i="79"/>
  <c r="B1069" i="79"/>
  <c r="A1069" i="79"/>
  <c r="G1068" i="79"/>
  <c r="F1068" i="79"/>
  <c r="E1068" i="79"/>
  <c r="D1068" i="79"/>
  <c r="C1068" i="79"/>
  <c r="B1068" i="79"/>
  <c r="A1068" i="79"/>
  <c r="G1067" i="79"/>
  <c r="F1067" i="79"/>
  <c r="E1067" i="79"/>
  <c r="D1067" i="79"/>
  <c r="C1067" i="79"/>
  <c r="B1067" i="79"/>
  <c r="A1067" i="79"/>
  <c r="G1066" i="79"/>
  <c r="F1066" i="79"/>
  <c r="E1066" i="79"/>
  <c r="D1066" i="79"/>
  <c r="C1066" i="79"/>
  <c r="B1066" i="79"/>
  <c r="A1066" i="79"/>
  <c r="G1065" i="79"/>
  <c r="F1065" i="79"/>
  <c r="E1065" i="79"/>
  <c r="D1065" i="79"/>
  <c r="C1065" i="79"/>
  <c r="B1065" i="79"/>
  <c r="A1065" i="79"/>
  <c r="G1064" i="79"/>
  <c r="F1064" i="79"/>
  <c r="E1064" i="79"/>
  <c r="D1064" i="79"/>
  <c r="C1064" i="79"/>
  <c r="B1064" i="79"/>
  <c r="A1064" i="79"/>
  <c r="G1063" i="79"/>
  <c r="F1063" i="79"/>
  <c r="E1063" i="79"/>
  <c r="D1063" i="79"/>
  <c r="C1063" i="79"/>
  <c r="B1063" i="79"/>
  <c r="A1063" i="79"/>
  <c r="G1062" i="79"/>
  <c r="F1062" i="79"/>
  <c r="E1062" i="79"/>
  <c r="D1062" i="79"/>
  <c r="C1062" i="79"/>
  <c r="B1062" i="79"/>
  <c r="A1062" i="79"/>
  <c r="G1061" i="79"/>
  <c r="F1061" i="79"/>
  <c r="E1061" i="79"/>
  <c r="D1061" i="79"/>
  <c r="C1061" i="79"/>
  <c r="B1061" i="79"/>
  <c r="A1061" i="79"/>
  <c r="G1060" i="79"/>
  <c r="F1060" i="79"/>
  <c r="E1060" i="79"/>
  <c r="D1060" i="79"/>
  <c r="C1060" i="79"/>
  <c r="B1060" i="79"/>
  <c r="A1060" i="79"/>
  <c r="G1059" i="79"/>
  <c r="F1059" i="79"/>
  <c r="E1059" i="79"/>
  <c r="D1059" i="79"/>
  <c r="C1059" i="79"/>
  <c r="B1059" i="79"/>
  <c r="A1059" i="79"/>
  <c r="G1058" i="79"/>
  <c r="F1058" i="79"/>
  <c r="E1058" i="79"/>
  <c r="D1058" i="79"/>
  <c r="C1058" i="79"/>
  <c r="B1058" i="79"/>
  <c r="A1058" i="79"/>
  <c r="G1057" i="79"/>
  <c r="F1057" i="79"/>
  <c r="E1057" i="79"/>
  <c r="D1057" i="79"/>
  <c r="C1057" i="79"/>
  <c r="B1057" i="79"/>
  <c r="A1057" i="79"/>
  <c r="G1056" i="79"/>
  <c r="F1056" i="79"/>
  <c r="E1056" i="79"/>
  <c r="D1056" i="79"/>
  <c r="C1056" i="79"/>
  <c r="B1056" i="79"/>
  <c r="A1056" i="79"/>
  <c r="G1055" i="79"/>
  <c r="F1055" i="79"/>
  <c r="E1055" i="79"/>
  <c r="D1055" i="79"/>
  <c r="C1055" i="79"/>
  <c r="B1055" i="79"/>
  <c r="A1055" i="79"/>
  <c r="G1054" i="79"/>
  <c r="F1054" i="79"/>
  <c r="E1054" i="79"/>
  <c r="D1054" i="79"/>
  <c r="C1054" i="79"/>
  <c r="B1054" i="79"/>
  <c r="A1054" i="79"/>
  <c r="G1053" i="79"/>
  <c r="F1053" i="79"/>
  <c r="E1053" i="79"/>
  <c r="D1053" i="79"/>
  <c r="C1053" i="79"/>
  <c r="B1053" i="79"/>
  <c r="A1053" i="79"/>
  <c r="G1052" i="79"/>
  <c r="F1052" i="79"/>
  <c r="E1052" i="79"/>
  <c r="D1052" i="79"/>
  <c r="C1052" i="79"/>
  <c r="B1052" i="79"/>
  <c r="A1052" i="79"/>
  <c r="G1051" i="79"/>
  <c r="F1051" i="79"/>
  <c r="E1051" i="79"/>
  <c r="D1051" i="79"/>
  <c r="C1051" i="79"/>
  <c r="B1051" i="79"/>
  <c r="A1051" i="79"/>
  <c r="G1050" i="79"/>
  <c r="F1050" i="79"/>
  <c r="E1050" i="79"/>
  <c r="D1050" i="79"/>
  <c r="C1050" i="79"/>
  <c r="B1050" i="79"/>
  <c r="A1050" i="79"/>
  <c r="G1049" i="79"/>
  <c r="F1049" i="79"/>
  <c r="E1049" i="79"/>
  <c r="D1049" i="79"/>
  <c r="C1049" i="79"/>
  <c r="B1049" i="79"/>
  <c r="A1049" i="79"/>
  <c r="G1048" i="79"/>
  <c r="F1048" i="79"/>
  <c r="E1048" i="79"/>
  <c r="D1048" i="79"/>
  <c r="C1048" i="79"/>
  <c r="B1048" i="79"/>
  <c r="A1048" i="79"/>
  <c r="G1047" i="79"/>
  <c r="F1047" i="79"/>
  <c r="E1047" i="79"/>
  <c r="D1047" i="79"/>
  <c r="C1047" i="79"/>
  <c r="B1047" i="79"/>
  <c r="A1047" i="79"/>
  <c r="G1046" i="79"/>
  <c r="F1046" i="79"/>
  <c r="E1046" i="79"/>
  <c r="D1046" i="79"/>
  <c r="C1046" i="79"/>
  <c r="B1046" i="79"/>
  <c r="A1046" i="79"/>
  <c r="G1045" i="79"/>
  <c r="F1045" i="79"/>
  <c r="E1045" i="79"/>
  <c r="D1045" i="79"/>
  <c r="C1045" i="79"/>
  <c r="B1045" i="79"/>
  <c r="A1045" i="79"/>
  <c r="G1044" i="79"/>
  <c r="F1044" i="79"/>
  <c r="E1044" i="79"/>
  <c r="D1044" i="79"/>
  <c r="C1044" i="79"/>
  <c r="B1044" i="79"/>
  <c r="A1044" i="79"/>
  <c r="G1043" i="79"/>
  <c r="F1043" i="79"/>
  <c r="E1043" i="79"/>
  <c r="D1043" i="79"/>
  <c r="C1043" i="79"/>
  <c r="B1043" i="79"/>
  <c r="A1043" i="79"/>
  <c r="G1042" i="79"/>
  <c r="F1042" i="79"/>
  <c r="E1042" i="79"/>
  <c r="D1042" i="79"/>
  <c r="C1042" i="79"/>
  <c r="B1042" i="79"/>
  <c r="A1042" i="79"/>
  <c r="G1041" i="79"/>
  <c r="F1041" i="79"/>
  <c r="E1041" i="79"/>
  <c r="D1041" i="79"/>
  <c r="C1041" i="79"/>
  <c r="B1041" i="79"/>
  <c r="A1041" i="79"/>
  <c r="G1040" i="79"/>
  <c r="F1040" i="79"/>
  <c r="E1040" i="79"/>
  <c r="D1040" i="79"/>
  <c r="C1040" i="79"/>
  <c r="B1040" i="79"/>
  <c r="A1040" i="79"/>
  <c r="G1039" i="79"/>
  <c r="F1039" i="79"/>
  <c r="E1039" i="79"/>
  <c r="D1039" i="79"/>
  <c r="C1039" i="79"/>
  <c r="B1039" i="79"/>
  <c r="A1039" i="79"/>
  <c r="G1038" i="79"/>
  <c r="F1038" i="79"/>
  <c r="E1038" i="79"/>
  <c r="D1038" i="79"/>
  <c r="C1038" i="79"/>
  <c r="B1038" i="79"/>
  <c r="A1038" i="79"/>
  <c r="G1037" i="79"/>
  <c r="F1037" i="79"/>
  <c r="E1037" i="79"/>
  <c r="D1037" i="79"/>
  <c r="C1037" i="79"/>
  <c r="B1037" i="79"/>
  <c r="A1037" i="79"/>
  <c r="G1036" i="79"/>
  <c r="F1036" i="79"/>
  <c r="E1036" i="79"/>
  <c r="D1036" i="79"/>
  <c r="C1036" i="79"/>
  <c r="B1036" i="79"/>
  <c r="A1036" i="79"/>
  <c r="G1035" i="79"/>
  <c r="F1035" i="79"/>
  <c r="E1035" i="79"/>
  <c r="D1035" i="79"/>
  <c r="C1035" i="79"/>
  <c r="B1035" i="79"/>
  <c r="A1035" i="79"/>
  <c r="G1034" i="79"/>
  <c r="F1034" i="79"/>
  <c r="E1034" i="79"/>
  <c r="D1034" i="79"/>
  <c r="C1034" i="79"/>
  <c r="B1034" i="79"/>
  <c r="A1034" i="79"/>
  <c r="G1033" i="79"/>
  <c r="F1033" i="79"/>
  <c r="E1033" i="79"/>
  <c r="D1033" i="79"/>
  <c r="C1033" i="79"/>
  <c r="B1033" i="79"/>
  <c r="A1033" i="79"/>
  <c r="G1032" i="79"/>
  <c r="F1032" i="79"/>
  <c r="E1032" i="79"/>
  <c r="D1032" i="79"/>
  <c r="C1032" i="79"/>
  <c r="B1032" i="79"/>
  <c r="A1032" i="79"/>
  <c r="G1031" i="79"/>
  <c r="F1031" i="79"/>
  <c r="E1031" i="79"/>
  <c r="D1031" i="79"/>
  <c r="C1031" i="79"/>
  <c r="B1031" i="79"/>
  <c r="A1031" i="79"/>
  <c r="G1030" i="79"/>
  <c r="F1030" i="79"/>
  <c r="E1030" i="79"/>
  <c r="D1030" i="79"/>
  <c r="C1030" i="79"/>
  <c r="B1030" i="79"/>
  <c r="A1030" i="79"/>
  <c r="G1029" i="79"/>
  <c r="F1029" i="79"/>
  <c r="E1029" i="79"/>
  <c r="D1029" i="79"/>
  <c r="C1029" i="79"/>
  <c r="B1029" i="79"/>
  <c r="A1029" i="79"/>
  <c r="G1028" i="79"/>
  <c r="F1028" i="79"/>
  <c r="E1028" i="79"/>
  <c r="D1028" i="79"/>
  <c r="C1028" i="79"/>
  <c r="B1028" i="79"/>
  <c r="A1028" i="79"/>
  <c r="G1027" i="79"/>
  <c r="F1027" i="79"/>
  <c r="E1027" i="79"/>
  <c r="D1027" i="79"/>
  <c r="C1027" i="79"/>
  <c r="B1027" i="79"/>
  <c r="A1027" i="79"/>
  <c r="G1026" i="79"/>
  <c r="F1026" i="79"/>
  <c r="E1026" i="79"/>
  <c r="D1026" i="79"/>
  <c r="C1026" i="79"/>
  <c r="B1026" i="79"/>
  <c r="A1026" i="79"/>
  <c r="G1025" i="79"/>
  <c r="F1025" i="79"/>
  <c r="E1025" i="79"/>
  <c r="D1025" i="79"/>
  <c r="C1025" i="79"/>
  <c r="B1025" i="79"/>
  <c r="A1025" i="79"/>
  <c r="G1024" i="79"/>
  <c r="F1024" i="79"/>
  <c r="E1024" i="79"/>
  <c r="D1024" i="79"/>
  <c r="C1024" i="79"/>
  <c r="B1024" i="79"/>
  <c r="A1024" i="79"/>
  <c r="G1023" i="79"/>
  <c r="F1023" i="79"/>
  <c r="E1023" i="79"/>
  <c r="D1023" i="79"/>
  <c r="C1023" i="79"/>
  <c r="B1023" i="79"/>
  <c r="A1023" i="79"/>
  <c r="G1022" i="79"/>
  <c r="F1022" i="79"/>
  <c r="E1022" i="79"/>
  <c r="D1022" i="79"/>
  <c r="C1022" i="79"/>
  <c r="B1022" i="79"/>
  <c r="A1022" i="79"/>
  <c r="G1021" i="79"/>
  <c r="F1021" i="79"/>
  <c r="E1021" i="79"/>
  <c r="D1021" i="79"/>
  <c r="C1021" i="79"/>
  <c r="B1021" i="79"/>
  <c r="A1021" i="79"/>
  <c r="G1020" i="79"/>
  <c r="F1020" i="79"/>
  <c r="E1020" i="79"/>
  <c r="D1020" i="79"/>
  <c r="C1020" i="79"/>
  <c r="B1020" i="79"/>
  <c r="A1020" i="79"/>
  <c r="G1019" i="79"/>
  <c r="F1019" i="79"/>
  <c r="E1019" i="79"/>
  <c r="D1019" i="79"/>
  <c r="C1019" i="79"/>
  <c r="B1019" i="79"/>
  <c r="A1019" i="79"/>
  <c r="G1018" i="79"/>
  <c r="F1018" i="79"/>
  <c r="E1018" i="79"/>
  <c r="D1018" i="79"/>
  <c r="C1018" i="79"/>
  <c r="B1018" i="79"/>
  <c r="A1018" i="79"/>
  <c r="G1017" i="79"/>
  <c r="F1017" i="79"/>
  <c r="E1017" i="79"/>
  <c r="D1017" i="79"/>
  <c r="C1017" i="79"/>
  <c r="B1017" i="79"/>
  <c r="A1017" i="79"/>
  <c r="G1016" i="79"/>
  <c r="F1016" i="79"/>
  <c r="E1016" i="79"/>
  <c r="D1016" i="79"/>
  <c r="C1016" i="79"/>
  <c r="B1016" i="79"/>
  <c r="A1016" i="79"/>
  <c r="G1015" i="79"/>
  <c r="F1015" i="79"/>
  <c r="E1015" i="79"/>
  <c r="D1015" i="79"/>
  <c r="C1015" i="79"/>
  <c r="B1015" i="79"/>
  <c r="A1015" i="79"/>
  <c r="G1014" i="79"/>
  <c r="F1014" i="79"/>
  <c r="E1014" i="79"/>
  <c r="D1014" i="79"/>
  <c r="C1014" i="79"/>
  <c r="B1014" i="79"/>
  <c r="A1014" i="79"/>
  <c r="G1013" i="79"/>
  <c r="F1013" i="79"/>
  <c r="E1013" i="79"/>
  <c r="D1013" i="79"/>
  <c r="C1013" i="79"/>
  <c r="B1013" i="79"/>
  <c r="A1013" i="79"/>
  <c r="G1012" i="79"/>
  <c r="F1012" i="79"/>
  <c r="E1012" i="79"/>
  <c r="D1012" i="79"/>
  <c r="C1012" i="79"/>
  <c r="B1012" i="79"/>
  <c r="A1012" i="79"/>
  <c r="G1011" i="79"/>
  <c r="F1011" i="79"/>
  <c r="E1011" i="79"/>
  <c r="D1011" i="79"/>
  <c r="C1011" i="79"/>
  <c r="B1011" i="79"/>
  <c r="A1011" i="79"/>
  <c r="G1010" i="79"/>
  <c r="F1010" i="79"/>
  <c r="E1010" i="79"/>
  <c r="D1010" i="79"/>
  <c r="C1010" i="79"/>
  <c r="B1010" i="79"/>
  <c r="A1010" i="79"/>
  <c r="G1009" i="79"/>
  <c r="F1009" i="79"/>
  <c r="E1009" i="79"/>
  <c r="D1009" i="79"/>
  <c r="C1009" i="79"/>
  <c r="B1009" i="79"/>
  <c r="A1009" i="79"/>
  <c r="G1008" i="79"/>
  <c r="F1008" i="79"/>
  <c r="E1008" i="79"/>
  <c r="D1008" i="79"/>
  <c r="C1008" i="79"/>
  <c r="B1008" i="79"/>
  <c r="A1008" i="79"/>
  <c r="G1007" i="79"/>
  <c r="F1007" i="79"/>
  <c r="E1007" i="79"/>
  <c r="D1007" i="79"/>
  <c r="C1007" i="79"/>
  <c r="B1007" i="79"/>
  <c r="A1007" i="79"/>
  <c r="G1006" i="79"/>
  <c r="F1006" i="79"/>
  <c r="E1006" i="79"/>
  <c r="D1006" i="79"/>
  <c r="C1006" i="79"/>
  <c r="B1006" i="79"/>
  <c r="A1006" i="79"/>
  <c r="G1005" i="79"/>
  <c r="F1005" i="79"/>
  <c r="E1005" i="79"/>
  <c r="D1005" i="79"/>
  <c r="C1005" i="79"/>
  <c r="B1005" i="79"/>
  <c r="A1005" i="79"/>
  <c r="G1004" i="79"/>
  <c r="F1004" i="79"/>
  <c r="E1004" i="79"/>
  <c r="D1004" i="79"/>
  <c r="C1004" i="79"/>
  <c r="B1004" i="79"/>
  <c r="A1004" i="79"/>
  <c r="G1003" i="79"/>
  <c r="F1003" i="79"/>
  <c r="E1003" i="79"/>
  <c r="D1003" i="79"/>
  <c r="C1003" i="79"/>
  <c r="B1003" i="79"/>
  <c r="A1003" i="79"/>
  <c r="G1002" i="79"/>
  <c r="F1002" i="79"/>
  <c r="E1002" i="79"/>
  <c r="D1002" i="79"/>
  <c r="C1002" i="79"/>
  <c r="B1002" i="79"/>
  <c r="A1002" i="79"/>
  <c r="G1001" i="79"/>
  <c r="F1001" i="79"/>
  <c r="E1001" i="79"/>
  <c r="D1001" i="79"/>
  <c r="C1001" i="79"/>
  <c r="B1001" i="79"/>
  <c r="A1001" i="79"/>
  <c r="G1000" i="79"/>
  <c r="F1000" i="79"/>
  <c r="E1000" i="79"/>
  <c r="D1000" i="79"/>
  <c r="C1000" i="79"/>
  <c r="B1000" i="79"/>
  <c r="A1000" i="79"/>
  <c r="G999" i="79"/>
  <c r="F999" i="79"/>
  <c r="E999" i="79"/>
  <c r="D999" i="79"/>
  <c r="C999" i="79"/>
  <c r="B999" i="79"/>
  <c r="A999" i="79"/>
  <c r="G998" i="79"/>
  <c r="F998" i="79"/>
  <c r="E998" i="79"/>
  <c r="D998" i="79"/>
  <c r="C998" i="79"/>
  <c r="B998" i="79"/>
  <c r="A998" i="79"/>
  <c r="G997" i="79"/>
  <c r="F997" i="79"/>
  <c r="E997" i="79"/>
  <c r="D997" i="79"/>
  <c r="C997" i="79"/>
  <c r="B997" i="79"/>
  <c r="A997" i="79"/>
  <c r="G996" i="79"/>
  <c r="F996" i="79"/>
  <c r="E996" i="79"/>
  <c r="D996" i="79"/>
  <c r="C996" i="79"/>
  <c r="B996" i="79"/>
  <c r="A996" i="79"/>
  <c r="G995" i="79"/>
  <c r="F995" i="79"/>
  <c r="E995" i="79"/>
  <c r="D995" i="79"/>
  <c r="C995" i="79"/>
  <c r="B995" i="79"/>
  <c r="A995" i="79"/>
  <c r="G994" i="79"/>
  <c r="F994" i="79"/>
  <c r="E994" i="79"/>
  <c r="D994" i="79"/>
  <c r="C994" i="79"/>
  <c r="B994" i="79"/>
  <c r="A994" i="79"/>
  <c r="G993" i="79"/>
  <c r="F993" i="79"/>
  <c r="E993" i="79"/>
  <c r="D993" i="79"/>
  <c r="C993" i="79"/>
  <c r="B993" i="79"/>
  <c r="A993" i="79"/>
  <c r="G992" i="79"/>
  <c r="F992" i="79"/>
  <c r="E992" i="79"/>
  <c r="D992" i="79"/>
  <c r="C992" i="79"/>
  <c r="B992" i="79"/>
  <c r="A992" i="79"/>
  <c r="G991" i="79"/>
  <c r="F991" i="79"/>
  <c r="E991" i="79"/>
  <c r="D991" i="79"/>
  <c r="C991" i="79"/>
  <c r="B991" i="79"/>
  <c r="A991" i="79"/>
  <c r="G990" i="79"/>
  <c r="F990" i="79"/>
  <c r="E990" i="79"/>
  <c r="D990" i="79"/>
  <c r="C990" i="79"/>
  <c r="B990" i="79"/>
  <c r="A990" i="79"/>
  <c r="G989" i="79"/>
  <c r="F989" i="79"/>
  <c r="E989" i="79"/>
  <c r="D989" i="79"/>
  <c r="C989" i="79"/>
  <c r="B989" i="79"/>
  <c r="A989" i="79"/>
  <c r="G988" i="79"/>
  <c r="F988" i="79"/>
  <c r="E988" i="79"/>
  <c r="D988" i="79"/>
  <c r="C988" i="79"/>
  <c r="B988" i="79"/>
  <c r="A988" i="79"/>
  <c r="G987" i="79"/>
  <c r="F987" i="79"/>
  <c r="E987" i="79"/>
  <c r="D987" i="79"/>
  <c r="C987" i="79"/>
  <c r="B987" i="79"/>
  <c r="A987" i="79"/>
  <c r="G986" i="79"/>
  <c r="F986" i="79"/>
  <c r="E986" i="79"/>
  <c r="D986" i="79"/>
  <c r="C986" i="79"/>
  <c r="B986" i="79"/>
  <c r="A986" i="79"/>
  <c r="G985" i="79"/>
  <c r="F985" i="79"/>
  <c r="E985" i="79"/>
  <c r="D985" i="79"/>
  <c r="C985" i="79"/>
  <c r="B985" i="79"/>
  <c r="A985" i="79"/>
  <c r="G984" i="79"/>
  <c r="F984" i="79"/>
  <c r="E984" i="79"/>
  <c r="D984" i="79"/>
  <c r="C984" i="79"/>
  <c r="B984" i="79"/>
  <c r="A984" i="79"/>
  <c r="G983" i="79"/>
  <c r="F983" i="79"/>
  <c r="E983" i="79"/>
  <c r="D983" i="79"/>
  <c r="C983" i="79"/>
  <c r="B983" i="79"/>
  <c r="A983" i="79"/>
  <c r="G982" i="79"/>
  <c r="F982" i="79"/>
  <c r="E982" i="79"/>
  <c r="D982" i="79"/>
  <c r="C982" i="79"/>
  <c r="B982" i="79"/>
  <c r="A982" i="79"/>
  <c r="G981" i="79"/>
  <c r="F981" i="79"/>
  <c r="E981" i="79"/>
  <c r="D981" i="79"/>
  <c r="C981" i="79"/>
  <c r="B981" i="79"/>
  <c r="A981" i="79"/>
  <c r="G980" i="79"/>
  <c r="F980" i="79"/>
  <c r="E980" i="79"/>
  <c r="D980" i="79"/>
  <c r="C980" i="79"/>
  <c r="B980" i="79"/>
  <c r="A980" i="79"/>
  <c r="G979" i="79"/>
  <c r="F979" i="79"/>
  <c r="E979" i="79"/>
  <c r="D979" i="79"/>
  <c r="C979" i="79"/>
  <c r="B979" i="79"/>
  <c r="A979" i="79"/>
  <c r="G978" i="79"/>
  <c r="F978" i="79"/>
  <c r="E978" i="79"/>
  <c r="D978" i="79"/>
  <c r="C978" i="79"/>
  <c r="B978" i="79"/>
  <c r="A978" i="79"/>
  <c r="G977" i="79"/>
  <c r="F977" i="79"/>
  <c r="E977" i="79"/>
  <c r="D977" i="79"/>
  <c r="C977" i="79"/>
  <c r="B977" i="79"/>
  <c r="A977" i="79"/>
  <c r="G976" i="79"/>
  <c r="F976" i="79"/>
  <c r="E976" i="79"/>
  <c r="D976" i="79"/>
  <c r="C976" i="79"/>
  <c r="B976" i="79"/>
  <c r="A976" i="79"/>
  <c r="G975" i="79"/>
  <c r="F975" i="79"/>
  <c r="E975" i="79"/>
  <c r="D975" i="79"/>
  <c r="C975" i="79"/>
  <c r="B975" i="79"/>
  <c r="A975" i="79"/>
  <c r="G974" i="79"/>
  <c r="F974" i="79"/>
  <c r="E974" i="79"/>
  <c r="D974" i="79"/>
  <c r="C974" i="79"/>
  <c r="B974" i="79"/>
  <c r="A974" i="79"/>
  <c r="G973" i="79"/>
  <c r="F973" i="79"/>
  <c r="E973" i="79"/>
  <c r="D973" i="79"/>
  <c r="C973" i="79"/>
  <c r="B973" i="79"/>
  <c r="A973" i="79"/>
  <c r="G972" i="79"/>
  <c r="F972" i="79"/>
  <c r="E972" i="79"/>
  <c r="D972" i="79"/>
  <c r="C972" i="79"/>
  <c r="B972" i="79"/>
  <c r="A972" i="79"/>
  <c r="G971" i="79"/>
  <c r="F971" i="79"/>
  <c r="E971" i="79"/>
  <c r="D971" i="79"/>
  <c r="C971" i="79"/>
  <c r="B971" i="79"/>
  <c r="A971" i="79"/>
  <c r="G970" i="79"/>
  <c r="F970" i="79"/>
  <c r="E970" i="79"/>
  <c r="D970" i="79"/>
  <c r="C970" i="79"/>
  <c r="B970" i="79"/>
  <c r="A970" i="79"/>
  <c r="G969" i="79"/>
  <c r="F969" i="79"/>
  <c r="E969" i="79"/>
  <c r="D969" i="79"/>
  <c r="C969" i="79"/>
  <c r="B969" i="79"/>
  <c r="A969" i="79"/>
  <c r="G968" i="79"/>
  <c r="F968" i="79"/>
  <c r="E968" i="79"/>
  <c r="D968" i="79"/>
  <c r="C968" i="79"/>
  <c r="B968" i="79"/>
  <c r="A968" i="79"/>
  <c r="G967" i="79"/>
  <c r="F967" i="79"/>
  <c r="E967" i="79"/>
  <c r="D967" i="79"/>
  <c r="C967" i="79"/>
  <c r="B967" i="79"/>
  <c r="A967" i="79"/>
  <c r="G966" i="79"/>
  <c r="F966" i="79"/>
  <c r="E966" i="79"/>
  <c r="D966" i="79"/>
  <c r="C966" i="79"/>
  <c r="B966" i="79"/>
  <c r="A966" i="79"/>
  <c r="G965" i="79"/>
  <c r="F965" i="79"/>
  <c r="E965" i="79"/>
  <c r="D965" i="79"/>
  <c r="C965" i="79"/>
  <c r="B965" i="79"/>
  <c r="A965" i="79"/>
  <c r="G964" i="79"/>
  <c r="F964" i="79"/>
  <c r="E964" i="79"/>
  <c r="D964" i="79"/>
  <c r="C964" i="79"/>
  <c r="B964" i="79"/>
  <c r="A964" i="79"/>
  <c r="G963" i="79"/>
  <c r="F963" i="79"/>
  <c r="E963" i="79"/>
  <c r="D963" i="79"/>
  <c r="C963" i="79"/>
  <c r="B963" i="79"/>
  <c r="A963" i="79"/>
  <c r="G962" i="79"/>
  <c r="F962" i="79"/>
  <c r="E962" i="79"/>
  <c r="D962" i="79"/>
  <c r="C962" i="79"/>
  <c r="B962" i="79"/>
  <c r="A962" i="79"/>
  <c r="G961" i="79"/>
  <c r="F961" i="79"/>
  <c r="E961" i="79"/>
  <c r="D961" i="79"/>
  <c r="C961" i="79"/>
  <c r="B961" i="79"/>
  <c r="A961" i="79"/>
  <c r="G960" i="79"/>
  <c r="F960" i="79"/>
  <c r="E960" i="79"/>
  <c r="D960" i="79"/>
  <c r="C960" i="79"/>
  <c r="B960" i="79"/>
  <c r="A960" i="79"/>
  <c r="G959" i="79"/>
  <c r="F959" i="79"/>
  <c r="E959" i="79"/>
  <c r="D959" i="79"/>
  <c r="C959" i="79"/>
  <c r="B959" i="79"/>
  <c r="A959" i="79"/>
  <c r="G958" i="79"/>
  <c r="F958" i="79"/>
  <c r="E958" i="79"/>
  <c r="D958" i="79"/>
  <c r="C958" i="79"/>
  <c r="B958" i="79"/>
  <c r="A958" i="79"/>
  <c r="G957" i="79"/>
  <c r="F957" i="79"/>
  <c r="E957" i="79"/>
  <c r="D957" i="79"/>
  <c r="C957" i="79"/>
  <c r="B957" i="79"/>
  <c r="A957" i="79"/>
  <c r="G956" i="79"/>
  <c r="F956" i="79"/>
  <c r="E956" i="79"/>
  <c r="D956" i="79"/>
  <c r="C956" i="79"/>
  <c r="B956" i="79"/>
  <c r="A956" i="79"/>
  <c r="G955" i="79"/>
  <c r="F955" i="79"/>
  <c r="E955" i="79"/>
  <c r="D955" i="79"/>
  <c r="C955" i="79"/>
  <c r="B955" i="79"/>
  <c r="A955" i="79"/>
  <c r="G954" i="79"/>
  <c r="F954" i="79"/>
  <c r="E954" i="79"/>
  <c r="D954" i="79"/>
  <c r="C954" i="79"/>
  <c r="B954" i="79"/>
  <c r="A954" i="79"/>
  <c r="G953" i="79"/>
  <c r="F953" i="79"/>
  <c r="E953" i="79"/>
  <c r="D953" i="79"/>
  <c r="C953" i="79"/>
  <c r="B953" i="79"/>
  <c r="A953" i="79"/>
  <c r="G952" i="79"/>
  <c r="F952" i="79"/>
  <c r="E952" i="79"/>
  <c r="D952" i="79"/>
  <c r="C952" i="79"/>
  <c r="B952" i="79"/>
  <c r="A952" i="79"/>
  <c r="G951" i="79"/>
  <c r="F951" i="79"/>
  <c r="E951" i="79"/>
  <c r="D951" i="79"/>
  <c r="C951" i="79"/>
  <c r="B951" i="79"/>
  <c r="A951" i="79"/>
  <c r="G950" i="79"/>
  <c r="F950" i="79"/>
  <c r="E950" i="79"/>
  <c r="D950" i="79"/>
  <c r="C950" i="79"/>
  <c r="B950" i="79"/>
  <c r="A950" i="79"/>
  <c r="G949" i="79"/>
  <c r="F949" i="79"/>
  <c r="E949" i="79"/>
  <c r="D949" i="79"/>
  <c r="C949" i="79"/>
  <c r="B949" i="79"/>
  <c r="A949" i="79"/>
  <c r="G948" i="79"/>
  <c r="F948" i="79"/>
  <c r="E948" i="79"/>
  <c r="D948" i="79"/>
  <c r="C948" i="79"/>
  <c r="B948" i="79"/>
  <c r="A948" i="79"/>
  <c r="G947" i="79"/>
  <c r="F947" i="79"/>
  <c r="E947" i="79"/>
  <c r="D947" i="79"/>
  <c r="C947" i="79"/>
  <c r="B947" i="79"/>
  <c r="A947" i="79"/>
  <c r="G946" i="79"/>
  <c r="F946" i="79"/>
  <c r="E946" i="79"/>
  <c r="D946" i="79"/>
  <c r="C946" i="79"/>
  <c r="B946" i="79"/>
  <c r="A946" i="79"/>
  <c r="G945" i="79"/>
  <c r="F945" i="79"/>
  <c r="E945" i="79"/>
  <c r="D945" i="79"/>
  <c r="C945" i="79"/>
  <c r="B945" i="79"/>
  <c r="A945" i="79"/>
  <c r="G944" i="79"/>
  <c r="F944" i="79"/>
  <c r="E944" i="79"/>
  <c r="D944" i="79"/>
  <c r="C944" i="79"/>
  <c r="B944" i="79"/>
  <c r="A944" i="79"/>
  <c r="G943" i="79"/>
  <c r="F943" i="79"/>
  <c r="E943" i="79"/>
  <c r="D943" i="79"/>
  <c r="C943" i="79"/>
  <c r="B943" i="79"/>
  <c r="A943" i="79"/>
  <c r="G942" i="79"/>
  <c r="F942" i="79"/>
  <c r="E942" i="79"/>
  <c r="D942" i="79"/>
  <c r="C942" i="79"/>
  <c r="B942" i="79"/>
  <c r="A942" i="79"/>
  <c r="G941" i="79"/>
  <c r="F941" i="79"/>
  <c r="E941" i="79"/>
  <c r="D941" i="79"/>
  <c r="C941" i="79"/>
  <c r="B941" i="79"/>
  <c r="A941" i="79"/>
  <c r="G940" i="79"/>
  <c r="F940" i="79"/>
  <c r="E940" i="79"/>
  <c r="D940" i="79"/>
  <c r="C940" i="79"/>
  <c r="B940" i="79"/>
  <c r="A940" i="79"/>
  <c r="G939" i="79"/>
  <c r="F939" i="79"/>
  <c r="E939" i="79"/>
  <c r="D939" i="79"/>
  <c r="C939" i="79"/>
  <c r="B939" i="79"/>
  <c r="A939" i="79"/>
  <c r="G938" i="79"/>
  <c r="F938" i="79"/>
  <c r="E938" i="79"/>
  <c r="D938" i="79"/>
  <c r="C938" i="79"/>
  <c r="B938" i="79"/>
  <c r="A938" i="79"/>
  <c r="G937" i="79"/>
  <c r="F937" i="79"/>
  <c r="E937" i="79"/>
  <c r="D937" i="79"/>
  <c r="C937" i="79"/>
  <c r="B937" i="79"/>
  <c r="A937" i="79"/>
  <c r="G936" i="79"/>
  <c r="F936" i="79"/>
  <c r="E936" i="79"/>
  <c r="D936" i="79"/>
  <c r="C936" i="79"/>
  <c r="B936" i="79"/>
  <c r="A936" i="79"/>
  <c r="G935" i="79"/>
  <c r="F935" i="79"/>
  <c r="E935" i="79"/>
  <c r="D935" i="79"/>
  <c r="C935" i="79"/>
  <c r="B935" i="79"/>
  <c r="A935" i="79"/>
  <c r="G934" i="79"/>
  <c r="F934" i="79"/>
  <c r="E934" i="79"/>
  <c r="D934" i="79"/>
  <c r="C934" i="79"/>
  <c r="B934" i="79"/>
  <c r="A934" i="79"/>
  <c r="G933" i="79"/>
  <c r="F933" i="79"/>
  <c r="E933" i="79"/>
  <c r="D933" i="79"/>
  <c r="C933" i="79"/>
  <c r="B933" i="79"/>
  <c r="A933" i="79"/>
  <c r="G932" i="79"/>
  <c r="F932" i="79"/>
  <c r="E932" i="79"/>
  <c r="D932" i="79"/>
  <c r="C932" i="79"/>
  <c r="B932" i="79"/>
  <c r="A932" i="79"/>
  <c r="G931" i="79"/>
  <c r="F931" i="79"/>
  <c r="E931" i="79"/>
  <c r="D931" i="79"/>
  <c r="C931" i="79"/>
  <c r="B931" i="79"/>
  <c r="A931" i="79"/>
  <c r="G930" i="79"/>
  <c r="F930" i="79"/>
  <c r="E930" i="79"/>
  <c r="D930" i="79"/>
  <c r="C930" i="79"/>
  <c r="B930" i="79"/>
  <c r="A930" i="79"/>
  <c r="G929" i="79"/>
  <c r="F929" i="79"/>
  <c r="E929" i="79"/>
  <c r="D929" i="79"/>
  <c r="C929" i="79"/>
  <c r="B929" i="79"/>
  <c r="A929" i="79"/>
  <c r="G928" i="79"/>
  <c r="F928" i="79"/>
  <c r="E928" i="79"/>
  <c r="D928" i="79"/>
  <c r="C928" i="79"/>
  <c r="B928" i="79"/>
  <c r="A928" i="79"/>
  <c r="G927" i="79"/>
  <c r="F927" i="79"/>
  <c r="E927" i="79"/>
  <c r="D927" i="79"/>
  <c r="C927" i="79"/>
  <c r="B927" i="79"/>
  <c r="A927" i="79"/>
  <c r="G926" i="79"/>
  <c r="F926" i="79"/>
  <c r="E926" i="79"/>
  <c r="D926" i="79"/>
  <c r="C926" i="79"/>
  <c r="B926" i="79"/>
  <c r="A926" i="79"/>
  <c r="G925" i="79"/>
  <c r="F925" i="79"/>
  <c r="E925" i="79"/>
  <c r="D925" i="79"/>
  <c r="C925" i="79"/>
  <c r="B925" i="79"/>
  <c r="A925" i="79"/>
  <c r="G924" i="79"/>
  <c r="F924" i="79"/>
  <c r="E924" i="79"/>
  <c r="D924" i="79"/>
  <c r="C924" i="79"/>
  <c r="B924" i="79"/>
  <c r="A924" i="79"/>
  <c r="G923" i="79"/>
  <c r="F923" i="79"/>
  <c r="E923" i="79"/>
  <c r="D923" i="79"/>
  <c r="C923" i="79"/>
  <c r="B923" i="79"/>
  <c r="A923" i="79"/>
  <c r="G922" i="79"/>
  <c r="F922" i="79"/>
  <c r="E922" i="79"/>
  <c r="D922" i="79"/>
  <c r="C922" i="79"/>
  <c r="B922" i="79"/>
  <c r="A922" i="79"/>
  <c r="G921" i="79"/>
  <c r="F921" i="79"/>
  <c r="E921" i="79"/>
  <c r="D921" i="79"/>
  <c r="C921" i="79"/>
  <c r="B921" i="79"/>
  <c r="A921" i="79"/>
  <c r="G920" i="79"/>
  <c r="F920" i="79"/>
  <c r="E920" i="79"/>
  <c r="D920" i="79"/>
  <c r="C920" i="79"/>
  <c r="B920" i="79"/>
  <c r="A920" i="79"/>
  <c r="G919" i="79"/>
  <c r="F919" i="79"/>
  <c r="E919" i="79"/>
  <c r="D919" i="79"/>
  <c r="C919" i="79"/>
  <c r="B919" i="79"/>
  <c r="A919" i="79"/>
  <c r="G918" i="79"/>
  <c r="F918" i="79"/>
  <c r="E918" i="79"/>
  <c r="D918" i="79"/>
  <c r="C918" i="79"/>
  <c r="B918" i="79"/>
  <c r="A918" i="79"/>
  <c r="G917" i="79"/>
  <c r="F917" i="79"/>
  <c r="E917" i="79"/>
  <c r="D917" i="79"/>
  <c r="C917" i="79"/>
  <c r="B917" i="79"/>
  <c r="A917" i="79"/>
  <c r="G916" i="79"/>
  <c r="F916" i="79"/>
  <c r="E916" i="79"/>
  <c r="D916" i="79"/>
  <c r="C916" i="79"/>
  <c r="B916" i="79"/>
  <c r="A916" i="79"/>
  <c r="G915" i="79"/>
  <c r="F915" i="79"/>
  <c r="E915" i="79"/>
  <c r="D915" i="79"/>
  <c r="C915" i="79"/>
  <c r="B915" i="79"/>
  <c r="A915" i="79"/>
  <c r="G914" i="79"/>
  <c r="F914" i="79"/>
  <c r="E914" i="79"/>
  <c r="D914" i="79"/>
  <c r="C914" i="79"/>
  <c r="B914" i="79"/>
  <c r="A914" i="79"/>
  <c r="G913" i="79"/>
  <c r="F913" i="79"/>
  <c r="E913" i="79"/>
  <c r="D913" i="79"/>
  <c r="C913" i="79"/>
  <c r="B913" i="79"/>
  <c r="A913" i="79"/>
  <c r="G912" i="79"/>
  <c r="F912" i="79"/>
  <c r="E912" i="79"/>
  <c r="D912" i="79"/>
  <c r="C912" i="79"/>
  <c r="B912" i="79"/>
  <c r="A912" i="79"/>
  <c r="G911" i="79"/>
  <c r="F911" i="79"/>
  <c r="E911" i="79"/>
  <c r="D911" i="79"/>
  <c r="C911" i="79"/>
  <c r="B911" i="79"/>
  <c r="A911" i="79"/>
  <c r="G910" i="79"/>
  <c r="F910" i="79"/>
  <c r="E910" i="79"/>
  <c r="D910" i="79"/>
  <c r="C910" i="79"/>
  <c r="B910" i="79"/>
  <c r="A910" i="79"/>
  <c r="G909" i="79"/>
  <c r="F909" i="79"/>
  <c r="E909" i="79"/>
  <c r="D909" i="79"/>
  <c r="C909" i="79"/>
  <c r="B909" i="79"/>
  <c r="A909" i="79"/>
  <c r="G908" i="79"/>
  <c r="F908" i="79"/>
  <c r="E908" i="79"/>
  <c r="D908" i="79"/>
  <c r="C908" i="79"/>
  <c r="B908" i="79"/>
  <c r="A908" i="79"/>
  <c r="G907" i="79"/>
  <c r="F907" i="79"/>
  <c r="E907" i="79"/>
  <c r="D907" i="79"/>
  <c r="C907" i="79"/>
  <c r="B907" i="79"/>
  <c r="A907" i="79"/>
  <c r="G906" i="79"/>
  <c r="F906" i="79"/>
  <c r="E906" i="79"/>
  <c r="D906" i="79"/>
  <c r="C906" i="79"/>
  <c r="B906" i="79"/>
  <c r="A906" i="79"/>
  <c r="G905" i="79"/>
  <c r="F905" i="79"/>
  <c r="E905" i="79"/>
  <c r="D905" i="79"/>
  <c r="C905" i="79"/>
  <c r="B905" i="79"/>
  <c r="A905" i="79"/>
  <c r="G904" i="79"/>
  <c r="F904" i="79"/>
  <c r="E904" i="79"/>
  <c r="D904" i="79"/>
  <c r="C904" i="79"/>
  <c r="B904" i="79"/>
  <c r="A904" i="79"/>
  <c r="G903" i="79"/>
  <c r="F903" i="79"/>
  <c r="E903" i="79"/>
  <c r="D903" i="79"/>
  <c r="C903" i="79"/>
  <c r="B903" i="79"/>
  <c r="A903" i="79"/>
  <c r="G902" i="79"/>
  <c r="F902" i="79"/>
  <c r="E902" i="79"/>
  <c r="D902" i="79"/>
  <c r="C902" i="79"/>
  <c r="B902" i="79"/>
  <c r="A902" i="79"/>
  <c r="G901" i="79"/>
  <c r="F901" i="79"/>
  <c r="E901" i="79"/>
  <c r="D901" i="79"/>
  <c r="C901" i="79"/>
  <c r="B901" i="79"/>
  <c r="A901" i="79"/>
  <c r="G900" i="79"/>
  <c r="F900" i="79"/>
  <c r="E900" i="79"/>
  <c r="D900" i="79"/>
  <c r="C900" i="79"/>
  <c r="B900" i="79"/>
  <c r="A900" i="79"/>
  <c r="G899" i="79"/>
  <c r="F899" i="79"/>
  <c r="E899" i="79"/>
  <c r="D899" i="79"/>
  <c r="C899" i="79"/>
  <c r="B899" i="79"/>
  <c r="A899" i="79"/>
  <c r="G898" i="79"/>
  <c r="F898" i="79"/>
  <c r="E898" i="79"/>
  <c r="D898" i="79"/>
  <c r="C898" i="79"/>
  <c r="B898" i="79"/>
  <c r="A898" i="79"/>
  <c r="G897" i="79"/>
  <c r="F897" i="79"/>
  <c r="E897" i="79"/>
  <c r="D897" i="79"/>
  <c r="C897" i="79"/>
  <c r="B897" i="79"/>
  <c r="A897" i="79"/>
  <c r="G896" i="79"/>
  <c r="F896" i="79"/>
  <c r="E896" i="79"/>
  <c r="D896" i="79"/>
  <c r="C896" i="79"/>
  <c r="B896" i="79"/>
  <c r="A896" i="79"/>
  <c r="G895" i="79"/>
  <c r="F895" i="79"/>
  <c r="E895" i="79"/>
  <c r="D895" i="79"/>
  <c r="C895" i="79"/>
  <c r="B895" i="79"/>
  <c r="A895" i="79"/>
  <c r="G894" i="79"/>
  <c r="F894" i="79"/>
  <c r="E894" i="79"/>
  <c r="D894" i="79"/>
  <c r="C894" i="79"/>
  <c r="B894" i="79"/>
  <c r="A894" i="79"/>
  <c r="G893" i="79"/>
  <c r="F893" i="79"/>
  <c r="E893" i="79"/>
  <c r="D893" i="79"/>
  <c r="C893" i="79"/>
  <c r="B893" i="79"/>
  <c r="A893" i="79"/>
  <c r="G892" i="79"/>
  <c r="F892" i="79"/>
  <c r="E892" i="79"/>
  <c r="D892" i="79"/>
  <c r="C892" i="79"/>
  <c r="B892" i="79"/>
  <c r="A892" i="79"/>
  <c r="G891" i="79"/>
  <c r="F891" i="79"/>
  <c r="E891" i="79"/>
  <c r="D891" i="79"/>
  <c r="C891" i="79"/>
  <c r="B891" i="79"/>
  <c r="A891" i="79"/>
  <c r="G890" i="79"/>
  <c r="F890" i="79"/>
  <c r="E890" i="79"/>
  <c r="D890" i="79"/>
  <c r="C890" i="79"/>
  <c r="B890" i="79"/>
  <c r="A890" i="79"/>
  <c r="G889" i="79"/>
  <c r="F889" i="79"/>
  <c r="E889" i="79"/>
  <c r="D889" i="79"/>
  <c r="C889" i="79"/>
  <c r="B889" i="79"/>
  <c r="A889" i="79"/>
  <c r="G888" i="79"/>
  <c r="F888" i="79"/>
  <c r="E888" i="79"/>
  <c r="D888" i="79"/>
  <c r="C888" i="79"/>
  <c r="B888" i="79"/>
  <c r="A888" i="79"/>
  <c r="G887" i="79"/>
  <c r="F887" i="79"/>
  <c r="E887" i="79"/>
  <c r="D887" i="79"/>
  <c r="C887" i="79"/>
  <c r="B887" i="79"/>
  <c r="A887" i="79"/>
  <c r="G886" i="79"/>
  <c r="F886" i="79"/>
  <c r="E886" i="79"/>
  <c r="D886" i="79"/>
  <c r="C886" i="79"/>
  <c r="B886" i="79"/>
  <c r="A886" i="79"/>
  <c r="G885" i="79"/>
  <c r="F885" i="79"/>
  <c r="E885" i="79"/>
  <c r="D885" i="79"/>
  <c r="C885" i="79"/>
  <c r="B885" i="79"/>
  <c r="A885" i="79"/>
  <c r="G884" i="79"/>
  <c r="F884" i="79"/>
  <c r="E884" i="79"/>
  <c r="D884" i="79"/>
  <c r="C884" i="79"/>
  <c r="B884" i="79"/>
  <c r="A884" i="79"/>
  <c r="G883" i="79"/>
  <c r="F883" i="79"/>
  <c r="E883" i="79"/>
  <c r="D883" i="79"/>
  <c r="C883" i="79"/>
  <c r="B883" i="79"/>
  <c r="A883" i="79"/>
  <c r="G882" i="79"/>
  <c r="F882" i="79"/>
  <c r="E882" i="79"/>
  <c r="D882" i="79"/>
  <c r="C882" i="79"/>
  <c r="B882" i="79"/>
  <c r="A882" i="79"/>
  <c r="G881" i="79"/>
  <c r="F881" i="79"/>
  <c r="E881" i="79"/>
  <c r="D881" i="79"/>
  <c r="C881" i="79"/>
  <c r="B881" i="79"/>
  <c r="A881" i="79"/>
  <c r="G880" i="79"/>
  <c r="F880" i="79"/>
  <c r="E880" i="79"/>
  <c r="D880" i="79"/>
  <c r="C880" i="79"/>
  <c r="B880" i="79"/>
  <c r="A880" i="79"/>
  <c r="G879" i="79"/>
  <c r="F879" i="79"/>
  <c r="E879" i="79"/>
  <c r="D879" i="79"/>
  <c r="C879" i="79"/>
  <c r="B879" i="79"/>
  <c r="A879" i="79"/>
  <c r="G878" i="79"/>
  <c r="F878" i="79"/>
  <c r="E878" i="79"/>
  <c r="D878" i="79"/>
  <c r="C878" i="79"/>
  <c r="B878" i="79"/>
  <c r="A878" i="79"/>
  <c r="G877" i="79"/>
  <c r="F877" i="79"/>
  <c r="E877" i="79"/>
  <c r="D877" i="79"/>
  <c r="C877" i="79"/>
  <c r="B877" i="79"/>
  <c r="A877" i="79"/>
  <c r="G876" i="79"/>
  <c r="F876" i="79"/>
  <c r="E876" i="79"/>
  <c r="D876" i="79"/>
  <c r="C876" i="79"/>
  <c r="B876" i="79"/>
  <c r="A876" i="79"/>
  <c r="G875" i="79"/>
  <c r="F875" i="79"/>
  <c r="E875" i="79"/>
  <c r="D875" i="79"/>
  <c r="C875" i="79"/>
  <c r="B875" i="79"/>
  <c r="A875" i="79"/>
  <c r="G874" i="79"/>
  <c r="F874" i="79"/>
  <c r="E874" i="79"/>
  <c r="D874" i="79"/>
  <c r="C874" i="79"/>
  <c r="B874" i="79"/>
  <c r="A874" i="79"/>
  <c r="G873" i="79"/>
  <c r="F873" i="79"/>
  <c r="E873" i="79"/>
  <c r="D873" i="79"/>
  <c r="C873" i="79"/>
  <c r="B873" i="79"/>
  <c r="A873" i="79"/>
  <c r="G872" i="79"/>
  <c r="F872" i="79"/>
  <c r="E872" i="79"/>
  <c r="D872" i="79"/>
  <c r="C872" i="79"/>
  <c r="B872" i="79"/>
  <c r="A872" i="79"/>
  <c r="G871" i="79"/>
  <c r="F871" i="79"/>
  <c r="E871" i="79"/>
  <c r="D871" i="79"/>
  <c r="C871" i="79"/>
  <c r="B871" i="79"/>
  <c r="A871" i="79"/>
  <c r="G870" i="79"/>
  <c r="F870" i="79"/>
  <c r="E870" i="79"/>
  <c r="D870" i="79"/>
  <c r="C870" i="79"/>
  <c r="B870" i="79"/>
  <c r="A870" i="79"/>
  <c r="G869" i="79"/>
  <c r="F869" i="79"/>
  <c r="E869" i="79"/>
  <c r="D869" i="79"/>
  <c r="C869" i="79"/>
  <c r="B869" i="79"/>
  <c r="A869" i="79"/>
  <c r="G868" i="79"/>
  <c r="F868" i="79"/>
  <c r="E868" i="79"/>
  <c r="D868" i="79"/>
  <c r="C868" i="79"/>
  <c r="B868" i="79"/>
  <c r="A868" i="79"/>
  <c r="G867" i="79"/>
  <c r="F867" i="79"/>
  <c r="E867" i="79"/>
  <c r="D867" i="79"/>
  <c r="C867" i="79"/>
  <c r="B867" i="79"/>
  <c r="A867" i="79"/>
  <c r="G866" i="79"/>
  <c r="F866" i="79"/>
  <c r="E866" i="79"/>
  <c r="D866" i="79"/>
  <c r="C866" i="79"/>
  <c r="B866" i="79"/>
  <c r="A866" i="79"/>
  <c r="G865" i="79"/>
  <c r="F865" i="79"/>
  <c r="E865" i="79"/>
  <c r="D865" i="79"/>
  <c r="C865" i="79"/>
  <c r="B865" i="79"/>
  <c r="A865" i="79"/>
  <c r="G864" i="79"/>
  <c r="F864" i="79"/>
  <c r="E864" i="79"/>
  <c r="D864" i="79"/>
  <c r="C864" i="79"/>
  <c r="B864" i="79"/>
  <c r="A864" i="79"/>
  <c r="G863" i="79"/>
  <c r="F863" i="79"/>
  <c r="E863" i="79"/>
  <c r="D863" i="79"/>
  <c r="C863" i="79"/>
  <c r="B863" i="79"/>
  <c r="A863" i="79"/>
  <c r="G862" i="79"/>
  <c r="F862" i="79"/>
  <c r="E862" i="79"/>
  <c r="D862" i="79"/>
  <c r="C862" i="79"/>
  <c r="B862" i="79"/>
  <c r="A862" i="79"/>
  <c r="G861" i="79"/>
  <c r="F861" i="79"/>
  <c r="E861" i="79"/>
  <c r="D861" i="79"/>
  <c r="C861" i="79"/>
  <c r="B861" i="79"/>
  <c r="A861" i="79"/>
  <c r="G860" i="79"/>
  <c r="F860" i="79"/>
  <c r="E860" i="79"/>
  <c r="D860" i="79"/>
  <c r="C860" i="79"/>
  <c r="B860" i="79"/>
  <c r="A860" i="79"/>
  <c r="G859" i="79"/>
  <c r="F859" i="79"/>
  <c r="E859" i="79"/>
  <c r="D859" i="79"/>
  <c r="C859" i="79"/>
  <c r="B859" i="79"/>
  <c r="A859" i="79"/>
  <c r="G858" i="79"/>
  <c r="F858" i="79"/>
  <c r="E858" i="79"/>
  <c r="D858" i="79"/>
  <c r="C858" i="79"/>
  <c r="B858" i="79"/>
  <c r="A858" i="79"/>
  <c r="G857" i="79"/>
  <c r="F857" i="79"/>
  <c r="E857" i="79"/>
  <c r="D857" i="79"/>
  <c r="C857" i="79"/>
  <c r="B857" i="79"/>
  <c r="A857" i="79"/>
  <c r="G856" i="79"/>
  <c r="F856" i="79"/>
  <c r="E856" i="79"/>
  <c r="D856" i="79"/>
  <c r="C856" i="79"/>
  <c r="B856" i="79"/>
  <c r="A856" i="79"/>
  <c r="G855" i="79"/>
  <c r="F855" i="79"/>
  <c r="E855" i="79"/>
  <c r="D855" i="79"/>
  <c r="C855" i="79"/>
  <c r="B855" i="79"/>
  <c r="A855" i="79"/>
  <c r="G854" i="79"/>
  <c r="F854" i="79"/>
  <c r="E854" i="79"/>
  <c r="D854" i="79"/>
  <c r="C854" i="79"/>
  <c r="B854" i="79"/>
  <c r="A854" i="79"/>
  <c r="G853" i="79"/>
  <c r="F853" i="79"/>
  <c r="E853" i="79"/>
  <c r="D853" i="79"/>
  <c r="C853" i="79"/>
  <c r="B853" i="79"/>
  <c r="A853" i="79"/>
  <c r="G852" i="79"/>
  <c r="F852" i="79"/>
  <c r="E852" i="79"/>
  <c r="D852" i="79"/>
  <c r="C852" i="79"/>
  <c r="B852" i="79"/>
  <c r="A852" i="79"/>
  <c r="G851" i="79"/>
  <c r="F851" i="79"/>
  <c r="E851" i="79"/>
  <c r="D851" i="79"/>
  <c r="C851" i="79"/>
  <c r="B851" i="79"/>
  <c r="A851" i="79"/>
  <c r="G850" i="79"/>
  <c r="F850" i="79"/>
  <c r="E850" i="79"/>
  <c r="D850" i="79"/>
  <c r="C850" i="79"/>
  <c r="B850" i="79"/>
  <c r="A850" i="79"/>
  <c r="G849" i="79"/>
  <c r="F849" i="79"/>
  <c r="E849" i="79"/>
  <c r="D849" i="79"/>
  <c r="C849" i="79"/>
  <c r="B849" i="79"/>
  <c r="A849" i="79"/>
  <c r="G848" i="79"/>
  <c r="F848" i="79"/>
  <c r="E848" i="79"/>
  <c r="D848" i="79"/>
  <c r="C848" i="79"/>
  <c r="B848" i="79"/>
  <c r="A848" i="79"/>
  <c r="G847" i="79"/>
  <c r="F847" i="79"/>
  <c r="E847" i="79"/>
  <c r="D847" i="79"/>
  <c r="C847" i="79"/>
  <c r="B847" i="79"/>
  <c r="A847" i="79"/>
  <c r="G846" i="79"/>
  <c r="F846" i="79"/>
  <c r="E846" i="79"/>
  <c r="D846" i="79"/>
  <c r="C846" i="79"/>
  <c r="B846" i="79"/>
  <c r="A846" i="79"/>
  <c r="G845" i="79"/>
  <c r="F845" i="79"/>
  <c r="E845" i="79"/>
  <c r="D845" i="79"/>
  <c r="C845" i="79"/>
  <c r="B845" i="79"/>
  <c r="A845" i="79"/>
  <c r="G844" i="79"/>
  <c r="F844" i="79"/>
  <c r="E844" i="79"/>
  <c r="D844" i="79"/>
  <c r="C844" i="79"/>
  <c r="B844" i="79"/>
  <c r="A844" i="79"/>
  <c r="G843" i="79"/>
  <c r="F843" i="79"/>
  <c r="E843" i="79"/>
  <c r="D843" i="79"/>
  <c r="C843" i="79"/>
  <c r="B843" i="79"/>
  <c r="A843" i="79"/>
  <c r="G842" i="79"/>
  <c r="F842" i="79"/>
  <c r="E842" i="79"/>
  <c r="D842" i="79"/>
  <c r="C842" i="79"/>
  <c r="B842" i="79"/>
  <c r="A842" i="79"/>
  <c r="G841" i="79"/>
  <c r="F841" i="79"/>
  <c r="E841" i="79"/>
  <c r="D841" i="79"/>
  <c r="C841" i="79"/>
  <c r="B841" i="79"/>
  <c r="A841" i="79"/>
  <c r="G840" i="79"/>
  <c r="F840" i="79"/>
  <c r="E840" i="79"/>
  <c r="D840" i="79"/>
  <c r="C840" i="79"/>
  <c r="B840" i="79"/>
  <c r="A840" i="79"/>
  <c r="G839" i="79"/>
  <c r="F839" i="79"/>
  <c r="E839" i="79"/>
  <c r="D839" i="79"/>
  <c r="C839" i="79"/>
  <c r="B839" i="79"/>
  <c r="A839" i="79"/>
  <c r="G838" i="79"/>
  <c r="F838" i="79"/>
  <c r="E838" i="79"/>
  <c r="D838" i="79"/>
  <c r="C838" i="79"/>
  <c r="B838" i="79"/>
  <c r="A838" i="79"/>
  <c r="G837" i="79"/>
  <c r="F837" i="79"/>
  <c r="E837" i="79"/>
  <c r="D837" i="79"/>
  <c r="C837" i="79"/>
  <c r="B837" i="79"/>
  <c r="A837" i="79"/>
  <c r="G836" i="79"/>
  <c r="F836" i="79"/>
  <c r="E836" i="79"/>
  <c r="D836" i="79"/>
  <c r="C836" i="79"/>
  <c r="B836" i="79"/>
  <c r="A836" i="79"/>
  <c r="G835" i="79"/>
  <c r="F835" i="79"/>
  <c r="E835" i="79"/>
  <c r="D835" i="79"/>
  <c r="C835" i="79"/>
  <c r="B835" i="79"/>
  <c r="A835" i="79"/>
  <c r="G834" i="79"/>
  <c r="F834" i="79"/>
  <c r="E834" i="79"/>
  <c r="D834" i="79"/>
  <c r="C834" i="79"/>
  <c r="B834" i="79"/>
  <c r="A834" i="79"/>
  <c r="G833" i="79"/>
  <c r="F833" i="79"/>
  <c r="E833" i="79"/>
  <c r="D833" i="79"/>
  <c r="C833" i="79"/>
  <c r="B833" i="79"/>
  <c r="A833" i="79"/>
  <c r="G832" i="79"/>
  <c r="F832" i="79"/>
  <c r="E832" i="79"/>
  <c r="D832" i="79"/>
  <c r="C832" i="79"/>
  <c r="B832" i="79"/>
  <c r="A832" i="79"/>
  <c r="G831" i="79"/>
  <c r="F831" i="79"/>
  <c r="E831" i="79"/>
  <c r="D831" i="79"/>
  <c r="C831" i="79"/>
  <c r="B831" i="79"/>
  <c r="A831" i="79"/>
  <c r="G830" i="79"/>
  <c r="F830" i="79"/>
  <c r="E830" i="79"/>
  <c r="D830" i="79"/>
  <c r="C830" i="79"/>
  <c r="B830" i="79"/>
  <c r="A830" i="79"/>
  <c r="G829" i="79"/>
  <c r="F829" i="79"/>
  <c r="E829" i="79"/>
  <c r="D829" i="79"/>
  <c r="C829" i="79"/>
  <c r="B829" i="79"/>
  <c r="A829" i="79"/>
  <c r="G828" i="79"/>
  <c r="F828" i="79"/>
  <c r="E828" i="79"/>
  <c r="D828" i="79"/>
  <c r="C828" i="79"/>
  <c r="B828" i="79"/>
  <c r="A828" i="79"/>
  <c r="G827" i="79"/>
  <c r="F827" i="79"/>
  <c r="E827" i="79"/>
  <c r="D827" i="79"/>
  <c r="C827" i="79"/>
  <c r="B827" i="79"/>
  <c r="A827" i="79"/>
  <c r="G826" i="79"/>
  <c r="F826" i="79"/>
  <c r="E826" i="79"/>
  <c r="D826" i="79"/>
  <c r="C826" i="79"/>
  <c r="B826" i="79"/>
  <c r="A826" i="79"/>
  <c r="G825" i="79"/>
  <c r="F825" i="79"/>
  <c r="E825" i="79"/>
  <c r="D825" i="79"/>
  <c r="C825" i="79"/>
  <c r="B825" i="79"/>
  <c r="A825" i="79"/>
  <c r="G824" i="79"/>
  <c r="F824" i="79"/>
  <c r="E824" i="79"/>
  <c r="D824" i="79"/>
  <c r="C824" i="79"/>
  <c r="B824" i="79"/>
  <c r="A824" i="79"/>
  <c r="G823" i="79"/>
  <c r="F823" i="79"/>
  <c r="E823" i="79"/>
  <c r="D823" i="79"/>
  <c r="C823" i="79"/>
  <c r="B823" i="79"/>
  <c r="A823" i="79"/>
  <c r="G822" i="79"/>
  <c r="F822" i="79"/>
  <c r="E822" i="79"/>
  <c r="D822" i="79"/>
  <c r="C822" i="79"/>
  <c r="B822" i="79"/>
  <c r="A822" i="79"/>
  <c r="G821" i="79"/>
  <c r="F821" i="79"/>
  <c r="E821" i="79"/>
  <c r="D821" i="79"/>
  <c r="C821" i="79"/>
  <c r="B821" i="79"/>
  <c r="A821" i="79"/>
  <c r="G820" i="79"/>
  <c r="F820" i="79"/>
  <c r="E820" i="79"/>
  <c r="D820" i="79"/>
  <c r="C820" i="79"/>
  <c r="B820" i="79"/>
  <c r="A820" i="79"/>
  <c r="G819" i="79"/>
  <c r="F819" i="79"/>
  <c r="E819" i="79"/>
  <c r="D819" i="79"/>
  <c r="C819" i="79"/>
  <c r="B819" i="79"/>
  <c r="A819" i="79"/>
  <c r="G818" i="79"/>
  <c r="F818" i="79"/>
  <c r="E818" i="79"/>
  <c r="D818" i="79"/>
  <c r="C818" i="79"/>
  <c r="B818" i="79"/>
  <c r="A818" i="79"/>
  <c r="G817" i="79"/>
  <c r="F817" i="79"/>
  <c r="E817" i="79"/>
  <c r="D817" i="79"/>
  <c r="C817" i="79"/>
  <c r="B817" i="79"/>
  <c r="A817" i="79"/>
  <c r="G816" i="79"/>
  <c r="F816" i="79"/>
  <c r="E816" i="79"/>
  <c r="D816" i="79"/>
  <c r="C816" i="79"/>
  <c r="B816" i="79"/>
  <c r="A816" i="79"/>
  <c r="G815" i="79"/>
  <c r="F815" i="79"/>
  <c r="E815" i="79"/>
  <c r="D815" i="79"/>
  <c r="C815" i="79"/>
  <c r="B815" i="79"/>
  <c r="A815" i="79"/>
  <c r="G814" i="79"/>
  <c r="F814" i="79"/>
  <c r="E814" i="79"/>
  <c r="D814" i="79"/>
  <c r="C814" i="79"/>
  <c r="B814" i="79"/>
  <c r="A814" i="79"/>
  <c r="G813" i="79"/>
  <c r="F813" i="79"/>
  <c r="E813" i="79"/>
  <c r="D813" i="79"/>
  <c r="C813" i="79"/>
  <c r="B813" i="79"/>
  <c r="A813" i="79"/>
  <c r="G812" i="79"/>
  <c r="F812" i="79"/>
  <c r="E812" i="79"/>
  <c r="D812" i="79"/>
  <c r="C812" i="79"/>
  <c r="B812" i="79"/>
  <c r="A812" i="79"/>
  <c r="G811" i="79"/>
  <c r="F811" i="79"/>
  <c r="E811" i="79"/>
  <c r="D811" i="79"/>
  <c r="C811" i="79"/>
  <c r="B811" i="79"/>
  <c r="A811" i="79"/>
  <c r="G810" i="79"/>
  <c r="F810" i="79"/>
  <c r="E810" i="79"/>
  <c r="D810" i="79"/>
  <c r="C810" i="79"/>
  <c r="B810" i="79"/>
  <c r="A810" i="79"/>
  <c r="G809" i="79"/>
  <c r="F809" i="79"/>
  <c r="E809" i="79"/>
  <c r="D809" i="79"/>
  <c r="C809" i="79"/>
  <c r="B809" i="79"/>
  <c r="A809" i="79"/>
  <c r="G808" i="79"/>
  <c r="F808" i="79"/>
  <c r="E808" i="79"/>
  <c r="D808" i="79"/>
  <c r="C808" i="79"/>
  <c r="B808" i="79"/>
  <c r="A808" i="79"/>
  <c r="G807" i="79"/>
  <c r="F807" i="79"/>
  <c r="E807" i="79"/>
  <c r="D807" i="79"/>
  <c r="C807" i="79"/>
  <c r="B807" i="79"/>
  <c r="A807" i="79"/>
  <c r="G806" i="79"/>
  <c r="F806" i="79"/>
  <c r="E806" i="79"/>
  <c r="D806" i="79"/>
  <c r="C806" i="79"/>
  <c r="B806" i="79"/>
  <c r="A806" i="79"/>
  <c r="G805" i="79"/>
  <c r="F805" i="79"/>
  <c r="E805" i="79"/>
  <c r="D805" i="79"/>
  <c r="C805" i="79"/>
  <c r="B805" i="79"/>
  <c r="A805" i="79"/>
  <c r="G804" i="79"/>
  <c r="F804" i="79"/>
  <c r="E804" i="79"/>
  <c r="D804" i="79"/>
  <c r="C804" i="79"/>
  <c r="B804" i="79"/>
  <c r="A804" i="79"/>
  <c r="G803" i="79"/>
  <c r="F803" i="79"/>
  <c r="E803" i="79"/>
  <c r="D803" i="79"/>
  <c r="C803" i="79"/>
  <c r="B803" i="79"/>
  <c r="A803" i="79"/>
  <c r="G802" i="79"/>
  <c r="F802" i="79"/>
  <c r="E802" i="79"/>
  <c r="D802" i="79"/>
  <c r="C802" i="79"/>
  <c r="B802" i="79"/>
  <c r="A802" i="79"/>
  <c r="G801" i="79"/>
  <c r="F801" i="79"/>
  <c r="E801" i="79"/>
  <c r="D801" i="79"/>
  <c r="C801" i="79"/>
  <c r="B801" i="79"/>
  <c r="A801" i="79"/>
  <c r="G800" i="79"/>
  <c r="F800" i="79"/>
  <c r="E800" i="79"/>
  <c r="D800" i="79"/>
  <c r="C800" i="79"/>
  <c r="B800" i="79"/>
  <c r="A800" i="79"/>
  <c r="G799" i="79"/>
  <c r="F799" i="79"/>
  <c r="E799" i="79"/>
  <c r="D799" i="79"/>
  <c r="C799" i="79"/>
  <c r="B799" i="79"/>
  <c r="A799" i="79"/>
  <c r="G798" i="79"/>
  <c r="F798" i="79"/>
  <c r="E798" i="79"/>
  <c r="D798" i="79"/>
  <c r="C798" i="79"/>
  <c r="B798" i="79"/>
  <c r="A798" i="79"/>
  <c r="G797" i="79"/>
  <c r="F797" i="79"/>
  <c r="E797" i="79"/>
  <c r="D797" i="79"/>
  <c r="C797" i="79"/>
  <c r="B797" i="79"/>
  <c r="A797" i="79"/>
  <c r="G796" i="79"/>
  <c r="F796" i="79"/>
  <c r="E796" i="79"/>
  <c r="D796" i="79"/>
  <c r="C796" i="79"/>
  <c r="B796" i="79"/>
  <c r="A796" i="79"/>
  <c r="G795" i="79"/>
  <c r="F795" i="79"/>
  <c r="E795" i="79"/>
  <c r="D795" i="79"/>
  <c r="C795" i="79"/>
  <c r="B795" i="79"/>
  <c r="A795" i="79"/>
  <c r="G794" i="79"/>
  <c r="F794" i="79"/>
  <c r="E794" i="79"/>
  <c r="D794" i="79"/>
  <c r="C794" i="79"/>
  <c r="B794" i="79"/>
  <c r="A794" i="79"/>
  <c r="G793" i="79"/>
  <c r="F793" i="79"/>
  <c r="E793" i="79"/>
  <c r="D793" i="79"/>
  <c r="C793" i="79"/>
  <c r="B793" i="79"/>
  <c r="A793" i="79"/>
  <c r="G792" i="79"/>
  <c r="F792" i="79"/>
  <c r="E792" i="79"/>
  <c r="D792" i="79"/>
  <c r="C792" i="79"/>
  <c r="B792" i="79"/>
  <c r="A792" i="79"/>
  <c r="G791" i="79"/>
  <c r="F791" i="79"/>
  <c r="E791" i="79"/>
  <c r="D791" i="79"/>
  <c r="C791" i="79"/>
  <c r="B791" i="79"/>
  <c r="A791" i="79"/>
  <c r="G790" i="79"/>
  <c r="F790" i="79"/>
  <c r="E790" i="79"/>
  <c r="D790" i="79"/>
  <c r="C790" i="79"/>
  <c r="B790" i="79"/>
  <c r="A790" i="79"/>
  <c r="G789" i="79"/>
  <c r="F789" i="79"/>
  <c r="E789" i="79"/>
  <c r="D789" i="79"/>
  <c r="C789" i="79"/>
  <c r="B789" i="79"/>
  <c r="A789" i="79"/>
  <c r="G788" i="79"/>
  <c r="F788" i="79"/>
  <c r="E788" i="79"/>
  <c r="D788" i="79"/>
  <c r="C788" i="79"/>
  <c r="B788" i="79"/>
  <c r="A788" i="79"/>
  <c r="G787" i="79"/>
  <c r="F787" i="79"/>
  <c r="E787" i="79"/>
  <c r="D787" i="79"/>
  <c r="C787" i="79"/>
  <c r="B787" i="79"/>
  <c r="A787" i="79"/>
  <c r="G786" i="79"/>
  <c r="F786" i="79"/>
  <c r="E786" i="79"/>
  <c r="D786" i="79"/>
  <c r="C786" i="79"/>
  <c r="B786" i="79"/>
  <c r="A786" i="79"/>
  <c r="G785" i="79"/>
  <c r="F785" i="79"/>
  <c r="E785" i="79"/>
  <c r="D785" i="79"/>
  <c r="C785" i="79"/>
  <c r="B785" i="79"/>
  <c r="A785" i="79"/>
  <c r="G784" i="79"/>
  <c r="F784" i="79"/>
  <c r="E784" i="79"/>
  <c r="D784" i="79"/>
  <c r="C784" i="79"/>
  <c r="B784" i="79"/>
  <c r="A784" i="79"/>
  <c r="G783" i="79"/>
  <c r="F783" i="79"/>
  <c r="E783" i="79"/>
  <c r="D783" i="79"/>
  <c r="C783" i="79"/>
  <c r="B783" i="79"/>
  <c r="A783" i="79"/>
  <c r="G782" i="79"/>
  <c r="F782" i="79"/>
  <c r="E782" i="79"/>
  <c r="D782" i="79"/>
  <c r="C782" i="79"/>
  <c r="B782" i="79"/>
  <c r="A782" i="79"/>
  <c r="G781" i="79"/>
  <c r="F781" i="79"/>
  <c r="E781" i="79"/>
  <c r="D781" i="79"/>
  <c r="C781" i="79"/>
  <c r="B781" i="79"/>
  <c r="A781" i="79"/>
  <c r="G780" i="79"/>
  <c r="F780" i="79"/>
  <c r="E780" i="79"/>
  <c r="D780" i="79"/>
  <c r="C780" i="79"/>
  <c r="B780" i="79"/>
  <c r="A780" i="79"/>
  <c r="G779" i="79"/>
  <c r="F779" i="79"/>
  <c r="E779" i="79"/>
  <c r="D779" i="79"/>
  <c r="C779" i="79"/>
  <c r="B779" i="79"/>
  <c r="A779" i="79"/>
  <c r="G778" i="79"/>
  <c r="F778" i="79"/>
  <c r="E778" i="79"/>
  <c r="D778" i="79"/>
  <c r="C778" i="79"/>
  <c r="B778" i="79"/>
  <c r="A778" i="79"/>
  <c r="G777" i="79"/>
  <c r="F777" i="79"/>
  <c r="E777" i="79"/>
  <c r="D777" i="79"/>
  <c r="C777" i="79"/>
  <c r="B777" i="79"/>
  <c r="A777" i="79"/>
  <c r="G776" i="79"/>
  <c r="F776" i="79"/>
  <c r="E776" i="79"/>
  <c r="D776" i="79"/>
  <c r="C776" i="79"/>
  <c r="B776" i="79"/>
  <c r="A776" i="79"/>
  <c r="G775" i="79"/>
  <c r="F775" i="79"/>
  <c r="E775" i="79"/>
  <c r="D775" i="79"/>
  <c r="C775" i="79"/>
  <c r="B775" i="79"/>
  <c r="A775" i="79"/>
  <c r="G774" i="79"/>
  <c r="F774" i="79"/>
  <c r="E774" i="79"/>
  <c r="D774" i="79"/>
  <c r="C774" i="79"/>
  <c r="B774" i="79"/>
  <c r="A774" i="79"/>
  <c r="G773" i="79"/>
  <c r="F773" i="79"/>
  <c r="E773" i="79"/>
  <c r="D773" i="79"/>
  <c r="C773" i="79"/>
  <c r="B773" i="79"/>
  <c r="A773" i="79"/>
  <c r="G772" i="79"/>
  <c r="F772" i="79"/>
  <c r="E772" i="79"/>
  <c r="D772" i="79"/>
  <c r="C772" i="79"/>
  <c r="B772" i="79"/>
  <c r="A772" i="79"/>
  <c r="G771" i="79"/>
  <c r="F771" i="79"/>
  <c r="E771" i="79"/>
  <c r="D771" i="79"/>
  <c r="C771" i="79"/>
  <c r="B771" i="79"/>
  <c r="A771" i="79"/>
  <c r="G770" i="79"/>
  <c r="F770" i="79"/>
  <c r="E770" i="79"/>
  <c r="D770" i="79"/>
  <c r="C770" i="79"/>
  <c r="B770" i="79"/>
  <c r="A770" i="79"/>
  <c r="G769" i="79"/>
  <c r="F769" i="79"/>
  <c r="E769" i="79"/>
  <c r="D769" i="79"/>
  <c r="C769" i="79"/>
  <c r="B769" i="79"/>
  <c r="A769" i="79"/>
  <c r="G768" i="79"/>
  <c r="F768" i="79"/>
  <c r="E768" i="79"/>
  <c r="D768" i="79"/>
  <c r="C768" i="79"/>
  <c r="B768" i="79"/>
  <c r="A768" i="79"/>
  <c r="G767" i="79"/>
  <c r="F767" i="79"/>
  <c r="E767" i="79"/>
  <c r="D767" i="79"/>
  <c r="C767" i="79"/>
  <c r="B767" i="79"/>
  <c r="A767" i="79"/>
  <c r="G766" i="79"/>
  <c r="F766" i="79"/>
  <c r="E766" i="79"/>
  <c r="D766" i="79"/>
  <c r="C766" i="79"/>
  <c r="B766" i="79"/>
  <c r="A766" i="79"/>
  <c r="G765" i="79"/>
  <c r="F765" i="79"/>
  <c r="E765" i="79"/>
  <c r="D765" i="79"/>
  <c r="C765" i="79"/>
  <c r="B765" i="79"/>
  <c r="A765" i="79"/>
  <c r="G764" i="79"/>
  <c r="F764" i="79"/>
  <c r="E764" i="79"/>
  <c r="D764" i="79"/>
  <c r="C764" i="79"/>
  <c r="B764" i="79"/>
  <c r="A764" i="79"/>
  <c r="G763" i="79"/>
  <c r="F763" i="79"/>
  <c r="E763" i="79"/>
  <c r="D763" i="79"/>
  <c r="C763" i="79"/>
  <c r="B763" i="79"/>
  <c r="A763" i="79"/>
  <c r="G762" i="79"/>
  <c r="F762" i="79"/>
  <c r="E762" i="79"/>
  <c r="D762" i="79"/>
  <c r="C762" i="79"/>
  <c r="B762" i="79"/>
  <c r="A762" i="79"/>
  <c r="G761" i="79"/>
  <c r="F761" i="79"/>
  <c r="E761" i="79"/>
  <c r="D761" i="79"/>
  <c r="C761" i="79"/>
  <c r="B761" i="79"/>
  <c r="A761" i="79"/>
  <c r="G760" i="79"/>
  <c r="F760" i="79"/>
  <c r="E760" i="79"/>
  <c r="D760" i="79"/>
  <c r="C760" i="79"/>
  <c r="B760" i="79"/>
  <c r="A760" i="79"/>
  <c r="G759" i="79"/>
  <c r="F759" i="79"/>
  <c r="E759" i="79"/>
  <c r="D759" i="79"/>
  <c r="C759" i="79"/>
  <c r="B759" i="79"/>
  <c r="A759" i="79"/>
  <c r="G758" i="79"/>
  <c r="F758" i="79"/>
  <c r="E758" i="79"/>
  <c r="D758" i="79"/>
  <c r="C758" i="79"/>
  <c r="B758" i="79"/>
  <c r="A758" i="79"/>
  <c r="G757" i="79"/>
  <c r="F757" i="79"/>
  <c r="E757" i="79"/>
  <c r="D757" i="79"/>
  <c r="C757" i="79"/>
  <c r="B757" i="79"/>
  <c r="A757" i="79"/>
  <c r="G756" i="79"/>
  <c r="F756" i="79"/>
  <c r="E756" i="79"/>
  <c r="D756" i="79"/>
  <c r="C756" i="79"/>
  <c r="B756" i="79"/>
  <c r="A756" i="79"/>
  <c r="G755" i="79"/>
  <c r="F755" i="79"/>
  <c r="E755" i="79"/>
  <c r="D755" i="79"/>
  <c r="C755" i="79"/>
  <c r="B755" i="79"/>
  <c r="A755" i="79"/>
  <c r="G754" i="79"/>
  <c r="F754" i="79"/>
  <c r="E754" i="79"/>
  <c r="D754" i="79"/>
  <c r="C754" i="79"/>
  <c r="B754" i="79"/>
  <c r="A754" i="79"/>
  <c r="G753" i="79"/>
  <c r="F753" i="79"/>
  <c r="E753" i="79"/>
  <c r="D753" i="79"/>
  <c r="C753" i="79"/>
  <c r="B753" i="79"/>
  <c r="A753" i="79"/>
  <c r="G752" i="79"/>
  <c r="F752" i="79"/>
  <c r="E752" i="79"/>
  <c r="D752" i="79"/>
  <c r="C752" i="79"/>
  <c r="B752" i="79"/>
  <c r="A752" i="79"/>
  <c r="G751" i="79"/>
  <c r="F751" i="79"/>
  <c r="E751" i="79"/>
  <c r="D751" i="79"/>
  <c r="C751" i="79"/>
  <c r="B751" i="79"/>
  <c r="A751" i="79"/>
  <c r="G750" i="79"/>
  <c r="F750" i="79"/>
  <c r="E750" i="79"/>
  <c r="D750" i="79"/>
  <c r="C750" i="79"/>
  <c r="B750" i="79"/>
  <c r="A750" i="79"/>
  <c r="G749" i="79"/>
  <c r="F749" i="79"/>
  <c r="E749" i="79"/>
  <c r="D749" i="79"/>
  <c r="C749" i="79"/>
  <c r="B749" i="79"/>
  <c r="A749" i="79"/>
  <c r="G748" i="79"/>
  <c r="F748" i="79"/>
  <c r="E748" i="79"/>
  <c r="D748" i="79"/>
  <c r="C748" i="79"/>
  <c r="B748" i="79"/>
  <c r="A748" i="79"/>
  <c r="G747" i="79"/>
  <c r="F747" i="79"/>
  <c r="E747" i="79"/>
  <c r="D747" i="79"/>
  <c r="C747" i="79"/>
  <c r="B747" i="79"/>
  <c r="A747" i="79"/>
  <c r="G746" i="79"/>
  <c r="F746" i="79"/>
  <c r="E746" i="79"/>
  <c r="D746" i="79"/>
  <c r="C746" i="79"/>
  <c r="B746" i="79"/>
  <c r="A746" i="79"/>
  <c r="G745" i="79"/>
  <c r="F745" i="79"/>
  <c r="E745" i="79"/>
  <c r="D745" i="79"/>
  <c r="C745" i="79"/>
  <c r="B745" i="79"/>
  <c r="A745" i="79"/>
  <c r="G744" i="79"/>
  <c r="F744" i="79"/>
  <c r="E744" i="79"/>
  <c r="D744" i="79"/>
  <c r="C744" i="79"/>
  <c r="B744" i="79"/>
  <c r="A744" i="79"/>
  <c r="G743" i="79"/>
  <c r="F743" i="79"/>
  <c r="E743" i="79"/>
  <c r="D743" i="79"/>
  <c r="C743" i="79"/>
  <c r="B743" i="79"/>
  <c r="A743" i="79"/>
  <c r="G742" i="79"/>
  <c r="F742" i="79"/>
  <c r="E742" i="79"/>
  <c r="D742" i="79"/>
  <c r="C742" i="79"/>
  <c r="B742" i="79"/>
  <c r="A742" i="79"/>
  <c r="G741" i="79"/>
  <c r="F741" i="79"/>
  <c r="E741" i="79"/>
  <c r="D741" i="79"/>
  <c r="C741" i="79"/>
  <c r="B741" i="79"/>
  <c r="A741" i="79"/>
  <c r="G740" i="79"/>
  <c r="F740" i="79"/>
  <c r="E740" i="79"/>
  <c r="D740" i="79"/>
  <c r="C740" i="79"/>
  <c r="B740" i="79"/>
  <c r="A740" i="79"/>
  <c r="G739" i="79"/>
  <c r="F739" i="79"/>
  <c r="E739" i="79"/>
  <c r="D739" i="79"/>
  <c r="C739" i="79"/>
  <c r="B739" i="79"/>
  <c r="A739" i="79"/>
  <c r="G738" i="79"/>
  <c r="F738" i="79"/>
  <c r="E738" i="79"/>
  <c r="D738" i="79"/>
  <c r="C738" i="79"/>
  <c r="B738" i="79"/>
  <c r="A738" i="79"/>
  <c r="G737" i="79"/>
  <c r="F737" i="79"/>
  <c r="E737" i="79"/>
  <c r="D737" i="79"/>
  <c r="C737" i="79"/>
  <c r="B737" i="79"/>
  <c r="A737" i="79"/>
  <c r="G736" i="79"/>
  <c r="F736" i="79"/>
  <c r="E736" i="79"/>
  <c r="D736" i="79"/>
  <c r="C736" i="79"/>
  <c r="B736" i="79"/>
  <c r="A736" i="79"/>
  <c r="G735" i="79"/>
  <c r="F735" i="79"/>
  <c r="E735" i="79"/>
  <c r="D735" i="79"/>
  <c r="C735" i="79"/>
  <c r="B735" i="79"/>
  <c r="A735" i="79"/>
  <c r="G734" i="79"/>
  <c r="F734" i="79"/>
  <c r="E734" i="79"/>
  <c r="D734" i="79"/>
  <c r="C734" i="79"/>
  <c r="B734" i="79"/>
  <c r="A734" i="79"/>
  <c r="G733" i="79"/>
  <c r="F733" i="79"/>
  <c r="E733" i="79"/>
  <c r="D733" i="79"/>
  <c r="C733" i="79"/>
  <c r="B733" i="79"/>
  <c r="A733" i="79"/>
  <c r="G732" i="79"/>
  <c r="F732" i="79"/>
  <c r="E732" i="79"/>
  <c r="D732" i="79"/>
  <c r="C732" i="79"/>
  <c r="B732" i="79"/>
  <c r="A732" i="79"/>
  <c r="G731" i="79"/>
  <c r="F731" i="79"/>
  <c r="E731" i="79"/>
  <c r="D731" i="79"/>
  <c r="C731" i="79"/>
  <c r="B731" i="79"/>
  <c r="A731" i="79"/>
  <c r="G730" i="79"/>
  <c r="F730" i="79"/>
  <c r="E730" i="79"/>
  <c r="D730" i="79"/>
  <c r="C730" i="79"/>
  <c r="B730" i="79"/>
  <c r="A730" i="79"/>
  <c r="G729" i="79"/>
  <c r="F729" i="79"/>
  <c r="E729" i="79"/>
  <c r="D729" i="79"/>
  <c r="C729" i="79"/>
  <c r="B729" i="79"/>
  <c r="A729" i="79"/>
  <c r="G728" i="79"/>
  <c r="F728" i="79"/>
  <c r="E728" i="79"/>
  <c r="D728" i="79"/>
  <c r="C728" i="79"/>
  <c r="B728" i="79"/>
  <c r="A728" i="79"/>
  <c r="G727" i="79"/>
  <c r="F727" i="79"/>
  <c r="E727" i="79"/>
  <c r="D727" i="79"/>
  <c r="C727" i="79"/>
  <c r="B727" i="79"/>
  <c r="A727" i="79"/>
  <c r="G726" i="79"/>
  <c r="F726" i="79"/>
  <c r="E726" i="79"/>
  <c r="D726" i="79"/>
  <c r="C726" i="79"/>
  <c r="B726" i="79"/>
  <c r="A726" i="79"/>
  <c r="G725" i="79"/>
  <c r="F725" i="79"/>
  <c r="E725" i="79"/>
  <c r="D725" i="79"/>
  <c r="C725" i="79"/>
  <c r="B725" i="79"/>
  <c r="A725" i="79"/>
  <c r="G724" i="79"/>
  <c r="F724" i="79"/>
  <c r="E724" i="79"/>
  <c r="D724" i="79"/>
  <c r="C724" i="79"/>
  <c r="B724" i="79"/>
  <c r="A724" i="79"/>
  <c r="G723" i="79"/>
  <c r="F723" i="79"/>
  <c r="E723" i="79"/>
  <c r="D723" i="79"/>
  <c r="C723" i="79"/>
  <c r="B723" i="79"/>
  <c r="A723" i="79"/>
  <c r="G722" i="79"/>
  <c r="F722" i="79"/>
  <c r="E722" i="79"/>
  <c r="D722" i="79"/>
  <c r="C722" i="79"/>
  <c r="B722" i="79"/>
  <c r="A722" i="79"/>
  <c r="G721" i="79"/>
  <c r="F721" i="79"/>
  <c r="E721" i="79"/>
  <c r="D721" i="79"/>
  <c r="C721" i="79"/>
  <c r="B721" i="79"/>
  <c r="A721" i="79"/>
  <c r="G720" i="79"/>
  <c r="F720" i="79"/>
  <c r="E720" i="79"/>
  <c r="D720" i="79"/>
  <c r="C720" i="79"/>
  <c r="B720" i="79"/>
  <c r="A720" i="79"/>
  <c r="G719" i="79"/>
  <c r="F719" i="79"/>
  <c r="E719" i="79"/>
  <c r="D719" i="79"/>
  <c r="C719" i="79"/>
  <c r="B719" i="79"/>
  <c r="A719" i="79"/>
  <c r="G718" i="79"/>
  <c r="F718" i="79"/>
  <c r="E718" i="79"/>
  <c r="D718" i="79"/>
  <c r="C718" i="79"/>
  <c r="B718" i="79"/>
  <c r="A718" i="79"/>
  <c r="G717" i="79"/>
  <c r="F717" i="79"/>
  <c r="E717" i="79"/>
  <c r="D717" i="79"/>
  <c r="C717" i="79"/>
  <c r="B717" i="79"/>
  <c r="A717" i="79"/>
  <c r="G716" i="79"/>
  <c r="F716" i="79"/>
  <c r="E716" i="79"/>
  <c r="D716" i="79"/>
  <c r="C716" i="79"/>
  <c r="B716" i="79"/>
  <c r="A716" i="79"/>
  <c r="G715" i="79"/>
  <c r="F715" i="79"/>
  <c r="E715" i="79"/>
  <c r="D715" i="79"/>
  <c r="C715" i="79"/>
  <c r="B715" i="79"/>
  <c r="A715" i="79"/>
  <c r="G714" i="79"/>
  <c r="F714" i="79"/>
  <c r="E714" i="79"/>
  <c r="D714" i="79"/>
  <c r="C714" i="79"/>
  <c r="B714" i="79"/>
  <c r="A714" i="79"/>
  <c r="G713" i="79"/>
  <c r="F713" i="79"/>
  <c r="E713" i="79"/>
  <c r="D713" i="79"/>
  <c r="C713" i="79"/>
  <c r="B713" i="79"/>
  <c r="A713" i="79"/>
  <c r="G712" i="79"/>
  <c r="F712" i="79"/>
  <c r="E712" i="79"/>
  <c r="D712" i="79"/>
  <c r="C712" i="79"/>
  <c r="B712" i="79"/>
  <c r="A712" i="79"/>
  <c r="G711" i="79"/>
  <c r="F711" i="79"/>
  <c r="E711" i="79"/>
  <c r="D711" i="79"/>
  <c r="C711" i="79"/>
  <c r="B711" i="79"/>
  <c r="A711" i="79"/>
  <c r="G710" i="79"/>
  <c r="F710" i="79"/>
  <c r="E710" i="79"/>
  <c r="D710" i="79"/>
  <c r="C710" i="79"/>
  <c r="B710" i="79"/>
  <c r="A710" i="79"/>
  <c r="G709" i="79"/>
  <c r="F709" i="79"/>
  <c r="E709" i="79"/>
  <c r="D709" i="79"/>
  <c r="C709" i="79"/>
  <c r="B709" i="79"/>
  <c r="A709" i="79"/>
  <c r="G708" i="79"/>
  <c r="F708" i="79"/>
  <c r="E708" i="79"/>
  <c r="D708" i="79"/>
  <c r="C708" i="79"/>
  <c r="B708" i="79"/>
  <c r="A708" i="79"/>
  <c r="G707" i="79"/>
  <c r="F707" i="79"/>
  <c r="E707" i="79"/>
  <c r="D707" i="79"/>
  <c r="C707" i="79"/>
  <c r="B707" i="79"/>
  <c r="A707" i="79"/>
  <c r="G706" i="79"/>
  <c r="F706" i="79"/>
  <c r="E706" i="79"/>
  <c r="D706" i="79"/>
  <c r="C706" i="79"/>
  <c r="B706" i="79"/>
  <c r="A706" i="79"/>
  <c r="G705" i="79"/>
  <c r="F705" i="79"/>
  <c r="E705" i="79"/>
  <c r="D705" i="79"/>
  <c r="C705" i="79"/>
  <c r="B705" i="79"/>
  <c r="A705" i="79"/>
  <c r="G704" i="79"/>
  <c r="F704" i="79"/>
  <c r="E704" i="79"/>
  <c r="D704" i="79"/>
  <c r="C704" i="79"/>
  <c r="B704" i="79"/>
  <c r="A704" i="79"/>
  <c r="G703" i="79"/>
  <c r="F703" i="79"/>
  <c r="E703" i="79"/>
  <c r="D703" i="79"/>
  <c r="C703" i="79"/>
  <c r="B703" i="79"/>
  <c r="A703" i="79"/>
  <c r="G702" i="79"/>
  <c r="F702" i="79"/>
  <c r="E702" i="79"/>
  <c r="D702" i="79"/>
  <c r="C702" i="79"/>
  <c r="B702" i="79"/>
  <c r="A702" i="79"/>
  <c r="G701" i="79"/>
  <c r="F701" i="79"/>
  <c r="E701" i="79"/>
  <c r="D701" i="79"/>
  <c r="C701" i="79"/>
  <c r="B701" i="79"/>
  <c r="A701" i="79"/>
  <c r="G700" i="79"/>
  <c r="F700" i="79"/>
  <c r="E700" i="79"/>
  <c r="D700" i="79"/>
  <c r="C700" i="79"/>
  <c r="B700" i="79"/>
  <c r="A700" i="79"/>
  <c r="G699" i="79"/>
  <c r="F699" i="79"/>
  <c r="E699" i="79"/>
  <c r="D699" i="79"/>
  <c r="C699" i="79"/>
  <c r="B699" i="79"/>
  <c r="A699" i="79"/>
  <c r="G698" i="79"/>
  <c r="F698" i="79"/>
  <c r="E698" i="79"/>
  <c r="D698" i="79"/>
  <c r="C698" i="79"/>
  <c r="B698" i="79"/>
  <c r="A698" i="79"/>
  <c r="G697" i="79"/>
  <c r="F697" i="79"/>
  <c r="E697" i="79"/>
  <c r="D697" i="79"/>
  <c r="C697" i="79"/>
  <c r="B697" i="79"/>
  <c r="A697" i="79"/>
  <c r="G696" i="79"/>
  <c r="F696" i="79"/>
  <c r="E696" i="79"/>
  <c r="D696" i="79"/>
  <c r="C696" i="79"/>
  <c r="B696" i="79"/>
  <c r="A696" i="79"/>
  <c r="G695" i="79"/>
  <c r="F695" i="79"/>
  <c r="E695" i="79"/>
  <c r="D695" i="79"/>
  <c r="C695" i="79"/>
  <c r="B695" i="79"/>
  <c r="A695" i="79"/>
  <c r="G694" i="79"/>
  <c r="F694" i="79"/>
  <c r="E694" i="79"/>
  <c r="D694" i="79"/>
  <c r="C694" i="79"/>
  <c r="B694" i="79"/>
  <c r="A694" i="79"/>
  <c r="G693" i="79"/>
  <c r="F693" i="79"/>
  <c r="E693" i="79"/>
  <c r="D693" i="79"/>
  <c r="C693" i="79"/>
  <c r="B693" i="79"/>
  <c r="A693" i="79"/>
  <c r="G692" i="79"/>
  <c r="F692" i="79"/>
  <c r="E692" i="79"/>
  <c r="D692" i="79"/>
  <c r="C692" i="79"/>
  <c r="B692" i="79"/>
  <c r="A692" i="79"/>
  <c r="G691" i="79"/>
  <c r="F691" i="79"/>
  <c r="E691" i="79"/>
  <c r="D691" i="79"/>
  <c r="C691" i="79"/>
  <c r="B691" i="79"/>
  <c r="A691" i="79"/>
  <c r="G690" i="79"/>
  <c r="F690" i="79"/>
  <c r="E690" i="79"/>
  <c r="D690" i="79"/>
  <c r="C690" i="79"/>
  <c r="B690" i="79"/>
  <c r="A690" i="79"/>
  <c r="G689" i="79"/>
  <c r="F689" i="79"/>
  <c r="E689" i="79"/>
  <c r="D689" i="79"/>
  <c r="C689" i="79"/>
  <c r="B689" i="79"/>
  <c r="A689" i="79"/>
  <c r="G688" i="79"/>
  <c r="F688" i="79"/>
  <c r="E688" i="79"/>
  <c r="D688" i="79"/>
  <c r="C688" i="79"/>
  <c r="B688" i="79"/>
  <c r="A688" i="79"/>
  <c r="G687" i="79"/>
  <c r="F687" i="79"/>
  <c r="E687" i="79"/>
  <c r="D687" i="79"/>
  <c r="C687" i="79"/>
  <c r="B687" i="79"/>
  <c r="A687" i="79"/>
  <c r="G686" i="79"/>
  <c r="F686" i="79"/>
  <c r="E686" i="79"/>
  <c r="D686" i="79"/>
  <c r="C686" i="79"/>
  <c r="B686" i="79"/>
  <c r="A686" i="79"/>
  <c r="G685" i="79"/>
  <c r="F685" i="79"/>
  <c r="E685" i="79"/>
  <c r="D685" i="79"/>
  <c r="C685" i="79"/>
  <c r="B685" i="79"/>
  <c r="A685" i="79"/>
  <c r="G684" i="79"/>
  <c r="F684" i="79"/>
  <c r="E684" i="79"/>
  <c r="D684" i="79"/>
  <c r="C684" i="79"/>
  <c r="B684" i="79"/>
  <c r="A684" i="79"/>
  <c r="G683" i="79"/>
  <c r="F683" i="79"/>
  <c r="E683" i="79"/>
  <c r="D683" i="79"/>
  <c r="C683" i="79"/>
  <c r="B683" i="79"/>
  <c r="A683" i="79"/>
  <c r="G682" i="79"/>
  <c r="F682" i="79"/>
  <c r="E682" i="79"/>
  <c r="D682" i="79"/>
  <c r="C682" i="79"/>
  <c r="B682" i="79"/>
  <c r="A682" i="79"/>
  <c r="G681" i="79"/>
  <c r="F681" i="79"/>
  <c r="E681" i="79"/>
  <c r="D681" i="79"/>
  <c r="C681" i="79"/>
  <c r="B681" i="79"/>
  <c r="A681" i="79"/>
  <c r="G680" i="79"/>
  <c r="F680" i="79"/>
  <c r="E680" i="79"/>
  <c r="D680" i="79"/>
  <c r="C680" i="79"/>
  <c r="B680" i="79"/>
  <c r="A680" i="79"/>
  <c r="G679" i="79"/>
  <c r="F679" i="79"/>
  <c r="E679" i="79"/>
  <c r="D679" i="79"/>
  <c r="C679" i="79"/>
  <c r="B679" i="79"/>
  <c r="A679" i="79"/>
  <c r="G678" i="79"/>
  <c r="F678" i="79"/>
  <c r="E678" i="79"/>
  <c r="D678" i="79"/>
  <c r="C678" i="79"/>
  <c r="B678" i="79"/>
  <c r="A678" i="79"/>
  <c r="G677" i="79"/>
  <c r="F677" i="79"/>
  <c r="E677" i="79"/>
  <c r="D677" i="79"/>
  <c r="C677" i="79"/>
  <c r="B677" i="79"/>
  <c r="A677" i="79"/>
  <c r="G676" i="79"/>
  <c r="F676" i="79"/>
  <c r="E676" i="79"/>
  <c r="D676" i="79"/>
  <c r="C676" i="79"/>
  <c r="B676" i="79"/>
  <c r="A676" i="79"/>
  <c r="G675" i="79"/>
  <c r="F675" i="79"/>
  <c r="E675" i="79"/>
  <c r="D675" i="79"/>
  <c r="C675" i="79"/>
  <c r="B675" i="79"/>
  <c r="A675" i="79"/>
  <c r="G674" i="79"/>
  <c r="F674" i="79"/>
  <c r="E674" i="79"/>
  <c r="D674" i="79"/>
  <c r="C674" i="79"/>
  <c r="B674" i="79"/>
  <c r="A674" i="79"/>
  <c r="G673" i="79"/>
  <c r="F673" i="79"/>
  <c r="E673" i="79"/>
  <c r="D673" i="79"/>
  <c r="C673" i="79"/>
  <c r="B673" i="79"/>
  <c r="A673" i="79"/>
  <c r="G672" i="79"/>
  <c r="F672" i="79"/>
  <c r="E672" i="79"/>
  <c r="D672" i="79"/>
  <c r="C672" i="79"/>
  <c r="B672" i="79"/>
  <c r="A672" i="79"/>
  <c r="G671" i="79"/>
  <c r="F671" i="79"/>
  <c r="E671" i="79"/>
  <c r="D671" i="79"/>
  <c r="C671" i="79"/>
  <c r="B671" i="79"/>
  <c r="A671" i="79"/>
  <c r="G670" i="79"/>
  <c r="F670" i="79"/>
  <c r="E670" i="79"/>
  <c r="D670" i="79"/>
  <c r="C670" i="79"/>
  <c r="B670" i="79"/>
  <c r="A670" i="79"/>
  <c r="G669" i="79"/>
  <c r="F669" i="79"/>
  <c r="E669" i="79"/>
  <c r="D669" i="79"/>
  <c r="C669" i="79"/>
  <c r="B669" i="79"/>
  <c r="A669" i="79"/>
  <c r="G668" i="79"/>
  <c r="F668" i="79"/>
  <c r="E668" i="79"/>
  <c r="D668" i="79"/>
  <c r="C668" i="79"/>
  <c r="B668" i="79"/>
  <c r="A668" i="79"/>
  <c r="G667" i="79"/>
  <c r="F667" i="79"/>
  <c r="E667" i="79"/>
  <c r="D667" i="79"/>
  <c r="C667" i="79"/>
  <c r="B667" i="79"/>
  <c r="A667" i="79"/>
  <c r="G666" i="79"/>
  <c r="F666" i="79"/>
  <c r="E666" i="79"/>
  <c r="D666" i="79"/>
  <c r="C666" i="79"/>
  <c r="B666" i="79"/>
  <c r="A666" i="79"/>
  <c r="G665" i="79"/>
  <c r="F665" i="79"/>
  <c r="E665" i="79"/>
  <c r="D665" i="79"/>
  <c r="C665" i="79"/>
  <c r="B665" i="79"/>
  <c r="A665" i="79"/>
  <c r="G664" i="79"/>
  <c r="F664" i="79"/>
  <c r="E664" i="79"/>
  <c r="D664" i="79"/>
  <c r="C664" i="79"/>
  <c r="B664" i="79"/>
  <c r="A664" i="79"/>
  <c r="G663" i="79"/>
  <c r="F663" i="79"/>
  <c r="E663" i="79"/>
  <c r="D663" i="79"/>
  <c r="C663" i="79"/>
  <c r="B663" i="79"/>
  <c r="A663" i="79"/>
  <c r="G662" i="79"/>
  <c r="F662" i="79"/>
  <c r="E662" i="79"/>
  <c r="D662" i="79"/>
  <c r="C662" i="79"/>
  <c r="B662" i="79"/>
  <c r="A662" i="79"/>
  <c r="G661" i="79"/>
  <c r="F661" i="79"/>
  <c r="E661" i="79"/>
  <c r="D661" i="79"/>
  <c r="C661" i="79"/>
  <c r="B661" i="79"/>
  <c r="A661" i="79"/>
  <c r="G660" i="79"/>
  <c r="F660" i="79"/>
  <c r="E660" i="79"/>
  <c r="D660" i="79"/>
  <c r="C660" i="79"/>
  <c r="B660" i="79"/>
  <c r="A660" i="79"/>
  <c r="G659" i="79"/>
  <c r="F659" i="79"/>
  <c r="E659" i="79"/>
  <c r="D659" i="79"/>
  <c r="C659" i="79"/>
  <c r="B659" i="79"/>
  <c r="A659" i="79"/>
  <c r="G658" i="79"/>
  <c r="F658" i="79"/>
  <c r="E658" i="79"/>
  <c r="D658" i="79"/>
  <c r="C658" i="79"/>
  <c r="B658" i="79"/>
  <c r="A658" i="79"/>
  <c r="G657" i="79"/>
  <c r="F657" i="79"/>
  <c r="E657" i="79"/>
  <c r="D657" i="79"/>
  <c r="C657" i="79"/>
  <c r="B657" i="79"/>
  <c r="A657" i="79"/>
  <c r="G656" i="79"/>
  <c r="F656" i="79"/>
  <c r="E656" i="79"/>
  <c r="D656" i="79"/>
  <c r="C656" i="79"/>
  <c r="B656" i="79"/>
  <c r="A656" i="79"/>
  <c r="G655" i="79"/>
  <c r="F655" i="79"/>
  <c r="E655" i="79"/>
  <c r="D655" i="79"/>
  <c r="C655" i="79"/>
  <c r="B655" i="79"/>
  <c r="A655" i="79"/>
  <c r="G654" i="79"/>
  <c r="F654" i="79"/>
  <c r="E654" i="79"/>
  <c r="D654" i="79"/>
  <c r="C654" i="79"/>
  <c r="B654" i="79"/>
  <c r="A654" i="79"/>
  <c r="G653" i="79"/>
  <c r="F653" i="79"/>
  <c r="E653" i="79"/>
  <c r="D653" i="79"/>
  <c r="C653" i="79"/>
  <c r="B653" i="79"/>
  <c r="A653" i="79"/>
  <c r="G652" i="79"/>
  <c r="F652" i="79"/>
  <c r="E652" i="79"/>
  <c r="D652" i="79"/>
  <c r="C652" i="79"/>
  <c r="B652" i="79"/>
  <c r="A652" i="79"/>
  <c r="G651" i="79"/>
  <c r="F651" i="79"/>
  <c r="E651" i="79"/>
  <c r="D651" i="79"/>
  <c r="C651" i="79"/>
  <c r="B651" i="79"/>
  <c r="A651" i="79"/>
  <c r="G650" i="79"/>
  <c r="F650" i="79"/>
  <c r="E650" i="79"/>
  <c r="D650" i="79"/>
  <c r="C650" i="79"/>
  <c r="B650" i="79"/>
  <c r="A650" i="79"/>
  <c r="G649" i="79"/>
  <c r="F649" i="79"/>
  <c r="E649" i="79"/>
  <c r="D649" i="79"/>
  <c r="C649" i="79"/>
  <c r="B649" i="79"/>
  <c r="A649" i="79"/>
  <c r="G648" i="79"/>
  <c r="F648" i="79"/>
  <c r="E648" i="79"/>
  <c r="D648" i="79"/>
  <c r="C648" i="79"/>
  <c r="B648" i="79"/>
  <c r="A648" i="79"/>
  <c r="G647" i="79"/>
  <c r="F647" i="79"/>
  <c r="E647" i="79"/>
  <c r="D647" i="79"/>
  <c r="C647" i="79"/>
  <c r="B647" i="79"/>
  <c r="A647" i="79"/>
  <c r="G646" i="79"/>
  <c r="F646" i="79"/>
  <c r="E646" i="79"/>
  <c r="D646" i="79"/>
  <c r="C646" i="79"/>
  <c r="B646" i="79"/>
  <c r="A646" i="79"/>
  <c r="G645" i="79"/>
  <c r="F645" i="79"/>
  <c r="E645" i="79"/>
  <c r="D645" i="79"/>
  <c r="C645" i="79"/>
  <c r="B645" i="79"/>
  <c r="A645" i="79"/>
  <c r="G644" i="79"/>
  <c r="F644" i="79"/>
  <c r="E644" i="79"/>
  <c r="D644" i="79"/>
  <c r="C644" i="79"/>
  <c r="B644" i="79"/>
  <c r="A644" i="79"/>
  <c r="G643" i="79"/>
  <c r="F643" i="79"/>
  <c r="E643" i="79"/>
  <c r="D643" i="79"/>
  <c r="C643" i="79"/>
  <c r="B643" i="79"/>
  <c r="A643" i="79"/>
  <c r="G642" i="79"/>
  <c r="F642" i="79"/>
  <c r="E642" i="79"/>
  <c r="D642" i="79"/>
  <c r="C642" i="79"/>
  <c r="B642" i="79"/>
  <c r="A642" i="79"/>
  <c r="G641" i="79"/>
  <c r="F641" i="79"/>
  <c r="E641" i="79"/>
  <c r="D641" i="79"/>
  <c r="C641" i="79"/>
  <c r="B641" i="79"/>
  <c r="A641" i="79"/>
  <c r="G640" i="79"/>
  <c r="F640" i="79"/>
  <c r="E640" i="79"/>
  <c r="D640" i="79"/>
  <c r="C640" i="79"/>
  <c r="B640" i="79"/>
  <c r="A640" i="79"/>
  <c r="G639" i="79"/>
  <c r="F639" i="79"/>
  <c r="E639" i="79"/>
  <c r="D639" i="79"/>
  <c r="C639" i="79"/>
  <c r="B639" i="79"/>
  <c r="A639" i="79"/>
  <c r="G638" i="79"/>
  <c r="F638" i="79"/>
  <c r="E638" i="79"/>
  <c r="D638" i="79"/>
  <c r="C638" i="79"/>
  <c r="B638" i="79"/>
  <c r="A638" i="79"/>
  <c r="G637" i="79"/>
  <c r="F637" i="79"/>
  <c r="E637" i="79"/>
  <c r="D637" i="79"/>
  <c r="C637" i="79"/>
  <c r="B637" i="79"/>
  <c r="A637" i="79"/>
  <c r="G636" i="79"/>
  <c r="F636" i="79"/>
  <c r="E636" i="79"/>
  <c r="D636" i="79"/>
  <c r="C636" i="79"/>
  <c r="B636" i="79"/>
  <c r="A636" i="79"/>
  <c r="G635" i="79"/>
  <c r="F635" i="79"/>
  <c r="E635" i="79"/>
  <c r="D635" i="79"/>
  <c r="C635" i="79"/>
  <c r="B635" i="79"/>
  <c r="A635" i="79"/>
  <c r="G634" i="79"/>
  <c r="F634" i="79"/>
  <c r="E634" i="79"/>
  <c r="D634" i="79"/>
  <c r="C634" i="79"/>
  <c r="B634" i="79"/>
  <c r="A634" i="79"/>
  <c r="G633" i="79"/>
  <c r="F633" i="79"/>
  <c r="E633" i="79"/>
  <c r="D633" i="79"/>
  <c r="C633" i="79"/>
  <c r="B633" i="79"/>
  <c r="A633" i="79"/>
  <c r="G632" i="79"/>
  <c r="F632" i="79"/>
  <c r="E632" i="79"/>
  <c r="D632" i="79"/>
  <c r="C632" i="79"/>
  <c r="B632" i="79"/>
  <c r="A632" i="79"/>
  <c r="G631" i="79"/>
  <c r="F631" i="79"/>
  <c r="E631" i="79"/>
  <c r="D631" i="79"/>
  <c r="C631" i="79"/>
  <c r="B631" i="79"/>
  <c r="A631" i="79"/>
  <c r="G630" i="79"/>
  <c r="F630" i="79"/>
  <c r="E630" i="79"/>
  <c r="D630" i="79"/>
  <c r="C630" i="79"/>
  <c r="B630" i="79"/>
  <c r="A630" i="79"/>
  <c r="G629" i="79"/>
  <c r="F629" i="79"/>
  <c r="E629" i="79"/>
  <c r="D629" i="79"/>
  <c r="C629" i="79"/>
  <c r="B629" i="79"/>
  <c r="A629" i="79"/>
  <c r="G628" i="79"/>
  <c r="F628" i="79"/>
  <c r="E628" i="79"/>
  <c r="D628" i="79"/>
  <c r="C628" i="79"/>
  <c r="B628" i="79"/>
  <c r="A628" i="79"/>
  <c r="G627" i="79"/>
  <c r="F627" i="79"/>
  <c r="E627" i="79"/>
  <c r="D627" i="79"/>
  <c r="C627" i="79"/>
  <c r="B627" i="79"/>
  <c r="A627" i="79"/>
  <c r="G626" i="79"/>
  <c r="F626" i="79"/>
  <c r="E626" i="79"/>
  <c r="D626" i="79"/>
  <c r="C626" i="79"/>
  <c r="B626" i="79"/>
  <c r="A626" i="79"/>
  <c r="G625" i="79"/>
  <c r="F625" i="79"/>
  <c r="E625" i="79"/>
  <c r="D625" i="79"/>
  <c r="C625" i="79"/>
  <c r="B625" i="79"/>
  <c r="A625" i="79"/>
  <c r="G624" i="79"/>
  <c r="F624" i="79"/>
  <c r="E624" i="79"/>
  <c r="D624" i="79"/>
  <c r="C624" i="79"/>
  <c r="B624" i="79"/>
  <c r="A624" i="79"/>
  <c r="G623" i="79"/>
  <c r="F623" i="79"/>
  <c r="E623" i="79"/>
  <c r="D623" i="79"/>
  <c r="C623" i="79"/>
  <c r="B623" i="79"/>
  <c r="A623" i="79"/>
  <c r="G622" i="79"/>
  <c r="F622" i="79"/>
  <c r="E622" i="79"/>
  <c r="D622" i="79"/>
  <c r="C622" i="79"/>
  <c r="B622" i="79"/>
  <c r="A622" i="79"/>
  <c r="G621" i="79"/>
  <c r="F621" i="79"/>
  <c r="E621" i="79"/>
  <c r="D621" i="79"/>
  <c r="C621" i="79"/>
  <c r="B621" i="79"/>
  <c r="A621" i="79"/>
  <c r="G620" i="79"/>
  <c r="F620" i="79"/>
  <c r="E620" i="79"/>
  <c r="D620" i="79"/>
  <c r="C620" i="79"/>
  <c r="B620" i="79"/>
  <c r="A620" i="79"/>
  <c r="G619" i="79"/>
  <c r="F619" i="79"/>
  <c r="E619" i="79"/>
  <c r="D619" i="79"/>
  <c r="C619" i="79"/>
  <c r="B619" i="79"/>
  <c r="A619" i="79"/>
  <c r="G618" i="79"/>
  <c r="F618" i="79"/>
  <c r="E618" i="79"/>
  <c r="D618" i="79"/>
  <c r="C618" i="79"/>
  <c r="B618" i="79"/>
  <c r="A618" i="79"/>
  <c r="G617" i="79"/>
  <c r="F617" i="79"/>
  <c r="E617" i="79"/>
  <c r="D617" i="79"/>
  <c r="C617" i="79"/>
  <c r="B617" i="79"/>
  <c r="A617" i="79"/>
  <c r="G616" i="79"/>
  <c r="F616" i="79"/>
  <c r="E616" i="79"/>
  <c r="D616" i="79"/>
  <c r="C616" i="79"/>
  <c r="B616" i="79"/>
  <c r="A616" i="79"/>
  <c r="G615" i="79"/>
  <c r="F615" i="79"/>
  <c r="E615" i="79"/>
  <c r="D615" i="79"/>
  <c r="C615" i="79"/>
  <c r="B615" i="79"/>
  <c r="A615" i="79"/>
  <c r="G614" i="79"/>
  <c r="F614" i="79"/>
  <c r="E614" i="79"/>
  <c r="D614" i="79"/>
  <c r="C614" i="79"/>
  <c r="B614" i="79"/>
  <c r="A614" i="79"/>
  <c r="G613" i="79"/>
  <c r="F613" i="79"/>
  <c r="E613" i="79"/>
  <c r="D613" i="79"/>
  <c r="C613" i="79"/>
  <c r="B613" i="79"/>
  <c r="A613" i="79"/>
  <c r="G612" i="79"/>
  <c r="F612" i="79"/>
  <c r="E612" i="79"/>
  <c r="D612" i="79"/>
  <c r="C612" i="79"/>
  <c r="B612" i="79"/>
  <c r="A612" i="79"/>
  <c r="G611" i="79"/>
  <c r="F611" i="79"/>
  <c r="E611" i="79"/>
  <c r="D611" i="79"/>
  <c r="C611" i="79"/>
  <c r="B611" i="79"/>
  <c r="A611" i="79"/>
  <c r="G610" i="79"/>
  <c r="F610" i="79"/>
  <c r="E610" i="79"/>
  <c r="D610" i="79"/>
  <c r="C610" i="79"/>
  <c r="B610" i="79"/>
  <c r="A610" i="79"/>
  <c r="G609" i="79"/>
  <c r="F609" i="79"/>
  <c r="E609" i="79"/>
  <c r="D609" i="79"/>
  <c r="C609" i="79"/>
  <c r="B609" i="79"/>
  <c r="A609" i="79"/>
  <c r="G608" i="79"/>
  <c r="F608" i="79"/>
  <c r="E608" i="79"/>
  <c r="D608" i="79"/>
  <c r="C608" i="79"/>
  <c r="B608" i="79"/>
  <c r="A608" i="79"/>
  <c r="G607" i="79"/>
  <c r="F607" i="79"/>
  <c r="E607" i="79"/>
  <c r="D607" i="79"/>
  <c r="C607" i="79"/>
  <c r="B607" i="79"/>
  <c r="A607" i="79"/>
  <c r="G606" i="79"/>
  <c r="F606" i="79"/>
  <c r="E606" i="79"/>
  <c r="D606" i="79"/>
  <c r="C606" i="79"/>
  <c r="B606" i="79"/>
  <c r="A606" i="79"/>
  <c r="G605" i="79"/>
  <c r="F605" i="79"/>
  <c r="E605" i="79"/>
  <c r="D605" i="79"/>
  <c r="C605" i="79"/>
  <c r="B605" i="79"/>
  <c r="A605" i="79"/>
  <c r="G604" i="79"/>
  <c r="F604" i="79"/>
  <c r="E604" i="79"/>
  <c r="D604" i="79"/>
  <c r="C604" i="79"/>
  <c r="B604" i="79"/>
  <c r="A604" i="79"/>
  <c r="G603" i="79"/>
  <c r="F603" i="79"/>
  <c r="E603" i="79"/>
  <c r="D603" i="79"/>
  <c r="C603" i="79"/>
  <c r="B603" i="79"/>
  <c r="A603" i="79"/>
  <c r="G602" i="79"/>
  <c r="F602" i="79"/>
  <c r="E602" i="79"/>
  <c r="D602" i="79"/>
  <c r="C602" i="79"/>
  <c r="B602" i="79"/>
  <c r="A602" i="79"/>
  <c r="G601" i="79"/>
  <c r="F601" i="79"/>
  <c r="E601" i="79"/>
  <c r="D601" i="79"/>
  <c r="C601" i="79"/>
  <c r="B601" i="79"/>
  <c r="A601" i="79"/>
  <c r="G600" i="79"/>
  <c r="F600" i="79"/>
  <c r="E600" i="79"/>
  <c r="D600" i="79"/>
  <c r="C600" i="79"/>
  <c r="B600" i="79"/>
  <c r="A600" i="79"/>
  <c r="G599" i="79"/>
  <c r="F599" i="79"/>
  <c r="E599" i="79"/>
  <c r="D599" i="79"/>
  <c r="C599" i="79"/>
  <c r="B599" i="79"/>
  <c r="A599" i="79"/>
  <c r="G598" i="79"/>
  <c r="F598" i="79"/>
  <c r="E598" i="79"/>
  <c r="D598" i="79"/>
  <c r="C598" i="79"/>
  <c r="B598" i="79"/>
  <c r="A598" i="79"/>
  <c r="G597" i="79"/>
  <c r="F597" i="79"/>
  <c r="E597" i="79"/>
  <c r="D597" i="79"/>
  <c r="C597" i="79"/>
  <c r="B597" i="79"/>
  <c r="A597" i="79"/>
  <c r="G596" i="79"/>
  <c r="F596" i="79"/>
  <c r="E596" i="79"/>
  <c r="D596" i="79"/>
  <c r="C596" i="79"/>
  <c r="B596" i="79"/>
  <c r="A596" i="79"/>
  <c r="G595" i="79"/>
  <c r="F595" i="79"/>
  <c r="E595" i="79"/>
  <c r="D595" i="79"/>
  <c r="C595" i="79"/>
  <c r="B595" i="79"/>
  <c r="A595" i="79"/>
  <c r="G594" i="79"/>
  <c r="F594" i="79"/>
  <c r="E594" i="79"/>
  <c r="D594" i="79"/>
  <c r="C594" i="79"/>
  <c r="B594" i="79"/>
  <c r="A594" i="79"/>
  <c r="G593" i="79"/>
  <c r="F593" i="79"/>
  <c r="E593" i="79"/>
  <c r="D593" i="79"/>
  <c r="C593" i="79"/>
  <c r="B593" i="79"/>
  <c r="A593" i="79"/>
  <c r="G592" i="79"/>
  <c r="F592" i="79"/>
  <c r="E592" i="79"/>
  <c r="D592" i="79"/>
  <c r="C592" i="79"/>
  <c r="B592" i="79"/>
  <c r="A592" i="79"/>
  <c r="G591" i="79"/>
  <c r="F591" i="79"/>
  <c r="E591" i="79"/>
  <c r="D591" i="79"/>
  <c r="C591" i="79"/>
  <c r="B591" i="79"/>
  <c r="A591" i="79"/>
  <c r="G590" i="79"/>
  <c r="F590" i="79"/>
  <c r="E590" i="79"/>
  <c r="D590" i="79"/>
  <c r="C590" i="79"/>
  <c r="B590" i="79"/>
  <c r="A590" i="79"/>
  <c r="G589" i="79"/>
  <c r="F589" i="79"/>
  <c r="E589" i="79"/>
  <c r="D589" i="79"/>
  <c r="C589" i="79"/>
  <c r="B589" i="79"/>
  <c r="A589" i="79"/>
  <c r="G588" i="79"/>
  <c r="F588" i="79"/>
  <c r="E588" i="79"/>
  <c r="D588" i="79"/>
  <c r="C588" i="79"/>
  <c r="B588" i="79"/>
  <c r="A588" i="79"/>
  <c r="G587" i="79"/>
  <c r="F587" i="79"/>
  <c r="E587" i="79"/>
  <c r="D587" i="79"/>
  <c r="C587" i="79"/>
  <c r="B587" i="79"/>
  <c r="A587" i="79"/>
  <c r="G586" i="79"/>
  <c r="F586" i="79"/>
  <c r="E586" i="79"/>
  <c r="D586" i="79"/>
  <c r="C586" i="79"/>
  <c r="B586" i="79"/>
  <c r="A586" i="79"/>
  <c r="G585" i="79"/>
  <c r="F585" i="79"/>
  <c r="E585" i="79"/>
  <c r="D585" i="79"/>
  <c r="C585" i="79"/>
  <c r="B585" i="79"/>
  <c r="A585" i="79"/>
  <c r="G584" i="79"/>
  <c r="F584" i="79"/>
  <c r="E584" i="79"/>
  <c r="D584" i="79"/>
  <c r="C584" i="79"/>
  <c r="B584" i="79"/>
  <c r="A584" i="79"/>
  <c r="G583" i="79"/>
  <c r="F583" i="79"/>
  <c r="E583" i="79"/>
  <c r="D583" i="79"/>
  <c r="C583" i="79"/>
  <c r="B583" i="79"/>
  <c r="A583" i="79"/>
  <c r="G582" i="79"/>
  <c r="F582" i="79"/>
  <c r="E582" i="79"/>
  <c r="D582" i="79"/>
  <c r="C582" i="79"/>
  <c r="B582" i="79"/>
  <c r="A582" i="79"/>
  <c r="G581" i="79"/>
  <c r="F581" i="79"/>
  <c r="E581" i="79"/>
  <c r="D581" i="79"/>
  <c r="C581" i="79"/>
  <c r="B581" i="79"/>
  <c r="A581" i="79"/>
  <c r="G580" i="79"/>
  <c r="F580" i="79"/>
  <c r="E580" i="79"/>
  <c r="D580" i="79"/>
  <c r="C580" i="79"/>
  <c r="B580" i="79"/>
  <c r="A580" i="79"/>
  <c r="G579" i="79"/>
  <c r="F579" i="79"/>
  <c r="E579" i="79"/>
  <c r="D579" i="79"/>
  <c r="C579" i="79"/>
  <c r="B579" i="79"/>
  <c r="A579" i="79"/>
  <c r="G578" i="79"/>
  <c r="F578" i="79"/>
  <c r="E578" i="79"/>
  <c r="D578" i="79"/>
  <c r="C578" i="79"/>
  <c r="B578" i="79"/>
  <c r="A578" i="79"/>
  <c r="G577" i="79"/>
  <c r="F577" i="79"/>
  <c r="E577" i="79"/>
  <c r="D577" i="79"/>
  <c r="C577" i="79"/>
  <c r="B577" i="79"/>
  <c r="A577" i="79"/>
  <c r="G576" i="79"/>
  <c r="F576" i="79"/>
  <c r="E576" i="79"/>
  <c r="D576" i="79"/>
  <c r="C576" i="79"/>
  <c r="B576" i="79"/>
  <c r="A576" i="79"/>
  <c r="G575" i="79"/>
  <c r="F575" i="79"/>
  <c r="E575" i="79"/>
  <c r="D575" i="79"/>
  <c r="C575" i="79"/>
  <c r="B575" i="79"/>
  <c r="A575" i="79"/>
  <c r="G574" i="79"/>
  <c r="F574" i="79"/>
  <c r="E574" i="79"/>
  <c r="D574" i="79"/>
  <c r="C574" i="79"/>
  <c r="B574" i="79"/>
  <c r="A574" i="79"/>
  <c r="G573" i="79"/>
  <c r="F573" i="79"/>
  <c r="E573" i="79"/>
  <c r="D573" i="79"/>
  <c r="C573" i="79"/>
  <c r="B573" i="79"/>
  <c r="A573" i="79"/>
  <c r="G572" i="79"/>
  <c r="F572" i="79"/>
  <c r="E572" i="79"/>
  <c r="D572" i="79"/>
  <c r="C572" i="79"/>
  <c r="B572" i="79"/>
  <c r="A572" i="79"/>
  <c r="G571" i="79"/>
  <c r="F571" i="79"/>
  <c r="E571" i="79"/>
  <c r="D571" i="79"/>
  <c r="C571" i="79"/>
  <c r="B571" i="79"/>
  <c r="A571" i="79"/>
  <c r="G570" i="79"/>
  <c r="F570" i="79"/>
  <c r="E570" i="79"/>
  <c r="D570" i="79"/>
  <c r="C570" i="79"/>
  <c r="B570" i="79"/>
  <c r="A570" i="79"/>
  <c r="G569" i="79"/>
  <c r="F569" i="79"/>
  <c r="E569" i="79"/>
  <c r="D569" i="79"/>
  <c r="C569" i="79"/>
  <c r="B569" i="79"/>
  <c r="A569" i="79"/>
  <c r="G568" i="79"/>
  <c r="F568" i="79"/>
  <c r="E568" i="79"/>
  <c r="D568" i="79"/>
  <c r="C568" i="79"/>
  <c r="B568" i="79"/>
  <c r="A568" i="79"/>
  <c r="G567" i="79"/>
  <c r="F567" i="79"/>
  <c r="E567" i="79"/>
  <c r="D567" i="79"/>
  <c r="C567" i="79"/>
  <c r="B567" i="79"/>
  <c r="A567" i="79"/>
  <c r="G566" i="79"/>
  <c r="F566" i="79"/>
  <c r="E566" i="79"/>
  <c r="D566" i="79"/>
  <c r="C566" i="79"/>
  <c r="B566" i="79"/>
  <c r="A566" i="79"/>
  <c r="G565" i="79"/>
  <c r="F565" i="79"/>
  <c r="E565" i="79"/>
  <c r="D565" i="79"/>
  <c r="C565" i="79"/>
  <c r="B565" i="79"/>
  <c r="A565" i="79"/>
  <c r="G564" i="79"/>
  <c r="F564" i="79"/>
  <c r="E564" i="79"/>
  <c r="D564" i="79"/>
  <c r="C564" i="79"/>
  <c r="B564" i="79"/>
  <c r="A564" i="79"/>
  <c r="G563" i="79"/>
  <c r="F563" i="79"/>
  <c r="E563" i="79"/>
  <c r="D563" i="79"/>
  <c r="C563" i="79"/>
  <c r="B563" i="79"/>
  <c r="A563" i="79"/>
  <c r="G562" i="79"/>
  <c r="F562" i="79"/>
  <c r="E562" i="79"/>
  <c r="D562" i="79"/>
  <c r="C562" i="79"/>
  <c r="B562" i="79"/>
  <c r="A562" i="79"/>
  <c r="G561" i="79"/>
  <c r="F561" i="79"/>
  <c r="E561" i="79"/>
  <c r="D561" i="79"/>
  <c r="C561" i="79"/>
  <c r="B561" i="79"/>
  <c r="A561" i="79"/>
  <c r="G560" i="79"/>
  <c r="F560" i="79"/>
  <c r="E560" i="79"/>
  <c r="D560" i="79"/>
  <c r="C560" i="79"/>
  <c r="B560" i="79"/>
  <c r="A560" i="79"/>
  <c r="G559" i="79"/>
  <c r="F559" i="79"/>
  <c r="E559" i="79"/>
  <c r="D559" i="79"/>
  <c r="C559" i="79"/>
  <c r="B559" i="79"/>
  <c r="A559" i="79"/>
  <c r="G558" i="79"/>
  <c r="F558" i="79"/>
  <c r="E558" i="79"/>
  <c r="D558" i="79"/>
  <c r="C558" i="79"/>
  <c r="B558" i="79"/>
  <c r="A558" i="79"/>
  <c r="G557" i="79"/>
  <c r="F557" i="79"/>
  <c r="E557" i="79"/>
  <c r="D557" i="79"/>
  <c r="C557" i="79"/>
  <c r="B557" i="79"/>
  <c r="A557" i="79"/>
  <c r="G556" i="79"/>
  <c r="F556" i="79"/>
  <c r="E556" i="79"/>
  <c r="D556" i="79"/>
  <c r="C556" i="79"/>
  <c r="B556" i="79"/>
  <c r="A556" i="79"/>
  <c r="G555" i="79"/>
  <c r="F555" i="79"/>
  <c r="E555" i="79"/>
  <c r="D555" i="79"/>
  <c r="C555" i="79"/>
  <c r="B555" i="79"/>
  <c r="A555" i="79"/>
  <c r="G554" i="79"/>
  <c r="F554" i="79"/>
  <c r="E554" i="79"/>
  <c r="D554" i="79"/>
  <c r="C554" i="79"/>
  <c r="B554" i="79"/>
  <c r="A554" i="79"/>
  <c r="G553" i="79"/>
  <c r="F553" i="79"/>
  <c r="E553" i="79"/>
  <c r="D553" i="79"/>
  <c r="C553" i="79"/>
  <c r="B553" i="79"/>
  <c r="A553" i="79"/>
  <c r="G552" i="79"/>
  <c r="F552" i="79"/>
  <c r="E552" i="79"/>
  <c r="D552" i="79"/>
  <c r="C552" i="79"/>
  <c r="B552" i="79"/>
  <c r="A552" i="79"/>
  <c r="G551" i="79"/>
  <c r="F551" i="79"/>
  <c r="E551" i="79"/>
  <c r="D551" i="79"/>
  <c r="C551" i="79"/>
  <c r="B551" i="79"/>
  <c r="A551" i="79"/>
  <c r="G550" i="79"/>
  <c r="F550" i="79"/>
  <c r="E550" i="79"/>
  <c r="D550" i="79"/>
  <c r="C550" i="79"/>
  <c r="B550" i="79"/>
  <c r="A550" i="79"/>
  <c r="G549" i="79"/>
  <c r="F549" i="79"/>
  <c r="E549" i="79"/>
  <c r="D549" i="79"/>
  <c r="C549" i="79"/>
  <c r="B549" i="79"/>
  <c r="A549" i="79"/>
  <c r="G548" i="79"/>
  <c r="F548" i="79"/>
  <c r="E548" i="79"/>
  <c r="D548" i="79"/>
  <c r="C548" i="79"/>
  <c r="B548" i="79"/>
  <c r="A548" i="79"/>
  <c r="G547" i="79"/>
  <c r="F547" i="79"/>
  <c r="E547" i="79"/>
  <c r="D547" i="79"/>
  <c r="C547" i="79"/>
  <c r="B547" i="79"/>
  <c r="A547" i="79"/>
  <c r="G546" i="79"/>
  <c r="F546" i="79"/>
  <c r="E546" i="79"/>
  <c r="D546" i="79"/>
  <c r="C546" i="79"/>
  <c r="B546" i="79"/>
  <c r="A546" i="79"/>
  <c r="G545" i="79"/>
  <c r="F545" i="79"/>
  <c r="E545" i="79"/>
  <c r="D545" i="79"/>
  <c r="C545" i="79"/>
  <c r="B545" i="79"/>
  <c r="A545" i="79"/>
  <c r="G544" i="79"/>
  <c r="F544" i="79"/>
  <c r="E544" i="79"/>
  <c r="D544" i="79"/>
  <c r="C544" i="79"/>
  <c r="B544" i="79"/>
  <c r="A544" i="79"/>
  <c r="G543" i="79"/>
  <c r="F543" i="79"/>
  <c r="E543" i="79"/>
  <c r="D543" i="79"/>
  <c r="C543" i="79"/>
  <c r="B543" i="79"/>
  <c r="A543" i="79"/>
  <c r="G542" i="79"/>
  <c r="F542" i="79"/>
  <c r="E542" i="79"/>
  <c r="D542" i="79"/>
  <c r="C542" i="79"/>
  <c r="B542" i="79"/>
  <c r="A542" i="79"/>
  <c r="G541" i="79"/>
  <c r="F541" i="79"/>
  <c r="E541" i="79"/>
  <c r="D541" i="79"/>
  <c r="C541" i="79"/>
  <c r="B541" i="79"/>
  <c r="A541" i="79"/>
  <c r="G540" i="79"/>
  <c r="F540" i="79"/>
  <c r="E540" i="79"/>
  <c r="D540" i="79"/>
  <c r="C540" i="79"/>
  <c r="B540" i="79"/>
  <c r="A540" i="79"/>
  <c r="G539" i="79"/>
  <c r="F539" i="79"/>
  <c r="E539" i="79"/>
  <c r="D539" i="79"/>
  <c r="C539" i="79"/>
  <c r="B539" i="79"/>
  <c r="A539" i="79"/>
  <c r="G538" i="79"/>
  <c r="F538" i="79"/>
  <c r="E538" i="79"/>
  <c r="D538" i="79"/>
  <c r="C538" i="79"/>
  <c r="B538" i="79"/>
  <c r="A538" i="79"/>
  <c r="G537" i="79"/>
  <c r="F537" i="79"/>
  <c r="E537" i="79"/>
  <c r="D537" i="79"/>
  <c r="C537" i="79"/>
  <c r="B537" i="79"/>
  <c r="A537" i="79"/>
  <c r="G536" i="79"/>
  <c r="F536" i="79"/>
  <c r="E536" i="79"/>
  <c r="D536" i="79"/>
  <c r="C536" i="79"/>
  <c r="B536" i="79"/>
  <c r="A536" i="79"/>
  <c r="G535" i="79"/>
  <c r="F535" i="79"/>
  <c r="E535" i="79"/>
  <c r="D535" i="79"/>
  <c r="C535" i="79"/>
  <c r="B535" i="79"/>
  <c r="A535" i="79"/>
  <c r="G534" i="79"/>
  <c r="F534" i="79"/>
  <c r="E534" i="79"/>
  <c r="D534" i="79"/>
  <c r="C534" i="79"/>
  <c r="B534" i="79"/>
  <c r="A534" i="79"/>
  <c r="G533" i="79"/>
  <c r="F533" i="79"/>
  <c r="E533" i="79"/>
  <c r="D533" i="79"/>
  <c r="C533" i="79"/>
  <c r="B533" i="79"/>
  <c r="A533" i="79"/>
  <c r="G532" i="79"/>
  <c r="F532" i="79"/>
  <c r="E532" i="79"/>
  <c r="D532" i="79"/>
  <c r="C532" i="79"/>
  <c r="B532" i="79"/>
  <c r="A532" i="79"/>
  <c r="G531" i="79"/>
  <c r="F531" i="79"/>
  <c r="E531" i="79"/>
  <c r="D531" i="79"/>
  <c r="C531" i="79"/>
  <c r="B531" i="79"/>
  <c r="A531" i="79"/>
  <c r="G530" i="79"/>
  <c r="F530" i="79"/>
  <c r="E530" i="79"/>
  <c r="D530" i="79"/>
  <c r="C530" i="79"/>
  <c r="B530" i="79"/>
  <c r="A530" i="79"/>
  <c r="G529" i="79"/>
  <c r="F529" i="79"/>
  <c r="E529" i="79"/>
  <c r="D529" i="79"/>
  <c r="C529" i="79"/>
  <c r="B529" i="79"/>
  <c r="A529" i="79"/>
  <c r="G528" i="79"/>
  <c r="F528" i="79"/>
  <c r="E528" i="79"/>
  <c r="D528" i="79"/>
  <c r="C528" i="79"/>
  <c r="B528" i="79"/>
  <c r="A528" i="79"/>
  <c r="G527" i="79"/>
  <c r="F527" i="79"/>
  <c r="E527" i="79"/>
  <c r="D527" i="79"/>
  <c r="C527" i="79"/>
  <c r="B527" i="79"/>
  <c r="A527" i="79"/>
  <c r="G526" i="79"/>
  <c r="F526" i="79"/>
  <c r="E526" i="79"/>
  <c r="D526" i="79"/>
  <c r="C526" i="79"/>
  <c r="B526" i="79"/>
  <c r="A526" i="79"/>
  <c r="G525" i="79"/>
  <c r="F525" i="79"/>
  <c r="E525" i="79"/>
  <c r="D525" i="79"/>
  <c r="C525" i="79"/>
  <c r="B525" i="79"/>
  <c r="A525" i="79"/>
  <c r="G524" i="79"/>
  <c r="F524" i="79"/>
  <c r="E524" i="79"/>
  <c r="D524" i="79"/>
  <c r="C524" i="79"/>
  <c r="B524" i="79"/>
  <c r="A524" i="79"/>
  <c r="G523" i="79"/>
  <c r="F523" i="79"/>
  <c r="E523" i="79"/>
  <c r="D523" i="79"/>
  <c r="C523" i="79"/>
  <c r="B523" i="79"/>
  <c r="A523" i="79"/>
  <c r="G522" i="79"/>
  <c r="F522" i="79"/>
  <c r="E522" i="79"/>
  <c r="D522" i="79"/>
  <c r="C522" i="79"/>
  <c r="B522" i="79"/>
  <c r="A522" i="79"/>
  <c r="G521" i="79"/>
  <c r="F521" i="79"/>
  <c r="E521" i="79"/>
  <c r="D521" i="79"/>
  <c r="C521" i="79"/>
  <c r="B521" i="79"/>
  <c r="A521" i="79"/>
  <c r="G520" i="79"/>
  <c r="F520" i="79"/>
  <c r="E520" i="79"/>
  <c r="D520" i="79"/>
  <c r="C520" i="79"/>
  <c r="B520" i="79"/>
  <c r="A520" i="79"/>
  <c r="G519" i="79"/>
  <c r="F519" i="79"/>
  <c r="E519" i="79"/>
  <c r="D519" i="79"/>
  <c r="C519" i="79"/>
  <c r="B519" i="79"/>
  <c r="A519" i="79"/>
  <c r="G518" i="79"/>
  <c r="F518" i="79"/>
  <c r="E518" i="79"/>
  <c r="D518" i="79"/>
  <c r="C518" i="79"/>
  <c r="B518" i="79"/>
  <c r="A518" i="79"/>
  <c r="G517" i="79"/>
  <c r="F517" i="79"/>
  <c r="E517" i="79"/>
  <c r="D517" i="79"/>
  <c r="C517" i="79"/>
  <c r="B517" i="79"/>
  <c r="A517" i="79"/>
  <c r="G516" i="79"/>
  <c r="F516" i="79"/>
  <c r="E516" i="79"/>
  <c r="D516" i="79"/>
  <c r="C516" i="79"/>
  <c r="B516" i="79"/>
  <c r="A516" i="79"/>
  <c r="G515" i="79"/>
  <c r="F515" i="79"/>
  <c r="E515" i="79"/>
  <c r="D515" i="79"/>
  <c r="C515" i="79"/>
  <c r="B515" i="79"/>
  <c r="A515" i="79"/>
  <c r="G514" i="79"/>
  <c r="F514" i="79"/>
  <c r="E514" i="79"/>
  <c r="D514" i="79"/>
  <c r="C514" i="79"/>
  <c r="B514" i="79"/>
  <c r="A514" i="79"/>
  <c r="G513" i="79"/>
  <c r="F513" i="79"/>
  <c r="E513" i="79"/>
  <c r="D513" i="79"/>
  <c r="C513" i="79"/>
  <c r="B513" i="79"/>
  <c r="A513" i="79"/>
  <c r="G512" i="79"/>
  <c r="F512" i="79"/>
  <c r="E512" i="79"/>
  <c r="D512" i="79"/>
  <c r="C512" i="79"/>
  <c r="B512" i="79"/>
  <c r="A512" i="79"/>
  <c r="G511" i="79"/>
  <c r="F511" i="79"/>
  <c r="E511" i="79"/>
  <c r="D511" i="79"/>
  <c r="C511" i="79"/>
  <c r="B511" i="79"/>
  <c r="A511" i="79"/>
  <c r="G510" i="79"/>
  <c r="F510" i="79"/>
  <c r="E510" i="79"/>
  <c r="D510" i="79"/>
  <c r="C510" i="79"/>
  <c r="B510" i="79"/>
  <c r="A510" i="79"/>
  <c r="G509" i="79"/>
  <c r="F509" i="79"/>
  <c r="E509" i="79"/>
  <c r="D509" i="79"/>
  <c r="C509" i="79"/>
  <c r="B509" i="79"/>
  <c r="A509" i="79"/>
  <c r="G508" i="79"/>
  <c r="F508" i="79"/>
  <c r="E508" i="79"/>
  <c r="D508" i="79"/>
  <c r="C508" i="79"/>
  <c r="B508" i="79"/>
  <c r="A508" i="79"/>
  <c r="G507" i="79"/>
  <c r="F507" i="79"/>
  <c r="E507" i="79"/>
  <c r="D507" i="79"/>
  <c r="C507" i="79"/>
  <c r="B507" i="79"/>
  <c r="A507" i="79"/>
  <c r="G506" i="79"/>
  <c r="F506" i="79"/>
  <c r="E506" i="79"/>
  <c r="D506" i="79"/>
  <c r="C506" i="79"/>
  <c r="B506" i="79"/>
  <c r="A506" i="79"/>
  <c r="G505" i="79"/>
  <c r="F505" i="79"/>
  <c r="E505" i="79"/>
  <c r="D505" i="79"/>
  <c r="C505" i="79"/>
  <c r="B505" i="79"/>
  <c r="A505" i="79"/>
  <c r="G504" i="79"/>
  <c r="F504" i="79"/>
  <c r="E504" i="79"/>
  <c r="D504" i="79"/>
  <c r="C504" i="79"/>
  <c r="B504" i="79"/>
  <c r="A504" i="79"/>
  <c r="G503" i="79"/>
  <c r="F503" i="79"/>
  <c r="E503" i="79"/>
  <c r="D503" i="79"/>
  <c r="C503" i="79"/>
  <c r="B503" i="79"/>
  <c r="A503" i="79"/>
  <c r="G502" i="79"/>
  <c r="F502" i="79"/>
  <c r="E502" i="79"/>
  <c r="D502" i="79"/>
  <c r="C502" i="79"/>
  <c r="B502" i="79"/>
  <c r="A502" i="79"/>
  <c r="G501" i="79"/>
  <c r="F501" i="79"/>
  <c r="E501" i="79"/>
  <c r="D501" i="79"/>
  <c r="C501" i="79"/>
  <c r="B501" i="79"/>
  <c r="A501" i="79"/>
  <c r="G500" i="79"/>
  <c r="F500" i="79"/>
  <c r="E500" i="79"/>
  <c r="D500" i="79"/>
  <c r="C500" i="79"/>
  <c r="B500" i="79"/>
  <c r="A500" i="79"/>
  <c r="G499" i="79"/>
  <c r="F499" i="79"/>
  <c r="E499" i="79"/>
  <c r="D499" i="79"/>
  <c r="C499" i="79"/>
  <c r="B499" i="79"/>
  <c r="A499" i="79"/>
  <c r="G498" i="79"/>
  <c r="F498" i="79"/>
  <c r="E498" i="79"/>
  <c r="D498" i="79"/>
  <c r="C498" i="79"/>
  <c r="B498" i="79"/>
  <c r="A498" i="79"/>
  <c r="G497" i="79"/>
  <c r="F497" i="79"/>
  <c r="E497" i="79"/>
  <c r="D497" i="79"/>
  <c r="C497" i="79"/>
  <c r="B497" i="79"/>
  <c r="A497" i="79"/>
  <c r="G496" i="79"/>
  <c r="F496" i="79"/>
  <c r="E496" i="79"/>
  <c r="D496" i="79"/>
  <c r="C496" i="79"/>
  <c r="B496" i="79"/>
  <c r="A496" i="79"/>
  <c r="G495" i="79"/>
  <c r="F495" i="79"/>
  <c r="E495" i="79"/>
  <c r="D495" i="79"/>
  <c r="C495" i="79"/>
  <c r="B495" i="79"/>
  <c r="A495" i="79"/>
  <c r="G494" i="79"/>
  <c r="F494" i="79"/>
  <c r="E494" i="79"/>
  <c r="D494" i="79"/>
  <c r="C494" i="79"/>
  <c r="B494" i="79"/>
  <c r="A494" i="79"/>
  <c r="G493" i="79"/>
  <c r="F493" i="79"/>
  <c r="E493" i="79"/>
  <c r="D493" i="79"/>
  <c r="C493" i="79"/>
  <c r="B493" i="79"/>
  <c r="A493" i="79"/>
  <c r="G492" i="79"/>
  <c r="F492" i="79"/>
  <c r="E492" i="79"/>
  <c r="D492" i="79"/>
  <c r="C492" i="79"/>
  <c r="B492" i="79"/>
  <c r="A492" i="79"/>
  <c r="G491" i="79"/>
  <c r="F491" i="79"/>
  <c r="E491" i="79"/>
  <c r="D491" i="79"/>
  <c r="C491" i="79"/>
  <c r="B491" i="79"/>
  <c r="A491" i="79"/>
  <c r="G490" i="79"/>
  <c r="F490" i="79"/>
  <c r="E490" i="79"/>
  <c r="D490" i="79"/>
  <c r="C490" i="79"/>
  <c r="B490" i="79"/>
  <c r="A490" i="79"/>
  <c r="G489" i="79"/>
  <c r="F489" i="79"/>
  <c r="E489" i="79"/>
  <c r="D489" i="79"/>
  <c r="C489" i="79"/>
  <c r="B489" i="79"/>
  <c r="A489" i="79"/>
  <c r="G488" i="79"/>
  <c r="F488" i="79"/>
  <c r="E488" i="79"/>
  <c r="D488" i="79"/>
  <c r="C488" i="79"/>
  <c r="B488" i="79"/>
  <c r="A488" i="79"/>
  <c r="G487" i="79"/>
  <c r="F487" i="79"/>
  <c r="E487" i="79"/>
  <c r="D487" i="79"/>
  <c r="C487" i="79"/>
  <c r="B487" i="79"/>
  <c r="A487" i="79"/>
  <c r="G486" i="79"/>
  <c r="F486" i="79"/>
  <c r="E486" i="79"/>
  <c r="D486" i="79"/>
  <c r="C486" i="79"/>
  <c r="B486" i="79"/>
  <c r="A486" i="79"/>
  <c r="G485" i="79"/>
  <c r="F485" i="79"/>
  <c r="E485" i="79"/>
  <c r="D485" i="79"/>
  <c r="C485" i="79"/>
  <c r="B485" i="79"/>
  <c r="A485" i="79"/>
  <c r="G484" i="79"/>
  <c r="F484" i="79"/>
  <c r="E484" i="79"/>
  <c r="D484" i="79"/>
  <c r="C484" i="79"/>
  <c r="B484" i="79"/>
  <c r="A484" i="79"/>
  <c r="G483" i="79"/>
  <c r="F483" i="79"/>
  <c r="E483" i="79"/>
  <c r="D483" i="79"/>
  <c r="C483" i="79"/>
  <c r="B483" i="79"/>
  <c r="A483" i="79"/>
  <c r="G482" i="79"/>
  <c r="F482" i="79"/>
  <c r="E482" i="79"/>
  <c r="D482" i="79"/>
  <c r="C482" i="79"/>
  <c r="B482" i="79"/>
  <c r="A482" i="79"/>
  <c r="G481" i="79"/>
  <c r="F481" i="79"/>
  <c r="E481" i="79"/>
  <c r="D481" i="79"/>
  <c r="C481" i="79"/>
  <c r="B481" i="79"/>
  <c r="A481" i="79"/>
  <c r="G480" i="79"/>
  <c r="F480" i="79"/>
  <c r="E480" i="79"/>
  <c r="D480" i="79"/>
  <c r="C480" i="79"/>
  <c r="B480" i="79"/>
  <c r="A480" i="79"/>
  <c r="G479" i="79"/>
  <c r="F479" i="79"/>
  <c r="E479" i="79"/>
  <c r="D479" i="79"/>
  <c r="C479" i="79"/>
  <c r="B479" i="79"/>
  <c r="A479" i="79"/>
  <c r="G478" i="79"/>
  <c r="F478" i="79"/>
  <c r="E478" i="79"/>
  <c r="D478" i="79"/>
  <c r="C478" i="79"/>
  <c r="B478" i="79"/>
  <c r="A478" i="79"/>
  <c r="G477" i="79"/>
  <c r="F477" i="79"/>
  <c r="E477" i="79"/>
  <c r="D477" i="79"/>
  <c r="C477" i="79"/>
  <c r="B477" i="79"/>
  <c r="A477" i="79"/>
  <c r="G476" i="79"/>
  <c r="F476" i="79"/>
  <c r="E476" i="79"/>
  <c r="D476" i="79"/>
  <c r="C476" i="79"/>
  <c r="B476" i="79"/>
  <c r="A476" i="79"/>
  <c r="G475" i="79"/>
  <c r="F475" i="79"/>
  <c r="E475" i="79"/>
  <c r="D475" i="79"/>
  <c r="C475" i="79"/>
  <c r="B475" i="79"/>
  <c r="A475" i="79"/>
  <c r="G474" i="79"/>
  <c r="F474" i="79"/>
  <c r="E474" i="79"/>
  <c r="D474" i="79"/>
  <c r="C474" i="79"/>
  <c r="B474" i="79"/>
  <c r="A474" i="79"/>
  <c r="G473" i="79"/>
  <c r="F473" i="79"/>
  <c r="E473" i="79"/>
  <c r="D473" i="79"/>
  <c r="C473" i="79"/>
  <c r="B473" i="79"/>
  <c r="A473" i="79"/>
  <c r="G472" i="79"/>
  <c r="F472" i="79"/>
  <c r="E472" i="79"/>
  <c r="D472" i="79"/>
  <c r="C472" i="79"/>
  <c r="B472" i="79"/>
  <c r="A472" i="79"/>
  <c r="G471" i="79"/>
  <c r="F471" i="79"/>
  <c r="E471" i="79"/>
  <c r="D471" i="79"/>
  <c r="C471" i="79"/>
  <c r="B471" i="79"/>
  <c r="A471" i="79"/>
  <c r="G470" i="79"/>
  <c r="F470" i="79"/>
  <c r="E470" i="79"/>
  <c r="D470" i="79"/>
  <c r="C470" i="79"/>
  <c r="B470" i="79"/>
  <c r="A470" i="79"/>
  <c r="G469" i="79"/>
  <c r="F469" i="79"/>
  <c r="E469" i="79"/>
  <c r="D469" i="79"/>
  <c r="C469" i="79"/>
  <c r="B469" i="79"/>
  <c r="A469" i="79"/>
  <c r="G468" i="79"/>
  <c r="F468" i="79"/>
  <c r="E468" i="79"/>
  <c r="D468" i="79"/>
  <c r="C468" i="79"/>
  <c r="B468" i="79"/>
  <c r="A468" i="79"/>
  <c r="G467" i="79"/>
  <c r="F467" i="79"/>
  <c r="E467" i="79"/>
  <c r="D467" i="79"/>
  <c r="C467" i="79"/>
  <c r="B467" i="79"/>
  <c r="A467" i="79"/>
  <c r="G466" i="79"/>
  <c r="F466" i="79"/>
  <c r="E466" i="79"/>
  <c r="D466" i="79"/>
  <c r="C466" i="79"/>
  <c r="B466" i="79"/>
  <c r="A466" i="79"/>
  <c r="G465" i="79"/>
  <c r="F465" i="79"/>
  <c r="E465" i="79"/>
  <c r="D465" i="79"/>
  <c r="C465" i="79"/>
  <c r="B465" i="79"/>
  <c r="A465" i="79"/>
  <c r="G464" i="79"/>
  <c r="F464" i="79"/>
  <c r="E464" i="79"/>
  <c r="D464" i="79"/>
  <c r="C464" i="79"/>
  <c r="B464" i="79"/>
  <c r="A464" i="79"/>
  <c r="G463" i="79"/>
  <c r="F463" i="79"/>
  <c r="E463" i="79"/>
  <c r="D463" i="79"/>
  <c r="C463" i="79"/>
  <c r="B463" i="79"/>
  <c r="A463" i="79"/>
  <c r="G462" i="79"/>
  <c r="F462" i="79"/>
  <c r="E462" i="79"/>
  <c r="D462" i="79"/>
  <c r="C462" i="79"/>
  <c r="B462" i="79"/>
  <c r="A462" i="79"/>
  <c r="G461" i="79"/>
  <c r="F461" i="79"/>
  <c r="E461" i="79"/>
  <c r="D461" i="79"/>
  <c r="C461" i="79"/>
  <c r="B461" i="79"/>
  <c r="A461" i="79"/>
  <c r="G460" i="79"/>
  <c r="F460" i="79"/>
  <c r="E460" i="79"/>
  <c r="D460" i="79"/>
  <c r="C460" i="79"/>
  <c r="B460" i="79"/>
  <c r="A460" i="79"/>
  <c r="G459" i="79"/>
  <c r="F459" i="79"/>
  <c r="E459" i="79"/>
  <c r="D459" i="79"/>
  <c r="C459" i="79"/>
  <c r="B459" i="79"/>
  <c r="A459" i="79"/>
  <c r="G458" i="79"/>
  <c r="F458" i="79"/>
  <c r="E458" i="79"/>
  <c r="D458" i="79"/>
  <c r="C458" i="79"/>
  <c r="B458" i="79"/>
  <c r="A458" i="79"/>
  <c r="G457" i="79"/>
  <c r="F457" i="79"/>
  <c r="E457" i="79"/>
  <c r="D457" i="79"/>
  <c r="C457" i="79"/>
  <c r="B457" i="79"/>
  <c r="A457" i="79"/>
  <c r="G456" i="79"/>
  <c r="F456" i="79"/>
  <c r="E456" i="79"/>
  <c r="D456" i="79"/>
  <c r="C456" i="79"/>
  <c r="B456" i="79"/>
  <c r="A456" i="79"/>
  <c r="G455" i="79"/>
  <c r="F455" i="79"/>
  <c r="E455" i="79"/>
  <c r="D455" i="79"/>
  <c r="C455" i="79"/>
  <c r="B455" i="79"/>
  <c r="A455" i="79"/>
  <c r="G454" i="79"/>
  <c r="F454" i="79"/>
  <c r="E454" i="79"/>
  <c r="D454" i="79"/>
  <c r="C454" i="79"/>
  <c r="B454" i="79"/>
  <c r="A454" i="79"/>
  <c r="G453" i="79"/>
  <c r="F453" i="79"/>
  <c r="E453" i="79"/>
  <c r="D453" i="79"/>
  <c r="C453" i="79"/>
  <c r="B453" i="79"/>
  <c r="A453" i="79"/>
  <c r="G452" i="79"/>
  <c r="F452" i="79"/>
  <c r="E452" i="79"/>
  <c r="D452" i="79"/>
  <c r="C452" i="79"/>
  <c r="B452" i="79"/>
  <c r="A452" i="79"/>
  <c r="G451" i="79"/>
  <c r="F451" i="79"/>
  <c r="E451" i="79"/>
  <c r="D451" i="79"/>
  <c r="C451" i="79"/>
  <c r="B451" i="79"/>
  <c r="A451" i="79"/>
  <c r="G450" i="79"/>
  <c r="F450" i="79"/>
  <c r="E450" i="79"/>
  <c r="D450" i="79"/>
  <c r="C450" i="79"/>
  <c r="B450" i="79"/>
  <c r="A450" i="79"/>
  <c r="G449" i="79"/>
  <c r="F449" i="79"/>
  <c r="E449" i="79"/>
  <c r="D449" i="79"/>
  <c r="C449" i="79"/>
  <c r="B449" i="79"/>
  <c r="A449" i="79"/>
  <c r="G448" i="79"/>
  <c r="F448" i="79"/>
  <c r="E448" i="79"/>
  <c r="D448" i="79"/>
  <c r="C448" i="79"/>
  <c r="B448" i="79"/>
  <c r="A448" i="79"/>
  <c r="G447" i="79"/>
  <c r="F447" i="79"/>
  <c r="E447" i="79"/>
  <c r="D447" i="79"/>
  <c r="C447" i="79"/>
  <c r="B447" i="79"/>
  <c r="A447" i="79"/>
  <c r="G446" i="79"/>
  <c r="F446" i="79"/>
  <c r="E446" i="79"/>
  <c r="D446" i="79"/>
  <c r="C446" i="79"/>
  <c r="B446" i="79"/>
  <c r="A446" i="79"/>
  <c r="G445" i="79"/>
  <c r="F445" i="79"/>
  <c r="E445" i="79"/>
  <c r="D445" i="79"/>
  <c r="C445" i="79"/>
  <c r="B445" i="79"/>
  <c r="A445" i="79"/>
  <c r="G444" i="79"/>
  <c r="F444" i="79"/>
  <c r="E444" i="79"/>
  <c r="D444" i="79"/>
  <c r="C444" i="79"/>
  <c r="B444" i="79"/>
  <c r="A444" i="79"/>
  <c r="G443" i="79"/>
  <c r="F443" i="79"/>
  <c r="E443" i="79"/>
  <c r="D443" i="79"/>
  <c r="C443" i="79"/>
  <c r="B443" i="79"/>
  <c r="A443" i="79"/>
  <c r="G442" i="79"/>
  <c r="F442" i="79"/>
  <c r="E442" i="79"/>
  <c r="D442" i="79"/>
  <c r="C442" i="79"/>
  <c r="B442" i="79"/>
  <c r="A442" i="79"/>
  <c r="G441" i="79"/>
  <c r="F441" i="79"/>
  <c r="E441" i="79"/>
  <c r="D441" i="79"/>
  <c r="C441" i="79"/>
  <c r="B441" i="79"/>
  <c r="A441" i="79"/>
  <c r="G440" i="79"/>
  <c r="F440" i="79"/>
  <c r="E440" i="79"/>
  <c r="D440" i="79"/>
  <c r="C440" i="79"/>
  <c r="B440" i="79"/>
  <c r="A440" i="79"/>
  <c r="G439" i="79"/>
  <c r="F439" i="79"/>
  <c r="E439" i="79"/>
  <c r="D439" i="79"/>
  <c r="C439" i="79"/>
  <c r="B439" i="79"/>
  <c r="A439" i="79"/>
  <c r="G438" i="79"/>
  <c r="F438" i="79"/>
  <c r="E438" i="79"/>
  <c r="D438" i="79"/>
  <c r="C438" i="79"/>
  <c r="B438" i="79"/>
  <c r="A438" i="79"/>
  <c r="G437" i="79"/>
  <c r="F437" i="79"/>
  <c r="E437" i="79"/>
  <c r="D437" i="79"/>
  <c r="C437" i="79"/>
  <c r="B437" i="79"/>
  <c r="A437" i="79"/>
  <c r="G436" i="79"/>
  <c r="F436" i="79"/>
  <c r="E436" i="79"/>
  <c r="D436" i="79"/>
  <c r="C436" i="79"/>
  <c r="B436" i="79"/>
  <c r="A436" i="79"/>
  <c r="G435" i="79"/>
  <c r="F435" i="79"/>
  <c r="E435" i="79"/>
  <c r="D435" i="79"/>
  <c r="C435" i="79"/>
  <c r="B435" i="79"/>
  <c r="A435" i="79"/>
  <c r="G434" i="79"/>
  <c r="F434" i="79"/>
  <c r="E434" i="79"/>
  <c r="D434" i="79"/>
  <c r="C434" i="79"/>
  <c r="B434" i="79"/>
  <c r="A434" i="79"/>
  <c r="G433" i="79"/>
  <c r="F433" i="79"/>
  <c r="E433" i="79"/>
  <c r="D433" i="79"/>
  <c r="C433" i="79"/>
  <c r="B433" i="79"/>
  <c r="A433" i="79"/>
  <c r="G432" i="79"/>
  <c r="F432" i="79"/>
  <c r="E432" i="79"/>
  <c r="D432" i="79"/>
  <c r="C432" i="79"/>
  <c r="B432" i="79"/>
  <c r="A432" i="79"/>
  <c r="G431" i="79"/>
  <c r="F431" i="79"/>
  <c r="E431" i="79"/>
  <c r="D431" i="79"/>
  <c r="C431" i="79"/>
  <c r="B431" i="79"/>
  <c r="A431" i="79"/>
  <c r="G430" i="79"/>
  <c r="F430" i="79"/>
  <c r="E430" i="79"/>
  <c r="D430" i="79"/>
  <c r="C430" i="79"/>
  <c r="B430" i="79"/>
  <c r="A430" i="79"/>
  <c r="G429" i="79"/>
  <c r="F429" i="79"/>
  <c r="E429" i="79"/>
  <c r="D429" i="79"/>
  <c r="C429" i="79"/>
  <c r="B429" i="79"/>
  <c r="A429" i="79"/>
  <c r="G428" i="79"/>
  <c r="F428" i="79"/>
  <c r="E428" i="79"/>
  <c r="D428" i="79"/>
  <c r="C428" i="79"/>
  <c r="B428" i="79"/>
  <c r="A428" i="79"/>
  <c r="G427" i="79"/>
  <c r="F427" i="79"/>
  <c r="E427" i="79"/>
  <c r="D427" i="79"/>
  <c r="C427" i="79"/>
  <c r="B427" i="79"/>
  <c r="A427" i="79"/>
  <c r="G426" i="79"/>
  <c r="F426" i="79"/>
  <c r="E426" i="79"/>
  <c r="D426" i="79"/>
  <c r="C426" i="79"/>
  <c r="B426" i="79"/>
  <c r="A426" i="79"/>
  <c r="G425" i="79"/>
  <c r="F425" i="79"/>
  <c r="E425" i="79"/>
  <c r="D425" i="79"/>
  <c r="C425" i="79"/>
  <c r="B425" i="79"/>
  <c r="A425" i="79"/>
  <c r="G424" i="79"/>
  <c r="F424" i="79"/>
  <c r="E424" i="79"/>
  <c r="D424" i="79"/>
  <c r="C424" i="79"/>
  <c r="B424" i="79"/>
  <c r="A424" i="79"/>
  <c r="G423" i="79"/>
  <c r="F423" i="79"/>
  <c r="E423" i="79"/>
  <c r="D423" i="79"/>
  <c r="C423" i="79"/>
  <c r="B423" i="79"/>
  <c r="A423" i="79"/>
  <c r="G422" i="79"/>
  <c r="F422" i="79"/>
  <c r="E422" i="79"/>
  <c r="D422" i="79"/>
  <c r="C422" i="79"/>
  <c r="B422" i="79"/>
  <c r="A422" i="79"/>
  <c r="G421" i="79"/>
  <c r="F421" i="79"/>
  <c r="E421" i="79"/>
  <c r="D421" i="79"/>
  <c r="C421" i="79"/>
  <c r="B421" i="79"/>
  <c r="A421" i="79"/>
  <c r="G420" i="79"/>
  <c r="F420" i="79"/>
  <c r="E420" i="79"/>
  <c r="D420" i="79"/>
  <c r="C420" i="79"/>
  <c r="B420" i="79"/>
  <c r="A420" i="79"/>
  <c r="G419" i="79"/>
  <c r="F419" i="79"/>
  <c r="E419" i="79"/>
  <c r="D419" i="79"/>
  <c r="C419" i="79"/>
  <c r="B419" i="79"/>
  <c r="A419" i="79"/>
  <c r="G418" i="79"/>
  <c r="F418" i="79"/>
  <c r="E418" i="79"/>
  <c r="D418" i="79"/>
  <c r="C418" i="79"/>
  <c r="B418" i="79"/>
  <c r="A418" i="79"/>
  <c r="G417" i="79"/>
  <c r="F417" i="79"/>
  <c r="E417" i="79"/>
  <c r="D417" i="79"/>
  <c r="C417" i="79"/>
  <c r="B417" i="79"/>
  <c r="A417" i="79"/>
  <c r="G416" i="79"/>
  <c r="F416" i="79"/>
  <c r="E416" i="79"/>
  <c r="D416" i="79"/>
  <c r="C416" i="79"/>
  <c r="B416" i="79"/>
  <c r="A416" i="79"/>
  <c r="G415" i="79"/>
  <c r="F415" i="79"/>
  <c r="E415" i="79"/>
  <c r="D415" i="79"/>
  <c r="C415" i="79"/>
  <c r="B415" i="79"/>
  <c r="A415" i="79"/>
  <c r="G414" i="79"/>
  <c r="F414" i="79"/>
  <c r="E414" i="79"/>
  <c r="D414" i="79"/>
  <c r="C414" i="79"/>
  <c r="B414" i="79"/>
  <c r="A414" i="79"/>
  <c r="G413" i="79"/>
  <c r="F413" i="79"/>
  <c r="E413" i="79"/>
  <c r="D413" i="79"/>
  <c r="C413" i="79"/>
  <c r="B413" i="79"/>
  <c r="A413" i="79"/>
  <c r="G412" i="79"/>
  <c r="F412" i="79"/>
  <c r="E412" i="79"/>
  <c r="D412" i="79"/>
  <c r="C412" i="79"/>
  <c r="B412" i="79"/>
  <c r="A412" i="79"/>
  <c r="G411" i="79"/>
  <c r="F411" i="79"/>
  <c r="E411" i="79"/>
  <c r="D411" i="79"/>
  <c r="C411" i="79"/>
  <c r="B411" i="79"/>
  <c r="A411" i="79"/>
  <c r="G410" i="79"/>
  <c r="F410" i="79"/>
  <c r="E410" i="79"/>
  <c r="D410" i="79"/>
  <c r="C410" i="79"/>
  <c r="B410" i="79"/>
  <c r="A410" i="79"/>
  <c r="G409" i="79"/>
  <c r="F409" i="79"/>
  <c r="E409" i="79"/>
  <c r="D409" i="79"/>
  <c r="C409" i="79"/>
  <c r="B409" i="79"/>
  <c r="A409" i="79"/>
  <c r="G408" i="79"/>
  <c r="F408" i="79"/>
  <c r="E408" i="79"/>
  <c r="D408" i="79"/>
  <c r="C408" i="79"/>
  <c r="B408" i="79"/>
  <c r="A408" i="79"/>
  <c r="G407" i="79"/>
  <c r="F407" i="79"/>
  <c r="E407" i="79"/>
  <c r="D407" i="79"/>
  <c r="C407" i="79"/>
  <c r="B407" i="79"/>
  <c r="A407" i="79"/>
  <c r="G406" i="79"/>
  <c r="F406" i="79"/>
  <c r="E406" i="79"/>
  <c r="D406" i="79"/>
  <c r="C406" i="79"/>
  <c r="B406" i="79"/>
  <c r="A406" i="79"/>
  <c r="G405" i="79"/>
  <c r="F405" i="79"/>
  <c r="E405" i="79"/>
  <c r="D405" i="79"/>
  <c r="C405" i="79"/>
  <c r="B405" i="79"/>
  <c r="A405" i="79"/>
  <c r="G404" i="79"/>
  <c r="F404" i="79"/>
  <c r="E404" i="79"/>
  <c r="D404" i="79"/>
  <c r="C404" i="79"/>
  <c r="B404" i="79"/>
  <c r="A404" i="79"/>
  <c r="G403" i="79"/>
  <c r="F403" i="79"/>
  <c r="E403" i="79"/>
  <c r="D403" i="79"/>
  <c r="C403" i="79"/>
  <c r="B403" i="79"/>
  <c r="A403" i="79"/>
  <c r="G402" i="79"/>
  <c r="F402" i="79"/>
  <c r="E402" i="79"/>
  <c r="D402" i="79"/>
  <c r="C402" i="79"/>
  <c r="B402" i="79"/>
  <c r="A402" i="79"/>
  <c r="G401" i="79"/>
  <c r="F401" i="79"/>
  <c r="E401" i="79"/>
  <c r="D401" i="79"/>
  <c r="C401" i="79"/>
  <c r="B401" i="79"/>
  <c r="A401" i="79"/>
  <c r="G400" i="79"/>
  <c r="F400" i="79"/>
  <c r="E400" i="79"/>
  <c r="D400" i="79"/>
  <c r="C400" i="79"/>
  <c r="B400" i="79"/>
  <c r="A400" i="79"/>
  <c r="G399" i="79"/>
  <c r="F399" i="79"/>
  <c r="E399" i="79"/>
  <c r="D399" i="79"/>
  <c r="C399" i="79"/>
  <c r="B399" i="79"/>
  <c r="A399" i="79"/>
  <c r="G398" i="79"/>
  <c r="F398" i="79"/>
  <c r="E398" i="79"/>
  <c r="D398" i="79"/>
  <c r="C398" i="79"/>
  <c r="B398" i="79"/>
  <c r="A398" i="79"/>
  <c r="G397" i="79"/>
  <c r="F397" i="79"/>
  <c r="E397" i="79"/>
  <c r="D397" i="79"/>
  <c r="C397" i="79"/>
  <c r="B397" i="79"/>
  <c r="A397" i="79"/>
  <c r="G396" i="79"/>
  <c r="F396" i="79"/>
  <c r="E396" i="79"/>
  <c r="D396" i="79"/>
  <c r="C396" i="79"/>
  <c r="B396" i="79"/>
  <c r="A396" i="79"/>
  <c r="G395" i="79"/>
  <c r="F395" i="79"/>
  <c r="E395" i="79"/>
  <c r="D395" i="79"/>
  <c r="C395" i="79"/>
  <c r="B395" i="79"/>
  <c r="A395" i="79"/>
  <c r="G394" i="79"/>
  <c r="F394" i="79"/>
  <c r="E394" i="79"/>
  <c r="D394" i="79"/>
  <c r="C394" i="79"/>
  <c r="B394" i="79"/>
  <c r="A394" i="79"/>
  <c r="G393" i="79"/>
  <c r="F393" i="79"/>
  <c r="E393" i="79"/>
  <c r="D393" i="79"/>
  <c r="C393" i="79"/>
  <c r="B393" i="79"/>
  <c r="A393" i="79"/>
  <c r="G392" i="79"/>
  <c r="F392" i="79"/>
  <c r="E392" i="79"/>
  <c r="D392" i="79"/>
  <c r="C392" i="79"/>
  <c r="B392" i="79"/>
  <c r="A392" i="79"/>
  <c r="G391" i="79"/>
  <c r="F391" i="79"/>
  <c r="E391" i="79"/>
  <c r="D391" i="79"/>
  <c r="C391" i="79"/>
  <c r="B391" i="79"/>
  <c r="A391" i="79"/>
  <c r="G390" i="79"/>
  <c r="F390" i="79"/>
  <c r="E390" i="79"/>
  <c r="D390" i="79"/>
  <c r="C390" i="79"/>
  <c r="B390" i="79"/>
  <c r="A390" i="79"/>
  <c r="G389" i="79"/>
  <c r="F389" i="79"/>
  <c r="E389" i="79"/>
  <c r="D389" i="79"/>
  <c r="C389" i="79"/>
  <c r="B389" i="79"/>
  <c r="A389" i="79"/>
  <c r="G388" i="79"/>
  <c r="F388" i="79"/>
  <c r="E388" i="79"/>
  <c r="D388" i="79"/>
  <c r="C388" i="79"/>
  <c r="B388" i="79"/>
  <c r="A388" i="79"/>
  <c r="G387" i="79"/>
  <c r="F387" i="79"/>
  <c r="E387" i="79"/>
  <c r="D387" i="79"/>
  <c r="C387" i="79"/>
  <c r="B387" i="79"/>
  <c r="A387" i="79"/>
  <c r="G386" i="79"/>
  <c r="F386" i="79"/>
  <c r="E386" i="79"/>
  <c r="D386" i="79"/>
  <c r="C386" i="79"/>
  <c r="B386" i="79"/>
  <c r="A386" i="79"/>
  <c r="G385" i="79"/>
  <c r="F385" i="79"/>
  <c r="E385" i="79"/>
  <c r="D385" i="79"/>
  <c r="C385" i="79"/>
  <c r="B385" i="79"/>
  <c r="A385" i="79"/>
  <c r="G384" i="79"/>
  <c r="F384" i="79"/>
  <c r="E384" i="79"/>
  <c r="D384" i="79"/>
  <c r="C384" i="79"/>
  <c r="B384" i="79"/>
  <c r="A384" i="79"/>
  <c r="G383" i="79"/>
  <c r="F383" i="79"/>
  <c r="E383" i="79"/>
  <c r="D383" i="79"/>
  <c r="C383" i="79"/>
  <c r="B383" i="79"/>
  <c r="A383" i="79"/>
  <c r="G382" i="79"/>
  <c r="F382" i="79"/>
  <c r="E382" i="79"/>
  <c r="D382" i="79"/>
  <c r="C382" i="79"/>
  <c r="B382" i="79"/>
  <c r="A382" i="79"/>
  <c r="G381" i="79"/>
  <c r="F381" i="79"/>
  <c r="E381" i="79"/>
  <c r="D381" i="79"/>
  <c r="C381" i="79"/>
  <c r="B381" i="79"/>
  <c r="A381" i="79"/>
  <c r="G380" i="79"/>
  <c r="F380" i="79"/>
  <c r="E380" i="79"/>
  <c r="D380" i="79"/>
  <c r="C380" i="79"/>
  <c r="B380" i="79"/>
  <c r="A380" i="79"/>
  <c r="G379" i="79"/>
  <c r="F379" i="79"/>
  <c r="E379" i="79"/>
  <c r="D379" i="79"/>
  <c r="C379" i="79"/>
  <c r="B379" i="79"/>
  <c r="A379" i="79"/>
  <c r="G378" i="79"/>
  <c r="F378" i="79"/>
  <c r="E378" i="79"/>
  <c r="D378" i="79"/>
  <c r="C378" i="79"/>
  <c r="B378" i="79"/>
  <c r="A378" i="79"/>
  <c r="G377" i="79"/>
  <c r="F377" i="79"/>
  <c r="E377" i="79"/>
  <c r="D377" i="79"/>
  <c r="C377" i="79"/>
  <c r="B377" i="79"/>
  <c r="A377" i="79"/>
  <c r="G376" i="79"/>
  <c r="F376" i="79"/>
  <c r="E376" i="79"/>
  <c r="D376" i="79"/>
  <c r="C376" i="79"/>
  <c r="B376" i="79"/>
  <c r="A376" i="79"/>
  <c r="G375" i="79"/>
  <c r="F375" i="79"/>
  <c r="E375" i="79"/>
  <c r="D375" i="79"/>
  <c r="C375" i="79"/>
  <c r="B375" i="79"/>
  <c r="A375" i="79"/>
  <c r="G374" i="79"/>
  <c r="F374" i="79"/>
  <c r="E374" i="79"/>
  <c r="D374" i="79"/>
  <c r="C374" i="79"/>
  <c r="B374" i="79"/>
  <c r="A374" i="79"/>
  <c r="G373" i="79"/>
  <c r="F373" i="79"/>
  <c r="E373" i="79"/>
  <c r="D373" i="79"/>
  <c r="C373" i="79"/>
  <c r="B373" i="79"/>
  <c r="A373" i="79"/>
  <c r="G372" i="79"/>
  <c r="F372" i="79"/>
  <c r="E372" i="79"/>
  <c r="D372" i="79"/>
  <c r="C372" i="79"/>
  <c r="B372" i="79"/>
  <c r="A372" i="79"/>
  <c r="G371" i="79"/>
  <c r="F371" i="79"/>
  <c r="E371" i="79"/>
  <c r="D371" i="79"/>
  <c r="C371" i="79"/>
  <c r="B371" i="79"/>
  <c r="A371" i="79"/>
  <c r="G370" i="79"/>
  <c r="F370" i="79"/>
  <c r="E370" i="79"/>
  <c r="D370" i="79"/>
  <c r="C370" i="79"/>
  <c r="B370" i="79"/>
  <c r="A370" i="79"/>
  <c r="G369" i="79"/>
  <c r="F369" i="79"/>
  <c r="E369" i="79"/>
  <c r="D369" i="79"/>
  <c r="C369" i="79"/>
  <c r="B369" i="79"/>
  <c r="A369" i="79"/>
  <c r="G368" i="79"/>
  <c r="F368" i="79"/>
  <c r="E368" i="79"/>
  <c r="D368" i="79"/>
  <c r="C368" i="79"/>
  <c r="B368" i="79"/>
  <c r="A368" i="79"/>
  <c r="G367" i="79"/>
  <c r="F367" i="79"/>
  <c r="E367" i="79"/>
  <c r="D367" i="79"/>
  <c r="C367" i="79"/>
  <c r="B367" i="79"/>
  <c r="A367" i="79"/>
  <c r="G366" i="79"/>
  <c r="F366" i="79"/>
  <c r="E366" i="79"/>
  <c r="D366" i="79"/>
  <c r="C366" i="79"/>
  <c r="B366" i="79"/>
  <c r="A366" i="79"/>
  <c r="G365" i="79"/>
  <c r="F365" i="79"/>
  <c r="E365" i="79"/>
  <c r="D365" i="79"/>
  <c r="C365" i="79"/>
  <c r="B365" i="79"/>
  <c r="A365" i="79"/>
  <c r="G364" i="79"/>
  <c r="F364" i="79"/>
  <c r="E364" i="79"/>
  <c r="D364" i="79"/>
  <c r="C364" i="79"/>
  <c r="B364" i="79"/>
  <c r="A364" i="79"/>
  <c r="G363" i="79"/>
  <c r="F363" i="79"/>
  <c r="E363" i="79"/>
  <c r="D363" i="79"/>
  <c r="C363" i="79"/>
  <c r="B363" i="79"/>
  <c r="A363" i="79"/>
  <c r="G362" i="79"/>
  <c r="F362" i="79"/>
  <c r="E362" i="79"/>
  <c r="D362" i="79"/>
  <c r="C362" i="79"/>
  <c r="B362" i="79"/>
  <c r="A362" i="79"/>
  <c r="G361" i="79"/>
  <c r="F361" i="79"/>
  <c r="E361" i="79"/>
  <c r="D361" i="79"/>
  <c r="C361" i="79"/>
  <c r="B361" i="79"/>
  <c r="A361" i="79"/>
  <c r="G360" i="79"/>
  <c r="F360" i="79"/>
  <c r="E360" i="79"/>
  <c r="D360" i="79"/>
  <c r="C360" i="79"/>
  <c r="B360" i="79"/>
  <c r="A360" i="79"/>
  <c r="G359" i="79"/>
  <c r="F359" i="79"/>
  <c r="E359" i="79"/>
  <c r="D359" i="79"/>
  <c r="C359" i="79"/>
  <c r="B359" i="79"/>
  <c r="A359" i="79"/>
  <c r="G358" i="79"/>
  <c r="F358" i="79"/>
  <c r="E358" i="79"/>
  <c r="D358" i="79"/>
  <c r="C358" i="79"/>
  <c r="B358" i="79"/>
  <c r="A358" i="79"/>
  <c r="G357" i="79"/>
  <c r="F357" i="79"/>
  <c r="E357" i="79"/>
  <c r="D357" i="79"/>
  <c r="C357" i="79"/>
  <c r="B357" i="79"/>
  <c r="A357" i="79"/>
  <c r="G356" i="79"/>
  <c r="F356" i="79"/>
  <c r="E356" i="79"/>
  <c r="D356" i="79"/>
  <c r="C356" i="79"/>
  <c r="B356" i="79"/>
  <c r="A356" i="79"/>
  <c r="G355" i="79"/>
  <c r="F355" i="79"/>
  <c r="E355" i="79"/>
  <c r="D355" i="79"/>
  <c r="C355" i="79"/>
  <c r="B355" i="79"/>
  <c r="A355" i="79"/>
  <c r="G354" i="79"/>
  <c r="F354" i="79"/>
  <c r="E354" i="79"/>
  <c r="D354" i="79"/>
  <c r="C354" i="79"/>
  <c r="B354" i="79"/>
  <c r="A354" i="79"/>
  <c r="G353" i="79"/>
  <c r="F353" i="79"/>
  <c r="E353" i="79"/>
  <c r="D353" i="79"/>
  <c r="C353" i="79"/>
  <c r="B353" i="79"/>
  <c r="A353" i="79"/>
  <c r="G352" i="79"/>
  <c r="F352" i="79"/>
  <c r="E352" i="79"/>
  <c r="D352" i="79"/>
  <c r="C352" i="79"/>
  <c r="B352" i="79"/>
  <c r="A352" i="79"/>
  <c r="G351" i="79"/>
  <c r="F351" i="79"/>
  <c r="E351" i="79"/>
  <c r="D351" i="79"/>
  <c r="C351" i="79"/>
  <c r="B351" i="79"/>
  <c r="A351" i="79"/>
  <c r="G350" i="79"/>
  <c r="F350" i="79"/>
  <c r="E350" i="79"/>
  <c r="D350" i="79"/>
  <c r="C350" i="79"/>
  <c r="B350" i="79"/>
  <c r="A350" i="79"/>
  <c r="G349" i="79"/>
  <c r="F349" i="79"/>
  <c r="E349" i="79"/>
  <c r="D349" i="79"/>
  <c r="C349" i="79"/>
  <c r="B349" i="79"/>
  <c r="A349" i="79"/>
  <c r="G348" i="79"/>
  <c r="F348" i="79"/>
  <c r="E348" i="79"/>
  <c r="D348" i="79"/>
  <c r="C348" i="79"/>
  <c r="B348" i="79"/>
  <c r="A348" i="79"/>
  <c r="G347" i="79"/>
  <c r="F347" i="79"/>
  <c r="E347" i="79"/>
  <c r="D347" i="79"/>
  <c r="C347" i="79"/>
  <c r="B347" i="79"/>
  <c r="A347" i="79"/>
  <c r="G346" i="79"/>
  <c r="F346" i="79"/>
  <c r="E346" i="79"/>
  <c r="D346" i="79"/>
  <c r="C346" i="79"/>
  <c r="B346" i="79"/>
  <c r="A346" i="79"/>
  <c r="G345" i="79"/>
  <c r="F345" i="79"/>
  <c r="E345" i="79"/>
  <c r="D345" i="79"/>
  <c r="C345" i="79"/>
  <c r="B345" i="79"/>
  <c r="A345" i="79"/>
  <c r="G344" i="79"/>
  <c r="F344" i="79"/>
  <c r="E344" i="79"/>
  <c r="D344" i="79"/>
  <c r="C344" i="79"/>
  <c r="B344" i="79"/>
  <c r="A344" i="79"/>
  <c r="G343" i="79"/>
  <c r="F343" i="79"/>
  <c r="E343" i="79"/>
  <c r="D343" i="79"/>
  <c r="C343" i="79"/>
  <c r="B343" i="79"/>
  <c r="A343" i="79"/>
  <c r="G342" i="79"/>
  <c r="F342" i="79"/>
  <c r="E342" i="79"/>
  <c r="D342" i="79"/>
  <c r="C342" i="79"/>
  <c r="B342" i="79"/>
  <c r="A342" i="79"/>
  <c r="G341" i="79"/>
  <c r="F341" i="79"/>
  <c r="E341" i="79"/>
  <c r="D341" i="79"/>
  <c r="C341" i="79"/>
  <c r="B341" i="79"/>
  <c r="A341" i="79"/>
  <c r="G340" i="79"/>
  <c r="F340" i="79"/>
  <c r="E340" i="79"/>
  <c r="D340" i="79"/>
  <c r="C340" i="79"/>
  <c r="B340" i="79"/>
  <c r="A340" i="79"/>
  <c r="G339" i="79"/>
  <c r="F339" i="79"/>
  <c r="E339" i="79"/>
  <c r="D339" i="79"/>
  <c r="C339" i="79"/>
  <c r="B339" i="79"/>
  <c r="A339" i="79"/>
  <c r="G338" i="79"/>
  <c r="F338" i="79"/>
  <c r="E338" i="79"/>
  <c r="D338" i="79"/>
  <c r="C338" i="79"/>
  <c r="B338" i="79"/>
  <c r="A338" i="79"/>
  <c r="G337" i="79"/>
  <c r="F337" i="79"/>
  <c r="E337" i="79"/>
  <c r="D337" i="79"/>
  <c r="C337" i="79"/>
  <c r="B337" i="79"/>
  <c r="A337" i="79"/>
  <c r="G336" i="79"/>
  <c r="F336" i="79"/>
  <c r="E336" i="79"/>
  <c r="D336" i="79"/>
  <c r="C336" i="79"/>
  <c r="B336" i="79"/>
  <c r="A336" i="79"/>
  <c r="G335" i="79"/>
  <c r="F335" i="79"/>
  <c r="E335" i="79"/>
  <c r="D335" i="79"/>
  <c r="C335" i="79"/>
  <c r="B335" i="79"/>
  <c r="A335" i="79"/>
  <c r="G334" i="79"/>
  <c r="F334" i="79"/>
  <c r="E334" i="79"/>
  <c r="D334" i="79"/>
  <c r="C334" i="79"/>
  <c r="B334" i="79"/>
  <c r="A334" i="79"/>
  <c r="G333" i="79"/>
  <c r="F333" i="79"/>
  <c r="E333" i="79"/>
  <c r="D333" i="79"/>
  <c r="C333" i="79"/>
  <c r="B333" i="79"/>
  <c r="A333" i="79"/>
  <c r="G332" i="79"/>
  <c r="F332" i="79"/>
  <c r="E332" i="79"/>
  <c r="D332" i="79"/>
  <c r="C332" i="79"/>
  <c r="B332" i="79"/>
  <c r="A332" i="79"/>
  <c r="G331" i="79"/>
  <c r="F331" i="79"/>
  <c r="E331" i="79"/>
  <c r="D331" i="79"/>
  <c r="C331" i="79"/>
  <c r="B331" i="79"/>
  <c r="A331" i="79"/>
  <c r="G330" i="79"/>
  <c r="F330" i="79"/>
  <c r="E330" i="79"/>
  <c r="D330" i="79"/>
  <c r="C330" i="79"/>
  <c r="B330" i="79"/>
  <c r="A330" i="79"/>
  <c r="G329" i="79"/>
  <c r="F329" i="79"/>
  <c r="E329" i="79"/>
  <c r="D329" i="79"/>
  <c r="C329" i="79"/>
  <c r="B329" i="79"/>
  <c r="A329" i="79"/>
  <c r="G328" i="79"/>
  <c r="F328" i="79"/>
  <c r="E328" i="79"/>
  <c r="D328" i="79"/>
  <c r="C328" i="79"/>
  <c r="B328" i="79"/>
  <c r="A328" i="79"/>
  <c r="G327" i="79"/>
  <c r="F327" i="79"/>
  <c r="E327" i="79"/>
  <c r="D327" i="79"/>
  <c r="C327" i="79"/>
  <c r="B327" i="79"/>
  <c r="A327" i="79"/>
  <c r="G326" i="79"/>
  <c r="F326" i="79"/>
  <c r="E326" i="79"/>
  <c r="D326" i="79"/>
  <c r="C326" i="79"/>
  <c r="B326" i="79"/>
  <c r="A326" i="79"/>
  <c r="G325" i="79"/>
  <c r="F325" i="79"/>
  <c r="E325" i="79"/>
  <c r="D325" i="79"/>
  <c r="C325" i="79"/>
  <c r="B325" i="79"/>
  <c r="A325" i="79"/>
  <c r="G324" i="79"/>
  <c r="F324" i="79"/>
  <c r="E324" i="79"/>
  <c r="D324" i="79"/>
  <c r="C324" i="79"/>
  <c r="B324" i="79"/>
  <c r="A324" i="79"/>
  <c r="G323" i="79"/>
  <c r="F323" i="79"/>
  <c r="E323" i="79"/>
  <c r="D323" i="79"/>
  <c r="C323" i="79"/>
  <c r="B323" i="79"/>
  <c r="A323" i="79"/>
  <c r="G322" i="79"/>
  <c r="F322" i="79"/>
  <c r="E322" i="79"/>
  <c r="D322" i="79"/>
  <c r="C322" i="79"/>
  <c r="B322" i="79"/>
  <c r="A322" i="79"/>
  <c r="G321" i="79"/>
  <c r="F321" i="79"/>
  <c r="E321" i="79"/>
  <c r="D321" i="79"/>
  <c r="C321" i="79"/>
  <c r="B321" i="79"/>
  <c r="A321" i="79"/>
  <c r="G320" i="79"/>
  <c r="F320" i="79"/>
  <c r="E320" i="79"/>
  <c r="D320" i="79"/>
  <c r="C320" i="79"/>
  <c r="B320" i="79"/>
  <c r="A320" i="79"/>
  <c r="G319" i="79"/>
  <c r="F319" i="79"/>
  <c r="E319" i="79"/>
  <c r="D319" i="79"/>
  <c r="C319" i="79"/>
  <c r="B319" i="79"/>
  <c r="A319" i="79"/>
  <c r="G318" i="79"/>
  <c r="F318" i="79"/>
  <c r="E318" i="79"/>
  <c r="D318" i="79"/>
  <c r="C318" i="79"/>
  <c r="B318" i="79"/>
  <c r="A318" i="79"/>
  <c r="G317" i="79"/>
  <c r="F317" i="79"/>
  <c r="E317" i="79"/>
  <c r="D317" i="79"/>
  <c r="C317" i="79"/>
  <c r="B317" i="79"/>
  <c r="A317" i="79"/>
  <c r="G316" i="79"/>
  <c r="F316" i="79"/>
  <c r="E316" i="79"/>
  <c r="D316" i="79"/>
  <c r="C316" i="79"/>
  <c r="B316" i="79"/>
  <c r="A316" i="79"/>
  <c r="G315" i="79"/>
  <c r="F315" i="79"/>
  <c r="E315" i="79"/>
  <c r="D315" i="79"/>
  <c r="C315" i="79"/>
  <c r="B315" i="79"/>
  <c r="A315" i="79"/>
  <c r="G314" i="79"/>
  <c r="F314" i="79"/>
  <c r="E314" i="79"/>
  <c r="D314" i="79"/>
  <c r="C314" i="79"/>
  <c r="B314" i="79"/>
  <c r="A314" i="79"/>
  <c r="G313" i="79"/>
  <c r="F313" i="79"/>
  <c r="E313" i="79"/>
  <c r="D313" i="79"/>
  <c r="C313" i="79"/>
  <c r="B313" i="79"/>
  <c r="A313" i="79"/>
  <c r="G312" i="79"/>
  <c r="F312" i="79"/>
  <c r="E312" i="79"/>
  <c r="D312" i="79"/>
  <c r="C312" i="79"/>
  <c r="B312" i="79"/>
  <c r="A312" i="79"/>
  <c r="G311" i="79"/>
  <c r="F311" i="79"/>
  <c r="E311" i="79"/>
  <c r="D311" i="79"/>
  <c r="C311" i="79"/>
  <c r="B311" i="79"/>
  <c r="A311" i="79"/>
  <c r="G310" i="79"/>
  <c r="F310" i="79"/>
  <c r="E310" i="79"/>
  <c r="D310" i="79"/>
  <c r="C310" i="79"/>
  <c r="B310" i="79"/>
  <c r="A310" i="79"/>
  <c r="G309" i="79"/>
  <c r="F309" i="79"/>
  <c r="E309" i="79"/>
  <c r="D309" i="79"/>
  <c r="C309" i="79"/>
  <c r="B309" i="79"/>
  <c r="A309" i="79"/>
  <c r="G308" i="79"/>
  <c r="F308" i="79"/>
  <c r="E308" i="79"/>
  <c r="D308" i="79"/>
  <c r="C308" i="79"/>
  <c r="B308" i="79"/>
  <c r="A308" i="79"/>
  <c r="G307" i="79"/>
  <c r="F307" i="79"/>
  <c r="E307" i="79"/>
  <c r="D307" i="79"/>
  <c r="C307" i="79"/>
  <c r="B307" i="79"/>
  <c r="A307" i="79"/>
  <c r="G306" i="79"/>
  <c r="F306" i="79"/>
  <c r="E306" i="79"/>
  <c r="D306" i="79"/>
  <c r="C306" i="79"/>
  <c r="B306" i="79"/>
  <c r="A306" i="79"/>
  <c r="G305" i="79"/>
  <c r="F305" i="79"/>
  <c r="E305" i="79"/>
  <c r="D305" i="79"/>
  <c r="C305" i="79"/>
  <c r="B305" i="79"/>
  <c r="A305" i="79"/>
  <c r="G304" i="79"/>
  <c r="F304" i="79"/>
  <c r="E304" i="79"/>
  <c r="D304" i="79"/>
  <c r="C304" i="79"/>
  <c r="B304" i="79"/>
  <c r="A304" i="79"/>
  <c r="G303" i="79"/>
  <c r="F303" i="79"/>
  <c r="E303" i="79"/>
  <c r="D303" i="79"/>
  <c r="C303" i="79"/>
  <c r="B303" i="79"/>
  <c r="A303" i="79"/>
  <c r="G302" i="79"/>
  <c r="F302" i="79"/>
  <c r="E302" i="79"/>
  <c r="D302" i="79"/>
  <c r="C302" i="79"/>
  <c r="B302" i="79"/>
  <c r="A302" i="79"/>
  <c r="G301" i="79"/>
  <c r="F301" i="79"/>
  <c r="E301" i="79"/>
  <c r="D301" i="79"/>
  <c r="C301" i="79"/>
  <c r="B301" i="79"/>
  <c r="A301" i="79"/>
  <c r="G300" i="79"/>
  <c r="F300" i="79"/>
  <c r="E300" i="79"/>
  <c r="D300" i="79"/>
  <c r="C300" i="79"/>
  <c r="B300" i="79"/>
  <c r="A300" i="79"/>
  <c r="G299" i="79"/>
  <c r="F299" i="79"/>
  <c r="E299" i="79"/>
  <c r="D299" i="79"/>
  <c r="C299" i="79"/>
  <c r="B299" i="79"/>
  <c r="A299" i="79"/>
  <c r="G298" i="79"/>
  <c r="F298" i="79"/>
  <c r="E298" i="79"/>
  <c r="D298" i="79"/>
  <c r="C298" i="79"/>
  <c r="B298" i="79"/>
  <c r="A298" i="79"/>
  <c r="G297" i="79"/>
  <c r="F297" i="79"/>
  <c r="E297" i="79"/>
  <c r="D297" i="79"/>
  <c r="C297" i="79"/>
  <c r="B297" i="79"/>
  <c r="A297" i="79"/>
  <c r="G296" i="79"/>
  <c r="F296" i="79"/>
  <c r="E296" i="79"/>
  <c r="D296" i="79"/>
  <c r="C296" i="79"/>
  <c r="B296" i="79"/>
  <c r="A296" i="79"/>
  <c r="G295" i="79"/>
  <c r="F295" i="79"/>
  <c r="E295" i="79"/>
  <c r="D295" i="79"/>
  <c r="C295" i="79"/>
  <c r="B295" i="79"/>
  <c r="A295" i="79"/>
  <c r="G294" i="79"/>
  <c r="F294" i="79"/>
  <c r="E294" i="79"/>
  <c r="D294" i="79"/>
  <c r="C294" i="79"/>
  <c r="B294" i="79"/>
  <c r="A294" i="79"/>
  <c r="G293" i="79"/>
  <c r="F293" i="79"/>
  <c r="E293" i="79"/>
  <c r="D293" i="79"/>
  <c r="C293" i="79"/>
  <c r="B293" i="79"/>
  <c r="A293" i="79"/>
  <c r="G292" i="79"/>
  <c r="F292" i="79"/>
  <c r="E292" i="79"/>
  <c r="D292" i="79"/>
  <c r="C292" i="79"/>
  <c r="B292" i="79"/>
  <c r="A292" i="79"/>
  <c r="G291" i="79"/>
  <c r="F291" i="79"/>
  <c r="E291" i="79"/>
  <c r="D291" i="79"/>
  <c r="C291" i="79"/>
  <c r="B291" i="79"/>
  <c r="A291" i="79"/>
  <c r="G290" i="79"/>
  <c r="F290" i="79"/>
  <c r="E290" i="79"/>
  <c r="D290" i="79"/>
  <c r="C290" i="79"/>
  <c r="B290" i="79"/>
  <c r="A290" i="79"/>
  <c r="G289" i="79"/>
  <c r="F289" i="79"/>
  <c r="E289" i="79"/>
  <c r="D289" i="79"/>
  <c r="C289" i="79"/>
  <c r="B289" i="79"/>
  <c r="A289" i="79"/>
  <c r="G288" i="79"/>
  <c r="F288" i="79"/>
  <c r="E288" i="79"/>
  <c r="D288" i="79"/>
  <c r="C288" i="79"/>
  <c r="B288" i="79"/>
  <c r="A288" i="79"/>
  <c r="G287" i="79"/>
  <c r="F287" i="79"/>
  <c r="E287" i="79"/>
  <c r="D287" i="79"/>
  <c r="C287" i="79"/>
  <c r="B287" i="79"/>
  <c r="A287" i="79"/>
  <c r="G286" i="79"/>
  <c r="F286" i="79"/>
  <c r="E286" i="79"/>
  <c r="D286" i="79"/>
  <c r="C286" i="79"/>
  <c r="B286" i="79"/>
  <c r="A286" i="79"/>
  <c r="G285" i="79"/>
  <c r="F285" i="79"/>
  <c r="E285" i="79"/>
  <c r="D285" i="79"/>
  <c r="C285" i="79"/>
  <c r="B285" i="79"/>
  <c r="A285" i="79"/>
  <c r="G284" i="79"/>
  <c r="F284" i="79"/>
  <c r="E284" i="79"/>
  <c r="D284" i="79"/>
  <c r="C284" i="79"/>
  <c r="B284" i="79"/>
  <c r="A284" i="79"/>
  <c r="G283" i="79"/>
  <c r="F283" i="79"/>
  <c r="E283" i="79"/>
  <c r="D283" i="79"/>
  <c r="C283" i="79"/>
  <c r="B283" i="79"/>
  <c r="A283" i="79"/>
  <c r="G282" i="79"/>
  <c r="F282" i="79"/>
  <c r="E282" i="79"/>
  <c r="D282" i="79"/>
  <c r="C282" i="79"/>
  <c r="B282" i="79"/>
  <c r="A282" i="79"/>
  <c r="G281" i="79"/>
  <c r="F281" i="79"/>
  <c r="E281" i="79"/>
  <c r="D281" i="79"/>
  <c r="C281" i="79"/>
  <c r="B281" i="79"/>
  <c r="A281" i="79"/>
  <c r="G280" i="79"/>
  <c r="F280" i="79"/>
  <c r="E280" i="79"/>
  <c r="D280" i="79"/>
  <c r="C280" i="79"/>
  <c r="B280" i="79"/>
  <c r="A280" i="79"/>
  <c r="G279" i="79"/>
  <c r="F279" i="79"/>
  <c r="E279" i="79"/>
  <c r="D279" i="79"/>
  <c r="C279" i="79"/>
  <c r="B279" i="79"/>
  <c r="A279" i="79"/>
  <c r="G278" i="79"/>
  <c r="F278" i="79"/>
  <c r="E278" i="79"/>
  <c r="D278" i="79"/>
  <c r="C278" i="79"/>
  <c r="B278" i="79"/>
  <c r="A278" i="79"/>
  <c r="G277" i="79"/>
  <c r="F277" i="79"/>
  <c r="E277" i="79"/>
  <c r="D277" i="79"/>
  <c r="C277" i="79"/>
  <c r="B277" i="79"/>
  <c r="A277" i="79"/>
  <c r="G276" i="79"/>
  <c r="F276" i="79"/>
  <c r="E276" i="79"/>
  <c r="D276" i="79"/>
  <c r="C276" i="79"/>
  <c r="B276" i="79"/>
  <c r="A276" i="79"/>
  <c r="G275" i="79"/>
  <c r="F275" i="79"/>
  <c r="E275" i="79"/>
  <c r="D275" i="79"/>
  <c r="C275" i="79"/>
  <c r="B275" i="79"/>
  <c r="A275" i="79"/>
  <c r="G274" i="79"/>
  <c r="F274" i="79"/>
  <c r="E274" i="79"/>
  <c r="D274" i="79"/>
  <c r="C274" i="79"/>
  <c r="B274" i="79"/>
  <c r="A274" i="79"/>
  <c r="G273" i="79"/>
  <c r="F273" i="79"/>
  <c r="E273" i="79"/>
  <c r="D273" i="79"/>
  <c r="C273" i="79"/>
  <c r="B273" i="79"/>
  <c r="A273" i="79"/>
  <c r="G272" i="79"/>
  <c r="F272" i="79"/>
  <c r="E272" i="79"/>
  <c r="D272" i="79"/>
  <c r="C272" i="79"/>
  <c r="B272" i="79"/>
  <c r="A272" i="79"/>
  <c r="G271" i="79"/>
  <c r="F271" i="79"/>
  <c r="E271" i="79"/>
  <c r="D271" i="79"/>
  <c r="C271" i="79"/>
  <c r="B271" i="79"/>
  <c r="A271" i="79"/>
  <c r="G270" i="79"/>
  <c r="F270" i="79"/>
  <c r="E270" i="79"/>
  <c r="D270" i="79"/>
  <c r="C270" i="79"/>
  <c r="B270" i="79"/>
  <c r="A270" i="79"/>
  <c r="G269" i="79"/>
  <c r="F269" i="79"/>
  <c r="E269" i="79"/>
  <c r="D269" i="79"/>
  <c r="C269" i="79"/>
  <c r="B269" i="79"/>
  <c r="A269" i="79"/>
  <c r="G268" i="79"/>
  <c r="F268" i="79"/>
  <c r="E268" i="79"/>
  <c r="D268" i="79"/>
  <c r="C268" i="79"/>
  <c r="B268" i="79"/>
  <c r="A268" i="79"/>
  <c r="G267" i="79"/>
  <c r="F267" i="79"/>
  <c r="E267" i="79"/>
  <c r="D267" i="79"/>
  <c r="C267" i="79"/>
  <c r="B267" i="79"/>
  <c r="A267" i="79"/>
  <c r="G266" i="79"/>
  <c r="F266" i="79"/>
  <c r="E266" i="79"/>
  <c r="D266" i="79"/>
  <c r="C266" i="79"/>
  <c r="B266" i="79"/>
  <c r="A266" i="79"/>
  <c r="G265" i="79"/>
  <c r="F265" i="79"/>
  <c r="E265" i="79"/>
  <c r="D265" i="79"/>
  <c r="C265" i="79"/>
  <c r="B265" i="79"/>
  <c r="A265" i="79"/>
  <c r="G264" i="79"/>
  <c r="F264" i="79"/>
  <c r="E264" i="79"/>
  <c r="D264" i="79"/>
  <c r="C264" i="79"/>
  <c r="B264" i="79"/>
  <c r="A264" i="79"/>
  <c r="G263" i="79"/>
  <c r="F263" i="79"/>
  <c r="E263" i="79"/>
  <c r="D263" i="79"/>
  <c r="C263" i="79"/>
  <c r="B263" i="79"/>
  <c r="A263" i="79"/>
  <c r="G262" i="79"/>
  <c r="F262" i="79"/>
  <c r="E262" i="79"/>
  <c r="D262" i="79"/>
  <c r="C262" i="79"/>
  <c r="B262" i="79"/>
  <c r="A262" i="79"/>
  <c r="G261" i="79"/>
  <c r="F261" i="79"/>
  <c r="E261" i="79"/>
  <c r="D261" i="79"/>
  <c r="C261" i="79"/>
  <c r="B261" i="79"/>
  <c r="A261" i="79"/>
  <c r="G260" i="79"/>
  <c r="F260" i="79"/>
  <c r="E260" i="79"/>
  <c r="D260" i="79"/>
  <c r="C260" i="79"/>
  <c r="B260" i="79"/>
  <c r="A260" i="79"/>
  <c r="G259" i="79"/>
  <c r="F259" i="79"/>
  <c r="E259" i="79"/>
  <c r="D259" i="79"/>
  <c r="C259" i="79"/>
  <c r="B259" i="79"/>
  <c r="A259" i="79"/>
  <c r="G258" i="79"/>
  <c r="F258" i="79"/>
  <c r="E258" i="79"/>
  <c r="D258" i="79"/>
  <c r="C258" i="79"/>
  <c r="B258" i="79"/>
  <c r="A258" i="79"/>
  <c r="G257" i="79"/>
  <c r="F257" i="79"/>
  <c r="E257" i="79"/>
  <c r="D257" i="79"/>
  <c r="C257" i="79"/>
  <c r="B257" i="79"/>
  <c r="A257" i="79"/>
  <c r="G256" i="79"/>
  <c r="F256" i="79"/>
  <c r="E256" i="79"/>
  <c r="D256" i="79"/>
  <c r="C256" i="79"/>
  <c r="B256" i="79"/>
  <c r="A256" i="79"/>
  <c r="G255" i="79"/>
  <c r="F255" i="79"/>
  <c r="E255" i="79"/>
  <c r="D255" i="79"/>
  <c r="C255" i="79"/>
  <c r="B255" i="79"/>
  <c r="A255" i="79"/>
  <c r="G254" i="79"/>
  <c r="F254" i="79"/>
  <c r="E254" i="79"/>
  <c r="D254" i="79"/>
  <c r="C254" i="79"/>
  <c r="B254" i="79"/>
  <c r="A254" i="79"/>
  <c r="G253" i="79"/>
  <c r="F253" i="79"/>
  <c r="E253" i="79"/>
  <c r="D253" i="79"/>
  <c r="C253" i="79"/>
  <c r="B253" i="79"/>
  <c r="A253" i="79"/>
  <c r="G252" i="79"/>
  <c r="F252" i="79"/>
  <c r="E252" i="79"/>
  <c r="D252" i="79"/>
  <c r="C252" i="79"/>
  <c r="B252" i="79"/>
  <c r="A252" i="79"/>
  <c r="G251" i="79"/>
  <c r="F251" i="79"/>
  <c r="E251" i="79"/>
  <c r="D251" i="79"/>
  <c r="C251" i="79"/>
  <c r="B251" i="79"/>
  <c r="A251" i="79"/>
  <c r="G250" i="79"/>
  <c r="F250" i="79"/>
  <c r="E250" i="79"/>
  <c r="D250" i="79"/>
  <c r="C250" i="79"/>
  <c r="B250" i="79"/>
  <c r="A250" i="79"/>
  <c r="G249" i="79"/>
  <c r="F249" i="79"/>
  <c r="E249" i="79"/>
  <c r="D249" i="79"/>
  <c r="C249" i="79"/>
  <c r="B249" i="79"/>
  <c r="A249" i="79"/>
  <c r="G248" i="79"/>
  <c r="F248" i="79"/>
  <c r="E248" i="79"/>
  <c r="D248" i="79"/>
  <c r="C248" i="79"/>
  <c r="B248" i="79"/>
  <c r="A248" i="79"/>
  <c r="G247" i="79"/>
  <c r="F247" i="79"/>
  <c r="E247" i="79"/>
  <c r="D247" i="79"/>
  <c r="C247" i="79"/>
  <c r="B247" i="79"/>
  <c r="A247" i="79"/>
  <c r="G246" i="79"/>
  <c r="F246" i="79"/>
  <c r="E246" i="79"/>
  <c r="D246" i="79"/>
  <c r="C246" i="79"/>
  <c r="B246" i="79"/>
  <c r="A246" i="79"/>
  <c r="G245" i="79"/>
  <c r="F245" i="79"/>
  <c r="E245" i="79"/>
  <c r="D245" i="79"/>
  <c r="C245" i="79"/>
  <c r="B245" i="79"/>
  <c r="A245" i="79"/>
  <c r="G244" i="79"/>
  <c r="F244" i="79"/>
  <c r="E244" i="79"/>
  <c r="D244" i="79"/>
  <c r="C244" i="79"/>
  <c r="B244" i="79"/>
  <c r="A244" i="79"/>
  <c r="G243" i="79"/>
  <c r="F243" i="79"/>
  <c r="E243" i="79"/>
  <c r="D243" i="79"/>
  <c r="C243" i="79"/>
  <c r="B243" i="79"/>
  <c r="A243" i="79"/>
  <c r="G242" i="79"/>
  <c r="F242" i="79"/>
  <c r="E242" i="79"/>
  <c r="D242" i="79"/>
  <c r="C242" i="79"/>
  <c r="B242" i="79"/>
  <c r="A242" i="79"/>
  <c r="G241" i="79"/>
  <c r="F241" i="79"/>
  <c r="E241" i="79"/>
  <c r="D241" i="79"/>
  <c r="C241" i="79"/>
  <c r="B241" i="79"/>
  <c r="A241" i="79"/>
  <c r="G240" i="79"/>
  <c r="F240" i="79"/>
  <c r="E240" i="79"/>
  <c r="D240" i="79"/>
  <c r="C240" i="79"/>
  <c r="B240" i="79"/>
  <c r="A240" i="79"/>
  <c r="G239" i="79"/>
  <c r="F239" i="79"/>
  <c r="E239" i="79"/>
  <c r="D239" i="79"/>
  <c r="C239" i="79"/>
  <c r="B239" i="79"/>
  <c r="A239" i="79"/>
  <c r="G238" i="79"/>
  <c r="F238" i="79"/>
  <c r="E238" i="79"/>
  <c r="D238" i="79"/>
  <c r="C238" i="79"/>
  <c r="B238" i="79"/>
  <c r="A238" i="79"/>
  <c r="G237" i="79"/>
  <c r="F237" i="79"/>
  <c r="E237" i="79"/>
  <c r="D237" i="79"/>
  <c r="C237" i="79"/>
  <c r="B237" i="79"/>
  <c r="A237" i="79"/>
  <c r="G236" i="79"/>
  <c r="F236" i="79"/>
  <c r="E236" i="79"/>
  <c r="D236" i="79"/>
  <c r="C236" i="79"/>
  <c r="B236" i="79"/>
  <c r="A236" i="79"/>
  <c r="G235" i="79"/>
  <c r="F235" i="79"/>
  <c r="E235" i="79"/>
  <c r="D235" i="79"/>
  <c r="C235" i="79"/>
  <c r="B235" i="79"/>
  <c r="A235" i="79"/>
  <c r="G234" i="79"/>
  <c r="F234" i="79"/>
  <c r="E234" i="79"/>
  <c r="D234" i="79"/>
  <c r="C234" i="79"/>
  <c r="B234" i="79"/>
  <c r="A234" i="79"/>
  <c r="G233" i="79"/>
  <c r="F233" i="79"/>
  <c r="E233" i="79"/>
  <c r="D233" i="79"/>
  <c r="C233" i="79"/>
  <c r="B233" i="79"/>
  <c r="A233" i="79"/>
  <c r="G232" i="79"/>
  <c r="F232" i="79"/>
  <c r="E232" i="79"/>
  <c r="D232" i="79"/>
  <c r="C232" i="79"/>
  <c r="B232" i="79"/>
  <c r="A232" i="79"/>
  <c r="G231" i="79"/>
  <c r="F231" i="79"/>
  <c r="E231" i="79"/>
  <c r="D231" i="79"/>
  <c r="C231" i="79"/>
  <c r="B231" i="79"/>
  <c r="A231" i="79"/>
  <c r="G230" i="79"/>
  <c r="F230" i="79"/>
  <c r="E230" i="79"/>
  <c r="D230" i="79"/>
  <c r="C230" i="79"/>
  <c r="B230" i="79"/>
  <c r="A230" i="79"/>
  <c r="G229" i="79"/>
  <c r="F229" i="79"/>
  <c r="E229" i="79"/>
  <c r="D229" i="79"/>
  <c r="C229" i="79"/>
  <c r="B229" i="79"/>
  <c r="A229" i="79"/>
  <c r="G228" i="79"/>
  <c r="F228" i="79"/>
  <c r="E228" i="79"/>
  <c r="D228" i="79"/>
  <c r="C228" i="79"/>
  <c r="B228" i="79"/>
  <c r="A228" i="79"/>
  <c r="G227" i="79"/>
  <c r="F227" i="79"/>
  <c r="E227" i="79"/>
  <c r="D227" i="79"/>
  <c r="C227" i="79"/>
  <c r="B227" i="79"/>
  <c r="A227" i="79"/>
  <c r="G226" i="79"/>
  <c r="F226" i="79"/>
  <c r="E226" i="79"/>
  <c r="D226" i="79"/>
  <c r="C226" i="79"/>
  <c r="B226" i="79"/>
  <c r="A226" i="79"/>
  <c r="G225" i="79"/>
  <c r="F225" i="79"/>
  <c r="E225" i="79"/>
  <c r="D225" i="79"/>
  <c r="C225" i="79"/>
  <c r="B225" i="79"/>
  <c r="A225" i="79"/>
  <c r="G224" i="79"/>
  <c r="F224" i="79"/>
  <c r="E224" i="79"/>
  <c r="D224" i="79"/>
  <c r="C224" i="79"/>
  <c r="B224" i="79"/>
  <c r="A224" i="79"/>
  <c r="G223" i="79"/>
  <c r="F223" i="79"/>
  <c r="E223" i="79"/>
  <c r="D223" i="79"/>
  <c r="C223" i="79"/>
  <c r="B223" i="79"/>
  <c r="A223" i="79"/>
  <c r="G222" i="79"/>
  <c r="F222" i="79"/>
  <c r="E222" i="79"/>
  <c r="D222" i="79"/>
  <c r="C222" i="79"/>
  <c r="B222" i="79"/>
  <c r="A222" i="79"/>
  <c r="G221" i="79"/>
  <c r="F221" i="79"/>
  <c r="E221" i="79"/>
  <c r="D221" i="79"/>
  <c r="C221" i="79"/>
  <c r="B221" i="79"/>
  <c r="A221" i="79"/>
  <c r="G220" i="79"/>
  <c r="F220" i="79"/>
  <c r="E220" i="79"/>
  <c r="D220" i="79"/>
  <c r="C220" i="79"/>
  <c r="B220" i="79"/>
  <c r="A220" i="79"/>
  <c r="G219" i="79"/>
  <c r="F219" i="79"/>
  <c r="E219" i="79"/>
  <c r="D219" i="79"/>
  <c r="C219" i="79"/>
  <c r="B219" i="79"/>
  <c r="A219" i="79"/>
  <c r="G218" i="79"/>
  <c r="F218" i="79"/>
  <c r="E218" i="79"/>
  <c r="D218" i="79"/>
  <c r="C218" i="79"/>
  <c r="B218" i="79"/>
  <c r="A218" i="79"/>
  <c r="G217" i="79"/>
  <c r="F217" i="79"/>
  <c r="E217" i="79"/>
  <c r="D217" i="79"/>
  <c r="C217" i="79"/>
  <c r="B217" i="79"/>
  <c r="A217" i="79"/>
  <c r="G216" i="79"/>
  <c r="F216" i="79"/>
  <c r="E216" i="79"/>
  <c r="D216" i="79"/>
  <c r="C216" i="79"/>
  <c r="B216" i="79"/>
  <c r="A216" i="79"/>
  <c r="G215" i="79"/>
  <c r="F215" i="79"/>
  <c r="E215" i="79"/>
  <c r="D215" i="79"/>
  <c r="C215" i="79"/>
  <c r="B215" i="79"/>
  <c r="A215" i="79"/>
  <c r="G214" i="79"/>
  <c r="F214" i="79"/>
  <c r="E214" i="79"/>
  <c r="D214" i="79"/>
  <c r="C214" i="79"/>
  <c r="B214" i="79"/>
  <c r="A214" i="79"/>
  <c r="G213" i="79"/>
  <c r="F213" i="79"/>
  <c r="E213" i="79"/>
  <c r="D213" i="79"/>
  <c r="C213" i="79"/>
  <c r="B213" i="79"/>
  <c r="A213" i="79"/>
  <c r="G212" i="79"/>
  <c r="F212" i="79"/>
  <c r="E212" i="79"/>
  <c r="D212" i="79"/>
  <c r="C212" i="79"/>
  <c r="B212" i="79"/>
  <c r="A212" i="79"/>
  <c r="G211" i="79"/>
  <c r="F211" i="79"/>
  <c r="E211" i="79"/>
  <c r="D211" i="79"/>
  <c r="C211" i="79"/>
  <c r="B211" i="79"/>
  <c r="A211" i="79"/>
  <c r="G210" i="79"/>
  <c r="F210" i="79"/>
  <c r="E210" i="79"/>
  <c r="D210" i="79"/>
  <c r="C210" i="79"/>
  <c r="B210" i="79"/>
  <c r="A210" i="79"/>
  <c r="G209" i="79"/>
  <c r="F209" i="79"/>
  <c r="E209" i="79"/>
  <c r="D209" i="79"/>
  <c r="C209" i="79"/>
  <c r="B209" i="79"/>
  <c r="A209" i="79"/>
  <c r="G208" i="79"/>
  <c r="F208" i="79"/>
  <c r="E208" i="79"/>
  <c r="D208" i="79"/>
  <c r="C208" i="79"/>
  <c r="B208" i="79"/>
  <c r="A208" i="79"/>
  <c r="G207" i="79"/>
  <c r="F207" i="79"/>
  <c r="E207" i="79"/>
  <c r="D207" i="79"/>
  <c r="C207" i="79"/>
  <c r="B207" i="79"/>
  <c r="A207" i="79"/>
  <c r="G206" i="79"/>
  <c r="F206" i="79"/>
  <c r="E206" i="79"/>
  <c r="D206" i="79"/>
  <c r="C206" i="79"/>
  <c r="B206" i="79"/>
  <c r="A206" i="79"/>
  <c r="G205" i="79"/>
  <c r="F205" i="79"/>
  <c r="E205" i="79"/>
  <c r="D205" i="79"/>
  <c r="C205" i="79"/>
  <c r="B205" i="79"/>
  <c r="A205" i="79"/>
  <c r="G204" i="79"/>
  <c r="F204" i="79"/>
  <c r="E204" i="79"/>
  <c r="D204" i="79"/>
  <c r="C204" i="79"/>
  <c r="B204" i="79"/>
  <c r="A204" i="79"/>
  <c r="G203" i="79"/>
  <c r="F203" i="79"/>
  <c r="E203" i="79"/>
  <c r="D203" i="79"/>
  <c r="C203" i="79"/>
  <c r="B203" i="79"/>
  <c r="A203" i="79"/>
  <c r="G202" i="79"/>
  <c r="F202" i="79"/>
  <c r="E202" i="79"/>
  <c r="D202" i="79"/>
  <c r="C202" i="79"/>
  <c r="B202" i="79"/>
  <c r="A202" i="79"/>
  <c r="G201" i="79"/>
  <c r="F201" i="79"/>
  <c r="E201" i="79"/>
  <c r="D201" i="79"/>
  <c r="C201" i="79"/>
  <c r="B201" i="79"/>
  <c r="A201" i="79"/>
  <c r="G200" i="79"/>
  <c r="F200" i="79"/>
  <c r="E200" i="79"/>
  <c r="D200" i="79"/>
  <c r="C200" i="79"/>
  <c r="B200" i="79"/>
  <c r="A200" i="79"/>
  <c r="G199" i="79"/>
  <c r="F199" i="79"/>
  <c r="E199" i="79"/>
  <c r="D199" i="79"/>
  <c r="C199" i="79"/>
  <c r="B199" i="79"/>
  <c r="A199" i="79"/>
  <c r="G198" i="79"/>
  <c r="F198" i="79"/>
  <c r="E198" i="79"/>
  <c r="D198" i="79"/>
  <c r="C198" i="79"/>
  <c r="B198" i="79"/>
  <c r="A198" i="79"/>
  <c r="G197" i="79"/>
  <c r="F197" i="79"/>
  <c r="E197" i="79"/>
  <c r="D197" i="79"/>
  <c r="C197" i="79"/>
  <c r="B197" i="79"/>
  <c r="A197" i="79"/>
  <c r="G196" i="79"/>
  <c r="F196" i="79"/>
  <c r="E196" i="79"/>
  <c r="D196" i="79"/>
  <c r="C196" i="79"/>
  <c r="B196" i="79"/>
  <c r="A196" i="79"/>
  <c r="G195" i="79"/>
  <c r="F195" i="79"/>
  <c r="E195" i="79"/>
  <c r="D195" i="79"/>
  <c r="C195" i="79"/>
  <c r="B195" i="79"/>
  <c r="A195" i="79"/>
  <c r="G194" i="79"/>
  <c r="F194" i="79"/>
  <c r="E194" i="79"/>
  <c r="D194" i="79"/>
  <c r="C194" i="79"/>
  <c r="B194" i="79"/>
  <c r="A194" i="79"/>
  <c r="G193" i="79"/>
  <c r="F193" i="79"/>
  <c r="E193" i="79"/>
  <c r="D193" i="79"/>
  <c r="C193" i="79"/>
  <c r="B193" i="79"/>
  <c r="A193" i="79"/>
  <c r="G192" i="79"/>
  <c r="F192" i="79"/>
  <c r="E192" i="79"/>
  <c r="D192" i="79"/>
  <c r="C192" i="79"/>
  <c r="B192" i="79"/>
  <c r="A192" i="79"/>
  <c r="G191" i="79"/>
  <c r="F191" i="79"/>
  <c r="E191" i="79"/>
  <c r="D191" i="79"/>
  <c r="C191" i="79"/>
  <c r="B191" i="79"/>
  <c r="A191" i="79"/>
  <c r="G190" i="79"/>
  <c r="F190" i="79"/>
  <c r="E190" i="79"/>
  <c r="D190" i="79"/>
  <c r="C190" i="79"/>
  <c r="B190" i="79"/>
  <c r="A190" i="79"/>
  <c r="G189" i="79"/>
  <c r="F189" i="79"/>
  <c r="E189" i="79"/>
  <c r="D189" i="79"/>
  <c r="C189" i="79"/>
  <c r="B189" i="79"/>
  <c r="A189" i="79"/>
  <c r="G188" i="79"/>
  <c r="F188" i="79"/>
  <c r="E188" i="79"/>
  <c r="D188" i="79"/>
  <c r="C188" i="79"/>
  <c r="B188" i="79"/>
  <c r="A188" i="79"/>
  <c r="G187" i="79"/>
  <c r="F187" i="79"/>
  <c r="E187" i="79"/>
  <c r="D187" i="79"/>
  <c r="C187" i="79"/>
  <c r="B187" i="79"/>
  <c r="A187" i="79"/>
  <c r="G186" i="79"/>
  <c r="F186" i="79"/>
  <c r="E186" i="79"/>
  <c r="D186" i="79"/>
  <c r="C186" i="79"/>
  <c r="B186" i="79"/>
  <c r="A186" i="79"/>
  <c r="G185" i="79"/>
  <c r="F185" i="79"/>
  <c r="E185" i="79"/>
  <c r="D185" i="79"/>
  <c r="C185" i="79"/>
  <c r="B185" i="79"/>
  <c r="A185" i="79"/>
  <c r="G184" i="79"/>
  <c r="F184" i="79"/>
  <c r="E184" i="79"/>
  <c r="D184" i="79"/>
  <c r="C184" i="79"/>
  <c r="B184" i="79"/>
  <c r="A184" i="79"/>
  <c r="G183" i="79"/>
  <c r="F183" i="79"/>
  <c r="E183" i="79"/>
  <c r="D183" i="79"/>
  <c r="C183" i="79"/>
  <c r="B183" i="79"/>
  <c r="A183" i="79"/>
  <c r="G182" i="79"/>
  <c r="F182" i="79"/>
  <c r="E182" i="79"/>
  <c r="D182" i="79"/>
  <c r="C182" i="79"/>
  <c r="B182" i="79"/>
  <c r="A182" i="79"/>
  <c r="G181" i="79"/>
  <c r="F181" i="79"/>
  <c r="E181" i="79"/>
  <c r="D181" i="79"/>
  <c r="C181" i="79"/>
  <c r="B181" i="79"/>
  <c r="A181" i="79"/>
  <c r="G180" i="79"/>
  <c r="F180" i="79"/>
  <c r="E180" i="79"/>
  <c r="D180" i="79"/>
  <c r="C180" i="79"/>
  <c r="B180" i="79"/>
  <c r="A180" i="79"/>
  <c r="G179" i="79"/>
  <c r="F179" i="79"/>
  <c r="E179" i="79"/>
  <c r="D179" i="79"/>
  <c r="C179" i="79"/>
  <c r="B179" i="79"/>
  <c r="A179" i="79"/>
  <c r="G178" i="79"/>
  <c r="F178" i="79"/>
  <c r="E178" i="79"/>
  <c r="D178" i="79"/>
  <c r="C178" i="79"/>
  <c r="B178" i="79"/>
  <c r="A178" i="79"/>
  <c r="G177" i="79"/>
  <c r="F177" i="79"/>
  <c r="E177" i="79"/>
  <c r="D177" i="79"/>
  <c r="C177" i="79"/>
  <c r="B177" i="79"/>
  <c r="A177" i="79"/>
  <c r="G176" i="79"/>
  <c r="F176" i="79"/>
  <c r="E176" i="79"/>
  <c r="D176" i="79"/>
  <c r="C176" i="79"/>
  <c r="B176" i="79"/>
  <c r="A176" i="79"/>
  <c r="G175" i="79"/>
  <c r="F175" i="79"/>
  <c r="E175" i="79"/>
  <c r="D175" i="79"/>
  <c r="C175" i="79"/>
  <c r="B175" i="79"/>
  <c r="A175" i="79"/>
  <c r="G174" i="79"/>
  <c r="F174" i="79"/>
  <c r="E174" i="79"/>
  <c r="D174" i="79"/>
  <c r="C174" i="79"/>
  <c r="B174" i="79"/>
  <c r="A174" i="79"/>
  <c r="G173" i="79"/>
  <c r="F173" i="79"/>
  <c r="E173" i="79"/>
  <c r="D173" i="79"/>
  <c r="C173" i="79"/>
  <c r="B173" i="79"/>
  <c r="A173" i="79"/>
  <c r="G172" i="79"/>
  <c r="F172" i="79"/>
  <c r="E172" i="79"/>
  <c r="D172" i="79"/>
  <c r="C172" i="79"/>
  <c r="B172" i="79"/>
  <c r="A172" i="79"/>
  <c r="G171" i="79"/>
  <c r="F171" i="79"/>
  <c r="E171" i="79"/>
  <c r="D171" i="79"/>
  <c r="C171" i="79"/>
  <c r="B171" i="79"/>
  <c r="A171" i="79"/>
  <c r="G170" i="79"/>
  <c r="F170" i="79"/>
  <c r="E170" i="79"/>
  <c r="D170" i="79"/>
  <c r="C170" i="79"/>
  <c r="B170" i="79"/>
  <c r="A170" i="79"/>
  <c r="G169" i="79"/>
  <c r="F169" i="79"/>
  <c r="E169" i="79"/>
  <c r="D169" i="79"/>
  <c r="C169" i="79"/>
  <c r="B169" i="79"/>
  <c r="A169" i="79"/>
  <c r="G168" i="79"/>
  <c r="F168" i="79"/>
  <c r="E168" i="79"/>
  <c r="D168" i="79"/>
  <c r="C168" i="79"/>
  <c r="B168" i="79"/>
  <c r="A168" i="79"/>
  <c r="G167" i="79"/>
  <c r="F167" i="79"/>
  <c r="E167" i="79"/>
  <c r="D167" i="79"/>
  <c r="C167" i="79"/>
  <c r="B167" i="79"/>
  <c r="A167" i="79"/>
  <c r="G166" i="79"/>
  <c r="F166" i="79"/>
  <c r="E166" i="79"/>
  <c r="D166" i="79"/>
  <c r="C166" i="79"/>
  <c r="B166" i="79"/>
  <c r="A166" i="79"/>
  <c r="G165" i="79"/>
  <c r="F165" i="79"/>
  <c r="E165" i="79"/>
  <c r="D165" i="79"/>
  <c r="C165" i="79"/>
  <c r="B165" i="79"/>
  <c r="A165" i="79"/>
  <c r="G164" i="79"/>
  <c r="F164" i="79"/>
  <c r="E164" i="79"/>
  <c r="D164" i="79"/>
  <c r="C164" i="79"/>
  <c r="B164" i="79"/>
  <c r="A164" i="79"/>
  <c r="G163" i="79"/>
  <c r="F163" i="79"/>
  <c r="E163" i="79"/>
  <c r="D163" i="79"/>
  <c r="C163" i="79"/>
  <c r="B163" i="79"/>
  <c r="A163" i="79"/>
  <c r="G162" i="79"/>
  <c r="F162" i="79"/>
  <c r="E162" i="79"/>
  <c r="D162" i="79"/>
  <c r="C162" i="79"/>
  <c r="B162" i="79"/>
  <c r="A162" i="79"/>
  <c r="G161" i="79"/>
  <c r="F161" i="79"/>
  <c r="E161" i="79"/>
  <c r="D161" i="79"/>
  <c r="C161" i="79"/>
  <c r="B161" i="79"/>
  <c r="A161" i="79"/>
  <c r="G160" i="79"/>
  <c r="F160" i="79"/>
  <c r="E160" i="79"/>
  <c r="D160" i="79"/>
  <c r="C160" i="79"/>
  <c r="B160" i="79"/>
  <c r="A160" i="79"/>
  <c r="G159" i="79"/>
  <c r="F159" i="79"/>
  <c r="E159" i="79"/>
  <c r="D159" i="79"/>
  <c r="C159" i="79"/>
  <c r="B159" i="79"/>
  <c r="A159" i="79"/>
  <c r="G158" i="79"/>
  <c r="F158" i="79"/>
  <c r="E158" i="79"/>
  <c r="D158" i="79"/>
  <c r="C158" i="79"/>
  <c r="B158" i="79"/>
  <c r="A158" i="79"/>
  <c r="G157" i="79"/>
  <c r="F157" i="79"/>
  <c r="E157" i="79"/>
  <c r="D157" i="79"/>
  <c r="C157" i="79"/>
  <c r="B157" i="79"/>
  <c r="A157" i="79"/>
  <c r="G156" i="79"/>
  <c r="F156" i="79"/>
  <c r="E156" i="79"/>
  <c r="D156" i="79"/>
  <c r="C156" i="79"/>
  <c r="B156" i="79"/>
  <c r="A156" i="79"/>
  <c r="G155" i="79"/>
  <c r="F155" i="79"/>
  <c r="E155" i="79"/>
  <c r="D155" i="79"/>
  <c r="C155" i="79"/>
  <c r="B155" i="79"/>
  <c r="A155" i="79"/>
  <c r="G154" i="79"/>
  <c r="F154" i="79"/>
  <c r="E154" i="79"/>
  <c r="D154" i="79"/>
  <c r="C154" i="79"/>
  <c r="B154" i="79"/>
  <c r="A154" i="79"/>
  <c r="G153" i="79"/>
  <c r="F153" i="79"/>
  <c r="E153" i="79"/>
  <c r="D153" i="79"/>
  <c r="C153" i="79"/>
  <c r="B153" i="79"/>
  <c r="A153" i="79"/>
  <c r="G152" i="79"/>
  <c r="F152" i="79"/>
  <c r="E152" i="79"/>
  <c r="D152" i="79"/>
  <c r="C152" i="79"/>
  <c r="B152" i="79"/>
  <c r="A152" i="79"/>
  <c r="G151" i="79"/>
  <c r="F151" i="79"/>
  <c r="E151" i="79"/>
  <c r="D151" i="79"/>
  <c r="C151" i="79"/>
  <c r="B151" i="79"/>
  <c r="A151" i="79"/>
  <c r="G150" i="79"/>
  <c r="F150" i="79"/>
  <c r="E150" i="79"/>
  <c r="D150" i="79"/>
  <c r="C150" i="79"/>
  <c r="B150" i="79"/>
  <c r="A150" i="79"/>
  <c r="G149" i="79"/>
  <c r="F149" i="79"/>
  <c r="E149" i="79"/>
  <c r="D149" i="79"/>
  <c r="C149" i="79"/>
  <c r="B149" i="79"/>
  <c r="A149" i="79"/>
  <c r="G148" i="79"/>
  <c r="F148" i="79"/>
  <c r="E148" i="79"/>
  <c r="D148" i="79"/>
  <c r="C148" i="79"/>
  <c r="B148" i="79"/>
  <c r="A148" i="79"/>
  <c r="G147" i="79"/>
  <c r="F147" i="79"/>
  <c r="E147" i="79"/>
  <c r="D147" i="79"/>
  <c r="C147" i="79"/>
  <c r="B147" i="79"/>
  <c r="A147" i="79"/>
  <c r="G146" i="79"/>
  <c r="F146" i="79"/>
  <c r="E146" i="79"/>
  <c r="D146" i="79"/>
  <c r="C146" i="79"/>
  <c r="B146" i="79"/>
  <c r="A146" i="79"/>
  <c r="G145" i="79"/>
  <c r="F145" i="79"/>
  <c r="E145" i="79"/>
  <c r="D145" i="79"/>
  <c r="C145" i="79"/>
  <c r="B145" i="79"/>
  <c r="A145" i="79"/>
  <c r="G144" i="79"/>
  <c r="F144" i="79"/>
  <c r="E144" i="79"/>
  <c r="D144" i="79"/>
  <c r="C144" i="79"/>
  <c r="B144" i="79"/>
  <c r="A144" i="79"/>
  <c r="G143" i="79"/>
  <c r="F143" i="79"/>
  <c r="E143" i="79"/>
  <c r="D143" i="79"/>
  <c r="C143" i="79"/>
  <c r="B143" i="79"/>
  <c r="A143" i="79"/>
  <c r="G142" i="79"/>
  <c r="F142" i="79"/>
  <c r="E142" i="79"/>
  <c r="D142" i="79"/>
  <c r="C142" i="79"/>
  <c r="B142" i="79"/>
  <c r="A142" i="79"/>
  <c r="G141" i="79"/>
  <c r="F141" i="79"/>
  <c r="E141" i="79"/>
  <c r="D141" i="79"/>
  <c r="C141" i="79"/>
  <c r="B141" i="79"/>
  <c r="A141" i="79"/>
  <c r="G140" i="79"/>
  <c r="F140" i="79"/>
  <c r="E140" i="79"/>
  <c r="D140" i="79"/>
  <c r="C140" i="79"/>
  <c r="B140" i="79"/>
  <c r="A140" i="79"/>
  <c r="G139" i="79"/>
  <c r="F139" i="79"/>
  <c r="E139" i="79"/>
  <c r="D139" i="79"/>
  <c r="C139" i="79"/>
  <c r="B139" i="79"/>
  <c r="A139" i="79"/>
  <c r="G138" i="79"/>
  <c r="F138" i="79"/>
  <c r="E138" i="79"/>
  <c r="D138" i="79"/>
  <c r="C138" i="79"/>
  <c r="B138" i="79"/>
  <c r="A138" i="79"/>
  <c r="G137" i="79"/>
  <c r="F137" i="79"/>
  <c r="E137" i="79"/>
  <c r="D137" i="79"/>
  <c r="C137" i="79"/>
  <c r="B137" i="79"/>
  <c r="A137" i="79"/>
  <c r="G136" i="79"/>
  <c r="F136" i="79"/>
  <c r="E136" i="79"/>
  <c r="D136" i="79"/>
  <c r="C136" i="79"/>
  <c r="B136" i="79"/>
  <c r="A136" i="79"/>
  <c r="G135" i="79"/>
  <c r="F135" i="79"/>
  <c r="E135" i="79"/>
  <c r="D135" i="79"/>
  <c r="C135" i="79"/>
  <c r="B135" i="79"/>
  <c r="A135" i="79"/>
  <c r="G134" i="79"/>
  <c r="F134" i="79"/>
  <c r="E134" i="79"/>
  <c r="D134" i="79"/>
  <c r="C134" i="79"/>
  <c r="B134" i="79"/>
  <c r="A134" i="79"/>
  <c r="G133" i="79"/>
  <c r="F133" i="79"/>
  <c r="E133" i="79"/>
  <c r="D133" i="79"/>
  <c r="C133" i="79"/>
  <c r="B133" i="79"/>
  <c r="A133" i="79"/>
  <c r="G132" i="79"/>
  <c r="F132" i="79"/>
  <c r="E132" i="79"/>
  <c r="D132" i="79"/>
  <c r="C132" i="79"/>
  <c r="B132" i="79"/>
  <c r="A132" i="79"/>
  <c r="G131" i="79"/>
  <c r="F131" i="79"/>
  <c r="E131" i="79"/>
  <c r="D131" i="79"/>
  <c r="C131" i="79"/>
  <c r="B131" i="79"/>
  <c r="A131" i="79"/>
  <c r="G130" i="79"/>
  <c r="F130" i="79"/>
  <c r="E130" i="79"/>
  <c r="D130" i="79"/>
  <c r="C130" i="79"/>
  <c r="B130" i="79"/>
  <c r="A130" i="79"/>
  <c r="G129" i="79"/>
  <c r="F129" i="79"/>
  <c r="E129" i="79"/>
  <c r="D129" i="79"/>
  <c r="C129" i="79"/>
  <c r="B129" i="79"/>
  <c r="A129" i="79"/>
  <c r="G128" i="79"/>
  <c r="F128" i="79"/>
  <c r="E128" i="79"/>
  <c r="D128" i="79"/>
  <c r="C128" i="79"/>
  <c r="B128" i="79"/>
  <c r="A128" i="79"/>
  <c r="G127" i="79"/>
  <c r="F127" i="79"/>
  <c r="E127" i="79"/>
  <c r="D127" i="79"/>
  <c r="C127" i="79"/>
  <c r="B127" i="79"/>
  <c r="A127" i="79"/>
  <c r="G126" i="79"/>
  <c r="F126" i="79"/>
  <c r="E126" i="79"/>
  <c r="D126" i="79"/>
  <c r="C126" i="79"/>
  <c r="B126" i="79"/>
  <c r="A126" i="79"/>
  <c r="G125" i="79"/>
  <c r="F125" i="79"/>
  <c r="E125" i="79"/>
  <c r="D125" i="79"/>
  <c r="C125" i="79"/>
  <c r="B125" i="79"/>
  <c r="A125" i="79"/>
  <c r="G124" i="79"/>
  <c r="F124" i="79"/>
  <c r="E124" i="79"/>
  <c r="D124" i="79"/>
  <c r="C124" i="79"/>
  <c r="B124" i="79"/>
  <c r="A124" i="79"/>
  <c r="G123" i="79"/>
  <c r="F123" i="79"/>
  <c r="E123" i="79"/>
  <c r="D123" i="79"/>
  <c r="C123" i="79"/>
  <c r="B123" i="79"/>
  <c r="A123" i="79"/>
  <c r="G122" i="79"/>
  <c r="F122" i="79"/>
  <c r="E122" i="79"/>
  <c r="D122" i="79"/>
  <c r="C122" i="79"/>
  <c r="B122" i="79"/>
  <c r="A122" i="79"/>
  <c r="G121" i="79"/>
  <c r="F121" i="79"/>
  <c r="E121" i="79"/>
  <c r="D121" i="79"/>
  <c r="C121" i="79"/>
  <c r="B121" i="79"/>
  <c r="A121" i="79"/>
  <c r="G120" i="79"/>
  <c r="F120" i="79"/>
  <c r="E120" i="79"/>
  <c r="D120" i="79"/>
  <c r="C120" i="79"/>
  <c r="B120" i="79"/>
  <c r="A120" i="79"/>
  <c r="G119" i="79"/>
  <c r="F119" i="79"/>
  <c r="E119" i="79"/>
  <c r="D119" i="79"/>
  <c r="C119" i="79"/>
  <c r="B119" i="79"/>
  <c r="A119" i="79"/>
  <c r="G118" i="79"/>
  <c r="F118" i="79"/>
  <c r="E118" i="79"/>
  <c r="D118" i="79"/>
  <c r="C118" i="79"/>
  <c r="B118" i="79"/>
  <c r="A118" i="79"/>
  <c r="G117" i="79"/>
  <c r="F117" i="79"/>
  <c r="E117" i="79"/>
  <c r="D117" i="79"/>
  <c r="C117" i="79"/>
  <c r="B117" i="79"/>
  <c r="A117" i="79"/>
  <c r="G116" i="79"/>
  <c r="F116" i="79"/>
  <c r="E116" i="79"/>
  <c r="D116" i="79"/>
  <c r="C116" i="79"/>
  <c r="B116" i="79"/>
  <c r="A116" i="79"/>
  <c r="G115" i="79"/>
  <c r="F115" i="79"/>
  <c r="E115" i="79"/>
  <c r="D115" i="79"/>
  <c r="C115" i="79"/>
  <c r="B115" i="79"/>
  <c r="A115" i="79"/>
  <c r="G114" i="79"/>
  <c r="F114" i="79"/>
  <c r="E114" i="79"/>
  <c r="D114" i="79"/>
  <c r="C114" i="79"/>
  <c r="B114" i="79"/>
  <c r="A114" i="79"/>
  <c r="G113" i="79"/>
  <c r="F113" i="79"/>
  <c r="E113" i="79"/>
  <c r="D113" i="79"/>
  <c r="C113" i="79"/>
  <c r="B113" i="79"/>
  <c r="A113" i="79"/>
  <c r="G112" i="79"/>
  <c r="F112" i="79"/>
  <c r="E112" i="79"/>
  <c r="D112" i="79"/>
  <c r="C112" i="79"/>
  <c r="B112" i="79"/>
  <c r="A112" i="79"/>
  <c r="G111" i="79"/>
  <c r="F111" i="79"/>
  <c r="E111" i="79"/>
  <c r="D111" i="79"/>
  <c r="C111" i="79"/>
  <c r="B111" i="79"/>
  <c r="A111" i="79"/>
  <c r="G110" i="79"/>
  <c r="F110" i="79"/>
  <c r="E110" i="79"/>
  <c r="D110" i="79"/>
  <c r="C110" i="79"/>
  <c r="B110" i="79"/>
  <c r="A110" i="79"/>
  <c r="G109" i="79"/>
  <c r="F109" i="79"/>
  <c r="E109" i="79"/>
  <c r="D109" i="79"/>
  <c r="C109" i="79"/>
  <c r="B109" i="79"/>
  <c r="A109" i="79"/>
  <c r="G108" i="79"/>
  <c r="F108" i="79"/>
  <c r="E108" i="79"/>
  <c r="D108" i="79"/>
  <c r="C108" i="79"/>
  <c r="B108" i="79"/>
  <c r="A108" i="79"/>
  <c r="G107" i="79"/>
  <c r="F107" i="79"/>
  <c r="E107" i="79"/>
  <c r="D107" i="79"/>
  <c r="C107" i="79"/>
  <c r="B107" i="79"/>
  <c r="A107" i="79"/>
  <c r="G106" i="79"/>
  <c r="F106" i="79"/>
  <c r="E106" i="79"/>
  <c r="D106" i="79"/>
  <c r="C106" i="79"/>
  <c r="B106" i="79"/>
  <c r="A106" i="79"/>
  <c r="G105" i="79"/>
  <c r="F105" i="79"/>
  <c r="E105" i="79"/>
  <c r="D105" i="79"/>
  <c r="C105" i="79"/>
  <c r="B105" i="79"/>
  <c r="A105" i="79"/>
  <c r="G104" i="79"/>
  <c r="F104" i="79"/>
  <c r="E104" i="79"/>
  <c r="D104" i="79"/>
  <c r="C104" i="79"/>
  <c r="B104" i="79"/>
  <c r="A104" i="79"/>
  <c r="G103" i="79"/>
  <c r="F103" i="79"/>
  <c r="E103" i="79"/>
  <c r="D103" i="79"/>
  <c r="C103" i="79"/>
  <c r="B103" i="79"/>
  <c r="A103" i="79"/>
  <c r="G102" i="79"/>
  <c r="F102" i="79"/>
  <c r="E102" i="79"/>
  <c r="D102" i="79"/>
  <c r="C102" i="79"/>
  <c r="B102" i="79"/>
  <c r="A102" i="79"/>
  <c r="G101" i="79"/>
  <c r="F101" i="79"/>
  <c r="E101" i="79"/>
  <c r="D101" i="79"/>
  <c r="C101" i="79"/>
  <c r="B101" i="79"/>
  <c r="A101" i="79"/>
  <c r="G100" i="79"/>
  <c r="F100" i="79"/>
  <c r="E100" i="79"/>
  <c r="D100" i="79"/>
  <c r="C100" i="79"/>
  <c r="B100" i="79"/>
  <c r="A100" i="79"/>
  <c r="G99" i="79"/>
  <c r="F99" i="79"/>
  <c r="E99" i="79"/>
  <c r="D99" i="79"/>
  <c r="C99" i="79"/>
  <c r="B99" i="79"/>
  <c r="A99" i="79"/>
  <c r="G98" i="79"/>
  <c r="F98" i="79"/>
  <c r="E98" i="79"/>
  <c r="D98" i="79"/>
  <c r="C98" i="79"/>
  <c r="B98" i="79"/>
  <c r="A98" i="79"/>
  <c r="G97" i="79"/>
  <c r="F97" i="79"/>
  <c r="E97" i="79"/>
  <c r="D97" i="79"/>
  <c r="C97" i="79"/>
  <c r="B97" i="79"/>
  <c r="A97" i="79"/>
  <c r="G96" i="79"/>
  <c r="F96" i="79"/>
  <c r="E96" i="79"/>
  <c r="D96" i="79"/>
  <c r="C96" i="79"/>
  <c r="B96" i="79"/>
  <c r="A96" i="79"/>
  <c r="G95" i="79"/>
  <c r="F95" i="79"/>
  <c r="E95" i="79"/>
  <c r="D95" i="79"/>
  <c r="C95" i="79"/>
  <c r="B95" i="79"/>
  <c r="A95" i="79"/>
  <c r="G94" i="79"/>
  <c r="F94" i="79"/>
  <c r="E94" i="79"/>
  <c r="D94" i="79"/>
  <c r="C94" i="79"/>
  <c r="B94" i="79"/>
  <c r="A94" i="79"/>
  <c r="G93" i="79"/>
  <c r="F93" i="79"/>
  <c r="E93" i="79"/>
  <c r="D93" i="79"/>
  <c r="C93" i="79"/>
  <c r="B93" i="79"/>
  <c r="A93" i="79"/>
  <c r="G92" i="79"/>
  <c r="F92" i="79"/>
  <c r="E92" i="79"/>
  <c r="D92" i="79"/>
  <c r="C92" i="79"/>
  <c r="B92" i="79"/>
  <c r="A92" i="79"/>
  <c r="G91" i="79"/>
  <c r="F91" i="79"/>
  <c r="E91" i="79"/>
  <c r="D91" i="79"/>
  <c r="C91" i="79"/>
  <c r="B91" i="79"/>
  <c r="A91" i="79"/>
  <c r="G90" i="79"/>
  <c r="F90" i="79"/>
  <c r="E90" i="79"/>
  <c r="D90" i="79"/>
  <c r="C90" i="79"/>
  <c r="B90" i="79"/>
  <c r="A90" i="79"/>
  <c r="G89" i="79"/>
  <c r="F89" i="79"/>
  <c r="E89" i="79"/>
  <c r="D89" i="79"/>
  <c r="C89" i="79"/>
  <c r="B89" i="79"/>
  <c r="A89" i="79"/>
  <c r="G88" i="79"/>
  <c r="F88" i="79"/>
  <c r="E88" i="79"/>
  <c r="D88" i="79"/>
  <c r="C88" i="79"/>
  <c r="B88" i="79"/>
  <c r="A88" i="79"/>
  <c r="G87" i="79"/>
  <c r="F87" i="79"/>
  <c r="E87" i="79"/>
  <c r="D87" i="79"/>
  <c r="C87" i="79"/>
  <c r="B87" i="79"/>
  <c r="A87" i="79"/>
  <c r="G86" i="79"/>
  <c r="F86" i="79"/>
  <c r="E86" i="79"/>
  <c r="D86" i="79"/>
  <c r="C86" i="79"/>
  <c r="B86" i="79"/>
  <c r="A86" i="79"/>
  <c r="G85" i="79"/>
  <c r="F85" i="79"/>
  <c r="E85" i="79"/>
  <c r="D85" i="79"/>
  <c r="C85" i="79"/>
  <c r="B85" i="79"/>
  <c r="A85" i="79"/>
  <c r="G84" i="79"/>
  <c r="F84" i="79"/>
  <c r="E84" i="79"/>
  <c r="D84" i="79"/>
  <c r="C84" i="79"/>
  <c r="B84" i="79"/>
  <c r="A84" i="79"/>
  <c r="G83" i="79"/>
  <c r="F83" i="79"/>
  <c r="E83" i="79"/>
  <c r="D83" i="79"/>
  <c r="C83" i="79"/>
  <c r="B83" i="79"/>
  <c r="A83" i="79"/>
  <c r="G82" i="79"/>
  <c r="F82" i="79"/>
  <c r="E82" i="79"/>
  <c r="D82" i="79"/>
  <c r="C82" i="79"/>
  <c r="B82" i="79"/>
  <c r="A82" i="79"/>
  <c r="G81" i="79"/>
  <c r="F81" i="79"/>
  <c r="E81" i="79"/>
  <c r="D81" i="79"/>
  <c r="C81" i="79"/>
  <c r="B81" i="79"/>
  <c r="A81" i="79"/>
  <c r="G80" i="79"/>
  <c r="F80" i="79"/>
  <c r="E80" i="79"/>
  <c r="D80" i="79"/>
  <c r="C80" i="79"/>
  <c r="B80" i="79"/>
  <c r="A80" i="79"/>
  <c r="G79" i="79"/>
  <c r="F79" i="79"/>
  <c r="E79" i="79"/>
  <c r="D79" i="79"/>
  <c r="C79" i="79"/>
  <c r="B79" i="79"/>
  <c r="A79" i="79"/>
  <c r="G78" i="79"/>
  <c r="F78" i="79"/>
  <c r="E78" i="79"/>
  <c r="D78" i="79"/>
  <c r="C78" i="79"/>
  <c r="B78" i="79"/>
  <c r="A78" i="79"/>
  <c r="G77" i="79"/>
  <c r="F77" i="79"/>
  <c r="E77" i="79"/>
  <c r="D77" i="79"/>
  <c r="C77" i="79"/>
  <c r="B77" i="79"/>
  <c r="A77" i="79"/>
  <c r="G76" i="79"/>
  <c r="F76" i="79"/>
  <c r="E76" i="79"/>
  <c r="D76" i="79"/>
  <c r="C76" i="79"/>
  <c r="B76" i="79"/>
  <c r="A76" i="79"/>
  <c r="G75" i="79"/>
  <c r="F75" i="79"/>
  <c r="E75" i="79"/>
  <c r="D75" i="79"/>
  <c r="C75" i="79"/>
  <c r="B75" i="79"/>
  <c r="A75" i="79"/>
  <c r="G74" i="79"/>
  <c r="F74" i="79"/>
  <c r="E74" i="79"/>
  <c r="D74" i="79"/>
  <c r="C74" i="79"/>
  <c r="B74" i="79"/>
  <c r="A74" i="79"/>
  <c r="G73" i="79"/>
  <c r="F73" i="79"/>
  <c r="E73" i="79"/>
  <c r="D73" i="79"/>
  <c r="C73" i="79"/>
  <c r="B73" i="79"/>
  <c r="A73" i="79"/>
  <c r="G72" i="79"/>
  <c r="F72" i="79"/>
  <c r="E72" i="79"/>
  <c r="D72" i="79"/>
  <c r="C72" i="79"/>
  <c r="B72" i="79"/>
  <c r="A72" i="79"/>
  <c r="G71" i="79"/>
  <c r="F71" i="79"/>
  <c r="E71" i="79"/>
  <c r="D71" i="79"/>
  <c r="C71" i="79"/>
  <c r="B71" i="79"/>
  <c r="A71" i="79"/>
  <c r="G70" i="79"/>
  <c r="F70" i="79"/>
  <c r="E70" i="79"/>
  <c r="D70" i="79"/>
  <c r="C70" i="79"/>
  <c r="B70" i="79"/>
  <c r="A70" i="79"/>
  <c r="G69" i="79"/>
  <c r="F69" i="79"/>
  <c r="E69" i="79"/>
  <c r="D69" i="79"/>
  <c r="C69" i="79"/>
  <c r="B69" i="79"/>
  <c r="A69" i="79"/>
  <c r="G68" i="79"/>
  <c r="F68" i="79"/>
  <c r="E68" i="79"/>
  <c r="D68" i="79"/>
  <c r="C68" i="79"/>
  <c r="B68" i="79"/>
  <c r="A68" i="79"/>
  <c r="G67" i="79"/>
  <c r="F67" i="79"/>
  <c r="E67" i="79"/>
  <c r="D67" i="79"/>
  <c r="C67" i="79"/>
  <c r="B67" i="79"/>
  <c r="A67" i="79"/>
  <c r="G66" i="79"/>
  <c r="F66" i="79"/>
  <c r="E66" i="79"/>
  <c r="D66" i="79"/>
  <c r="C66" i="79"/>
  <c r="B66" i="79"/>
  <c r="A66" i="79"/>
  <c r="G65" i="79"/>
  <c r="F65" i="79"/>
  <c r="E65" i="79"/>
  <c r="D65" i="79"/>
  <c r="C65" i="79"/>
  <c r="B65" i="79"/>
  <c r="A65" i="79"/>
  <c r="G64" i="79"/>
  <c r="F64" i="79"/>
  <c r="E64" i="79"/>
  <c r="D64" i="79"/>
  <c r="C64" i="79"/>
  <c r="B64" i="79"/>
  <c r="A64" i="79"/>
  <c r="G63" i="79"/>
  <c r="F63" i="79"/>
  <c r="E63" i="79"/>
  <c r="D63" i="79"/>
  <c r="C63" i="79"/>
  <c r="B63" i="79"/>
  <c r="A63" i="79"/>
  <c r="G62" i="79"/>
  <c r="F62" i="79"/>
  <c r="E62" i="79"/>
  <c r="D62" i="79"/>
  <c r="C62" i="79"/>
  <c r="B62" i="79"/>
  <c r="A62" i="79"/>
  <c r="G61" i="79"/>
  <c r="F61" i="79"/>
  <c r="E61" i="79"/>
  <c r="D61" i="79"/>
  <c r="C61" i="79"/>
  <c r="B61" i="79"/>
  <c r="A61" i="79"/>
  <c r="G60" i="79"/>
  <c r="F60" i="79"/>
  <c r="E60" i="79"/>
  <c r="D60" i="79"/>
  <c r="C60" i="79"/>
  <c r="B60" i="79"/>
  <c r="A60" i="79"/>
  <c r="G59" i="79"/>
  <c r="F59" i="79"/>
  <c r="E59" i="79"/>
  <c r="D59" i="79"/>
  <c r="C59" i="79"/>
  <c r="B59" i="79"/>
  <c r="A59" i="79"/>
  <c r="G58" i="79"/>
  <c r="F58" i="79"/>
  <c r="E58" i="79"/>
  <c r="D58" i="79"/>
  <c r="C58" i="79"/>
  <c r="B58" i="79"/>
  <c r="A58" i="79"/>
  <c r="G57" i="79"/>
  <c r="F57" i="79"/>
  <c r="E57" i="79"/>
  <c r="D57" i="79"/>
  <c r="C57" i="79"/>
  <c r="B57" i="79"/>
  <c r="A57" i="79"/>
  <c r="G56" i="79"/>
  <c r="F56" i="79"/>
  <c r="E56" i="79"/>
  <c r="D56" i="79"/>
  <c r="C56" i="79"/>
  <c r="B56" i="79"/>
  <c r="A56" i="79"/>
  <c r="G55" i="79"/>
  <c r="F55" i="79"/>
  <c r="E55" i="79"/>
  <c r="D55" i="79"/>
  <c r="C55" i="79"/>
  <c r="B55" i="79"/>
  <c r="A55" i="79"/>
  <c r="G54" i="79"/>
  <c r="F54" i="79"/>
  <c r="E54" i="79"/>
  <c r="D54" i="79"/>
  <c r="C54" i="79"/>
  <c r="B54" i="79"/>
  <c r="A54" i="79"/>
  <c r="G53" i="79"/>
  <c r="F53" i="79"/>
  <c r="E53" i="79"/>
  <c r="D53" i="79"/>
  <c r="C53" i="79"/>
  <c r="B53" i="79"/>
  <c r="A53" i="79"/>
  <c r="G52" i="79"/>
  <c r="F52" i="79"/>
  <c r="E52" i="79"/>
  <c r="D52" i="79"/>
  <c r="C52" i="79"/>
  <c r="B52" i="79"/>
  <c r="A52" i="79"/>
  <c r="G51" i="79"/>
  <c r="F51" i="79"/>
  <c r="E51" i="79"/>
  <c r="D51" i="79"/>
  <c r="C51" i="79"/>
  <c r="B51" i="79"/>
  <c r="A51" i="79"/>
  <c r="G50" i="79"/>
  <c r="F50" i="79"/>
  <c r="E50" i="79"/>
  <c r="D50" i="79"/>
  <c r="C50" i="79"/>
  <c r="B50" i="79"/>
  <c r="A50" i="79"/>
  <c r="G49" i="79"/>
  <c r="F49" i="79"/>
  <c r="E49" i="79"/>
  <c r="D49" i="79"/>
  <c r="C49" i="79"/>
  <c r="B49" i="79"/>
  <c r="A49" i="79"/>
  <c r="G48" i="79"/>
  <c r="F48" i="79"/>
  <c r="E48" i="79"/>
  <c r="D48" i="79"/>
  <c r="C48" i="79"/>
  <c r="B48" i="79"/>
  <c r="A48" i="79"/>
  <c r="G47" i="79"/>
  <c r="F47" i="79"/>
  <c r="E47" i="79"/>
  <c r="D47" i="79"/>
  <c r="C47" i="79"/>
  <c r="B47" i="79"/>
  <c r="A47" i="79"/>
  <c r="G46" i="79"/>
  <c r="F46" i="79"/>
  <c r="E46" i="79"/>
  <c r="D46" i="79"/>
  <c r="C46" i="79"/>
  <c r="B46" i="79"/>
  <c r="A46" i="79"/>
  <c r="G45" i="79"/>
  <c r="F45" i="79"/>
  <c r="E45" i="79"/>
  <c r="D45" i="79"/>
  <c r="C45" i="79"/>
  <c r="B45" i="79"/>
  <c r="A45" i="79"/>
  <c r="G44" i="79"/>
  <c r="F44" i="79"/>
  <c r="E44" i="79"/>
  <c r="D44" i="79"/>
  <c r="C44" i="79"/>
  <c r="B44" i="79"/>
  <c r="A44" i="79"/>
  <c r="G43" i="79"/>
  <c r="F43" i="79"/>
  <c r="E43" i="79"/>
  <c r="D43" i="79"/>
  <c r="C43" i="79"/>
  <c r="B43" i="79"/>
  <c r="A43" i="79"/>
  <c r="G42" i="79"/>
  <c r="F42" i="79"/>
  <c r="E42" i="79"/>
  <c r="D42" i="79"/>
  <c r="C42" i="79"/>
  <c r="B42" i="79"/>
  <c r="A42" i="79"/>
  <c r="G41" i="79"/>
  <c r="F41" i="79"/>
  <c r="E41" i="79"/>
  <c r="D41" i="79"/>
  <c r="C41" i="79"/>
  <c r="B41" i="79"/>
  <c r="A41" i="79"/>
  <c r="G40" i="79"/>
  <c r="F40" i="79"/>
  <c r="E40" i="79"/>
  <c r="D40" i="79"/>
  <c r="C40" i="79"/>
  <c r="B40" i="79"/>
  <c r="A40" i="79"/>
  <c r="G39" i="79"/>
  <c r="F39" i="79"/>
  <c r="E39" i="79"/>
  <c r="D39" i="79"/>
  <c r="C39" i="79"/>
  <c r="B39" i="79"/>
  <c r="A39" i="79"/>
  <c r="G38" i="79"/>
  <c r="F38" i="79"/>
  <c r="E38" i="79"/>
  <c r="D38" i="79"/>
  <c r="C38" i="79"/>
  <c r="B38" i="79"/>
  <c r="A38" i="79"/>
  <c r="G37" i="79"/>
  <c r="F37" i="79"/>
  <c r="E37" i="79"/>
  <c r="D37" i="79"/>
  <c r="C37" i="79"/>
  <c r="B37" i="79"/>
  <c r="A37" i="79"/>
  <c r="G36" i="79"/>
  <c r="F36" i="79"/>
  <c r="E36" i="79"/>
  <c r="D36" i="79"/>
  <c r="C36" i="79"/>
  <c r="B36" i="79"/>
  <c r="A36" i="79"/>
  <c r="G35" i="79"/>
  <c r="F35" i="79"/>
  <c r="E35" i="79"/>
  <c r="D35" i="79"/>
  <c r="C35" i="79"/>
  <c r="B35" i="79"/>
  <c r="A35" i="79"/>
  <c r="G34" i="79"/>
  <c r="F34" i="79"/>
  <c r="E34" i="79"/>
  <c r="D34" i="79"/>
  <c r="C34" i="79"/>
  <c r="B34" i="79"/>
  <c r="A34" i="79"/>
  <c r="G33" i="79"/>
  <c r="F33" i="79"/>
  <c r="E33" i="79"/>
  <c r="D33" i="79"/>
  <c r="C33" i="79"/>
  <c r="B33" i="79"/>
  <c r="A33" i="79"/>
  <c r="G32" i="79"/>
  <c r="F32" i="79"/>
  <c r="E32" i="79"/>
  <c r="D32" i="79"/>
  <c r="C32" i="79"/>
  <c r="B32" i="79"/>
  <c r="A32" i="79"/>
  <c r="G31" i="79"/>
  <c r="F31" i="79"/>
  <c r="E31" i="79"/>
  <c r="D31" i="79"/>
  <c r="C31" i="79"/>
  <c r="B31" i="79"/>
  <c r="A31" i="79"/>
  <c r="G30" i="79"/>
  <c r="F30" i="79"/>
  <c r="E30" i="79"/>
  <c r="D30" i="79"/>
  <c r="C30" i="79"/>
  <c r="B30" i="79"/>
  <c r="A30" i="79"/>
  <c r="G29" i="79"/>
  <c r="F29" i="79"/>
  <c r="E29" i="79"/>
  <c r="D29" i="79"/>
  <c r="C29" i="79"/>
  <c r="B29" i="79"/>
  <c r="A29" i="79"/>
  <c r="G28" i="79"/>
  <c r="F28" i="79"/>
  <c r="E28" i="79"/>
  <c r="D28" i="79"/>
  <c r="C28" i="79"/>
  <c r="B28" i="79"/>
  <c r="A28" i="79"/>
  <c r="G27" i="79"/>
  <c r="F27" i="79"/>
  <c r="E27" i="79"/>
  <c r="D27" i="79"/>
  <c r="C27" i="79"/>
  <c r="B27" i="79"/>
  <c r="A27" i="79"/>
  <c r="G26" i="79"/>
  <c r="F26" i="79"/>
  <c r="E26" i="79"/>
  <c r="D26" i="79"/>
  <c r="C26" i="79"/>
  <c r="B26" i="79"/>
  <c r="A26" i="79"/>
  <c r="G25" i="79"/>
  <c r="F25" i="79"/>
  <c r="E25" i="79"/>
  <c r="D25" i="79"/>
  <c r="C25" i="79"/>
  <c r="B25" i="79"/>
  <c r="A25" i="79"/>
  <c r="G24" i="79"/>
  <c r="F24" i="79"/>
  <c r="E24" i="79"/>
  <c r="D24" i="79"/>
  <c r="C24" i="79"/>
  <c r="B24" i="79"/>
  <c r="A24" i="79"/>
  <c r="G23" i="79"/>
  <c r="F23" i="79"/>
  <c r="E23" i="79"/>
  <c r="D23" i="79"/>
  <c r="C23" i="79"/>
  <c r="B23" i="79"/>
  <c r="A23" i="79"/>
  <c r="G22" i="79"/>
  <c r="F22" i="79"/>
  <c r="E22" i="79"/>
  <c r="D22" i="79"/>
  <c r="C22" i="79"/>
  <c r="B22" i="79"/>
  <c r="A22" i="79"/>
  <c r="G21" i="79"/>
  <c r="F21" i="79"/>
  <c r="E21" i="79"/>
  <c r="D21" i="79"/>
  <c r="C21" i="79"/>
  <c r="B21" i="79"/>
  <c r="A21" i="79"/>
  <c r="G20" i="79"/>
  <c r="F20" i="79"/>
  <c r="E20" i="79"/>
  <c r="D20" i="79"/>
  <c r="C20" i="79"/>
  <c r="B20" i="79"/>
  <c r="A20" i="79"/>
  <c r="G19" i="79"/>
  <c r="F19" i="79"/>
  <c r="E19" i="79"/>
  <c r="D19" i="79"/>
  <c r="C19" i="79"/>
  <c r="B19" i="79"/>
  <c r="A19" i="79"/>
  <c r="G18" i="79"/>
  <c r="F18" i="79"/>
  <c r="E18" i="79"/>
  <c r="D18" i="79"/>
  <c r="C18" i="79"/>
  <c r="B18" i="79"/>
  <c r="A18" i="79"/>
  <c r="G17" i="79"/>
  <c r="F17" i="79"/>
  <c r="E17" i="79"/>
  <c r="D17" i="79"/>
  <c r="C17" i="79"/>
  <c r="B17" i="79"/>
  <c r="A17" i="79"/>
  <c r="G16" i="79"/>
  <c r="F16" i="79"/>
  <c r="E16" i="79"/>
  <c r="D16" i="79"/>
  <c r="C16" i="79"/>
  <c r="B16" i="79"/>
  <c r="A16" i="79"/>
  <c r="G15" i="79"/>
  <c r="F15" i="79"/>
  <c r="E15" i="79"/>
  <c r="D15" i="79"/>
  <c r="C15" i="79"/>
  <c r="B15" i="79"/>
  <c r="A15" i="79"/>
  <c r="G14" i="79"/>
  <c r="F14" i="79"/>
  <c r="E14" i="79"/>
  <c r="D14" i="79"/>
  <c r="C14" i="79"/>
  <c r="B14" i="79"/>
  <c r="A14" i="79"/>
  <c r="G13" i="79"/>
  <c r="F13" i="79"/>
  <c r="E13" i="79"/>
  <c r="D13" i="79"/>
  <c r="C13" i="79"/>
  <c r="B13" i="79"/>
  <c r="A13" i="79"/>
  <c r="G12" i="79"/>
  <c r="F12" i="79"/>
  <c r="E12" i="79"/>
  <c r="D12" i="79"/>
  <c r="C12" i="79"/>
  <c r="B12" i="79"/>
  <c r="A12" i="79"/>
  <c r="G11" i="79"/>
  <c r="F11" i="79"/>
  <c r="E11" i="79"/>
  <c r="D11" i="79"/>
  <c r="C11" i="79"/>
  <c r="B11" i="79"/>
  <c r="A11" i="79"/>
  <c r="G10" i="79"/>
  <c r="F10" i="79"/>
  <c r="E10" i="79"/>
  <c r="D10" i="79"/>
  <c r="C10" i="79"/>
  <c r="B10" i="79"/>
  <c r="A10" i="79"/>
  <c r="G9" i="79"/>
  <c r="F9" i="79"/>
  <c r="E9" i="79"/>
  <c r="D9" i="79"/>
  <c r="C9" i="79"/>
  <c r="B9" i="79"/>
  <c r="A9" i="79"/>
  <c r="G8" i="79"/>
  <c r="F8" i="79"/>
  <c r="E8" i="79"/>
  <c r="D8" i="79"/>
  <c r="C8" i="79"/>
  <c r="B8" i="79"/>
  <c r="A8" i="79"/>
  <c r="G7" i="79"/>
  <c r="F7" i="79"/>
  <c r="E7" i="79"/>
  <c r="D7" i="79"/>
  <c r="C7" i="79"/>
  <c r="B7" i="79"/>
  <c r="A7" i="79"/>
  <c r="G6" i="79"/>
  <c r="F6" i="79"/>
  <c r="E6" i="79"/>
  <c r="D6" i="79"/>
  <c r="C6" i="79"/>
  <c r="B6" i="79"/>
  <c r="A6" i="79"/>
  <c r="G5" i="79"/>
  <c r="F5" i="79"/>
  <c r="E5" i="79"/>
  <c r="D5" i="79"/>
  <c r="C5" i="79"/>
  <c r="B5" i="79"/>
  <c r="A5" i="79"/>
  <c r="G4" i="79"/>
  <c r="F4" i="79"/>
  <c r="E4" i="79"/>
  <c r="D4" i="79"/>
  <c r="C4" i="79"/>
  <c r="B4" i="79"/>
  <c r="A4" i="79"/>
  <c r="G3" i="79"/>
  <c r="F3" i="79"/>
  <c r="E3" i="79"/>
  <c r="D3" i="79"/>
  <c r="C3" i="79"/>
  <c r="B3" i="79"/>
  <c r="A3" i="79"/>
  <c r="M191" i="72" l="1"/>
  <c r="M190" i="72"/>
  <c r="M189" i="72"/>
  <c r="M194" i="72"/>
  <c r="M193" i="72"/>
  <c r="M192" i="72"/>
  <c r="M188" i="72"/>
  <c r="M187" i="72"/>
  <c r="N3462" i="72"/>
  <c r="K3462" i="72"/>
  <c r="T3462" i="72" s="1"/>
  <c r="N3461" i="72"/>
  <c r="K3461" i="72"/>
  <c r="T3461" i="72" s="1"/>
  <c r="N3448" i="72"/>
  <c r="K3448" i="72"/>
  <c r="T3448" i="72" s="1"/>
  <c r="N1132" i="72"/>
  <c r="N1131" i="72"/>
  <c r="K1132" i="72"/>
  <c r="K1131" i="72"/>
  <c r="T1059" i="72"/>
  <c r="T1060" i="72"/>
  <c r="T1061" i="72"/>
  <c r="T1062" i="72"/>
  <c r="T1070" i="72"/>
  <c r="T1071" i="72"/>
  <c r="T1072" i="72"/>
  <c r="T3421" i="72"/>
  <c r="T3422" i="72"/>
  <c r="T3423" i="72"/>
  <c r="K1064" i="72" l="1"/>
  <c r="T1064" i="72" s="1"/>
  <c r="K1066" i="72"/>
  <c r="T1066" i="72" s="1"/>
  <c r="N1066" i="72"/>
  <c r="N1064" i="72"/>
  <c r="K1063" i="72" l="1"/>
  <c r="T1063" i="72" s="1"/>
  <c r="N1063" i="72"/>
  <c r="K1065" i="72"/>
  <c r="T1065" i="72" s="1"/>
  <c r="N1065" i="72"/>
  <c r="M1064" i="72" s="1"/>
  <c r="M1063" i="72" l="1"/>
  <c r="N4" i="72"/>
  <c r="N3805" i="72" l="1"/>
  <c r="N3804" i="72"/>
  <c r="N3803" i="72"/>
  <c r="N3802" i="72"/>
  <c r="N3801" i="72"/>
  <c r="N3800" i="72"/>
  <c r="N3799" i="72"/>
  <c r="N3798" i="72"/>
  <c r="N3797" i="72"/>
  <c r="N3796" i="72"/>
  <c r="N3795" i="72"/>
  <c r="N3794" i="72"/>
  <c r="N3793" i="72"/>
  <c r="N3792" i="72"/>
  <c r="N3791" i="72"/>
  <c r="N3790" i="72"/>
  <c r="N3789" i="72"/>
  <c r="N3788" i="72"/>
  <c r="N3787" i="72"/>
  <c r="N3786" i="72"/>
  <c r="N3785" i="72"/>
  <c r="N3784" i="72"/>
  <c r="N3783" i="72"/>
  <c r="N3782" i="72"/>
  <c r="N3781" i="72"/>
  <c r="N3780" i="72"/>
  <c r="N3779" i="72"/>
  <c r="N3778" i="72"/>
  <c r="N3777" i="72"/>
  <c r="N3776" i="72"/>
  <c r="N3775" i="72"/>
  <c r="N3774" i="72"/>
  <c r="N3773" i="72"/>
  <c r="N3772" i="72"/>
  <c r="N3771" i="72"/>
  <c r="N3770" i="72"/>
  <c r="N3769" i="72"/>
  <c r="N3768" i="72"/>
  <c r="N3767" i="72"/>
  <c r="N3766" i="72"/>
  <c r="N3765" i="72"/>
  <c r="N3764" i="72"/>
  <c r="N3763" i="72"/>
  <c r="N3762" i="72"/>
  <c r="N3761" i="72"/>
  <c r="N3760" i="72"/>
  <c r="N3759" i="72"/>
  <c r="N3758" i="72"/>
  <c r="N3757" i="72"/>
  <c r="N3756" i="72"/>
  <c r="N3755" i="72"/>
  <c r="N3754" i="72"/>
  <c r="N3753" i="72"/>
  <c r="N3752" i="72"/>
  <c r="N3751" i="72"/>
  <c r="N3750" i="72"/>
  <c r="N3749" i="72"/>
  <c r="N3748" i="72"/>
  <c r="N3747" i="72"/>
  <c r="N3746" i="72"/>
  <c r="N3745" i="72"/>
  <c r="N3744" i="72"/>
  <c r="N3743" i="72"/>
  <c r="N3742" i="72"/>
  <c r="N3741" i="72"/>
  <c r="N3740" i="72"/>
  <c r="N3739" i="72"/>
  <c r="N3738" i="72"/>
  <c r="N3737" i="72"/>
  <c r="N3736" i="72"/>
  <c r="N3735" i="72"/>
  <c r="N3734" i="72"/>
  <c r="N3733" i="72"/>
  <c r="N3732" i="72"/>
  <c r="N3731" i="72"/>
  <c r="N3730" i="72"/>
  <c r="N3729" i="72"/>
  <c r="N3728" i="72"/>
  <c r="N3727" i="72"/>
  <c r="N3726" i="72"/>
  <c r="N3725" i="72"/>
  <c r="N3724" i="72"/>
  <c r="N3723" i="72"/>
  <c r="N3722" i="72"/>
  <c r="N3721" i="72"/>
  <c r="N3720" i="72"/>
  <c r="N3719" i="72"/>
  <c r="N3718" i="72"/>
  <c r="N3717" i="72"/>
  <c r="N3716" i="72"/>
  <c r="N3715" i="72"/>
  <c r="N3714" i="72"/>
  <c r="N3713" i="72"/>
  <c r="N3712" i="72"/>
  <c r="N3711" i="72"/>
  <c r="N3710" i="72"/>
  <c r="N3709" i="72"/>
  <c r="N3708" i="72"/>
  <c r="N3707" i="72"/>
  <c r="N3706" i="72"/>
  <c r="N3705" i="72"/>
  <c r="N3704" i="72"/>
  <c r="N3703" i="72"/>
  <c r="N3702" i="72"/>
  <c r="N3701" i="72"/>
  <c r="N3700" i="72"/>
  <c r="N3699" i="72"/>
  <c r="N3698" i="72"/>
  <c r="N3697" i="72"/>
  <c r="N3696" i="72"/>
  <c r="N3695" i="72"/>
  <c r="N3694" i="72"/>
  <c r="N3693" i="72"/>
  <c r="N3692" i="72"/>
  <c r="N3691" i="72"/>
  <c r="N3690" i="72"/>
  <c r="N3689" i="72"/>
  <c r="N3688" i="72"/>
  <c r="N3687" i="72"/>
  <c r="N3686" i="72"/>
  <c r="N3685" i="72"/>
  <c r="N3684" i="72"/>
  <c r="N3683" i="72"/>
  <c r="N3682" i="72"/>
  <c r="N3681" i="72"/>
  <c r="N3680" i="72"/>
  <c r="N3679" i="72"/>
  <c r="N3678" i="72"/>
  <c r="N3677" i="72"/>
  <c r="N3676" i="72"/>
  <c r="N3675" i="72"/>
  <c r="N3674" i="72"/>
  <c r="N3673" i="72"/>
  <c r="N3672" i="72"/>
  <c r="N3671" i="72"/>
  <c r="N3670" i="72"/>
  <c r="N3669" i="72"/>
  <c r="N3668" i="72"/>
  <c r="N3667" i="72"/>
  <c r="N3666" i="72"/>
  <c r="N3665" i="72"/>
  <c r="N3664" i="72"/>
  <c r="N3663" i="72"/>
  <c r="N3662" i="72"/>
  <c r="N3661" i="72"/>
  <c r="N3660" i="72"/>
  <c r="N3659" i="72"/>
  <c r="N3658" i="72"/>
  <c r="N3657" i="72"/>
  <c r="N3656" i="72"/>
  <c r="N3655" i="72"/>
  <c r="N3654" i="72"/>
  <c r="N3653" i="72"/>
  <c r="N3652" i="72"/>
  <c r="N3651" i="72"/>
  <c r="N3650" i="72"/>
  <c r="N3649" i="72"/>
  <c r="N3648" i="72"/>
  <c r="N3647" i="72"/>
  <c r="N3646" i="72"/>
  <c r="N3645" i="72"/>
  <c r="N3644" i="72"/>
  <c r="N3643" i="72"/>
  <c r="N3642" i="72"/>
  <c r="N3641" i="72"/>
  <c r="N3640" i="72"/>
  <c r="N3639" i="72"/>
  <c r="N3638" i="72"/>
  <c r="N3637" i="72"/>
  <c r="N3636" i="72"/>
  <c r="N3635" i="72"/>
  <c r="N3634" i="72"/>
  <c r="N3633" i="72"/>
  <c r="N3632" i="72"/>
  <c r="N3631" i="72"/>
  <c r="N3630" i="72"/>
  <c r="N3629" i="72"/>
  <c r="N3628" i="72"/>
  <c r="N3627" i="72"/>
  <c r="N3626" i="72"/>
  <c r="N3625" i="72"/>
  <c r="N3624" i="72"/>
  <c r="N3623" i="72"/>
  <c r="N3619" i="72"/>
  <c r="N3618" i="72"/>
  <c r="N3617" i="72"/>
  <c r="N3616" i="72"/>
  <c r="M3616" i="72" s="1"/>
  <c r="N3615" i="72"/>
  <c r="N3614" i="72"/>
  <c r="N3613" i="72"/>
  <c r="N3612" i="72"/>
  <c r="N3611" i="72"/>
  <c r="N3610" i="72"/>
  <c r="N3609" i="72"/>
  <c r="N3608" i="72"/>
  <c r="N3607" i="72"/>
  <c r="N3606" i="72"/>
  <c r="N3605" i="72"/>
  <c r="N3604" i="72"/>
  <c r="N3603" i="72"/>
  <c r="N3602" i="72"/>
  <c r="N3599" i="72"/>
  <c r="N3598" i="72"/>
  <c r="N3597" i="72"/>
  <c r="N3596" i="72"/>
  <c r="N3595" i="72"/>
  <c r="N3594" i="72"/>
  <c r="N3593" i="72"/>
  <c r="N3592" i="72"/>
  <c r="N3591" i="72"/>
  <c r="N3590" i="72"/>
  <c r="N3589" i="72"/>
  <c r="N3588" i="72"/>
  <c r="N3587" i="72"/>
  <c r="N3586" i="72"/>
  <c r="N3585" i="72"/>
  <c r="N3584" i="72"/>
  <c r="N3583" i="72"/>
  <c r="N3582" i="72"/>
  <c r="N3581" i="72"/>
  <c r="N3580" i="72"/>
  <c r="N3579" i="72"/>
  <c r="N3578" i="72"/>
  <c r="N3577" i="72"/>
  <c r="N3576" i="72"/>
  <c r="N3575" i="72"/>
  <c r="N3574" i="72"/>
  <c r="N3573" i="72"/>
  <c r="N3572" i="72"/>
  <c r="N3571" i="72"/>
  <c r="N3570" i="72"/>
  <c r="N3569" i="72"/>
  <c r="N3568" i="72"/>
  <c r="N3567" i="72"/>
  <c r="N3566" i="72"/>
  <c r="M3566" i="72" s="1"/>
  <c r="N3565" i="72"/>
  <c r="N3564" i="72"/>
  <c r="N3563" i="72"/>
  <c r="N3562" i="72"/>
  <c r="N3561" i="72"/>
  <c r="N3560" i="72"/>
  <c r="N3559" i="72"/>
  <c r="N3558" i="72"/>
  <c r="N3557" i="72"/>
  <c r="N3556" i="72"/>
  <c r="N3555" i="72"/>
  <c r="N3554" i="72"/>
  <c r="N3553" i="72"/>
  <c r="N3552" i="72"/>
  <c r="N3551" i="72"/>
  <c r="N3550" i="72"/>
  <c r="N3549" i="72"/>
  <c r="N3548" i="72"/>
  <c r="N3547" i="72"/>
  <c r="N3546" i="72"/>
  <c r="N3545" i="72"/>
  <c r="N3544" i="72"/>
  <c r="N3543" i="72"/>
  <c r="N3542" i="72"/>
  <c r="N3541" i="72"/>
  <c r="N3540" i="72"/>
  <c r="N3539" i="72"/>
  <c r="N3538" i="72"/>
  <c r="N3537" i="72"/>
  <c r="N3536" i="72"/>
  <c r="N3535" i="72"/>
  <c r="N3534" i="72"/>
  <c r="N3533" i="72"/>
  <c r="N3532" i="72"/>
  <c r="N3531" i="72"/>
  <c r="N3530" i="72"/>
  <c r="N3529" i="72"/>
  <c r="N3528" i="72"/>
  <c r="N3527" i="72"/>
  <c r="N3526" i="72"/>
  <c r="N3525" i="72"/>
  <c r="N3524" i="72"/>
  <c r="N3523" i="72"/>
  <c r="N3522" i="72"/>
  <c r="N3521" i="72"/>
  <c r="N3520" i="72"/>
  <c r="N3519" i="72"/>
  <c r="N3518" i="72"/>
  <c r="M3518" i="72" s="1"/>
  <c r="N3517" i="72"/>
  <c r="N3516" i="72"/>
  <c r="N3515" i="72"/>
  <c r="N3514" i="72"/>
  <c r="N3513" i="72"/>
  <c r="N3512" i="72"/>
  <c r="N3511" i="72"/>
  <c r="N3510" i="72"/>
  <c r="N3509" i="72"/>
  <c r="N3508" i="72"/>
  <c r="N3507" i="72"/>
  <c r="N3506" i="72"/>
  <c r="N3505" i="72"/>
  <c r="N3504" i="72"/>
  <c r="N3503" i="72"/>
  <c r="N3502" i="72"/>
  <c r="N3501" i="72"/>
  <c r="N3500" i="72"/>
  <c r="N3499" i="72"/>
  <c r="N3498" i="72"/>
  <c r="N3497" i="72"/>
  <c r="N3496" i="72"/>
  <c r="N3495" i="72"/>
  <c r="N3494" i="72"/>
  <c r="N3493" i="72"/>
  <c r="N3492" i="72"/>
  <c r="N3491" i="72"/>
  <c r="N3490" i="72"/>
  <c r="N3489" i="72"/>
  <c r="N3488" i="72"/>
  <c r="N3487" i="72"/>
  <c r="N3486" i="72"/>
  <c r="N3485" i="72"/>
  <c r="N3484" i="72"/>
  <c r="N3483" i="72"/>
  <c r="N3482" i="72"/>
  <c r="N3481" i="72"/>
  <c r="N3480" i="72"/>
  <c r="N3479" i="72"/>
  <c r="N3478" i="72"/>
  <c r="N3477" i="72"/>
  <c r="N3476" i="72"/>
  <c r="N3475" i="72"/>
  <c r="N3474" i="72"/>
  <c r="N3473" i="72"/>
  <c r="N3472" i="72"/>
  <c r="N3471" i="72"/>
  <c r="N3470" i="72"/>
  <c r="M3470" i="72" s="1"/>
  <c r="N3469" i="72"/>
  <c r="N3447" i="72"/>
  <c r="N3446" i="72"/>
  <c r="N3445" i="72"/>
  <c r="N3444" i="72"/>
  <c r="N3443" i="72"/>
  <c r="N3442" i="72"/>
  <c r="N3441" i="72"/>
  <c r="N3440" i="72"/>
  <c r="N3439" i="72"/>
  <c r="N3438" i="72"/>
  <c r="N3437" i="72"/>
  <c r="N3436" i="72"/>
  <c r="N3435" i="72"/>
  <c r="N3434" i="72"/>
  <c r="N3433" i="72"/>
  <c r="N3432" i="72"/>
  <c r="N3431" i="72"/>
  <c r="N3430" i="72"/>
  <c r="N3429" i="72"/>
  <c r="N3428" i="72"/>
  <c r="N3427" i="72"/>
  <c r="N3426" i="72"/>
  <c r="N3425" i="72"/>
  <c r="N3424" i="72"/>
  <c r="N3420" i="72"/>
  <c r="N3419" i="72"/>
  <c r="N3418" i="72"/>
  <c r="N3417" i="72"/>
  <c r="N3416" i="72"/>
  <c r="N3415" i="72"/>
  <c r="N3414" i="72"/>
  <c r="N3413" i="72"/>
  <c r="N3412" i="72"/>
  <c r="N3411" i="72"/>
  <c r="N3410" i="72"/>
  <c r="N3409" i="72"/>
  <c r="N3408" i="72"/>
  <c r="N3407" i="72"/>
  <c r="N3406" i="72"/>
  <c r="N3405" i="72"/>
  <c r="N3404" i="72"/>
  <c r="N3403" i="72"/>
  <c r="N3402" i="72"/>
  <c r="N3401" i="72"/>
  <c r="N3400" i="72"/>
  <c r="N3399" i="72"/>
  <c r="N3398" i="72"/>
  <c r="N3397" i="72"/>
  <c r="N3396" i="72"/>
  <c r="N3395" i="72"/>
  <c r="N3394" i="72"/>
  <c r="N3393" i="72"/>
  <c r="N3392" i="72"/>
  <c r="N3391" i="72"/>
  <c r="N3390" i="72"/>
  <c r="N3389" i="72"/>
  <c r="N3388" i="72"/>
  <c r="N3387" i="72"/>
  <c r="N3386" i="72"/>
  <c r="N3385" i="72"/>
  <c r="N3384" i="72"/>
  <c r="N3383" i="72"/>
  <c r="N3382" i="72"/>
  <c r="N3381" i="72"/>
  <c r="N3380" i="72"/>
  <c r="N3379" i="72"/>
  <c r="N3378" i="72"/>
  <c r="N3377" i="72"/>
  <c r="N3376" i="72"/>
  <c r="N3375" i="72"/>
  <c r="N3374" i="72"/>
  <c r="N3373" i="72"/>
  <c r="N3372" i="72"/>
  <c r="N3371" i="72"/>
  <c r="N3370" i="72"/>
  <c r="N3369" i="72"/>
  <c r="N3368" i="72"/>
  <c r="N3367" i="72"/>
  <c r="N3366" i="72"/>
  <c r="N3365" i="72"/>
  <c r="N3364" i="72"/>
  <c r="N3363" i="72"/>
  <c r="N3362" i="72"/>
  <c r="N3361" i="72"/>
  <c r="N3360" i="72"/>
  <c r="N3359" i="72"/>
  <c r="N3358" i="72"/>
  <c r="N3357" i="72"/>
  <c r="N3356" i="72"/>
  <c r="N3355" i="72"/>
  <c r="N3354" i="72"/>
  <c r="N3353" i="72"/>
  <c r="N3352" i="72"/>
  <c r="N3351" i="72"/>
  <c r="N3350" i="72"/>
  <c r="M3350" i="72" s="1"/>
  <c r="N3349" i="72"/>
  <c r="N3348" i="72"/>
  <c r="N3347" i="72"/>
  <c r="N3346" i="72"/>
  <c r="N3345" i="72"/>
  <c r="N3344" i="72"/>
  <c r="N3343" i="72"/>
  <c r="N3342" i="72"/>
  <c r="N3341" i="72"/>
  <c r="N3340" i="72"/>
  <c r="N3339" i="72"/>
  <c r="N3338" i="72"/>
  <c r="N3337" i="72"/>
  <c r="N3336" i="72"/>
  <c r="N3335" i="72"/>
  <c r="N3334" i="72"/>
  <c r="N3333" i="72"/>
  <c r="N3332" i="72"/>
  <c r="N3331" i="72"/>
  <c r="N3330" i="72"/>
  <c r="N3329" i="72"/>
  <c r="N3328" i="72"/>
  <c r="N3327" i="72"/>
  <c r="N3326" i="72"/>
  <c r="N3325" i="72"/>
  <c r="N3324" i="72"/>
  <c r="N3323" i="72"/>
  <c r="N3322" i="72"/>
  <c r="N3321" i="72"/>
  <c r="N3320" i="72"/>
  <c r="N3319" i="72"/>
  <c r="N3318" i="72"/>
  <c r="N3317" i="72"/>
  <c r="N3316" i="72"/>
  <c r="N3315" i="72"/>
  <c r="N3314" i="72"/>
  <c r="N3313" i="72"/>
  <c r="N3312" i="72"/>
  <c r="N3311" i="72"/>
  <c r="N3310" i="72"/>
  <c r="N3309" i="72"/>
  <c r="N3308" i="72"/>
  <c r="N3307" i="72"/>
  <c r="N3306" i="72"/>
  <c r="N3305" i="72"/>
  <c r="N3304" i="72"/>
  <c r="N3303" i="72"/>
  <c r="N3302" i="72"/>
  <c r="M3302" i="72" s="1"/>
  <c r="N3301" i="72"/>
  <c r="N3300" i="72"/>
  <c r="N3299" i="72"/>
  <c r="N3298" i="72"/>
  <c r="N3297" i="72"/>
  <c r="N3296" i="72"/>
  <c r="N3295" i="72"/>
  <c r="N3294" i="72"/>
  <c r="N3293" i="72"/>
  <c r="N3292" i="72"/>
  <c r="N3291" i="72"/>
  <c r="N3290" i="72"/>
  <c r="N3289" i="72"/>
  <c r="N3288" i="72"/>
  <c r="N3287" i="72"/>
  <c r="N3286" i="72"/>
  <c r="N3285" i="72"/>
  <c r="N3284" i="72"/>
  <c r="N3283" i="72"/>
  <c r="N3282" i="72"/>
  <c r="N3281" i="72"/>
  <c r="N3280" i="72"/>
  <c r="N3279" i="72"/>
  <c r="N3278" i="72"/>
  <c r="N3277" i="72"/>
  <c r="N3276" i="72"/>
  <c r="N3275" i="72"/>
  <c r="N3274" i="72"/>
  <c r="N3273" i="72"/>
  <c r="N3272" i="72"/>
  <c r="N3271" i="72"/>
  <c r="N3270" i="72"/>
  <c r="N3269" i="72"/>
  <c r="N3268" i="72"/>
  <c r="N3267" i="72"/>
  <c r="N3266" i="72"/>
  <c r="N3265" i="72"/>
  <c r="N3264" i="72"/>
  <c r="N3263" i="72"/>
  <c r="N3262" i="72"/>
  <c r="N3261" i="72"/>
  <c r="N3260" i="72"/>
  <c r="N3259" i="72"/>
  <c r="N3258" i="72"/>
  <c r="N3257" i="72"/>
  <c r="N3256" i="72"/>
  <c r="N3255" i="72"/>
  <c r="N3254" i="72"/>
  <c r="M3254" i="72" s="1"/>
  <c r="N3253" i="72"/>
  <c r="N3252" i="72"/>
  <c r="N3251" i="72"/>
  <c r="N3250" i="72"/>
  <c r="N3249" i="72"/>
  <c r="N3248" i="72"/>
  <c r="N3247" i="72"/>
  <c r="N3246" i="72"/>
  <c r="N3245" i="72"/>
  <c r="N3244" i="72"/>
  <c r="N3243" i="72"/>
  <c r="N3242" i="72"/>
  <c r="N3241" i="72"/>
  <c r="N3240" i="72"/>
  <c r="N3239" i="72"/>
  <c r="N3238" i="72"/>
  <c r="N3237" i="72"/>
  <c r="N3236" i="72"/>
  <c r="N3235" i="72"/>
  <c r="N3234" i="72"/>
  <c r="N3233" i="72"/>
  <c r="N3232" i="72"/>
  <c r="N3231" i="72"/>
  <c r="N3230" i="72"/>
  <c r="N3229" i="72"/>
  <c r="N3228" i="72"/>
  <c r="N3227" i="72"/>
  <c r="N3226" i="72"/>
  <c r="N3225" i="72"/>
  <c r="N3224" i="72"/>
  <c r="N3223" i="72"/>
  <c r="N3222" i="72"/>
  <c r="N3221" i="72"/>
  <c r="N3220" i="72"/>
  <c r="N3219" i="72"/>
  <c r="N3218" i="72"/>
  <c r="N3217" i="72"/>
  <c r="N3216" i="72"/>
  <c r="N3215" i="72"/>
  <c r="N3214" i="72"/>
  <c r="N3213" i="72"/>
  <c r="N3212" i="72"/>
  <c r="N3211" i="72"/>
  <c r="N3210" i="72"/>
  <c r="N3209" i="72"/>
  <c r="N3208" i="72"/>
  <c r="N3207" i="72"/>
  <c r="N3206" i="72"/>
  <c r="N3205" i="72"/>
  <c r="N3204" i="72"/>
  <c r="N3203" i="72"/>
  <c r="N3202" i="72"/>
  <c r="N3201" i="72"/>
  <c r="N3200" i="72"/>
  <c r="N3199" i="72"/>
  <c r="N3198" i="72"/>
  <c r="N3197" i="72"/>
  <c r="N3196" i="72"/>
  <c r="N3195" i="72"/>
  <c r="N3194" i="72"/>
  <c r="M3194" i="72" s="1"/>
  <c r="N3193" i="72"/>
  <c r="N3192" i="72"/>
  <c r="N3191" i="72"/>
  <c r="N3190" i="72"/>
  <c r="N3189" i="72"/>
  <c r="N3188" i="72"/>
  <c r="N3187" i="72"/>
  <c r="N3186" i="72"/>
  <c r="N3185" i="72"/>
  <c r="N3184" i="72"/>
  <c r="N3183" i="72"/>
  <c r="N3182" i="72"/>
  <c r="N3181" i="72"/>
  <c r="N3180" i="72"/>
  <c r="N3179" i="72"/>
  <c r="N3178" i="72"/>
  <c r="N3177" i="72"/>
  <c r="N3176" i="72"/>
  <c r="N3175" i="72"/>
  <c r="N3174" i="72"/>
  <c r="N3173" i="72"/>
  <c r="N3172" i="72"/>
  <c r="N3171" i="72"/>
  <c r="N3170" i="72"/>
  <c r="N3169" i="72"/>
  <c r="N3168" i="72"/>
  <c r="N3167" i="72"/>
  <c r="N3166" i="72"/>
  <c r="N3165" i="72"/>
  <c r="N3164" i="72"/>
  <c r="N3163" i="72"/>
  <c r="N3162" i="72"/>
  <c r="N3161" i="72"/>
  <c r="N3160" i="72"/>
  <c r="N3159" i="72"/>
  <c r="N3158" i="72"/>
  <c r="N3157" i="72"/>
  <c r="N3156" i="72"/>
  <c r="N3155" i="72"/>
  <c r="N3154" i="72"/>
  <c r="N3153" i="72"/>
  <c r="N3152" i="72"/>
  <c r="N3151" i="72"/>
  <c r="N3150" i="72"/>
  <c r="N3149" i="72"/>
  <c r="N3148" i="72"/>
  <c r="N3147" i="72"/>
  <c r="N3146" i="72"/>
  <c r="N3145" i="72"/>
  <c r="N3144" i="72"/>
  <c r="N3143" i="72"/>
  <c r="N3142" i="72"/>
  <c r="N3141" i="72"/>
  <c r="N3140" i="72"/>
  <c r="N3139" i="72"/>
  <c r="N3138" i="72"/>
  <c r="N3137" i="72"/>
  <c r="N3136" i="72"/>
  <c r="N3135" i="72"/>
  <c r="N3134" i="72"/>
  <c r="N3133" i="72"/>
  <c r="N3132" i="72"/>
  <c r="N3131" i="72"/>
  <c r="N3130" i="72"/>
  <c r="N3129" i="72"/>
  <c r="N3128" i="72"/>
  <c r="N3127" i="72"/>
  <c r="N3126" i="72"/>
  <c r="N3125" i="72"/>
  <c r="N3124" i="72"/>
  <c r="N3123" i="72"/>
  <c r="N3122" i="72"/>
  <c r="N3121" i="72"/>
  <c r="N3120" i="72"/>
  <c r="N3119" i="72"/>
  <c r="N3118" i="72"/>
  <c r="N3117" i="72"/>
  <c r="N3116" i="72"/>
  <c r="N3115" i="72"/>
  <c r="N3114" i="72"/>
  <c r="N3113" i="72"/>
  <c r="N3112" i="72"/>
  <c r="N3111" i="72"/>
  <c r="N3110" i="72"/>
  <c r="M3110" i="72" s="1"/>
  <c r="N3109" i="72"/>
  <c r="N3108" i="72"/>
  <c r="N3107" i="72"/>
  <c r="N3106" i="72"/>
  <c r="N3105" i="72"/>
  <c r="N3104" i="72"/>
  <c r="N3103" i="72"/>
  <c r="N3102" i="72"/>
  <c r="N3101" i="72"/>
  <c r="N3100" i="72"/>
  <c r="N3099" i="72"/>
  <c r="N3098" i="72"/>
  <c r="M3098" i="72" s="1"/>
  <c r="N3097" i="72"/>
  <c r="N3096" i="72"/>
  <c r="N3095" i="72"/>
  <c r="N3094" i="72"/>
  <c r="N3093" i="72"/>
  <c r="N3092" i="72"/>
  <c r="N3091" i="72"/>
  <c r="N3090" i="72"/>
  <c r="N3089" i="72"/>
  <c r="N3088" i="72"/>
  <c r="N3087" i="72"/>
  <c r="N3086" i="72"/>
  <c r="N3085" i="72"/>
  <c r="N3084" i="72"/>
  <c r="N3083" i="72"/>
  <c r="N3082" i="72"/>
  <c r="N3081" i="72"/>
  <c r="N3080" i="72"/>
  <c r="N3079" i="72"/>
  <c r="N3078" i="72"/>
  <c r="N3077" i="72"/>
  <c r="N3076" i="72"/>
  <c r="N3075" i="72"/>
  <c r="N3074" i="72"/>
  <c r="N3073" i="72"/>
  <c r="N3072" i="72"/>
  <c r="N3071" i="72"/>
  <c r="N3070" i="72"/>
  <c r="N3069" i="72"/>
  <c r="N3068" i="72"/>
  <c r="N3067" i="72"/>
  <c r="N3066" i="72"/>
  <c r="N3065" i="72"/>
  <c r="N3064" i="72"/>
  <c r="N3063" i="72"/>
  <c r="N3062" i="72"/>
  <c r="N3061" i="72"/>
  <c r="N3060" i="72"/>
  <c r="N3059" i="72"/>
  <c r="N3058" i="72"/>
  <c r="N3057" i="72"/>
  <c r="N3056" i="72"/>
  <c r="N3055" i="72"/>
  <c r="N3054" i="72"/>
  <c r="N3053" i="72"/>
  <c r="N3052" i="72"/>
  <c r="N3051" i="72"/>
  <c r="N3050" i="72"/>
  <c r="N3049" i="72"/>
  <c r="N3048" i="72"/>
  <c r="N3047" i="72"/>
  <c r="N3046" i="72"/>
  <c r="N3045" i="72"/>
  <c r="N3044" i="72"/>
  <c r="N3043" i="72"/>
  <c r="N3042" i="72"/>
  <c r="N3041" i="72"/>
  <c r="N3040" i="72"/>
  <c r="N3020" i="72"/>
  <c r="N3019" i="72"/>
  <c r="N3018" i="72"/>
  <c r="N3017" i="72"/>
  <c r="N3016" i="72"/>
  <c r="N3015" i="72"/>
  <c r="N3014" i="72"/>
  <c r="N3013" i="72"/>
  <c r="N3012" i="72"/>
  <c r="N3011" i="72"/>
  <c r="N3010" i="72"/>
  <c r="N3009" i="72"/>
  <c r="N3008" i="72"/>
  <c r="N3007" i="72"/>
  <c r="N3006" i="72"/>
  <c r="N3005" i="72"/>
  <c r="N3004" i="72"/>
  <c r="N3003" i="72"/>
  <c r="N3002" i="72"/>
  <c r="N3001" i="72"/>
  <c r="N3000" i="72"/>
  <c r="N2999" i="72"/>
  <c r="N2998" i="72"/>
  <c r="N2997" i="72"/>
  <c r="N2996" i="72"/>
  <c r="N2995" i="72"/>
  <c r="N2994" i="72"/>
  <c r="N2993" i="72"/>
  <c r="N2992" i="72"/>
  <c r="N2991" i="72"/>
  <c r="N2990" i="72"/>
  <c r="N2989" i="72"/>
  <c r="N2988" i="72"/>
  <c r="N2987" i="72"/>
  <c r="N2986" i="72"/>
  <c r="N2985" i="72"/>
  <c r="N2984" i="72"/>
  <c r="N2983" i="72"/>
  <c r="N2982" i="72"/>
  <c r="N2981" i="72"/>
  <c r="N2980" i="72"/>
  <c r="N2979" i="72"/>
  <c r="N2978" i="72"/>
  <c r="N2977" i="72"/>
  <c r="N2976" i="72"/>
  <c r="N2975" i="72"/>
  <c r="N2974" i="72"/>
  <c r="N2973" i="72"/>
  <c r="N2972" i="72"/>
  <c r="N2971" i="72"/>
  <c r="N2970" i="72"/>
  <c r="N2969" i="72"/>
  <c r="N2968" i="72"/>
  <c r="N2967" i="72"/>
  <c r="N2966" i="72"/>
  <c r="N2965" i="72"/>
  <c r="N2964" i="72"/>
  <c r="N2963" i="72"/>
  <c r="N2962" i="72"/>
  <c r="N2961" i="72"/>
  <c r="N2960" i="72"/>
  <c r="N2959" i="72"/>
  <c r="N2958" i="72"/>
  <c r="N2957" i="72"/>
  <c r="N2956" i="72"/>
  <c r="N2955" i="72"/>
  <c r="N2954" i="72"/>
  <c r="N2953" i="72"/>
  <c r="N2952" i="72"/>
  <c r="N2951" i="72"/>
  <c r="N2950" i="72"/>
  <c r="N2949" i="72"/>
  <c r="N2948" i="72"/>
  <c r="N2947" i="72"/>
  <c r="N2946" i="72"/>
  <c r="N2945" i="72"/>
  <c r="N2944" i="72"/>
  <c r="N2943" i="72"/>
  <c r="N2942" i="72"/>
  <c r="N2941" i="72"/>
  <c r="N2940" i="72"/>
  <c r="N2939" i="72"/>
  <c r="N2938" i="72"/>
  <c r="N2937" i="72"/>
  <c r="N2936" i="72"/>
  <c r="N2935" i="72"/>
  <c r="M2935" i="72" s="1"/>
  <c r="N2934" i="72"/>
  <c r="N2933" i="72"/>
  <c r="N2932" i="72"/>
  <c r="N2931" i="72"/>
  <c r="N2930" i="72"/>
  <c r="N2929" i="72"/>
  <c r="N2928" i="72"/>
  <c r="N2927" i="72"/>
  <c r="N2926" i="72"/>
  <c r="N2925" i="72"/>
  <c r="N2924" i="72"/>
  <c r="N2923" i="72"/>
  <c r="N2922" i="72"/>
  <c r="N2921" i="72"/>
  <c r="N2920" i="72"/>
  <c r="N2919" i="72"/>
  <c r="N2918" i="72"/>
  <c r="N2917" i="72"/>
  <c r="N2916" i="72"/>
  <c r="N2915" i="72"/>
  <c r="N2914" i="72"/>
  <c r="N2913" i="72"/>
  <c r="N2912" i="72"/>
  <c r="N2911" i="72"/>
  <c r="N2910" i="72"/>
  <c r="N2909" i="72"/>
  <c r="N2908" i="72"/>
  <c r="N2907" i="72"/>
  <c r="N2906" i="72"/>
  <c r="N2905" i="72"/>
  <c r="N2904" i="72"/>
  <c r="N2903" i="72"/>
  <c r="N2902" i="72"/>
  <c r="N2901" i="72"/>
  <c r="N2900" i="72"/>
  <c r="N2899" i="72"/>
  <c r="M2899" i="72" s="1"/>
  <c r="N2898" i="72"/>
  <c r="N2897" i="72"/>
  <c r="N2896" i="72"/>
  <c r="N2895" i="72"/>
  <c r="N2894" i="72"/>
  <c r="N2893" i="72"/>
  <c r="N2892" i="72"/>
  <c r="N2891" i="72"/>
  <c r="N2890" i="72"/>
  <c r="N2889" i="72"/>
  <c r="N2888" i="72"/>
  <c r="N2887" i="72"/>
  <c r="M2887" i="72" s="1"/>
  <c r="N2886" i="72"/>
  <c r="N2885" i="72"/>
  <c r="N2884" i="72"/>
  <c r="N2883" i="72"/>
  <c r="N2882" i="72"/>
  <c r="N2881" i="72"/>
  <c r="N2880" i="72"/>
  <c r="N2879" i="72"/>
  <c r="N2878" i="72"/>
  <c r="N2877" i="72"/>
  <c r="N2876" i="72"/>
  <c r="N2875" i="72"/>
  <c r="N2874" i="72"/>
  <c r="N2873" i="72"/>
  <c r="N2872" i="72"/>
  <c r="N2871" i="72"/>
  <c r="N2870" i="72"/>
  <c r="N2869" i="72"/>
  <c r="N2868" i="72"/>
  <c r="N2867" i="72"/>
  <c r="N2866" i="72"/>
  <c r="N2865" i="72"/>
  <c r="N2864" i="72"/>
  <c r="N2863" i="72"/>
  <c r="N2862" i="72"/>
  <c r="N2861" i="72"/>
  <c r="N2860" i="72"/>
  <c r="N2859" i="72"/>
  <c r="N2858" i="72"/>
  <c r="N2857" i="72"/>
  <c r="N2856" i="72"/>
  <c r="N2855" i="72"/>
  <c r="N2854" i="72"/>
  <c r="N2853" i="72"/>
  <c r="N2852" i="72"/>
  <c r="N2851" i="72"/>
  <c r="N2850" i="72"/>
  <c r="N2849" i="72"/>
  <c r="N2848" i="72"/>
  <c r="N2847" i="72"/>
  <c r="N2846" i="72"/>
  <c r="N2845" i="72"/>
  <c r="N2844" i="72"/>
  <c r="N2843" i="72"/>
  <c r="N2842" i="72"/>
  <c r="N2841" i="72"/>
  <c r="N2840" i="72"/>
  <c r="N2839" i="72"/>
  <c r="N2838" i="72"/>
  <c r="N2837" i="72"/>
  <c r="N2836" i="72"/>
  <c r="N2835" i="72"/>
  <c r="N2834" i="72"/>
  <c r="N2833" i="72"/>
  <c r="N2832" i="72"/>
  <c r="N2831" i="72"/>
  <c r="N2830" i="72"/>
  <c r="N2829" i="72"/>
  <c r="N2828" i="72"/>
  <c r="N2827" i="72"/>
  <c r="N2826" i="72"/>
  <c r="N2825" i="72"/>
  <c r="N2824" i="72"/>
  <c r="N2823" i="72"/>
  <c r="N2822" i="72"/>
  <c r="N2821" i="72"/>
  <c r="N2820" i="72"/>
  <c r="N2819" i="72"/>
  <c r="N2818" i="72"/>
  <c r="N2817" i="72"/>
  <c r="N2816" i="72"/>
  <c r="N2815" i="72"/>
  <c r="N2814" i="72"/>
  <c r="N2813" i="72"/>
  <c r="N2812" i="72"/>
  <c r="N2811" i="72"/>
  <c r="N2810" i="72"/>
  <c r="N2809" i="72"/>
  <c r="N2808" i="72"/>
  <c r="N2807" i="72"/>
  <c r="N2806" i="72"/>
  <c r="N2805" i="72"/>
  <c r="N2804" i="72"/>
  <c r="N2803" i="72"/>
  <c r="N2802" i="72"/>
  <c r="N2801" i="72"/>
  <c r="N2800" i="72"/>
  <c r="N2799" i="72"/>
  <c r="N2789" i="72"/>
  <c r="N2788" i="72"/>
  <c r="N2787" i="72"/>
  <c r="N2786" i="72"/>
  <c r="N2785" i="72"/>
  <c r="N2784" i="72"/>
  <c r="N2783" i="72"/>
  <c r="N2782" i="72"/>
  <c r="N2781" i="72"/>
  <c r="N2780" i="72"/>
  <c r="N2779" i="72"/>
  <c r="N2778" i="72"/>
  <c r="N2777" i="72"/>
  <c r="N2776" i="72"/>
  <c r="N2775" i="72"/>
  <c r="N2774" i="72"/>
  <c r="N2773" i="72"/>
  <c r="N2772" i="72"/>
  <c r="N2771" i="72"/>
  <c r="N2770" i="72"/>
  <c r="N2769" i="72"/>
  <c r="N2768" i="72"/>
  <c r="N2767" i="72"/>
  <c r="N2766" i="72"/>
  <c r="N2765" i="72"/>
  <c r="N2764" i="72"/>
  <c r="N2763" i="72"/>
  <c r="N2762" i="72"/>
  <c r="N2761" i="72"/>
  <c r="N2760" i="72"/>
  <c r="N2759" i="72"/>
  <c r="N2758" i="72"/>
  <c r="N2757" i="72"/>
  <c r="N2756" i="72"/>
  <c r="N2755" i="72"/>
  <c r="N2754" i="72"/>
  <c r="N2753" i="72"/>
  <c r="N2752" i="72"/>
  <c r="N2751" i="72"/>
  <c r="N2750" i="72"/>
  <c r="N2749" i="72"/>
  <c r="N2748" i="72"/>
  <c r="N2747" i="72"/>
  <c r="N2746" i="72"/>
  <c r="N2745" i="72"/>
  <c r="N2744" i="72"/>
  <c r="N2743" i="72"/>
  <c r="N2742" i="72"/>
  <c r="N2741" i="72"/>
  <c r="N2740" i="72"/>
  <c r="N2739" i="72"/>
  <c r="N2738" i="72"/>
  <c r="N2737" i="72"/>
  <c r="N2736" i="72"/>
  <c r="N2735" i="72"/>
  <c r="N2734" i="72"/>
  <c r="N2733" i="72"/>
  <c r="N2732" i="72"/>
  <c r="N2731" i="72"/>
  <c r="N2730" i="72"/>
  <c r="N2729" i="72"/>
  <c r="N2728" i="72"/>
  <c r="N2727" i="72"/>
  <c r="N2726" i="72"/>
  <c r="N2725" i="72"/>
  <c r="N2724" i="72"/>
  <c r="N2723" i="72"/>
  <c r="N2722" i="72"/>
  <c r="M2722" i="72" s="1"/>
  <c r="N2721" i="72"/>
  <c r="N2720" i="72"/>
  <c r="N2719" i="72"/>
  <c r="N2718" i="72"/>
  <c r="N2717" i="72"/>
  <c r="N2716" i="72"/>
  <c r="N2715" i="72"/>
  <c r="N2714" i="72"/>
  <c r="N2713" i="72"/>
  <c r="N2712" i="72"/>
  <c r="N2711" i="72"/>
  <c r="N2710" i="72"/>
  <c r="N2709" i="72"/>
  <c r="N2708" i="72"/>
  <c r="N2707" i="72"/>
  <c r="N2706" i="72"/>
  <c r="N2705" i="72"/>
  <c r="N2704" i="72"/>
  <c r="N2703" i="72"/>
  <c r="N2702" i="72"/>
  <c r="N2701" i="72"/>
  <c r="N2700" i="72"/>
  <c r="N2699" i="72"/>
  <c r="N2698" i="72"/>
  <c r="N2697" i="72"/>
  <c r="N2696" i="72"/>
  <c r="N2695" i="72"/>
  <c r="N2694" i="72"/>
  <c r="N2693" i="72"/>
  <c r="N2692" i="72"/>
  <c r="N2691" i="72"/>
  <c r="N2690" i="72"/>
  <c r="N2689" i="72"/>
  <c r="N2688" i="72"/>
  <c r="N2687" i="72"/>
  <c r="N2686" i="72"/>
  <c r="N2685" i="72"/>
  <c r="N2684" i="72"/>
  <c r="N2683" i="72"/>
  <c r="N2682" i="72"/>
  <c r="N2681" i="72"/>
  <c r="N2680" i="72"/>
  <c r="N2679" i="72"/>
  <c r="N2678" i="72"/>
  <c r="N2677" i="72"/>
  <c r="N2676" i="72"/>
  <c r="N2675" i="72"/>
  <c r="N2674" i="72"/>
  <c r="N2673" i="72"/>
  <c r="N2672" i="72"/>
  <c r="N2671" i="72"/>
  <c r="N2670" i="72"/>
  <c r="N2669" i="72"/>
  <c r="N2668" i="72"/>
  <c r="N2667" i="72"/>
  <c r="N2666" i="72"/>
  <c r="N2665" i="72"/>
  <c r="N2664" i="72"/>
  <c r="N2663" i="72"/>
  <c r="N2662" i="72"/>
  <c r="N2661" i="72"/>
  <c r="N2660" i="72"/>
  <c r="N2659" i="72"/>
  <c r="N2658" i="72"/>
  <c r="N2657" i="72"/>
  <c r="N2656" i="72"/>
  <c r="N2655" i="72"/>
  <c r="N2654" i="72"/>
  <c r="N2653" i="72"/>
  <c r="N2652" i="72"/>
  <c r="N2651" i="72"/>
  <c r="N2650" i="72"/>
  <c r="N2649" i="72"/>
  <c r="N2648" i="72"/>
  <c r="N2647" i="72"/>
  <c r="N2646" i="72"/>
  <c r="N2645" i="72"/>
  <c r="N2644" i="72"/>
  <c r="N2643" i="72"/>
  <c r="N2642" i="72"/>
  <c r="N2641" i="72"/>
  <c r="N2640" i="72"/>
  <c r="N2639" i="72"/>
  <c r="N2638" i="72"/>
  <c r="M2638" i="72" s="1"/>
  <c r="N2637" i="72"/>
  <c r="N2636" i="72"/>
  <c r="N2635" i="72"/>
  <c r="N2634" i="72"/>
  <c r="N2633" i="72"/>
  <c r="N2632" i="72"/>
  <c r="N2631" i="72"/>
  <c r="N2630" i="72"/>
  <c r="N2629" i="72"/>
  <c r="N2628" i="72"/>
  <c r="N2627" i="72"/>
  <c r="N2626" i="72"/>
  <c r="N2625" i="72"/>
  <c r="N2624" i="72"/>
  <c r="N2623" i="72"/>
  <c r="N2622" i="72"/>
  <c r="N2621" i="72"/>
  <c r="N2620" i="72"/>
  <c r="N2619" i="72"/>
  <c r="N2618" i="72"/>
  <c r="N2617" i="72"/>
  <c r="N2616" i="72"/>
  <c r="N2615" i="72"/>
  <c r="N2614" i="72"/>
  <c r="N2613" i="72"/>
  <c r="N2612" i="72"/>
  <c r="N2611" i="72"/>
  <c r="N2610" i="72"/>
  <c r="N2609" i="72"/>
  <c r="N2608" i="72"/>
  <c r="N2607" i="72"/>
  <c r="N2606" i="72"/>
  <c r="N2605" i="72"/>
  <c r="N2604" i="72"/>
  <c r="N2603" i="72"/>
  <c r="N2602" i="72"/>
  <c r="N2601" i="72"/>
  <c r="N2600" i="72"/>
  <c r="N2599" i="72"/>
  <c r="N2598" i="72"/>
  <c r="N2597" i="72"/>
  <c r="N2596" i="72"/>
  <c r="N2595" i="72"/>
  <c r="N2594" i="72"/>
  <c r="N2593" i="72"/>
  <c r="N2592" i="72"/>
  <c r="N2591" i="72"/>
  <c r="N2590" i="72"/>
  <c r="N2589" i="72"/>
  <c r="N2588" i="72"/>
  <c r="N2587" i="72"/>
  <c r="N2586" i="72"/>
  <c r="N2585" i="72"/>
  <c r="N2584" i="72"/>
  <c r="N2583" i="72"/>
  <c r="N2582" i="72"/>
  <c r="N2581" i="72"/>
  <c r="N2580" i="72"/>
  <c r="N2579" i="72"/>
  <c r="N2578" i="72"/>
  <c r="N2577" i="72"/>
  <c r="N2576" i="72"/>
  <c r="N2575" i="72"/>
  <c r="N2574" i="72"/>
  <c r="N2573" i="72"/>
  <c r="N2572" i="72"/>
  <c r="N2571" i="72"/>
  <c r="N2570" i="72"/>
  <c r="N2569" i="72"/>
  <c r="N2568" i="72"/>
  <c r="N2567" i="72"/>
  <c r="N2566" i="72"/>
  <c r="N2565" i="72"/>
  <c r="N2564" i="72"/>
  <c r="N2563" i="72"/>
  <c r="N2562" i="72"/>
  <c r="N2561" i="72"/>
  <c r="N2560" i="72"/>
  <c r="N2559" i="72"/>
  <c r="N2558" i="72"/>
  <c r="N2557" i="72"/>
  <c r="N2556" i="72"/>
  <c r="N2555" i="72"/>
  <c r="N2554" i="72"/>
  <c r="N2553" i="72"/>
  <c r="N2552" i="72"/>
  <c r="N2551" i="72"/>
  <c r="N2550" i="72"/>
  <c r="N2549" i="72"/>
  <c r="N2548" i="72"/>
  <c r="N2547" i="72"/>
  <c r="N2546" i="72"/>
  <c r="N2545" i="72"/>
  <c r="N2544" i="72"/>
  <c r="N2543" i="72"/>
  <c r="N2542" i="72"/>
  <c r="N2541" i="72"/>
  <c r="N2540" i="72"/>
  <c r="N2539" i="72"/>
  <c r="N2538" i="72"/>
  <c r="N2537" i="72"/>
  <c r="N2536" i="72"/>
  <c r="N2535" i="72"/>
  <c r="N2534" i="72"/>
  <c r="N2533" i="72"/>
  <c r="N2532" i="72"/>
  <c r="N2531" i="72"/>
  <c r="N2530" i="72"/>
  <c r="N2529" i="72"/>
  <c r="N2528" i="72"/>
  <c r="N2527" i="72"/>
  <c r="N2524" i="72"/>
  <c r="N2523" i="72"/>
  <c r="N2522" i="72"/>
  <c r="N2521" i="72"/>
  <c r="N2520" i="72"/>
  <c r="N2519" i="72"/>
  <c r="N2518" i="72"/>
  <c r="N2517" i="72"/>
  <c r="N2516" i="72"/>
  <c r="N2515" i="72"/>
  <c r="N2514" i="72"/>
  <c r="N2513" i="72"/>
  <c r="N2512" i="72"/>
  <c r="N2511" i="72"/>
  <c r="N2510" i="72"/>
  <c r="N2509" i="72"/>
  <c r="N2508" i="72"/>
  <c r="N2507" i="72"/>
  <c r="N2506" i="72"/>
  <c r="N2505" i="72"/>
  <c r="N2504" i="72"/>
  <c r="N2503" i="72"/>
  <c r="N2502" i="72"/>
  <c r="N2501" i="72"/>
  <c r="N2500" i="72"/>
  <c r="N2499" i="72"/>
  <c r="N2498" i="72"/>
  <c r="N2497" i="72"/>
  <c r="N2496" i="72"/>
  <c r="N2495" i="72"/>
  <c r="N2494" i="72"/>
  <c r="N2493" i="72"/>
  <c r="N2492" i="72"/>
  <c r="N2491" i="72"/>
  <c r="N2490" i="72"/>
  <c r="N2489" i="72"/>
  <c r="N2488" i="72"/>
  <c r="N2487" i="72"/>
  <c r="N2486" i="72"/>
  <c r="N2485" i="72"/>
  <c r="N2484" i="72"/>
  <c r="N2483" i="72"/>
  <c r="N2482" i="72"/>
  <c r="N2481" i="72"/>
  <c r="N2480" i="72"/>
  <c r="N2479" i="72"/>
  <c r="N2478" i="72"/>
  <c r="N2477" i="72"/>
  <c r="N2476" i="72"/>
  <c r="N2475" i="72"/>
  <c r="N2474" i="72"/>
  <c r="N2473" i="72"/>
  <c r="N2472" i="72"/>
  <c r="N2471" i="72"/>
  <c r="N2470" i="72"/>
  <c r="N2469" i="72"/>
  <c r="N2468" i="72"/>
  <c r="N2467" i="72"/>
  <c r="N2466" i="72"/>
  <c r="N2465" i="72"/>
  <c r="N2464" i="72"/>
  <c r="N2463" i="72"/>
  <c r="N2462" i="72"/>
  <c r="N2461" i="72"/>
  <c r="N2460" i="72"/>
  <c r="N2459" i="72"/>
  <c r="N2458" i="72"/>
  <c r="N2457" i="72"/>
  <c r="N2456" i="72"/>
  <c r="N2455" i="72"/>
  <c r="N2454" i="72"/>
  <c r="N2453" i="72"/>
  <c r="N2452" i="72"/>
  <c r="N2451" i="72"/>
  <c r="N2450" i="72"/>
  <c r="N2449" i="72"/>
  <c r="N2448" i="72"/>
  <c r="N2447" i="72"/>
  <c r="N2446" i="72"/>
  <c r="N2445" i="72"/>
  <c r="N2444" i="72"/>
  <c r="N2443" i="72"/>
  <c r="N2442" i="72"/>
  <c r="N2441" i="72"/>
  <c r="N2440" i="72"/>
  <c r="N2439" i="72"/>
  <c r="N2429" i="72"/>
  <c r="M2429" i="72" s="1"/>
  <c r="N2428" i="72"/>
  <c r="N2427" i="72"/>
  <c r="N2426" i="72"/>
  <c r="N2425" i="72"/>
  <c r="N2424" i="72"/>
  <c r="N2423" i="72"/>
  <c r="N2422" i="72"/>
  <c r="N2421" i="72"/>
  <c r="N2420" i="72"/>
  <c r="N2419" i="72"/>
  <c r="N2418" i="72"/>
  <c r="N2417" i="72"/>
  <c r="N2416" i="72"/>
  <c r="N2415" i="72"/>
  <c r="N2414" i="72"/>
  <c r="N2413" i="72"/>
  <c r="N2412" i="72"/>
  <c r="N2411" i="72"/>
  <c r="N2410" i="72"/>
  <c r="N2409" i="72"/>
  <c r="N2408" i="72"/>
  <c r="N2407" i="72"/>
  <c r="N2406" i="72"/>
  <c r="N2405" i="72"/>
  <c r="N2404" i="72"/>
  <c r="N2403" i="72"/>
  <c r="N2402" i="72"/>
  <c r="N2401" i="72"/>
  <c r="N2400" i="72"/>
  <c r="N2399" i="72"/>
  <c r="N2398" i="72"/>
  <c r="N2397" i="72"/>
  <c r="N2396" i="72"/>
  <c r="N2395" i="72"/>
  <c r="N2394" i="72"/>
  <c r="N2393" i="72"/>
  <c r="N2392" i="72"/>
  <c r="N2391" i="72"/>
  <c r="N2390" i="72"/>
  <c r="N2389" i="72"/>
  <c r="N2388" i="72"/>
  <c r="N2387" i="72"/>
  <c r="N2386" i="72"/>
  <c r="N2385" i="72"/>
  <c r="N2384" i="72"/>
  <c r="N2383" i="72"/>
  <c r="N2382" i="72"/>
  <c r="N2381" i="72"/>
  <c r="N2380" i="72"/>
  <c r="N2379" i="72"/>
  <c r="N2378" i="72"/>
  <c r="N2377" i="72"/>
  <c r="N2376" i="72"/>
  <c r="N2375" i="72"/>
  <c r="N2374" i="72"/>
  <c r="N2373" i="72"/>
  <c r="N2372" i="72"/>
  <c r="N2371" i="72"/>
  <c r="N2370" i="72"/>
  <c r="N2369" i="72"/>
  <c r="N2368" i="72"/>
  <c r="N2367" i="72"/>
  <c r="N2366" i="72"/>
  <c r="N2365" i="72"/>
  <c r="N2364" i="72"/>
  <c r="N2363" i="72"/>
  <c r="N2362" i="72"/>
  <c r="N2361" i="72"/>
  <c r="N2360" i="72"/>
  <c r="N2359" i="72"/>
  <c r="N2358" i="72"/>
  <c r="N2357" i="72"/>
  <c r="N2356" i="72"/>
  <c r="N2355" i="72"/>
  <c r="N2354" i="72"/>
  <c r="N2353" i="72"/>
  <c r="N2352" i="72"/>
  <c r="N2351" i="72"/>
  <c r="N2350" i="72"/>
  <c r="N2349" i="72"/>
  <c r="N2348" i="72"/>
  <c r="N2347" i="72"/>
  <c r="N2346" i="72"/>
  <c r="N2345" i="72"/>
  <c r="N2344" i="72"/>
  <c r="N2343" i="72"/>
  <c r="N2342" i="72"/>
  <c r="N2341" i="72"/>
  <c r="N2340" i="72"/>
  <c r="N2339" i="72"/>
  <c r="N2338" i="72"/>
  <c r="N2337" i="72"/>
  <c r="N2336" i="72"/>
  <c r="N2335" i="72"/>
  <c r="N2334" i="72"/>
  <c r="N2333" i="72"/>
  <c r="N2332" i="72"/>
  <c r="N2331" i="72"/>
  <c r="N2330" i="72"/>
  <c r="N2329" i="72"/>
  <c r="N2328" i="72"/>
  <c r="N2327" i="72"/>
  <c r="N2326" i="72"/>
  <c r="N2325" i="72"/>
  <c r="N2324" i="72"/>
  <c r="N2323" i="72"/>
  <c r="N2322" i="72"/>
  <c r="N2321" i="72"/>
  <c r="N2320" i="72"/>
  <c r="N2319" i="72"/>
  <c r="N2318" i="72"/>
  <c r="N2317" i="72"/>
  <c r="N2316" i="72"/>
  <c r="N2315" i="72"/>
  <c r="N2314" i="72"/>
  <c r="N2313" i="72"/>
  <c r="N2312" i="72"/>
  <c r="N2311" i="72"/>
  <c r="N2310" i="72"/>
  <c r="N2309" i="72"/>
  <c r="N2308" i="72"/>
  <c r="N2307" i="72"/>
  <c r="N2306" i="72"/>
  <c r="N2305" i="72"/>
  <c r="N2304" i="72"/>
  <c r="N2303" i="72"/>
  <c r="N2302" i="72"/>
  <c r="N2301" i="72"/>
  <c r="N2300" i="72"/>
  <c r="N2299" i="72"/>
  <c r="N2298" i="72"/>
  <c r="N2297" i="72"/>
  <c r="N2296" i="72"/>
  <c r="N2295" i="72"/>
  <c r="N2294" i="72"/>
  <c r="N2293" i="72"/>
  <c r="N2292" i="72"/>
  <c r="N2291" i="72"/>
  <c r="N2290" i="72"/>
  <c r="N2289" i="72"/>
  <c r="N2288" i="72"/>
  <c r="N2287" i="72"/>
  <c r="N2286" i="72"/>
  <c r="N2285" i="72"/>
  <c r="N2284" i="72"/>
  <c r="N2283" i="72"/>
  <c r="N2282" i="72"/>
  <c r="N2281" i="72"/>
  <c r="N2280" i="72"/>
  <c r="N2279" i="72"/>
  <c r="N2278" i="72"/>
  <c r="N2277" i="72"/>
  <c r="N2276" i="72"/>
  <c r="N2275" i="72"/>
  <c r="N2274" i="72"/>
  <c r="N2273" i="72"/>
  <c r="N2272" i="72"/>
  <c r="N2271" i="72"/>
  <c r="N2270" i="72"/>
  <c r="N2269" i="72"/>
  <c r="N2268" i="72"/>
  <c r="N2267" i="72"/>
  <c r="N2266" i="72"/>
  <c r="N2265" i="72"/>
  <c r="N2264" i="72"/>
  <c r="N2263" i="72"/>
  <c r="N2262" i="72"/>
  <c r="N2261" i="72"/>
  <c r="N2260" i="72"/>
  <c r="N2259" i="72"/>
  <c r="N2258" i="72"/>
  <c r="N2257" i="72"/>
  <c r="N2256" i="72"/>
  <c r="N2255" i="72"/>
  <c r="N2254" i="72"/>
  <c r="N2253" i="72"/>
  <c r="N2252" i="72"/>
  <c r="N2251" i="72"/>
  <c r="N2250" i="72"/>
  <c r="N2249" i="72"/>
  <c r="N2248" i="72"/>
  <c r="N2247" i="72"/>
  <c r="N2246" i="72"/>
  <c r="N2245" i="72"/>
  <c r="N2244" i="72"/>
  <c r="N2243" i="72"/>
  <c r="N2242" i="72"/>
  <c r="N2241" i="72"/>
  <c r="N2240" i="72"/>
  <c r="N2239" i="72"/>
  <c r="N2238" i="72"/>
  <c r="N2237" i="72"/>
  <c r="N2236" i="72"/>
  <c r="N2235" i="72"/>
  <c r="N2234" i="72"/>
  <c r="N2233" i="72"/>
  <c r="N2232" i="72"/>
  <c r="N2231" i="72"/>
  <c r="N2230" i="72"/>
  <c r="N2229" i="72"/>
  <c r="N2228" i="72"/>
  <c r="N2227" i="72"/>
  <c r="N2226" i="72"/>
  <c r="N2225" i="72"/>
  <c r="N2224" i="72"/>
  <c r="N2223" i="72"/>
  <c r="N2222" i="72"/>
  <c r="N2221" i="72"/>
  <c r="N2220" i="72"/>
  <c r="N2219" i="72"/>
  <c r="N2218" i="72"/>
  <c r="N2217" i="72"/>
  <c r="N2216" i="72"/>
  <c r="N2215" i="72"/>
  <c r="N2214" i="72"/>
  <c r="N2213" i="72"/>
  <c r="N2212" i="72"/>
  <c r="N2211" i="72"/>
  <c r="N2210" i="72"/>
  <c r="N2209" i="72"/>
  <c r="N2208" i="72"/>
  <c r="N2207" i="72"/>
  <c r="N2206" i="72"/>
  <c r="N2205" i="72"/>
  <c r="N2204" i="72"/>
  <c r="N2203" i="72"/>
  <c r="N2202" i="72"/>
  <c r="N2201" i="72"/>
  <c r="N2200" i="72"/>
  <c r="N2199" i="72"/>
  <c r="N2198" i="72"/>
  <c r="N2197" i="72"/>
  <c r="N2196" i="72"/>
  <c r="N2195" i="72"/>
  <c r="N2194" i="72"/>
  <c r="N2193" i="72"/>
  <c r="M2193" i="72" s="1"/>
  <c r="N2192" i="72"/>
  <c r="N2191" i="72"/>
  <c r="N2190" i="72"/>
  <c r="N2189" i="72"/>
  <c r="N2188" i="72"/>
  <c r="N2187" i="72"/>
  <c r="N2186" i="72"/>
  <c r="N2166" i="72"/>
  <c r="N2165" i="72"/>
  <c r="N2164" i="72"/>
  <c r="N2163" i="72"/>
  <c r="N2162" i="72"/>
  <c r="N2161" i="72"/>
  <c r="N2160" i="72"/>
  <c r="N2159" i="72"/>
  <c r="N2158" i="72"/>
  <c r="N2157" i="72"/>
  <c r="N2156" i="72"/>
  <c r="N2155" i="72"/>
  <c r="N2154" i="72"/>
  <c r="N2153" i="72"/>
  <c r="N2152" i="72"/>
  <c r="N2151" i="72"/>
  <c r="N2150" i="72"/>
  <c r="N2149" i="72"/>
  <c r="N2148" i="72"/>
  <c r="N2147" i="72"/>
  <c r="N2146" i="72"/>
  <c r="N2145" i="72"/>
  <c r="N2144" i="72"/>
  <c r="N2143" i="72"/>
  <c r="N2142" i="72"/>
  <c r="N2141" i="72"/>
  <c r="N2140" i="72"/>
  <c r="N2139" i="72"/>
  <c r="N2138" i="72"/>
  <c r="N2137" i="72"/>
  <c r="N2136" i="72"/>
  <c r="N2135" i="72"/>
  <c r="N2134" i="72"/>
  <c r="N2133" i="72"/>
  <c r="N2132" i="72"/>
  <c r="N2131" i="72"/>
  <c r="N2130" i="72"/>
  <c r="N2129" i="72"/>
  <c r="N2128" i="72"/>
  <c r="N2127" i="72"/>
  <c r="N2126" i="72"/>
  <c r="N2125" i="72"/>
  <c r="N2124" i="72"/>
  <c r="N2123" i="72"/>
  <c r="N2122" i="72"/>
  <c r="N2121" i="72"/>
  <c r="N2120" i="72"/>
  <c r="N2119" i="72"/>
  <c r="N2118" i="72"/>
  <c r="N2117" i="72"/>
  <c r="N2116" i="72"/>
  <c r="N2115" i="72"/>
  <c r="N2114" i="72"/>
  <c r="N2113" i="72"/>
  <c r="N2112" i="72"/>
  <c r="N2111" i="72"/>
  <c r="N2110" i="72"/>
  <c r="N2109" i="72"/>
  <c r="N2108" i="72"/>
  <c r="N2107" i="72"/>
  <c r="N2106" i="72"/>
  <c r="N2105" i="72"/>
  <c r="N2104" i="72"/>
  <c r="N2103" i="72"/>
  <c r="N2102" i="72"/>
  <c r="N2101" i="72"/>
  <c r="N2100" i="72"/>
  <c r="N2099" i="72"/>
  <c r="N2098" i="72"/>
  <c r="N2097" i="72"/>
  <c r="N2096" i="72"/>
  <c r="N2095" i="72"/>
  <c r="N2094" i="72"/>
  <c r="N2093" i="72"/>
  <c r="N2092" i="72"/>
  <c r="N2091" i="72"/>
  <c r="N2090" i="72"/>
  <c r="N2089" i="72"/>
  <c r="N2088" i="72"/>
  <c r="N2087" i="72"/>
  <c r="N2086" i="72"/>
  <c r="N2085" i="72"/>
  <c r="N2084" i="72"/>
  <c r="N2083" i="72"/>
  <c r="N2082" i="72"/>
  <c r="N2081" i="72"/>
  <c r="N2080" i="72"/>
  <c r="N2079" i="72"/>
  <c r="N2078" i="72"/>
  <c r="N2077" i="72"/>
  <c r="N2076" i="72"/>
  <c r="N2075" i="72"/>
  <c r="N2074" i="72"/>
  <c r="N2073" i="72"/>
  <c r="N2072" i="72"/>
  <c r="N2071" i="72"/>
  <c r="N2070" i="72"/>
  <c r="N2069" i="72"/>
  <c r="N2068" i="72"/>
  <c r="N2067" i="72"/>
  <c r="N2066" i="72"/>
  <c r="N2065" i="72"/>
  <c r="N2064" i="72"/>
  <c r="N2063" i="72"/>
  <c r="N2062" i="72"/>
  <c r="N2061" i="72"/>
  <c r="N2060" i="72"/>
  <c r="N2059" i="72"/>
  <c r="N2058" i="72"/>
  <c r="N2057" i="72"/>
  <c r="N2056" i="72"/>
  <c r="N2055" i="72"/>
  <c r="N2054" i="72"/>
  <c r="N2053" i="72"/>
  <c r="N2052" i="72"/>
  <c r="N2051" i="72"/>
  <c r="N2050" i="72"/>
  <c r="N2049" i="72"/>
  <c r="N2048" i="72"/>
  <c r="N2047" i="72"/>
  <c r="N2046" i="72"/>
  <c r="N2045" i="72"/>
  <c r="N2044" i="72"/>
  <c r="N2043" i="72"/>
  <c r="N2042" i="72"/>
  <c r="N2041" i="72"/>
  <c r="N2040" i="72"/>
  <c r="N2039" i="72"/>
  <c r="N2038" i="72"/>
  <c r="N2037" i="72"/>
  <c r="N2036" i="72"/>
  <c r="N2035" i="72"/>
  <c r="N2034" i="72"/>
  <c r="N2033" i="72"/>
  <c r="N2032" i="72"/>
  <c r="N2031" i="72"/>
  <c r="N2030" i="72"/>
  <c r="N2029" i="72"/>
  <c r="N2028" i="72"/>
  <c r="N2027" i="72"/>
  <c r="N2026" i="72"/>
  <c r="N2025" i="72"/>
  <c r="N2024" i="72"/>
  <c r="N2023" i="72"/>
  <c r="N2022" i="72"/>
  <c r="N2021" i="72"/>
  <c r="N2020" i="72"/>
  <c r="N2019" i="72"/>
  <c r="N2018" i="72"/>
  <c r="N2017" i="72"/>
  <c r="N2016" i="72"/>
  <c r="N2015" i="72"/>
  <c r="N2014" i="72"/>
  <c r="N2013" i="72"/>
  <c r="N2012" i="72"/>
  <c r="N2011" i="72"/>
  <c r="N2010" i="72"/>
  <c r="N2009" i="72"/>
  <c r="N1999" i="72"/>
  <c r="N1998" i="72"/>
  <c r="N1997" i="72"/>
  <c r="N1996" i="72"/>
  <c r="N1995" i="72"/>
  <c r="N1994" i="72"/>
  <c r="N1993" i="72"/>
  <c r="N1992" i="72"/>
  <c r="N1991" i="72"/>
  <c r="N1990" i="72"/>
  <c r="N1989" i="72"/>
  <c r="N1988" i="72"/>
  <c r="N1987" i="72"/>
  <c r="N1986" i="72"/>
  <c r="N1985" i="72"/>
  <c r="N1984" i="72"/>
  <c r="N1983" i="72"/>
  <c r="N1982" i="72"/>
  <c r="N1981" i="72"/>
  <c r="N1980" i="72"/>
  <c r="N1979" i="72"/>
  <c r="N1978" i="72"/>
  <c r="N1977" i="72"/>
  <c r="N1976" i="72"/>
  <c r="N1975" i="72"/>
  <c r="N1974" i="72"/>
  <c r="N1973" i="72"/>
  <c r="N1972" i="72"/>
  <c r="N1971" i="72"/>
  <c r="N1970" i="72"/>
  <c r="N1969" i="72"/>
  <c r="N1968" i="72"/>
  <c r="N1967" i="72"/>
  <c r="N1966" i="72"/>
  <c r="N1965" i="72"/>
  <c r="N1964" i="72"/>
  <c r="N1963" i="72"/>
  <c r="N1962" i="72"/>
  <c r="N1961" i="72"/>
  <c r="N1960" i="72"/>
  <c r="N1959" i="72"/>
  <c r="N1958" i="72"/>
  <c r="N1957" i="72"/>
  <c r="N1956" i="72"/>
  <c r="N1955" i="72"/>
  <c r="N1954" i="72"/>
  <c r="N1953" i="72"/>
  <c r="N1952" i="72"/>
  <c r="N1951" i="72"/>
  <c r="N1950" i="72"/>
  <c r="N1949" i="72"/>
  <c r="N1948" i="72"/>
  <c r="N1947" i="72"/>
  <c r="N1946" i="72"/>
  <c r="N1945" i="72"/>
  <c r="N1944" i="72"/>
  <c r="N1943" i="72"/>
  <c r="N1942" i="72"/>
  <c r="N1941" i="72"/>
  <c r="N1940" i="72"/>
  <c r="N1939" i="72"/>
  <c r="N1938" i="72"/>
  <c r="N1937" i="72"/>
  <c r="N1936" i="72"/>
  <c r="N1935" i="72"/>
  <c r="N1934" i="72"/>
  <c r="N1933" i="72"/>
  <c r="N1932" i="72"/>
  <c r="N1931" i="72"/>
  <c r="N1930" i="72"/>
  <c r="N1929" i="72"/>
  <c r="N1928" i="72"/>
  <c r="N1927" i="72"/>
  <c r="N1926" i="72"/>
  <c r="N1925" i="72"/>
  <c r="N1924" i="72"/>
  <c r="N1923" i="72"/>
  <c r="N1922" i="72"/>
  <c r="N1921" i="72"/>
  <c r="N1920" i="72"/>
  <c r="N1919" i="72"/>
  <c r="N1918" i="72"/>
  <c r="N1917" i="72"/>
  <c r="N1916" i="72"/>
  <c r="N1915" i="72"/>
  <c r="N1914" i="72"/>
  <c r="N1913" i="72"/>
  <c r="N1912" i="72"/>
  <c r="N1911" i="72"/>
  <c r="N1910" i="72"/>
  <c r="N1909" i="72"/>
  <c r="N1908" i="72"/>
  <c r="N1907" i="72"/>
  <c r="N1906" i="72"/>
  <c r="N1905" i="72"/>
  <c r="N1904" i="72"/>
  <c r="N1903" i="72"/>
  <c r="N1902" i="72"/>
  <c r="N1901" i="72"/>
  <c r="N1900" i="72"/>
  <c r="N1899" i="72"/>
  <c r="N1898" i="72"/>
  <c r="N1897" i="72"/>
  <c r="N1896" i="72"/>
  <c r="N1895" i="72"/>
  <c r="N1894" i="72"/>
  <c r="N1893" i="72"/>
  <c r="N1892" i="72"/>
  <c r="N1891" i="72"/>
  <c r="N1890" i="72"/>
  <c r="N1889" i="72"/>
  <c r="N1888" i="72"/>
  <c r="N1887" i="72"/>
  <c r="N1886" i="72"/>
  <c r="N1885" i="72"/>
  <c r="N1884" i="72"/>
  <c r="N1883" i="72"/>
  <c r="N1882" i="72"/>
  <c r="N1881" i="72"/>
  <c r="N1880" i="72"/>
  <c r="N1879" i="72"/>
  <c r="N1878" i="72"/>
  <c r="N1877" i="72"/>
  <c r="N1876" i="72"/>
  <c r="N1875" i="72"/>
  <c r="N1874" i="72"/>
  <c r="N1873" i="72"/>
  <c r="N1872" i="72"/>
  <c r="N1871" i="72"/>
  <c r="N1870" i="72"/>
  <c r="N1869" i="72"/>
  <c r="N1868" i="72"/>
  <c r="N1867" i="72"/>
  <c r="N1866" i="72"/>
  <c r="N1865" i="72"/>
  <c r="N1864" i="72"/>
  <c r="N1863" i="72"/>
  <c r="N1862" i="72"/>
  <c r="N1861" i="72"/>
  <c r="N1860" i="72"/>
  <c r="N1859" i="72"/>
  <c r="N1858" i="72"/>
  <c r="N1857" i="72"/>
  <c r="N1856" i="72"/>
  <c r="N1855" i="72"/>
  <c r="N1854" i="72"/>
  <c r="N1853" i="72"/>
  <c r="N1852" i="72"/>
  <c r="N1851" i="72"/>
  <c r="N1850" i="72"/>
  <c r="N1849" i="72"/>
  <c r="N1848" i="72"/>
  <c r="N1847" i="72"/>
  <c r="N1846" i="72"/>
  <c r="N1845" i="72"/>
  <c r="N1844" i="72"/>
  <c r="N1843" i="72"/>
  <c r="N1842" i="72"/>
  <c r="N1841" i="72"/>
  <c r="N1840" i="72"/>
  <c r="N1839" i="72"/>
  <c r="N1838" i="72"/>
  <c r="N1837" i="72"/>
  <c r="N1836" i="72"/>
  <c r="N1835" i="72"/>
  <c r="N1834" i="72"/>
  <c r="N1833" i="72"/>
  <c r="N1832" i="72"/>
  <c r="N1831" i="72"/>
  <c r="N1830" i="72"/>
  <c r="N1829" i="72"/>
  <c r="N1828" i="72"/>
  <c r="N1827" i="72"/>
  <c r="N1826" i="72"/>
  <c r="N1825" i="72"/>
  <c r="N1824" i="72"/>
  <c r="N1823" i="72"/>
  <c r="N1822" i="72"/>
  <c r="N1821" i="72"/>
  <c r="N1820" i="72"/>
  <c r="N1819" i="72"/>
  <c r="N1818" i="72"/>
  <c r="N1817" i="72"/>
  <c r="N1816" i="72"/>
  <c r="N1815" i="72"/>
  <c r="N1814" i="72"/>
  <c r="N1813" i="72"/>
  <c r="N1812" i="72"/>
  <c r="N1811" i="72"/>
  <c r="N1810" i="72"/>
  <c r="N1809" i="72"/>
  <c r="N1808" i="72"/>
  <c r="N1807" i="72"/>
  <c r="N1806" i="72"/>
  <c r="N1805" i="72"/>
  <c r="N1804" i="72"/>
  <c r="N1803" i="72"/>
  <c r="N1802" i="72"/>
  <c r="N1801" i="72"/>
  <c r="N1800" i="72"/>
  <c r="N1799" i="72"/>
  <c r="N1798" i="72"/>
  <c r="N1797" i="72"/>
  <c r="N1796" i="72"/>
  <c r="N1795" i="72"/>
  <c r="N1794" i="72"/>
  <c r="N1793" i="72"/>
  <c r="N1792" i="72"/>
  <c r="N1791" i="72"/>
  <c r="N1790" i="72"/>
  <c r="N1789" i="72"/>
  <c r="N1788" i="72"/>
  <c r="N1787" i="72"/>
  <c r="N1786" i="72"/>
  <c r="N1785" i="72"/>
  <c r="N1784" i="72"/>
  <c r="N1783" i="72"/>
  <c r="N1782" i="72"/>
  <c r="N1781" i="72"/>
  <c r="N1780" i="72"/>
  <c r="N1779" i="72"/>
  <c r="N1778" i="72"/>
  <c r="N1777" i="72"/>
  <c r="N1776" i="72"/>
  <c r="N1775" i="72"/>
  <c r="N1774" i="72"/>
  <c r="N1773" i="72"/>
  <c r="N1772" i="72"/>
  <c r="N1771" i="72"/>
  <c r="N1770" i="72"/>
  <c r="N1769" i="72"/>
  <c r="N1768" i="72"/>
  <c r="N1767" i="72"/>
  <c r="N1766" i="72"/>
  <c r="N1765" i="72"/>
  <c r="N1764" i="72"/>
  <c r="N1763" i="72"/>
  <c r="N1762" i="72"/>
  <c r="N1761" i="72"/>
  <c r="N1760" i="72"/>
  <c r="N1759" i="72"/>
  <c r="N1758" i="72"/>
  <c r="N1757" i="72"/>
  <c r="N1756" i="72"/>
  <c r="N1755" i="72"/>
  <c r="N1754" i="72"/>
  <c r="N1753" i="72"/>
  <c r="N1752" i="72"/>
  <c r="N1751" i="72"/>
  <c r="N1750" i="72"/>
  <c r="N1749" i="72"/>
  <c r="N1748" i="72"/>
  <c r="N1747" i="72"/>
  <c r="N1746" i="72"/>
  <c r="N1745" i="72"/>
  <c r="N1744" i="72"/>
  <c r="N1743" i="72"/>
  <c r="N1742" i="72"/>
  <c r="N1741" i="72"/>
  <c r="N1740" i="72"/>
  <c r="N1739" i="72"/>
  <c r="N1738" i="72"/>
  <c r="N1737" i="72"/>
  <c r="N1736" i="72"/>
  <c r="N1735" i="72"/>
  <c r="N1734" i="72"/>
  <c r="N1733" i="72"/>
  <c r="N1732" i="72"/>
  <c r="N1731" i="72"/>
  <c r="N1730" i="72"/>
  <c r="N1729" i="72"/>
  <c r="N1728" i="72"/>
  <c r="N1727" i="72"/>
  <c r="N1726" i="72"/>
  <c r="N1725" i="72"/>
  <c r="N1724" i="72"/>
  <c r="N1723" i="72"/>
  <c r="N1722" i="72"/>
  <c r="N1721" i="72"/>
  <c r="N1720" i="72"/>
  <c r="N1719" i="72"/>
  <c r="N1718" i="72"/>
  <c r="N1717" i="72"/>
  <c r="N1716" i="72"/>
  <c r="N1715" i="72"/>
  <c r="N1714" i="72"/>
  <c r="N1713" i="72"/>
  <c r="N1712" i="72"/>
  <c r="N1711" i="72"/>
  <c r="N1710" i="72"/>
  <c r="N1709" i="72"/>
  <c r="N1708" i="72"/>
  <c r="N1707" i="72"/>
  <c r="N1706" i="72"/>
  <c r="N1705" i="72"/>
  <c r="N1704" i="72"/>
  <c r="N1703" i="72"/>
  <c r="N1702" i="72"/>
  <c r="N1701" i="72"/>
  <c r="N1700" i="72"/>
  <c r="N1699" i="72"/>
  <c r="N1698" i="72"/>
  <c r="N1697" i="72"/>
  <c r="N1696" i="72"/>
  <c r="N1695" i="72"/>
  <c r="N1694" i="72"/>
  <c r="N1693" i="72"/>
  <c r="N1692" i="72"/>
  <c r="N1691" i="72"/>
  <c r="N1690" i="72"/>
  <c r="N1689" i="72"/>
  <c r="N1688" i="72"/>
  <c r="N1687" i="72"/>
  <c r="N1686" i="72"/>
  <c r="N1685" i="72"/>
  <c r="N1684" i="72"/>
  <c r="N1683" i="72"/>
  <c r="N1682" i="72"/>
  <c r="N1681" i="72"/>
  <c r="N1680" i="72"/>
  <c r="N1679" i="72"/>
  <c r="N1678" i="72"/>
  <c r="N1677" i="72"/>
  <c r="N1676" i="72"/>
  <c r="N1675" i="72"/>
  <c r="N1674" i="72"/>
  <c r="N1673" i="72"/>
  <c r="N1672" i="72"/>
  <c r="N1671" i="72"/>
  <c r="N1670" i="72"/>
  <c r="N1669" i="72"/>
  <c r="N1668" i="72"/>
  <c r="N1667" i="72"/>
  <c r="N1666" i="72"/>
  <c r="N1665" i="72"/>
  <c r="N1664" i="72"/>
  <c r="N1663" i="72"/>
  <c r="N1662" i="72"/>
  <c r="N1661" i="72"/>
  <c r="N1660" i="72"/>
  <c r="N1659" i="72"/>
  <c r="N1658" i="72"/>
  <c r="N1657" i="72"/>
  <c r="N1656" i="72"/>
  <c r="N1655" i="72"/>
  <c r="N1654" i="72"/>
  <c r="N1653" i="72"/>
  <c r="N1652" i="72"/>
  <c r="N1651" i="72"/>
  <c r="N1650" i="72"/>
  <c r="N1649" i="72"/>
  <c r="N1648" i="72"/>
  <c r="N1647" i="72"/>
  <c r="N1646" i="72"/>
  <c r="N1645" i="72"/>
  <c r="N1644" i="72"/>
  <c r="N1643" i="72"/>
  <c r="N1642" i="72"/>
  <c r="N1641" i="72"/>
  <c r="N1640" i="72"/>
  <c r="N1639" i="72"/>
  <c r="N1638" i="72"/>
  <c r="N1637" i="72"/>
  <c r="N1636" i="72"/>
  <c r="N1635" i="72"/>
  <c r="N1634" i="72"/>
  <c r="N1633" i="72"/>
  <c r="N1632" i="72"/>
  <c r="N1631" i="72"/>
  <c r="N1630" i="72"/>
  <c r="N1629" i="72"/>
  <c r="N1628" i="72"/>
  <c r="N1627" i="72"/>
  <c r="N1626" i="72"/>
  <c r="N1625" i="72"/>
  <c r="N1624" i="72"/>
  <c r="N1623" i="72"/>
  <c r="N1622" i="72"/>
  <c r="N1621" i="72"/>
  <c r="N1620" i="72"/>
  <c r="N1619" i="72"/>
  <c r="N1618" i="72"/>
  <c r="N1617" i="72"/>
  <c r="N1616" i="72"/>
  <c r="N1615" i="72"/>
  <c r="N1614" i="72"/>
  <c r="N1613" i="72"/>
  <c r="N1612" i="72"/>
  <c r="N1611" i="72"/>
  <c r="N1610" i="72"/>
  <c r="N1609" i="72"/>
  <c r="N1608" i="72"/>
  <c r="N1607" i="72"/>
  <c r="N1606" i="72"/>
  <c r="N1605" i="72"/>
  <c r="N1604" i="72"/>
  <c r="N1603" i="72"/>
  <c r="N1602" i="72"/>
  <c r="N1601" i="72"/>
  <c r="N1600" i="72"/>
  <c r="N1599" i="72"/>
  <c r="N1598" i="72"/>
  <c r="N1597" i="72"/>
  <c r="N1596" i="72"/>
  <c r="N1595" i="72"/>
  <c r="N1594" i="72"/>
  <c r="N1593" i="72"/>
  <c r="N1592" i="72"/>
  <c r="N1591" i="72"/>
  <c r="N1590" i="72"/>
  <c r="N1589" i="72"/>
  <c r="N1588" i="72"/>
  <c r="N1587" i="72"/>
  <c r="N1586" i="72"/>
  <c r="N1585" i="72"/>
  <c r="N1584" i="72"/>
  <c r="N1583" i="72"/>
  <c r="N1582" i="72"/>
  <c r="N1581" i="72"/>
  <c r="N1580" i="72"/>
  <c r="N1579" i="72"/>
  <c r="N1578" i="72"/>
  <c r="N1577" i="72"/>
  <c r="N1576" i="72"/>
  <c r="N1575" i="72"/>
  <c r="N1574" i="72"/>
  <c r="N1573" i="72"/>
  <c r="N1572" i="72"/>
  <c r="N1571" i="72"/>
  <c r="N1570" i="72"/>
  <c r="N1569" i="72"/>
  <c r="N1568" i="72"/>
  <c r="N1567" i="72"/>
  <c r="N1566" i="72"/>
  <c r="N1565" i="72"/>
  <c r="N1564" i="72"/>
  <c r="N1563" i="72"/>
  <c r="N1562" i="72"/>
  <c r="N1561" i="72"/>
  <c r="N1560" i="72"/>
  <c r="N1559" i="72"/>
  <c r="N1558" i="72"/>
  <c r="N1557" i="72"/>
  <c r="N1556" i="72"/>
  <c r="N1555" i="72"/>
  <c r="N1554" i="72"/>
  <c r="N1553" i="72"/>
  <c r="N1552" i="72"/>
  <c r="N1551" i="72"/>
  <c r="N1550" i="72"/>
  <c r="N1549" i="72"/>
  <c r="N1548" i="72"/>
  <c r="N1547" i="72"/>
  <c r="N1546" i="72"/>
  <c r="N1545" i="72"/>
  <c r="N1544" i="72"/>
  <c r="N1543" i="72"/>
  <c r="N1542" i="72"/>
  <c r="N1541" i="72"/>
  <c r="N1540" i="72"/>
  <c r="N1539" i="72"/>
  <c r="N1538" i="72"/>
  <c r="N1537" i="72"/>
  <c r="N1536" i="72"/>
  <c r="N1535" i="72"/>
  <c r="N1534" i="72"/>
  <c r="N1533" i="72"/>
  <c r="N1532" i="72"/>
  <c r="N1531" i="72"/>
  <c r="N1530" i="72"/>
  <c r="N1529" i="72"/>
  <c r="N1528" i="72"/>
  <c r="N1527" i="72"/>
  <c r="N1526" i="72"/>
  <c r="N1525" i="72"/>
  <c r="N1524" i="72"/>
  <c r="N1523" i="72"/>
  <c r="N1522" i="72"/>
  <c r="N1521" i="72"/>
  <c r="N1520" i="72"/>
  <c r="N1519" i="72"/>
  <c r="N1518" i="72"/>
  <c r="N1517" i="72"/>
  <c r="N1516" i="72"/>
  <c r="N1515" i="72"/>
  <c r="N1514" i="72"/>
  <c r="N1513" i="72"/>
  <c r="N1512" i="72"/>
  <c r="N1511" i="72"/>
  <c r="N1510" i="72"/>
  <c r="N1509" i="72"/>
  <c r="N1508" i="72"/>
  <c r="N1507" i="72"/>
  <c r="N1506" i="72"/>
  <c r="N1505" i="72"/>
  <c r="N1504" i="72"/>
  <c r="N1503" i="72"/>
  <c r="N1502" i="72"/>
  <c r="N1501" i="72"/>
  <c r="N1500" i="72"/>
  <c r="N1499" i="72"/>
  <c r="N1498" i="72"/>
  <c r="N1497" i="72"/>
  <c r="N1496" i="72"/>
  <c r="N1495" i="72"/>
  <c r="N1494" i="72"/>
  <c r="N1493" i="72"/>
  <c r="N1492" i="72"/>
  <c r="N1491" i="72"/>
  <c r="N1490" i="72"/>
  <c r="N1489" i="72"/>
  <c r="N1488" i="72"/>
  <c r="N1487" i="72"/>
  <c r="N1486" i="72"/>
  <c r="N1485" i="72"/>
  <c r="N1484" i="72"/>
  <c r="N1483" i="72"/>
  <c r="N1482" i="72"/>
  <c r="N1481" i="72"/>
  <c r="N1480" i="72"/>
  <c r="N1479" i="72"/>
  <c r="N1478" i="72"/>
  <c r="N1477" i="72"/>
  <c r="N1476" i="72"/>
  <c r="N1475" i="72"/>
  <c r="N1474" i="72"/>
  <c r="N1473" i="72"/>
  <c r="N1472" i="72"/>
  <c r="N1471" i="72"/>
  <c r="N1470" i="72"/>
  <c r="N1469" i="72"/>
  <c r="N1468" i="72"/>
  <c r="N1467" i="72"/>
  <c r="N1466" i="72"/>
  <c r="N1465" i="72"/>
  <c r="N1464" i="72"/>
  <c r="N1463" i="72"/>
  <c r="N1462" i="72"/>
  <c r="N1461" i="72"/>
  <c r="N1460" i="72"/>
  <c r="N1459" i="72"/>
  <c r="N1458" i="72"/>
  <c r="N1457" i="72"/>
  <c r="N1456" i="72"/>
  <c r="N1455" i="72"/>
  <c r="N1454" i="72"/>
  <c r="N1453" i="72"/>
  <c r="N1452" i="72"/>
  <c r="N1451" i="72"/>
  <c r="N1450" i="72"/>
  <c r="N1449" i="72"/>
  <c r="N1448" i="72"/>
  <c r="N1447" i="72"/>
  <c r="N1446" i="72"/>
  <c r="N1445" i="72"/>
  <c r="N1444" i="72"/>
  <c r="N1443" i="72"/>
  <c r="N1442" i="72"/>
  <c r="N1441" i="72"/>
  <c r="N1440" i="72"/>
  <c r="N1439" i="72"/>
  <c r="N1438" i="72"/>
  <c r="N1437" i="72"/>
  <c r="N1436" i="72"/>
  <c r="N1435" i="72"/>
  <c r="N1434" i="72"/>
  <c r="N1433" i="72"/>
  <c r="N1432" i="72"/>
  <c r="N1431" i="72"/>
  <c r="N1430" i="72"/>
  <c r="N1429" i="72"/>
  <c r="N1428" i="72"/>
  <c r="N1427" i="72"/>
  <c r="N1426" i="72"/>
  <c r="N1425" i="72"/>
  <c r="N1424" i="72"/>
  <c r="N1423" i="72"/>
  <c r="N1422" i="72"/>
  <c r="N1421" i="72"/>
  <c r="N1420" i="72"/>
  <c r="N1419" i="72"/>
  <c r="N1418" i="72"/>
  <c r="N1417" i="72"/>
  <c r="N1416" i="72"/>
  <c r="N1415" i="72"/>
  <c r="N1414" i="72"/>
  <c r="N1413" i="72"/>
  <c r="N1412" i="72"/>
  <c r="N1411" i="72"/>
  <c r="N1410" i="72"/>
  <c r="N1409" i="72"/>
  <c r="N1408" i="72"/>
  <c r="N1407" i="72"/>
  <c r="N1406" i="72"/>
  <c r="N1405" i="72"/>
  <c r="N1404" i="72"/>
  <c r="N1403" i="72"/>
  <c r="N1402" i="72"/>
  <c r="N1401" i="72"/>
  <c r="N1400" i="72"/>
  <c r="N1399" i="72"/>
  <c r="N1398" i="72"/>
  <c r="N1395" i="72"/>
  <c r="N1394" i="72"/>
  <c r="N1393" i="72"/>
  <c r="N1392" i="72"/>
  <c r="N1391" i="72"/>
  <c r="N1390" i="72"/>
  <c r="N1389" i="72"/>
  <c r="N1388" i="72"/>
  <c r="N1387" i="72"/>
  <c r="N1386" i="72"/>
  <c r="N1385" i="72"/>
  <c r="N1384" i="72"/>
  <c r="N1383" i="72"/>
  <c r="N1382" i="72"/>
  <c r="N1381" i="72"/>
  <c r="N1380" i="72"/>
  <c r="N1379" i="72"/>
  <c r="N1378" i="72"/>
  <c r="N1377" i="72"/>
  <c r="N1376" i="72"/>
  <c r="N1375" i="72"/>
  <c r="N1374" i="72"/>
  <c r="N1373" i="72"/>
  <c r="N1372" i="72"/>
  <c r="N1371" i="72"/>
  <c r="N1370" i="72"/>
  <c r="N1369" i="72"/>
  <c r="N1368" i="72"/>
  <c r="N1367" i="72"/>
  <c r="N1366" i="72"/>
  <c r="N1365" i="72"/>
  <c r="N1364" i="72"/>
  <c r="N1363" i="72"/>
  <c r="N1362" i="72"/>
  <c r="N1361" i="72"/>
  <c r="N1360" i="72"/>
  <c r="N1359" i="72"/>
  <c r="N1358" i="72"/>
  <c r="N1357" i="72"/>
  <c r="N1356" i="72"/>
  <c r="N1355" i="72"/>
  <c r="N1354" i="72"/>
  <c r="N1353" i="72"/>
  <c r="N1352" i="72"/>
  <c r="N1351" i="72"/>
  <c r="N1350" i="72"/>
  <c r="N1347" i="72"/>
  <c r="N1346" i="72"/>
  <c r="N1345" i="72"/>
  <c r="N1344" i="72"/>
  <c r="N1343" i="72"/>
  <c r="N1342" i="72"/>
  <c r="N1341" i="72"/>
  <c r="N1340" i="72"/>
  <c r="N1339" i="72"/>
  <c r="N1338" i="72"/>
  <c r="N1337" i="72"/>
  <c r="N1336" i="72"/>
  <c r="N1335" i="72"/>
  <c r="N1334" i="72"/>
  <c r="N1333" i="72"/>
  <c r="N1332" i="72"/>
  <c r="N1331" i="72"/>
  <c r="N1330" i="72"/>
  <c r="N1329" i="72"/>
  <c r="N1328" i="72"/>
  <c r="N1327" i="72"/>
  <c r="N1326" i="72"/>
  <c r="N1325" i="72"/>
  <c r="N1324" i="72"/>
  <c r="N1323" i="72"/>
  <c r="N1322" i="72"/>
  <c r="N1321" i="72"/>
  <c r="N1320" i="72"/>
  <c r="N1319" i="72"/>
  <c r="N1318" i="72"/>
  <c r="N1317" i="72"/>
  <c r="N1316" i="72"/>
  <c r="N1315" i="72"/>
  <c r="N1314" i="72"/>
  <c r="N1304" i="72"/>
  <c r="N1303" i="72"/>
  <c r="N1302" i="72"/>
  <c r="N1301" i="72"/>
  <c r="N1300" i="72"/>
  <c r="N1299" i="72"/>
  <c r="N1298" i="72"/>
  <c r="N1297" i="72"/>
  <c r="N1296" i="72"/>
  <c r="N1295" i="72"/>
  <c r="N1294" i="72"/>
  <c r="N1293" i="72"/>
  <c r="N1292" i="72"/>
  <c r="N1291" i="72"/>
  <c r="N1290" i="72"/>
  <c r="N1289" i="72"/>
  <c r="N1288" i="72"/>
  <c r="N1287" i="72"/>
  <c r="N1286" i="72"/>
  <c r="N1285" i="72"/>
  <c r="N1284" i="72"/>
  <c r="N1283" i="72"/>
  <c r="N1282" i="72"/>
  <c r="N1281" i="72"/>
  <c r="N1280" i="72"/>
  <c r="N1279" i="72"/>
  <c r="N1278" i="72"/>
  <c r="N1277" i="72"/>
  <c r="N1276" i="72"/>
  <c r="N1275" i="72"/>
  <c r="N1274" i="72"/>
  <c r="N1273" i="72"/>
  <c r="N1272" i="72"/>
  <c r="N1271" i="72"/>
  <c r="N1270" i="72"/>
  <c r="N1269" i="72"/>
  <c r="N1268" i="72"/>
  <c r="N1267" i="72"/>
  <c r="N1266" i="72"/>
  <c r="N1265" i="72"/>
  <c r="N1264" i="72"/>
  <c r="N1263" i="72"/>
  <c r="N1262" i="72"/>
  <c r="N1261" i="72"/>
  <c r="N1260" i="72"/>
  <c r="N1259" i="72"/>
  <c r="N1258" i="72"/>
  <c r="N1257" i="72"/>
  <c r="N1256" i="72"/>
  <c r="N1255" i="72"/>
  <c r="N1254" i="72"/>
  <c r="N1253" i="72"/>
  <c r="N1252" i="72"/>
  <c r="N1251" i="72"/>
  <c r="N1250" i="72"/>
  <c r="N1249" i="72"/>
  <c r="N1248" i="72"/>
  <c r="N1247" i="72"/>
  <c r="N1246" i="72"/>
  <c r="N1245" i="72"/>
  <c r="N1244" i="72"/>
  <c r="N1243" i="72"/>
  <c r="N1242" i="72"/>
  <c r="N1241" i="72"/>
  <c r="N1240" i="72"/>
  <c r="N1239" i="72"/>
  <c r="N1238" i="72"/>
  <c r="N1237" i="72"/>
  <c r="N1236" i="72"/>
  <c r="N1235" i="72"/>
  <c r="N1234" i="72"/>
  <c r="N1233" i="72"/>
  <c r="N1232" i="72"/>
  <c r="N1231" i="72"/>
  <c r="N1230" i="72"/>
  <c r="N1229" i="72"/>
  <c r="N1228" i="72"/>
  <c r="N1227" i="72"/>
  <c r="N1226" i="72"/>
  <c r="N1225" i="72"/>
  <c r="N1224" i="72"/>
  <c r="N1223" i="72"/>
  <c r="N1222" i="72"/>
  <c r="N1221" i="72"/>
  <c r="N1220" i="72"/>
  <c r="N1219" i="72"/>
  <c r="N1218" i="72"/>
  <c r="N1217" i="72"/>
  <c r="N1216" i="72"/>
  <c r="N1215" i="72"/>
  <c r="N1214" i="72"/>
  <c r="N1213" i="72"/>
  <c r="N1212" i="72"/>
  <c r="N1211" i="72"/>
  <c r="N1210" i="72"/>
  <c r="N1209" i="72"/>
  <c r="N1208" i="72"/>
  <c r="N1207" i="72"/>
  <c r="N1206" i="72"/>
  <c r="N1205" i="72"/>
  <c r="N1204" i="72"/>
  <c r="N1203" i="72"/>
  <c r="N1202" i="72"/>
  <c r="N1201" i="72"/>
  <c r="N1200" i="72"/>
  <c r="N1199" i="72"/>
  <c r="N1198" i="72"/>
  <c r="N1197" i="72"/>
  <c r="N1196" i="72"/>
  <c r="N1195" i="72"/>
  <c r="N1194" i="72"/>
  <c r="N1193" i="72"/>
  <c r="N1192" i="72"/>
  <c r="N1191" i="72"/>
  <c r="N1190" i="72"/>
  <c r="N1189" i="72"/>
  <c r="N1188" i="72"/>
  <c r="N1187" i="72"/>
  <c r="N1186" i="72"/>
  <c r="N1185" i="72"/>
  <c r="N1184" i="72"/>
  <c r="N1183" i="72"/>
  <c r="N1182" i="72"/>
  <c r="N1181" i="72"/>
  <c r="N1180" i="72"/>
  <c r="N1179" i="72"/>
  <c r="N1178" i="72"/>
  <c r="N1177" i="72"/>
  <c r="N1176" i="72"/>
  <c r="N1175" i="72"/>
  <c r="N1174" i="72"/>
  <c r="N1173" i="72"/>
  <c r="N1172" i="72"/>
  <c r="N1171" i="72"/>
  <c r="N1170" i="72"/>
  <c r="N1169" i="72"/>
  <c r="N1168" i="72"/>
  <c r="N1167" i="72"/>
  <c r="N1166" i="72"/>
  <c r="N1165" i="72"/>
  <c r="N1164" i="72"/>
  <c r="N1163" i="72"/>
  <c r="N1162" i="72"/>
  <c r="N1161" i="72"/>
  <c r="N1160" i="72"/>
  <c r="N1159" i="72"/>
  <c r="N1158" i="72"/>
  <c r="N1157" i="72"/>
  <c r="N1156" i="72"/>
  <c r="N1155" i="72"/>
  <c r="N1154" i="72"/>
  <c r="N1153" i="72"/>
  <c r="N1152" i="72"/>
  <c r="N1151" i="72"/>
  <c r="N1150" i="72"/>
  <c r="N1149" i="72"/>
  <c r="N1148" i="72"/>
  <c r="N1147" i="72"/>
  <c r="N1146" i="72"/>
  <c r="N1145" i="72"/>
  <c r="N1144" i="72"/>
  <c r="N1143" i="72"/>
  <c r="N1142" i="72"/>
  <c r="N1141" i="72"/>
  <c r="N1140" i="72"/>
  <c r="N1139" i="72"/>
  <c r="N1138" i="72"/>
  <c r="N1137" i="72"/>
  <c r="N1136" i="72"/>
  <c r="N1135" i="72"/>
  <c r="M1132" i="72" s="1"/>
  <c r="N1134" i="72"/>
  <c r="M1131" i="72" s="1"/>
  <c r="N1133" i="72"/>
  <c r="N1130" i="72"/>
  <c r="N1129" i="72"/>
  <c r="N1128" i="72"/>
  <c r="N1127" i="72"/>
  <c r="N1126" i="72"/>
  <c r="N1125" i="72"/>
  <c r="N1124" i="72"/>
  <c r="N1123" i="72"/>
  <c r="N1122" i="72"/>
  <c r="N1121" i="72"/>
  <c r="N1120" i="72"/>
  <c r="N1119" i="72"/>
  <c r="N1118" i="72"/>
  <c r="N1117" i="72"/>
  <c r="N1116" i="72"/>
  <c r="N1115" i="72"/>
  <c r="N1114" i="72"/>
  <c r="N1113" i="72"/>
  <c r="N1112" i="72"/>
  <c r="N1111" i="72"/>
  <c r="N1110" i="72"/>
  <c r="N1109" i="72"/>
  <c r="N1108" i="72"/>
  <c r="N1107" i="72"/>
  <c r="N1106" i="72"/>
  <c r="N1105" i="72"/>
  <c r="N1104" i="72"/>
  <c r="N1103" i="72"/>
  <c r="N1102" i="72"/>
  <c r="N1101" i="72"/>
  <c r="N1100" i="72"/>
  <c r="N1099" i="72"/>
  <c r="N1098" i="72"/>
  <c r="N1097" i="72"/>
  <c r="N1096" i="72"/>
  <c r="N1095" i="72"/>
  <c r="N1094" i="72"/>
  <c r="N1093" i="72"/>
  <c r="N1092" i="72"/>
  <c r="N1091" i="72"/>
  <c r="N1090" i="72"/>
  <c r="N1089" i="72"/>
  <c r="N1088" i="72"/>
  <c r="N1087" i="72"/>
  <c r="N1086" i="72"/>
  <c r="N1085" i="72"/>
  <c r="N1084" i="72"/>
  <c r="N1083" i="72"/>
  <c r="N1082" i="72"/>
  <c r="N1081" i="72"/>
  <c r="N1080" i="72"/>
  <c r="N1079" i="72"/>
  <c r="N1078" i="72"/>
  <c r="N1077" i="72"/>
  <c r="N1076" i="72"/>
  <c r="N1075" i="72"/>
  <c r="N1074" i="72"/>
  <c r="N1069" i="72"/>
  <c r="N1068" i="72"/>
  <c r="N1067" i="72"/>
  <c r="N1058" i="72"/>
  <c r="N1057" i="72"/>
  <c r="N1056" i="72"/>
  <c r="N1055" i="72"/>
  <c r="N1054" i="72"/>
  <c r="N1053" i="72"/>
  <c r="N1052" i="72"/>
  <c r="N1051" i="72"/>
  <c r="N1050" i="72"/>
  <c r="N1049" i="72"/>
  <c r="N1048" i="72"/>
  <c r="N1047" i="72"/>
  <c r="N1046" i="72"/>
  <c r="N1045" i="72"/>
  <c r="N1044" i="72"/>
  <c r="N1043" i="72"/>
  <c r="N1042" i="72"/>
  <c r="N1041" i="72"/>
  <c r="N1040" i="72"/>
  <c r="N1039" i="72"/>
  <c r="N1038" i="72"/>
  <c r="N1037" i="72"/>
  <c r="N1036" i="72"/>
  <c r="N1035" i="72"/>
  <c r="N1034" i="72"/>
  <c r="N1033" i="72"/>
  <c r="N1032" i="72"/>
  <c r="N1031" i="72"/>
  <c r="N1030" i="72"/>
  <c r="N1029" i="72"/>
  <c r="N1028" i="72"/>
  <c r="N1027" i="72"/>
  <c r="N1026" i="72"/>
  <c r="N1025" i="72"/>
  <c r="N1024" i="72"/>
  <c r="N1023" i="72"/>
  <c r="N1022" i="72"/>
  <c r="N1021" i="72"/>
  <c r="N1020" i="72"/>
  <c r="N1019" i="72"/>
  <c r="N1018" i="72"/>
  <c r="N1017" i="72"/>
  <c r="N1016" i="72"/>
  <c r="N1015" i="72"/>
  <c r="N1014" i="72"/>
  <c r="N1013" i="72"/>
  <c r="N1012" i="72"/>
  <c r="N1011" i="72"/>
  <c r="N1010" i="72"/>
  <c r="N1009" i="72"/>
  <c r="N1008" i="72"/>
  <c r="N1007" i="72"/>
  <c r="N1006" i="72"/>
  <c r="N1005" i="72"/>
  <c r="N1004" i="72"/>
  <c r="N1003" i="72"/>
  <c r="N1002" i="72"/>
  <c r="N1001" i="72"/>
  <c r="N1000" i="72"/>
  <c r="N999" i="72"/>
  <c r="N998" i="72"/>
  <c r="N997" i="72"/>
  <c r="N996" i="72"/>
  <c r="N995" i="72"/>
  <c r="N994" i="72"/>
  <c r="N993" i="72"/>
  <c r="N992" i="72"/>
  <c r="N991" i="72"/>
  <c r="N990" i="72"/>
  <c r="N989" i="72"/>
  <c r="N988" i="72"/>
  <c r="N987" i="72"/>
  <c r="N986" i="72"/>
  <c r="N985" i="72"/>
  <c r="N984" i="72"/>
  <c r="N983" i="72"/>
  <c r="N982" i="72"/>
  <c r="N981" i="72"/>
  <c r="N980" i="72"/>
  <c r="N979" i="72"/>
  <c r="N978" i="72"/>
  <c r="N977" i="72"/>
  <c r="N976" i="72"/>
  <c r="N975" i="72"/>
  <c r="N974" i="72"/>
  <c r="N973" i="72"/>
  <c r="N972" i="72"/>
  <c r="N971" i="72"/>
  <c r="N970" i="72"/>
  <c r="N969" i="72"/>
  <c r="N968" i="72"/>
  <c r="N967" i="72"/>
  <c r="N966" i="72"/>
  <c r="N965" i="72"/>
  <c r="N964" i="72"/>
  <c r="N963" i="72"/>
  <c r="N962" i="72"/>
  <c r="N961" i="72"/>
  <c r="N960" i="72"/>
  <c r="N959" i="72"/>
  <c r="N958" i="72"/>
  <c r="N957" i="72"/>
  <c r="N956" i="72"/>
  <c r="N955" i="72"/>
  <c r="N954" i="72"/>
  <c r="N953" i="72"/>
  <c r="N952" i="72"/>
  <c r="N951" i="72"/>
  <c r="N950" i="72"/>
  <c r="N949" i="72"/>
  <c r="N948" i="72"/>
  <c r="N947" i="72"/>
  <c r="N946" i="72"/>
  <c r="N945" i="72"/>
  <c r="N944" i="72"/>
  <c r="N943" i="72"/>
  <c r="N942" i="72"/>
  <c r="N941" i="72"/>
  <c r="N940" i="72"/>
  <c r="N939" i="72"/>
  <c r="N938" i="72"/>
  <c r="N937" i="72"/>
  <c r="N936" i="72"/>
  <c r="N935" i="72"/>
  <c r="N934" i="72"/>
  <c r="N933" i="72"/>
  <c r="N932" i="72"/>
  <c r="N931" i="72"/>
  <c r="N930" i="72"/>
  <c r="N929" i="72"/>
  <c r="N928" i="72"/>
  <c r="N927" i="72"/>
  <c r="N926" i="72"/>
  <c r="N925" i="72"/>
  <c r="N924" i="72"/>
  <c r="N923" i="72"/>
  <c r="N922" i="72"/>
  <c r="N921" i="72"/>
  <c r="N920" i="72"/>
  <c r="N919" i="72"/>
  <c r="N918" i="72"/>
  <c r="N917" i="72"/>
  <c r="N916" i="72"/>
  <c r="N915" i="72"/>
  <c r="N914" i="72"/>
  <c r="N913" i="72"/>
  <c r="N912" i="72"/>
  <c r="N911" i="72"/>
  <c r="N910" i="72"/>
  <c r="N909" i="72"/>
  <c r="N908" i="72"/>
  <c r="N907" i="72"/>
  <c r="N906" i="72"/>
  <c r="N905" i="72"/>
  <c r="N904" i="72"/>
  <c r="N903" i="72"/>
  <c r="N902" i="72"/>
  <c r="N901" i="72"/>
  <c r="N900" i="72"/>
  <c r="N899" i="72"/>
  <c r="N898" i="72"/>
  <c r="N897" i="72"/>
  <c r="N896" i="72"/>
  <c r="N895" i="72"/>
  <c r="N894" i="72"/>
  <c r="N893" i="72"/>
  <c r="N892" i="72"/>
  <c r="N891" i="72"/>
  <c r="N890" i="72"/>
  <c r="N889" i="72"/>
  <c r="N888" i="72"/>
  <c r="N887" i="72"/>
  <c r="N886" i="72"/>
  <c r="N885" i="72"/>
  <c r="N884" i="72"/>
  <c r="N883" i="72"/>
  <c r="N882" i="72"/>
  <c r="N881" i="72"/>
  <c r="N878" i="72"/>
  <c r="N877" i="72"/>
  <c r="N876" i="72"/>
  <c r="N875" i="72"/>
  <c r="N874" i="72"/>
  <c r="N873" i="72"/>
  <c r="N872" i="72"/>
  <c r="N871" i="72"/>
  <c r="N870" i="72"/>
  <c r="N869" i="72"/>
  <c r="N868" i="72"/>
  <c r="N867" i="72"/>
  <c r="N866" i="72"/>
  <c r="N865" i="72"/>
  <c r="N864" i="72"/>
  <c r="N863" i="72"/>
  <c r="N862" i="72"/>
  <c r="N861" i="72"/>
  <c r="N860" i="72"/>
  <c r="N859" i="72"/>
  <c r="N858" i="72"/>
  <c r="N857" i="72"/>
  <c r="N856" i="72"/>
  <c r="N855" i="72"/>
  <c r="N854" i="72"/>
  <c r="N853" i="72"/>
  <c r="N852" i="72"/>
  <c r="N851" i="72"/>
  <c r="N850" i="72"/>
  <c r="N849" i="72"/>
  <c r="N848" i="72"/>
  <c r="N847" i="72"/>
  <c r="N846" i="72"/>
  <c r="N845" i="72"/>
  <c r="N844" i="72"/>
  <c r="N843" i="72"/>
  <c r="N842" i="72"/>
  <c r="N841" i="72"/>
  <c r="N840" i="72"/>
  <c r="N839" i="72"/>
  <c r="N838" i="72"/>
  <c r="N837" i="72"/>
  <c r="N836" i="72"/>
  <c r="N835" i="72"/>
  <c r="N834" i="72"/>
  <c r="N833" i="72"/>
  <c r="N832" i="72"/>
  <c r="N831" i="72"/>
  <c r="N830" i="72"/>
  <c r="N829" i="72"/>
  <c r="N828" i="72"/>
  <c r="N827" i="72"/>
  <c r="N826" i="72"/>
  <c r="N825" i="72"/>
  <c r="N824" i="72"/>
  <c r="N823" i="72"/>
  <c r="N822" i="72"/>
  <c r="N821" i="72"/>
  <c r="N820" i="72"/>
  <c r="N819" i="72"/>
  <c r="N818" i="72"/>
  <c r="N817" i="72"/>
  <c r="N816" i="72"/>
  <c r="N815" i="72"/>
  <c r="N814" i="72"/>
  <c r="N813" i="72"/>
  <c r="N812" i="72"/>
  <c r="N811" i="72"/>
  <c r="N810" i="72"/>
  <c r="N809" i="72"/>
  <c r="N808" i="72"/>
  <c r="N807" i="72"/>
  <c r="N806" i="72"/>
  <c r="N805" i="72"/>
  <c r="N804" i="72"/>
  <c r="N803" i="72"/>
  <c r="N802" i="72"/>
  <c r="N801" i="72"/>
  <c r="N800" i="72"/>
  <c r="N799" i="72"/>
  <c r="N798" i="72"/>
  <c r="N797" i="72"/>
  <c r="N796" i="72"/>
  <c r="N795" i="72"/>
  <c r="N794" i="72"/>
  <c r="N793" i="72"/>
  <c r="N792" i="72"/>
  <c r="N791" i="72"/>
  <c r="N790" i="72"/>
  <c r="N789" i="72"/>
  <c r="N788" i="72"/>
  <c r="N787" i="72"/>
  <c r="N786" i="72"/>
  <c r="N785" i="72"/>
  <c r="N784" i="72"/>
  <c r="N783" i="72"/>
  <c r="N782" i="72"/>
  <c r="N781" i="72"/>
  <c r="N780" i="72"/>
  <c r="N779" i="72"/>
  <c r="N778" i="72"/>
  <c r="N777" i="72"/>
  <c r="N776" i="72"/>
  <c r="N775" i="72"/>
  <c r="N774" i="72"/>
  <c r="N773" i="72"/>
  <c r="N772" i="72"/>
  <c r="N771" i="72"/>
  <c r="N770" i="72"/>
  <c r="N769" i="72"/>
  <c r="N768" i="72"/>
  <c r="N767" i="72"/>
  <c r="N766" i="72"/>
  <c r="N765" i="72"/>
  <c r="N764" i="72"/>
  <c r="N763" i="72"/>
  <c r="N762" i="72"/>
  <c r="N761" i="72"/>
  <c r="N760" i="72"/>
  <c r="N759" i="72"/>
  <c r="N758" i="72"/>
  <c r="N757" i="72"/>
  <c r="N756" i="72"/>
  <c r="N755" i="72"/>
  <c r="N754" i="72"/>
  <c r="N753" i="72"/>
  <c r="N752" i="72"/>
  <c r="N751" i="72"/>
  <c r="N750" i="72"/>
  <c r="N749" i="72"/>
  <c r="N748" i="72"/>
  <c r="N747" i="72"/>
  <c r="N746" i="72"/>
  <c r="N745" i="72"/>
  <c r="N744" i="72"/>
  <c r="N743" i="72"/>
  <c r="N742" i="72"/>
  <c r="N741" i="72"/>
  <c r="N740" i="72"/>
  <c r="N739" i="72"/>
  <c r="N738" i="72"/>
  <c r="N737" i="72"/>
  <c r="N736" i="72"/>
  <c r="N735" i="72"/>
  <c r="N734" i="72"/>
  <c r="N733" i="72"/>
  <c r="N732" i="72"/>
  <c r="N731" i="72"/>
  <c r="N730" i="72"/>
  <c r="N729" i="72"/>
  <c r="N728" i="72"/>
  <c r="N727" i="72"/>
  <c r="N726" i="72"/>
  <c r="N725" i="72"/>
  <c r="N724" i="72"/>
  <c r="N723" i="72"/>
  <c r="N722" i="72"/>
  <c r="N721" i="72"/>
  <c r="N720" i="72"/>
  <c r="N719" i="72"/>
  <c r="N718" i="72"/>
  <c r="N717" i="72"/>
  <c r="N716" i="72"/>
  <c r="N715" i="72"/>
  <c r="N714" i="72"/>
  <c r="N713" i="72"/>
  <c r="N712" i="72"/>
  <c r="N711" i="72"/>
  <c r="N710" i="72"/>
  <c r="N709" i="72"/>
  <c r="N708" i="72"/>
  <c r="N707" i="72"/>
  <c r="N706" i="72"/>
  <c r="N705" i="72"/>
  <c r="N704" i="72"/>
  <c r="N703" i="72"/>
  <c r="N702" i="72"/>
  <c r="N701" i="72"/>
  <c r="N700" i="72"/>
  <c r="N699" i="72"/>
  <c r="N698" i="72"/>
  <c r="N697" i="72"/>
  <c r="N696" i="72"/>
  <c r="N695" i="72"/>
  <c r="N694" i="72"/>
  <c r="N693" i="72"/>
  <c r="N692" i="72"/>
  <c r="N691" i="72"/>
  <c r="N690" i="72"/>
  <c r="N689" i="72"/>
  <c r="N688" i="72"/>
  <c r="N687" i="72"/>
  <c r="N686" i="72"/>
  <c r="N685" i="72"/>
  <c r="N684" i="72"/>
  <c r="N683" i="72"/>
  <c r="N682" i="72"/>
  <c r="N681" i="72"/>
  <c r="N680" i="72"/>
  <c r="N679" i="72"/>
  <c r="N678" i="72"/>
  <c r="N677" i="72"/>
  <c r="N676" i="72"/>
  <c r="N675" i="72"/>
  <c r="N674" i="72"/>
  <c r="N673" i="72"/>
  <c r="N672" i="72"/>
  <c r="N671" i="72"/>
  <c r="N670" i="72"/>
  <c r="N669" i="72"/>
  <c r="N668" i="72"/>
  <c r="N667" i="72"/>
  <c r="N666" i="72"/>
  <c r="N665" i="72"/>
  <c r="N664" i="72"/>
  <c r="N663" i="72"/>
  <c r="N662" i="72"/>
  <c r="N661" i="72"/>
  <c r="N660" i="72"/>
  <c r="N659" i="72"/>
  <c r="N658" i="72"/>
  <c r="N657" i="72"/>
  <c r="N656" i="72"/>
  <c r="N655" i="72"/>
  <c r="N654" i="72"/>
  <c r="N653" i="72"/>
  <c r="N652" i="72"/>
  <c r="N651" i="72"/>
  <c r="N650" i="72"/>
  <c r="N649" i="72"/>
  <c r="N648" i="72"/>
  <c r="N647" i="72"/>
  <c r="N646" i="72"/>
  <c r="N645" i="72"/>
  <c r="N644" i="72"/>
  <c r="N643" i="72"/>
  <c r="N642" i="72"/>
  <c r="N641" i="72"/>
  <c r="N640" i="72"/>
  <c r="N639" i="72"/>
  <c r="N638" i="72"/>
  <c r="N637" i="72"/>
  <c r="N636" i="72"/>
  <c r="N635" i="72"/>
  <c r="N634" i="72"/>
  <c r="N633" i="72"/>
  <c r="N632" i="72"/>
  <c r="N631" i="72"/>
  <c r="N630" i="72"/>
  <c r="N629" i="72"/>
  <c r="N628" i="72"/>
  <c r="N627" i="72"/>
  <c r="N626" i="72"/>
  <c r="N625" i="72"/>
  <c r="N624" i="72"/>
  <c r="N623" i="72"/>
  <c r="N622" i="72"/>
  <c r="N621" i="72"/>
  <c r="N620" i="72"/>
  <c r="N619" i="72"/>
  <c r="N618" i="72"/>
  <c r="N617" i="72"/>
  <c r="N616" i="72"/>
  <c r="N615" i="72"/>
  <c r="N614" i="72"/>
  <c r="N613" i="72"/>
  <c r="N612" i="72"/>
  <c r="N611" i="72"/>
  <c r="N610" i="72"/>
  <c r="N609" i="72"/>
  <c r="N608" i="72"/>
  <c r="N607" i="72"/>
  <c r="N606" i="72"/>
  <c r="N605" i="72"/>
  <c r="N604" i="72"/>
  <c r="N603" i="72"/>
  <c r="N602" i="72"/>
  <c r="N601" i="72"/>
  <c r="N600" i="72"/>
  <c r="N599" i="72"/>
  <c r="N598" i="72"/>
  <c r="N597" i="72"/>
  <c r="N596" i="72"/>
  <c r="N595" i="72"/>
  <c r="N594" i="72"/>
  <c r="N593" i="72"/>
  <c r="N592" i="72"/>
  <c r="N591" i="72"/>
  <c r="N590" i="72"/>
  <c r="N589" i="72"/>
  <c r="N588" i="72"/>
  <c r="N587" i="72"/>
  <c r="N586" i="72"/>
  <c r="N585" i="72"/>
  <c r="N584" i="72"/>
  <c r="N583" i="72"/>
  <c r="N582" i="72"/>
  <c r="N581" i="72"/>
  <c r="N580" i="72"/>
  <c r="N579" i="72"/>
  <c r="N578" i="72"/>
  <c r="N577" i="72"/>
  <c r="N576" i="72"/>
  <c r="N575" i="72"/>
  <c r="N574" i="72"/>
  <c r="N573" i="72"/>
  <c r="N572" i="72"/>
  <c r="N571" i="72"/>
  <c r="N570" i="72"/>
  <c r="N569" i="72"/>
  <c r="N568" i="72"/>
  <c r="N567" i="72"/>
  <c r="N566" i="72"/>
  <c r="N565" i="72"/>
  <c r="N564" i="72"/>
  <c r="N563" i="72"/>
  <c r="N562" i="72"/>
  <c r="N561" i="72"/>
  <c r="N560" i="72"/>
  <c r="N559" i="72"/>
  <c r="N558" i="72"/>
  <c r="N557" i="72"/>
  <c r="N556" i="72"/>
  <c r="N555" i="72"/>
  <c r="N554" i="72"/>
  <c r="N553" i="72"/>
  <c r="N552" i="72"/>
  <c r="N551" i="72"/>
  <c r="N550" i="72"/>
  <c r="N549" i="72"/>
  <c r="N548" i="72"/>
  <c r="N547" i="72"/>
  <c r="N546" i="72"/>
  <c r="N545" i="72"/>
  <c r="N544" i="72"/>
  <c r="N543" i="72"/>
  <c r="N542" i="72"/>
  <c r="N541" i="72"/>
  <c r="N540" i="72"/>
  <c r="N539" i="72"/>
  <c r="N538" i="72"/>
  <c r="N537" i="72"/>
  <c r="N536" i="72"/>
  <c r="N535" i="72"/>
  <c r="N534" i="72"/>
  <c r="N533" i="72"/>
  <c r="N532" i="72"/>
  <c r="N531" i="72"/>
  <c r="N530" i="72"/>
  <c r="N529" i="72"/>
  <c r="N528" i="72"/>
  <c r="N527" i="72"/>
  <c r="N526" i="72"/>
  <c r="N525" i="72"/>
  <c r="N524" i="72"/>
  <c r="N523" i="72"/>
  <c r="N522" i="72"/>
  <c r="N521" i="72"/>
  <c r="N520" i="72"/>
  <c r="N519" i="72"/>
  <c r="N518" i="72"/>
  <c r="N517" i="72"/>
  <c r="N516" i="72"/>
  <c r="N515" i="72"/>
  <c r="N514" i="72"/>
  <c r="N513" i="72"/>
  <c r="N512" i="72"/>
  <c r="N511" i="72"/>
  <c r="N510" i="72"/>
  <c r="N509" i="72"/>
  <c r="N508" i="72"/>
  <c r="N507" i="72"/>
  <c r="N506" i="72"/>
  <c r="N505" i="72"/>
  <c r="N504" i="72"/>
  <c r="N503" i="72"/>
  <c r="N502" i="72"/>
  <c r="N501" i="72"/>
  <c r="N500" i="72"/>
  <c r="N499" i="72"/>
  <c r="N498" i="72"/>
  <c r="N497" i="72"/>
  <c r="N496" i="72"/>
  <c r="N495" i="72"/>
  <c r="N494" i="72"/>
  <c r="N493" i="72"/>
  <c r="N492" i="72"/>
  <c r="N491" i="72"/>
  <c r="N490" i="72"/>
  <c r="N489" i="72"/>
  <c r="N488" i="72"/>
  <c r="N487" i="72"/>
  <c r="N486" i="72"/>
  <c r="N485" i="72"/>
  <c r="N484" i="72"/>
  <c r="N483" i="72"/>
  <c r="N482" i="72"/>
  <c r="N481" i="72"/>
  <c r="N480" i="72"/>
  <c r="N479" i="72"/>
  <c r="N478" i="72"/>
  <c r="N477" i="72"/>
  <c r="N476" i="72"/>
  <c r="N475" i="72"/>
  <c r="N474" i="72"/>
  <c r="N473" i="72"/>
  <c r="N472" i="72"/>
  <c r="N471" i="72"/>
  <c r="N470" i="72"/>
  <c r="N469" i="72"/>
  <c r="N468" i="72"/>
  <c r="N467" i="72"/>
  <c r="N466" i="72"/>
  <c r="N465" i="72"/>
  <c r="N464" i="72"/>
  <c r="N463" i="72"/>
  <c r="N462" i="72"/>
  <c r="N461" i="72"/>
  <c r="N460" i="72"/>
  <c r="N459" i="72"/>
  <c r="N458" i="72"/>
  <c r="N457" i="72"/>
  <c r="N456" i="72"/>
  <c r="N455" i="72"/>
  <c r="N454" i="72"/>
  <c r="N453" i="72"/>
  <c r="N452" i="72"/>
  <c r="N451" i="72"/>
  <c r="N450" i="72"/>
  <c r="N449" i="72"/>
  <c r="N448" i="72"/>
  <c r="N447" i="72"/>
  <c r="N446" i="72"/>
  <c r="N445" i="72"/>
  <c r="N444" i="72"/>
  <c r="N443" i="72"/>
  <c r="N442" i="72"/>
  <c r="N441" i="72"/>
  <c r="N440" i="72"/>
  <c r="N439" i="72"/>
  <c r="N438" i="72"/>
  <c r="N437" i="72"/>
  <c r="N417" i="72"/>
  <c r="N416" i="72"/>
  <c r="N415" i="72"/>
  <c r="N414" i="72"/>
  <c r="N413" i="72"/>
  <c r="N412" i="72"/>
  <c r="N411" i="72"/>
  <c r="N410" i="72"/>
  <c r="N409" i="72"/>
  <c r="N408" i="72"/>
  <c r="N407" i="72"/>
  <c r="N406" i="72"/>
  <c r="N405" i="72"/>
  <c r="N404" i="72"/>
  <c r="N403" i="72"/>
  <c r="N402" i="72"/>
  <c r="N401" i="72"/>
  <c r="N400" i="72"/>
  <c r="N399" i="72"/>
  <c r="N398" i="72"/>
  <c r="N397" i="72"/>
  <c r="N396" i="72"/>
  <c r="N395" i="72"/>
  <c r="N394" i="72"/>
  <c r="N393" i="72"/>
  <c r="N392" i="72"/>
  <c r="N391" i="72"/>
  <c r="N390" i="72"/>
  <c r="N389" i="72"/>
  <c r="N388" i="72"/>
  <c r="N387" i="72"/>
  <c r="N386" i="72"/>
  <c r="N385" i="72"/>
  <c r="N384" i="72"/>
  <c r="N383" i="72"/>
  <c r="N382" i="72"/>
  <c r="N381" i="72"/>
  <c r="N380" i="72"/>
  <c r="N379" i="72"/>
  <c r="N378" i="72"/>
  <c r="N377" i="72"/>
  <c r="N376" i="72"/>
  <c r="N375" i="72"/>
  <c r="N374" i="72"/>
  <c r="N373" i="72"/>
  <c r="N372" i="72"/>
  <c r="N371" i="72"/>
  <c r="N370" i="72"/>
  <c r="N369" i="72"/>
  <c r="N368" i="72"/>
  <c r="N367" i="72"/>
  <c r="N366" i="72"/>
  <c r="N365" i="72"/>
  <c r="N364" i="72"/>
  <c r="N363" i="72"/>
  <c r="N362" i="72"/>
  <c r="N361" i="72"/>
  <c r="N360" i="72"/>
  <c r="N359" i="72"/>
  <c r="N358" i="72"/>
  <c r="N357" i="72"/>
  <c r="N356" i="72"/>
  <c r="N355" i="72"/>
  <c r="N354" i="72"/>
  <c r="N353" i="72"/>
  <c r="N352" i="72"/>
  <c r="N351" i="72"/>
  <c r="N350" i="72"/>
  <c r="N349" i="72"/>
  <c r="N348" i="72"/>
  <c r="N347" i="72"/>
  <c r="N346" i="72"/>
  <c r="N345" i="72"/>
  <c r="N344" i="72"/>
  <c r="N343" i="72"/>
  <c r="N342" i="72"/>
  <c r="N341" i="72"/>
  <c r="N340" i="72"/>
  <c r="N339" i="72"/>
  <c r="N338" i="72"/>
  <c r="N337" i="72"/>
  <c r="N336" i="72"/>
  <c r="N335" i="72"/>
  <c r="N334" i="72"/>
  <c r="N333" i="72"/>
  <c r="N332" i="72"/>
  <c r="N331" i="72"/>
  <c r="N330" i="72"/>
  <c r="N329" i="72"/>
  <c r="N328" i="72"/>
  <c r="N327" i="72"/>
  <c r="N326" i="72"/>
  <c r="N325" i="72"/>
  <c r="N324" i="72"/>
  <c r="N323" i="72"/>
  <c r="N322" i="72"/>
  <c r="N321" i="72"/>
  <c r="N320" i="72"/>
  <c r="N319" i="72"/>
  <c r="N318" i="72"/>
  <c r="N317" i="72"/>
  <c r="N316" i="72"/>
  <c r="N315" i="72"/>
  <c r="N314" i="72"/>
  <c r="N313" i="72"/>
  <c r="N312" i="72"/>
  <c r="N311" i="72"/>
  <c r="N310" i="72"/>
  <c r="N309" i="72"/>
  <c r="N308" i="72"/>
  <c r="N307" i="72"/>
  <c r="N306" i="72"/>
  <c r="N305" i="72"/>
  <c r="N304" i="72"/>
  <c r="N303" i="72"/>
  <c r="N302" i="72"/>
  <c r="N301" i="72"/>
  <c r="N300" i="72"/>
  <c r="N299" i="72"/>
  <c r="N298" i="72"/>
  <c r="N297" i="72"/>
  <c r="N296" i="72"/>
  <c r="N295" i="72"/>
  <c r="N294" i="72"/>
  <c r="N293" i="72"/>
  <c r="N292" i="72"/>
  <c r="N291" i="72"/>
  <c r="N290" i="72"/>
  <c r="N289" i="72"/>
  <c r="N288" i="72"/>
  <c r="N287" i="72"/>
  <c r="N286" i="72"/>
  <c r="N285" i="72"/>
  <c r="N284" i="72"/>
  <c r="N283" i="72"/>
  <c r="N282" i="72"/>
  <c r="N281" i="72"/>
  <c r="N280" i="72"/>
  <c r="N279" i="72"/>
  <c r="N278" i="72"/>
  <c r="N277" i="72"/>
  <c r="N276" i="72"/>
  <c r="N275" i="72"/>
  <c r="N274" i="72"/>
  <c r="N273" i="72"/>
  <c r="N272" i="72"/>
  <c r="N271" i="72"/>
  <c r="N270" i="72"/>
  <c r="N269" i="72"/>
  <c r="N268" i="72"/>
  <c r="N267" i="72"/>
  <c r="N266" i="72"/>
  <c r="N265" i="72"/>
  <c r="N264" i="72"/>
  <c r="N263" i="72"/>
  <c r="N262" i="72"/>
  <c r="N261" i="72"/>
  <c r="N260" i="72"/>
  <c r="N259" i="72"/>
  <c r="N258" i="72"/>
  <c r="N257" i="72"/>
  <c r="N256" i="72"/>
  <c r="N255" i="72"/>
  <c r="N254" i="72"/>
  <c r="N253" i="72"/>
  <c r="N252" i="72"/>
  <c r="N251" i="72"/>
  <c r="N250" i="72"/>
  <c r="N249" i="72"/>
  <c r="N248" i="72"/>
  <c r="N247" i="72"/>
  <c r="N246" i="72"/>
  <c r="N245" i="72"/>
  <c r="N244" i="72"/>
  <c r="N243" i="72"/>
  <c r="N242" i="72"/>
  <c r="N241" i="72"/>
  <c r="N240" i="72"/>
  <c r="N239" i="72"/>
  <c r="N238" i="72"/>
  <c r="N237" i="72"/>
  <c r="N236" i="72"/>
  <c r="N235" i="72"/>
  <c r="N234" i="72"/>
  <c r="N233" i="72"/>
  <c r="N232" i="72"/>
  <c r="N231" i="72"/>
  <c r="N230" i="72"/>
  <c r="N229" i="72"/>
  <c r="N228" i="72"/>
  <c r="N227" i="72"/>
  <c r="N226" i="72"/>
  <c r="N225" i="72"/>
  <c r="N224" i="72"/>
  <c r="N223" i="72"/>
  <c r="N222" i="72"/>
  <c r="N221" i="72"/>
  <c r="N220" i="72"/>
  <c r="N219" i="72"/>
  <c r="N218" i="72"/>
  <c r="N217" i="72"/>
  <c r="N216" i="72"/>
  <c r="N215" i="72"/>
  <c r="N214" i="72"/>
  <c r="N213" i="72"/>
  <c r="N212" i="72"/>
  <c r="N211" i="72"/>
  <c r="N210" i="72"/>
  <c r="N209" i="72"/>
  <c r="N208" i="72"/>
  <c r="N207" i="72"/>
  <c r="N206" i="72"/>
  <c r="N205" i="72"/>
  <c r="N204" i="72"/>
  <c r="N203" i="72"/>
  <c r="N202" i="72"/>
  <c r="N201" i="72"/>
  <c r="N200" i="72"/>
  <c r="N199" i="72"/>
  <c r="N198" i="72"/>
  <c r="N197" i="72"/>
  <c r="N196" i="72"/>
  <c r="M195" i="72" s="1"/>
  <c r="N186" i="72"/>
  <c r="N185" i="72"/>
  <c r="N184" i="72"/>
  <c r="N183" i="72"/>
  <c r="N182" i="72"/>
  <c r="N181" i="72"/>
  <c r="N180" i="72"/>
  <c r="N179" i="72"/>
  <c r="N178" i="72"/>
  <c r="N177" i="72"/>
  <c r="N176" i="72"/>
  <c r="N175" i="72"/>
  <c r="N174" i="72"/>
  <c r="N173" i="72"/>
  <c r="N172" i="72"/>
  <c r="N171" i="72"/>
  <c r="N170" i="72"/>
  <c r="N169" i="72"/>
  <c r="N168" i="72"/>
  <c r="N167" i="72"/>
  <c r="N166" i="72"/>
  <c r="N165" i="72"/>
  <c r="N164" i="72"/>
  <c r="N163" i="72"/>
  <c r="N162" i="72"/>
  <c r="N161" i="72"/>
  <c r="N160" i="72"/>
  <c r="N159" i="72"/>
  <c r="N158" i="72"/>
  <c r="N157" i="72"/>
  <c r="N156" i="72"/>
  <c r="N155" i="72"/>
  <c r="N154" i="72"/>
  <c r="N153" i="72"/>
  <c r="N152" i="72"/>
  <c r="N151" i="72"/>
  <c r="N150" i="72"/>
  <c r="N149" i="72"/>
  <c r="N148" i="72"/>
  <c r="N147" i="72"/>
  <c r="N146" i="72"/>
  <c r="N145" i="72"/>
  <c r="N144" i="72"/>
  <c r="N143" i="72"/>
  <c r="N142" i="72"/>
  <c r="N141" i="72"/>
  <c r="N140" i="72"/>
  <c r="N139" i="72"/>
  <c r="N138" i="72"/>
  <c r="N137" i="72"/>
  <c r="N136" i="72"/>
  <c r="N135" i="72"/>
  <c r="N134" i="72"/>
  <c r="N133" i="72"/>
  <c r="N132" i="72"/>
  <c r="N131" i="72"/>
  <c r="N130" i="72"/>
  <c r="N129" i="72"/>
  <c r="N128" i="72"/>
  <c r="N127" i="72"/>
  <c r="N126" i="72"/>
  <c r="N125" i="72"/>
  <c r="N124" i="72"/>
  <c r="N123" i="72"/>
  <c r="N122" i="72"/>
  <c r="N121" i="72"/>
  <c r="N120" i="72"/>
  <c r="N119" i="72"/>
  <c r="N118" i="72"/>
  <c r="N117" i="72"/>
  <c r="N116" i="72"/>
  <c r="N115" i="72"/>
  <c r="N114" i="72"/>
  <c r="N113" i="72"/>
  <c r="N112" i="72"/>
  <c r="N111" i="72"/>
  <c r="N110" i="72"/>
  <c r="N109" i="72"/>
  <c r="N108" i="72"/>
  <c r="N107" i="72"/>
  <c r="N106" i="72"/>
  <c r="N105" i="72"/>
  <c r="N104" i="72"/>
  <c r="N103" i="72"/>
  <c r="N102" i="72"/>
  <c r="N101" i="72"/>
  <c r="N100" i="72"/>
  <c r="N99" i="72"/>
  <c r="N98" i="72"/>
  <c r="N97" i="72"/>
  <c r="N96" i="72"/>
  <c r="N95" i="72"/>
  <c r="N94" i="72"/>
  <c r="N93" i="72"/>
  <c r="N92" i="72"/>
  <c r="N91" i="72"/>
  <c r="N90" i="72"/>
  <c r="N89" i="72"/>
  <c r="N88" i="72"/>
  <c r="N87" i="72"/>
  <c r="N86" i="72"/>
  <c r="N85" i="72"/>
  <c r="N84" i="72"/>
  <c r="N83" i="72"/>
  <c r="N82" i="72"/>
  <c r="N81" i="72"/>
  <c r="N80" i="72"/>
  <c r="N79" i="72"/>
  <c r="N78" i="72"/>
  <c r="N77" i="72"/>
  <c r="N76" i="72"/>
  <c r="N75" i="72"/>
  <c r="N74" i="72"/>
  <c r="N73" i="72"/>
  <c r="N72" i="72"/>
  <c r="N71" i="72"/>
  <c r="N70" i="72"/>
  <c r="N69" i="72"/>
  <c r="N68" i="72"/>
  <c r="N67" i="72"/>
  <c r="N66" i="72"/>
  <c r="N65" i="72"/>
  <c r="N64" i="72"/>
  <c r="N63" i="72"/>
  <c r="N62" i="72"/>
  <c r="N61" i="72"/>
  <c r="N60" i="72"/>
  <c r="N59" i="72"/>
  <c r="N58" i="72"/>
  <c r="N57" i="72"/>
  <c r="N56" i="72"/>
  <c r="N55" i="72"/>
  <c r="N54" i="72"/>
  <c r="N53" i="72"/>
  <c r="N52" i="72"/>
  <c r="N51" i="72"/>
  <c r="N50" i="72"/>
  <c r="N49" i="72"/>
  <c r="N48" i="72"/>
  <c r="N47" i="72"/>
  <c r="N46" i="72"/>
  <c r="N45" i="72"/>
  <c r="N44" i="72"/>
  <c r="N43" i="72"/>
  <c r="N42" i="72"/>
  <c r="N41" i="72"/>
  <c r="N40" i="72"/>
  <c r="N39" i="72"/>
  <c r="N38" i="72"/>
  <c r="N37" i="72"/>
  <c r="N36" i="72"/>
  <c r="N35" i="72"/>
  <c r="N34" i="72"/>
  <c r="N33" i="72"/>
  <c r="N32" i="72"/>
  <c r="N31" i="72"/>
  <c r="N30" i="72"/>
  <c r="N29" i="72"/>
  <c r="N28" i="72"/>
  <c r="N27" i="72"/>
  <c r="N26" i="72"/>
  <c r="N25" i="72"/>
  <c r="N24" i="72"/>
  <c r="N23" i="72"/>
  <c r="N22" i="72"/>
  <c r="N21" i="72"/>
  <c r="N20" i="72"/>
  <c r="N19" i="72"/>
  <c r="N18" i="72"/>
  <c r="N17" i="72"/>
  <c r="N16" i="72"/>
  <c r="N15" i="72"/>
  <c r="N14" i="72"/>
  <c r="N13" i="72"/>
  <c r="N12" i="72"/>
  <c r="N11" i="72"/>
  <c r="N10" i="72"/>
  <c r="N9" i="72"/>
  <c r="N8" i="72"/>
  <c r="N7" i="72"/>
  <c r="N6" i="72"/>
  <c r="M3803" i="72"/>
  <c r="M3800" i="72"/>
  <c r="M3780" i="72"/>
  <c r="M3779" i="72"/>
  <c r="M3768" i="72"/>
  <c r="M3767" i="72"/>
  <c r="M3764" i="72"/>
  <c r="M3763" i="72"/>
  <c r="M3755" i="72"/>
  <c r="M3752" i="72"/>
  <c r="M3751" i="72"/>
  <c r="M3732" i="72"/>
  <c r="M3731" i="72"/>
  <c r="M3720" i="72"/>
  <c r="M3719" i="72"/>
  <c r="M3716" i="72"/>
  <c r="M3715" i="72"/>
  <c r="M3707" i="72"/>
  <c r="M3704" i="72"/>
  <c r="M3691" i="72"/>
  <c r="M3690" i="72"/>
  <c r="M3684" i="72"/>
  <c r="M3683" i="72"/>
  <c r="M3672" i="72"/>
  <c r="M3671" i="72"/>
  <c r="M3670" i="72"/>
  <c r="M3668" i="72"/>
  <c r="M3667" i="72"/>
  <c r="M3659" i="72"/>
  <c r="M3656" i="72"/>
  <c r="M3643" i="72"/>
  <c r="M3636" i="72"/>
  <c r="M3635" i="72"/>
  <c r="M3624" i="72"/>
  <c r="M3623" i="72"/>
  <c r="M3617" i="72"/>
  <c r="M3608" i="72"/>
  <c r="M3605" i="72"/>
  <c r="M3590" i="72"/>
  <c r="M3583" i="72"/>
  <c r="M3582" i="72"/>
  <c r="M3571" i="72"/>
  <c r="M3570" i="72"/>
  <c r="M3567" i="72"/>
  <c r="M3555" i="72"/>
  <c r="M3535" i="72"/>
  <c r="M3534" i="72"/>
  <c r="M3523" i="72"/>
  <c r="M3522" i="72"/>
  <c r="M3520" i="72"/>
  <c r="M3519" i="72"/>
  <c r="M3510" i="72"/>
  <c r="M3507" i="72"/>
  <c r="M3487" i="72"/>
  <c r="M3486" i="72"/>
  <c r="M3475" i="72"/>
  <c r="M3474" i="72"/>
  <c r="M3471" i="72"/>
  <c r="M3438" i="72"/>
  <c r="M3437" i="72"/>
  <c r="M3415" i="72"/>
  <c r="M3414" i="72"/>
  <c r="M3403" i="72"/>
  <c r="M3402" i="72"/>
  <c r="M3399" i="72"/>
  <c r="M3387" i="72"/>
  <c r="M3367" i="72"/>
  <c r="M3366" i="72"/>
  <c r="M3355" i="72"/>
  <c r="M3354" i="72"/>
  <c r="M3351" i="72"/>
  <c r="M3339" i="72"/>
  <c r="M3319" i="72"/>
  <c r="M3318" i="72"/>
  <c r="M3306" i="72"/>
  <c r="M3303" i="72"/>
  <c r="M3291" i="72"/>
  <c r="M3270" i="72"/>
  <c r="M3259" i="72"/>
  <c r="M3258" i="72"/>
  <c r="M3255" i="72"/>
  <c r="M3243" i="72"/>
  <c r="M3223" i="72"/>
  <c r="M3222" i="72"/>
  <c r="M3210" i="72"/>
  <c r="M3207" i="72"/>
  <c r="M3195" i="72"/>
  <c r="M3175" i="72"/>
  <c r="M3174" i="72"/>
  <c r="M3162" i="72"/>
  <c r="M3159" i="72"/>
  <c r="M3147" i="72"/>
  <c r="M3126" i="72"/>
  <c r="M3115" i="72"/>
  <c r="M3114" i="72"/>
  <c r="M3111" i="72"/>
  <c r="M3099" i="72"/>
  <c r="M3078" i="72"/>
  <c r="M3067" i="72"/>
  <c r="M3066" i="72"/>
  <c r="M3063" i="72"/>
  <c r="M3051" i="72"/>
  <c r="M3050" i="72"/>
  <c r="M3011" i="72"/>
  <c r="M2999" i="72"/>
  <c r="M2996" i="72"/>
  <c r="M2984" i="72"/>
  <c r="M2963" i="72"/>
  <c r="M2952" i="72"/>
  <c r="M2951" i="72"/>
  <c r="M2948" i="72"/>
  <c r="M2936" i="72"/>
  <c r="M2915" i="72"/>
  <c r="M2904" i="72"/>
  <c r="M2903" i="72"/>
  <c r="M2900" i="72"/>
  <c r="M2888" i="72"/>
  <c r="M2867" i="72"/>
  <c r="M2855" i="72"/>
  <c r="M2852" i="72"/>
  <c r="M2840" i="72"/>
  <c r="M2820" i="72"/>
  <c r="M2819" i="72"/>
  <c r="M2807" i="72"/>
  <c r="M2804" i="72"/>
  <c r="M2803" i="72"/>
  <c r="M2783" i="72"/>
  <c r="M2762" i="72"/>
  <c r="M2750" i="72"/>
  <c r="M2747" i="72"/>
  <c r="M2735" i="72"/>
  <c r="M2714" i="72"/>
  <c r="M2703" i="72"/>
  <c r="M2702" i="72"/>
  <c r="M2699" i="72"/>
  <c r="M2687" i="72"/>
  <c r="M2666" i="72"/>
  <c r="M2654" i="72"/>
  <c r="M2651" i="72"/>
  <c r="M2639" i="72"/>
  <c r="M2618" i="72"/>
  <c r="M2607" i="72"/>
  <c r="M2606" i="72"/>
  <c r="M2605" i="72"/>
  <c r="M2603" i="72"/>
  <c r="M2591" i="72"/>
  <c r="M2570" i="72"/>
  <c r="M2558" i="72"/>
  <c r="M2555" i="72"/>
  <c r="M2543" i="72"/>
  <c r="M2520" i="72"/>
  <c r="M2508" i="72"/>
  <c r="M2505" i="72"/>
  <c r="M2493" i="72"/>
  <c r="M2472" i="72"/>
  <c r="M2461" i="72"/>
  <c r="M2460" i="72"/>
  <c r="M2457" i="72"/>
  <c r="M2445" i="72"/>
  <c r="M2424" i="72"/>
  <c r="M2376" i="72"/>
  <c r="M2328" i="72"/>
  <c r="M2304" i="72"/>
  <c r="M2256" i="72"/>
  <c r="M2208" i="72"/>
  <c r="M2045" i="72"/>
  <c r="M1988" i="72"/>
  <c r="M1797" i="72"/>
  <c r="M1652" i="72"/>
  <c r="M1508" i="72"/>
  <c r="M1255" i="72"/>
  <c r="K3805" i="72"/>
  <c r="T3805" i="72" s="1"/>
  <c r="K3804" i="72"/>
  <c r="T3804" i="72" s="1"/>
  <c r="K3803" i="72"/>
  <c r="T3803" i="72" s="1"/>
  <c r="K3802" i="72"/>
  <c r="T3802" i="72" s="1"/>
  <c r="K3801" i="72"/>
  <c r="T3801" i="72" s="1"/>
  <c r="K3800" i="72"/>
  <c r="T3800" i="72" s="1"/>
  <c r="K3799" i="72"/>
  <c r="T3799" i="72" s="1"/>
  <c r="K3798" i="72"/>
  <c r="T3798" i="72" s="1"/>
  <c r="K3797" i="72"/>
  <c r="T3797" i="72" s="1"/>
  <c r="K3796" i="72"/>
  <c r="T3796" i="72" s="1"/>
  <c r="K3795" i="72"/>
  <c r="T3795" i="72" s="1"/>
  <c r="K3794" i="72"/>
  <c r="T3794" i="72" s="1"/>
  <c r="K3793" i="72"/>
  <c r="T3793" i="72" s="1"/>
  <c r="K3792" i="72"/>
  <c r="T3792" i="72" s="1"/>
  <c r="K3791" i="72"/>
  <c r="T3791" i="72" s="1"/>
  <c r="K3790" i="72"/>
  <c r="T3790" i="72" s="1"/>
  <c r="K3789" i="72"/>
  <c r="T3789" i="72" s="1"/>
  <c r="K3788" i="72"/>
  <c r="T3788" i="72" s="1"/>
  <c r="K3787" i="72"/>
  <c r="T3787" i="72" s="1"/>
  <c r="K3786" i="72"/>
  <c r="T3786" i="72" s="1"/>
  <c r="K3785" i="72"/>
  <c r="T3785" i="72" s="1"/>
  <c r="K3784" i="72"/>
  <c r="T3784" i="72" s="1"/>
  <c r="K3783" i="72"/>
  <c r="T3783" i="72" s="1"/>
  <c r="K3782" i="72"/>
  <c r="T3782" i="72" s="1"/>
  <c r="K3781" i="72"/>
  <c r="T3781" i="72" s="1"/>
  <c r="K3780" i="72"/>
  <c r="T3780" i="72" s="1"/>
  <c r="K3779" i="72"/>
  <c r="T3779" i="72" s="1"/>
  <c r="K3778" i="72"/>
  <c r="T3778" i="72" s="1"/>
  <c r="K3777" i="72"/>
  <c r="T3777" i="72" s="1"/>
  <c r="K3776" i="72"/>
  <c r="T3776" i="72" s="1"/>
  <c r="K3775" i="72"/>
  <c r="T3775" i="72" s="1"/>
  <c r="K3774" i="72"/>
  <c r="T3774" i="72" s="1"/>
  <c r="K3773" i="72"/>
  <c r="T3773" i="72" s="1"/>
  <c r="K3772" i="72"/>
  <c r="T3772" i="72" s="1"/>
  <c r="K3771" i="72"/>
  <c r="T3771" i="72" s="1"/>
  <c r="K3770" i="72"/>
  <c r="T3770" i="72" s="1"/>
  <c r="K3769" i="72"/>
  <c r="T3769" i="72" s="1"/>
  <c r="K3768" i="72"/>
  <c r="T3768" i="72" s="1"/>
  <c r="K3767" i="72"/>
  <c r="T3767" i="72" s="1"/>
  <c r="K3766" i="72"/>
  <c r="T3766" i="72" s="1"/>
  <c r="K3765" i="72"/>
  <c r="T3765" i="72" s="1"/>
  <c r="K3764" i="72"/>
  <c r="T3764" i="72" s="1"/>
  <c r="K3763" i="72"/>
  <c r="T3763" i="72" s="1"/>
  <c r="K3762" i="72"/>
  <c r="T3762" i="72" s="1"/>
  <c r="K3761" i="72"/>
  <c r="T3761" i="72" s="1"/>
  <c r="K3760" i="72"/>
  <c r="T3760" i="72" s="1"/>
  <c r="K3759" i="72"/>
  <c r="T3759" i="72" s="1"/>
  <c r="K3758" i="72"/>
  <c r="T3758" i="72" s="1"/>
  <c r="K3757" i="72"/>
  <c r="T3757" i="72" s="1"/>
  <c r="K3756" i="72"/>
  <c r="T3756" i="72" s="1"/>
  <c r="K3755" i="72"/>
  <c r="T3755" i="72" s="1"/>
  <c r="K3754" i="72"/>
  <c r="T3754" i="72" s="1"/>
  <c r="K3753" i="72"/>
  <c r="T3753" i="72" s="1"/>
  <c r="K3752" i="72"/>
  <c r="T3752" i="72" s="1"/>
  <c r="K3751" i="72"/>
  <c r="T3751" i="72" s="1"/>
  <c r="K3750" i="72"/>
  <c r="T3750" i="72" s="1"/>
  <c r="K3749" i="72"/>
  <c r="T3749" i="72" s="1"/>
  <c r="K3748" i="72"/>
  <c r="T3748" i="72" s="1"/>
  <c r="K3747" i="72"/>
  <c r="T3747" i="72" s="1"/>
  <c r="K3746" i="72"/>
  <c r="T3746" i="72" s="1"/>
  <c r="K3745" i="72"/>
  <c r="T3745" i="72" s="1"/>
  <c r="K3744" i="72"/>
  <c r="T3744" i="72" s="1"/>
  <c r="K3743" i="72"/>
  <c r="T3743" i="72" s="1"/>
  <c r="K3742" i="72"/>
  <c r="T3742" i="72" s="1"/>
  <c r="K3741" i="72"/>
  <c r="T3741" i="72" s="1"/>
  <c r="K3740" i="72"/>
  <c r="T3740" i="72" s="1"/>
  <c r="K3739" i="72"/>
  <c r="T3739" i="72" s="1"/>
  <c r="K3738" i="72"/>
  <c r="T3738" i="72" s="1"/>
  <c r="K3737" i="72"/>
  <c r="T3737" i="72" s="1"/>
  <c r="K3736" i="72"/>
  <c r="T3736" i="72" s="1"/>
  <c r="K3735" i="72"/>
  <c r="T3735" i="72" s="1"/>
  <c r="K3734" i="72"/>
  <c r="T3734" i="72" s="1"/>
  <c r="K3733" i="72"/>
  <c r="T3733" i="72" s="1"/>
  <c r="K3732" i="72"/>
  <c r="T3732" i="72" s="1"/>
  <c r="K3731" i="72"/>
  <c r="T3731" i="72" s="1"/>
  <c r="K3730" i="72"/>
  <c r="T3730" i="72" s="1"/>
  <c r="K3729" i="72"/>
  <c r="T3729" i="72" s="1"/>
  <c r="K3728" i="72"/>
  <c r="T3728" i="72" s="1"/>
  <c r="K3727" i="72"/>
  <c r="T3727" i="72" s="1"/>
  <c r="K3726" i="72"/>
  <c r="T3726" i="72" s="1"/>
  <c r="K3725" i="72"/>
  <c r="T3725" i="72" s="1"/>
  <c r="K3724" i="72"/>
  <c r="T3724" i="72" s="1"/>
  <c r="K3723" i="72"/>
  <c r="T3723" i="72" s="1"/>
  <c r="K3722" i="72"/>
  <c r="T3722" i="72" s="1"/>
  <c r="K3721" i="72"/>
  <c r="T3721" i="72" s="1"/>
  <c r="K3720" i="72"/>
  <c r="T3720" i="72" s="1"/>
  <c r="K3719" i="72"/>
  <c r="T3719" i="72" s="1"/>
  <c r="K3718" i="72"/>
  <c r="T3718" i="72" s="1"/>
  <c r="K3717" i="72"/>
  <c r="T3717" i="72" s="1"/>
  <c r="K3716" i="72"/>
  <c r="T3716" i="72" s="1"/>
  <c r="K3715" i="72"/>
  <c r="T3715" i="72" s="1"/>
  <c r="K3714" i="72"/>
  <c r="T3714" i="72" s="1"/>
  <c r="K3713" i="72"/>
  <c r="T3713" i="72" s="1"/>
  <c r="K3712" i="72"/>
  <c r="T3712" i="72" s="1"/>
  <c r="K3711" i="72"/>
  <c r="T3711" i="72" s="1"/>
  <c r="K3710" i="72"/>
  <c r="T3710" i="72" s="1"/>
  <c r="K3709" i="72"/>
  <c r="T3709" i="72" s="1"/>
  <c r="K3708" i="72"/>
  <c r="T3708" i="72" s="1"/>
  <c r="K3707" i="72"/>
  <c r="T3707" i="72" s="1"/>
  <c r="K3706" i="72"/>
  <c r="T3706" i="72" s="1"/>
  <c r="K3705" i="72"/>
  <c r="T3705" i="72" s="1"/>
  <c r="K3704" i="72"/>
  <c r="T3704" i="72" s="1"/>
  <c r="K3703" i="72"/>
  <c r="T3703" i="72" s="1"/>
  <c r="K3702" i="72"/>
  <c r="T3702" i="72" s="1"/>
  <c r="K3701" i="72"/>
  <c r="T3701" i="72" s="1"/>
  <c r="K3700" i="72"/>
  <c r="T3700" i="72" s="1"/>
  <c r="K3699" i="72"/>
  <c r="T3699" i="72" s="1"/>
  <c r="K3698" i="72"/>
  <c r="T3698" i="72" s="1"/>
  <c r="K3697" i="72"/>
  <c r="T3697" i="72" s="1"/>
  <c r="K3696" i="72"/>
  <c r="T3696" i="72" s="1"/>
  <c r="K3695" i="72"/>
  <c r="T3695" i="72" s="1"/>
  <c r="K3694" i="72"/>
  <c r="T3694" i="72" s="1"/>
  <c r="K3693" i="72"/>
  <c r="T3693" i="72" s="1"/>
  <c r="K3692" i="72"/>
  <c r="T3692" i="72" s="1"/>
  <c r="K3691" i="72"/>
  <c r="T3691" i="72" s="1"/>
  <c r="K3690" i="72"/>
  <c r="T3690" i="72" s="1"/>
  <c r="K3689" i="72"/>
  <c r="T3689" i="72" s="1"/>
  <c r="K3688" i="72"/>
  <c r="T3688" i="72" s="1"/>
  <c r="K3687" i="72"/>
  <c r="T3687" i="72" s="1"/>
  <c r="K3686" i="72"/>
  <c r="T3686" i="72" s="1"/>
  <c r="K3685" i="72"/>
  <c r="T3685" i="72" s="1"/>
  <c r="K3684" i="72"/>
  <c r="T3684" i="72" s="1"/>
  <c r="K3683" i="72"/>
  <c r="T3683" i="72" s="1"/>
  <c r="K3682" i="72"/>
  <c r="T3682" i="72" s="1"/>
  <c r="K3681" i="72"/>
  <c r="T3681" i="72" s="1"/>
  <c r="K3680" i="72"/>
  <c r="T3680" i="72" s="1"/>
  <c r="K3679" i="72"/>
  <c r="T3679" i="72" s="1"/>
  <c r="K3678" i="72"/>
  <c r="T3678" i="72" s="1"/>
  <c r="K3677" i="72"/>
  <c r="T3677" i="72" s="1"/>
  <c r="K3676" i="72"/>
  <c r="T3676" i="72" s="1"/>
  <c r="K3675" i="72"/>
  <c r="T3675" i="72" s="1"/>
  <c r="K3674" i="72"/>
  <c r="T3674" i="72" s="1"/>
  <c r="K3673" i="72"/>
  <c r="T3673" i="72" s="1"/>
  <c r="K3672" i="72"/>
  <c r="T3672" i="72" s="1"/>
  <c r="K3671" i="72"/>
  <c r="T3671" i="72" s="1"/>
  <c r="K3670" i="72"/>
  <c r="T3670" i="72" s="1"/>
  <c r="K3669" i="72"/>
  <c r="T3669" i="72" s="1"/>
  <c r="K3668" i="72"/>
  <c r="T3668" i="72" s="1"/>
  <c r="K3667" i="72"/>
  <c r="T3667" i="72" s="1"/>
  <c r="K3666" i="72"/>
  <c r="T3666" i="72" s="1"/>
  <c r="K3665" i="72"/>
  <c r="T3665" i="72" s="1"/>
  <c r="K3664" i="72"/>
  <c r="T3664" i="72" s="1"/>
  <c r="K3663" i="72"/>
  <c r="T3663" i="72" s="1"/>
  <c r="K3662" i="72"/>
  <c r="T3662" i="72" s="1"/>
  <c r="K3661" i="72"/>
  <c r="T3661" i="72" s="1"/>
  <c r="K3660" i="72"/>
  <c r="T3660" i="72" s="1"/>
  <c r="K3659" i="72"/>
  <c r="T3659" i="72" s="1"/>
  <c r="K3658" i="72"/>
  <c r="T3658" i="72" s="1"/>
  <c r="K3657" i="72"/>
  <c r="T3657" i="72" s="1"/>
  <c r="K3656" i="72"/>
  <c r="T3656" i="72" s="1"/>
  <c r="K3655" i="72"/>
  <c r="T3655" i="72" s="1"/>
  <c r="K3654" i="72"/>
  <c r="T3654" i="72" s="1"/>
  <c r="K3653" i="72"/>
  <c r="T3653" i="72" s="1"/>
  <c r="K3652" i="72"/>
  <c r="T3652" i="72" s="1"/>
  <c r="K3651" i="72"/>
  <c r="T3651" i="72" s="1"/>
  <c r="K3650" i="72"/>
  <c r="T3650" i="72" s="1"/>
  <c r="K3649" i="72"/>
  <c r="T3649" i="72" s="1"/>
  <c r="K3648" i="72"/>
  <c r="T3648" i="72" s="1"/>
  <c r="K3647" i="72"/>
  <c r="T3647" i="72" s="1"/>
  <c r="K3646" i="72"/>
  <c r="T3646" i="72" s="1"/>
  <c r="K3645" i="72"/>
  <c r="T3645" i="72" s="1"/>
  <c r="K3644" i="72"/>
  <c r="T3644" i="72" s="1"/>
  <c r="K3643" i="72"/>
  <c r="T3643" i="72" s="1"/>
  <c r="K3642" i="72"/>
  <c r="T3642" i="72" s="1"/>
  <c r="K3641" i="72"/>
  <c r="T3641" i="72" s="1"/>
  <c r="K3640" i="72"/>
  <c r="T3640" i="72" s="1"/>
  <c r="K3639" i="72"/>
  <c r="T3639" i="72" s="1"/>
  <c r="K3638" i="72"/>
  <c r="T3638" i="72" s="1"/>
  <c r="K3637" i="72"/>
  <c r="T3637" i="72" s="1"/>
  <c r="K3636" i="72"/>
  <c r="T3636" i="72" s="1"/>
  <c r="K3635" i="72"/>
  <c r="T3635" i="72" s="1"/>
  <c r="K3634" i="72"/>
  <c r="T3634" i="72" s="1"/>
  <c r="K3633" i="72"/>
  <c r="T3633" i="72" s="1"/>
  <c r="K3632" i="72"/>
  <c r="T3632" i="72" s="1"/>
  <c r="K3631" i="72"/>
  <c r="T3631" i="72" s="1"/>
  <c r="K3630" i="72"/>
  <c r="T3630" i="72" s="1"/>
  <c r="K3629" i="72"/>
  <c r="T3629" i="72" s="1"/>
  <c r="K3628" i="72"/>
  <c r="T3628" i="72" s="1"/>
  <c r="K3627" i="72"/>
  <c r="T3627" i="72" s="1"/>
  <c r="K3626" i="72"/>
  <c r="T3626" i="72" s="1"/>
  <c r="K3625" i="72"/>
  <c r="T3625" i="72" s="1"/>
  <c r="K3624" i="72"/>
  <c r="T3624" i="72" s="1"/>
  <c r="K3623" i="72"/>
  <c r="T3623" i="72" s="1"/>
  <c r="K3619" i="72"/>
  <c r="T3619" i="72" s="1"/>
  <c r="K3618" i="72"/>
  <c r="T3618" i="72" s="1"/>
  <c r="K3617" i="72"/>
  <c r="T3617" i="72" s="1"/>
  <c r="K3616" i="72"/>
  <c r="T3616" i="72" s="1"/>
  <c r="K3615" i="72"/>
  <c r="T3615" i="72" s="1"/>
  <c r="K3614" i="72"/>
  <c r="T3614" i="72" s="1"/>
  <c r="K3613" i="72"/>
  <c r="T3613" i="72" s="1"/>
  <c r="K3612" i="72"/>
  <c r="T3612" i="72" s="1"/>
  <c r="K3611" i="72"/>
  <c r="T3611" i="72" s="1"/>
  <c r="K3610" i="72"/>
  <c r="T3610" i="72" s="1"/>
  <c r="K3609" i="72"/>
  <c r="T3609" i="72" s="1"/>
  <c r="K3608" i="72"/>
  <c r="T3608" i="72" s="1"/>
  <c r="K3607" i="72"/>
  <c r="T3607" i="72" s="1"/>
  <c r="K3606" i="72"/>
  <c r="T3606" i="72" s="1"/>
  <c r="K3605" i="72"/>
  <c r="T3605" i="72" s="1"/>
  <c r="K3604" i="72"/>
  <c r="T3604" i="72" s="1"/>
  <c r="K3603" i="72"/>
  <c r="T3603" i="72" s="1"/>
  <c r="K3602" i="72"/>
  <c r="T3602" i="72" s="1"/>
  <c r="K3599" i="72"/>
  <c r="T3599" i="72" s="1"/>
  <c r="K3598" i="72"/>
  <c r="T3598" i="72" s="1"/>
  <c r="K3597" i="72"/>
  <c r="T3597" i="72" s="1"/>
  <c r="K3596" i="72"/>
  <c r="T3596" i="72" s="1"/>
  <c r="K3595" i="72"/>
  <c r="T3595" i="72" s="1"/>
  <c r="K3594" i="72"/>
  <c r="T3594" i="72" s="1"/>
  <c r="K3593" i="72"/>
  <c r="T3593" i="72" s="1"/>
  <c r="K3592" i="72"/>
  <c r="T3592" i="72" s="1"/>
  <c r="K3591" i="72"/>
  <c r="T3591" i="72" s="1"/>
  <c r="K3590" i="72"/>
  <c r="T3590" i="72" s="1"/>
  <c r="K3589" i="72"/>
  <c r="T3589" i="72" s="1"/>
  <c r="K3588" i="72"/>
  <c r="T3588" i="72" s="1"/>
  <c r="K3587" i="72"/>
  <c r="T3587" i="72" s="1"/>
  <c r="K3586" i="72"/>
  <c r="T3586" i="72" s="1"/>
  <c r="K3585" i="72"/>
  <c r="T3585" i="72" s="1"/>
  <c r="K3584" i="72"/>
  <c r="T3584" i="72" s="1"/>
  <c r="K3583" i="72"/>
  <c r="T3583" i="72" s="1"/>
  <c r="K3582" i="72"/>
  <c r="T3582" i="72" s="1"/>
  <c r="K3581" i="72"/>
  <c r="T3581" i="72" s="1"/>
  <c r="K3580" i="72"/>
  <c r="T3580" i="72" s="1"/>
  <c r="K3579" i="72"/>
  <c r="T3579" i="72" s="1"/>
  <c r="K3578" i="72"/>
  <c r="T3578" i="72" s="1"/>
  <c r="K3577" i="72"/>
  <c r="T3577" i="72" s="1"/>
  <c r="K3576" i="72"/>
  <c r="T3576" i="72" s="1"/>
  <c r="K3575" i="72"/>
  <c r="T3575" i="72" s="1"/>
  <c r="K3574" i="72"/>
  <c r="T3574" i="72" s="1"/>
  <c r="K3573" i="72"/>
  <c r="T3573" i="72" s="1"/>
  <c r="K3572" i="72"/>
  <c r="T3572" i="72" s="1"/>
  <c r="K3571" i="72"/>
  <c r="T3571" i="72" s="1"/>
  <c r="K3570" i="72"/>
  <c r="T3570" i="72" s="1"/>
  <c r="K3569" i="72"/>
  <c r="T3569" i="72" s="1"/>
  <c r="K3568" i="72"/>
  <c r="T3568" i="72" s="1"/>
  <c r="K3567" i="72"/>
  <c r="T3567" i="72" s="1"/>
  <c r="K3566" i="72"/>
  <c r="T3566" i="72" s="1"/>
  <c r="K3565" i="72"/>
  <c r="T3565" i="72" s="1"/>
  <c r="K3564" i="72"/>
  <c r="T3564" i="72" s="1"/>
  <c r="K3563" i="72"/>
  <c r="T3563" i="72" s="1"/>
  <c r="K3562" i="72"/>
  <c r="T3562" i="72" s="1"/>
  <c r="K3561" i="72"/>
  <c r="T3561" i="72" s="1"/>
  <c r="K3560" i="72"/>
  <c r="T3560" i="72" s="1"/>
  <c r="K3559" i="72"/>
  <c r="T3559" i="72" s="1"/>
  <c r="K3558" i="72"/>
  <c r="T3558" i="72" s="1"/>
  <c r="K3557" i="72"/>
  <c r="T3557" i="72" s="1"/>
  <c r="K3556" i="72"/>
  <c r="T3556" i="72" s="1"/>
  <c r="K3555" i="72"/>
  <c r="T3555" i="72" s="1"/>
  <c r="K3554" i="72"/>
  <c r="T3554" i="72" s="1"/>
  <c r="K3553" i="72"/>
  <c r="T3553" i="72" s="1"/>
  <c r="K3552" i="72"/>
  <c r="T3552" i="72" s="1"/>
  <c r="K3551" i="72"/>
  <c r="T3551" i="72" s="1"/>
  <c r="K3550" i="72"/>
  <c r="T3550" i="72" s="1"/>
  <c r="K3549" i="72"/>
  <c r="T3549" i="72" s="1"/>
  <c r="K3548" i="72"/>
  <c r="T3548" i="72" s="1"/>
  <c r="K3547" i="72"/>
  <c r="T3547" i="72" s="1"/>
  <c r="K3546" i="72"/>
  <c r="T3546" i="72" s="1"/>
  <c r="K3545" i="72"/>
  <c r="T3545" i="72" s="1"/>
  <c r="K3544" i="72"/>
  <c r="T3544" i="72" s="1"/>
  <c r="K3543" i="72"/>
  <c r="T3543" i="72" s="1"/>
  <c r="K3542" i="72"/>
  <c r="T3542" i="72" s="1"/>
  <c r="K3541" i="72"/>
  <c r="T3541" i="72" s="1"/>
  <c r="K3540" i="72"/>
  <c r="T3540" i="72" s="1"/>
  <c r="K3539" i="72"/>
  <c r="T3539" i="72" s="1"/>
  <c r="K3538" i="72"/>
  <c r="T3538" i="72" s="1"/>
  <c r="K3537" i="72"/>
  <c r="T3537" i="72" s="1"/>
  <c r="K3536" i="72"/>
  <c r="T3536" i="72" s="1"/>
  <c r="K3535" i="72"/>
  <c r="T3535" i="72" s="1"/>
  <c r="K3534" i="72"/>
  <c r="T3534" i="72" s="1"/>
  <c r="K3533" i="72"/>
  <c r="T3533" i="72" s="1"/>
  <c r="K3532" i="72"/>
  <c r="T3532" i="72" s="1"/>
  <c r="K3531" i="72"/>
  <c r="T3531" i="72" s="1"/>
  <c r="K3530" i="72"/>
  <c r="T3530" i="72" s="1"/>
  <c r="K3529" i="72"/>
  <c r="T3529" i="72" s="1"/>
  <c r="K3528" i="72"/>
  <c r="T3528" i="72" s="1"/>
  <c r="K3527" i="72"/>
  <c r="T3527" i="72" s="1"/>
  <c r="K3526" i="72"/>
  <c r="T3526" i="72" s="1"/>
  <c r="K3525" i="72"/>
  <c r="T3525" i="72" s="1"/>
  <c r="K3524" i="72"/>
  <c r="T3524" i="72" s="1"/>
  <c r="K3523" i="72"/>
  <c r="T3523" i="72" s="1"/>
  <c r="K3522" i="72"/>
  <c r="T3522" i="72" s="1"/>
  <c r="K3521" i="72"/>
  <c r="T3521" i="72" s="1"/>
  <c r="K3520" i="72"/>
  <c r="T3520" i="72" s="1"/>
  <c r="K3519" i="72"/>
  <c r="T3519" i="72" s="1"/>
  <c r="K3518" i="72"/>
  <c r="T3518" i="72" s="1"/>
  <c r="K3517" i="72"/>
  <c r="T3517" i="72" s="1"/>
  <c r="K3516" i="72"/>
  <c r="T3516" i="72" s="1"/>
  <c r="K3515" i="72"/>
  <c r="T3515" i="72" s="1"/>
  <c r="K3514" i="72"/>
  <c r="T3514" i="72" s="1"/>
  <c r="K3513" i="72"/>
  <c r="T3513" i="72" s="1"/>
  <c r="K3512" i="72"/>
  <c r="T3512" i="72" s="1"/>
  <c r="K3511" i="72"/>
  <c r="T3511" i="72" s="1"/>
  <c r="K3510" i="72"/>
  <c r="T3510" i="72" s="1"/>
  <c r="K3509" i="72"/>
  <c r="T3509" i="72" s="1"/>
  <c r="K3508" i="72"/>
  <c r="T3508" i="72" s="1"/>
  <c r="K3507" i="72"/>
  <c r="T3507" i="72" s="1"/>
  <c r="K3506" i="72"/>
  <c r="T3506" i="72" s="1"/>
  <c r="K3505" i="72"/>
  <c r="T3505" i="72" s="1"/>
  <c r="K3504" i="72"/>
  <c r="T3504" i="72" s="1"/>
  <c r="K3503" i="72"/>
  <c r="T3503" i="72" s="1"/>
  <c r="K3502" i="72"/>
  <c r="T3502" i="72" s="1"/>
  <c r="K3501" i="72"/>
  <c r="T3501" i="72" s="1"/>
  <c r="K3500" i="72"/>
  <c r="T3500" i="72" s="1"/>
  <c r="K3499" i="72"/>
  <c r="T3499" i="72" s="1"/>
  <c r="K3498" i="72"/>
  <c r="T3498" i="72" s="1"/>
  <c r="K3497" i="72"/>
  <c r="T3497" i="72" s="1"/>
  <c r="K3496" i="72"/>
  <c r="T3496" i="72" s="1"/>
  <c r="K3495" i="72"/>
  <c r="T3495" i="72" s="1"/>
  <c r="K3494" i="72"/>
  <c r="T3494" i="72" s="1"/>
  <c r="K3493" i="72"/>
  <c r="T3493" i="72" s="1"/>
  <c r="K3492" i="72"/>
  <c r="T3492" i="72" s="1"/>
  <c r="K3491" i="72"/>
  <c r="T3491" i="72" s="1"/>
  <c r="K3490" i="72"/>
  <c r="T3490" i="72" s="1"/>
  <c r="K3489" i="72"/>
  <c r="T3489" i="72" s="1"/>
  <c r="K3488" i="72"/>
  <c r="T3488" i="72" s="1"/>
  <c r="K3487" i="72"/>
  <c r="T3487" i="72" s="1"/>
  <c r="K3486" i="72"/>
  <c r="T3486" i="72" s="1"/>
  <c r="K3485" i="72"/>
  <c r="T3485" i="72" s="1"/>
  <c r="K3484" i="72"/>
  <c r="T3484" i="72" s="1"/>
  <c r="K3483" i="72"/>
  <c r="T3483" i="72" s="1"/>
  <c r="K3482" i="72"/>
  <c r="T3482" i="72" s="1"/>
  <c r="K3481" i="72"/>
  <c r="T3481" i="72" s="1"/>
  <c r="K3480" i="72"/>
  <c r="T3480" i="72" s="1"/>
  <c r="K3479" i="72"/>
  <c r="T3479" i="72" s="1"/>
  <c r="K3478" i="72"/>
  <c r="T3478" i="72" s="1"/>
  <c r="K3477" i="72"/>
  <c r="T3477" i="72" s="1"/>
  <c r="K3476" i="72"/>
  <c r="T3476" i="72" s="1"/>
  <c r="K3475" i="72"/>
  <c r="T3475" i="72" s="1"/>
  <c r="K3474" i="72"/>
  <c r="T3474" i="72" s="1"/>
  <c r="K3473" i="72"/>
  <c r="T3473" i="72" s="1"/>
  <c r="K3472" i="72"/>
  <c r="T3472" i="72" s="1"/>
  <c r="K3471" i="72"/>
  <c r="T3471" i="72" s="1"/>
  <c r="K3470" i="72"/>
  <c r="T3470" i="72" s="1"/>
  <c r="K3469" i="72"/>
  <c r="T3469" i="72" s="1"/>
  <c r="K3447" i="72"/>
  <c r="T3447" i="72" s="1"/>
  <c r="K3446" i="72"/>
  <c r="T3446" i="72" s="1"/>
  <c r="K3445" i="72"/>
  <c r="T3445" i="72" s="1"/>
  <c r="K3444" i="72"/>
  <c r="T3444" i="72" s="1"/>
  <c r="K3443" i="72"/>
  <c r="T3443" i="72" s="1"/>
  <c r="K3442" i="72"/>
  <c r="T3442" i="72" s="1"/>
  <c r="K3441" i="72"/>
  <c r="T3441" i="72" s="1"/>
  <c r="K3440" i="72"/>
  <c r="T3440" i="72" s="1"/>
  <c r="K3439" i="72"/>
  <c r="T3439" i="72" s="1"/>
  <c r="K3438" i="72"/>
  <c r="T3438" i="72" s="1"/>
  <c r="K3437" i="72"/>
  <c r="T3437" i="72" s="1"/>
  <c r="K3436" i="72"/>
  <c r="T3436" i="72" s="1"/>
  <c r="K3435" i="72"/>
  <c r="T3435" i="72" s="1"/>
  <c r="K3434" i="72"/>
  <c r="T3434" i="72" s="1"/>
  <c r="K3433" i="72"/>
  <c r="T3433" i="72" s="1"/>
  <c r="K3432" i="72"/>
  <c r="T3432" i="72" s="1"/>
  <c r="K3431" i="72"/>
  <c r="T3431" i="72" s="1"/>
  <c r="K3430" i="72"/>
  <c r="T3430" i="72" s="1"/>
  <c r="K3429" i="72"/>
  <c r="T3429" i="72" s="1"/>
  <c r="K3428" i="72"/>
  <c r="T3428" i="72" s="1"/>
  <c r="K3427" i="72"/>
  <c r="T3427" i="72" s="1"/>
  <c r="K3426" i="72"/>
  <c r="T3426" i="72" s="1"/>
  <c r="K3425" i="72"/>
  <c r="T3425" i="72" s="1"/>
  <c r="K3424" i="72"/>
  <c r="T3424" i="72" s="1"/>
  <c r="K3420" i="72"/>
  <c r="T3420" i="72" s="1"/>
  <c r="K3419" i="72"/>
  <c r="T3419" i="72" s="1"/>
  <c r="K3418" i="72"/>
  <c r="T3418" i="72" s="1"/>
  <c r="K3417" i="72"/>
  <c r="T3417" i="72" s="1"/>
  <c r="K3416" i="72"/>
  <c r="T3416" i="72" s="1"/>
  <c r="K3415" i="72"/>
  <c r="T3415" i="72" s="1"/>
  <c r="K3414" i="72"/>
  <c r="T3414" i="72" s="1"/>
  <c r="K3413" i="72"/>
  <c r="T3413" i="72" s="1"/>
  <c r="K3412" i="72"/>
  <c r="T3412" i="72" s="1"/>
  <c r="K3411" i="72"/>
  <c r="T3411" i="72" s="1"/>
  <c r="K3410" i="72"/>
  <c r="T3410" i="72" s="1"/>
  <c r="K3409" i="72"/>
  <c r="T3409" i="72" s="1"/>
  <c r="K3408" i="72"/>
  <c r="T3408" i="72" s="1"/>
  <c r="K3407" i="72"/>
  <c r="T3407" i="72" s="1"/>
  <c r="K3406" i="72"/>
  <c r="T3406" i="72" s="1"/>
  <c r="K3405" i="72"/>
  <c r="T3405" i="72" s="1"/>
  <c r="K3404" i="72"/>
  <c r="T3404" i="72" s="1"/>
  <c r="K3403" i="72"/>
  <c r="T3403" i="72" s="1"/>
  <c r="K3402" i="72"/>
  <c r="T3402" i="72" s="1"/>
  <c r="K3401" i="72"/>
  <c r="T3401" i="72" s="1"/>
  <c r="K3400" i="72"/>
  <c r="T3400" i="72" s="1"/>
  <c r="K3399" i="72"/>
  <c r="T3399" i="72" s="1"/>
  <c r="K3398" i="72"/>
  <c r="T3398" i="72" s="1"/>
  <c r="K3397" i="72"/>
  <c r="T3397" i="72" s="1"/>
  <c r="K3396" i="72"/>
  <c r="T3396" i="72" s="1"/>
  <c r="K3395" i="72"/>
  <c r="T3395" i="72" s="1"/>
  <c r="K3394" i="72"/>
  <c r="T3394" i="72" s="1"/>
  <c r="K3393" i="72"/>
  <c r="T3393" i="72" s="1"/>
  <c r="K3392" i="72"/>
  <c r="T3392" i="72" s="1"/>
  <c r="K3391" i="72"/>
  <c r="T3391" i="72" s="1"/>
  <c r="K3390" i="72"/>
  <c r="T3390" i="72" s="1"/>
  <c r="K3389" i="72"/>
  <c r="T3389" i="72" s="1"/>
  <c r="K3388" i="72"/>
  <c r="T3388" i="72" s="1"/>
  <c r="K3387" i="72"/>
  <c r="T3387" i="72" s="1"/>
  <c r="K3386" i="72"/>
  <c r="T3386" i="72" s="1"/>
  <c r="K3385" i="72"/>
  <c r="T3385" i="72" s="1"/>
  <c r="K3384" i="72"/>
  <c r="T3384" i="72" s="1"/>
  <c r="K3383" i="72"/>
  <c r="T3383" i="72" s="1"/>
  <c r="K3382" i="72"/>
  <c r="T3382" i="72" s="1"/>
  <c r="K3381" i="72"/>
  <c r="T3381" i="72" s="1"/>
  <c r="K3380" i="72"/>
  <c r="T3380" i="72" s="1"/>
  <c r="K3379" i="72"/>
  <c r="T3379" i="72" s="1"/>
  <c r="K3378" i="72"/>
  <c r="T3378" i="72" s="1"/>
  <c r="K3377" i="72"/>
  <c r="T3377" i="72" s="1"/>
  <c r="K3376" i="72"/>
  <c r="T3376" i="72" s="1"/>
  <c r="K3375" i="72"/>
  <c r="T3375" i="72" s="1"/>
  <c r="K3374" i="72"/>
  <c r="T3374" i="72" s="1"/>
  <c r="K3373" i="72"/>
  <c r="T3373" i="72" s="1"/>
  <c r="K3372" i="72"/>
  <c r="T3372" i="72" s="1"/>
  <c r="K3371" i="72"/>
  <c r="T3371" i="72" s="1"/>
  <c r="K3370" i="72"/>
  <c r="T3370" i="72" s="1"/>
  <c r="K3369" i="72"/>
  <c r="T3369" i="72" s="1"/>
  <c r="K3368" i="72"/>
  <c r="T3368" i="72" s="1"/>
  <c r="K3367" i="72"/>
  <c r="T3367" i="72" s="1"/>
  <c r="K3366" i="72"/>
  <c r="T3366" i="72" s="1"/>
  <c r="K3365" i="72"/>
  <c r="T3365" i="72" s="1"/>
  <c r="K3364" i="72"/>
  <c r="T3364" i="72" s="1"/>
  <c r="K3363" i="72"/>
  <c r="T3363" i="72" s="1"/>
  <c r="K3362" i="72"/>
  <c r="T3362" i="72" s="1"/>
  <c r="K3361" i="72"/>
  <c r="T3361" i="72" s="1"/>
  <c r="K3360" i="72"/>
  <c r="T3360" i="72" s="1"/>
  <c r="K3359" i="72"/>
  <c r="T3359" i="72" s="1"/>
  <c r="K3358" i="72"/>
  <c r="T3358" i="72" s="1"/>
  <c r="K3357" i="72"/>
  <c r="T3357" i="72" s="1"/>
  <c r="K3356" i="72"/>
  <c r="T3356" i="72" s="1"/>
  <c r="K3355" i="72"/>
  <c r="T3355" i="72" s="1"/>
  <c r="K3354" i="72"/>
  <c r="T3354" i="72" s="1"/>
  <c r="K3353" i="72"/>
  <c r="T3353" i="72" s="1"/>
  <c r="K3352" i="72"/>
  <c r="T3352" i="72" s="1"/>
  <c r="K3351" i="72"/>
  <c r="T3351" i="72" s="1"/>
  <c r="K3350" i="72"/>
  <c r="T3350" i="72" s="1"/>
  <c r="K3349" i="72"/>
  <c r="T3349" i="72" s="1"/>
  <c r="K3348" i="72"/>
  <c r="T3348" i="72" s="1"/>
  <c r="K3347" i="72"/>
  <c r="T3347" i="72" s="1"/>
  <c r="K3346" i="72"/>
  <c r="T3346" i="72" s="1"/>
  <c r="K3345" i="72"/>
  <c r="T3345" i="72" s="1"/>
  <c r="K3344" i="72"/>
  <c r="T3344" i="72" s="1"/>
  <c r="K3343" i="72"/>
  <c r="T3343" i="72" s="1"/>
  <c r="K3342" i="72"/>
  <c r="T3342" i="72" s="1"/>
  <c r="K3341" i="72"/>
  <c r="T3341" i="72" s="1"/>
  <c r="K3340" i="72"/>
  <c r="T3340" i="72" s="1"/>
  <c r="K3339" i="72"/>
  <c r="T3339" i="72" s="1"/>
  <c r="K3338" i="72"/>
  <c r="T3338" i="72" s="1"/>
  <c r="K3337" i="72"/>
  <c r="T3337" i="72" s="1"/>
  <c r="K3336" i="72"/>
  <c r="T3336" i="72" s="1"/>
  <c r="K3335" i="72"/>
  <c r="T3335" i="72" s="1"/>
  <c r="K3334" i="72"/>
  <c r="T3334" i="72" s="1"/>
  <c r="K3333" i="72"/>
  <c r="T3333" i="72" s="1"/>
  <c r="K3332" i="72"/>
  <c r="T3332" i="72" s="1"/>
  <c r="K3331" i="72"/>
  <c r="T3331" i="72" s="1"/>
  <c r="K3330" i="72"/>
  <c r="T3330" i="72" s="1"/>
  <c r="K3329" i="72"/>
  <c r="T3329" i="72" s="1"/>
  <c r="K3328" i="72"/>
  <c r="T3328" i="72" s="1"/>
  <c r="K3327" i="72"/>
  <c r="T3327" i="72" s="1"/>
  <c r="K3326" i="72"/>
  <c r="T3326" i="72" s="1"/>
  <c r="K3325" i="72"/>
  <c r="T3325" i="72" s="1"/>
  <c r="K3324" i="72"/>
  <c r="T3324" i="72" s="1"/>
  <c r="K3323" i="72"/>
  <c r="T3323" i="72" s="1"/>
  <c r="K3322" i="72"/>
  <c r="T3322" i="72" s="1"/>
  <c r="K3321" i="72"/>
  <c r="T3321" i="72" s="1"/>
  <c r="K3320" i="72"/>
  <c r="T3320" i="72" s="1"/>
  <c r="K3319" i="72"/>
  <c r="T3319" i="72" s="1"/>
  <c r="K3318" i="72"/>
  <c r="T3318" i="72" s="1"/>
  <c r="K3317" i="72"/>
  <c r="T3317" i="72" s="1"/>
  <c r="K3316" i="72"/>
  <c r="T3316" i="72" s="1"/>
  <c r="K3315" i="72"/>
  <c r="T3315" i="72" s="1"/>
  <c r="K3314" i="72"/>
  <c r="T3314" i="72" s="1"/>
  <c r="K3313" i="72"/>
  <c r="T3313" i="72" s="1"/>
  <c r="K3312" i="72"/>
  <c r="T3312" i="72" s="1"/>
  <c r="K3311" i="72"/>
  <c r="T3311" i="72" s="1"/>
  <c r="K3310" i="72"/>
  <c r="T3310" i="72" s="1"/>
  <c r="K3309" i="72"/>
  <c r="T3309" i="72" s="1"/>
  <c r="K3308" i="72"/>
  <c r="T3308" i="72" s="1"/>
  <c r="K3307" i="72"/>
  <c r="T3307" i="72" s="1"/>
  <c r="K3306" i="72"/>
  <c r="T3306" i="72" s="1"/>
  <c r="K3305" i="72"/>
  <c r="T3305" i="72" s="1"/>
  <c r="K3304" i="72"/>
  <c r="T3304" i="72" s="1"/>
  <c r="K3303" i="72"/>
  <c r="T3303" i="72" s="1"/>
  <c r="K3302" i="72"/>
  <c r="T3302" i="72" s="1"/>
  <c r="K3301" i="72"/>
  <c r="T3301" i="72" s="1"/>
  <c r="K3300" i="72"/>
  <c r="T3300" i="72" s="1"/>
  <c r="K3299" i="72"/>
  <c r="T3299" i="72" s="1"/>
  <c r="K3298" i="72"/>
  <c r="T3298" i="72" s="1"/>
  <c r="K3297" i="72"/>
  <c r="T3297" i="72" s="1"/>
  <c r="K3296" i="72"/>
  <c r="T3296" i="72" s="1"/>
  <c r="K3295" i="72"/>
  <c r="T3295" i="72" s="1"/>
  <c r="K3294" i="72"/>
  <c r="T3294" i="72" s="1"/>
  <c r="K3293" i="72"/>
  <c r="T3293" i="72" s="1"/>
  <c r="K3292" i="72"/>
  <c r="T3292" i="72" s="1"/>
  <c r="K3291" i="72"/>
  <c r="T3291" i="72" s="1"/>
  <c r="K3290" i="72"/>
  <c r="T3290" i="72" s="1"/>
  <c r="K3289" i="72"/>
  <c r="T3289" i="72" s="1"/>
  <c r="K3288" i="72"/>
  <c r="T3288" i="72" s="1"/>
  <c r="K3287" i="72"/>
  <c r="T3287" i="72" s="1"/>
  <c r="K3286" i="72"/>
  <c r="T3286" i="72" s="1"/>
  <c r="K3285" i="72"/>
  <c r="T3285" i="72" s="1"/>
  <c r="K3284" i="72"/>
  <c r="T3284" i="72" s="1"/>
  <c r="K3283" i="72"/>
  <c r="T3283" i="72" s="1"/>
  <c r="K3282" i="72"/>
  <c r="T3282" i="72" s="1"/>
  <c r="K3281" i="72"/>
  <c r="T3281" i="72" s="1"/>
  <c r="K3280" i="72"/>
  <c r="T3280" i="72" s="1"/>
  <c r="K3279" i="72"/>
  <c r="T3279" i="72" s="1"/>
  <c r="K3278" i="72"/>
  <c r="T3278" i="72" s="1"/>
  <c r="K3277" i="72"/>
  <c r="T3277" i="72" s="1"/>
  <c r="K3276" i="72"/>
  <c r="T3276" i="72" s="1"/>
  <c r="K3275" i="72"/>
  <c r="T3275" i="72" s="1"/>
  <c r="K3274" i="72"/>
  <c r="T3274" i="72" s="1"/>
  <c r="K3273" i="72"/>
  <c r="T3273" i="72" s="1"/>
  <c r="K3272" i="72"/>
  <c r="T3272" i="72" s="1"/>
  <c r="K3271" i="72"/>
  <c r="T3271" i="72" s="1"/>
  <c r="K3270" i="72"/>
  <c r="T3270" i="72" s="1"/>
  <c r="K3269" i="72"/>
  <c r="T3269" i="72" s="1"/>
  <c r="K3268" i="72"/>
  <c r="T3268" i="72" s="1"/>
  <c r="K3267" i="72"/>
  <c r="T3267" i="72" s="1"/>
  <c r="K3266" i="72"/>
  <c r="T3266" i="72" s="1"/>
  <c r="K3265" i="72"/>
  <c r="T3265" i="72" s="1"/>
  <c r="K3264" i="72"/>
  <c r="T3264" i="72" s="1"/>
  <c r="K3263" i="72"/>
  <c r="T3263" i="72" s="1"/>
  <c r="K3262" i="72"/>
  <c r="T3262" i="72" s="1"/>
  <c r="K3261" i="72"/>
  <c r="T3261" i="72" s="1"/>
  <c r="K3260" i="72"/>
  <c r="T3260" i="72" s="1"/>
  <c r="K3259" i="72"/>
  <c r="T3259" i="72" s="1"/>
  <c r="K3258" i="72"/>
  <c r="T3258" i="72" s="1"/>
  <c r="K3257" i="72"/>
  <c r="T3257" i="72" s="1"/>
  <c r="K3256" i="72"/>
  <c r="T3256" i="72" s="1"/>
  <c r="K3255" i="72"/>
  <c r="T3255" i="72" s="1"/>
  <c r="K3254" i="72"/>
  <c r="T3254" i="72" s="1"/>
  <c r="K3253" i="72"/>
  <c r="T3253" i="72" s="1"/>
  <c r="K3252" i="72"/>
  <c r="T3252" i="72" s="1"/>
  <c r="K3251" i="72"/>
  <c r="T3251" i="72" s="1"/>
  <c r="K3250" i="72"/>
  <c r="T3250" i="72" s="1"/>
  <c r="K3249" i="72"/>
  <c r="T3249" i="72" s="1"/>
  <c r="K3248" i="72"/>
  <c r="T3248" i="72" s="1"/>
  <c r="K3247" i="72"/>
  <c r="T3247" i="72" s="1"/>
  <c r="K3246" i="72"/>
  <c r="T3246" i="72" s="1"/>
  <c r="K3245" i="72"/>
  <c r="T3245" i="72" s="1"/>
  <c r="K3244" i="72"/>
  <c r="T3244" i="72" s="1"/>
  <c r="K3243" i="72"/>
  <c r="T3243" i="72" s="1"/>
  <c r="K3242" i="72"/>
  <c r="T3242" i="72" s="1"/>
  <c r="K3241" i="72"/>
  <c r="T3241" i="72" s="1"/>
  <c r="K3240" i="72"/>
  <c r="T3240" i="72" s="1"/>
  <c r="K3239" i="72"/>
  <c r="T3239" i="72" s="1"/>
  <c r="K3238" i="72"/>
  <c r="T3238" i="72" s="1"/>
  <c r="K3237" i="72"/>
  <c r="T3237" i="72" s="1"/>
  <c r="K3236" i="72"/>
  <c r="T3236" i="72" s="1"/>
  <c r="K3235" i="72"/>
  <c r="T3235" i="72" s="1"/>
  <c r="K3234" i="72"/>
  <c r="T3234" i="72" s="1"/>
  <c r="K3233" i="72"/>
  <c r="T3233" i="72" s="1"/>
  <c r="K3232" i="72"/>
  <c r="T3232" i="72" s="1"/>
  <c r="K3231" i="72"/>
  <c r="T3231" i="72" s="1"/>
  <c r="K3230" i="72"/>
  <c r="T3230" i="72" s="1"/>
  <c r="K3229" i="72"/>
  <c r="T3229" i="72" s="1"/>
  <c r="K3228" i="72"/>
  <c r="T3228" i="72" s="1"/>
  <c r="K3227" i="72"/>
  <c r="T3227" i="72" s="1"/>
  <c r="K3226" i="72"/>
  <c r="T3226" i="72" s="1"/>
  <c r="K3225" i="72"/>
  <c r="T3225" i="72" s="1"/>
  <c r="K3224" i="72"/>
  <c r="T3224" i="72" s="1"/>
  <c r="K3223" i="72"/>
  <c r="T3223" i="72" s="1"/>
  <c r="K3222" i="72"/>
  <c r="T3222" i="72" s="1"/>
  <c r="K3221" i="72"/>
  <c r="T3221" i="72" s="1"/>
  <c r="K3220" i="72"/>
  <c r="T3220" i="72" s="1"/>
  <c r="K3219" i="72"/>
  <c r="T3219" i="72" s="1"/>
  <c r="K3218" i="72"/>
  <c r="T3218" i="72" s="1"/>
  <c r="K3217" i="72"/>
  <c r="T3217" i="72" s="1"/>
  <c r="K3216" i="72"/>
  <c r="T3216" i="72" s="1"/>
  <c r="K3215" i="72"/>
  <c r="T3215" i="72" s="1"/>
  <c r="K3214" i="72"/>
  <c r="T3214" i="72" s="1"/>
  <c r="K3213" i="72"/>
  <c r="T3213" i="72" s="1"/>
  <c r="K3212" i="72"/>
  <c r="T3212" i="72" s="1"/>
  <c r="K3211" i="72"/>
  <c r="T3211" i="72" s="1"/>
  <c r="K3210" i="72"/>
  <c r="T3210" i="72" s="1"/>
  <c r="K3209" i="72"/>
  <c r="T3209" i="72" s="1"/>
  <c r="K3208" i="72"/>
  <c r="T3208" i="72" s="1"/>
  <c r="K3207" i="72"/>
  <c r="T3207" i="72" s="1"/>
  <c r="K3206" i="72"/>
  <c r="T3206" i="72" s="1"/>
  <c r="K3205" i="72"/>
  <c r="T3205" i="72" s="1"/>
  <c r="K3204" i="72"/>
  <c r="T3204" i="72" s="1"/>
  <c r="K3203" i="72"/>
  <c r="T3203" i="72" s="1"/>
  <c r="K3202" i="72"/>
  <c r="T3202" i="72" s="1"/>
  <c r="K3201" i="72"/>
  <c r="T3201" i="72" s="1"/>
  <c r="K3200" i="72"/>
  <c r="T3200" i="72" s="1"/>
  <c r="K3199" i="72"/>
  <c r="T3199" i="72" s="1"/>
  <c r="K3198" i="72"/>
  <c r="T3198" i="72" s="1"/>
  <c r="K3197" i="72"/>
  <c r="T3197" i="72" s="1"/>
  <c r="K3196" i="72"/>
  <c r="T3196" i="72" s="1"/>
  <c r="K3195" i="72"/>
  <c r="T3195" i="72" s="1"/>
  <c r="K3194" i="72"/>
  <c r="T3194" i="72" s="1"/>
  <c r="K3193" i="72"/>
  <c r="T3193" i="72" s="1"/>
  <c r="K3192" i="72"/>
  <c r="T3192" i="72" s="1"/>
  <c r="K3191" i="72"/>
  <c r="T3191" i="72" s="1"/>
  <c r="K3190" i="72"/>
  <c r="T3190" i="72" s="1"/>
  <c r="K3189" i="72"/>
  <c r="T3189" i="72" s="1"/>
  <c r="K3188" i="72"/>
  <c r="T3188" i="72" s="1"/>
  <c r="K3187" i="72"/>
  <c r="T3187" i="72" s="1"/>
  <c r="K3186" i="72"/>
  <c r="T3186" i="72" s="1"/>
  <c r="K3185" i="72"/>
  <c r="T3185" i="72" s="1"/>
  <c r="K3184" i="72"/>
  <c r="T3184" i="72" s="1"/>
  <c r="K3183" i="72"/>
  <c r="T3183" i="72" s="1"/>
  <c r="K3182" i="72"/>
  <c r="T3182" i="72" s="1"/>
  <c r="K3181" i="72"/>
  <c r="T3181" i="72" s="1"/>
  <c r="K3180" i="72"/>
  <c r="T3180" i="72" s="1"/>
  <c r="K3179" i="72"/>
  <c r="T3179" i="72" s="1"/>
  <c r="K3178" i="72"/>
  <c r="T3178" i="72" s="1"/>
  <c r="K3177" i="72"/>
  <c r="T3177" i="72" s="1"/>
  <c r="K3176" i="72"/>
  <c r="T3176" i="72" s="1"/>
  <c r="K3175" i="72"/>
  <c r="T3175" i="72" s="1"/>
  <c r="K3174" i="72"/>
  <c r="T3174" i="72" s="1"/>
  <c r="K3173" i="72"/>
  <c r="T3173" i="72" s="1"/>
  <c r="K3172" i="72"/>
  <c r="T3172" i="72" s="1"/>
  <c r="K3171" i="72"/>
  <c r="T3171" i="72" s="1"/>
  <c r="K3170" i="72"/>
  <c r="T3170" i="72" s="1"/>
  <c r="K3169" i="72"/>
  <c r="T3169" i="72" s="1"/>
  <c r="K3168" i="72"/>
  <c r="T3168" i="72" s="1"/>
  <c r="K3167" i="72"/>
  <c r="T3167" i="72" s="1"/>
  <c r="K3166" i="72"/>
  <c r="T3166" i="72" s="1"/>
  <c r="K3165" i="72"/>
  <c r="T3165" i="72" s="1"/>
  <c r="K3164" i="72"/>
  <c r="T3164" i="72" s="1"/>
  <c r="K3163" i="72"/>
  <c r="T3163" i="72" s="1"/>
  <c r="K3162" i="72"/>
  <c r="T3162" i="72" s="1"/>
  <c r="K3161" i="72"/>
  <c r="T3161" i="72" s="1"/>
  <c r="K3160" i="72"/>
  <c r="T3160" i="72" s="1"/>
  <c r="K3159" i="72"/>
  <c r="T3159" i="72" s="1"/>
  <c r="K3158" i="72"/>
  <c r="T3158" i="72" s="1"/>
  <c r="K3157" i="72"/>
  <c r="T3157" i="72" s="1"/>
  <c r="K3156" i="72"/>
  <c r="T3156" i="72" s="1"/>
  <c r="K3155" i="72"/>
  <c r="T3155" i="72" s="1"/>
  <c r="K3154" i="72"/>
  <c r="T3154" i="72" s="1"/>
  <c r="K3153" i="72"/>
  <c r="T3153" i="72" s="1"/>
  <c r="K3152" i="72"/>
  <c r="T3152" i="72" s="1"/>
  <c r="K3151" i="72"/>
  <c r="T3151" i="72" s="1"/>
  <c r="K3150" i="72"/>
  <c r="T3150" i="72" s="1"/>
  <c r="K3149" i="72"/>
  <c r="T3149" i="72" s="1"/>
  <c r="K3148" i="72"/>
  <c r="T3148" i="72" s="1"/>
  <c r="K3147" i="72"/>
  <c r="T3147" i="72" s="1"/>
  <c r="K3146" i="72"/>
  <c r="T3146" i="72" s="1"/>
  <c r="K3145" i="72"/>
  <c r="T3145" i="72" s="1"/>
  <c r="K3144" i="72"/>
  <c r="T3144" i="72" s="1"/>
  <c r="K3143" i="72"/>
  <c r="T3143" i="72" s="1"/>
  <c r="K3142" i="72"/>
  <c r="T3142" i="72" s="1"/>
  <c r="K3141" i="72"/>
  <c r="T3141" i="72" s="1"/>
  <c r="K3140" i="72"/>
  <c r="T3140" i="72" s="1"/>
  <c r="K3139" i="72"/>
  <c r="T3139" i="72" s="1"/>
  <c r="K3138" i="72"/>
  <c r="T3138" i="72" s="1"/>
  <c r="K3137" i="72"/>
  <c r="T3137" i="72" s="1"/>
  <c r="K3136" i="72"/>
  <c r="T3136" i="72" s="1"/>
  <c r="K3135" i="72"/>
  <c r="T3135" i="72" s="1"/>
  <c r="K3134" i="72"/>
  <c r="T3134" i="72" s="1"/>
  <c r="K3133" i="72"/>
  <c r="T3133" i="72" s="1"/>
  <c r="K3132" i="72"/>
  <c r="T3132" i="72" s="1"/>
  <c r="K3131" i="72"/>
  <c r="T3131" i="72" s="1"/>
  <c r="K3130" i="72"/>
  <c r="T3130" i="72" s="1"/>
  <c r="K3129" i="72"/>
  <c r="T3129" i="72" s="1"/>
  <c r="K3128" i="72"/>
  <c r="T3128" i="72" s="1"/>
  <c r="K3127" i="72"/>
  <c r="T3127" i="72" s="1"/>
  <c r="K3126" i="72"/>
  <c r="T3126" i="72" s="1"/>
  <c r="K3125" i="72"/>
  <c r="T3125" i="72" s="1"/>
  <c r="K3124" i="72"/>
  <c r="T3124" i="72" s="1"/>
  <c r="K3123" i="72"/>
  <c r="T3123" i="72" s="1"/>
  <c r="K3122" i="72"/>
  <c r="T3122" i="72" s="1"/>
  <c r="K3121" i="72"/>
  <c r="T3121" i="72" s="1"/>
  <c r="K3120" i="72"/>
  <c r="T3120" i="72" s="1"/>
  <c r="K3119" i="72"/>
  <c r="T3119" i="72" s="1"/>
  <c r="K3118" i="72"/>
  <c r="T3118" i="72" s="1"/>
  <c r="K3117" i="72"/>
  <c r="T3117" i="72" s="1"/>
  <c r="K3116" i="72"/>
  <c r="T3116" i="72" s="1"/>
  <c r="K3115" i="72"/>
  <c r="T3115" i="72" s="1"/>
  <c r="K3114" i="72"/>
  <c r="T3114" i="72" s="1"/>
  <c r="K3113" i="72"/>
  <c r="T3113" i="72" s="1"/>
  <c r="K3112" i="72"/>
  <c r="T3112" i="72" s="1"/>
  <c r="K3111" i="72"/>
  <c r="T3111" i="72" s="1"/>
  <c r="K3110" i="72"/>
  <c r="T3110" i="72" s="1"/>
  <c r="K3109" i="72"/>
  <c r="T3109" i="72" s="1"/>
  <c r="K3108" i="72"/>
  <c r="T3108" i="72" s="1"/>
  <c r="K3107" i="72"/>
  <c r="T3107" i="72" s="1"/>
  <c r="K3106" i="72"/>
  <c r="T3106" i="72" s="1"/>
  <c r="K3105" i="72"/>
  <c r="T3105" i="72" s="1"/>
  <c r="K3104" i="72"/>
  <c r="T3104" i="72" s="1"/>
  <c r="K3103" i="72"/>
  <c r="T3103" i="72" s="1"/>
  <c r="K3102" i="72"/>
  <c r="T3102" i="72" s="1"/>
  <c r="K3101" i="72"/>
  <c r="T3101" i="72" s="1"/>
  <c r="K3100" i="72"/>
  <c r="T3100" i="72" s="1"/>
  <c r="K3099" i="72"/>
  <c r="T3099" i="72" s="1"/>
  <c r="K3098" i="72"/>
  <c r="T3098" i="72" s="1"/>
  <c r="K3097" i="72"/>
  <c r="T3097" i="72" s="1"/>
  <c r="K3096" i="72"/>
  <c r="T3096" i="72" s="1"/>
  <c r="K3095" i="72"/>
  <c r="T3095" i="72" s="1"/>
  <c r="K3094" i="72"/>
  <c r="T3094" i="72" s="1"/>
  <c r="K3093" i="72"/>
  <c r="T3093" i="72" s="1"/>
  <c r="K3092" i="72"/>
  <c r="T3092" i="72" s="1"/>
  <c r="K3091" i="72"/>
  <c r="T3091" i="72" s="1"/>
  <c r="K3090" i="72"/>
  <c r="T3090" i="72" s="1"/>
  <c r="K3089" i="72"/>
  <c r="T3089" i="72" s="1"/>
  <c r="K3088" i="72"/>
  <c r="T3088" i="72" s="1"/>
  <c r="K3087" i="72"/>
  <c r="T3087" i="72" s="1"/>
  <c r="K3086" i="72"/>
  <c r="T3086" i="72" s="1"/>
  <c r="K3085" i="72"/>
  <c r="T3085" i="72" s="1"/>
  <c r="K3084" i="72"/>
  <c r="T3084" i="72" s="1"/>
  <c r="K3083" i="72"/>
  <c r="T3083" i="72" s="1"/>
  <c r="K3082" i="72"/>
  <c r="T3082" i="72" s="1"/>
  <c r="K3081" i="72"/>
  <c r="T3081" i="72" s="1"/>
  <c r="K3080" i="72"/>
  <c r="T3080" i="72" s="1"/>
  <c r="K3079" i="72"/>
  <c r="T3079" i="72" s="1"/>
  <c r="K3078" i="72"/>
  <c r="T3078" i="72" s="1"/>
  <c r="K3077" i="72"/>
  <c r="T3077" i="72" s="1"/>
  <c r="K3076" i="72"/>
  <c r="T3076" i="72" s="1"/>
  <c r="K3075" i="72"/>
  <c r="T3075" i="72" s="1"/>
  <c r="K3074" i="72"/>
  <c r="T3074" i="72" s="1"/>
  <c r="K3073" i="72"/>
  <c r="T3073" i="72" s="1"/>
  <c r="K3072" i="72"/>
  <c r="T3072" i="72" s="1"/>
  <c r="K3071" i="72"/>
  <c r="T3071" i="72" s="1"/>
  <c r="K3070" i="72"/>
  <c r="T3070" i="72" s="1"/>
  <c r="K3069" i="72"/>
  <c r="T3069" i="72" s="1"/>
  <c r="K3068" i="72"/>
  <c r="T3068" i="72" s="1"/>
  <c r="K3067" i="72"/>
  <c r="T3067" i="72" s="1"/>
  <c r="K3066" i="72"/>
  <c r="T3066" i="72" s="1"/>
  <c r="K3065" i="72"/>
  <c r="T3065" i="72" s="1"/>
  <c r="K3064" i="72"/>
  <c r="T3064" i="72" s="1"/>
  <c r="K3063" i="72"/>
  <c r="T3063" i="72" s="1"/>
  <c r="K3062" i="72"/>
  <c r="T3062" i="72" s="1"/>
  <c r="K3061" i="72"/>
  <c r="T3061" i="72" s="1"/>
  <c r="K3060" i="72"/>
  <c r="T3060" i="72" s="1"/>
  <c r="K3059" i="72"/>
  <c r="T3059" i="72" s="1"/>
  <c r="K3058" i="72"/>
  <c r="T3058" i="72" s="1"/>
  <c r="K3057" i="72"/>
  <c r="T3057" i="72" s="1"/>
  <c r="K3056" i="72"/>
  <c r="T3056" i="72" s="1"/>
  <c r="K3055" i="72"/>
  <c r="T3055" i="72" s="1"/>
  <c r="K3054" i="72"/>
  <c r="T3054" i="72" s="1"/>
  <c r="K3053" i="72"/>
  <c r="T3053" i="72" s="1"/>
  <c r="K3052" i="72"/>
  <c r="T3052" i="72" s="1"/>
  <c r="K3051" i="72"/>
  <c r="T3051" i="72" s="1"/>
  <c r="K3050" i="72"/>
  <c r="T3050" i="72" s="1"/>
  <c r="K3049" i="72"/>
  <c r="T3049" i="72" s="1"/>
  <c r="K3048" i="72"/>
  <c r="T3048" i="72" s="1"/>
  <c r="K3047" i="72"/>
  <c r="T3047" i="72" s="1"/>
  <c r="K3046" i="72"/>
  <c r="T3046" i="72" s="1"/>
  <c r="K3045" i="72"/>
  <c r="T3045" i="72" s="1"/>
  <c r="K3044" i="72"/>
  <c r="T3044" i="72" s="1"/>
  <c r="K3043" i="72"/>
  <c r="T3043" i="72" s="1"/>
  <c r="K3042" i="72"/>
  <c r="T3042" i="72" s="1"/>
  <c r="K3041" i="72"/>
  <c r="T3041" i="72" s="1"/>
  <c r="K3040" i="72"/>
  <c r="T3040" i="72" s="1"/>
  <c r="K3020" i="72"/>
  <c r="T3020" i="72" s="1"/>
  <c r="K3019" i="72"/>
  <c r="T3019" i="72" s="1"/>
  <c r="K3018" i="72"/>
  <c r="T3018" i="72" s="1"/>
  <c r="K3017" i="72"/>
  <c r="T3017" i="72" s="1"/>
  <c r="K3016" i="72"/>
  <c r="T3016" i="72" s="1"/>
  <c r="K3015" i="72"/>
  <c r="T3015" i="72" s="1"/>
  <c r="K3014" i="72"/>
  <c r="T3014" i="72" s="1"/>
  <c r="K3013" i="72"/>
  <c r="T3013" i="72" s="1"/>
  <c r="K3012" i="72"/>
  <c r="T3012" i="72" s="1"/>
  <c r="K3011" i="72"/>
  <c r="T3011" i="72" s="1"/>
  <c r="K3010" i="72"/>
  <c r="T3010" i="72" s="1"/>
  <c r="K3009" i="72"/>
  <c r="T3009" i="72" s="1"/>
  <c r="K3008" i="72"/>
  <c r="T3008" i="72" s="1"/>
  <c r="K3007" i="72"/>
  <c r="T3007" i="72" s="1"/>
  <c r="K3006" i="72"/>
  <c r="T3006" i="72" s="1"/>
  <c r="K3005" i="72"/>
  <c r="T3005" i="72" s="1"/>
  <c r="K3004" i="72"/>
  <c r="T3004" i="72" s="1"/>
  <c r="K3003" i="72"/>
  <c r="T3003" i="72" s="1"/>
  <c r="K3002" i="72"/>
  <c r="T3002" i="72" s="1"/>
  <c r="K3001" i="72"/>
  <c r="T3001" i="72" s="1"/>
  <c r="K3000" i="72"/>
  <c r="T3000" i="72" s="1"/>
  <c r="K2999" i="72"/>
  <c r="T2999" i="72" s="1"/>
  <c r="K2998" i="72"/>
  <c r="T2998" i="72" s="1"/>
  <c r="K2997" i="72"/>
  <c r="T2997" i="72" s="1"/>
  <c r="K2996" i="72"/>
  <c r="T2996" i="72" s="1"/>
  <c r="K2995" i="72"/>
  <c r="T2995" i="72" s="1"/>
  <c r="K2994" i="72"/>
  <c r="T2994" i="72" s="1"/>
  <c r="K2993" i="72"/>
  <c r="T2993" i="72" s="1"/>
  <c r="K2992" i="72"/>
  <c r="T2992" i="72" s="1"/>
  <c r="K2991" i="72"/>
  <c r="T2991" i="72" s="1"/>
  <c r="K2990" i="72"/>
  <c r="T2990" i="72" s="1"/>
  <c r="K2989" i="72"/>
  <c r="T2989" i="72" s="1"/>
  <c r="K2988" i="72"/>
  <c r="T2988" i="72" s="1"/>
  <c r="K2987" i="72"/>
  <c r="T2987" i="72" s="1"/>
  <c r="K2986" i="72"/>
  <c r="T2986" i="72" s="1"/>
  <c r="K2985" i="72"/>
  <c r="T2985" i="72" s="1"/>
  <c r="K2984" i="72"/>
  <c r="T2984" i="72" s="1"/>
  <c r="K2983" i="72"/>
  <c r="T2983" i="72" s="1"/>
  <c r="K2982" i="72"/>
  <c r="T2982" i="72" s="1"/>
  <c r="K2981" i="72"/>
  <c r="T2981" i="72" s="1"/>
  <c r="K2980" i="72"/>
  <c r="T2980" i="72" s="1"/>
  <c r="K2979" i="72"/>
  <c r="T2979" i="72" s="1"/>
  <c r="K2978" i="72"/>
  <c r="T2978" i="72" s="1"/>
  <c r="K2977" i="72"/>
  <c r="T2977" i="72" s="1"/>
  <c r="K2976" i="72"/>
  <c r="T2976" i="72" s="1"/>
  <c r="K2975" i="72"/>
  <c r="T2975" i="72" s="1"/>
  <c r="K2974" i="72"/>
  <c r="T2974" i="72" s="1"/>
  <c r="K2973" i="72"/>
  <c r="T2973" i="72" s="1"/>
  <c r="K2972" i="72"/>
  <c r="T2972" i="72" s="1"/>
  <c r="K2971" i="72"/>
  <c r="T2971" i="72" s="1"/>
  <c r="K2970" i="72"/>
  <c r="T2970" i="72" s="1"/>
  <c r="K2969" i="72"/>
  <c r="T2969" i="72" s="1"/>
  <c r="K2968" i="72"/>
  <c r="T2968" i="72" s="1"/>
  <c r="K2967" i="72"/>
  <c r="T2967" i="72" s="1"/>
  <c r="K2966" i="72"/>
  <c r="T2966" i="72" s="1"/>
  <c r="K2965" i="72"/>
  <c r="T2965" i="72" s="1"/>
  <c r="K2964" i="72"/>
  <c r="T2964" i="72" s="1"/>
  <c r="K2963" i="72"/>
  <c r="T2963" i="72" s="1"/>
  <c r="K2962" i="72"/>
  <c r="T2962" i="72" s="1"/>
  <c r="K2961" i="72"/>
  <c r="T2961" i="72" s="1"/>
  <c r="K2960" i="72"/>
  <c r="T2960" i="72" s="1"/>
  <c r="K2959" i="72"/>
  <c r="T2959" i="72" s="1"/>
  <c r="K2958" i="72"/>
  <c r="T2958" i="72" s="1"/>
  <c r="K2957" i="72"/>
  <c r="T2957" i="72" s="1"/>
  <c r="K2956" i="72"/>
  <c r="T2956" i="72" s="1"/>
  <c r="K2955" i="72"/>
  <c r="T2955" i="72" s="1"/>
  <c r="K2954" i="72"/>
  <c r="T2954" i="72" s="1"/>
  <c r="K2953" i="72"/>
  <c r="T2953" i="72" s="1"/>
  <c r="K2952" i="72"/>
  <c r="T2952" i="72" s="1"/>
  <c r="K2951" i="72"/>
  <c r="T2951" i="72" s="1"/>
  <c r="K2950" i="72"/>
  <c r="T2950" i="72" s="1"/>
  <c r="K2949" i="72"/>
  <c r="T2949" i="72" s="1"/>
  <c r="K2948" i="72"/>
  <c r="T2948" i="72" s="1"/>
  <c r="K2947" i="72"/>
  <c r="T2947" i="72" s="1"/>
  <c r="K2946" i="72"/>
  <c r="T2946" i="72" s="1"/>
  <c r="K2945" i="72"/>
  <c r="T2945" i="72" s="1"/>
  <c r="K2944" i="72"/>
  <c r="T2944" i="72" s="1"/>
  <c r="K2943" i="72"/>
  <c r="T2943" i="72" s="1"/>
  <c r="K2942" i="72"/>
  <c r="T2942" i="72" s="1"/>
  <c r="K2941" i="72"/>
  <c r="T2941" i="72" s="1"/>
  <c r="K2940" i="72"/>
  <c r="T2940" i="72" s="1"/>
  <c r="K2939" i="72"/>
  <c r="T2939" i="72" s="1"/>
  <c r="K2938" i="72"/>
  <c r="T2938" i="72" s="1"/>
  <c r="K2937" i="72"/>
  <c r="T2937" i="72" s="1"/>
  <c r="K2936" i="72"/>
  <c r="T2936" i="72" s="1"/>
  <c r="K2935" i="72"/>
  <c r="T2935" i="72" s="1"/>
  <c r="K2934" i="72"/>
  <c r="T2934" i="72" s="1"/>
  <c r="K2933" i="72"/>
  <c r="T2933" i="72" s="1"/>
  <c r="K2932" i="72"/>
  <c r="T2932" i="72" s="1"/>
  <c r="K2931" i="72"/>
  <c r="T2931" i="72" s="1"/>
  <c r="K2930" i="72"/>
  <c r="T2930" i="72" s="1"/>
  <c r="K2929" i="72"/>
  <c r="T2929" i="72" s="1"/>
  <c r="K2928" i="72"/>
  <c r="T2928" i="72" s="1"/>
  <c r="K2927" i="72"/>
  <c r="T2927" i="72" s="1"/>
  <c r="K2926" i="72"/>
  <c r="T2926" i="72" s="1"/>
  <c r="K2925" i="72"/>
  <c r="T2925" i="72" s="1"/>
  <c r="K2924" i="72"/>
  <c r="T2924" i="72" s="1"/>
  <c r="K2923" i="72"/>
  <c r="T2923" i="72" s="1"/>
  <c r="K2922" i="72"/>
  <c r="T2922" i="72" s="1"/>
  <c r="K2921" i="72"/>
  <c r="T2921" i="72" s="1"/>
  <c r="K2920" i="72"/>
  <c r="T2920" i="72" s="1"/>
  <c r="K2919" i="72"/>
  <c r="T2919" i="72" s="1"/>
  <c r="K2918" i="72"/>
  <c r="T2918" i="72" s="1"/>
  <c r="K2917" i="72"/>
  <c r="T2917" i="72" s="1"/>
  <c r="K2916" i="72"/>
  <c r="T2916" i="72" s="1"/>
  <c r="K2915" i="72"/>
  <c r="T2915" i="72" s="1"/>
  <c r="K2914" i="72"/>
  <c r="T2914" i="72" s="1"/>
  <c r="K2913" i="72"/>
  <c r="T2913" i="72" s="1"/>
  <c r="K2912" i="72"/>
  <c r="T2912" i="72" s="1"/>
  <c r="K2911" i="72"/>
  <c r="T2911" i="72" s="1"/>
  <c r="K2910" i="72"/>
  <c r="T2910" i="72" s="1"/>
  <c r="K2909" i="72"/>
  <c r="T2909" i="72" s="1"/>
  <c r="K2908" i="72"/>
  <c r="T2908" i="72" s="1"/>
  <c r="K2907" i="72"/>
  <c r="T2907" i="72" s="1"/>
  <c r="K2906" i="72"/>
  <c r="T2906" i="72" s="1"/>
  <c r="K2905" i="72"/>
  <c r="T2905" i="72" s="1"/>
  <c r="K2904" i="72"/>
  <c r="T2904" i="72" s="1"/>
  <c r="K2903" i="72"/>
  <c r="T2903" i="72" s="1"/>
  <c r="K2902" i="72"/>
  <c r="T2902" i="72" s="1"/>
  <c r="K2901" i="72"/>
  <c r="T2901" i="72" s="1"/>
  <c r="K2900" i="72"/>
  <c r="T2900" i="72" s="1"/>
  <c r="K2899" i="72"/>
  <c r="T2899" i="72" s="1"/>
  <c r="K2898" i="72"/>
  <c r="T2898" i="72" s="1"/>
  <c r="K2897" i="72"/>
  <c r="T2897" i="72" s="1"/>
  <c r="K2896" i="72"/>
  <c r="T2896" i="72" s="1"/>
  <c r="K2895" i="72"/>
  <c r="T2895" i="72" s="1"/>
  <c r="K2894" i="72"/>
  <c r="T2894" i="72" s="1"/>
  <c r="K2893" i="72"/>
  <c r="T2893" i="72" s="1"/>
  <c r="K2892" i="72"/>
  <c r="T2892" i="72" s="1"/>
  <c r="K2891" i="72"/>
  <c r="T2891" i="72" s="1"/>
  <c r="K2890" i="72"/>
  <c r="T2890" i="72" s="1"/>
  <c r="K2889" i="72"/>
  <c r="T2889" i="72" s="1"/>
  <c r="K2888" i="72"/>
  <c r="T2888" i="72" s="1"/>
  <c r="K2887" i="72"/>
  <c r="T2887" i="72" s="1"/>
  <c r="K2886" i="72"/>
  <c r="T2886" i="72" s="1"/>
  <c r="K2885" i="72"/>
  <c r="T2885" i="72" s="1"/>
  <c r="K2884" i="72"/>
  <c r="T2884" i="72" s="1"/>
  <c r="K2883" i="72"/>
  <c r="T2883" i="72" s="1"/>
  <c r="K2882" i="72"/>
  <c r="T2882" i="72" s="1"/>
  <c r="K2881" i="72"/>
  <c r="T2881" i="72" s="1"/>
  <c r="K2880" i="72"/>
  <c r="T2880" i="72" s="1"/>
  <c r="K2879" i="72"/>
  <c r="T2879" i="72" s="1"/>
  <c r="K2878" i="72"/>
  <c r="T2878" i="72" s="1"/>
  <c r="K2877" i="72"/>
  <c r="T2877" i="72" s="1"/>
  <c r="K2876" i="72"/>
  <c r="T2876" i="72" s="1"/>
  <c r="K2875" i="72"/>
  <c r="T2875" i="72" s="1"/>
  <c r="K2874" i="72"/>
  <c r="T2874" i="72" s="1"/>
  <c r="K2873" i="72"/>
  <c r="T2873" i="72" s="1"/>
  <c r="K2872" i="72"/>
  <c r="T2872" i="72" s="1"/>
  <c r="K2871" i="72"/>
  <c r="T2871" i="72" s="1"/>
  <c r="K2870" i="72"/>
  <c r="T2870" i="72" s="1"/>
  <c r="K2869" i="72"/>
  <c r="T2869" i="72" s="1"/>
  <c r="K2868" i="72"/>
  <c r="T2868" i="72" s="1"/>
  <c r="K2867" i="72"/>
  <c r="T2867" i="72" s="1"/>
  <c r="K2866" i="72"/>
  <c r="T2866" i="72" s="1"/>
  <c r="K2865" i="72"/>
  <c r="T2865" i="72" s="1"/>
  <c r="K2864" i="72"/>
  <c r="T2864" i="72" s="1"/>
  <c r="K2863" i="72"/>
  <c r="T2863" i="72" s="1"/>
  <c r="K2862" i="72"/>
  <c r="T2862" i="72" s="1"/>
  <c r="K2861" i="72"/>
  <c r="T2861" i="72" s="1"/>
  <c r="K2860" i="72"/>
  <c r="T2860" i="72" s="1"/>
  <c r="K2859" i="72"/>
  <c r="T2859" i="72" s="1"/>
  <c r="K2858" i="72"/>
  <c r="T2858" i="72" s="1"/>
  <c r="K2857" i="72"/>
  <c r="T2857" i="72" s="1"/>
  <c r="K2856" i="72"/>
  <c r="T2856" i="72" s="1"/>
  <c r="K2855" i="72"/>
  <c r="T2855" i="72" s="1"/>
  <c r="K2854" i="72"/>
  <c r="T2854" i="72" s="1"/>
  <c r="K2853" i="72"/>
  <c r="T2853" i="72" s="1"/>
  <c r="K2852" i="72"/>
  <c r="T2852" i="72" s="1"/>
  <c r="K2851" i="72"/>
  <c r="T2851" i="72" s="1"/>
  <c r="K2850" i="72"/>
  <c r="T2850" i="72" s="1"/>
  <c r="K2849" i="72"/>
  <c r="T2849" i="72" s="1"/>
  <c r="K2848" i="72"/>
  <c r="T2848" i="72" s="1"/>
  <c r="K2847" i="72"/>
  <c r="T2847" i="72" s="1"/>
  <c r="K2846" i="72"/>
  <c r="T2846" i="72" s="1"/>
  <c r="K2845" i="72"/>
  <c r="T2845" i="72" s="1"/>
  <c r="K2844" i="72"/>
  <c r="T2844" i="72" s="1"/>
  <c r="K2843" i="72"/>
  <c r="T2843" i="72" s="1"/>
  <c r="K2842" i="72"/>
  <c r="T2842" i="72" s="1"/>
  <c r="K2841" i="72"/>
  <c r="T2841" i="72" s="1"/>
  <c r="K2840" i="72"/>
  <c r="T2840" i="72" s="1"/>
  <c r="K2839" i="72"/>
  <c r="T2839" i="72" s="1"/>
  <c r="K2838" i="72"/>
  <c r="T2838" i="72" s="1"/>
  <c r="K2837" i="72"/>
  <c r="T2837" i="72" s="1"/>
  <c r="K2836" i="72"/>
  <c r="T2836" i="72" s="1"/>
  <c r="K2835" i="72"/>
  <c r="T2835" i="72" s="1"/>
  <c r="K2834" i="72"/>
  <c r="T2834" i="72" s="1"/>
  <c r="K2833" i="72"/>
  <c r="T2833" i="72" s="1"/>
  <c r="K2832" i="72"/>
  <c r="T2832" i="72" s="1"/>
  <c r="K2831" i="72"/>
  <c r="T2831" i="72" s="1"/>
  <c r="K2830" i="72"/>
  <c r="T2830" i="72" s="1"/>
  <c r="K2829" i="72"/>
  <c r="T2829" i="72" s="1"/>
  <c r="K2828" i="72"/>
  <c r="T2828" i="72" s="1"/>
  <c r="K2827" i="72"/>
  <c r="T2827" i="72" s="1"/>
  <c r="K2826" i="72"/>
  <c r="T2826" i="72" s="1"/>
  <c r="K2825" i="72"/>
  <c r="T2825" i="72" s="1"/>
  <c r="K2824" i="72"/>
  <c r="T2824" i="72" s="1"/>
  <c r="K2823" i="72"/>
  <c r="T2823" i="72" s="1"/>
  <c r="K2822" i="72"/>
  <c r="T2822" i="72" s="1"/>
  <c r="K2821" i="72"/>
  <c r="T2821" i="72" s="1"/>
  <c r="K2820" i="72"/>
  <c r="T2820" i="72" s="1"/>
  <c r="K2819" i="72"/>
  <c r="T2819" i="72" s="1"/>
  <c r="K2818" i="72"/>
  <c r="T2818" i="72" s="1"/>
  <c r="K2817" i="72"/>
  <c r="T2817" i="72" s="1"/>
  <c r="K2816" i="72"/>
  <c r="T2816" i="72" s="1"/>
  <c r="K2815" i="72"/>
  <c r="T2815" i="72" s="1"/>
  <c r="K2814" i="72"/>
  <c r="T2814" i="72" s="1"/>
  <c r="K2813" i="72"/>
  <c r="T2813" i="72" s="1"/>
  <c r="K2812" i="72"/>
  <c r="T2812" i="72" s="1"/>
  <c r="K2811" i="72"/>
  <c r="T2811" i="72" s="1"/>
  <c r="K2810" i="72"/>
  <c r="T2810" i="72" s="1"/>
  <c r="K2809" i="72"/>
  <c r="T2809" i="72" s="1"/>
  <c r="K2808" i="72"/>
  <c r="T2808" i="72" s="1"/>
  <c r="K2807" i="72"/>
  <c r="T2807" i="72" s="1"/>
  <c r="K2806" i="72"/>
  <c r="T2806" i="72" s="1"/>
  <c r="K2805" i="72"/>
  <c r="T2805" i="72" s="1"/>
  <c r="K2804" i="72"/>
  <c r="T2804" i="72" s="1"/>
  <c r="K2803" i="72"/>
  <c r="T2803" i="72" s="1"/>
  <c r="K2802" i="72"/>
  <c r="T2802" i="72" s="1"/>
  <c r="K2801" i="72"/>
  <c r="T2801" i="72" s="1"/>
  <c r="K2800" i="72"/>
  <c r="T2800" i="72" s="1"/>
  <c r="K2799" i="72"/>
  <c r="T2799" i="72" s="1"/>
  <c r="K2789" i="72"/>
  <c r="T2789" i="72" s="1"/>
  <c r="K2788" i="72"/>
  <c r="T2788" i="72" s="1"/>
  <c r="K2787" i="72"/>
  <c r="T2787" i="72" s="1"/>
  <c r="K2786" i="72"/>
  <c r="T2786" i="72" s="1"/>
  <c r="K2785" i="72"/>
  <c r="T2785" i="72" s="1"/>
  <c r="K2784" i="72"/>
  <c r="T2784" i="72" s="1"/>
  <c r="K2783" i="72"/>
  <c r="T2783" i="72" s="1"/>
  <c r="K2782" i="72"/>
  <c r="T2782" i="72" s="1"/>
  <c r="K2781" i="72"/>
  <c r="T2781" i="72" s="1"/>
  <c r="K2780" i="72"/>
  <c r="T2780" i="72" s="1"/>
  <c r="K2779" i="72"/>
  <c r="T2779" i="72" s="1"/>
  <c r="K2778" i="72"/>
  <c r="T2778" i="72" s="1"/>
  <c r="K2777" i="72"/>
  <c r="T2777" i="72" s="1"/>
  <c r="K2776" i="72"/>
  <c r="T2776" i="72" s="1"/>
  <c r="K2775" i="72"/>
  <c r="T2775" i="72" s="1"/>
  <c r="K2774" i="72"/>
  <c r="T2774" i="72" s="1"/>
  <c r="K2773" i="72"/>
  <c r="T2773" i="72" s="1"/>
  <c r="K2772" i="72"/>
  <c r="T2772" i="72" s="1"/>
  <c r="K2771" i="72"/>
  <c r="T2771" i="72" s="1"/>
  <c r="K2770" i="72"/>
  <c r="T2770" i="72" s="1"/>
  <c r="K2769" i="72"/>
  <c r="T2769" i="72" s="1"/>
  <c r="K2768" i="72"/>
  <c r="T2768" i="72" s="1"/>
  <c r="K2767" i="72"/>
  <c r="T2767" i="72" s="1"/>
  <c r="K2766" i="72"/>
  <c r="T2766" i="72" s="1"/>
  <c r="K2765" i="72"/>
  <c r="T2765" i="72" s="1"/>
  <c r="K2764" i="72"/>
  <c r="T2764" i="72" s="1"/>
  <c r="K2763" i="72"/>
  <c r="T2763" i="72" s="1"/>
  <c r="K2762" i="72"/>
  <c r="T2762" i="72" s="1"/>
  <c r="K2761" i="72"/>
  <c r="T2761" i="72" s="1"/>
  <c r="K2760" i="72"/>
  <c r="T2760" i="72" s="1"/>
  <c r="K2759" i="72"/>
  <c r="T2759" i="72" s="1"/>
  <c r="K2758" i="72"/>
  <c r="T2758" i="72" s="1"/>
  <c r="K2757" i="72"/>
  <c r="T2757" i="72" s="1"/>
  <c r="K2756" i="72"/>
  <c r="T2756" i="72" s="1"/>
  <c r="K2755" i="72"/>
  <c r="T2755" i="72" s="1"/>
  <c r="K2754" i="72"/>
  <c r="T2754" i="72" s="1"/>
  <c r="K2753" i="72"/>
  <c r="T2753" i="72" s="1"/>
  <c r="K2752" i="72"/>
  <c r="T2752" i="72" s="1"/>
  <c r="K2751" i="72"/>
  <c r="T2751" i="72" s="1"/>
  <c r="K2750" i="72"/>
  <c r="T2750" i="72" s="1"/>
  <c r="K2749" i="72"/>
  <c r="T2749" i="72" s="1"/>
  <c r="K2748" i="72"/>
  <c r="T2748" i="72" s="1"/>
  <c r="K2747" i="72"/>
  <c r="T2747" i="72" s="1"/>
  <c r="K2746" i="72"/>
  <c r="T2746" i="72" s="1"/>
  <c r="K2745" i="72"/>
  <c r="T2745" i="72" s="1"/>
  <c r="K2744" i="72"/>
  <c r="T2744" i="72" s="1"/>
  <c r="K2743" i="72"/>
  <c r="T2743" i="72" s="1"/>
  <c r="K2742" i="72"/>
  <c r="T2742" i="72" s="1"/>
  <c r="K2741" i="72"/>
  <c r="T2741" i="72" s="1"/>
  <c r="K2740" i="72"/>
  <c r="T2740" i="72" s="1"/>
  <c r="K2739" i="72"/>
  <c r="T2739" i="72" s="1"/>
  <c r="K2738" i="72"/>
  <c r="T2738" i="72" s="1"/>
  <c r="K2737" i="72"/>
  <c r="T2737" i="72" s="1"/>
  <c r="K2736" i="72"/>
  <c r="T2736" i="72" s="1"/>
  <c r="K2735" i="72"/>
  <c r="T2735" i="72" s="1"/>
  <c r="K2734" i="72"/>
  <c r="T2734" i="72" s="1"/>
  <c r="K2733" i="72"/>
  <c r="T2733" i="72" s="1"/>
  <c r="K2732" i="72"/>
  <c r="T2732" i="72" s="1"/>
  <c r="K2731" i="72"/>
  <c r="T2731" i="72" s="1"/>
  <c r="K2730" i="72"/>
  <c r="T2730" i="72" s="1"/>
  <c r="K2729" i="72"/>
  <c r="T2729" i="72" s="1"/>
  <c r="K2728" i="72"/>
  <c r="T2728" i="72" s="1"/>
  <c r="K2727" i="72"/>
  <c r="T2727" i="72" s="1"/>
  <c r="K2726" i="72"/>
  <c r="T2726" i="72" s="1"/>
  <c r="K2725" i="72"/>
  <c r="T2725" i="72" s="1"/>
  <c r="K2724" i="72"/>
  <c r="T2724" i="72" s="1"/>
  <c r="K2723" i="72"/>
  <c r="T2723" i="72" s="1"/>
  <c r="K2722" i="72"/>
  <c r="T2722" i="72" s="1"/>
  <c r="K2721" i="72"/>
  <c r="T2721" i="72" s="1"/>
  <c r="K2720" i="72"/>
  <c r="T2720" i="72" s="1"/>
  <c r="K2719" i="72"/>
  <c r="T2719" i="72" s="1"/>
  <c r="K2718" i="72"/>
  <c r="T2718" i="72" s="1"/>
  <c r="K2717" i="72"/>
  <c r="T2717" i="72" s="1"/>
  <c r="K2716" i="72"/>
  <c r="T2716" i="72" s="1"/>
  <c r="K2715" i="72"/>
  <c r="T2715" i="72" s="1"/>
  <c r="K2714" i="72"/>
  <c r="T2714" i="72" s="1"/>
  <c r="K2713" i="72"/>
  <c r="T2713" i="72" s="1"/>
  <c r="K2712" i="72"/>
  <c r="T2712" i="72" s="1"/>
  <c r="K2711" i="72"/>
  <c r="T2711" i="72" s="1"/>
  <c r="K2710" i="72"/>
  <c r="T2710" i="72" s="1"/>
  <c r="K2709" i="72"/>
  <c r="T2709" i="72" s="1"/>
  <c r="K2708" i="72"/>
  <c r="T2708" i="72" s="1"/>
  <c r="K2707" i="72"/>
  <c r="T2707" i="72" s="1"/>
  <c r="K2706" i="72"/>
  <c r="T2706" i="72" s="1"/>
  <c r="K2705" i="72"/>
  <c r="T2705" i="72" s="1"/>
  <c r="K2704" i="72"/>
  <c r="T2704" i="72" s="1"/>
  <c r="K2703" i="72"/>
  <c r="T2703" i="72" s="1"/>
  <c r="K2702" i="72"/>
  <c r="T2702" i="72" s="1"/>
  <c r="K2701" i="72"/>
  <c r="T2701" i="72" s="1"/>
  <c r="K2700" i="72"/>
  <c r="T2700" i="72" s="1"/>
  <c r="K2699" i="72"/>
  <c r="T2699" i="72" s="1"/>
  <c r="K2698" i="72"/>
  <c r="T2698" i="72" s="1"/>
  <c r="K2697" i="72"/>
  <c r="T2697" i="72" s="1"/>
  <c r="K2696" i="72"/>
  <c r="T2696" i="72" s="1"/>
  <c r="K2695" i="72"/>
  <c r="T2695" i="72" s="1"/>
  <c r="K2694" i="72"/>
  <c r="T2694" i="72" s="1"/>
  <c r="K2693" i="72"/>
  <c r="T2693" i="72" s="1"/>
  <c r="K2692" i="72"/>
  <c r="T2692" i="72" s="1"/>
  <c r="K2691" i="72"/>
  <c r="T2691" i="72" s="1"/>
  <c r="K2690" i="72"/>
  <c r="T2690" i="72" s="1"/>
  <c r="K2689" i="72"/>
  <c r="T2689" i="72" s="1"/>
  <c r="K2688" i="72"/>
  <c r="T2688" i="72" s="1"/>
  <c r="K2687" i="72"/>
  <c r="T2687" i="72" s="1"/>
  <c r="K2686" i="72"/>
  <c r="T2686" i="72" s="1"/>
  <c r="K2685" i="72"/>
  <c r="T2685" i="72" s="1"/>
  <c r="K2684" i="72"/>
  <c r="T2684" i="72" s="1"/>
  <c r="K2683" i="72"/>
  <c r="T2683" i="72" s="1"/>
  <c r="K2682" i="72"/>
  <c r="T2682" i="72" s="1"/>
  <c r="K2681" i="72"/>
  <c r="T2681" i="72" s="1"/>
  <c r="K2680" i="72"/>
  <c r="T2680" i="72" s="1"/>
  <c r="K2679" i="72"/>
  <c r="T2679" i="72" s="1"/>
  <c r="K2678" i="72"/>
  <c r="T2678" i="72" s="1"/>
  <c r="K2677" i="72"/>
  <c r="T2677" i="72" s="1"/>
  <c r="K2676" i="72"/>
  <c r="T2676" i="72" s="1"/>
  <c r="K2675" i="72"/>
  <c r="T2675" i="72" s="1"/>
  <c r="K2674" i="72"/>
  <c r="T2674" i="72" s="1"/>
  <c r="K2673" i="72"/>
  <c r="T2673" i="72" s="1"/>
  <c r="K2672" i="72"/>
  <c r="T2672" i="72" s="1"/>
  <c r="K2671" i="72"/>
  <c r="T2671" i="72" s="1"/>
  <c r="K2670" i="72"/>
  <c r="T2670" i="72" s="1"/>
  <c r="K2669" i="72"/>
  <c r="T2669" i="72" s="1"/>
  <c r="K2668" i="72"/>
  <c r="T2668" i="72" s="1"/>
  <c r="K2667" i="72"/>
  <c r="T2667" i="72" s="1"/>
  <c r="K2666" i="72"/>
  <c r="T2666" i="72" s="1"/>
  <c r="K2665" i="72"/>
  <c r="T2665" i="72" s="1"/>
  <c r="K2664" i="72"/>
  <c r="T2664" i="72" s="1"/>
  <c r="K2663" i="72"/>
  <c r="T2663" i="72" s="1"/>
  <c r="K2662" i="72"/>
  <c r="T2662" i="72" s="1"/>
  <c r="K2661" i="72"/>
  <c r="T2661" i="72" s="1"/>
  <c r="K2660" i="72"/>
  <c r="T2660" i="72" s="1"/>
  <c r="K2659" i="72"/>
  <c r="T2659" i="72" s="1"/>
  <c r="K2658" i="72"/>
  <c r="T2658" i="72" s="1"/>
  <c r="K2657" i="72"/>
  <c r="T2657" i="72" s="1"/>
  <c r="K2656" i="72"/>
  <c r="T2656" i="72" s="1"/>
  <c r="K2655" i="72"/>
  <c r="T2655" i="72" s="1"/>
  <c r="K2654" i="72"/>
  <c r="T2654" i="72" s="1"/>
  <c r="K2653" i="72"/>
  <c r="T2653" i="72" s="1"/>
  <c r="K2652" i="72"/>
  <c r="T2652" i="72" s="1"/>
  <c r="K2651" i="72"/>
  <c r="T2651" i="72" s="1"/>
  <c r="K2650" i="72"/>
  <c r="T2650" i="72" s="1"/>
  <c r="K2649" i="72"/>
  <c r="T2649" i="72" s="1"/>
  <c r="K2648" i="72"/>
  <c r="T2648" i="72" s="1"/>
  <c r="K2647" i="72"/>
  <c r="T2647" i="72" s="1"/>
  <c r="K2646" i="72"/>
  <c r="T2646" i="72" s="1"/>
  <c r="K2645" i="72"/>
  <c r="T2645" i="72" s="1"/>
  <c r="K2644" i="72"/>
  <c r="T2644" i="72" s="1"/>
  <c r="K2643" i="72"/>
  <c r="T2643" i="72" s="1"/>
  <c r="K2642" i="72"/>
  <c r="T2642" i="72" s="1"/>
  <c r="K2641" i="72"/>
  <c r="T2641" i="72" s="1"/>
  <c r="K2640" i="72"/>
  <c r="T2640" i="72" s="1"/>
  <c r="K2639" i="72"/>
  <c r="T2639" i="72" s="1"/>
  <c r="K2638" i="72"/>
  <c r="T2638" i="72" s="1"/>
  <c r="K2637" i="72"/>
  <c r="T2637" i="72" s="1"/>
  <c r="K2636" i="72"/>
  <c r="T2636" i="72" s="1"/>
  <c r="K2635" i="72"/>
  <c r="T2635" i="72" s="1"/>
  <c r="K2634" i="72"/>
  <c r="T2634" i="72" s="1"/>
  <c r="K2633" i="72"/>
  <c r="T2633" i="72" s="1"/>
  <c r="K2632" i="72"/>
  <c r="T2632" i="72" s="1"/>
  <c r="K2631" i="72"/>
  <c r="T2631" i="72" s="1"/>
  <c r="K2630" i="72"/>
  <c r="T2630" i="72" s="1"/>
  <c r="K2629" i="72"/>
  <c r="T2629" i="72" s="1"/>
  <c r="K2628" i="72"/>
  <c r="T2628" i="72" s="1"/>
  <c r="K2627" i="72"/>
  <c r="T2627" i="72" s="1"/>
  <c r="K2626" i="72"/>
  <c r="T2626" i="72" s="1"/>
  <c r="K2625" i="72"/>
  <c r="T2625" i="72" s="1"/>
  <c r="K2624" i="72"/>
  <c r="T2624" i="72" s="1"/>
  <c r="K2623" i="72"/>
  <c r="T2623" i="72" s="1"/>
  <c r="K2622" i="72"/>
  <c r="T2622" i="72" s="1"/>
  <c r="K2621" i="72"/>
  <c r="T2621" i="72" s="1"/>
  <c r="K2620" i="72"/>
  <c r="T2620" i="72" s="1"/>
  <c r="K2619" i="72"/>
  <c r="T2619" i="72" s="1"/>
  <c r="K2618" i="72"/>
  <c r="T2618" i="72" s="1"/>
  <c r="K2617" i="72"/>
  <c r="T2617" i="72" s="1"/>
  <c r="K2616" i="72"/>
  <c r="T2616" i="72" s="1"/>
  <c r="K2615" i="72"/>
  <c r="T2615" i="72" s="1"/>
  <c r="K2614" i="72"/>
  <c r="T2614" i="72" s="1"/>
  <c r="K2613" i="72"/>
  <c r="T2613" i="72" s="1"/>
  <c r="K2612" i="72"/>
  <c r="T2612" i="72" s="1"/>
  <c r="K2611" i="72"/>
  <c r="T2611" i="72" s="1"/>
  <c r="K2610" i="72"/>
  <c r="T2610" i="72" s="1"/>
  <c r="K2609" i="72"/>
  <c r="T2609" i="72" s="1"/>
  <c r="K2608" i="72"/>
  <c r="T2608" i="72" s="1"/>
  <c r="K2607" i="72"/>
  <c r="T2607" i="72" s="1"/>
  <c r="K2606" i="72"/>
  <c r="T2606" i="72" s="1"/>
  <c r="K2605" i="72"/>
  <c r="T2605" i="72" s="1"/>
  <c r="K2604" i="72"/>
  <c r="T2604" i="72" s="1"/>
  <c r="K2603" i="72"/>
  <c r="T2603" i="72" s="1"/>
  <c r="K2602" i="72"/>
  <c r="T2602" i="72" s="1"/>
  <c r="K2601" i="72"/>
  <c r="T2601" i="72" s="1"/>
  <c r="K2600" i="72"/>
  <c r="T2600" i="72" s="1"/>
  <c r="K2599" i="72"/>
  <c r="T2599" i="72" s="1"/>
  <c r="K2598" i="72"/>
  <c r="T2598" i="72" s="1"/>
  <c r="K2597" i="72"/>
  <c r="T2597" i="72" s="1"/>
  <c r="K2596" i="72"/>
  <c r="T2596" i="72" s="1"/>
  <c r="K2595" i="72"/>
  <c r="T2595" i="72" s="1"/>
  <c r="K2594" i="72"/>
  <c r="T2594" i="72" s="1"/>
  <c r="K2593" i="72"/>
  <c r="T2593" i="72" s="1"/>
  <c r="K2592" i="72"/>
  <c r="T2592" i="72" s="1"/>
  <c r="K2591" i="72"/>
  <c r="T2591" i="72" s="1"/>
  <c r="K2590" i="72"/>
  <c r="T2590" i="72" s="1"/>
  <c r="K2589" i="72"/>
  <c r="T2589" i="72" s="1"/>
  <c r="K2588" i="72"/>
  <c r="T2588" i="72" s="1"/>
  <c r="K2587" i="72"/>
  <c r="T2587" i="72" s="1"/>
  <c r="K2586" i="72"/>
  <c r="T2586" i="72" s="1"/>
  <c r="K2585" i="72"/>
  <c r="T2585" i="72" s="1"/>
  <c r="K2584" i="72"/>
  <c r="T2584" i="72" s="1"/>
  <c r="K2583" i="72"/>
  <c r="T2583" i="72" s="1"/>
  <c r="K2582" i="72"/>
  <c r="T2582" i="72" s="1"/>
  <c r="K2581" i="72"/>
  <c r="T2581" i="72" s="1"/>
  <c r="K2580" i="72"/>
  <c r="T2580" i="72" s="1"/>
  <c r="K2579" i="72"/>
  <c r="T2579" i="72" s="1"/>
  <c r="K2578" i="72"/>
  <c r="T2578" i="72" s="1"/>
  <c r="K2577" i="72"/>
  <c r="T2577" i="72" s="1"/>
  <c r="K2576" i="72"/>
  <c r="T2576" i="72" s="1"/>
  <c r="K2575" i="72"/>
  <c r="T2575" i="72" s="1"/>
  <c r="K2574" i="72"/>
  <c r="T2574" i="72" s="1"/>
  <c r="K2573" i="72"/>
  <c r="T2573" i="72" s="1"/>
  <c r="K2572" i="72"/>
  <c r="T2572" i="72" s="1"/>
  <c r="K2571" i="72"/>
  <c r="T2571" i="72" s="1"/>
  <c r="K2570" i="72"/>
  <c r="T2570" i="72" s="1"/>
  <c r="K2569" i="72"/>
  <c r="T2569" i="72" s="1"/>
  <c r="K2568" i="72"/>
  <c r="T2568" i="72" s="1"/>
  <c r="K2567" i="72"/>
  <c r="T2567" i="72" s="1"/>
  <c r="K2566" i="72"/>
  <c r="T2566" i="72" s="1"/>
  <c r="K2565" i="72"/>
  <c r="T2565" i="72" s="1"/>
  <c r="K2564" i="72"/>
  <c r="T2564" i="72" s="1"/>
  <c r="K2563" i="72"/>
  <c r="T2563" i="72" s="1"/>
  <c r="K2562" i="72"/>
  <c r="T2562" i="72" s="1"/>
  <c r="K2561" i="72"/>
  <c r="T2561" i="72" s="1"/>
  <c r="K2560" i="72"/>
  <c r="T2560" i="72" s="1"/>
  <c r="K2559" i="72"/>
  <c r="T2559" i="72" s="1"/>
  <c r="K2558" i="72"/>
  <c r="T2558" i="72" s="1"/>
  <c r="K2557" i="72"/>
  <c r="T2557" i="72" s="1"/>
  <c r="K2556" i="72"/>
  <c r="T2556" i="72" s="1"/>
  <c r="K2555" i="72"/>
  <c r="T2555" i="72" s="1"/>
  <c r="K2554" i="72"/>
  <c r="T2554" i="72" s="1"/>
  <c r="K2553" i="72"/>
  <c r="T2553" i="72" s="1"/>
  <c r="K2552" i="72"/>
  <c r="T2552" i="72" s="1"/>
  <c r="K2551" i="72"/>
  <c r="T2551" i="72" s="1"/>
  <c r="K2550" i="72"/>
  <c r="T2550" i="72" s="1"/>
  <c r="K2549" i="72"/>
  <c r="T2549" i="72" s="1"/>
  <c r="K2548" i="72"/>
  <c r="T2548" i="72" s="1"/>
  <c r="K2547" i="72"/>
  <c r="T2547" i="72" s="1"/>
  <c r="K2546" i="72"/>
  <c r="T2546" i="72" s="1"/>
  <c r="K2545" i="72"/>
  <c r="T2545" i="72" s="1"/>
  <c r="K2544" i="72"/>
  <c r="T2544" i="72" s="1"/>
  <c r="K2543" i="72"/>
  <c r="T2543" i="72" s="1"/>
  <c r="K2542" i="72"/>
  <c r="T2542" i="72" s="1"/>
  <c r="K2541" i="72"/>
  <c r="T2541" i="72" s="1"/>
  <c r="K2540" i="72"/>
  <c r="T2540" i="72" s="1"/>
  <c r="K2539" i="72"/>
  <c r="T2539" i="72" s="1"/>
  <c r="K2538" i="72"/>
  <c r="T2538" i="72" s="1"/>
  <c r="K2537" i="72"/>
  <c r="T2537" i="72" s="1"/>
  <c r="K2536" i="72"/>
  <c r="T2536" i="72" s="1"/>
  <c r="K2535" i="72"/>
  <c r="T2535" i="72" s="1"/>
  <c r="K2534" i="72"/>
  <c r="T2534" i="72" s="1"/>
  <c r="K2533" i="72"/>
  <c r="T2533" i="72" s="1"/>
  <c r="K2532" i="72"/>
  <c r="T2532" i="72" s="1"/>
  <c r="K2531" i="72"/>
  <c r="T2531" i="72" s="1"/>
  <c r="K2530" i="72"/>
  <c r="T2530" i="72" s="1"/>
  <c r="K2529" i="72"/>
  <c r="T2529" i="72" s="1"/>
  <c r="K2528" i="72"/>
  <c r="T2528" i="72" s="1"/>
  <c r="K2527" i="72"/>
  <c r="T2527" i="72" s="1"/>
  <c r="K2524" i="72"/>
  <c r="T2524" i="72" s="1"/>
  <c r="K2523" i="72"/>
  <c r="T2523" i="72" s="1"/>
  <c r="K2522" i="72"/>
  <c r="T2522" i="72" s="1"/>
  <c r="K2521" i="72"/>
  <c r="T2521" i="72" s="1"/>
  <c r="K2520" i="72"/>
  <c r="T2520" i="72" s="1"/>
  <c r="K2519" i="72"/>
  <c r="T2519" i="72" s="1"/>
  <c r="K2518" i="72"/>
  <c r="T2518" i="72" s="1"/>
  <c r="K2517" i="72"/>
  <c r="T2517" i="72" s="1"/>
  <c r="K2516" i="72"/>
  <c r="T2516" i="72" s="1"/>
  <c r="K2515" i="72"/>
  <c r="T2515" i="72" s="1"/>
  <c r="K2514" i="72"/>
  <c r="T2514" i="72" s="1"/>
  <c r="K2513" i="72"/>
  <c r="T2513" i="72" s="1"/>
  <c r="K2512" i="72"/>
  <c r="T2512" i="72" s="1"/>
  <c r="K2511" i="72"/>
  <c r="T2511" i="72" s="1"/>
  <c r="K2510" i="72"/>
  <c r="T2510" i="72" s="1"/>
  <c r="K2509" i="72"/>
  <c r="T2509" i="72" s="1"/>
  <c r="K2508" i="72"/>
  <c r="T2508" i="72" s="1"/>
  <c r="K2507" i="72"/>
  <c r="T2507" i="72" s="1"/>
  <c r="K2506" i="72"/>
  <c r="T2506" i="72" s="1"/>
  <c r="K2505" i="72"/>
  <c r="T2505" i="72" s="1"/>
  <c r="K2504" i="72"/>
  <c r="T2504" i="72" s="1"/>
  <c r="K2503" i="72"/>
  <c r="T2503" i="72" s="1"/>
  <c r="K2502" i="72"/>
  <c r="T2502" i="72" s="1"/>
  <c r="K2501" i="72"/>
  <c r="T2501" i="72" s="1"/>
  <c r="K2500" i="72"/>
  <c r="T2500" i="72" s="1"/>
  <c r="K2499" i="72"/>
  <c r="T2499" i="72" s="1"/>
  <c r="K2498" i="72"/>
  <c r="T2498" i="72" s="1"/>
  <c r="K2497" i="72"/>
  <c r="T2497" i="72" s="1"/>
  <c r="K2496" i="72"/>
  <c r="T2496" i="72" s="1"/>
  <c r="K2495" i="72"/>
  <c r="T2495" i="72" s="1"/>
  <c r="K2494" i="72"/>
  <c r="T2494" i="72" s="1"/>
  <c r="K2493" i="72"/>
  <c r="T2493" i="72" s="1"/>
  <c r="K2492" i="72"/>
  <c r="T2492" i="72" s="1"/>
  <c r="K2491" i="72"/>
  <c r="T2491" i="72" s="1"/>
  <c r="K2490" i="72"/>
  <c r="T2490" i="72" s="1"/>
  <c r="K2489" i="72"/>
  <c r="T2489" i="72" s="1"/>
  <c r="K2488" i="72"/>
  <c r="T2488" i="72" s="1"/>
  <c r="K2487" i="72"/>
  <c r="T2487" i="72" s="1"/>
  <c r="K2486" i="72"/>
  <c r="T2486" i="72" s="1"/>
  <c r="K2485" i="72"/>
  <c r="T2485" i="72" s="1"/>
  <c r="K2484" i="72"/>
  <c r="T2484" i="72" s="1"/>
  <c r="K2483" i="72"/>
  <c r="T2483" i="72" s="1"/>
  <c r="K2482" i="72"/>
  <c r="T2482" i="72" s="1"/>
  <c r="K2481" i="72"/>
  <c r="T2481" i="72" s="1"/>
  <c r="K2480" i="72"/>
  <c r="T2480" i="72" s="1"/>
  <c r="K2479" i="72"/>
  <c r="T2479" i="72" s="1"/>
  <c r="K2478" i="72"/>
  <c r="T2478" i="72" s="1"/>
  <c r="K2477" i="72"/>
  <c r="T2477" i="72" s="1"/>
  <c r="K2476" i="72"/>
  <c r="T2476" i="72" s="1"/>
  <c r="K2475" i="72"/>
  <c r="T2475" i="72" s="1"/>
  <c r="K2474" i="72"/>
  <c r="T2474" i="72" s="1"/>
  <c r="K2473" i="72"/>
  <c r="T2473" i="72" s="1"/>
  <c r="K2472" i="72"/>
  <c r="T2472" i="72" s="1"/>
  <c r="K2471" i="72"/>
  <c r="T2471" i="72" s="1"/>
  <c r="K2470" i="72"/>
  <c r="T2470" i="72" s="1"/>
  <c r="K2469" i="72"/>
  <c r="T2469" i="72" s="1"/>
  <c r="K2468" i="72"/>
  <c r="T2468" i="72" s="1"/>
  <c r="K2467" i="72"/>
  <c r="T2467" i="72" s="1"/>
  <c r="K2466" i="72"/>
  <c r="T2466" i="72" s="1"/>
  <c r="K2465" i="72"/>
  <c r="T2465" i="72" s="1"/>
  <c r="K2464" i="72"/>
  <c r="T2464" i="72" s="1"/>
  <c r="K2463" i="72"/>
  <c r="T2463" i="72" s="1"/>
  <c r="K2462" i="72"/>
  <c r="T2462" i="72" s="1"/>
  <c r="K2461" i="72"/>
  <c r="T2461" i="72" s="1"/>
  <c r="K2460" i="72"/>
  <c r="T2460" i="72" s="1"/>
  <c r="K2459" i="72"/>
  <c r="T2459" i="72" s="1"/>
  <c r="K2458" i="72"/>
  <c r="T2458" i="72" s="1"/>
  <c r="K2457" i="72"/>
  <c r="T2457" i="72" s="1"/>
  <c r="K2456" i="72"/>
  <c r="T2456" i="72" s="1"/>
  <c r="K2455" i="72"/>
  <c r="T2455" i="72" s="1"/>
  <c r="K2454" i="72"/>
  <c r="T2454" i="72" s="1"/>
  <c r="K2453" i="72"/>
  <c r="T2453" i="72" s="1"/>
  <c r="K2452" i="72"/>
  <c r="T2452" i="72" s="1"/>
  <c r="K2451" i="72"/>
  <c r="T2451" i="72" s="1"/>
  <c r="K2450" i="72"/>
  <c r="T2450" i="72" s="1"/>
  <c r="K2449" i="72"/>
  <c r="T2449" i="72" s="1"/>
  <c r="K2448" i="72"/>
  <c r="T2448" i="72" s="1"/>
  <c r="K2447" i="72"/>
  <c r="T2447" i="72" s="1"/>
  <c r="K2446" i="72"/>
  <c r="T2446" i="72" s="1"/>
  <c r="K2445" i="72"/>
  <c r="T2445" i="72" s="1"/>
  <c r="K2444" i="72"/>
  <c r="T2444" i="72" s="1"/>
  <c r="K2443" i="72"/>
  <c r="T2443" i="72" s="1"/>
  <c r="K2442" i="72"/>
  <c r="T2442" i="72" s="1"/>
  <c r="K2441" i="72"/>
  <c r="T2441" i="72" s="1"/>
  <c r="K2440" i="72"/>
  <c r="T2440" i="72" s="1"/>
  <c r="K2439" i="72"/>
  <c r="T2439" i="72" s="1"/>
  <c r="T2438" i="72"/>
  <c r="T2437" i="72"/>
  <c r="T2436" i="72"/>
  <c r="T2435" i="72"/>
  <c r="T2434" i="72"/>
  <c r="T2433" i="72"/>
  <c r="T2432" i="72"/>
  <c r="T2431" i="72"/>
  <c r="T2430" i="72"/>
  <c r="K2429" i="72"/>
  <c r="T2429" i="72" s="1"/>
  <c r="K2428" i="72"/>
  <c r="T2428" i="72" s="1"/>
  <c r="K2427" i="72"/>
  <c r="T2427" i="72" s="1"/>
  <c r="K2426" i="72"/>
  <c r="T2426" i="72" s="1"/>
  <c r="K2425" i="72"/>
  <c r="T2425" i="72" s="1"/>
  <c r="K2424" i="72"/>
  <c r="T2424" i="72" s="1"/>
  <c r="K2423" i="72"/>
  <c r="T2423" i="72" s="1"/>
  <c r="K2422" i="72"/>
  <c r="T2422" i="72" s="1"/>
  <c r="K2421" i="72"/>
  <c r="T2421" i="72" s="1"/>
  <c r="K2420" i="72"/>
  <c r="T2420" i="72" s="1"/>
  <c r="K2419" i="72"/>
  <c r="T2419" i="72" s="1"/>
  <c r="K2418" i="72"/>
  <c r="T2418" i="72" s="1"/>
  <c r="K2417" i="72"/>
  <c r="T2417" i="72" s="1"/>
  <c r="K2416" i="72"/>
  <c r="T2416" i="72" s="1"/>
  <c r="K2415" i="72"/>
  <c r="T2415" i="72" s="1"/>
  <c r="K2414" i="72"/>
  <c r="T2414" i="72" s="1"/>
  <c r="K2413" i="72"/>
  <c r="T2413" i="72" s="1"/>
  <c r="K2412" i="72"/>
  <c r="T2412" i="72" s="1"/>
  <c r="K2411" i="72"/>
  <c r="T2411" i="72" s="1"/>
  <c r="K2410" i="72"/>
  <c r="T2410" i="72" s="1"/>
  <c r="K2409" i="72"/>
  <c r="T2409" i="72" s="1"/>
  <c r="K2408" i="72"/>
  <c r="T2408" i="72" s="1"/>
  <c r="K2407" i="72"/>
  <c r="T2407" i="72" s="1"/>
  <c r="K2406" i="72"/>
  <c r="T2406" i="72" s="1"/>
  <c r="K2405" i="72"/>
  <c r="T2405" i="72" s="1"/>
  <c r="K2404" i="72"/>
  <c r="T2404" i="72" s="1"/>
  <c r="K2403" i="72"/>
  <c r="T2403" i="72" s="1"/>
  <c r="K2402" i="72"/>
  <c r="T2402" i="72" s="1"/>
  <c r="K2401" i="72"/>
  <c r="T2401" i="72" s="1"/>
  <c r="K2400" i="72"/>
  <c r="T2400" i="72" s="1"/>
  <c r="K2399" i="72"/>
  <c r="T2399" i="72" s="1"/>
  <c r="K2398" i="72"/>
  <c r="T2398" i="72" s="1"/>
  <c r="K2397" i="72"/>
  <c r="T2397" i="72" s="1"/>
  <c r="K2396" i="72"/>
  <c r="T2396" i="72" s="1"/>
  <c r="K2395" i="72"/>
  <c r="T2395" i="72" s="1"/>
  <c r="K2393" i="72"/>
  <c r="T2393" i="72" s="1"/>
  <c r="K2392" i="72"/>
  <c r="T2392" i="72" s="1"/>
  <c r="K2391" i="72"/>
  <c r="T2391" i="72" s="1"/>
  <c r="K2390" i="72"/>
  <c r="T2390" i="72" s="1"/>
  <c r="K2389" i="72"/>
  <c r="T2389" i="72" s="1"/>
  <c r="K2388" i="72"/>
  <c r="T2388" i="72" s="1"/>
  <c r="K2387" i="72"/>
  <c r="T2387" i="72" s="1"/>
  <c r="K2386" i="72"/>
  <c r="T2386" i="72" s="1"/>
  <c r="K2385" i="72"/>
  <c r="T2385" i="72" s="1"/>
  <c r="K2384" i="72"/>
  <c r="T2384" i="72" s="1"/>
  <c r="K2383" i="72"/>
  <c r="T2383" i="72" s="1"/>
  <c r="K2382" i="72"/>
  <c r="T2382" i="72" s="1"/>
  <c r="K2381" i="72"/>
  <c r="T2381" i="72" s="1"/>
  <c r="K2380" i="72"/>
  <c r="T2380" i="72" s="1"/>
  <c r="K2379" i="72"/>
  <c r="T2379" i="72" s="1"/>
  <c r="K2378" i="72"/>
  <c r="T2378" i="72" s="1"/>
  <c r="K2377" i="72"/>
  <c r="T2377" i="72" s="1"/>
  <c r="K2376" i="72"/>
  <c r="T2376" i="72" s="1"/>
  <c r="K2375" i="72"/>
  <c r="T2375" i="72" s="1"/>
  <c r="K2374" i="72"/>
  <c r="T2374" i="72" s="1"/>
  <c r="K2373" i="72"/>
  <c r="T2373" i="72" s="1"/>
  <c r="K2372" i="72"/>
  <c r="T2372" i="72" s="1"/>
  <c r="K2371" i="72"/>
  <c r="T2371" i="72" s="1"/>
  <c r="K2370" i="72"/>
  <c r="T2370" i="72" s="1"/>
  <c r="K2369" i="72"/>
  <c r="T2369" i="72" s="1"/>
  <c r="K2368" i="72"/>
  <c r="T2368" i="72" s="1"/>
  <c r="K2367" i="72"/>
  <c r="T2367" i="72" s="1"/>
  <c r="K2366" i="72"/>
  <c r="T2366" i="72" s="1"/>
  <c r="K2365" i="72"/>
  <c r="T2365" i="72" s="1"/>
  <c r="K2364" i="72"/>
  <c r="T2364" i="72" s="1"/>
  <c r="K2363" i="72"/>
  <c r="T2363" i="72" s="1"/>
  <c r="K2362" i="72"/>
  <c r="T2362" i="72" s="1"/>
  <c r="K2361" i="72"/>
  <c r="T2361" i="72" s="1"/>
  <c r="K2360" i="72"/>
  <c r="T2360" i="72" s="1"/>
  <c r="K2359" i="72"/>
  <c r="T2359" i="72" s="1"/>
  <c r="K2358" i="72"/>
  <c r="T2358" i="72" s="1"/>
  <c r="K2357" i="72"/>
  <c r="T2357" i="72" s="1"/>
  <c r="K2356" i="72"/>
  <c r="T2356" i="72" s="1"/>
  <c r="K2355" i="72"/>
  <c r="T2355" i="72" s="1"/>
  <c r="K2354" i="72"/>
  <c r="T2354" i="72" s="1"/>
  <c r="K2353" i="72"/>
  <c r="T2353" i="72" s="1"/>
  <c r="K2352" i="72"/>
  <c r="T2352" i="72" s="1"/>
  <c r="K2351" i="72"/>
  <c r="T2351" i="72" s="1"/>
  <c r="K2350" i="72"/>
  <c r="T2350" i="72" s="1"/>
  <c r="K2349" i="72"/>
  <c r="T2349" i="72" s="1"/>
  <c r="K2348" i="72"/>
  <c r="T2348" i="72" s="1"/>
  <c r="K2347" i="72"/>
  <c r="T2347" i="72" s="1"/>
  <c r="K2346" i="72"/>
  <c r="T2346" i="72" s="1"/>
  <c r="K2345" i="72"/>
  <c r="T2345" i="72" s="1"/>
  <c r="K2344" i="72"/>
  <c r="T2344" i="72" s="1"/>
  <c r="K2343" i="72"/>
  <c r="T2343" i="72" s="1"/>
  <c r="K2342" i="72"/>
  <c r="T2342" i="72" s="1"/>
  <c r="K2341" i="72"/>
  <c r="T2341" i="72" s="1"/>
  <c r="K2340" i="72"/>
  <c r="T2340" i="72" s="1"/>
  <c r="K2339" i="72"/>
  <c r="T2339" i="72" s="1"/>
  <c r="K2338" i="72"/>
  <c r="T2338" i="72" s="1"/>
  <c r="K2337" i="72"/>
  <c r="T2337" i="72" s="1"/>
  <c r="K2336" i="72"/>
  <c r="T2336" i="72" s="1"/>
  <c r="K2335" i="72"/>
  <c r="T2335" i="72" s="1"/>
  <c r="K2334" i="72"/>
  <c r="T2334" i="72" s="1"/>
  <c r="K2333" i="72"/>
  <c r="T2333" i="72" s="1"/>
  <c r="K2332" i="72"/>
  <c r="T2332" i="72" s="1"/>
  <c r="K2331" i="72"/>
  <c r="T2331" i="72" s="1"/>
  <c r="K2330" i="72"/>
  <c r="T2330" i="72" s="1"/>
  <c r="K2329" i="72"/>
  <c r="T2329" i="72" s="1"/>
  <c r="K2328" i="72"/>
  <c r="T2328" i="72" s="1"/>
  <c r="K2327" i="72"/>
  <c r="T2327" i="72" s="1"/>
  <c r="K2326" i="72"/>
  <c r="T2326" i="72" s="1"/>
  <c r="K2325" i="72"/>
  <c r="T2325" i="72" s="1"/>
  <c r="K2324" i="72"/>
  <c r="T2324" i="72" s="1"/>
  <c r="K2323" i="72"/>
  <c r="T2323" i="72" s="1"/>
  <c r="K2322" i="72"/>
  <c r="T2322" i="72" s="1"/>
  <c r="K2321" i="72"/>
  <c r="T2321" i="72" s="1"/>
  <c r="K2320" i="72"/>
  <c r="T2320" i="72" s="1"/>
  <c r="K2319" i="72"/>
  <c r="T2319" i="72" s="1"/>
  <c r="K2318" i="72"/>
  <c r="T2318" i="72" s="1"/>
  <c r="K2317" i="72"/>
  <c r="T2317" i="72" s="1"/>
  <c r="K2316" i="72"/>
  <c r="T2316" i="72" s="1"/>
  <c r="K2315" i="72"/>
  <c r="T2315" i="72" s="1"/>
  <c r="K2314" i="72"/>
  <c r="T2314" i="72" s="1"/>
  <c r="K2313" i="72"/>
  <c r="T2313" i="72" s="1"/>
  <c r="K2312" i="72"/>
  <c r="T2312" i="72" s="1"/>
  <c r="K2311" i="72"/>
  <c r="T2311" i="72" s="1"/>
  <c r="K2310" i="72"/>
  <c r="T2310" i="72" s="1"/>
  <c r="K2309" i="72"/>
  <c r="T2309" i="72" s="1"/>
  <c r="K2308" i="72"/>
  <c r="T2308" i="72" s="1"/>
  <c r="K2307" i="72"/>
  <c r="T2307" i="72" s="1"/>
  <c r="K2306" i="72"/>
  <c r="T2306" i="72" s="1"/>
  <c r="K2305" i="72"/>
  <c r="T2305" i="72" s="1"/>
  <c r="K2304" i="72"/>
  <c r="T2304" i="72" s="1"/>
  <c r="K2303" i="72"/>
  <c r="T2303" i="72" s="1"/>
  <c r="K2302" i="72"/>
  <c r="T2302" i="72" s="1"/>
  <c r="K2301" i="72"/>
  <c r="T2301" i="72" s="1"/>
  <c r="K2300" i="72"/>
  <c r="T2300" i="72" s="1"/>
  <c r="K2299" i="72"/>
  <c r="T2299" i="72" s="1"/>
  <c r="K2298" i="72"/>
  <c r="T2298" i="72" s="1"/>
  <c r="K2297" i="72"/>
  <c r="T2297" i="72" s="1"/>
  <c r="K2296" i="72"/>
  <c r="T2296" i="72" s="1"/>
  <c r="K2295" i="72"/>
  <c r="T2295" i="72" s="1"/>
  <c r="K2294" i="72"/>
  <c r="T2294" i="72" s="1"/>
  <c r="K2293" i="72"/>
  <c r="T2293" i="72" s="1"/>
  <c r="K2292" i="72"/>
  <c r="T2292" i="72" s="1"/>
  <c r="K2291" i="72"/>
  <c r="T2291" i="72" s="1"/>
  <c r="K2290" i="72"/>
  <c r="T2290" i="72" s="1"/>
  <c r="K2289" i="72"/>
  <c r="T2289" i="72" s="1"/>
  <c r="K2288" i="72"/>
  <c r="T2288" i="72" s="1"/>
  <c r="K2287" i="72"/>
  <c r="T2287" i="72" s="1"/>
  <c r="K2286" i="72"/>
  <c r="T2286" i="72" s="1"/>
  <c r="K2285" i="72"/>
  <c r="T2285" i="72" s="1"/>
  <c r="K2284" i="72"/>
  <c r="T2284" i="72" s="1"/>
  <c r="K2283" i="72"/>
  <c r="T2283" i="72" s="1"/>
  <c r="K2282" i="72"/>
  <c r="T2282" i="72" s="1"/>
  <c r="K2281" i="72"/>
  <c r="T2281" i="72" s="1"/>
  <c r="K2280" i="72"/>
  <c r="T2280" i="72" s="1"/>
  <c r="K2279" i="72"/>
  <c r="T2279" i="72" s="1"/>
  <c r="K2278" i="72"/>
  <c r="T2278" i="72" s="1"/>
  <c r="K2277" i="72"/>
  <c r="T2277" i="72" s="1"/>
  <c r="K2276" i="72"/>
  <c r="T2276" i="72" s="1"/>
  <c r="K2275" i="72"/>
  <c r="T2275" i="72" s="1"/>
  <c r="K2274" i="72"/>
  <c r="T2274" i="72" s="1"/>
  <c r="K2273" i="72"/>
  <c r="T2273" i="72" s="1"/>
  <c r="K2272" i="72"/>
  <c r="T2272" i="72" s="1"/>
  <c r="K2271" i="72"/>
  <c r="T2271" i="72" s="1"/>
  <c r="K2270" i="72"/>
  <c r="T2270" i="72" s="1"/>
  <c r="K2269" i="72"/>
  <c r="T2269" i="72" s="1"/>
  <c r="K2268" i="72"/>
  <c r="T2268" i="72" s="1"/>
  <c r="K2267" i="72"/>
  <c r="T2267" i="72" s="1"/>
  <c r="K2266" i="72"/>
  <c r="T2266" i="72" s="1"/>
  <c r="K2265" i="72"/>
  <c r="T2265" i="72" s="1"/>
  <c r="K2264" i="72"/>
  <c r="T2264" i="72" s="1"/>
  <c r="K2263" i="72"/>
  <c r="T2263" i="72" s="1"/>
  <c r="K2262" i="72"/>
  <c r="T2262" i="72" s="1"/>
  <c r="K2261" i="72"/>
  <c r="T2261" i="72" s="1"/>
  <c r="K2260" i="72"/>
  <c r="T2260" i="72" s="1"/>
  <c r="K2259" i="72"/>
  <c r="T2259" i="72" s="1"/>
  <c r="K2258" i="72"/>
  <c r="T2258" i="72" s="1"/>
  <c r="K2257" i="72"/>
  <c r="T2257" i="72" s="1"/>
  <c r="K2256" i="72"/>
  <c r="T2256" i="72" s="1"/>
  <c r="K2255" i="72"/>
  <c r="T2255" i="72" s="1"/>
  <c r="K2254" i="72"/>
  <c r="T2254" i="72" s="1"/>
  <c r="K2253" i="72"/>
  <c r="T2253" i="72" s="1"/>
  <c r="K2252" i="72"/>
  <c r="T2252" i="72" s="1"/>
  <c r="K2251" i="72"/>
  <c r="T2251" i="72" s="1"/>
  <c r="K2250" i="72"/>
  <c r="T2250" i="72" s="1"/>
  <c r="K2249" i="72"/>
  <c r="T2249" i="72" s="1"/>
  <c r="K2248" i="72"/>
  <c r="T2248" i="72" s="1"/>
  <c r="K2247" i="72"/>
  <c r="T2247" i="72" s="1"/>
  <c r="K2246" i="72"/>
  <c r="T2246" i="72" s="1"/>
  <c r="K2245" i="72"/>
  <c r="T2245" i="72" s="1"/>
  <c r="K2244" i="72"/>
  <c r="T2244" i="72" s="1"/>
  <c r="K2243" i="72"/>
  <c r="T2243" i="72" s="1"/>
  <c r="K2242" i="72"/>
  <c r="T2242" i="72" s="1"/>
  <c r="K2241" i="72"/>
  <c r="T2241" i="72" s="1"/>
  <c r="K2240" i="72"/>
  <c r="T2240" i="72" s="1"/>
  <c r="K2239" i="72"/>
  <c r="T2239" i="72" s="1"/>
  <c r="K2238" i="72"/>
  <c r="T2238" i="72" s="1"/>
  <c r="K2237" i="72"/>
  <c r="T2237" i="72" s="1"/>
  <c r="K2236" i="72"/>
  <c r="T2236" i="72" s="1"/>
  <c r="K2235" i="72"/>
  <c r="T2235" i="72" s="1"/>
  <c r="K2234" i="72"/>
  <c r="T2234" i="72" s="1"/>
  <c r="K2233" i="72"/>
  <c r="T2233" i="72" s="1"/>
  <c r="K2232" i="72"/>
  <c r="T2232" i="72" s="1"/>
  <c r="K2231" i="72"/>
  <c r="T2231" i="72" s="1"/>
  <c r="K2230" i="72"/>
  <c r="T2230" i="72" s="1"/>
  <c r="K2229" i="72"/>
  <c r="T2229" i="72" s="1"/>
  <c r="K2228" i="72"/>
  <c r="T2228" i="72" s="1"/>
  <c r="K2227" i="72"/>
  <c r="T2227" i="72" s="1"/>
  <c r="K2226" i="72"/>
  <c r="T2226" i="72" s="1"/>
  <c r="K2225" i="72"/>
  <c r="T2225" i="72" s="1"/>
  <c r="K2224" i="72"/>
  <c r="T2224" i="72" s="1"/>
  <c r="K2223" i="72"/>
  <c r="T2223" i="72" s="1"/>
  <c r="K2222" i="72"/>
  <c r="T2222" i="72" s="1"/>
  <c r="K2221" i="72"/>
  <c r="T2221" i="72" s="1"/>
  <c r="K2220" i="72"/>
  <c r="T2220" i="72" s="1"/>
  <c r="K2219" i="72"/>
  <c r="T2219" i="72" s="1"/>
  <c r="K2218" i="72"/>
  <c r="T2218" i="72" s="1"/>
  <c r="K2217" i="72"/>
  <c r="T2217" i="72" s="1"/>
  <c r="K2216" i="72"/>
  <c r="T2216" i="72" s="1"/>
  <c r="K2215" i="72"/>
  <c r="T2215" i="72" s="1"/>
  <c r="K2214" i="72"/>
  <c r="T2214" i="72" s="1"/>
  <c r="K2213" i="72"/>
  <c r="T2213" i="72" s="1"/>
  <c r="K2212" i="72"/>
  <c r="T2212" i="72" s="1"/>
  <c r="K2211" i="72"/>
  <c r="T2211" i="72" s="1"/>
  <c r="K2210" i="72"/>
  <c r="T2210" i="72" s="1"/>
  <c r="K2209" i="72"/>
  <c r="T2209" i="72" s="1"/>
  <c r="K2208" i="72"/>
  <c r="T2208" i="72" s="1"/>
  <c r="K2207" i="72"/>
  <c r="T2207" i="72" s="1"/>
  <c r="K2206" i="72"/>
  <c r="T2206" i="72" s="1"/>
  <c r="K2205" i="72"/>
  <c r="T2205" i="72" s="1"/>
  <c r="K2204" i="72"/>
  <c r="T2204" i="72" s="1"/>
  <c r="K2203" i="72"/>
  <c r="T2203" i="72" s="1"/>
  <c r="K2202" i="72"/>
  <c r="T2202" i="72" s="1"/>
  <c r="K2201" i="72"/>
  <c r="T2201" i="72" s="1"/>
  <c r="K2200" i="72"/>
  <c r="T2200" i="72" s="1"/>
  <c r="K2199" i="72"/>
  <c r="T2199" i="72" s="1"/>
  <c r="K2198" i="72"/>
  <c r="T2198" i="72" s="1"/>
  <c r="K2197" i="72"/>
  <c r="T2197" i="72" s="1"/>
  <c r="K2196" i="72"/>
  <c r="T2196" i="72" s="1"/>
  <c r="K2195" i="72"/>
  <c r="T2195" i="72" s="1"/>
  <c r="K2194" i="72"/>
  <c r="T2194" i="72" s="1"/>
  <c r="K2193" i="72"/>
  <c r="T2193" i="72" s="1"/>
  <c r="K2192" i="72"/>
  <c r="T2192" i="72" s="1"/>
  <c r="K2191" i="72"/>
  <c r="T2191" i="72" s="1"/>
  <c r="K2190" i="72"/>
  <c r="T2190" i="72" s="1"/>
  <c r="K2189" i="72"/>
  <c r="T2189" i="72" s="1"/>
  <c r="K2188" i="72"/>
  <c r="T2188" i="72" s="1"/>
  <c r="K2187" i="72"/>
  <c r="T2187" i="72" s="1"/>
  <c r="K2186" i="72"/>
  <c r="T2186" i="72" s="1"/>
  <c r="K2166" i="72"/>
  <c r="T2166" i="72" s="1"/>
  <c r="K2165" i="72"/>
  <c r="T2165" i="72" s="1"/>
  <c r="K2164" i="72"/>
  <c r="T2164" i="72" s="1"/>
  <c r="K2163" i="72"/>
  <c r="T2163" i="72" s="1"/>
  <c r="K2162" i="72"/>
  <c r="T2162" i="72" s="1"/>
  <c r="K2161" i="72"/>
  <c r="T2161" i="72" s="1"/>
  <c r="K2160" i="72"/>
  <c r="T2160" i="72" s="1"/>
  <c r="K2159" i="72"/>
  <c r="T2159" i="72" s="1"/>
  <c r="K2158" i="72"/>
  <c r="T2158" i="72" s="1"/>
  <c r="K2157" i="72"/>
  <c r="T2157" i="72" s="1"/>
  <c r="K2156" i="72"/>
  <c r="T2156" i="72" s="1"/>
  <c r="K2155" i="72"/>
  <c r="T2155" i="72" s="1"/>
  <c r="K2154" i="72"/>
  <c r="T2154" i="72" s="1"/>
  <c r="K2153" i="72"/>
  <c r="T2153" i="72" s="1"/>
  <c r="K2152" i="72"/>
  <c r="T2152" i="72" s="1"/>
  <c r="K2151" i="72"/>
  <c r="T2151" i="72" s="1"/>
  <c r="K2150" i="72"/>
  <c r="T2150" i="72" s="1"/>
  <c r="K2149" i="72"/>
  <c r="T2149" i="72" s="1"/>
  <c r="K2148" i="72"/>
  <c r="T2148" i="72" s="1"/>
  <c r="K2147" i="72"/>
  <c r="T2147" i="72" s="1"/>
  <c r="K2146" i="72"/>
  <c r="T2146" i="72" s="1"/>
  <c r="K2145" i="72"/>
  <c r="T2145" i="72" s="1"/>
  <c r="K2144" i="72"/>
  <c r="T2144" i="72" s="1"/>
  <c r="K2143" i="72"/>
  <c r="T2143" i="72" s="1"/>
  <c r="K2142" i="72"/>
  <c r="T2142" i="72" s="1"/>
  <c r="K2141" i="72"/>
  <c r="T2141" i="72" s="1"/>
  <c r="K2140" i="72"/>
  <c r="T2140" i="72" s="1"/>
  <c r="K2139" i="72"/>
  <c r="T2139" i="72" s="1"/>
  <c r="K2138" i="72"/>
  <c r="T2138" i="72" s="1"/>
  <c r="K2137" i="72"/>
  <c r="T2137" i="72" s="1"/>
  <c r="K2136" i="72"/>
  <c r="T2136" i="72" s="1"/>
  <c r="K2135" i="72"/>
  <c r="T2135" i="72" s="1"/>
  <c r="K2134" i="72"/>
  <c r="T2134" i="72" s="1"/>
  <c r="K2133" i="72"/>
  <c r="T2133" i="72" s="1"/>
  <c r="K2132" i="72"/>
  <c r="T2132" i="72" s="1"/>
  <c r="K2131" i="72"/>
  <c r="T2131" i="72" s="1"/>
  <c r="K2130" i="72"/>
  <c r="T2130" i="72" s="1"/>
  <c r="K2129" i="72"/>
  <c r="T2129" i="72" s="1"/>
  <c r="K2128" i="72"/>
  <c r="T2128" i="72" s="1"/>
  <c r="K2127" i="72"/>
  <c r="T2127" i="72" s="1"/>
  <c r="K2126" i="72"/>
  <c r="T2126" i="72" s="1"/>
  <c r="K2125" i="72"/>
  <c r="T2125" i="72" s="1"/>
  <c r="K2124" i="72"/>
  <c r="T2124" i="72" s="1"/>
  <c r="K2123" i="72"/>
  <c r="T2123" i="72" s="1"/>
  <c r="K2122" i="72"/>
  <c r="T2122" i="72" s="1"/>
  <c r="K2121" i="72"/>
  <c r="T2121" i="72" s="1"/>
  <c r="K2120" i="72"/>
  <c r="T2120" i="72" s="1"/>
  <c r="K2119" i="72"/>
  <c r="T2119" i="72" s="1"/>
  <c r="K2118" i="72"/>
  <c r="T2118" i="72" s="1"/>
  <c r="K2117" i="72"/>
  <c r="T2117" i="72" s="1"/>
  <c r="K2116" i="72"/>
  <c r="T2116" i="72" s="1"/>
  <c r="K2115" i="72"/>
  <c r="T2115" i="72" s="1"/>
  <c r="K2114" i="72"/>
  <c r="T2114" i="72" s="1"/>
  <c r="K2113" i="72"/>
  <c r="T2113" i="72" s="1"/>
  <c r="K2112" i="72"/>
  <c r="T2112" i="72" s="1"/>
  <c r="K2111" i="72"/>
  <c r="T2111" i="72" s="1"/>
  <c r="K2110" i="72"/>
  <c r="T2110" i="72" s="1"/>
  <c r="K2109" i="72"/>
  <c r="T2109" i="72" s="1"/>
  <c r="K2108" i="72"/>
  <c r="T2108" i="72" s="1"/>
  <c r="K2107" i="72"/>
  <c r="T2107" i="72" s="1"/>
  <c r="K2106" i="72"/>
  <c r="T2106" i="72" s="1"/>
  <c r="K2105" i="72"/>
  <c r="T2105" i="72" s="1"/>
  <c r="K2104" i="72"/>
  <c r="T2104" i="72" s="1"/>
  <c r="K2103" i="72"/>
  <c r="T2103" i="72" s="1"/>
  <c r="K2102" i="72"/>
  <c r="T2102" i="72" s="1"/>
  <c r="K2101" i="72"/>
  <c r="T2101" i="72" s="1"/>
  <c r="K2100" i="72"/>
  <c r="T2100" i="72" s="1"/>
  <c r="K2099" i="72"/>
  <c r="T2099" i="72" s="1"/>
  <c r="K2098" i="72"/>
  <c r="T2098" i="72" s="1"/>
  <c r="K2097" i="72"/>
  <c r="T2097" i="72" s="1"/>
  <c r="K2096" i="72"/>
  <c r="T2096" i="72" s="1"/>
  <c r="K2095" i="72"/>
  <c r="T2095" i="72" s="1"/>
  <c r="K2094" i="72"/>
  <c r="T2094" i="72" s="1"/>
  <c r="K2093" i="72"/>
  <c r="T2093" i="72" s="1"/>
  <c r="K2092" i="72"/>
  <c r="T2092" i="72" s="1"/>
  <c r="K2091" i="72"/>
  <c r="T2091" i="72" s="1"/>
  <c r="K2090" i="72"/>
  <c r="T2090" i="72" s="1"/>
  <c r="K2089" i="72"/>
  <c r="T2089" i="72" s="1"/>
  <c r="K2088" i="72"/>
  <c r="T2088" i="72" s="1"/>
  <c r="K2087" i="72"/>
  <c r="T2087" i="72" s="1"/>
  <c r="K2086" i="72"/>
  <c r="T2086" i="72" s="1"/>
  <c r="K2085" i="72"/>
  <c r="T2085" i="72" s="1"/>
  <c r="K2084" i="72"/>
  <c r="T2084" i="72" s="1"/>
  <c r="K2083" i="72"/>
  <c r="T2083" i="72" s="1"/>
  <c r="K2082" i="72"/>
  <c r="T2082" i="72" s="1"/>
  <c r="K2081" i="72"/>
  <c r="T2081" i="72" s="1"/>
  <c r="K2080" i="72"/>
  <c r="T2080" i="72" s="1"/>
  <c r="K2079" i="72"/>
  <c r="T2079" i="72" s="1"/>
  <c r="K2078" i="72"/>
  <c r="T2078" i="72" s="1"/>
  <c r="K2077" i="72"/>
  <c r="T2077" i="72" s="1"/>
  <c r="K2076" i="72"/>
  <c r="T2076" i="72" s="1"/>
  <c r="K2075" i="72"/>
  <c r="T2075" i="72" s="1"/>
  <c r="K2074" i="72"/>
  <c r="T2074" i="72" s="1"/>
  <c r="K2073" i="72"/>
  <c r="T2073" i="72" s="1"/>
  <c r="K2072" i="72"/>
  <c r="T2072" i="72" s="1"/>
  <c r="K2071" i="72"/>
  <c r="T2071" i="72" s="1"/>
  <c r="K2070" i="72"/>
  <c r="T2070" i="72" s="1"/>
  <c r="K2069" i="72"/>
  <c r="T2069" i="72" s="1"/>
  <c r="K2068" i="72"/>
  <c r="T2068" i="72" s="1"/>
  <c r="K2067" i="72"/>
  <c r="T2067" i="72" s="1"/>
  <c r="K2066" i="72"/>
  <c r="T2066" i="72" s="1"/>
  <c r="K2065" i="72"/>
  <c r="T2065" i="72" s="1"/>
  <c r="K2064" i="72"/>
  <c r="T2064" i="72" s="1"/>
  <c r="K2063" i="72"/>
  <c r="T2063" i="72" s="1"/>
  <c r="K2062" i="72"/>
  <c r="T2062" i="72" s="1"/>
  <c r="K2061" i="72"/>
  <c r="T2061" i="72" s="1"/>
  <c r="K2060" i="72"/>
  <c r="T2060" i="72" s="1"/>
  <c r="K2059" i="72"/>
  <c r="T2059" i="72" s="1"/>
  <c r="K2058" i="72"/>
  <c r="T2058" i="72" s="1"/>
  <c r="K2057" i="72"/>
  <c r="T2057" i="72" s="1"/>
  <c r="K2056" i="72"/>
  <c r="T2056" i="72" s="1"/>
  <c r="K2055" i="72"/>
  <c r="T2055" i="72" s="1"/>
  <c r="K2054" i="72"/>
  <c r="T2054" i="72" s="1"/>
  <c r="K2053" i="72"/>
  <c r="T2053" i="72" s="1"/>
  <c r="K2052" i="72"/>
  <c r="T2052" i="72" s="1"/>
  <c r="K2051" i="72"/>
  <c r="T2051" i="72" s="1"/>
  <c r="K2050" i="72"/>
  <c r="T2050" i="72" s="1"/>
  <c r="K2049" i="72"/>
  <c r="T2049" i="72" s="1"/>
  <c r="K2048" i="72"/>
  <c r="T2048" i="72" s="1"/>
  <c r="K2047" i="72"/>
  <c r="T2047" i="72" s="1"/>
  <c r="K2046" i="72"/>
  <c r="T2046" i="72" s="1"/>
  <c r="K2045" i="72"/>
  <c r="T2045" i="72" s="1"/>
  <c r="K2044" i="72"/>
  <c r="T2044" i="72" s="1"/>
  <c r="K2043" i="72"/>
  <c r="T2043" i="72" s="1"/>
  <c r="K2042" i="72"/>
  <c r="T2042" i="72" s="1"/>
  <c r="K2041" i="72"/>
  <c r="T2041" i="72" s="1"/>
  <c r="K2040" i="72"/>
  <c r="T2040" i="72" s="1"/>
  <c r="K2039" i="72"/>
  <c r="T2039" i="72" s="1"/>
  <c r="K2038" i="72"/>
  <c r="T2038" i="72" s="1"/>
  <c r="K2037" i="72"/>
  <c r="T2037" i="72" s="1"/>
  <c r="K2036" i="72"/>
  <c r="T2036" i="72" s="1"/>
  <c r="K2035" i="72"/>
  <c r="T2035" i="72" s="1"/>
  <c r="K2034" i="72"/>
  <c r="T2034" i="72" s="1"/>
  <c r="K2033" i="72"/>
  <c r="T2033" i="72" s="1"/>
  <c r="K2032" i="72"/>
  <c r="T2032" i="72" s="1"/>
  <c r="K2031" i="72"/>
  <c r="T2031" i="72" s="1"/>
  <c r="K2030" i="72"/>
  <c r="T2030" i="72" s="1"/>
  <c r="K2029" i="72"/>
  <c r="T2029" i="72" s="1"/>
  <c r="K2028" i="72"/>
  <c r="T2028" i="72" s="1"/>
  <c r="K2027" i="72"/>
  <c r="T2027" i="72" s="1"/>
  <c r="K2026" i="72"/>
  <c r="T2026" i="72" s="1"/>
  <c r="K2025" i="72"/>
  <c r="T2025" i="72" s="1"/>
  <c r="K2024" i="72"/>
  <c r="T2024" i="72" s="1"/>
  <c r="K2023" i="72"/>
  <c r="T2023" i="72" s="1"/>
  <c r="K2022" i="72"/>
  <c r="T2022" i="72" s="1"/>
  <c r="K2021" i="72"/>
  <c r="T2021" i="72" s="1"/>
  <c r="K2020" i="72"/>
  <c r="T2020" i="72" s="1"/>
  <c r="K2019" i="72"/>
  <c r="T2019" i="72" s="1"/>
  <c r="K2018" i="72"/>
  <c r="T2018" i="72" s="1"/>
  <c r="K2017" i="72"/>
  <c r="T2017" i="72" s="1"/>
  <c r="K2016" i="72"/>
  <c r="T2016" i="72" s="1"/>
  <c r="K2015" i="72"/>
  <c r="T2015" i="72" s="1"/>
  <c r="K2014" i="72"/>
  <c r="T2014" i="72" s="1"/>
  <c r="K2013" i="72"/>
  <c r="T2013" i="72" s="1"/>
  <c r="K2012" i="72"/>
  <c r="T2012" i="72" s="1"/>
  <c r="K2011" i="72"/>
  <c r="T2011" i="72" s="1"/>
  <c r="K2010" i="72"/>
  <c r="T2010" i="72" s="1"/>
  <c r="K2009" i="72"/>
  <c r="T2009" i="72" s="1"/>
  <c r="K1999" i="72"/>
  <c r="T1999" i="72" s="1"/>
  <c r="K1998" i="72"/>
  <c r="T1998" i="72" s="1"/>
  <c r="K1997" i="72"/>
  <c r="T1997" i="72" s="1"/>
  <c r="K1996" i="72"/>
  <c r="T1996" i="72" s="1"/>
  <c r="K1995" i="72"/>
  <c r="T1995" i="72" s="1"/>
  <c r="K1994" i="72"/>
  <c r="T1994" i="72" s="1"/>
  <c r="K1993" i="72"/>
  <c r="T1993" i="72" s="1"/>
  <c r="K1992" i="72"/>
  <c r="T1992" i="72" s="1"/>
  <c r="K1991" i="72"/>
  <c r="T1991" i="72" s="1"/>
  <c r="K1990" i="72"/>
  <c r="T1990" i="72" s="1"/>
  <c r="K1989" i="72"/>
  <c r="T1989" i="72" s="1"/>
  <c r="K1988" i="72"/>
  <c r="T1988" i="72" s="1"/>
  <c r="K1987" i="72"/>
  <c r="T1987" i="72" s="1"/>
  <c r="K1986" i="72"/>
  <c r="T1986" i="72" s="1"/>
  <c r="K1985" i="72"/>
  <c r="T1985" i="72" s="1"/>
  <c r="K1984" i="72"/>
  <c r="T1984" i="72" s="1"/>
  <c r="K1983" i="72"/>
  <c r="T1983" i="72" s="1"/>
  <c r="K1982" i="72"/>
  <c r="T1982" i="72" s="1"/>
  <c r="K1981" i="72"/>
  <c r="T1981" i="72" s="1"/>
  <c r="K1980" i="72"/>
  <c r="T1980" i="72" s="1"/>
  <c r="K1979" i="72"/>
  <c r="T1979" i="72" s="1"/>
  <c r="K1978" i="72"/>
  <c r="T1978" i="72" s="1"/>
  <c r="K1977" i="72"/>
  <c r="T1977" i="72" s="1"/>
  <c r="K1976" i="72"/>
  <c r="T1976" i="72" s="1"/>
  <c r="K1975" i="72"/>
  <c r="T1975" i="72" s="1"/>
  <c r="K1974" i="72"/>
  <c r="T1974" i="72" s="1"/>
  <c r="K1973" i="72"/>
  <c r="T1973" i="72" s="1"/>
  <c r="K1972" i="72"/>
  <c r="T1972" i="72" s="1"/>
  <c r="K1971" i="72"/>
  <c r="T1971" i="72" s="1"/>
  <c r="K1970" i="72"/>
  <c r="T1970" i="72" s="1"/>
  <c r="K1969" i="72"/>
  <c r="T1969" i="72" s="1"/>
  <c r="K1968" i="72"/>
  <c r="T1968" i="72" s="1"/>
  <c r="K1967" i="72"/>
  <c r="T1967" i="72" s="1"/>
  <c r="K1966" i="72"/>
  <c r="T1966" i="72" s="1"/>
  <c r="K1965" i="72"/>
  <c r="T1965" i="72" s="1"/>
  <c r="K1964" i="72"/>
  <c r="T1964" i="72" s="1"/>
  <c r="K1963" i="72"/>
  <c r="T1963" i="72" s="1"/>
  <c r="K1962" i="72"/>
  <c r="T1962" i="72" s="1"/>
  <c r="K1961" i="72"/>
  <c r="T1961" i="72" s="1"/>
  <c r="K1960" i="72"/>
  <c r="T1960" i="72" s="1"/>
  <c r="K1959" i="72"/>
  <c r="T1959" i="72" s="1"/>
  <c r="K1958" i="72"/>
  <c r="T1958" i="72" s="1"/>
  <c r="K1957" i="72"/>
  <c r="T1957" i="72" s="1"/>
  <c r="K1956" i="72"/>
  <c r="T1956" i="72" s="1"/>
  <c r="K1955" i="72"/>
  <c r="T1955" i="72" s="1"/>
  <c r="K1954" i="72"/>
  <c r="T1954" i="72" s="1"/>
  <c r="K1953" i="72"/>
  <c r="T1953" i="72" s="1"/>
  <c r="K1952" i="72"/>
  <c r="T1952" i="72" s="1"/>
  <c r="K1951" i="72"/>
  <c r="T1951" i="72" s="1"/>
  <c r="K1950" i="72"/>
  <c r="T1950" i="72" s="1"/>
  <c r="K1949" i="72"/>
  <c r="T1949" i="72" s="1"/>
  <c r="K1948" i="72"/>
  <c r="T1948" i="72" s="1"/>
  <c r="K1947" i="72"/>
  <c r="T1947" i="72" s="1"/>
  <c r="K1946" i="72"/>
  <c r="T1946" i="72" s="1"/>
  <c r="K1945" i="72"/>
  <c r="T1945" i="72" s="1"/>
  <c r="K1944" i="72"/>
  <c r="T1944" i="72" s="1"/>
  <c r="K1943" i="72"/>
  <c r="T1943" i="72" s="1"/>
  <c r="K1942" i="72"/>
  <c r="T1942" i="72" s="1"/>
  <c r="K1941" i="72"/>
  <c r="T1941" i="72" s="1"/>
  <c r="K1940" i="72"/>
  <c r="T1940" i="72" s="1"/>
  <c r="K1939" i="72"/>
  <c r="T1939" i="72" s="1"/>
  <c r="K1938" i="72"/>
  <c r="T1938" i="72" s="1"/>
  <c r="K1937" i="72"/>
  <c r="T1937" i="72" s="1"/>
  <c r="K1936" i="72"/>
  <c r="T1936" i="72" s="1"/>
  <c r="K1935" i="72"/>
  <c r="T1935" i="72" s="1"/>
  <c r="K1934" i="72"/>
  <c r="T1934" i="72" s="1"/>
  <c r="K1933" i="72"/>
  <c r="T1933" i="72" s="1"/>
  <c r="K1932" i="72"/>
  <c r="T1932" i="72" s="1"/>
  <c r="K1931" i="72"/>
  <c r="T1931" i="72" s="1"/>
  <c r="K1930" i="72"/>
  <c r="T1930" i="72" s="1"/>
  <c r="K1929" i="72"/>
  <c r="T1929" i="72" s="1"/>
  <c r="K1928" i="72"/>
  <c r="T1928" i="72" s="1"/>
  <c r="K1927" i="72"/>
  <c r="T1927" i="72" s="1"/>
  <c r="K1926" i="72"/>
  <c r="T1926" i="72" s="1"/>
  <c r="K1925" i="72"/>
  <c r="T1925" i="72" s="1"/>
  <c r="K1924" i="72"/>
  <c r="T1924" i="72" s="1"/>
  <c r="K1923" i="72"/>
  <c r="T1923" i="72" s="1"/>
  <c r="K1922" i="72"/>
  <c r="T1922" i="72" s="1"/>
  <c r="K1921" i="72"/>
  <c r="T1921" i="72" s="1"/>
  <c r="K1920" i="72"/>
  <c r="T1920" i="72" s="1"/>
  <c r="K1919" i="72"/>
  <c r="T1919" i="72" s="1"/>
  <c r="K1918" i="72"/>
  <c r="T1918" i="72" s="1"/>
  <c r="K1917" i="72"/>
  <c r="T1917" i="72" s="1"/>
  <c r="K1916" i="72"/>
  <c r="T1916" i="72" s="1"/>
  <c r="K1915" i="72"/>
  <c r="T1915" i="72" s="1"/>
  <c r="K1914" i="72"/>
  <c r="T1914" i="72" s="1"/>
  <c r="K1913" i="72"/>
  <c r="T1913" i="72" s="1"/>
  <c r="K1912" i="72"/>
  <c r="T1912" i="72" s="1"/>
  <c r="K1911" i="72"/>
  <c r="T1911" i="72" s="1"/>
  <c r="K1910" i="72"/>
  <c r="T1910" i="72" s="1"/>
  <c r="K1909" i="72"/>
  <c r="T1909" i="72" s="1"/>
  <c r="K1908" i="72"/>
  <c r="T1908" i="72" s="1"/>
  <c r="K1907" i="72"/>
  <c r="T1907" i="72" s="1"/>
  <c r="K1906" i="72"/>
  <c r="T1906" i="72" s="1"/>
  <c r="K1905" i="72"/>
  <c r="T1905" i="72" s="1"/>
  <c r="K1904" i="72"/>
  <c r="T1904" i="72" s="1"/>
  <c r="K1903" i="72"/>
  <c r="T1903" i="72" s="1"/>
  <c r="K1902" i="72"/>
  <c r="T1902" i="72" s="1"/>
  <c r="K1901" i="72"/>
  <c r="T1901" i="72" s="1"/>
  <c r="K1900" i="72"/>
  <c r="T1900" i="72" s="1"/>
  <c r="K1899" i="72"/>
  <c r="T1899" i="72" s="1"/>
  <c r="K1898" i="72"/>
  <c r="T1898" i="72" s="1"/>
  <c r="K1897" i="72"/>
  <c r="T1897" i="72" s="1"/>
  <c r="K1896" i="72"/>
  <c r="T1896" i="72" s="1"/>
  <c r="K1895" i="72"/>
  <c r="T1895" i="72" s="1"/>
  <c r="K1894" i="72"/>
  <c r="T1894" i="72" s="1"/>
  <c r="K1893" i="72"/>
  <c r="T1893" i="72" s="1"/>
  <c r="K1892" i="72"/>
  <c r="T1892" i="72" s="1"/>
  <c r="K1891" i="72"/>
  <c r="T1891" i="72" s="1"/>
  <c r="K1890" i="72"/>
  <c r="T1890" i="72" s="1"/>
  <c r="K1889" i="72"/>
  <c r="T1889" i="72" s="1"/>
  <c r="K1888" i="72"/>
  <c r="T1888" i="72" s="1"/>
  <c r="K1887" i="72"/>
  <c r="T1887" i="72" s="1"/>
  <c r="K1886" i="72"/>
  <c r="T1886" i="72" s="1"/>
  <c r="K1885" i="72"/>
  <c r="T1885" i="72" s="1"/>
  <c r="K1884" i="72"/>
  <c r="T1884" i="72" s="1"/>
  <c r="K1883" i="72"/>
  <c r="T1883" i="72" s="1"/>
  <c r="K1882" i="72"/>
  <c r="T1882" i="72" s="1"/>
  <c r="K1881" i="72"/>
  <c r="T1881" i="72" s="1"/>
  <c r="K1880" i="72"/>
  <c r="T1880" i="72" s="1"/>
  <c r="K1879" i="72"/>
  <c r="T1879" i="72" s="1"/>
  <c r="K1878" i="72"/>
  <c r="T1878" i="72" s="1"/>
  <c r="K1877" i="72"/>
  <c r="T1877" i="72" s="1"/>
  <c r="K1876" i="72"/>
  <c r="T1876" i="72" s="1"/>
  <c r="K1875" i="72"/>
  <c r="T1875" i="72" s="1"/>
  <c r="K1874" i="72"/>
  <c r="T1874" i="72" s="1"/>
  <c r="K1873" i="72"/>
  <c r="T1873" i="72" s="1"/>
  <c r="K1872" i="72"/>
  <c r="T1872" i="72" s="1"/>
  <c r="K1871" i="72"/>
  <c r="T1871" i="72" s="1"/>
  <c r="K1870" i="72"/>
  <c r="T1870" i="72" s="1"/>
  <c r="K1869" i="72"/>
  <c r="T1869" i="72" s="1"/>
  <c r="K1868" i="72"/>
  <c r="T1868" i="72" s="1"/>
  <c r="K1867" i="72"/>
  <c r="T1867" i="72" s="1"/>
  <c r="K1866" i="72"/>
  <c r="T1866" i="72" s="1"/>
  <c r="K1865" i="72"/>
  <c r="T1865" i="72" s="1"/>
  <c r="K1864" i="72"/>
  <c r="T1864" i="72" s="1"/>
  <c r="K1863" i="72"/>
  <c r="T1863" i="72" s="1"/>
  <c r="K1862" i="72"/>
  <c r="T1862" i="72" s="1"/>
  <c r="K1861" i="72"/>
  <c r="T1861" i="72" s="1"/>
  <c r="K1860" i="72"/>
  <c r="T1860" i="72" s="1"/>
  <c r="K1859" i="72"/>
  <c r="T1859" i="72" s="1"/>
  <c r="K1858" i="72"/>
  <c r="T1858" i="72" s="1"/>
  <c r="K1857" i="72"/>
  <c r="T1857" i="72" s="1"/>
  <c r="K1856" i="72"/>
  <c r="T1856" i="72" s="1"/>
  <c r="K1855" i="72"/>
  <c r="T1855" i="72" s="1"/>
  <c r="K1854" i="72"/>
  <c r="T1854" i="72" s="1"/>
  <c r="K1853" i="72"/>
  <c r="T1853" i="72" s="1"/>
  <c r="K1852" i="72"/>
  <c r="T1852" i="72" s="1"/>
  <c r="K1851" i="72"/>
  <c r="T1851" i="72" s="1"/>
  <c r="K1850" i="72"/>
  <c r="T1850" i="72" s="1"/>
  <c r="K1849" i="72"/>
  <c r="T1849" i="72" s="1"/>
  <c r="K1848" i="72"/>
  <c r="T1848" i="72" s="1"/>
  <c r="K1847" i="72"/>
  <c r="T1847" i="72" s="1"/>
  <c r="K1846" i="72"/>
  <c r="T1846" i="72" s="1"/>
  <c r="K1845" i="72"/>
  <c r="T1845" i="72" s="1"/>
  <c r="K1844" i="72"/>
  <c r="T1844" i="72" s="1"/>
  <c r="K1843" i="72"/>
  <c r="T1843" i="72" s="1"/>
  <c r="K1842" i="72"/>
  <c r="T1842" i="72" s="1"/>
  <c r="K1841" i="72"/>
  <c r="T1841" i="72" s="1"/>
  <c r="K1840" i="72"/>
  <c r="T1840" i="72" s="1"/>
  <c r="K1839" i="72"/>
  <c r="T1839" i="72" s="1"/>
  <c r="K1838" i="72"/>
  <c r="T1838" i="72" s="1"/>
  <c r="K1837" i="72"/>
  <c r="T1837" i="72" s="1"/>
  <c r="K1836" i="72"/>
  <c r="T1836" i="72" s="1"/>
  <c r="K1835" i="72"/>
  <c r="T1835" i="72" s="1"/>
  <c r="K1834" i="72"/>
  <c r="T1834" i="72" s="1"/>
  <c r="K1833" i="72"/>
  <c r="T1833" i="72" s="1"/>
  <c r="K1832" i="72"/>
  <c r="T1832" i="72" s="1"/>
  <c r="K1831" i="72"/>
  <c r="T1831" i="72" s="1"/>
  <c r="K1830" i="72"/>
  <c r="T1830" i="72" s="1"/>
  <c r="K1829" i="72"/>
  <c r="T1829" i="72" s="1"/>
  <c r="K1828" i="72"/>
  <c r="T1828" i="72" s="1"/>
  <c r="K1827" i="72"/>
  <c r="T1827" i="72" s="1"/>
  <c r="K1826" i="72"/>
  <c r="T1826" i="72" s="1"/>
  <c r="K1825" i="72"/>
  <c r="T1825" i="72" s="1"/>
  <c r="K1824" i="72"/>
  <c r="T1824" i="72" s="1"/>
  <c r="K1823" i="72"/>
  <c r="T1823" i="72" s="1"/>
  <c r="K1822" i="72"/>
  <c r="T1822" i="72" s="1"/>
  <c r="K1821" i="72"/>
  <c r="T1821" i="72" s="1"/>
  <c r="K1820" i="72"/>
  <c r="T1820" i="72" s="1"/>
  <c r="K1819" i="72"/>
  <c r="T1819" i="72" s="1"/>
  <c r="K1818" i="72"/>
  <c r="T1818" i="72" s="1"/>
  <c r="K1817" i="72"/>
  <c r="T1817" i="72" s="1"/>
  <c r="K1816" i="72"/>
  <c r="T1816" i="72" s="1"/>
  <c r="K1815" i="72"/>
  <c r="T1815" i="72" s="1"/>
  <c r="K1814" i="72"/>
  <c r="T1814" i="72" s="1"/>
  <c r="K1813" i="72"/>
  <c r="T1813" i="72" s="1"/>
  <c r="K1812" i="72"/>
  <c r="T1812" i="72" s="1"/>
  <c r="K1811" i="72"/>
  <c r="T1811" i="72" s="1"/>
  <c r="K1810" i="72"/>
  <c r="T1810" i="72" s="1"/>
  <c r="K1809" i="72"/>
  <c r="T1809" i="72" s="1"/>
  <c r="K1808" i="72"/>
  <c r="T1808" i="72" s="1"/>
  <c r="K1807" i="72"/>
  <c r="T1807" i="72" s="1"/>
  <c r="K1806" i="72"/>
  <c r="T1806" i="72" s="1"/>
  <c r="K1805" i="72"/>
  <c r="T1805" i="72" s="1"/>
  <c r="K1804" i="72"/>
  <c r="T1804" i="72" s="1"/>
  <c r="K1803" i="72"/>
  <c r="T1803" i="72" s="1"/>
  <c r="K1802" i="72"/>
  <c r="T1802" i="72" s="1"/>
  <c r="K1801" i="72"/>
  <c r="T1801" i="72" s="1"/>
  <c r="K1800" i="72"/>
  <c r="T1800" i="72" s="1"/>
  <c r="K1799" i="72"/>
  <c r="T1799" i="72" s="1"/>
  <c r="K1798" i="72"/>
  <c r="T1798" i="72" s="1"/>
  <c r="K1797" i="72"/>
  <c r="T1797" i="72" s="1"/>
  <c r="K1796" i="72"/>
  <c r="T1796" i="72" s="1"/>
  <c r="K1795" i="72"/>
  <c r="T1795" i="72" s="1"/>
  <c r="K1794" i="72"/>
  <c r="T1794" i="72" s="1"/>
  <c r="K1793" i="72"/>
  <c r="T1793" i="72" s="1"/>
  <c r="K1792" i="72"/>
  <c r="T1792" i="72" s="1"/>
  <c r="K1791" i="72"/>
  <c r="T1791" i="72" s="1"/>
  <c r="K1790" i="72"/>
  <c r="T1790" i="72" s="1"/>
  <c r="K1789" i="72"/>
  <c r="T1789" i="72" s="1"/>
  <c r="K1788" i="72"/>
  <c r="T1788" i="72" s="1"/>
  <c r="K1787" i="72"/>
  <c r="T1787" i="72" s="1"/>
  <c r="K1786" i="72"/>
  <c r="T1786" i="72" s="1"/>
  <c r="K1785" i="72"/>
  <c r="T1785" i="72" s="1"/>
  <c r="K1784" i="72"/>
  <c r="T1784" i="72" s="1"/>
  <c r="K1783" i="72"/>
  <c r="T1783" i="72" s="1"/>
  <c r="K1782" i="72"/>
  <c r="T1782" i="72" s="1"/>
  <c r="K1781" i="72"/>
  <c r="T1781" i="72" s="1"/>
  <c r="K1780" i="72"/>
  <c r="T1780" i="72" s="1"/>
  <c r="K1779" i="72"/>
  <c r="T1779" i="72" s="1"/>
  <c r="K1778" i="72"/>
  <c r="T1778" i="72" s="1"/>
  <c r="K1777" i="72"/>
  <c r="T1777" i="72" s="1"/>
  <c r="K1776" i="72"/>
  <c r="T1776" i="72" s="1"/>
  <c r="K1775" i="72"/>
  <c r="T1775" i="72" s="1"/>
  <c r="K1774" i="72"/>
  <c r="T1774" i="72" s="1"/>
  <c r="K1773" i="72"/>
  <c r="T1773" i="72" s="1"/>
  <c r="K1772" i="72"/>
  <c r="T1772" i="72" s="1"/>
  <c r="K1771" i="72"/>
  <c r="T1771" i="72" s="1"/>
  <c r="K1770" i="72"/>
  <c r="T1770" i="72" s="1"/>
  <c r="K1769" i="72"/>
  <c r="T1769" i="72" s="1"/>
  <c r="K1768" i="72"/>
  <c r="T1768" i="72" s="1"/>
  <c r="K1767" i="72"/>
  <c r="T1767" i="72" s="1"/>
  <c r="K1766" i="72"/>
  <c r="T1766" i="72" s="1"/>
  <c r="K1765" i="72"/>
  <c r="T1765" i="72" s="1"/>
  <c r="K1764" i="72"/>
  <c r="T1764" i="72" s="1"/>
  <c r="K1763" i="72"/>
  <c r="T1763" i="72" s="1"/>
  <c r="K1762" i="72"/>
  <c r="T1762" i="72" s="1"/>
  <c r="K1761" i="72"/>
  <c r="T1761" i="72" s="1"/>
  <c r="K1760" i="72"/>
  <c r="T1760" i="72" s="1"/>
  <c r="K1759" i="72"/>
  <c r="T1759" i="72" s="1"/>
  <c r="K1758" i="72"/>
  <c r="T1758" i="72" s="1"/>
  <c r="K1757" i="72"/>
  <c r="T1757" i="72" s="1"/>
  <c r="K1756" i="72"/>
  <c r="T1756" i="72" s="1"/>
  <c r="K1755" i="72"/>
  <c r="T1755" i="72" s="1"/>
  <c r="K1754" i="72"/>
  <c r="T1754" i="72" s="1"/>
  <c r="K1753" i="72"/>
  <c r="T1753" i="72" s="1"/>
  <c r="K1752" i="72"/>
  <c r="T1752" i="72" s="1"/>
  <c r="K1751" i="72"/>
  <c r="T1751" i="72" s="1"/>
  <c r="K1750" i="72"/>
  <c r="T1750" i="72" s="1"/>
  <c r="K1749" i="72"/>
  <c r="T1749" i="72" s="1"/>
  <c r="K1748" i="72"/>
  <c r="T1748" i="72" s="1"/>
  <c r="K1747" i="72"/>
  <c r="T1747" i="72" s="1"/>
  <c r="K1746" i="72"/>
  <c r="T1746" i="72" s="1"/>
  <c r="K1745" i="72"/>
  <c r="T1745" i="72" s="1"/>
  <c r="K1744" i="72"/>
  <c r="T1744" i="72" s="1"/>
  <c r="K1743" i="72"/>
  <c r="T1743" i="72" s="1"/>
  <c r="K1742" i="72"/>
  <c r="T1742" i="72" s="1"/>
  <c r="K1741" i="72"/>
  <c r="T1741" i="72" s="1"/>
  <c r="K1740" i="72"/>
  <c r="T1740" i="72" s="1"/>
  <c r="K1739" i="72"/>
  <c r="T1739" i="72" s="1"/>
  <c r="K1738" i="72"/>
  <c r="T1738" i="72" s="1"/>
  <c r="K1737" i="72"/>
  <c r="T1737" i="72" s="1"/>
  <c r="K1736" i="72"/>
  <c r="T1736" i="72" s="1"/>
  <c r="K1735" i="72"/>
  <c r="T1735" i="72" s="1"/>
  <c r="K1734" i="72"/>
  <c r="T1734" i="72" s="1"/>
  <c r="K1733" i="72"/>
  <c r="T1733" i="72" s="1"/>
  <c r="K1732" i="72"/>
  <c r="T1732" i="72" s="1"/>
  <c r="K1731" i="72"/>
  <c r="T1731" i="72" s="1"/>
  <c r="K1730" i="72"/>
  <c r="T1730" i="72" s="1"/>
  <c r="K1729" i="72"/>
  <c r="T1729" i="72" s="1"/>
  <c r="K1728" i="72"/>
  <c r="T1728" i="72" s="1"/>
  <c r="K1727" i="72"/>
  <c r="T1727" i="72" s="1"/>
  <c r="K1726" i="72"/>
  <c r="T1726" i="72" s="1"/>
  <c r="K1725" i="72"/>
  <c r="T1725" i="72" s="1"/>
  <c r="K1724" i="72"/>
  <c r="T1724" i="72" s="1"/>
  <c r="K1723" i="72"/>
  <c r="T1723" i="72" s="1"/>
  <c r="K1722" i="72"/>
  <c r="T1722" i="72" s="1"/>
  <c r="K1721" i="72"/>
  <c r="T1721" i="72" s="1"/>
  <c r="K1720" i="72"/>
  <c r="T1720" i="72" s="1"/>
  <c r="K1719" i="72"/>
  <c r="T1719" i="72" s="1"/>
  <c r="K1718" i="72"/>
  <c r="T1718" i="72" s="1"/>
  <c r="K1717" i="72"/>
  <c r="T1717" i="72" s="1"/>
  <c r="K1716" i="72"/>
  <c r="T1716" i="72" s="1"/>
  <c r="K1715" i="72"/>
  <c r="T1715" i="72" s="1"/>
  <c r="K1714" i="72"/>
  <c r="T1714" i="72" s="1"/>
  <c r="K1713" i="72"/>
  <c r="T1713" i="72" s="1"/>
  <c r="K1712" i="72"/>
  <c r="T1712" i="72" s="1"/>
  <c r="K1711" i="72"/>
  <c r="T1711" i="72" s="1"/>
  <c r="K1710" i="72"/>
  <c r="T1710" i="72" s="1"/>
  <c r="K1709" i="72"/>
  <c r="T1709" i="72" s="1"/>
  <c r="K1708" i="72"/>
  <c r="T1708" i="72" s="1"/>
  <c r="K1707" i="72"/>
  <c r="T1707" i="72" s="1"/>
  <c r="K1706" i="72"/>
  <c r="T1706" i="72" s="1"/>
  <c r="K1705" i="72"/>
  <c r="T1705" i="72" s="1"/>
  <c r="K1704" i="72"/>
  <c r="T1704" i="72" s="1"/>
  <c r="K1703" i="72"/>
  <c r="T1703" i="72" s="1"/>
  <c r="K1702" i="72"/>
  <c r="T1702" i="72" s="1"/>
  <c r="K1701" i="72"/>
  <c r="T1701" i="72" s="1"/>
  <c r="K1700" i="72"/>
  <c r="T1700" i="72" s="1"/>
  <c r="K1699" i="72"/>
  <c r="T1699" i="72" s="1"/>
  <c r="K1698" i="72"/>
  <c r="T1698" i="72" s="1"/>
  <c r="K1697" i="72"/>
  <c r="T1697" i="72" s="1"/>
  <c r="K1696" i="72"/>
  <c r="T1696" i="72" s="1"/>
  <c r="K1695" i="72"/>
  <c r="T1695" i="72" s="1"/>
  <c r="K1694" i="72"/>
  <c r="T1694" i="72" s="1"/>
  <c r="K1693" i="72"/>
  <c r="T1693" i="72" s="1"/>
  <c r="K1692" i="72"/>
  <c r="T1692" i="72" s="1"/>
  <c r="K1691" i="72"/>
  <c r="T1691" i="72" s="1"/>
  <c r="K1690" i="72"/>
  <c r="T1690" i="72" s="1"/>
  <c r="K1689" i="72"/>
  <c r="T1689" i="72" s="1"/>
  <c r="K1688" i="72"/>
  <c r="T1688" i="72" s="1"/>
  <c r="K1687" i="72"/>
  <c r="T1687" i="72" s="1"/>
  <c r="K1686" i="72"/>
  <c r="T1686" i="72" s="1"/>
  <c r="K1685" i="72"/>
  <c r="T1685" i="72" s="1"/>
  <c r="K1684" i="72"/>
  <c r="T1684" i="72" s="1"/>
  <c r="K1683" i="72"/>
  <c r="T1683" i="72" s="1"/>
  <c r="K1682" i="72"/>
  <c r="T1682" i="72" s="1"/>
  <c r="K1681" i="72"/>
  <c r="T1681" i="72" s="1"/>
  <c r="K1680" i="72"/>
  <c r="T1680" i="72" s="1"/>
  <c r="K1679" i="72"/>
  <c r="T1679" i="72" s="1"/>
  <c r="K1678" i="72"/>
  <c r="T1678" i="72" s="1"/>
  <c r="K1677" i="72"/>
  <c r="T1677" i="72" s="1"/>
  <c r="K1676" i="72"/>
  <c r="T1676" i="72" s="1"/>
  <c r="K1675" i="72"/>
  <c r="T1675" i="72" s="1"/>
  <c r="K1674" i="72"/>
  <c r="T1674" i="72" s="1"/>
  <c r="K1673" i="72"/>
  <c r="T1673" i="72" s="1"/>
  <c r="K1672" i="72"/>
  <c r="T1672" i="72" s="1"/>
  <c r="K1671" i="72"/>
  <c r="T1671" i="72" s="1"/>
  <c r="K1670" i="72"/>
  <c r="T1670" i="72" s="1"/>
  <c r="K1669" i="72"/>
  <c r="T1669" i="72" s="1"/>
  <c r="K1668" i="72"/>
  <c r="T1668" i="72" s="1"/>
  <c r="K1667" i="72"/>
  <c r="T1667" i="72" s="1"/>
  <c r="K1666" i="72"/>
  <c r="T1666" i="72" s="1"/>
  <c r="K1665" i="72"/>
  <c r="T1665" i="72" s="1"/>
  <c r="K1664" i="72"/>
  <c r="T1664" i="72" s="1"/>
  <c r="K1663" i="72"/>
  <c r="T1663" i="72" s="1"/>
  <c r="K1662" i="72"/>
  <c r="T1662" i="72" s="1"/>
  <c r="K1661" i="72"/>
  <c r="T1661" i="72" s="1"/>
  <c r="K1660" i="72"/>
  <c r="T1660" i="72" s="1"/>
  <c r="K1659" i="72"/>
  <c r="T1659" i="72" s="1"/>
  <c r="K1658" i="72"/>
  <c r="T1658" i="72" s="1"/>
  <c r="K1657" i="72"/>
  <c r="T1657" i="72" s="1"/>
  <c r="K1656" i="72"/>
  <c r="T1656" i="72" s="1"/>
  <c r="K1655" i="72"/>
  <c r="T1655" i="72" s="1"/>
  <c r="K1654" i="72"/>
  <c r="T1654" i="72" s="1"/>
  <c r="K1653" i="72"/>
  <c r="T1653" i="72" s="1"/>
  <c r="K1652" i="72"/>
  <c r="T1652" i="72" s="1"/>
  <c r="K1651" i="72"/>
  <c r="T1651" i="72" s="1"/>
  <c r="K1650" i="72"/>
  <c r="T1650" i="72" s="1"/>
  <c r="K1649" i="72"/>
  <c r="T1649" i="72" s="1"/>
  <c r="K1648" i="72"/>
  <c r="T1648" i="72" s="1"/>
  <c r="K1647" i="72"/>
  <c r="T1647" i="72" s="1"/>
  <c r="K1646" i="72"/>
  <c r="T1646" i="72" s="1"/>
  <c r="K1645" i="72"/>
  <c r="T1645" i="72" s="1"/>
  <c r="K1644" i="72"/>
  <c r="T1644" i="72" s="1"/>
  <c r="K1643" i="72"/>
  <c r="T1643" i="72" s="1"/>
  <c r="K1642" i="72"/>
  <c r="T1642" i="72" s="1"/>
  <c r="K1641" i="72"/>
  <c r="T1641" i="72" s="1"/>
  <c r="K1640" i="72"/>
  <c r="T1640" i="72" s="1"/>
  <c r="K1639" i="72"/>
  <c r="T1639" i="72" s="1"/>
  <c r="K1638" i="72"/>
  <c r="T1638" i="72" s="1"/>
  <c r="K1637" i="72"/>
  <c r="T1637" i="72" s="1"/>
  <c r="K1636" i="72"/>
  <c r="T1636" i="72" s="1"/>
  <c r="K1635" i="72"/>
  <c r="T1635" i="72" s="1"/>
  <c r="K1634" i="72"/>
  <c r="T1634" i="72" s="1"/>
  <c r="K1633" i="72"/>
  <c r="T1633" i="72" s="1"/>
  <c r="K1632" i="72"/>
  <c r="T1632" i="72" s="1"/>
  <c r="K1631" i="72"/>
  <c r="T1631" i="72" s="1"/>
  <c r="K1630" i="72"/>
  <c r="T1630" i="72" s="1"/>
  <c r="K1629" i="72"/>
  <c r="T1629" i="72" s="1"/>
  <c r="K1628" i="72"/>
  <c r="T1628" i="72" s="1"/>
  <c r="K1627" i="72"/>
  <c r="T1627" i="72" s="1"/>
  <c r="K1626" i="72"/>
  <c r="T1626" i="72" s="1"/>
  <c r="K1625" i="72"/>
  <c r="T1625" i="72" s="1"/>
  <c r="K1624" i="72"/>
  <c r="T1624" i="72" s="1"/>
  <c r="K1623" i="72"/>
  <c r="T1623" i="72" s="1"/>
  <c r="K1622" i="72"/>
  <c r="T1622" i="72" s="1"/>
  <c r="K1621" i="72"/>
  <c r="T1621" i="72" s="1"/>
  <c r="K1620" i="72"/>
  <c r="T1620" i="72" s="1"/>
  <c r="K1619" i="72"/>
  <c r="T1619" i="72" s="1"/>
  <c r="K1618" i="72"/>
  <c r="T1618" i="72" s="1"/>
  <c r="K1617" i="72"/>
  <c r="T1617" i="72" s="1"/>
  <c r="K1616" i="72"/>
  <c r="T1616" i="72" s="1"/>
  <c r="K1615" i="72"/>
  <c r="T1615" i="72" s="1"/>
  <c r="K1614" i="72"/>
  <c r="T1614" i="72" s="1"/>
  <c r="K1613" i="72"/>
  <c r="T1613" i="72" s="1"/>
  <c r="K1612" i="72"/>
  <c r="T1612" i="72" s="1"/>
  <c r="K1611" i="72"/>
  <c r="T1611" i="72" s="1"/>
  <c r="K1610" i="72"/>
  <c r="T1610" i="72" s="1"/>
  <c r="K1609" i="72"/>
  <c r="T1609" i="72" s="1"/>
  <c r="K1608" i="72"/>
  <c r="T1608" i="72" s="1"/>
  <c r="K1607" i="72"/>
  <c r="T1607" i="72" s="1"/>
  <c r="K1606" i="72"/>
  <c r="T1606" i="72" s="1"/>
  <c r="K1605" i="72"/>
  <c r="T1605" i="72" s="1"/>
  <c r="K1604" i="72"/>
  <c r="T1604" i="72" s="1"/>
  <c r="K1603" i="72"/>
  <c r="T1603" i="72" s="1"/>
  <c r="K1602" i="72"/>
  <c r="T1602" i="72" s="1"/>
  <c r="K1601" i="72"/>
  <c r="T1601" i="72" s="1"/>
  <c r="K1600" i="72"/>
  <c r="T1600" i="72" s="1"/>
  <c r="K1599" i="72"/>
  <c r="T1599" i="72" s="1"/>
  <c r="K1598" i="72"/>
  <c r="T1598" i="72" s="1"/>
  <c r="K1597" i="72"/>
  <c r="T1597" i="72" s="1"/>
  <c r="K1596" i="72"/>
  <c r="T1596" i="72" s="1"/>
  <c r="K1595" i="72"/>
  <c r="T1595" i="72" s="1"/>
  <c r="K1594" i="72"/>
  <c r="T1594" i="72" s="1"/>
  <c r="K1593" i="72"/>
  <c r="T1593" i="72" s="1"/>
  <c r="K1592" i="72"/>
  <c r="T1592" i="72" s="1"/>
  <c r="K1591" i="72"/>
  <c r="T1591" i="72" s="1"/>
  <c r="K1590" i="72"/>
  <c r="T1590" i="72" s="1"/>
  <c r="K1589" i="72"/>
  <c r="T1589" i="72" s="1"/>
  <c r="K1588" i="72"/>
  <c r="T1588" i="72" s="1"/>
  <c r="K1587" i="72"/>
  <c r="T1587" i="72" s="1"/>
  <c r="K1586" i="72"/>
  <c r="T1586" i="72" s="1"/>
  <c r="K1585" i="72"/>
  <c r="T1585" i="72" s="1"/>
  <c r="K1584" i="72"/>
  <c r="T1584" i="72" s="1"/>
  <c r="K1583" i="72"/>
  <c r="T1583" i="72" s="1"/>
  <c r="K1582" i="72"/>
  <c r="T1582" i="72" s="1"/>
  <c r="K1581" i="72"/>
  <c r="T1581" i="72" s="1"/>
  <c r="K1580" i="72"/>
  <c r="T1580" i="72" s="1"/>
  <c r="K1579" i="72"/>
  <c r="T1579" i="72" s="1"/>
  <c r="K1578" i="72"/>
  <c r="T1578" i="72" s="1"/>
  <c r="K1577" i="72"/>
  <c r="T1577" i="72" s="1"/>
  <c r="K1576" i="72"/>
  <c r="T1576" i="72" s="1"/>
  <c r="K1575" i="72"/>
  <c r="T1575" i="72" s="1"/>
  <c r="K1574" i="72"/>
  <c r="T1574" i="72" s="1"/>
  <c r="K1573" i="72"/>
  <c r="T1573" i="72" s="1"/>
  <c r="K1572" i="72"/>
  <c r="T1572" i="72" s="1"/>
  <c r="K1571" i="72"/>
  <c r="T1571" i="72" s="1"/>
  <c r="K1570" i="72"/>
  <c r="T1570" i="72" s="1"/>
  <c r="K1569" i="72"/>
  <c r="T1569" i="72" s="1"/>
  <c r="K1568" i="72"/>
  <c r="T1568" i="72" s="1"/>
  <c r="K1567" i="72"/>
  <c r="T1567" i="72" s="1"/>
  <c r="K1566" i="72"/>
  <c r="T1566" i="72" s="1"/>
  <c r="K1565" i="72"/>
  <c r="T1565" i="72" s="1"/>
  <c r="K1564" i="72"/>
  <c r="T1564" i="72" s="1"/>
  <c r="K1563" i="72"/>
  <c r="T1563" i="72" s="1"/>
  <c r="K1562" i="72"/>
  <c r="T1562" i="72" s="1"/>
  <c r="K1561" i="72"/>
  <c r="T1561" i="72" s="1"/>
  <c r="K1560" i="72"/>
  <c r="T1560" i="72" s="1"/>
  <c r="K1559" i="72"/>
  <c r="T1559" i="72" s="1"/>
  <c r="K1558" i="72"/>
  <c r="T1558" i="72" s="1"/>
  <c r="K1557" i="72"/>
  <c r="T1557" i="72" s="1"/>
  <c r="K1556" i="72"/>
  <c r="T1556" i="72" s="1"/>
  <c r="K1555" i="72"/>
  <c r="T1555" i="72" s="1"/>
  <c r="K1554" i="72"/>
  <c r="T1554" i="72" s="1"/>
  <c r="K1553" i="72"/>
  <c r="T1553" i="72" s="1"/>
  <c r="K1552" i="72"/>
  <c r="T1552" i="72" s="1"/>
  <c r="K1551" i="72"/>
  <c r="T1551" i="72" s="1"/>
  <c r="K1550" i="72"/>
  <c r="T1550" i="72" s="1"/>
  <c r="K1549" i="72"/>
  <c r="T1549" i="72" s="1"/>
  <c r="K1548" i="72"/>
  <c r="T1548" i="72" s="1"/>
  <c r="K1547" i="72"/>
  <c r="T1547" i="72" s="1"/>
  <c r="K1546" i="72"/>
  <c r="T1546" i="72" s="1"/>
  <c r="K1545" i="72"/>
  <c r="T1545" i="72" s="1"/>
  <c r="K1544" i="72"/>
  <c r="T1544" i="72" s="1"/>
  <c r="K1543" i="72"/>
  <c r="T1543" i="72" s="1"/>
  <c r="K1542" i="72"/>
  <c r="T1542" i="72" s="1"/>
  <c r="K1541" i="72"/>
  <c r="T1541" i="72" s="1"/>
  <c r="K1540" i="72"/>
  <c r="T1540" i="72" s="1"/>
  <c r="K1539" i="72"/>
  <c r="T1539" i="72" s="1"/>
  <c r="K1538" i="72"/>
  <c r="T1538" i="72" s="1"/>
  <c r="K1537" i="72"/>
  <c r="T1537" i="72" s="1"/>
  <c r="K1536" i="72"/>
  <c r="T1536" i="72" s="1"/>
  <c r="K1535" i="72"/>
  <c r="T1535" i="72" s="1"/>
  <c r="K1534" i="72"/>
  <c r="T1534" i="72" s="1"/>
  <c r="K1533" i="72"/>
  <c r="T1533" i="72" s="1"/>
  <c r="K1532" i="72"/>
  <c r="T1532" i="72" s="1"/>
  <c r="K1531" i="72"/>
  <c r="T1531" i="72" s="1"/>
  <c r="K1530" i="72"/>
  <c r="T1530" i="72" s="1"/>
  <c r="K1529" i="72"/>
  <c r="T1529" i="72" s="1"/>
  <c r="K1528" i="72"/>
  <c r="T1528" i="72" s="1"/>
  <c r="K1527" i="72"/>
  <c r="T1527" i="72" s="1"/>
  <c r="K1526" i="72"/>
  <c r="T1526" i="72" s="1"/>
  <c r="K1525" i="72"/>
  <c r="T1525" i="72" s="1"/>
  <c r="K1524" i="72"/>
  <c r="T1524" i="72" s="1"/>
  <c r="K1523" i="72"/>
  <c r="T1523" i="72" s="1"/>
  <c r="K1522" i="72"/>
  <c r="T1522" i="72" s="1"/>
  <c r="K1521" i="72"/>
  <c r="T1521" i="72" s="1"/>
  <c r="K1520" i="72"/>
  <c r="T1520" i="72" s="1"/>
  <c r="K1519" i="72"/>
  <c r="T1519" i="72" s="1"/>
  <c r="K1518" i="72"/>
  <c r="T1518" i="72" s="1"/>
  <c r="K1517" i="72"/>
  <c r="T1517" i="72" s="1"/>
  <c r="K1516" i="72"/>
  <c r="T1516" i="72" s="1"/>
  <c r="K1515" i="72"/>
  <c r="T1515" i="72" s="1"/>
  <c r="K1514" i="72"/>
  <c r="T1514" i="72" s="1"/>
  <c r="K1513" i="72"/>
  <c r="T1513" i="72" s="1"/>
  <c r="K1512" i="72"/>
  <c r="T1512" i="72" s="1"/>
  <c r="K1511" i="72"/>
  <c r="T1511" i="72" s="1"/>
  <c r="K1510" i="72"/>
  <c r="T1510" i="72" s="1"/>
  <c r="K1509" i="72"/>
  <c r="T1509" i="72" s="1"/>
  <c r="K1508" i="72"/>
  <c r="T1508" i="72" s="1"/>
  <c r="K1507" i="72"/>
  <c r="T1507" i="72" s="1"/>
  <c r="K1506" i="72"/>
  <c r="T1506" i="72" s="1"/>
  <c r="K1505" i="72"/>
  <c r="T1505" i="72" s="1"/>
  <c r="K1504" i="72"/>
  <c r="T1504" i="72" s="1"/>
  <c r="K1503" i="72"/>
  <c r="T1503" i="72" s="1"/>
  <c r="K1502" i="72"/>
  <c r="T1502" i="72" s="1"/>
  <c r="K1501" i="72"/>
  <c r="T1501" i="72" s="1"/>
  <c r="K1500" i="72"/>
  <c r="T1500" i="72" s="1"/>
  <c r="K1499" i="72"/>
  <c r="T1499" i="72" s="1"/>
  <c r="K1498" i="72"/>
  <c r="T1498" i="72" s="1"/>
  <c r="K1497" i="72"/>
  <c r="T1497" i="72" s="1"/>
  <c r="K1496" i="72"/>
  <c r="T1496" i="72" s="1"/>
  <c r="K1495" i="72"/>
  <c r="T1495" i="72" s="1"/>
  <c r="K1494" i="72"/>
  <c r="T1494" i="72" s="1"/>
  <c r="K1493" i="72"/>
  <c r="T1493" i="72" s="1"/>
  <c r="K1492" i="72"/>
  <c r="T1492" i="72" s="1"/>
  <c r="K1491" i="72"/>
  <c r="T1491" i="72" s="1"/>
  <c r="K1490" i="72"/>
  <c r="T1490" i="72" s="1"/>
  <c r="K1489" i="72"/>
  <c r="T1489" i="72" s="1"/>
  <c r="K1488" i="72"/>
  <c r="T1488" i="72" s="1"/>
  <c r="K1487" i="72"/>
  <c r="T1487" i="72" s="1"/>
  <c r="K1486" i="72"/>
  <c r="T1486" i="72" s="1"/>
  <c r="K1485" i="72"/>
  <c r="T1485" i="72" s="1"/>
  <c r="K1484" i="72"/>
  <c r="T1484" i="72" s="1"/>
  <c r="K1483" i="72"/>
  <c r="T1483" i="72" s="1"/>
  <c r="K1482" i="72"/>
  <c r="T1482" i="72" s="1"/>
  <c r="K1481" i="72"/>
  <c r="T1481" i="72" s="1"/>
  <c r="K1480" i="72"/>
  <c r="T1480" i="72" s="1"/>
  <c r="K1479" i="72"/>
  <c r="T1479" i="72" s="1"/>
  <c r="K1478" i="72"/>
  <c r="T1478" i="72" s="1"/>
  <c r="K1477" i="72"/>
  <c r="T1477" i="72" s="1"/>
  <c r="K1476" i="72"/>
  <c r="T1476" i="72" s="1"/>
  <c r="K1475" i="72"/>
  <c r="T1475" i="72" s="1"/>
  <c r="K1474" i="72"/>
  <c r="T1474" i="72" s="1"/>
  <c r="K1473" i="72"/>
  <c r="T1473" i="72" s="1"/>
  <c r="K1472" i="72"/>
  <c r="T1472" i="72" s="1"/>
  <c r="K1471" i="72"/>
  <c r="T1471" i="72" s="1"/>
  <c r="K1470" i="72"/>
  <c r="T1470" i="72" s="1"/>
  <c r="K1469" i="72"/>
  <c r="T1469" i="72" s="1"/>
  <c r="K1468" i="72"/>
  <c r="T1468" i="72" s="1"/>
  <c r="K1467" i="72"/>
  <c r="T1467" i="72" s="1"/>
  <c r="K1466" i="72"/>
  <c r="T1466" i="72" s="1"/>
  <c r="K1465" i="72"/>
  <c r="T1465" i="72" s="1"/>
  <c r="K1464" i="72"/>
  <c r="T1464" i="72" s="1"/>
  <c r="K1463" i="72"/>
  <c r="T1463" i="72" s="1"/>
  <c r="K1462" i="72"/>
  <c r="T1462" i="72" s="1"/>
  <c r="K1461" i="72"/>
  <c r="T1461" i="72" s="1"/>
  <c r="K1460" i="72"/>
  <c r="T1460" i="72" s="1"/>
  <c r="K1459" i="72"/>
  <c r="T1459" i="72" s="1"/>
  <c r="K1458" i="72"/>
  <c r="T1458" i="72" s="1"/>
  <c r="K1457" i="72"/>
  <c r="T1457" i="72" s="1"/>
  <c r="K1456" i="72"/>
  <c r="T1456" i="72" s="1"/>
  <c r="K1455" i="72"/>
  <c r="T1455" i="72" s="1"/>
  <c r="K1454" i="72"/>
  <c r="T1454" i="72" s="1"/>
  <c r="K1453" i="72"/>
  <c r="T1453" i="72" s="1"/>
  <c r="K1452" i="72"/>
  <c r="T1452" i="72" s="1"/>
  <c r="K1451" i="72"/>
  <c r="T1451" i="72" s="1"/>
  <c r="K1450" i="72"/>
  <c r="T1450" i="72" s="1"/>
  <c r="K1449" i="72"/>
  <c r="T1449" i="72" s="1"/>
  <c r="K1448" i="72"/>
  <c r="T1448" i="72" s="1"/>
  <c r="K1447" i="72"/>
  <c r="T1447" i="72" s="1"/>
  <c r="K1446" i="72"/>
  <c r="T1446" i="72" s="1"/>
  <c r="K1445" i="72"/>
  <c r="T1445" i="72" s="1"/>
  <c r="K1444" i="72"/>
  <c r="T1444" i="72" s="1"/>
  <c r="K1443" i="72"/>
  <c r="T1443" i="72" s="1"/>
  <c r="K1442" i="72"/>
  <c r="T1442" i="72" s="1"/>
  <c r="K1441" i="72"/>
  <c r="T1441" i="72" s="1"/>
  <c r="K1440" i="72"/>
  <c r="T1440" i="72" s="1"/>
  <c r="K1439" i="72"/>
  <c r="T1439" i="72" s="1"/>
  <c r="K1438" i="72"/>
  <c r="T1438" i="72" s="1"/>
  <c r="K1437" i="72"/>
  <c r="T1437" i="72" s="1"/>
  <c r="K1436" i="72"/>
  <c r="T1436" i="72" s="1"/>
  <c r="K1435" i="72"/>
  <c r="T1435" i="72" s="1"/>
  <c r="K1434" i="72"/>
  <c r="T1434" i="72" s="1"/>
  <c r="K1433" i="72"/>
  <c r="T1433" i="72" s="1"/>
  <c r="K1432" i="72"/>
  <c r="T1432" i="72" s="1"/>
  <c r="K1431" i="72"/>
  <c r="T1431" i="72" s="1"/>
  <c r="K1430" i="72"/>
  <c r="T1430" i="72" s="1"/>
  <c r="K1429" i="72"/>
  <c r="T1429" i="72" s="1"/>
  <c r="K1428" i="72"/>
  <c r="T1428" i="72" s="1"/>
  <c r="K1427" i="72"/>
  <c r="T1427" i="72" s="1"/>
  <c r="K1426" i="72"/>
  <c r="T1426" i="72" s="1"/>
  <c r="K1425" i="72"/>
  <c r="T1425" i="72" s="1"/>
  <c r="K1424" i="72"/>
  <c r="T1424" i="72" s="1"/>
  <c r="K1423" i="72"/>
  <c r="T1423" i="72" s="1"/>
  <c r="K1422" i="72"/>
  <c r="T1422" i="72" s="1"/>
  <c r="K1421" i="72"/>
  <c r="T1421" i="72" s="1"/>
  <c r="K1420" i="72"/>
  <c r="T1420" i="72" s="1"/>
  <c r="K1419" i="72"/>
  <c r="T1419" i="72" s="1"/>
  <c r="K1418" i="72"/>
  <c r="T1418" i="72" s="1"/>
  <c r="K1417" i="72"/>
  <c r="T1417" i="72" s="1"/>
  <c r="K1416" i="72"/>
  <c r="T1416" i="72" s="1"/>
  <c r="K1415" i="72"/>
  <c r="T1415" i="72" s="1"/>
  <c r="K1414" i="72"/>
  <c r="T1414" i="72" s="1"/>
  <c r="K1413" i="72"/>
  <c r="T1413" i="72" s="1"/>
  <c r="K1412" i="72"/>
  <c r="T1412" i="72" s="1"/>
  <c r="K1411" i="72"/>
  <c r="T1411" i="72" s="1"/>
  <c r="K1410" i="72"/>
  <c r="T1410" i="72" s="1"/>
  <c r="K1409" i="72"/>
  <c r="T1409" i="72" s="1"/>
  <c r="K1408" i="72"/>
  <c r="T1408" i="72" s="1"/>
  <c r="K1407" i="72"/>
  <c r="T1407" i="72" s="1"/>
  <c r="K1406" i="72"/>
  <c r="T1406" i="72" s="1"/>
  <c r="K1405" i="72"/>
  <c r="T1405" i="72" s="1"/>
  <c r="K1404" i="72"/>
  <c r="T1404" i="72" s="1"/>
  <c r="K1403" i="72"/>
  <c r="T1403" i="72" s="1"/>
  <c r="K1402" i="72"/>
  <c r="T1402" i="72" s="1"/>
  <c r="K1401" i="72"/>
  <c r="T1401" i="72" s="1"/>
  <c r="K1400" i="72"/>
  <c r="T1400" i="72" s="1"/>
  <c r="K1399" i="72"/>
  <c r="T1399" i="72" s="1"/>
  <c r="K1398" i="72"/>
  <c r="T1398" i="72" s="1"/>
  <c r="K1395" i="72"/>
  <c r="T1395" i="72" s="1"/>
  <c r="K1394" i="72"/>
  <c r="T1394" i="72" s="1"/>
  <c r="K1393" i="72"/>
  <c r="T1393" i="72" s="1"/>
  <c r="K1392" i="72"/>
  <c r="T1392" i="72" s="1"/>
  <c r="K1391" i="72"/>
  <c r="T1391" i="72" s="1"/>
  <c r="K1390" i="72"/>
  <c r="T1390" i="72" s="1"/>
  <c r="K1389" i="72"/>
  <c r="T1389" i="72" s="1"/>
  <c r="K1388" i="72"/>
  <c r="T1388" i="72" s="1"/>
  <c r="K1387" i="72"/>
  <c r="T1387" i="72" s="1"/>
  <c r="K1386" i="72"/>
  <c r="T1386" i="72" s="1"/>
  <c r="K1385" i="72"/>
  <c r="T1385" i="72" s="1"/>
  <c r="K1384" i="72"/>
  <c r="T1384" i="72" s="1"/>
  <c r="K1383" i="72"/>
  <c r="T1383" i="72" s="1"/>
  <c r="K1382" i="72"/>
  <c r="T1382" i="72" s="1"/>
  <c r="K1381" i="72"/>
  <c r="T1381" i="72" s="1"/>
  <c r="K1380" i="72"/>
  <c r="T1380" i="72" s="1"/>
  <c r="K1379" i="72"/>
  <c r="T1379" i="72" s="1"/>
  <c r="K1378" i="72"/>
  <c r="T1378" i="72" s="1"/>
  <c r="K1377" i="72"/>
  <c r="T1377" i="72" s="1"/>
  <c r="K1376" i="72"/>
  <c r="T1376" i="72" s="1"/>
  <c r="K1375" i="72"/>
  <c r="T1375" i="72" s="1"/>
  <c r="K1374" i="72"/>
  <c r="T1374" i="72" s="1"/>
  <c r="K1373" i="72"/>
  <c r="T1373" i="72" s="1"/>
  <c r="K1372" i="72"/>
  <c r="T1372" i="72" s="1"/>
  <c r="K1371" i="72"/>
  <c r="T1371" i="72" s="1"/>
  <c r="K1370" i="72"/>
  <c r="T1370" i="72" s="1"/>
  <c r="K1369" i="72"/>
  <c r="T1369" i="72" s="1"/>
  <c r="K1368" i="72"/>
  <c r="T1368" i="72" s="1"/>
  <c r="K1367" i="72"/>
  <c r="T1367" i="72" s="1"/>
  <c r="K1366" i="72"/>
  <c r="T1366" i="72" s="1"/>
  <c r="K1365" i="72"/>
  <c r="T1365" i="72" s="1"/>
  <c r="K1364" i="72"/>
  <c r="T1364" i="72" s="1"/>
  <c r="K1363" i="72"/>
  <c r="T1363" i="72" s="1"/>
  <c r="K1362" i="72"/>
  <c r="T1362" i="72" s="1"/>
  <c r="K1361" i="72"/>
  <c r="T1361" i="72" s="1"/>
  <c r="K1360" i="72"/>
  <c r="T1360" i="72" s="1"/>
  <c r="K1359" i="72"/>
  <c r="T1359" i="72" s="1"/>
  <c r="K1358" i="72"/>
  <c r="T1358" i="72" s="1"/>
  <c r="K1357" i="72"/>
  <c r="T1357" i="72" s="1"/>
  <c r="K1356" i="72"/>
  <c r="T1356" i="72" s="1"/>
  <c r="K1355" i="72"/>
  <c r="T1355" i="72" s="1"/>
  <c r="K1354" i="72"/>
  <c r="T1354" i="72" s="1"/>
  <c r="K1353" i="72"/>
  <c r="T1353" i="72" s="1"/>
  <c r="K1352" i="72"/>
  <c r="T1352" i="72" s="1"/>
  <c r="K1351" i="72"/>
  <c r="T1351" i="72" s="1"/>
  <c r="K1350" i="72"/>
  <c r="T1350" i="72" s="1"/>
  <c r="K1347" i="72"/>
  <c r="T1347" i="72" s="1"/>
  <c r="K1346" i="72"/>
  <c r="T1346" i="72" s="1"/>
  <c r="K1345" i="72"/>
  <c r="T1345" i="72" s="1"/>
  <c r="K1344" i="72"/>
  <c r="T1344" i="72" s="1"/>
  <c r="K1343" i="72"/>
  <c r="T1343" i="72" s="1"/>
  <c r="K1342" i="72"/>
  <c r="T1342" i="72" s="1"/>
  <c r="K1341" i="72"/>
  <c r="T1341" i="72" s="1"/>
  <c r="K1340" i="72"/>
  <c r="T1340" i="72" s="1"/>
  <c r="K1339" i="72"/>
  <c r="T1339" i="72" s="1"/>
  <c r="K1338" i="72"/>
  <c r="T1338" i="72" s="1"/>
  <c r="K1337" i="72"/>
  <c r="T1337" i="72" s="1"/>
  <c r="K1336" i="72"/>
  <c r="T1336" i="72" s="1"/>
  <c r="K1335" i="72"/>
  <c r="T1335" i="72" s="1"/>
  <c r="K1334" i="72"/>
  <c r="T1334" i="72" s="1"/>
  <c r="K1333" i="72"/>
  <c r="T1333" i="72" s="1"/>
  <c r="K1332" i="72"/>
  <c r="T1332" i="72" s="1"/>
  <c r="K1331" i="72"/>
  <c r="T1331" i="72" s="1"/>
  <c r="K1330" i="72"/>
  <c r="T1330" i="72" s="1"/>
  <c r="K1329" i="72"/>
  <c r="T1329" i="72" s="1"/>
  <c r="K1328" i="72"/>
  <c r="T1328" i="72" s="1"/>
  <c r="K1327" i="72"/>
  <c r="T1327" i="72" s="1"/>
  <c r="K1326" i="72"/>
  <c r="T1326" i="72" s="1"/>
  <c r="K1325" i="72"/>
  <c r="T1325" i="72" s="1"/>
  <c r="K1324" i="72"/>
  <c r="T1324" i="72" s="1"/>
  <c r="K1323" i="72"/>
  <c r="T1323" i="72" s="1"/>
  <c r="K1322" i="72"/>
  <c r="T1322" i="72" s="1"/>
  <c r="K1321" i="72"/>
  <c r="T1321" i="72" s="1"/>
  <c r="K1320" i="72"/>
  <c r="T1320" i="72" s="1"/>
  <c r="K1319" i="72"/>
  <c r="T1319" i="72" s="1"/>
  <c r="K1318" i="72"/>
  <c r="T1318" i="72" s="1"/>
  <c r="K1317" i="72"/>
  <c r="T1317" i="72" s="1"/>
  <c r="K1316" i="72"/>
  <c r="T1316" i="72" s="1"/>
  <c r="K1315" i="72"/>
  <c r="T1315" i="72" s="1"/>
  <c r="K1314" i="72"/>
  <c r="T1314" i="72" s="1"/>
  <c r="K1304" i="72"/>
  <c r="T1304" i="72" s="1"/>
  <c r="K1303" i="72"/>
  <c r="T1303" i="72" s="1"/>
  <c r="K1302" i="72"/>
  <c r="T1302" i="72" s="1"/>
  <c r="K1301" i="72"/>
  <c r="T1301" i="72" s="1"/>
  <c r="K1300" i="72"/>
  <c r="T1300" i="72" s="1"/>
  <c r="K1299" i="72"/>
  <c r="T1299" i="72" s="1"/>
  <c r="K1298" i="72"/>
  <c r="T1298" i="72" s="1"/>
  <c r="K1297" i="72"/>
  <c r="T1297" i="72" s="1"/>
  <c r="K1296" i="72"/>
  <c r="T1296" i="72" s="1"/>
  <c r="K1295" i="72"/>
  <c r="T1295" i="72" s="1"/>
  <c r="K1294" i="72"/>
  <c r="T1294" i="72" s="1"/>
  <c r="K1293" i="72"/>
  <c r="T1293" i="72" s="1"/>
  <c r="K1292" i="72"/>
  <c r="T1292" i="72" s="1"/>
  <c r="K1291" i="72"/>
  <c r="T1291" i="72" s="1"/>
  <c r="K1290" i="72"/>
  <c r="T1290" i="72" s="1"/>
  <c r="K1289" i="72"/>
  <c r="T1289" i="72" s="1"/>
  <c r="K1288" i="72"/>
  <c r="T1288" i="72" s="1"/>
  <c r="K1287" i="72"/>
  <c r="T1287" i="72" s="1"/>
  <c r="K1286" i="72"/>
  <c r="T1286" i="72" s="1"/>
  <c r="K1285" i="72"/>
  <c r="T1285" i="72" s="1"/>
  <c r="K1284" i="72"/>
  <c r="T1284" i="72" s="1"/>
  <c r="K1283" i="72"/>
  <c r="T1283" i="72" s="1"/>
  <c r="K1282" i="72"/>
  <c r="T1282" i="72" s="1"/>
  <c r="K1281" i="72"/>
  <c r="T1281" i="72" s="1"/>
  <c r="K1280" i="72"/>
  <c r="T1280" i="72" s="1"/>
  <c r="K1279" i="72"/>
  <c r="T1279" i="72" s="1"/>
  <c r="K1278" i="72"/>
  <c r="T1278" i="72" s="1"/>
  <c r="K1277" i="72"/>
  <c r="T1277" i="72" s="1"/>
  <c r="K1276" i="72"/>
  <c r="T1276" i="72" s="1"/>
  <c r="K1275" i="72"/>
  <c r="T1275" i="72" s="1"/>
  <c r="K1274" i="72"/>
  <c r="T1274" i="72" s="1"/>
  <c r="K1273" i="72"/>
  <c r="T1273" i="72" s="1"/>
  <c r="K1272" i="72"/>
  <c r="T1272" i="72" s="1"/>
  <c r="K1271" i="72"/>
  <c r="T1271" i="72" s="1"/>
  <c r="K1270" i="72"/>
  <c r="T1270" i="72" s="1"/>
  <c r="K1269" i="72"/>
  <c r="T1269" i="72" s="1"/>
  <c r="K1268" i="72"/>
  <c r="T1268" i="72" s="1"/>
  <c r="K1267" i="72"/>
  <c r="T1267" i="72" s="1"/>
  <c r="K1266" i="72"/>
  <c r="T1266" i="72" s="1"/>
  <c r="K1265" i="72"/>
  <c r="T1265" i="72" s="1"/>
  <c r="K1264" i="72"/>
  <c r="T1264" i="72" s="1"/>
  <c r="K1263" i="72"/>
  <c r="T1263" i="72" s="1"/>
  <c r="K1262" i="72"/>
  <c r="T1262" i="72" s="1"/>
  <c r="K1261" i="72"/>
  <c r="T1261" i="72" s="1"/>
  <c r="K1260" i="72"/>
  <c r="T1260" i="72" s="1"/>
  <c r="K1259" i="72"/>
  <c r="T1259" i="72" s="1"/>
  <c r="K1258" i="72"/>
  <c r="T1258" i="72" s="1"/>
  <c r="K1257" i="72"/>
  <c r="T1257" i="72" s="1"/>
  <c r="K1256" i="72"/>
  <c r="T1256" i="72" s="1"/>
  <c r="K1255" i="72"/>
  <c r="T1255" i="72" s="1"/>
  <c r="K1254" i="72"/>
  <c r="T1254" i="72" s="1"/>
  <c r="K1253" i="72"/>
  <c r="T1253" i="72" s="1"/>
  <c r="K1252" i="72"/>
  <c r="T1252" i="72" s="1"/>
  <c r="K1251" i="72"/>
  <c r="T1251" i="72" s="1"/>
  <c r="K1250" i="72"/>
  <c r="T1250" i="72" s="1"/>
  <c r="K1249" i="72"/>
  <c r="T1249" i="72" s="1"/>
  <c r="K1248" i="72"/>
  <c r="T1248" i="72" s="1"/>
  <c r="K1247" i="72"/>
  <c r="T1247" i="72" s="1"/>
  <c r="K1246" i="72"/>
  <c r="T1246" i="72" s="1"/>
  <c r="K1245" i="72"/>
  <c r="T1245" i="72" s="1"/>
  <c r="K1244" i="72"/>
  <c r="T1244" i="72" s="1"/>
  <c r="K1243" i="72"/>
  <c r="T1243" i="72" s="1"/>
  <c r="K1242" i="72"/>
  <c r="T1242" i="72" s="1"/>
  <c r="K1241" i="72"/>
  <c r="T1241" i="72" s="1"/>
  <c r="K1240" i="72"/>
  <c r="T1240" i="72" s="1"/>
  <c r="K1239" i="72"/>
  <c r="T1239" i="72" s="1"/>
  <c r="K1238" i="72"/>
  <c r="T1238" i="72" s="1"/>
  <c r="K1237" i="72"/>
  <c r="T1237" i="72" s="1"/>
  <c r="K1236" i="72"/>
  <c r="T1236" i="72" s="1"/>
  <c r="K1235" i="72"/>
  <c r="T1235" i="72" s="1"/>
  <c r="K1234" i="72"/>
  <c r="T1234" i="72" s="1"/>
  <c r="K1233" i="72"/>
  <c r="T1233" i="72" s="1"/>
  <c r="K1232" i="72"/>
  <c r="T1232" i="72" s="1"/>
  <c r="K1231" i="72"/>
  <c r="T1231" i="72" s="1"/>
  <c r="K1230" i="72"/>
  <c r="T1230" i="72" s="1"/>
  <c r="K1229" i="72"/>
  <c r="T1229" i="72" s="1"/>
  <c r="K1228" i="72"/>
  <c r="T1228" i="72" s="1"/>
  <c r="K1227" i="72"/>
  <c r="T1227" i="72" s="1"/>
  <c r="K1226" i="72"/>
  <c r="T1226" i="72" s="1"/>
  <c r="K1225" i="72"/>
  <c r="T1225" i="72" s="1"/>
  <c r="K1224" i="72"/>
  <c r="T1224" i="72" s="1"/>
  <c r="K1223" i="72"/>
  <c r="T1223" i="72" s="1"/>
  <c r="K1222" i="72"/>
  <c r="T1222" i="72" s="1"/>
  <c r="K1221" i="72"/>
  <c r="T1221" i="72" s="1"/>
  <c r="K1220" i="72"/>
  <c r="T1220" i="72" s="1"/>
  <c r="K1219" i="72"/>
  <c r="T1219" i="72" s="1"/>
  <c r="K1218" i="72"/>
  <c r="T1218" i="72" s="1"/>
  <c r="K1217" i="72"/>
  <c r="T1217" i="72" s="1"/>
  <c r="K1216" i="72"/>
  <c r="T1216" i="72" s="1"/>
  <c r="K1215" i="72"/>
  <c r="T1215" i="72" s="1"/>
  <c r="K1214" i="72"/>
  <c r="T1214" i="72" s="1"/>
  <c r="K1213" i="72"/>
  <c r="T1213" i="72" s="1"/>
  <c r="K1212" i="72"/>
  <c r="T1212" i="72" s="1"/>
  <c r="K1211" i="72"/>
  <c r="T1211" i="72" s="1"/>
  <c r="K1210" i="72"/>
  <c r="T1210" i="72" s="1"/>
  <c r="K1209" i="72"/>
  <c r="T1209" i="72" s="1"/>
  <c r="K1208" i="72"/>
  <c r="T1208" i="72" s="1"/>
  <c r="K1207" i="72"/>
  <c r="T1207" i="72" s="1"/>
  <c r="K1206" i="72"/>
  <c r="T1206" i="72" s="1"/>
  <c r="K1205" i="72"/>
  <c r="T1205" i="72" s="1"/>
  <c r="K1204" i="72"/>
  <c r="T1204" i="72" s="1"/>
  <c r="K1203" i="72"/>
  <c r="T1203" i="72" s="1"/>
  <c r="K1202" i="72"/>
  <c r="T1202" i="72" s="1"/>
  <c r="K1201" i="72"/>
  <c r="T1201" i="72" s="1"/>
  <c r="K1200" i="72"/>
  <c r="T1200" i="72" s="1"/>
  <c r="K1199" i="72"/>
  <c r="T1199" i="72" s="1"/>
  <c r="K1198" i="72"/>
  <c r="T1198" i="72" s="1"/>
  <c r="K1197" i="72"/>
  <c r="T1197" i="72" s="1"/>
  <c r="K1196" i="72"/>
  <c r="T1196" i="72" s="1"/>
  <c r="K1195" i="72"/>
  <c r="T1195" i="72" s="1"/>
  <c r="K1194" i="72"/>
  <c r="T1194" i="72" s="1"/>
  <c r="K1193" i="72"/>
  <c r="T1193" i="72" s="1"/>
  <c r="K1192" i="72"/>
  <c r="T1192" i="72" s="1"/>
  <c r="K1191" i="72"/>
  <c r="T1191" i="72" s="1"/>
  <c r="K1190" i="72"/>
  <c r="T1190" i="72" s="1"/>
  <c r="K1189" i="72"/>
  <c r="T1189" i="72" s="1"/>
  <c r="K1188" i="72"/>
  <c r="T1188" i="72" s="1"/>
  <c r="K1187" i="72"/>
  <c r="T1187" i="72" s="1"/>
  <c r="K1186" i="72"/>
  <c r="T1186" i="72" s="1"/>
  <c r="K1185" i="72"/>
  <c r="T1185" i="72" s="1"/>
  <c r="K1184" i="72"/>
  <c r="T1184" i="72" s="1"/>
  <c r="K1183" i="72"/>
  <c r="T1183" i="72" s="1"/>
  <c r="K1182" i="72"/>
  <c r="T1182" i="72" s="1"/>
  <c r="K1181" i="72"/>
  <c r="T1181" i="72" s="1"/>
  <c r="K1180" i="72"/>
  <c r="T1180" i="72" s="1"/>
  <c r="K1179" i="72"/>
  <c r="T1179" i="72" s="1"/>
  <c r="K1178" i="72"/>
  <c r="T1178" i="72" s="1"/>
  <c r="K1177" i="72"/>
  <c r="T1177" i="72" s="1"/>
  <c r="K1176" i="72"/>
  <c r="T1176" i="72" s="1"/>
  <c r="K1175" i="72"/>
  <c r="T1175" i="72" s="1"/>
  <c r="K1174" i="72"/>
  <c r="T1174" i="72" s="1"/>
  <c r="K1173" i="72"/>
  <c r="T1173" i="72" s="1"/>
  <c r="K1172" i="72"/>
  <c r="T1172" i="72" s="1"/>
  <c r="K1171" i="72"/>
  <c r="T1171" i="72" s="1"/>
  <c r="K1170" i="72"/>
  <c r="T1170" i="72" s="1"/>
  <c r="K1169" i="72"/>
  <c r="T1169" i="72" s="1"/>
  <c r="K1168" i="72"/>
  <c r="T1168" i="72" s="1"/>
  <c r="K1167" i="72"/>
  <c r="T1167" i="72" s="1"/>
  <c r="K1166" i="72"/>
  <c r="T1166" i="72" s="1"/>
  <c r="K1165" i="72"/>
  <c r="T1165" i="72" s="1"/>
  <c r="K1164" i="72"/>
  <c r="T1164" i="72" s="1"/>
  <c r="K1163" i="72"/>
  <c r="T1163" i="72" s="1"/>
  <c r="K1162" i="72"/>
  <c r="T1162" i="72" s="1"/>
  <c r="K1161" i="72"/>
  <c r="T1161" i="72" s="1"/>
  <c r="K1160" i="72"/>
  <c r="T1160" i="72" s="1"/>
  <c r="K1159" i="72"/>
  <c r="T1159" i="72" s="1"/>
  <c r="K1158" i="72"/>
  <c r="T1158" i="72" s="1"/>
  <c r="K1157" i="72"/>
  <c r="T1157" i="72" s="1"/>
  <c r="K1156" i="72"/>
  <c r="T1156" i="72" s="1"/>
  <c r="K1155" i="72"/>
  <c r="T1155" i="72" s="1"/>
  <c r="K1154" i="72"/>
  <c r="T1154" i="72" s="1"/>
  <c r="K1153" i="72"/>
  <c r="T1153" i="72" s="1"/>
  <c r="K1152" i="72"/>
  <c r="T1152" i="72" s="1"/>
  <c r="K1151" i="72"/>
  <c r="T1151" i="72" s="1"/>
  <c r="K1150" i="72"/>
  <c r="T1150" i="72" s="1"/>
  <c r="K1149" i="72"/>
  <c r="T1149" i="72" s="1"/>
  <c r="K1148" i="72"/>
  <c r="T1148" i="72" s="1"/>
  <c r="K1147" i="72"/>
  <c r="T1147" i="72" s="1"/>
  <c r="K1146" i="72"/>
  <c r="T1146" i="72" s="1"/>
  <c r="K1145" i="72"/>
  <c r="T1145" i="72" s="1"/>
  <c r="K1144" i="72"/>
  <c r="T1144" i="72" s="1"/>
  <c r="K1143" i="72"/>
  <c r="T1143" i="72" s="1"/>
  <c r="K1142" i="72"/>
  <c r="T1142" i="72" s="1"/>
  <c r="K1141" i="72"/>
  <c r="T1141" i="72" s="1"/>
  <c r="K1140" i="72"/>
  <c r="T1140" i="72" s="1"/>
  <c r="K1139" i="72"/>
  <c r="T1139" i="72" s="1"/>
  <c r="K1138" i="72"/>
  <c r="T1138" i="72" s="1"/>
  <c r="K1137" i="72"/>
  <c r="T1137" i="72" s="1"/>
  <c r="K1136" i="72"/>
  <c r="T1136" i="72" s="1"/>
  <c r="K1135" i="72"/>
  <c r="T1135" i="72" s="1"/>
  <c r="K1134" i="72"/>
  <c r="T1134" i="72" s="1"/>
  <c r="K1133" i="72"/>
  <c r="T1133" i="72" s="1"/>
  <c r="K1130" i="72"/>
  <c r="T1130" i="72" s="1"/>
  <c r="K1129" i="72"/>
  <c r="T1129" i="72" s="1"/>
  <c r="K1128" i="72"/>
  <c r="T1128" i="72" s="1"/>
  <c r="K1127" i="72"/>
  <c r="T1127" i="72" s="1"/>
  <c r="K1126" i="72"/>
  <c r="T1126" i="72" s="1"/>
  <c r="K1125" i="72"/>
  <c r="T1125" i="72" s="1"/>
  <c r="K1124" i="72"/>
  <c r="T1124" i="72" s="1"/>
  <c r="K1123" i="72"/>
  <c r="T1123" i="72" s="1"/>
  <c r="K1122" i="72"/>
  <c r="T1122" i="72" s="1"/>
  <c r="K1121" i="72"/>
  <c r="T1121" i="72" s="1"/>
  <c r="K1120" i="72"/>
  <c r="T1120" i="72" s="1"/>
  <c r="K1119" i="72"/>
  <c r="T1119" i="72" s="1"/>
  <c r="K1118" i="72"/>
  <c r="T1118" i="72" s="1"/>
  <c r="K1117" i="72"/>
  <c r="T1117" i="72" s="1"/>
  <c r="K1116" i="72"/>
  <c r="T1116" i="72" s="1"/>
  <c r="K1115" i="72"/>
  <c r="T1115" i="72" s="1"/>
  <c r="K1114" i="72"/>
  <c r="T1114" i="72" s="1"/>
  <c r="K1113" i="72"/>
  <c r="T1113" i="72" s="1"/>
  <c r="K1112" i="72"/>
  <c r="T1112" i="72" s="1"/>
  <c r="K1111" i="72"/>
  <c r="T1111" i="72" s="1"/>
  <c r="K1110" i="72"/>
  <c r="T1110" i="72" s="1"/>
  <c r="K1109" i="72"/>
  <c r="T1109" i="72" s="1"/>
  <c r="K1108" i="72"/>
  <c r="T1108" i="72" s="1"/>
  <c r="K1107" i="72"/>
  <c r="T1107" i="72" s="1"/>
  <c r="K1106" i="72"/>
  <c r="T1106" i="72" s="1"/>
  <c r="K1105" i="72"/>
  <c r="T1105" i="72" s="1"/>
  <c r="K1104" i="72"/>
  <c r="T1104" i="72" s="1"/>
  <c r="K1103" i="72"/>
  <c r="T1103" i="72" s="1"/>
  <c r="K1102" i="72"/>
  <c r="T1102" i="72" s="1"/>
  <c r="K1101" i="72"/>
  <c r="T1101" i="72" s="1"/>
  <c r="K1100" i="72"/>
  <c r="T1100" i="72" s="1"/>
  <c r="K1099" i="72"/>
  <c r="T1099" i="72" s="1"/>
  <c r="K1098" i="72"/>
  <c r="T1098" i="72" s="1"/>
  <c r="K1097" i="72"/>
  <c r="T1097" i="72" s="1"/>
  <c r="K1096" i="72"/>
  <c r="T1096" i="72" s="1"/>
  <c r="K1095" i="72"/>
  <c r="T1095" i="72" s="1"/>
  <c r="K1094" i="72"/>
  <c r="T1094" i="72" s="1"/>
  <c r="K1093" i="72"/>
  <c r="T1093" i="72" s="1"/>
  <c r="K1092" i="72"/>
  <c r="T1092" i="72" s="1"/>
  <c r="K1091" i="72"/>
  <c r="T1091" i="72" s="1"/>
  <c r="K1090" i="72"/>
  <c r="T1090" i="72" s="1"/>
  <c r="K1089" i="72"/>
  <c r="T1089" i="72" s="1"/>
  <c r="K1088" i="72"/>
  <c r="T1088" i="72" s="1"/>
  <c r="K1087" i="72"/>
  <c r="T1087" i="72" s="1"/>
  <c r="K1086" i="72"/>
  <c r="T1086" i="72" s="1"/>
  <c r="K1085" i="72"/>
  <c r="T1085" i="72" s="1"/>
  <c r="K1084" i="72"/>
  <c r="T1084" i="72" s="1"/>
  <c r="K1083" i="72"/>
  <c r="T1083" i="72" s="1"/>
  <c r="K1082" i="72"/>
  <c r="T1082" i="72" s="1"/>
  <c r="K1081" i="72"/>
  <c r="T1081" i="72" s="1"/>
  <c r="K1080" i="72"/>
  <c r="T1080" i="72" s="1"/>
  <c r="K1079" i="72"/>
  <c r="T1079" i="72" s="1"/>
  <c r="K1078" i="72"/>
  <c r="T1078" i="72" s="1"/>
  <c r="K1077" i="72"/>
  <c r="T1077" i="72" s="1"/>
  <c r="K1076" i="72"/>
  <c r="T1076" i="72" s="1"/>
  <c r="K1075" i="72"/>
  <c r="T1075" i="72" s="1"/>
  <c r="K1074" i="72"/>
  <c r="T1074" i="72" s="1"/>
  <c r="K1069" i="72"/>
  <c r="T1069" i="72" s="1"/>
  <c r="K1068" i="72"/>
  <c r="T1068" i="72" s="1"/>
  <c r="K1067" i="72"/>
  <c r="T1067" i="72" s="1"/>
  <c r="K1058" i="72"/>
  <c r="T1058" i="72" s="1"/>
  <c r="K1057" i="72"/>
  <c r="T1057" i="72" s="1"/>
  <c r="K1056" i="72"/>
  <c r="T1056" i="72" s="1"/>
  <c r="K1055" i="72"/>
  <c r="T1055" i="72" s="1"/>
  <c r="K1054" i="72"/>
  <c r="T1054" i="72" s="1"/>
  <c r="K1053" i="72"/>
  <c r="T1053" i="72" s="1"/>
  <c r="K1052" i="72"/>
  <c r="T1052" i="72" s="1"/>
  <c r="K1051" i="72"/>
  <c r="T1051" i="72" s="1"/>
  <c r="K1050" i="72"/>
  <c r="T1050" i="72" s="1"/>
  <c r="K1049" i="72"/>
  <c r="T1049" i="72" s="1"/>
  <c r="K1048" i="72"/>
  <c r="T1048" i="72" s="1"/>
  <c r="K1047" i="72"/>
  <c r="T1047" i="72" s="1"/>
  <c r="K1046" i="72"/>
  <c r="T1046" i="72" s="1"/>
  <c r="K1045" i="72"/>
  <c r="T1045" i="72" s="1"/>
  <c r="K1044" i="72"/>
  <c r="T1044" i="72" s="1"/>
  <c r="K1043" i="72"/>
  <c r="T1043" i="72" s="1"/>
  <c r="K1042" i="72"/>
  <c r="T1042" i="72" s="1"/>
  <c r="K1041" i="72"/>
  <c r="T1041" i="72" s="1"/>
  <c r="K1040" i="72"/>
  <c r="T1040" i="72" s="1"/>
  <c r="K1039" i="72"/>
  <c r="T1039" i="72" s="1"/>
  <c r="K1038" i="72"/>
  <c r="T1038" i="72" s="1"/>
  <c r="K1037" i="72"/>
  <c r="T1037" i="72" s="1"/>
  <c r="K1036" i="72"/>
  <c r="T1036" i="72" s="1"/>
  <c r="K1035" i="72"/>
  <c r="T1035" i="72" s="1"/>
  <c r="K1034" i="72"/>
  <c r="T1034" i="72" s="1"/>
  <c r="K1033" i="72"/>
  <c r="T1033" i="72" s="1"/>
  <c r="K1032" i="72"/>
  <c r="T1032" i="72" s="1"/>
  <c r="K1031" i="72"/>
  <c r="T1031" i="72" s="1"/>
  <c r="K1030" i="72"/>
  <c r="T1030" i="72" s="1"/>
  <c r="K1029" i="72"/>
  <c r="T1029" i="72" s="1"/>
  <c r="K1028" i="72"/>
  <c r="T1028" i="72" s="1"/>
  <c r="K1027" i="72"/>
  <c r="T1027" i="72" s="1"/>
  <c r="K1026" i="72"/>
  <c r="T1026" i="72" s="1"/>
  <c r="K1025" i="72"/>
  <c r="T1025" i="72" s="1"/>
  <c r="K1024" i="72"/>
  <c r="T1024" i="72" s="1"/>
  <c r="K1023" i="72"/>
  <c r="T1023" i="72" s="1"/>
  <c r="K1022" i="72"/>
  <c r="T1022" i="72" s="1"/>
  <c r="K1021" i="72"/>
  <c r="T1021" i="72" s="1"/>
  <c r="K1020" i="72"/>
  <c r="T1020" i="72" s="1"/>
  <c r="K1019" i="72"/>
  <c r="T1019" i="72" s="1"/>
  <c r="K1018" i="72"/>
  <c r="T1018" i="72" s="1"/>
  <c r="K1017" i="72"/>
  <c r="T1017" i="72" s="1"/>
  <c r="K1016" i="72"/>
  <c r="T1016" i="72" s="1"/>
  <c r="K1015" i="72"/>
  <c r="T1015" i="72" s="1"/>
  <c r="K1014" i="72"/>
  <c r="T1014" i="72" s="1"/>
  <c r="K1013" i="72"/>
  <c r="T1013" i="72" s="1"/>
  <c r="K1012" i="72"/>
  <c r="T1012" i="72" s="1"/>
  <c r="K1011" i="72"/>
  <c r="T1011" i="72" s="1"/>
  <c r="K1010" i="72"/>
  <c r="T1010" i="72" s="1"/>
  <c r="K1009" i="72"/>
  <c r="T1009" i="72" s="1"/>
  <c r="K1008" i="72"/>
  <c r="T1008" i="72" s="1"/>
  <c r="K1007" i="72"/>
  <c r="T1007" i="72" s="1"/>
  <c r="K1006" i="72"/>
  <c r="T1006" i="72" s="1"/>
  <c r="K1005" i="72"/>
  <c r="T1005" i="72" s="1"/>
  <c r="K1004" i="72"/>
  <c r="T1004" i="72" s="1"/>
  <c r="K1003" i="72"/>
  <c r="T1003" i="72" s="1"/>
  <c r="K1002" i="72"/>
  <c r="T1002" i="72" s="1"/>
  <c r="K1001" i="72"/>
  <c r="T1001" i="72" s="1"/>
  <c r="K1000" i="72"/>
  <c r="T1000" i="72" s="1"/>
  <c r="K999" i="72"/>
  <c r="T999" i="72" s="1"/>
  <c r="K998" i="72"/>
  <c r="T998" i="72" s="1"/>
  <c r="K997" i="72"/>
  <c r="T997" i="72" s="1"/>
  <c r="K996" i="72"/>
  <c r="T996" i="72" s="1"/>
  <c r="K995" i="72"/>
  <c r="T995" i="72" s="1"/>
  <c r="K994" i="72"/>
  <c r="T994" i="72" s="1"/>
  <c r="K993" i="72"/>
  <c r="T993" i="72" s="1"/>
  <c r="K992" i="72"/>
  <c r="T992" i="72" s="1"/>
  <c r="K991" i="72"/>
  <c r="T991" i="72" s="1"/>
  <c r="K990" i="72"/>
  <c r="T990" i="72" s="1"/>
  <c r="K989" i="72"/>
  <c r="T989" i="72" s="1"/>
  <c r="K988" i="72"/>
  <c r="T988" i="72" s="1"/>
  <c r="K987" i="72"/>
  <c r="T987" i="72" s="1"/>
  <c r="K986" i="72"/>
  <c r="T986" i="72" s="1"/>
  <c r="K985" i="72"/>
  <c r="T985" i="72" s="1"/>
  <c r="K984" i="72"/>
  <c r="T984" i="72" s="1"/>
  <c r="K983" i="72"/>
  <c r="T983" i="72" s="1"/>
  <c r="K982" i="72"/>
  <c r="T982" i="72" s="1"/>
  <c r="K981" i="72"/>
  <c r="T981" i="72" s="1"/>
  <c r="K980" i="72"/>
  <c r="T980" i="72" s="1"/>
  <c r="K979" i="72"/>
  <c r="T979" i="72" s="1"/>
  <c r="K978" i="72"/>
  <c r="T978" i="72" s="1"/>
  <c r="K977" i="72"/>
  <c r="T977" i="72" s="1"/>
  <c r="K976" i="72"/>
  <c r="T976" i="72" s="1"/>
  <c r="K975" i="72"/>
  <c r="T975" i="72" s="1"/>
  <c r="K974" i="72"/>
  <c r="T974" i="72" s="1"/>
  <c r="K973" i="72"/>
  <c r="T973" i="72" s="1"/>
  <c r="K972" i="72"/>
  <c r="T972" i="72" s="1"/>
  <c r="K971" i="72"/>
  <c r="T971" i="72" s="1"/>
  <c r="K970" i="72"/>
  <c r="T970" i="72" s="1"/>
  <c r="K969" i="72"/>
  <c r="T969" i="72" s="1"/>
  <c r="K968" i="72"/>
  <c r="T968" i="72" s="1"/>
  <c r="K967" i="72"/>
  <c r="T967" i="72" s="1"/>
  <c r="K966" i="72"/>
  <c r="T966" i="72" s="1"/>
  <c r="K965" i="72"/>
  <c r="T965" i="72" s="1"/>
  <c r="K964" i="72"/>
  <c r="T964" i="72" s="1"/>
  <c r="K963" i="72"/>
  <c r="T963" i="72" s="1"/>
  <c r="K962" i="72"/>
  <c r="T962" i="72" s="1"/>
  <c r="K961" i="72"/>
  <c r="T961" i="72" s="1"/>
  <c r="K960" i="72"/>
  <c r="T960" i="72" s="1"/>
  <c r="K959" i="72"/>
  <c r="T959" i="72" s="1"/>
  <c r="K958" i="72"/>
  <c r="T958" i="72" s="1"/>
  <c r="K957" i="72"/>
  <c r="T957" i="72" s="1"/>
  <c r="K956" i="72"/>
  <c r="T956" i="72" s="1"/>
  <c r="K955" i="72"/>
  <c r="T955" i="72" s="1"/>
  <c r="K954" i="72"/>
  <c r="T954" i="72" s="1"/>
  <c r="K953" i="72"/>
  <c r="T953" i="72" s="1"/>
  <c r="K952" i="72"/>
  <c r="T952" i="72" s="1"/>
  <c r="K951" i="72"/>
  <c r="T951" i="72" s="1"/>
  <c r="K950" i="72"/>
  <c r="T950" i="72" s="1"/>
  <c r="K949" i="72"/>
  <c r="T949" i="72" s="1"/>
  <c r="K948" i="72"/>
  <c r="T948" i="72" s="1"/>
  <c r="K947" i="72"/>
  <c r="T947" i="72" s="1"/>
  <c r="K946" i="72"/>
  <c r="T946" i="72" s="1"/>
  <c r="K945" i="72"/>
  <c r="T945" i="72" s="1"/>
  <c r="K944" i="72"/>
  <c r="T944" i="72" s="1"/>
  <c r="K943" i="72"/>
  <c r="T943" i="72" s="1"/>
  <c r="K942" i="72"/>
  <c r="T942" i="72" s="1"/>
  <c r="K941" i="72"/>
  <c r="T941" i="72" s="1"/>
  <c r="K940" i="72"/>
  <c r="T940" i="72" s="1"/>
  <c r="K939" i="72"/>
  <c r="T939" i="72" s="1"/>
  <c r="K938" i="72"/>
  <c r="T938" i="72" s="1"/>
  <c r="K937" i="72"/>
  <c r="T937" i="72" s="1"/>
  <c r="K936" i="72"/>
  <c r="T936" i="72" s="1"/>
  <c r="K935" i="72"/>
  <c r="T935" i="72" s="1"/>
  <c r="K934" i="72"/>
  <c r="T934" i="72" s="1"/>
  <c r="K933" i="72"/>
  <c r="T933" i="72" s="1"/>
  <c r="K932" i="72"/>
  <c r="T932" i="72" s="1"/>
  <c r="K931" i="72"/>
  <c r="T931" i="72" s="1"/>
  <c r="K930" i="72"/>
  <c r="T930" i="72" s="1"/>
  <c r="K929" i="72"/>
  <c r="T929" i="72" s="1"/>
  <c r="K928" i="72"/>
  <c r="T928" i="72" s="1"/>
  <c r="K927" i="72"/>
  <c r="T927" i="72" s="1"/>
  <c r="K926" i="72"/>
  <c r="T926" i="72" s="1"/>
  <c r="K925" i="72"/>
  <c r="T925" i="72" s="1"/>
  <c r="K924" i="72"/>
  <c r="T924" i="72" s="1"/>
  <c r="K923" i="72"/>
  <c r="T923" i="72" s="1"/>
  <c r="K922" i="72"/>
  <c r="T922" i="72" s="1"/>
  <c r="K921" i="72"/>
  <c r="T921" i="72" s="1"/>
  <c r="K920" i="72"/>
  <c r="T920" i="72" s="1"/>
  <c r="K919" i="72"/>
  <c r="T919" i="72" s="1"/>
  <c r="K918" i="72"/>
  <c r="T918" i="72" s="1"/>
  <c r="K917" i="72"/>
  <c r="T917" i="72" s="1"/>
  <c r="K916" i="72"/>
  <c r="T916" i="72" s="1"/>
  <c r="K915" i="72"/>
  <c r="T915" i="72" s="1"/>
  <c r="K914" i="72"/>
  <c r="T914" i="72" s="1"/>
  <c r="K913" i="72"/>
  <c r="T913" i="72" s="1"/>
  <c r="K912" i="72"/>
  <c r="T912" i="72" s="1"/>
  <c r="K911" i="72"/>
  <c r="T911" i="72" s="1"/>
  <c r="K910" i="72"/>
  <c r="T910" i="72" s="1"/>
  <c r="K909" i="72"/>
  <c r="T909" i="72" s="1"/>
  <c r="K908" i="72"/>
  <c r="T908" i="72" s="1"/>
  <c r="K907" i="72"/>
  <c r="T907" i="72" s="1"/>
  <c r="K906" i="72"/>
  <c r="T906" i="72" s="1"/>
  <c r="K905" i="72"/>
  <c r="T905" i="72" s="1"/>
  <c r="K904" i="72"/>
  <c r="T904" i="72" s="1"/>
  <c r="K903" i="72"/>
  <c r="T903" i="72" s="1"/>
  <c r="K902" i="72"/>
  <c r="T902" i="72" s="1"/>
  <c r="K901" i="72"/>
  <c r="T901" i="72" s="1"/>
  <c r="K900" i="72"/>
  <c r="T900" i="72" s="1"/>
  <c r="K899" i="72"/>
  <c r="T899" i="72" s="1"/>
  <c r="K898" i="72"/>
  <c r="T898" i="72" s="1"/>
  <c r="K897" i="72"/>
  <c r="T897" i="72" s="1"/>
  <c r="K896" i="72"/>
  <c r="T896" i="72" s="1"/>
  <c r="K895" i="72"/>
  <c r="T895" i="72" s="1"/>
  <c r="K894" i="72"/>
  <c r="T894" i="72" s="1"/>
  <c r="K893" i="72"/>
  <c r="T893" i="72" s="1"/>
  <c r="K892" i="72"/>
  <c r="T892" i="72" s="1"/>
  <c r="K891" i="72"/>
  <c r="T891" i="72" s="1"/>
  <c r="K890" i="72"/>
  <c r="T890" i="72" s="1"/>
  <c r="K889" i="72"/>
  <c r="T889" i="72" s="1"/>
  <c r="K888" i="72"/>
  <c r="T888" i="72" s="1"/>
  <c r="K887" i="72"/>
  <c r="T887" i="72" s="1"/>
  <c r="K886" i="72"/>
  <c r="T886" i="72" s="1"/>
  <c r="K885" i="72"/>
  <c r="T885" i="72" s="1"/>
  <c r="K884" i="72"/>
  <c r="T884" i="72" s="1"/>
  <c r="K883" i="72"/>
  <c r="T883" i="72" s="1"/>
  <c r="K882" i="72"/>
  <c r="T882" i="72" s="1"/>
  <c r="K881" i="72"/>
  <c r="T881" i="72" s="1"/>
  <c r="K878" i="72"/>
  <c r="T878" i="72" s="1"/>
  <c r="K877" i="72"/>
  <c r="T877" i="72" s="1"/>
  <c r="K876" i="72"/>
  <c r="T876" i="72" s="1"/>
  <c r="K875" i="72"/>
  <c r="T875" i="72" s="1"/>
  <c r="K874" i="72"/>
  <c r="T874" i="72" s="1"/>
  <c r="K873" i="72"/>
  <c r="T873" i="72" s="1"/>
  <c r="K872" i="72"/>
  <c r="T872" i="72" s="1"/>
  <c r="K871" i="72"/>
  <c r="T871" i="72" s="1"/>
  <c r="K870" i="72"/>
  <c r="T870" i="72" s="1"/>
  <c r="K869" i="72"/>
  <c r="T869" i="72" s="1"/>
  <c r="K868" i="72"/>
  <c r="T868" i="72" s="1"/>
  <c r="K867" i="72"/>
  <c r="T867" i="72" s="1"/>
  <c r="K866" i="72"/>
  <c r="T866" i="72" s="1"/>
  <c r="K865" i="72"/>
  <c r="T865" i="72" s="1"/>
  <c r="K864" i="72"/>
  <c r="T864" i="72" s="1"/>
  <c r="K863" i="72"/>
  <c r="T863" i="72" s="1"/>
  <c r="K862" i="72"/>
  <c r="T862" i="72" s="1"/>
  <c r="K861" i="72"/>
  <c r="T861" i="72" s="1"/>
  <c r="K860" i="72"/>
  <c r="T860" i="72" s="1"/>
  <c r="K859" i="72"/>
  <c r="T859" i="72" s="1"/>
  <c r="K858" i="72"/>
  <c r="T858" i="72" s="1"/>
  <c r="K857" i="72"/>
  <c r="T857" i="72" s="1"/>
  <c r="K856" i="72"/>
  <c r="T856" i="72" s="1"/>
  <c r="K855" i="72"/>
  <c r="T855" i="72" s="1"/>
  <c r="K854" i="72"/>
  <c r="T854" i="72" s="1"/>
  <c r="K853" i="72"/>
  <c r="T853" i="72" s="1"/>
  <c r="K852" i="72"/>
  <c r="T852" i="72" s="1"/>
  <c r="K851" i="72"/>
  <c r="T851" i="72" s="1"/>
  <c r="K850" i="72"/>
  <c r="T850" i="72" s="1"/>
  <c r="K849" i="72"/>
  <c r="T849" i="72" s="1"/>
  <c r="K848" i="72"/>
  <c r="T848" i="72" s="1"/>
  <c r="K847" i="72"/>
  <c r="T847" i="72" s="1"/>
  <c r="K846" i="72"/>
  <c r="T846" i="72" s="1"/>
  <c r="K845" i="72"/>
  <c r="T845" i="72" s="1"/>
  <c r="K844" i="72"/>
  <c r="T844" i="72" s="1"/>
  <c r="K843" i="72"/>
  <c r="T843" i="72" s="1"/>
  <c r="K842" i="72"/>
  <c r="T842" i="72" s="1"/>
  <c r="K841" i="72"/>
  <c r="T841" i="72" s="1"/>
  <c r="K840" i="72"/>
  <c r="T840" i="72" s="1"/>
  <c r="K839" i="72"/>
  <c r="T839" i="72" s="1"/>
  <c r="K838" i="72"/>
  <c r="T838" i="72" s="1"/>
  <c r="K837" i="72"/>
  <c r="T837" i="72" s="1"/>
  <c r="K836" i="72"/>
  <c r="T836" i="72" s="1"/>
  <c r="K835" i="72"/>
  <c r="T835" i="72" s="1"/>
  <c r="K834" i="72"/>
  <c r="T834" i="72" s="1"/>
  <c r="K833" i="72"/>
  <c r="T833" i="72" s="1"/>
  <c r="K832" i="72"/>
  <c r="T832" i="72" s="1"/>
  <c r="K831" i="72"/>
  <c r="T831" i="72" s="1"/>
  <c r="K830" i="72"/>
  <c r="T830" i="72" s="1"/>
  <c r="K829" i="72"/>
  <c r="T829" i="72" s="1"/>
  <c r="K828" i="72"/>
  <c r="T828" i="72" s="1"/>
  <c r="K827" i="72"/>
  <c r="T827" i="72" s="1"/>
  <c r="K826" i="72"/>
  <c r="T826" i="72" s="1"/>
  <c r="K825" i="72"/>
  <c r="T825" i="72" s="1"/>
  <c r="K824" i="72"/>
  <c r="T824" i="72" s="1"/>
  <c r="K823" i="72"/>
  <c r="T823" i="72" s="1"/>
  <c r="K822" i="72"/>
  <c r="T822" i="72" s="1"/>
  <c r="K821" i="72"/>
  <c r="T821" i="72" s="1"/>
  <c r="K820" i="72"/>
  <c r="T820" i="72" s="1"/>
  <c r="K819" i="72"/>
  <c r="T819" i="72" s="1"/>
  <c r="K818" i="72"/>
  <c r="T818" i="72" s="1"/>
  <c r="K817" i="72"/>
  <c r="T817" i="72" s="1"/>
  <c r="K816" i="72"/>
  <c r="T816" i="72" s="1"/>
  <c r="K815" i="72"/>
  <c r="T815" i="72" s="1"/>
  <c r="K814" i="72"/>
  <c r="T814" i="72" s="1"/>
  <c r="K813" i="72"/>
  <c r="T813" i="72" s="1"/>
  <c r="K812" i="72"/>
  <c r="T812" i="72" s="1"/>
  <c r="K811" i="72"/>
  <c r="T811" i="72" s="1"/>
  <c r="K810" i="72"/>
  <c r="T810" i="72" s="1"/>
  <c r="K809" i="72"/>
  <c r="T809" i="72" s="1"/>
  <c r="K808" i="72"/>
  <c r="T808" i="72" s="1"/>
  <c r="K807" i="72"/>
  <c r="T807" i="72" s="1"/>
  <c r="K806" i="72"/>
  <c r="T806" i="72" s="1"/>
  <c r="K805" i="72"/>
  <c r="T805" i="72" s="1"/>
  <c r="K804" i="72"/>
  <c r="T804" i="72" s="1"/>
  <c r="K803" i="72"/>
  <c r="T803" i="72" s="1"/>
  <c r="K802" i="72"/>
  <c r="T802" i="72" s="1"/>
  <c r="K801" i="72"/>
  <c r="T801" i="72" s="1"/>
  <c r="K800" i="72"/>
  <c r="T800" i="72" s="1"/>
  <c r="K799" i="72"/>
  <c r="T799" i="72" s="1"/>
  <c r="K798" i="72"/>
  <c r="T798" i="72" s="1"/>
  <c r="K797" i="72"/>
  <c r="T797" i="72" s="1"/>
  <c r="K796" i="72"/>
  <c r="T796" i="72" s="1"/>
  <c r="K795" i="72"/>
  <c r="T795" i="72" s="1"/>
  <c r="K794" i="72"/>
  <c r="T794" i="72" s="1"/>
  <c r="K793" i="72"/>
  <c r="T793" i="72" s="1"/>
  <c r="K792" i="72"/>
  <c r="T792" i="72" s="1"/>
  <c r="K791" i="72"/>
  <c r="T791" i="72" s="1"/>
  <c r="K790" i="72"/>
  <c r="T790" i="72" s="1"/>
  <c r="K789" i="72"/>
  <c r="T789" i="72" s="1"/>
  <c r="K788" i="72"/>
  <c r="T788" i="72" s="1"/>
  <c r="K787" i="72"/>
  <c r="T787" i="72" s="1"/>
  <c r="K786" i="72"/>
  <c r="T786" i="72" s="1"/>
  <c r="K785" i="72"/>
  <c r="T785" i="72" s="1"/>
  <c r="K784" i="72"/>
  <c r="T784" i="72" s="1"/>
  <c r="K783" i="72"/>
  <c r="T783" i="72" s="1"/>
  <c r="K782" i="72"/>
  <c r="T782" i="72" s="1"/>
  <c r="K781" i="72"/>
  <c r="T781" i="72" s="1"/>
  <c r="K780" i="72"/>
  <c r="T780" i="72" s="1"/>
  <c r="K779" i="72"/>
  <c r="T779" i="72" s="1"/>
  <c r="K778" i="72"/>
  <c r="T778" i="72" s="1"/>
  <c r="K777" i="72"/>
  <c r="T777" i="72" s="1"/>
  <c r="K776" i="72"/>
  <c r="T776" i="72" s="1"/>
  <c r="K775" i="72"/>
  <c r="T775" i="72" s="1"/>
  <c r="K774" i="72"/>
  <c r="T774" i="72" s="1"/>
  <c r="K773" i="72"/>
  <c r="T773" i="72" s="1"/>
  <c r="K772" i="72"/>
  <c r="T772" i="72" s="1"/>
  <c r="K771" i="72"/>
  <c r="T771" i="72" s="1"/>
  <c r="K770" i="72"/>
  <c r="T770" i="72" s="1"/>
  <c r="K769" i="72"/>
  <c r="T769" i="72" s="1"/>
  <c r="K768" i="72"/>
  <c r="T768" i="72" s="1"/>
  <c r="K767" i="72"/>
  <c r="T767" i="72" s="1"/>
  <c r="K766" i="72"/>
  <c r="T766" i="72" s="1"/>
  <c r="K765" i="72"/>
  <c r="T765" i="72" s="1"/>
  <c r="K764" i="72"/>
  <c r="T764" i="72" s="1"/>
  <c r="K763" i="72"/>
  <c r="T763" i="72" s="1"/>
  <c r="K762" i="72"/>
  <c r="T762" i="72" s="1"/>
  <c r="K761" i="72"/>
  <c r="T761" i="72" s="1"/>
  <c r="K760" i="72"/>
  <c r="T760" i="72" s="1"/>
  <c r="K759" i="72"/>
  <c r="T759" i="72" s="1"/>
  <c r="K758" i="72"/>
  <c r="T758" i="72" s="1"/>
  <c r="K757" i="72"/>
  <c r="T757" i="72" s="1"/>
  <c r="K756" i="72"/>
  <c r="T756" i="72" s="1"/>
  <c r="K755" i="72"/>
  <c r="T755" i="72" s="1"/>
  <c r="K754" i="72"/>
  <c r="T754" i="72" s="1"/>
  <c r="K753" i="72"/>
  <c r="T753" i="72" s="1"/>
  <c r="K752" i="72"/>
  <c r="T752" i="72" s="1"/>
  <c r="K751" i="72"/>
  <c r="T751" i="72" s="1"/>
  <c r="K750" i="72"/>
  <c r="T750" i="72" s="1"/>
  <c r="K749" i="72"/>
  <c r="T749" i="72" s="1"/>
  <c r="K748" i="72"/>
  <c r="T748" i="72" s="1"/>
  <c r="K747" i="72"/>
  <c r="T747" i="72" s="1"/>
  <c r="K746" i="72"/>
  <c r="T746" i="72" s="1"/>
  <c r="K745" i="72"/>
  <c r="T745" i="72" s="1"/>
  <c r="K744" i="72"/>
  <c r="T744" i="72" s="1"/>
  <c r="K743" i="72"/>
  <c r="T743" i="72" s="1"/>
  <c r="K742" i="72"/>
  <c r="T742" i="72" s="1"/>
  <c r="K741" i="72"/>
  <c r="T741" i="72" s="1"/>
  <c r="K740" i="72"/>
  <c r="T740" i="72" s="1"/>
  <c r="K739" i="72"/>
  <c r="T739" i="72" s="1"/>
  <c r="K738" i="72"/>
  <c r="T738" i="72" s="1"/>
  <c r="K737" i="72"/>
  <c r="T737" i="72" s="1"/>
  <c r="K736" i="72"/>
  <c r="T736" i="72" s="1"/>
  <c r="K735" i="72"/>
  <c r="T735" i="72" s="1"/>
  <c r="K734" i="72"/>
  <c r="T734" i="72" s="1"/>
  <c r="K733" i="72"/>
  <c r="T733" i="72" s="1"/>
  <c r="K732" i="72"/>
  <c r="T732" i="72" s="1"/>
  <c r="K731" i="72"/>
  <c r="T731" i="72" s="1"/>
  <c r="K730" i="72"/>
  <c r="T730" i="72" s="1"/>
  <c r="K729" i="72"/>
  <c r="T729" i="72" s="1"/>
  <c r="K728" i="72"/>
  <c r="T728" i="72" s="1"/>
  <c r="K727" i="72"/>
  <c r="T727" i="72" s="1"/>
  <c r="K726" i="72"/>
  <c r="T726" i="72" s="1"/>
  <c r="K725" i="72"/>
  <c r="T725" i="72" s="1"/>
  <c r="K724" i="72"/>
  <c r="T724" i="72" s="1"/>
  <c r="K723" i="72"/>
  <c r="T723" i="72" s="1"/>
  <c r="K722" i="72"/>
  <c r="T722" i="72" s="1"/>
  <c r="K721" i="72"/>
  <c r="T721" i="72" s="1"/>
  <c r="K720" i="72"/>
  <c r="T720" i="72" s="1"/>
  <c r="K719" i="72"/>
  <c r="T719" i="72" s="1"/>
  <c r="K718" i="72"/>
  <c r="T718" i="72" s="1"/>
  <c r="K717" i="72"/>
  <c r="T717" i="72" s="1"/>
  <c r="K716" i="72"/>
  <c r="T716" i="72" s="1"/>
  <c r="K715" i="72"/>
  <c r="T715" i="72" s="1"/>
  <c r="K714" i="72"/>
  <c r="T714" i="72" s="1"/>
  <c r="K713" i="72"/>
  <c r="T713" i="72" s="1"/>
  <c r="K712" i="72"/>
  <c r="T712" i="72" s="1"/>
  <c r="K711" i="72"/>
  <c r="T711" i="72" s="1"/>
  <c r="K710" i="72"/>
  <c r="T710" i="72" s="1"/>
  <c r="K709" i="72"/>
  <c r="T709" i="72" s="1"/>
  <c r="K708" i="72"/>
  <c r="T708" i="72" s="1"/>
  <c r="K707" i="72"/>
  <c r="T707" i="72" s="1"/>
  <c r="K706" i="72"/>
  <c r="T706" i="72" s="1"/>
  <c r="K705" i="72"/>
  <c r="T705" i="72" s="1"/>
  <c r="K704" i="72"/>
  <c r="T704" i="72" s="1"/>
  <c r="K703" i="72"/>
  <c r="T703" i="72" s="1"/>
  <c r="K702" i="72"/>
  <c r="T702" i="72" s="1"/>
  <c r="K701" i="72"/>
  <c r="T701" i="72" s="1"/>
  <c r="K700" i="72"/>
  <c r="T700" i="72" s="1"/>
  <c r="K699" i="72"/>
  <c r="T699" i="72" s="1"/>
  <c r="K698" i="72"/>
  <c r="T698" i="72" s="1"/>
  <c r="K697" i="72"/>
  <c r="T697" i="72" s="1"/>
  <c r="K696" i="72"/>
  <c r="T696" i="72" s="1"/>
  <c r="K695" i="72"/>
  <c r="T695" i="72" s="1"/>
  <c r="K694" i="72"/>
  <c r="T694" i="72" s="1"/>
  <c r="K693" i="72"/>
  <c r="T693" i="72" s="1"/>
  <c r="K692" i="72"/>
  <c r="T692" i="72" s="1"/>
  <c r="K691" i="72"/>
  <c r="T691" i="72" s="1"/>
  <c r="K690" i="72"/>
  <c r="T690" i="72" s="1"/>
  <c r="K689" i="72"/>
  <c r="T689" i="72" s="1"/>
  <c r="K688" i="72"/>
  <c r="T688" i="72" s="1"/>
  <c r="K687" i="72"/>
  <c r="T687" i="72" s="1"/>
  <c r="K686" i="72"/>
  <c r="T686" i="72" s="1"/>
  <c r="K685" i="72"/>
  <c r="T685" i="72" s="1"/>
  <c r="K684" i="72"/>
  <c r="T684" i="72" s="1"/>
  <c r="K683" i="72"/>
  <c r="T683" i="72" s="1"/>
  <c r="K682" i="72"/>
  <c r="T682" i="72" s="1"/>
  <c r="K681" i="72"/>
  <c r="T681" i="72" s="1"/>
  <c r="K680" i="72"/>
  <c r="T680" i="72" s="1"/>
  <c r="K679" i="72"/>
  <c r="T679" i="72" s="1"/>
  <c r="K678" i="72"/>
  <c r="T678" i="72" s="1"/>
  <c r="K677" i="72"/>
  <c r="T677" i="72" s="1"/>
  <c r="K676" i="72"/>
  <c r="T676" i="72" s="1"/>
  <c r="K675" i="72"/>
  <c r="T675" i="72" s="1"/>
  <c r="K674" i="72"/>
  <c r="T674" i="72" s="1"/>
  <c r="K673" i="72"/>
  <c r="T673" i="72" s="1"/>
  <c r="K672" i="72"/>
  <c r="T672" i="72" s="1"/>
  <c r="K671" i="72"/>
  <c r="T671" i="72" s="1"/>
  <c r="K670" i="72"/>
  <c r="T670" i="72" s="1"/>
  <c r="K669" i="72"/>
  <c r="T669" i="72" s="1"/>
  <c r="K668" i="72"/>
  <c r="T668" i="72" s="1"/>
  <c r="K667" i="72"/>
  <c r="T667" i="72" s="1"/>
  <c r="K666" i="72"/>
  <c r="T666" i="72" s="1"/>
  <c r="K665" i="72"/>
  <c r="T665" i="72" s="1"/>
  <c r="K664" i="72"/>
  <c r="T664" i="72" s="1"/>
  <c r="K663" i="72"/>
  <c r="T663" i="72" s="1"/>
  <c r="K662" i="72"/>
  <c r="T662" i="72" s="1"/>
  <c r="K661" i="72"/>
  <c r="T661" i="72" s="1"/>
  <c r="K660" i="72"/>
  <c r="T660" i="72" s="1"/>
  <c r="K659" i="72"/>
  <c r="T659" i="72" s="1"/>
  <c r="K658" i="72"/>
  <c r="T658" i="72" s="1"/>
  <c r="K657" i="72"/>
  <c r="T657" i="72" s="1"/>
  <c r="K656" i="72"/>
  <c r="T656" i="72" s="1"/>
  <c r="K655" i="72"/>
  <c r="T655" i="72" s="1"/>
  <c r="K654" i="72"/>
  <c r="T654" i="72" s="1"/>
  <c r="K653" i="72"/>
  <c r="T653" i="72" s="1"/>
  <c r="K652" i="72"/>
  <c r="T652" i="72" s="1"/>
  <c r="K651" i="72"/>
  <c r="T651" i="72" s="1"/>
  <c r="K650" i="72"/>
  <c r="T650" i="72" s="1"/>
  <c r="K649" i="72"/>
  <c r="T649" i="72" s="1"/>
  <c r="K648" i="72"/>
  <c r="T648" i="72" s="1"/>
  <c r="K647" i="72"/>
  <c r="T647" i="72" s="1"/>
  <c r="K646" i="72"/>
  <c r="T646" i="72" s="1"/>
  <c r="K645" i="72"/>
  <c r="T645" i="72" s="1"/>
  <c r="K644" i="72"/>
  <c r="T644" i="72" s="1"/>
  <c r="K643" i="72"/>
  <c r="T643" i="72" s="1"/>
  <c r="K642" i="72"/>
  <c r="T642" i="72" s="1"/>
  <c r="K641" i="72"/>
  <c r="T641" i="72" s="1"/>
  <c r="K640" i="72"/>
  <c r="T640" i="72" s="1"/>
  <c r="K639" i="72"/>
  <c r="T639" i="72" s="1"/>
  <c r="K638" i="72"/>
  <c r="T638" i="72" s="1"/>
  <c r="K637" i="72"/>
  <c r="T637" i="72" s="1"/>
  <c r="K636" i="72"/>
  <c r="T636" i="72" s="1"/>
  <c r="K635" i="72"/>
  <c r="T635" i="72" s="1"/>
  <c r="K634" i="72"/>
  <c r="T634" i="72" s="1"/>
  <c r="K633" i="72"/>
  <c r="T633" i="72" s="1"/>
  <c r="K632" i="72"/>
  <c r="T632" i="72" s="1"/>
  <c r="K631" i="72"/>
  <c r="T631" i="72" s="1"/>
  <c r="K630" i="72"/>
  <c r="T630" i="72" s="1"/>
  <c r="K629" i="72"/>
  <c r="T629" i="72" s="1"/>
  <c r="K628" i="72"/>
  <c r="T628" i="72" s="1"/>
  <c r="K627" i="72"/>
  <c r="T627" i="72" s="1"/>
  <c r="K626" i="72"/>
  <c r="T626" i="72" s="1"/>
  <c r="K625" i="72"/>
  <c r="T625" i="72" s="1"/>
  <c r="K624" i="72"/>
  <c r="T624" i="72" s="1"/>
  <c r="K623" i="72"/>
  <c r="T623" i="72" s="1"/>
  <c r="K622" i="72"/>
  <c r="T622" i="72" s="1"/>
  <c r="K621" i="72"/>
  <c r="T621" i="72" s="1"/>
  <c r="K620" i="72"/>
  <c r="T620" i="72" s="1"/>
  <c r="K619" i="72"/>
  <c r="T619" i="72" s="1"/>
  <c r="K618" i="72"/>
  <c r="T618" i="72" s="1"/>
  <c r="K617" i="72"/>
  <c r="T617" i="72" s="1"/>
  <c r="K616" i="72"/>
  <c r="T616" i="72" s="1"/>
  <c r="K615" i="72"/>
  <c r="T615" i="72" s="1"/>
  <c r="K614" i="72"/>
  <c r="T614" i="72" s="1"/>
  <c r="K613" i="72"/>
  <c r="T613" i="72" s="1"/>
  <c r="K612" i="72"/>
  <c r="T612" i="72" s="1"/>
  <c r="K611" i="72"/>
  <c r="T611" i="72" s="1"/>
  <c r="K610" i="72"/>
  <c r="T610" i="72" s="1"/>
  <c r="K609" i="72"/>
  <c r="T609" i="72" s="1"/>
  <c r="K608" i="72"/>
  <c r="T608" i="72" s="1"/>
  <c r="K607" i="72"/>
  <c r="T607" i="72" s="1"/>
  <c r="K606" i="72"/>
  <c r="T606" i="72" s="1"/>
  <c r="K605" i="72"/>
  <c r="T605" i="72" s="1"/>
  <c r="K604" i="72"/>
  <c r="T604" i="72" s="1"/>
  <c r="K603" i="72"/>
  <c r="T603" i="72" s="1"/>
  <c r="K602" i="72"/>
  <c r="T602" i="72" s="1"/>
  <c r="K601" i="72"/>
  <c r="T601" i="72" s="1"/>
  <c r="K600" i="72"/>
  <c r="T600" i="72" s="1"/>
  <c r="K599" i="72"/>
  <c r="T599" i="72" s="1"/>
  <c r="K598" i="72"/>
  <c r="T598" i="72" s="1"/>
  <c r="K597" i="72"/>
  <c r="T597" i="72" s="1"/>
  <c r="K596" i="72"/>
  <c r="T596" i="72" s="1"/>
  <c r="K595" i="72"/>
  <c r="T595" i="72" s="1"/>
  <c r="K594" i="72"/>
  <c r="T594" i="72" s="1"/>
  <c r="K593" i="72"/>
  <c r="T593" i="72" s="1"/>
  <c r="K592" i="72"/>
  <c r="T592" i="72" s="1"/>
  <c r="K591" i="72"/>
  <c r="T591" i="72" s="1"/>
  <c r="K590" i="72"/>
  <c r="T590" i="72" s="1"/>
  <c r="K589" i="72"/>
  <c r="T589" i="72" s="1"/>
  <c r="K588" i="72"/>
  <c r="T588" i="72" s="1"/>
  <c r="K587" i="72"/>
  <c r="T587" i="72" s="1"/>
  <c r="K586" i="72"/>
  <c r="T586" i="72" s="1"/>
  <c r="K585" i="72"/>
  <c r="T585" i="72" s="1"/>
  <c r="K584" i="72"/>
  <c r="T584" i="72" s="1"/>
  <c r="K583" i="72"/>
  <c r="T583" i="72" s="1"/>
  <c r="K582" i="72"/>
  <c r="T582" i="72" s="1"/>
  <c r="K581" i="72"/>
  <c r="T581" i="72" s="1"/>
  <c r="K580" i="72"/>
  <c r="T580" i="72" s="1"/>
  <c r="K579" i="72"/>
  <c r="T579" i="72" s="1"/>
  <c r="K578" i="72"/>
  <c r="T578" i="72" s="1"/>
  <c r="K577" i="72"/>
  <c r="T577" i="72" s="1"/>
  <c r="K576" i="72"/>
  <c r="T576" i="72" s="1"/>
  <c r="K575" i="72"/>
  <c r="T575" i="72" s="1"/>
  <c r="K574" i="72"/>
  <c r="T574" i="72" s="1"/>
  <c r="K573" i="72"/>
  <c r="T573" i="72" s="1"/>
  <c r="K572" i="72"/>
  <c r="T572" i="72" s="1"/>
  <c r="K571" i="72"/>
  <c r="T571" i="72" s="1"/>
  <c r="K570" i="72"/>
  <c r="T570" i="72" s="1"/>
  <c r="K569" i="72"/>
  <c r="T569" i="72" s="1"/>
  <c r="K568" i="72"/>
  <c r="T568" i="72" s="1"/>
  <c r="K567" i="72"/>
  <c r="T567" i="72" s="1"/>
  <c r="K566" i="72"/>
  <c r="T566" i="72" s="1"/>
  <c r="K565" i="72"/>
  <c r="T565" i="72" s="1"/>
  <c r="K564" i="72"/>
  <c r="T564" i="72" s="1"/>
  <c r="K563" i="72"/>
  <c r="T563" i="72" s="1"/>
  <c r="K562" i="72"/>
  <c r="T562" i="72" s="1"/>
  <c r="K561" i="72"/>
  <c r="T561" i="72" s="1"/>
  <c r="K560" i="72"/>
  <c r="T560" i="72" s="1"/>
  <c r="K559" i="72"/>
  <c r="T559" i="72" s="1"/>
  <c r="K558" i="72"/>
  <c r="T558" i="72" s="1"/>
  <c r="K557" i="72"/>
  <c r="T557" i="72" s="1"/>
  <c r="K556" i="72"/>
  <c r="T556" i="72" s="1"/>
  <c r="K555" i="72"/>
  <c r="T555" i="72" s="1"/>
  <c r="K554" i="72"/>
  <c r="T554" i="72" s="1"/>
  <c r="K553" i="72"/>
  <c r="T553" i="72" s="1"/>
  <c r="K552" i="72"/>
  <c r="T552" i="72" s="1"/>
  <c r="K551" i="72"/>
  <c r="T551" i="72" s="1"/>
  <c r="K550" i="72"/>
  <c r="T550" i="72" s="1"/>
  <c r="K549" i="72"/>
  <c r="T549" i="72" s="1"/>
  <c r="K548" i="72"/>
  <c r="T548" i="72" s="1"/>
  <c r="K547" i="72"/>
  <c r="T547" i="72" s="1"/>
  <c r="K546" i="72"/>
  <c r="T546" i="72" s="1"/>
  <c r="K545" i="72"/>
  <c r="T545" i="72" s="1"/>
  <c r="K544" i="72"/>
  <c r="T544" i="72" s="1"/>
  <c r="K543" i="72"/>
  <c r="T543" i="72" s="1"/>
  <c r="K542" i="72"/>
  <c r="T542" i="72" s="1"/>
  <c r="K541" i="72"/>
  <c r="T541" i="72" s="1"/>
  <c r="K540" i="72"/>
  <c r="T540" i="72" s="1"/>
  <c r="K539" i="72"/>
  <c r="T539" i="72" s="1"/>
  <c r="K538" i="72"/>
  <c r="T538" i="72" s="1"/>
  <c r="K537" i="72"/>
  <c r="T537" i="72" s="1"/>
  <c r="K536" i="72"/>
  <c r="T536" i="72" s="1"/>
  <c r="K535" i="72"/>
  <c r="T535" i="72" s="1"/>
  <c r="K534" i="72"/>
  <c r="T534" i="72" s="1"/>
  <c r="K533" i="72"/>
  <c r="T533" i="72" s="1"/>
  <c r="K532" i="72"/>
  <c r="T532" i="72" s="1"/>
  <c r="K531" i="72"/>
  <c r="T531" i="72" s="1"/>
  <c r="K530" i="72"/>
  <c r="T530" i="72" s="1"/>
  <c r="K529" i="72"/>
  <c r="T529" i="72" s="1"/>
  <c r="K528" i="72"/>
  <c r="T528" i="72" s="1"/>
  <c r="K527" i="72"/>
  <c r="T527" i="72" s="1"/>
  <c r="K526" i="72"/>
  <c r="T526" i="72" s="1"/>
  <c r="K525" i="72"/>
  <c r="T525" i="72" s="1"/>
  <c r="K524" i="72"/>
  <c r="T524" i="72" s="1"/>
  <c r="K523" i="72"/>
  <c r="T523" i="72" s="1"/>
  <c r="K522" i="72"/>
  <c r="T522" i="72" s="1"/>
  <c r="K521" i="72"/>
  <c r="T521" i="72" s="1"/>
  <c r="K520" i="72"/>
  <c r="T520" i="72" s="1"/>
  <c r="K519" i="72"/>
  <c r="T519" i="72" s="1"/>
  <c r="K518" i="72"/>
  <c r="T518" i="72" s="1"/>
  <c r="K517" i="72"/>
  <c r="T517" i="72" s="1"/>
  <c r="K516" i="72"/>
  <c r="T516" i="72" s="1"/>
  <c r="K515" i="72"/>
  <c r="T515" i="72" s="1"/>
  <c r="K514" i="72"/>
  <c r="T514" i="72" s="1"/>
  <c r="K513" i="72"/>
  <c r="T513" i="72" s="1"/>
  <c r="K512" i="72"/>
  <c r="T512" i="72" s="1"/>
  <c r="K511" i="72"/>
  <c r="T511" i="72" s="1"/>
  <c r="K510" i="72"/>
  <c r="T510" i="72" s="1"/>
  <c r="K509" i="72"/>
  <c r="T509" i="72" s="1"/>
  <c r="K508" i="72"/>
  <c r="T508" i="72" s="1"/>
  <c r="K507" i="72"/>
  <c r="T507" i="72" s="1"/>
  <c r="K506" i="72"/>
  <c r="T506" i="72" s="1"/>
  <c r="K505" i="72"/>
  <c r="T505" i="72" s="1"/>
  <c r="K504" i="72"/>
  <c r="T504" i="72" s="1"/>
  <c r="K503" i="72"/>
  <c r="T503" i="72" s="1"/>
  <c r="K502" i="72"/>
  <c r="T502" i="72" s="1"/>
  <c r="K501" i="72"/>
  <c r="T501" i="72" s="1"/>
  <c r="K500" i="72"/>
  <c r="T500" i="72" s="1"/>
  <c r="K499" i="72"/>
  <c r="T499" i="72" s="1"/>
  <c r="K498" i="72"/>
  <c r="T498" i="72" s="1"/>
  <c r="K497" i="72"/>
  <c r="T497" i="72" s="1"/>
  <c r="K496" i="72"/>
  <c r="T496" i="72" s="1"/>
  <c r="K495" i="72"/>
  <c r="T495" i="72" s="1"/>
  <c r="K494" i="72"/>
  <c r="T494" i="72" s="1"/>
  <c r="K493" i="72"/>
  <c r="T493" i="72" s="1"/>
  <c r="K492" i="72"/>
  <c r="T492" i="72" s="1"/>
  <c r="K491" i="72"/>
  <c r="T491" i="72" s="1"/>
  <c r="K490" i="72"/>
  <c r="T490" i="72" s="1"/>
  <c r="K489" i="72"/>
  <c r="T489" i="72" s="1"/>
  <c r="K488" i="72"/>
  <c r="T488" i="72" s="1"/>
  <c r="K487" i="72"/>
  <c r="T487" i="72" s="1"/>
  <c r="K486" i="72"/>
  <c r="T486" i="72" s="1"/>
  <c r="K485" i="72"/>
  <c r="T485" i="72" s="1"/>
  <c r="K484" i="72"/>
  <c r="T484" i="72" s="1"/>
  <c r="K483" i="72"/>
  <c r="T483" i="72" s="1"/>
  <c r="K482" i="72"/>
  <c r="T482" i="72" s="1"/>
  <c r="K481" i="72"/>
  <c r="T481" i="72" s="1"/>
  <c r="K480" i="72"/>
  <c r="T480" i="72" s="1"/>
  <c r="K479" i="72"/>
  <c r="T479" i="72" s="1"/>
  <c r="K478" i="72"/>
  <c r="T478" i="72" s="1"/>
  <c r="K477" i="72"/>
  <c r="T477" i="72" s="1"/>
  <c r="K476" i="72"/>
  <c r="T476" i="72" s="1"/>
  <c r="K475" i="72"/>
  <c r="T475" i="72" s="1"/>
  <c r="K474" i="72"/>
  <c r="T474" i="72" s="1"/>
  <c r="K473" i="72"/>
  <c r="T473" i="72" s="1"/>
  <c r="K472" i="72"/>
  <c r="T472" i="72" s="1"/>
  <c r="K471" i="72"/>
  <c r="T471" i="72" s="1"/>
  <c r="K470" i="72"/>
  <c r="T470" i="72" s="1"/>
  <c r="K469" i="72"/>
  <c r="T469" i="72" s="1"/>
  <c r="K468" i="72"/>
  <c r="T468" i="72" s="1"/>
  <c r="K467" i="72"/>
  <c r="T467" i="72" s="1"/>
  <c r="K466" i="72"/>
  <c r="T466" i="72" s="1"/>
  <c r="K465" i="72"/>
  <c r="T465" i="72" s="1"/>
  <c r="K464" i="72"/>
  <c r="T464" i="72" s="1"/>
  <c r="K463" i="72"/>
  <c r="T463" i="72" s="1"/>
  <c r="K462" i="72"/>
  <c r="T462" i="72" s="1"/>
  <c r="K461" i="72"/>
  <c r="T461" i="72" s="1"/>
  <c r="K460" i="72"/>
  <c r="T460" i="72" s="1"/>
  <c r="K459" i="72"/>
  <c r="T459" i="72" s="1"/>
  <c r="K458" i="72"/>
  <c r="T458" i="72" s="1"/>
  <c r="K457" i="72"/>
  <c r="T457" i="72" s="1"/>
  <c r="K456" i="72"/>
  <c r="T456" i="72" s="1"/>
  <c r="K455" i="72"/>
  <c r="T455" i="72" s="1"/>
  <c r="K454" i="72"/>
  <c r="T454" i="72" s="1"/>
  <c r="K453" i="72"/>
  <c r="T453" i="72" s="1"/>
  <c r="K452" i="72"/>
  <c r="T452" i="72" s="1"/>
  <c r="K451" i="72"/>
  <c r="T451" i="72" s="1"/>
  <c r="K450" i="72"/>
  <c r="T450" i="72" s="1"/>
  <c r="K449" i="72"/>
  <c r="T449" i="72" s="1"/>
  <c r="K448" i="72"/>
  <c r="T448" i="72" s="1"/>
  <c r="K447" i="72"/>
  <c r="T447" i="72" s="1"/>
  <c r="K446" i="72"/>
  <c r="T446" i="72" s="1"/>
  <c r="K445" i="72"/>
  <c r="T445" i="72" s="1"/>
  <c r="K444" i="72"/>
  <c r="T444" i="72" s="1"/>
  <c r="K443" i="72"/>
  <c r="T443" i="72" s="1"/>
  <c r="K442" i="72"/>
  <c r="T442" i="72" s="1"/>
  <c r="K441" i="72"/>
  <c r="T441" i="72" s="1"/>
  <c r="K440" i="72"/>
  <c r="T440" i="72" s="1"/>
  <c r="K439" i="72"/>
  <c r="T439" i="72" s="1"/>
  <c r="K438" i="72"/>
  <c r="T438" i="72" s="1"/>
  <c r="K437" i="72"/>
  <c r="T437" i="72" s="1"/>
  <c r="K417" i="72"/>
  <c r="T417" i="72" s="1"/>
  <c r="K416" i="72"/>
  <c r="T416" i="72" s="1"/>
  <c r="K415" i="72"/>
  <c r="T415" i="72" s="1"/>
  <c r="K414" i="72"/>
  <c r="T414" i="72" s="1"/>
  <c r="K413" i="72"/>
  <c r="T413" i="72" s="1"/>
  <c r="K412" i="72"/>
  <c r="T412" i="72" s="1"/>
  <c r="K411" i="72"/>
  <c r="T411" i="72" s="1"/>
  <c r="K410" i="72"/>
  <c r="T410" i="72" s="1"/>
  <c r="K409" i="72"/>
  <c r="T409" i="72" s="1"/>
  <c r="K408" i="72"/>
  <c r="T408" i="72" s="1"/>
  <c r="K407" i="72"/>
  <c r="T407" i="72" s="1"/>
  <c r="K406" i="72"/>
  <c r="T406" i="72" s="1"/>
  <c r="K405" i="72"/>
  <c r="T405" i="72" s="1"/>
  <c r="K404" i="72"/>
  <c r="T404" i="72" s="1"/>
  <c r="K403" i="72"/>
  <c r="T403" i="72" s="1"/>
  <c r="K402" i="72"/>
  <c r="T402" i="72" s="1"/>
  <c r="K401" i="72"/>
  <c r="T401" i="72" s="1"/>
  <c r="K400" i="72"/>
  <c r="T400" i="72" s="1"/>
  <c r="K399" i="72"/>
  <c r="T399" i="72" s="1"/>
  <c r="K398" i="72"/>
  <c r="T398" i="72" s="1"/>
  <c r="K397" i="72"/>
  <c r="T397" i="72" s="1"/>
  <c r="K396" i="72"/>
  <c r="T396" i="72" s="1"/>
  <c r="K395" i="72"/>
  <c r="T395" i="72" s="1"/>
  <c r="K394" i="72"/>
  <c r="T394" i="72" s="1"/>
  <c r="K393" i="72"/>
  <c r="T393" i="72" s="1"/>
  <c r="K392" i="72"/>
  <c r="T392" i="72" s="1"/>
  <c r="K391" i="72"/>
  <c r="T391" i="72" s="1"/>
  <c r="K390" i="72"/>
  <c r="T390" i="72" s="1"/>
  <c r="K389" i="72"/>
  <c r="T389" i="72" s="1"/>
  <c r="K388" i="72"/>
  <c r="T388" i="72" s="1"/>
  <c r="K387" i="72"/>
  <c r="T387" i="72" s="1"/>
  <c r="K386" i="72"/>
  <c r="T386" i="72" s="1"/>
  <c r="K385" i="72"/>
  <c r="T385" i="72" s="1"/>
  <c r="K384" i="72"/>
  <c r="T384" i="72" s="1"/>
  <c r="K383" i="72"/>
  <c r="T383" i="72" s="1"/>
  <c r="K382" i="72"/>
  <c r="T382" i="72" s="1"/>
  <c r="K381" i="72"/>
  <c r="T381" i="72" s="1"/>
  <c r="K380" i="72"/>
  <c r="T380" i="72" s="1"/>
  <c r="K379" i="72"/>
  <c r="T379" i="72" s="1"/>
  <c r="K378" i="72"/>
  <c r="T378" i="72" s="1"/>
  <c r="K377" i="72"/>
  <c r="T377" i="72" s="1"/>
  <c r="K376" i="72"/>
  <c r="T376" i="72" s="1"/>
  <c r="K375" i="72"/>
  <c r="T375" i="72" s="1"/>
  <c r="K374" i="72"/>
  <c r="T374" i="72" s="1"/>
  <c r="K373" i="72"/>
  <c r="T373" i="72" s="1"/>
  <c r="K372" i="72"/>
  <c r="T372" i="72" s="1"/>
  <c r="K371" i="72"/>
  <c r="T371" i="72" s="1"/>
  <c r="K370" i="72"/>
  <c r="T370" i="72" s="1"/>
  <c r="K369" i="72"/>
  <c r="T369" i="72" s="1"/>
  <c r="K368" i="72"/>
  <c r="T368" i="72" s="1"/>
  <c r="K367" i="72"/>
  <c r="T367" i="72" s="1"/>
  <c r="K366" i="72"/>
  <c r="T366" i="72" s="1"/>
  <c r="K365" i="72"/>
  <c r="T365" i="72" s="1"/>
  <c r="K364" i="72"/>
  <c r="T364" i="72" s="1"/>
  <c r="K363" i="72"/>
  <c r="T363" i="72" s="1"/>
  <c r="K362" i="72"/>
  <c r="T362" i="72" s="1"/>
  <c r="K361" i="72"/>
  <c r="T361" i="72" s="1"/>
  <c r="K360" i="72"/>
  <c r="T360" i="72" s="1"/>
  <c r="K359" i="72"/>
  <c r="T359" i="72" s="1"/>
  <c r="K358" i="72"/>
  <c r="T358" i="72" s="1"/>
  <c r="K357" i="72"/>
  <c r="T357" i="72" s="1"/>
  <c r="K356" i="72"/>
  <c r="T356" i="72" s="1"/>
  <c r="K355" i="72"/>
  <c r="T355" i="72" s="1"/>
  <c r="K354" i="72"/>
  <c r="T354" i="72" s="1"/>
  <c r="K353" i="72"/>
  <c r="T353" i="72" s="1"/>
  <c r="K352" i="72"/>
  <c r="T352" i="72" s="1"/>
  <c r="K351" i="72"/>
  <c r="T351" i="72" s="1"/>
  <c r="K350" i="72"/>
  <c r="T350" i="72" s="1"/>
  <c r="K349" i="72"/>
  <c r="T349" i="72" s="1"/>
  <c r="K348" i="72"/>
  <c r="T348" i="72" s="1"/>
  <c r="K347" i="72"/>
  <c r="T347" i="72" s="1"/>
  <c r="K346" i="72"/>
  <c r="T346" i="72" s="1"/>
  <c r="K345" i="72"/>
  <c r="T345" i="72" s="1"/>
  <c r="K344" i="72"/>
  <c r="T344" i="72" s="1"/>
  <c r="K343" i="72"/>
  <c r="T343" i="72" s="1"/>
  <c r="K342" i="72"/>
  <c r="T342" i="72" s="1"/>
  <c r="K341" i="72"/>
  <c r="T341" i="72" s="1"/>
  <c r="K340" i="72"/>
  <c r="T340" i="72" s="1"/>
  <c r="K339" i="72"/>
  <c r="T339" i="72" s="1"/>
  <c r="K338" i="72"/>
  <c r="T338" i="72" s="1"/>
  <c r="K337" i="72"/>
  <c r="T337" i="72" s="1"/>
  <c r="K336" i="72"/>
  <c r="T336" i="72" s="1"/>
  <c r="K335" i="72"/>
  <c r="T335" i="72" s="1"/>
  <c r="K334" i="72"/>
  <c r="T334" i="72" s="1"/>
  <c r="K333" i="72"/>
  <c r="T333" i="72" s="1"/>
  <c r="K332" i="72"/>
  <c r="T332" i="72" s="1"/>
  <c r="K331" i="72"/>
  <c r="T331" i="72" s="1"/>
  <c r="K330" i="72"/>
  <c r="T330" i="72" s="1"/>
  <c r="K329" i="72"/>
  <c r="T329" i="72" s="1"/>
  <c r="K328" i="72"/>
  <c r="T328" i="72" s="1"/>
  <c r="K327" i="72"/>
  <c r="T327" i="72" s="1"/>
  <c r="K326" i="72"/>
  <c r="T326" i="72" s="1"/>
  <c r="K325" i="72"/>
  <c r="T325" i="72" s="1"/>
  <c r="K324" i="72"/>
  <c r="T324" i="72" s="1"/>
  <c r="K323" i="72"/>
  <c r="T323" i="72" s="1"/>
  <c r="K322" i="72"/>
  <c r="T322" i="72" s="1"/>
  <c r="K321" i="72"/>
  <c r="T321" i="72" s="1"/>
  <c r="K320" i="72"/>
  <c r="T320" i="72" s="1"/>
  <c r="K319" i="72"/>
  <c r="T319" i="72" s="1"/>
  <c r="K318" i="72"/>
  <c r="T318" i="72" s="1"/>
  <c r="K317" i="72"/>
  <c r="T317" i="72" s="1"/>
  <c r="K316" i="72"/>
  <c r="T316" i="72" s="1"/>
  <c r="K315" i="72"/>
  <c r="T315" i="72" s="1"/>
  <c r="K314" i="72"/>
  <c r="T314" i="72" s="1"/>
  <c r="K313" i="72"/>
  <c r="T313" i="72" s="1"/>
  <c r="K312" i="72"/>
  <c r="T312" i="72" s="1"/>
  <c r="K311" i="72"/>
  <c r="T311" i="72" s="1"/>
  <c r="K310" i="72"/>
  <c r="T310" i="72" s="1"/>
  <c r="K309" i="72"/>
  <c r="T309" i="72" s="1"/>
  <c r="K308" i="72"/>
  <c r="T308" i="72" s="1"/>
  <c r="K307" i="72"/>
  <c r="T307" i="72" s="1"/>
  <c r="K306" i="72"/>
  <c r="T306" i="72" s="1"/>
  <c r="K305" i="72"/>
  <c r="T305" i="72" s="1"/>
  <c r="K304" i="72"/>
  <c r="T304" i="72" s="1"/>
  <c r="K303" i="72"/>
  <c r="T303" i="72" s="1"/>
  <c r="K302" i="72"/>
  <c r="T302" i="72" s="1"/>
  <c r="K301" i="72"/>
  <c r="T301" i="72" s="1"/>
  <c r="K300" i="72"/>
  <c r="T300" i="72" s="1"/>
  <c r="K299" i="72"/>
  <c r="T299" i="72" s="1"/>
  <c r="K298" i="72"/>
  <c r="T298" i="72" s="1"/>
  <c r="K297" i="72"/>
  <c r="T297" i="72" s="1"/>
  <c r="K296" i="72"/>
  <c r="T296" i="72" s="1"/>
  <c r="K295" i="72"/>
  <c r="T295" i="72" s="1"/>
  <c r="K294" i="72"/>
  <c r="T294" i="72" s="1"/>
  <c r="K293" i="72"/>
  <c r="T293" i="72" s="1"/>
  <c r="K292" i="72"/>
  <c r="T292" i="72" s="1"/>
  <c r="K291" i="72"/>
  <c r="T291" i="72" s="1"/>
  <c r="K290" i="72"/>
  <c r="T290" i="72" s="1"/>
  <c r="K289" i="72"/>
  <c r="T289" i="72" s="1"/>
  <c r="K288" i="72"/>
  <c r="T288" i="72" s="1"/>
  <c r="K287" i="72"/>
  <c r="T287" i="72" s="1"/>
  <c r="K286" i="72"/>
  <c r="T286" i="72" s="1"/>
  <c r="K285" i="72"/>
  <c r="T285" i="72" s="1"/>
  <c r="K284" i="72"/>
  <c r="T284" i="72" s="1"/>
  <c r="K283" i="72"/>
  <c r="T283" i="72" s="1"/>
  <c r="K282" i="72"/>
  <c r="T282" i="72" s="1"/>
  <c r="K281" i="72"/>
  <c r="T281" i="72" s="1"/>
  <c r="K280" i="72"/>
  <c r="T280" i="72" s="1"/>
  <c r="K279" i="72"/>
  <c r="T279" i="72" s="1"/>
  <c r="K278" i="72"/>
  <c r="T278" i="72" s="1"/>
  <c r="K277" i="72"/>
  <c r="T277" i="72" s="1"/>
  <c r="K276" i="72"/>
  <c r="T276" i="72" s="1"/>
  <c r="K275" i="72"/>
  <c r="T275" i="72" s="1"/>
  <c r="K274" i="72"/>
  <c r="T274" i="72" s="1"/>
  <c r="K273" i="72"/>
  <c r="T273" i="72" s="1"/>
  <c r="K272" i="72"/>
  <c r="T272" i="72" s="1"/>
  <c r="K271" i="72"/>
  <c r="T271" i="72" s="1"/>
  <c r="K270" i="72"/>
  <c r="T270" i="72" s="1"/>
  <c r="K269" i="72"/>
  <c r="T269" i="72" s="1"/>
  <c r="K268" i="72"/>
  <c r="T268" i="72" s="1"/>
  <c r="K267" i="72"/>
  <c r="T267" i="72" s="1"/>
  <c r="K266" i="72"/>
  <c r="T266" i="72" s="1"/>
  <c r="K265" i="72"/>
  <c r="T265" i="72" s="1"/>
  <c r="K264" i="72"/>
  <c r="T264" i="72" s="1"/>
  <c r="K263" i="72"/>
  <c r="T263" i="72" s="1"/>
  <c r="K262" i="72"/>
  <c r="T262" i="72" s="1"/>
  <c r="K261" i="72"/>
  <c r="T261" i="72" s="1"/>
  <c r="K260" i="72"/>
  <c r="T260" i="72" s="1"/>
  <c r="K259" i="72"/>
  <c r="T259" i="72" s="1"/>
  <c r="K258" i="72"/>
  <c r="T258" i="72" s="1"/>
  <c r="K257" i="72"/>
  <c r="T257" i="72" s="1"/>
  <c r="K256" i="72"/>
  <c r="T256" i="72" s="1"/>
  <c r="K255" i="72"/>
  <c r="T255" i="72" s="1"/>
  <c r="K254" i="72"/>
  <c r="T254" i="72" s="1"/>
  <c r="K253" i="72"/>
  <c r="T253" i="72" s="1"/>
  <c r="K252" i="72"/>
  <c r="T252" i="72" s="1"/>
  <c r="K251" i="72"/>
  <c r="T251" i="72" s="1"/>
  <c r="K250" i="72"/>
  <c r="T250" i="72" s="1"/>
  <c r="K249" i="72"/>
  <c r="T249" i="72" s="1"/>
  <c r="K248" i="72"/>
  <c r="T248" i="72" s="1"/>
  <c r="K247" i="72"/>
  <c r="T247" i="72" s="1"/>
  <c r="K246" i="72"/>
  <c r="T246" i="72" s="1"/>
  <c r="K245" i="72"/>
  <c r="T245" i="72" s="1"/>
  <c r="K244" i="72"/>
  <c r="T244" i="72" s="1"/>
  <c r="K243" i="72"/>
  <c r="T243" i="72" s="1"/>
  <c r="K242" i="72"/>
  <c r="T242" i="72" s="1"/>
  <c r="K241" i="72"/>
  <c r="T241" i="72" s="1"/>
  <c r="K240" i="72"/>
  <c r="T240" i="72" s="1"/>
  <c r="K239" i="72"/>
  <c r="T239" i="72" s="1"/>
  <c r="K238" i="72"/>
  <c r="T238" i="72" s="1"/>
  <c r="K237" i="72"/>
  <c r="T237" i="72" s="1"/>
  <c r="K236" i="72"/>
  <c r="T236" i="72" s="1"/>
  <c r="K235" i="72"/>
  <c r="T235" i="72" s="1"/>
  <c r="K234" i="72"/>
  <c r="T234" i="72" s="1"/>
  <c r="K233" i="72"/>
  <c r="T233" i="72" s="1"/>
  <c r="K232" i="72"/>
  <c r="T232" i="72" s="1"/>
  <c r="K231" i="72"/>
  <c r="T231" i="72" s="1"/>
  <c r="K230" i="72"/>
  <c r="T230" i="72" s="1"/>
  <c r="K229" i="72"/>
  <c r="T229" i="72" s="1"/>
  <c r="K228" i="72"/>
  <c r="T228" i="72" s="1"/>
  <c r="K227" i="72"/>
  <c r="T227" i="72" s="1"/>
  <c r="K226" i="72"/>
  <c r="T226" i="72" s="1"/>
  <c r="K225" i="72"/>
  <c r="T225" i="72" s="1"/>
  <c r="K224" i="72"/>
  <c r="T224" i="72" s="1"/>
  <c r="K223" i="72"/>
  <c r="T223" i="72" s="1"/>
  <c r="K222" i="72"/>
  <c r="T222" i="72" s="1"/>
  <c r="K221" i="72"/>
  <c r="T221" i="72" s="1"/>
  <c r="K220" i="72"/>
  <c r="T220" i="72" s="1"/>
  <c r="K219" i="72"/>
  <c r="T219" i="72" s="1"/>
  <c r="K218" i="72"/>
  <c r="T218" i="72" s="1"/>
  <c r="K217" i="72"/>
  <c r="T217" i="72" s="1"/>
  <c r="K216" i="72"/>
  <c r="T216" i="72" s="1"/>
  <c r="K215" i="72"/>
  <c r="T215" i="72" s="1"/>
  <c r="K214" i="72"/>
  <c r="T214" i="72" s="1"/>
  <c r="K213" i="72"/>
  <c r="T213" i="72" s="1"/>
  <c r="K212" i="72"/>
  <c r="T212" i="72" s="1"/>
  <c r="K211" i="72"/>
  <c r="T211" i="72" s="1"/>
  <c r="K210" i="72"/>
  <c r="T210" i="72" s="1"/>
  <c r="K209" i="72"/>
  <c r="T209" i="72" s="1"/>
  <c r="K208" i="72"/>
  <c r="T208" i="72" s="1"/>
  <c r="K207" i="72"/>
  <c r="T207" i="72" s="1"/>
  <c r="K206" i="72"/>
  <c r="T206" i="72" s="1"/>
  <c r="K205" i="72"/>
  <c r="T205" i="72" s="1"/>
  <c r="K204" i="72"/>
  <c r="T204" i="72" s="1"/>
  <c r="K203" i="72"/>
  <c r="T203" i="72" s="1"/>
  <c r="K202" i="72"/>
  <c r="T202" i="72" s="1"/>
  <c r="K201" i="72"/>
  <c r="T201" i="72" s="1"/>
  <c r="K200" i="72"/>
  <c r="T200" i="72" s="1"/>
  <c r="K199" i="72"/>
  <c r="T199" i="72" s="1"/>
  <c r="K198" i="72"/>
  <c r="T198" i="72" s="1"/>
  <c r="K197" i="72"/>
  <c r="T197" i="72" s="1"/>
  <c r="K196" i="72"/>
  <c r="T196" i="72" s="1"/>
  <c r="K186" i="72"/>
  <c r="T186" i="72" s="1"/>
  <c r="K185" i="72"/>
  <c r="T185" i="72" s="1"/>
  <c r="K184" i="72"/>
  <c r="T184" i="72" s="1"/>
  <c r="K183" i="72"/>
  <c r="T183" i="72" s="1"/>
  <c r="K182" i="72"/>
  <c r="T182" i="72" s="1"/>
  <c r="K181" i="72"/>
  <c r="T181" i="72" s="1"/>
  <c r="K180" i="72"/>
  <c r="T180" i="72" s="1"/>
  <c r="K179" i="72"/>
  <c r="T179" i="72" s="1"/>
  <c r="K178" i="72"/>
  <c r="T178" i="72" s="1"/>
  <c r="K177" i="72"/>
  <c r="T177" i="72" s="1"/>
  <c r="K176" i="72"/>
  <c r="T176" i="72" s="1"/>
  <c r="K175" i="72"/>
  <c r="T175" i="72" s="1"/>
  <c r="K174" i="72"/>
  <c r="T174" i="72" s="1"/>
  <c r="K173" i="72"/>
  <c r="T173" i="72" s="1"/>
  <c r="K172" i="72"/>
  <c r="T172" i="72" s="1"/>
  <c r="K171" i="72"/>
  <c r="T171" i="72" s="1"/>
  <c r="K170" i="72"/>
  <c r="T170" i="72" s="1"/>
  <c r="K169" i="72"/>
  <c r="T169" i="72" s="1"/>
  <c r="K168" i="72"/>
  <c r="T168" i="72" s="1"/>
  <c r="K167" i="72"/>
  <c r="T167" i="72" s="1"/>
  <c r="K166" i="72"/>
  <c r="T166" i="72" s="1"/>
  <c r="K165" i="72"/>
  <c r="T165" i="72" s="1"/>
  <c r="K164" i="72"/>
  <c r="T164" i="72" s="1"/>
  <c r="K163" i="72"/>
  <c r="T163" i="72" s="1"/>
  <c r="K162" i="72"/>
  <c r="T162" i="72" s="1"/>
  <c r="K161" i="72"/>
  <c r="T161" i="72" s="1"/>
  <c r="K160" i="72"/>
  <c r="T160" i="72" s="1"/>
  <c r="K159" i="72"/>
  <c r="T159" i="72" s="1"/>
  <c r="K158" i="72"/>
  <c r="T158" i="72" s="1"/>
  <c r="K157" i="72"/>
  <c r="T157" i="72" s="1"/>
  <c r="K156" i="72"/>
  <c r="T156" i="72" s="1"/>
  <c r="K155" i="72"/>
  <c r="T155" i="72" s="1"/>
  <c r="K154" i="72"/>
  <c r="T154" i="72" s="1"/>
  <c r="K153" i="72"/>
  <c r="T153" i="72" s="1"/>
  <c r="K152" i="72"/>
  <c r="T152" i="72" s="1"/>
  <c r="K151" i="72"/>
  <c r="T151" i="72" s="1"/>
  <c r="K150" i="72"/>
  <c r="T150" i="72" s="1"/>
  <c r="K149" i="72"/>
  <c r="T149" i="72" s="1"/>
  <c r="K148" i="72"/>
  <c r="T148" i="72" s="1"/>
  <c r="K147" i="72"/>
  <c r="T147" i="72" s="1"/>
  <c r="K146" i="72"/>
  <c r="T146" i="72" s="1"/>
  <c r="K145" i="72"/>
  <c r="T145" i="72" s="1"/>
  <c r="K144" i="72"/>
  <c r="T144" i="72" s="1"/>
  <c r="K143" i="72"/>
  <c r="T143" i="72" s="1"/>
  <c r="K142" i="72"/>
  <c r="T142" i="72" s="1"/>
  <c r="K141" i="72"/>
  <c r="T141" i="72" s="1"/>
  <c r="K140" i="72"/>
  <c r="T140" i="72" s="1"/>
  <c r="K139" i="72"/>
  <c r="T139" i="72" s="1"/>
  <c r="K138" i="72"/>
  <c r="T138" i="72" s="1"/>
  <c r="K137" i="72"/>
  <c r="T137" i="72" s="1"/>
  <c r="K136" i="72"/>
  <c r="T136" i="72" s="1"/>
  <c r="K135" i="72"/>
  <c r="T135" i="72" s="1"/>
  <c r="K134" i="72"/>
  <c r="T134" i="72" s="1"/>
  <c r="K133" i="72"/>
  <c r="T133" i="72" s="1"/>
  <c r="K132" i="72"/>
  <c r="T132" i="72" s="1"/>
  <c r="K131" i="72"/>
  <c r="T131" i="72" s="1"/>
  <c r="K130" i="72"/>
  <c r="T130" i="72" s="1"/>
  <c r="K129" i="72"/>
  <c r="T129" i="72" s="1"/>
  <c r="K128" i="72"/>
  <c r="T128" i="72" s="1"/>
  <c r="K127" i="72"/>
  <c r="T127" i="72" s="1"/>
  <c r="K126" i="72"/>
  <c r="T126" i="72" s="1"/>
  <c r="K125" i="72"/>
  <c r="T125" i="72" s="1"/>
  <c r="K124" i="72"/>
  <c r="T124" i="72" s="1"/>
  <c r="K123" i="72"/>
  <c r="T123" i="72" s="1"/>
  <c r="K122" i="72"/>
  <c r="T122" i="72" s="1"/>
  <c r="K121" i="72"/>
  <c r="T121" i="72" s="1"/>
  <c r="K120" i="72"/>
  <c r="T120" i="72" s="1"/>
  <c r="K119" i="72"/>
  <c r="T119" i="72" s="1"/>
  <c r="K118" i="72"/>
  <c r="T118" i="72" s="1"/>
  <c r="K117" i="72"/>
  <c r="T117" i="72" s="1"/>
  <c r="K116" i="72"/>
  <c r="T116" i="72" s="1"/>
  <c r="K115" i="72"/>
  <c r="T115" i="72" s="1"/>
  <c r="K114" i="72"/>
  <c r="T114" i="72" s="1"/>
  <c r="K113" i="72"/>
  <c r="T113" i="72" s="1"/>
  <c r="K112" i="72"/>
  <c r="T112" i="72" s="1"/>
  <c r="K111" i="72"/>
  <c r="T111" i="72" s="1"/>
  <c r="K110" i="72"/>
  <c r="T110" i="72" s="1"/>
  <c r="K109" i="72"/>
  <c r="T109" i="72" s="1"/>
  <c r="K108" i="72"/>
  <c r="T108" i="72" s="1"/>
  <c r="K107" i="72"/>
  <c r="T107" i="72" s="1"/>
  <c r="K106" i="72"/>
  <c r="T106" i="72" s="1"/>
  <c r="K105" i="72"/>
  <c r="T105" i="72" s="1"/>
  <c r="K104" i="72"/>
  <c r="T104" i="72" s="1"/>
  <c r="K103" i="72"/>
  <c r="T103" i="72" s="1"/>
  <c r="K102" i="72"/>
  <c r="T102" i="72" s="1"/>
  <c r="K101" i="72"/>
  <c r="T101" i="72" s="1"/>
  <c r="K100" i="72"/>
  <c r="T100" i="72" s="1"/>
  <c r="K99" i="72"/>
  <c r="T99" i="72" s="1"/>
  <c r="K98" i="72"/>
  <c r="T98" i="72" s="1"/>
  <c r="K97" i="72"/>
  <c r="T97" i="72" s="1"/>
  <c r="K96" i="72"/>
  <c r="T96" i="72" s="1"/>
  <c r="K95" i="72"/>
  <c r="T95" i="72" s="1"/>
  <c r="K94" i="72"/>
  <c r="T94" i="72" s="1"/>
  <c r="K93" i="72"/>
  <c r="T93" i="72" s="1"/>
  <c r="K92" i="72"/>
  <c r="T92" i="72" s="1"/>
  <c r="K91" i="72"/>
  <c r="T91" i="72" s="1"/>
  <c r="K90" i="72"/>
  <c r="T90" i="72" s="1"/>
  <c r="K89" i="72"/>
  <c r="T89" i="72" s="1"/>
  <c r="K88" i="72"/>
  <c r="T88" i="72" s="1"/>
  <c r="K87" i="72"/>
  <c r="T87" i="72" s="1"/>
  <c r="K86" i="72"/>
  <c r="T86" i="72" s="1"/>
  <c r="K85" i="72"/>
  <c r="T85" i="72" s="1"/>
  <c r="K84" i="72"/>
  <c r="T84" i="72" s="1"/>
  <c r="K83" i="72"/>
  <c r="T83" i="72" s="1"/>
  <c r="K82" i="72"/>
  <c r="T82" i="72" s="1"/>
  <c r="K81" i="72"/>
  <c r="T81" i="72" s="1"/>
  <c r="K80" i="72"/>
  <c r="T80" i="72" s="1"/>
  <c r="K79" i="72"/>
  <c r="T79" i="72" s="1"/>
  <c r="K78" i="72"/>
  <c r="T78" i="72" s="1"/>
  <c r="K77" i="72"/>
  <c r="T77" i="72" s="1"/>
  <c r="K76" i="72"/>
  <c r="T76" i="72" s="1"/>
  <c r="K75" i="72"/>
  <c r="T75" i="72" s="1"/>
  <c r="K74" i="72"/>
  <c r="T74" i="72" s="1"/>
  <c r="K73" i="72"/>
  <c r="T73" i="72" s="1"/>
  <c r="K72" i="72"/>
  <c r="T72" i="72" s="1"/>
  <c r="K71" i="72"/>
  <c r="T71" i="72" s="1"/>
  <c r="K70" i="72"/>
  <c r="T70" i="72" s="1"/>
  <c r="K69" i="72"/>
  <c r="T69" i="72" s="1"/>
  <c r="K68" i="72"/>
  <c r="T68" i="72" s="1"/>
  <c r="K67" i="72"/>
  <c r="T67" i="72" s="1"/>
  <c r="K66" i="72"/>
  <c r="T66" i="72" s="1"/>
  <c r="K65" i="72"/>
  <c r="T65" i="72" s="1"/>
  <c r="K64" i="72"/>
  <c r="T64" i="72" s="1"/>
  <c r="K63" i="72"/>
  <c r="T63" i="72" s="1"/>
  <c r="K62" i="72"/>
  <c r="T62" i="72" s="1"/>
  <c r="K61" i="72"/>
  <c r="T61" i="72" s="1"/>
  <c r="K60" i="72"/>
  <c r="T60" i="72" s="1"/>
  <c r="K59" i="72"/>
  <c r="T59" i="72" s="1"/>
  <c r="K58" i="72"/>
  <c r="T58" i="72" s="1"/>
  <c r="K57" i="72"/>
  <c r="T57" i="72" s="1"/>
  <c r="K56" i="72"/>
  <c r="T56" i="72" s="1"/>
  <c r="K55" i="72"/>
  <c r="T55" i="72" s="1"/>
  <c r="K54" i="72"/>
  <c r="T54" i="72" s="1"/>
  <c r="K53" i="72"/>
  <c r="T53" i="72" s="1"/>
  <c r="K52" i="72"/>
  <c r="T52" i="72" s="1"/>
  <c r="K51" i="72"/>
  <c r="T51" i="72" s="1"/>
  <c r="K50" i="72"/>
  <c r="T50" i="72" s="1"/>
  <c r="K49" i="72"/>
  <c r="T49" i="72" s="1"/>
  <c r="K48" i="72"/>
  <c r="T48" i="72" s="1"/>
  <c r="K47" i="72"/>
  <c r="T47" i="72" s="1"/>
  <c r="K46" i="72"/>
  <c r="T46" i="72" s="1"/>
  <c r="K45" i="72"/>
  <c r="T45" i="72" s="1"/>
  <c r="K44" i="72"/>
  <c r="T44" i="72" s="1"/>
  <c r="K43" i="72"/>
  <c r="T43" i="72" s="1"/>
  <c r="K42" i="72"/>
  <c r="T42" i="72" s="1"/>
  <c r="K41" i="72"/>
  <c r="T41" i="72" s="1"/>
  <c r="K40" i="72"/>
  <c r="T40" i="72" s="1"/>
  <c r="K39" i="72"/>
  <c r="T39" i="72" s="1"/>
  <c r="K38" i="72"/>
  <c r="T38" i="72" s="1"/>
  <c r="K37" i="72"/>
  <c r="T37" i="72" s="1"/>
  <c r="K36" i="72"/>
  <c r="T36" i="72" s="1"/>
  <c r="K35" i="72"/>
  <c r="T35" i="72" s="1"/>
  <c r="K34" i="72"/>
  <c r="T34" i="72" s="1"/>
  <c r="K33" i="72"/>
  <c r="T33" i="72" s="1"/>
  <c r="K32" i="72"/>
  <c r="T32" i="72" s="1"/>
  <c r="K31" i="72"/>
  <c r="T31" i="72" s="1"/>
  <c r="K30" i="72"/>
  <c r="T30" i="72" s="1"/>
  <c r="K29" i="72"/>
  <c r="T29" i="72" s="1"/>
  <c r="K28" i="72"/>
  <c r="T28" i="72" s="1"/>
  <c r="K27" i="72"/>
  <c r="T27" i="72" s="1"/>
  <c r="K26" i="72"/>
  <c r="T26" i="72" s="1"/>
  <c r="K25" i="72"/>
  <c r="T25" i="72" s="1"/>
  <c r="K24" i="72"/>
  <c r="T24" i="72" s="1"/>
  <c r="K23" i="72"/>
  <c r="T23" i="72" s="1"/>
  <c r="K22" i="72"/>
  <c r="T22" i="72" s="1"/>
  <c r="K21" i="72"/>
  <c r="T21" i="72" s="1"/>
  <c r="K20" i="72"/>
  <c r="T20" i="72" s="1"/>
  <c r="K19" i="72"/>
  <c r="T19" i="72" s="1"/>
  <c r="K18" i="72"/>
  <c r="T18" i="72" s="1"/>
  <c r="K17" i="72"/>
  <c r="T17" i="72" s="1"/>
  <c r="K16" i="72"/>
  <c r="T16" i="72" s="1"/>
  <c r="K15" i="72"/>
  <c r="T15" i="72" s="1"/>
  <c r="K14" i="72"/>
  <c r="T14" i="72" s="1"/>
  <c r="K13" i="72"/>
  <c r="T13" i="72" s="1"/>
  <c r="K12" i="72"/>
  <c r="T12" i="72" s="1"/>
  <c r="K11" i="72"/>
  <c r="T11" i="72" s="1"/>
  <c r="K10" i="72"/>
  <c r="T10" i="72" s="1"/>
  <c r="K9" i="72"/>
  <c r="T9" i="72" s="1"/>
  <c r="K8" i="72"/>
  <c r="T8" i="72" s="1"/>
  <c r="K7" i="72"/>
  <c r="T7" i="72" s="1"/>
  <c r="K6" i="72"/>
  <c r="T6" i="72" s="1"/>
  <c r="K5" i="72"/>
  <c r="T5" i="72" s="1"/>
  <c r="K4" i="72"/>
  <c r="M3787" i="72" l="1"/>
  <c r="M3398" i="72"/>
  <c r="M1303" i="72"/>
  <c r="M1362" i="72"/>
  <c r="M1412" i="72"/>
  <c r="M1460" i="72"/>
  <c r="M1556" i="72"/>
  <c r="M1604" i="72"/>
  <c r="M3242" i="72"/>
  <c r="M3290" i="72"/>
  <c r="M3338" i="72"/>
  <c r="M3386" i="72"/>
  <c r="M3506" i="72"/>
  <c r="M3554" i="72"/>
  <c r="M3604" i="72"/>
  <c r="M3655" i="72"/>
  <c r="M3703" i="72"/>
  <c r="M3799" i="72"/>
  <c r="M1700" i="72"/>
  <c r="M1748" i="72"/>
  <c r="M2093" i="72"/>
  <c r="M2141" i="72"/>
  <c r="M1796" i="72"/>
  <c r="M1892" i="72"/>
  <c r="M1940" i="72"/>
  <c r="M2473" i="72"/>
  <c r="M2509" i="72"/>
  <c r="M2521" i="72"/>
  <c r="M2559" i="72"/>
  <c r="M2571" i="72"/>
  <c r="M2655" i="72"/>
  <c r="M2667" i="72"/>
  <c r="M2751" i="72"/>
  <c r="M2916" i="72"/>
  <c r="M2964" i="72"/>
  <c r="M3000" i="72"/>
  <c r="M3012" i="72"/>
  <c r="M3079" i="72"/>
  <c r="M3127" i="72"/>
  <c r="M3163" i="72"/>
  <c r="M3271" i="72"/>
  <c r="M3739" i="72"/>
  <c r="M1049" i="72"/>
  <c r="M1844" i="72"/>
  <c r="M2619" i="72"/>
  <c r="M2763" i="72"/>
  <c r="M2808" i="72"/>
  <c r="M3307" i="72"/>
  <c r="M2715" i="72"/>
  <c r="M2856" i="72"/>
  <c r="M2868" i="72"/>
  <c r="M3211" i="72"/>
  <c r="M2489" i="72"/>
  <c r="M3047" i="72"/>
  <c r="M3227" i="72"/>
  <c r="M2240" i="72"/>
  <c r="M2288" i="72"/>
  <c r="M2360" i="72"/>
  <c r="M2408" i="72"/>
  <c r="M2441" i="72"/>
  <c r="M2477" i="72"/>
  <c r="M2527" i="72"/>
  <c r="M2539" i="72"/>
  <c r="M2575" i="72"/>
  <c r="M2587" i="72"/>
  <c r="M2623" i="72"/>
  <c r="M2635" i="72"/>
  <c r="M2671" i="72"/>
  <c r="M2683" i="72"/>
  <c r="M2719" i="72"/>
  <c r="M2731" i="72"/>
  <c r="M2767" i="72"/>
  <c r="M2779" i="72"/>
  <c r="M2824" i="72"/>
  <c r="M2836" i="72"/>
  <c r="M2872" i="72"/>
  <c r="M2884" i="72"/>
  <c r="M2920" i="72"/>
  <c r="M2932" i="72"/>
  <c r="M2968" i="72"/>
  <c r="M2980" i="72"/>
  <c r="M3016" i="72"/>
  <c r="M3083" i="72"/>
  <c r="M3095" i="72"/>
  <c r="M3131" i="72"/>
  <c r="M3143" i="72"/>
  <c r="M3179" i="72"/>
  <c r="M3191" i="72"/>
  <c r="M3239" i="72"/>
  <c r="M3275" i="72"/>
  <c r="M3287" i="72"/>
  <c r="M3323" i="72"/>
  <c r="M3335" i="72"/>
  <c r="M3371" i="72"/>
  <c r="M3383" i="72"/>
  <c r="M3419" i="72"/>
  <c r="M3434" i="72"/>
  <c r="M3491" i="72"/>
  <c r="M3503" i="72"/>
  <c r="M3539" i="72"/>
  <c r="M3551" i="72"/>
  <c r="M3587" i="72"/>
  <c r="M3599" i="72"/>
  <c r="M3640" i="72"/>
  <c r="M3652" i="72"/>
  <c r="M3688" i="72"/>
  <c r="M3700" i="72"/>
  <c r="M3736" i="72"/>
  <c r="M3748" i="72"/>
  <c r="M3784" i="72"/>
  <c r="M3796" i="72"/>
  <c r="M2444" i="72"/>
  <c r="M3589" i="72"/>
  <c r="M1287" i="72"/>
  <c r="M1540" i="72"/>
  <c r="M1780" i="72"/>
  <c r="M1972" i="72"/>
  <c r="M2125" i="72"/>
  <c r="M2554" i="72"/>
  <c r="M2734" i="72"/>
  <c r="M2746" i="72"/>
  <c r="M2782" i="72"/>
  <c r="M2839" i="72"/>
  <c r="M2851" i="72"/>
  <c r="M2875" i="72"/>
  <c r="M2947" i="72"/>
  <c r="M2983" i="72"/>
  <c r="M2995" i="72"/>
  <c r="M3062" i="72"/>
  <c r="M3146" i="72"/>
  <c r="M3158" i="72"/>
  <c r="M3206" i="72"/>
  <c r="M3337" i="72"/>
  <c r="M1685" i="72"/>
  <c r="M1977" i="72"/>
  <c r="M52" i="72"/>
  <c r="M221" i="72"/>
  <c r="M2329" i="72"/>
  <c r="M2345" i="72"/>
  <c r="M2361" i="72"/>
  <c r="M2377" i="72"/>
  <c r="M2393" i="72"/>
  <c r="M2409" i="72"/>
  <c r="M2425" i="72"/>
  <c r="M1893" i="72"/>
  <c r="M2397" i="72"/>
  <c r="M2413" i="72"/>
  <c r="M3666" i="72"/>
  <c r="M2317" i="72"/>
  <c r="M2333" i="72"/>
  <c r="M2349" i="72"/>
  <c r="M2365" i="72"/>
  <c r="M2381" i="72"/>
  <c r="M576" i="72"/>
  <c r="M2412" i="72"/>
  <c r="M2316" i="72"/>
  <c r="M2348" i="72"/>
  <c r="M2364" i="72"/>
  <c r="M2396" i="72"/>
  <c r="M2912" i="72"/>
  <c r="M2517" i="72"/>
  <c r="M2261" i="72"/>
  <c r="M1545" i="72"/>
  <c r="M2277" i="72"/>
  <c r="M1561" i="72"/>
  <c r="M3059" i="72"/>
  <c r="M732" i="72"/>
  <c r="M748" i="72"/>
  <c r="M796" i="72"/>
  <c r="M860" i="72"/>
  <c r="M926" i="72"/>
  <c r="M1022" i="72"/>
  <c r="M1114" i="72"/>
  <c r="M1130" i="72"/>
  <c r="M1148" i="72"/>
  <c r="M1228" i="72"/>
  <c r="M1244" i="72"/>
  <c r="M1276" i="72"/>
  <c r="M1292" i="72"/>
  <c r="M1317" i="72"/>
  <c r="M1333" i="72"/>
  <c r="M1351" i="72"/>
  <c r="M1367" i="72"/>
  <c r="M1383" i="72"/>
  <c r="M1401" i="72"/>
  <c r="M1417" i="72"/>
  <c r="M1433" i="72"/>
  <c r="M1449" i="72"/>
  <c r="M1465" i="72"/>
  <c r="M1481" i="72"/>
  <c r="M1497" i="72"/>
  <c r="M1513" i="72"/>
  <c r="M1529" i="72"/>
  <c r="M1577" i="72"/>
  <c r="M1593" i="72"/>
  <c r="M1609" i="72"/>
  <c r="M1625" i="72"/>
  <c r="M1641" i="72"/>
  <c r="M1657" i="72"/>
  <c r="M1673" i="72"/>
  <c r="M1689" i="72"/>
  <c r="M1705" i="72"/>
  <c r="M1721" i="72"/>
  <c r="M1737" i="72"/>
  <c r="M1753" i="72"/>
  <c r="M1769" i="72"/>
  <c r="M1785" i="72"/>
  <c r="M1801" i="72"/>
  <c r="M1817" i="72"/>
  <c r="M1833" i="72"/>
  <c r="M1849" i="72"/>
  <c r="M1865" i="72"/>
  <c r="M1881" i="72"/>
  <c r="M1897" i="72"/>
  <c r="M1913" i="72"/>
  <c r="M1929" i="72"/>
  <c r="M1945" i="72"/>
  <c r="M1961" i="72"/>
  <c r="M1993" i="72"/>
  <c r="M2018" i="72"/>
  <c r="M2034" i="72"/>
  <c r="M2050" i="72"/>
  <c r="M2066" i="72"/>
  <c r="M2082" i="72"/>
  <c r="M2098" i="72"/>
  <c r="M2114" i="72"/>
  <c r="M2130" i="72"/>
  <c r="M2146" i="72"/>
  <c r="M2162" i="72"/>
  <c r="M2197" i="72"/>
  <c r="M2213" i="72"/>
  <c r="M2229" i="72"/>
  <c r="M2245" i="72"/>
  <c r="M2293" i="72"/>
  <c r="M2309" i="72"/>
  <c r="M2389" i="72"/>
  <c r="M2647" i="72"/>
  <c r="M2775" i="72"/>
  <c r="M3187" i="72"/>
  <c r="M3315" i="72"/>
  <c r="M3446" i="72"/>
  <c r="M1736" i="72"/>
  <c r="M1864" i="72"/>
  <c r="M3595" i="72"/>
  <c r="M3728" i="72"/>
  <c r="M1413" i="72"/>
  <c r="M1976" i="72"/>
  <c r="M2129" i="72"/>
  <c r="M2276" i="72"/>
  <c r="M2730" i="72"/>
  <c r="M2778" i="72"/>
  <c r="M1668" i="72"/>
  <c r="M1716" i="72"/>
  <c r="M1764" i="72"/>
  <c r="M1812" i="72"/>
  <c r="M1860" i="72"/>
  <c r="M3118" i="72"/>
  <c r="M776" i="72"/>
  <c r="M872" i="72"/>
  <c r="M906" i="72"/>
  <c r="M970" i="72"/>
  <c r="M1034" i="72"/>
  <c r="M1050" i="72"/>
  <c r="M1078" i="72"/>
  <c r="M1094" i="72"/>
  <c r="M1176" i="72"/>
  <c r="M1192" i="72"/>
  <c r="M1208" i="72"/>
  <c r="M1240" i="72"/>
  <c r="M1256" i="72"/>
  <c r="M1272" i="72"/>
  <c r="M1288" i="72"/>
  <c r="M1304" i="72"/>
  <c r="M1329" i="72"/>
  <c r="M1345" i="72"/>
  <c r="M1363" i="72"/>
  <c r="M1379" i="72"/>
  <c r="M1395" i="72"/>
  <c r="M1429" i="72"/>
  <c r="M1445" i="72"/>
  <c r="M1461" i="72"/>
  <c r="M1477" i="72"/>
  <c r="M1493" i="72"/>
  <c r="M1509" i="72"/>
  <c r="M1525" i="72"/>
  <c r="M1541" i="72"/>
  <c r="M1557" i="72"/>
  <c r="M1573" i="72"/>
  <c r="M1589" i="72"/>
  <c r="M1605" i="72"/>
  <c r="M1621" i="72"/>
  <c r="M1637" i="72"/>
  <c r="M1653" i="72"/>
  <c r="M1669" i="72"/>
  <c r="M1701" i="72"/>
  <c r="M1717" i="72"/>
  <c r="M1733" i="72"/>
  <c r="M1749" i="72"/>
  <c r="M1765" i="72"/>
  <c r="M1781" i="72"/>
  <c r="M1813" i="72"/>
  <c r="M1829" i="72"/>
  <c r="M1845" i="72"/>
  <c r="M1861" i="72"/>
  <c r="M1877" i="72"/>
  <c r="M1909" i="72"/>
  <c r="M1925" i="72"/>
  <c r="M1941" i="72"/>
  <c r="M1957" i="72"/>
  <c r="M1973" i="72"/>
  <c r="M1989" i="72"/>
  <c r="M2014" i="72"/>
  <c r="M2030" i="72"/>
  <c r="M2046" i="72"/>
  <c r="M2062" i="72"/>
  <c r="M2078" i="72"/>
  <c r="M2094" i="72"/>
  <c r="M2110" i="72"/>
  <c r="M2126" i="72"/>
  <c r="M2142" i="72"/>
  <c r="M2158" i="72"/>
  <c r="M2209" i="72"/>
  <c r="M2225" i="72"/>
  <c r="M2241" i="72"/>
  <c r="M2257" i="72"/>
  <c r="M2273" i="72"/>
  <c r="M1592" i="72"/>
  <c r="M1880" i="72"/>
  <c r="M2292" i="72"/>
  <c r="M1448" i="72"/>
  <c r="M2033" i="72"/>
  <c r="M2196" i="72"/>
  <c r="M1784" i="72"/>
  <c r="M1912" i="72"/>
  <c r="M1496" i="72"/>
  <c r="M1928" i="72"/>
  <c r="M2081" i="72"/>
  <c r="M2244" i="72"/>
  <c r="M1832" i="72"/>
  <c r="M2289" i="72"/>
  <c r="M2305" i="72"/>
  <c r="M3596" i="72"/>
  <c r="M2835" i="72"/>
  <c r="M700" i="72"/>
  <c r="M844" i="72"/>
  <c r="M701" i="72"/>
  <c r="M1450" i="72"/>
  <c r="M1546" i="72"/>
  <c r="M1594" i="72"/>
  <c r="M1642" i="72"/>
  <c r="M1690" i="72"/>
  <c r="M3332" i="72"/>
  <c r="M3500" i="72"/>
  <c r="M3548" i="72"/>
  <c r="M2919" i="72"/>
  <c r="M795" i="72"/>
  <c r="M989" i="72"/>
  <c r="M1037" i="72"/>
  <c r="M1097" i="72"/>
  <c r="M1147" i="72"/>
  <c r="M1400" i="72"/>
  <c r="M1480" i="72"/>
  <c r="M1544" i="72"/>
  <c r="M1640" i="72"/>
  <c r="M1672" i="72"/>
  <c r="M1688" i="72"/>
  <c r="M25" i="72"/>
  <c r="M153" i="72"/>
  <c r="M210" i="72"/>
  <c r="M258" i="72"/>
  <c r="M306" i="72"/>
  <c r="M2953" i="72"/>
  <c r="M3212" i="72"/>
  <c r="M3260" i="72"/>
  <c r="M3308" i="72"/>
  <c r="M3356" i="72"/>
  <c r="M3404" i="72"/>
  <c r="M3476" i="72"/>
  <c r="M3524" i="72"/>
  <c r="M953" i="72"/>
  <c r="M1908" i="72"/>
  <c r="M1956" i="72"/>
  <c r="M2013" i="72"/>
  <c r="M2061" i="72"/>
  <c r="M2109" i="72"/>
  <c r="M2157" i="72"/>
  <c r="M2224" i="72"/>
  <c r="M2272" i="72"/>
  <c r="M3723" i="72"/>
  <c r="M3586" i="72"/>
  <c r="M747" i="72"/>
  <c r="M178" i="72"/>
  <c r="M928" i="72"/>
  <c r="M976" i="72"/>
  <c r="M1182" i="72"/>
  <c r="M1627" i="72"/>
  <c r="M1819" i="72"/>
  <c r="M1915" i="72"/>
  <c r="M2020" i="72"/>
  <c r="M3550" i="72"/>
  <c r="M447" i="72"/>
  <c r="M167" i="72"/>
  <c r="M58" i="72"/>
  <c r="M106" i="72"/>
  <c r="M355" i="72"/>
  <c r="M470" i="72"/>
  <c r="M518" i="72"/>
  <c r="M566" i="72"/>
  <c r="M662" i="72"/>
  <c r="M710" i="72"/>
  <c r="M758" i="72"/>
  <c r="M806" i="72"/>
  <c r="M854" i="72"/>
  <c r="M904" i="72"/>
  <c r="M1000" i="72"/>
  <c r="M1158" i="72"/>
  <c r="M1206" i="72"/>
  <c r="M1254" i="72"/>
  <c r="M794" i="72"/>
  <c r="M842" i="72"/>
  <c r="M940" i="72"/>
  <c r="M988" i="72"/>
  <c r="M1036" i="72"/>
  <c r="M1096" i="72"/>
  <c r="M1146" i="72"/>
  <c r="M1194" i="72"/>
  <c r="M1242" i="72"/>
  <c r="M1290" i="72"/>
  <c r="M1654" i="72"/>
  <c r="M1879" i="72"/>
  <c r="M779" i="72"/>
  <c r="M827" i="72"/>
  <c r="M859" i="72"/>
  <c r="M733" i="72"/>
  <c r="M1723" i="72"/>
  <c r="M2471" i="72"/>
  <c r="M148" i="72"/>
  <c r="M285" i="72"/>
  <c r="M496" i="72"/>
  <c r="M70" i="72"/>
  <c r="M118" i="72"/>
  <c r="M166" i="72"/>
  <c r="M223" i="72"/>
  <c r="M238" i="72"/>
  <c r="M271" i="72"/>
  <c r="M319" i="72"/>
  <c r="M415" i="72"/>
  <c r="M482" i="72"/>
  <c r="M530" i="72"/>
  <c r="M578" i="72"/>
  <c r="M593" i="72"/>
  <c r="M626" i="72"/>
  <c r="M673" i="72"/>
  <c r="M2459" i="72"/>
  <c r="M3584" i="72"/>
  <c r="M3685" i="72"/>
  <c r="M1302" i="72"/>
  <c r="M1651" i="72"/>
  <c r="M1747" i="72"/>
  <c r="M1843" i="72"/>
  <c r="M1891" i="72"/>
  <c r="M1939" i="72"/>
  <c r="M3625" i="72"/>
  <c r="M3673" i="72"/>
  <c r="M3769" i="72"/>
  <c r="M808" i="72"/>
  <c r="M954" i="72"/>
  <c r="M495" i="72"/>
  <c r="M925" i="72"/>
  <c r="M973" i="72"/>
  <c r="M1021" i="72"/>
  <c r="M1033" i="72"/>
  <c r="M1081" i="72"/>
  <c r="M1093" i="72"/>
  <c r="M1129" i="72"/>
  <c r="M1143" i="72"/>
  <c r="M1179" i="72"/>
  <c r="M1191" i="72"/>
  <c r="M1227" i="72"/>
  <c r="M1239" i="72"/>
  <c r="M1344" i="72"/>
  <c r="M1492" i="72"/>
  <c r="M2519" i="72"/>
  <c r="M687" i="72"/>
  <c r="M713" i="72"/>
  <c r="M3420" i="72"/>
  <c r="M1963" i="72"/>
  <c r="M656" i="72"/>
  <c r="M1382" i="72"/>
  <c r="T4" i="72"/>
  <c r="M1084" i="72"/>
  <c r="M715" i="72"/>
  <c r="M1394" i="72"/>
  <c r="M1347" i="72"/>
  <c r="M2044" i="72"/>
  <c r="M99" i="72"/>
  <c r="M559" i="72"/>
  <c r="M583" i="72"/>
  <c r="M909" i="72"/>
  <c r="M1175" i="72"/>
  <c r="M1316" i="72"/>
  <c r="M1328" i="72"/>
  <c r="M1366" i="72"/>
  <c r="M1378" i="72"/>
  <c r="M1416" i="72"/>
  <c r="M1428" i="72"/>
  <c r="M1464" i="72"/>
  <c r="M1512" i="72"/>
  <c r="M1608" i="72"/>
  <c r="M1620" i="72"/>
  <c r="M1752" i="72"/>
  <c r="M1800" i="72"/>
  <c r="M1992" i="72"/>
  <c r="M2049" i="72"/>
  <c r="M2097" i="72"/>
  <c r="M89" i="72"/>
  <c r="M242" i="72"/>
  <c r="M3132" i="72"/>
  <c r="M3156" i="72"/>
  <c r="M3180" i="72"/>
  <c r="M3228" i="72"/>
  <c r="M3252" i="72"/>
  <c r="M3276" i="72"/>
  <c r="M3336" i="72"/>
  <c r="M3372" i="72"/>
  <c r="M38" i="72"/>
  <c r="M73" i="72"/>
  <c r="M86" i="72"/>
  <c r="M122" i="72"/>
  <c r="M134" i="72"/>
  <c r="M170" i="72"/>
  <c r="M182" i="72"/>
  <c r="M227" i="72"/>
  <c r="M275" i="72"/>
  <c r="M287" i="72"/>
  <c r="M323" i="72"/>
  <c r="M335" i="72"/>
  <c r="M371" i="72"/>
  <c r="M383" i="72"/>
  <c r="M486" i="72"/>
  <c r="M498" i="72"/>
  <c r="M510" i="72"/>
  <c r="M534" i="72"/>
  <c r="M642" i="72"/>
  <c r="M726" i="72"/>
  <c r="M749" i="72"/>
  <c r="M762" i="72"/>
  <c r="M774" i="72"/>
  <c r="M810" i="72"/>
  <c r="M822" i="72"/>
  <c r="M845" i="72"/>
  <c r="M896" i="72"/>
  <c r="M908" i="72"/>
  <c r="M920" i="72"/>
  <c r="M956" i="72"/>
  <c r="M992" i="72"/>
  <c r="M1004" i="72"/>
  <c r="M1016" i="72"/>
  <c r="M1040" i="72"/>
  <c r="M1052" i="72"/>
  <c r="M1076" i="72"/>
  <c r="M1112" i="72"/>
  <c r="M1124" i="72"/>
  <c r="M1150" i="72"/>
  <c r="M1162" i="72"/>
  <c r="M1174" i="72"/>
  <c r="M1198" i="72"/>
  <c r="M1210" i="72"/>
  <c r="M1222" i="72"/>
  <c r="M1246" i="72"/>
  <c r="M1258" i="72"/>
  <c r="M1270" i="72"/>
  <c r="M1327" i="72"/>
  <c r="M1353" i="72"/>
  <c r="M1365" i="72"/>
  <c r="M1377" i="72"/>
  <c r="M1667" i="72"/>
  <c r="M1739" i="72"/>
  <c r="M1763" i="72"/>
  <c r="M1787" i="72"/>
  <c r="M1811" i="72"/>
  <c r="M1834" i="72"/>
  <c r="M1859" i="72"/>
  <c r="M1882" i="72"/>
  <c r="M1907" i="72"/>
  <c r="M1931" i="72"/>
  <c r="M1955" i="72"/>
  <c r="M1979" i="72"/>
  <c r="M1991" i="72"/>
  <c r="M2012" i="72"/>
  <c r="M2060" i="72"/>
  <c r="M2084" i="72"/>
  <c r="M2108" i="72"/>
  <c r="M2156" i="72"/>
  <c r="M2223" i="72"/>
  <c r="M2271" i="72"/>
  <c r="M2295" i="72"/>
  <c r="M2343" i="72"/>
  <c r="M3722" i="72"/>
  <c r="M3734" i="72"/>
  <c r="M3746" i="72"/>
  <c r="M3794" i="72"/>
  <c r="M1432" i="72"/>
  <c r="M1100" i="72"/>
  <c r="M2036" i="72"/>
  <c r="M2131" i="72"/>
  <c r="M2475" i="72"/>
  <c r="M2523" i="72"/>
  <c r="M1113" i="72"/>
  <c r="M1706" i="72"/>
  <c r="M546" i="72"/>
  <c r="M582" i="72"/>
  <c r="M858" i="72"/>
  <c r="M870" i="72"/>
  <c r="M968" i="72"/>
  <c r="M1656" i="72"/>
  <c r="M731" i="72"/>
  <c r="M9" i="72"/>
  <c r="M22" i="72"/>
  <c r="M366" i="72"/>
  <c r="M403" i="72"/>
  <c r="M613" i="72"/>
  <c r="M878" i="72"/>
  <c r="M892" i="72"/>
  <c r="M952" i="72"/>
  <c r="M1361" i="72"/>
  <c r="M591" i="72"/>
  <c r="M1848" i="72"/>
  <c r="M1896" i="72"/>
  <c r="M1946" i="72"/>
  <c r="M3504" i="72"/>
  <c r="M3540" i="72"/>
  <c r="M3552" i="72"/>
  <c r="M3588" i="72"/>
  <c r="M3602" i="72"/>
  <c r="M3614" i="72"/>
  <c r="M3665" i="72"/>
  <c r="M1048" i="72"/>
  <c r="M1108" i="72"/>
  <c r="M2092" i="72"/>
  <c r="M2140" i="72"/>
  <c r="M2231" i="72"/>
  <c r="M2255" i="72"/>
  <c r="M3718" i="72"/>
  <c r="M3730" i="72"/>
  <c r="M3689" i="72"/>
  <c r="M623" i="72"/>
  <c r="M1444" i="72"/>
  <c r="M2068" i="72"/>
  <c r="M2303" i="72"/>
  <c r="M2363" i="72"/>
  <c r="M2411" i="72"/>
  <c r="M811" i="72"/>
  <c r="M957" i="72"/>
  <c r="M1005" i="72"/>
  <c r="M1053" i="72"/>
  <c r="M1077" i="72"/>
  <c r="M1524" i="72"/>
  <c r="M1560" i="72"/>
  <c r="M1572" i="72"/>
  <c r="M1704" i="72"/>
  <c r="M813" i="72"/>
  <c r="M1466" i="72"/>
  <c r="M1562" i="72"/>
  <c r="M3714" i="72"/>
  <c r="M3738" i="72"/>
  <c r="M3750" i="72"/>
  <c r="M3798" i="72"/>
  <c r="M2145" i="72"/>
  <c r="M2212" i="72"/>
  <c r="M2260" i="72"/>
  <c r="M2308" i="72"/>
  <c r="M2332" i="72"/>
  <c r="M2344" i="72"/>
  <c r="M2380" i="72"/>
  <c r="M2392" i="72"/>
  <c r="M2428" i="72"/>
  <c r="M2440" i="72"/>
  <c r="M2476" i="72"/>
  <c r="M2488" i="72"/>
  <c r="M2524" i="72"/>
  <c r="M2538" i="72"/>
  <c r="M2574" i="72"/>
  <c r="M2586" i="72"/>
  <c r="M2622" i="72"/>
  <c r="M2634" i="72"/>
  <c r="M2658" i="72"/>
  <c r="M2670" i="72"/>
  <c r="M2682" i="72"/>
  <c r="M2718" i="72"/>
  <c r="M2766" i="72"/>
  <c r="M2823" i="72"/>
  <c r="M2871" i="72"/>
  <c r="M2883" i="72"/>
  <c r="M2931" i="72"/>
  <c r="M2967" i="72"/>
  <c r="M2979" i="72"/>
  <c r="M3015" i="72"/>
  <c r="M3046" i="72"/>
  <c r="M3082" i="72"/>
  <c r="M3094" i="72"/>
  <c r="M3130" i="72"/>
  <c r="M3142" i="72"/>
  <c r="M3178" i="72"/>
  <c r="M3190" i="72"/>
  <c r="M3226" i="72"/>
  <c r="M3238" i="72"/>
  <c r="M3262" i="72"/>
  <c r="M3274" i="72"/>
  <c r="M3286" i="72"/>
  <c r="M3322" i="72"/>
  <c r="M3334" i="72"/>
  <c r="M3370" i="72"/>
  <c r="M3382" i="72"/>
  <c r="M3418" i="72"/>
  <c r="M3433" i="72"/>
  <c r="M3490" i="72"/>
  <c r="M3502" i="72"/>
  <c r="M3538" i="72"/>
  <c r="M3574" i="72"/>
  <c r="M3598" i="72"/>
  <c r="M3627" i="72"/>
  <c r="M3639" i="72"/>
  <c r="M3651" i="72"/>
  <c r="M3675" i="72"/>
  <c r="M3687" i="72"/>
  <c r="M3699" i="72"/>
  <c r="M3735" i="72"/>
  <c r="M3747" i="72"/>
  <c r="M3771" i="72"/>
  <c r="M3783" i="72"/>
  <c r="M1528" i="72"/>
  <c r="M1576" i="72"/>
  <c r="M1588" i="72"/>
  <c r="M1624" i="72"/>
  <c r="M1636" i="72"/>
  <c r="M1684" i="72"/>
  <c r="M1720" i="72"/>
  <c r="M1732" i="72"/>
  <c r="M1277" i="72"/>
  <c r="M1384" i="72"/>
  <c r="M1530" i="72"/>
  <c r="M1542" i="72"/>
  <c r="M1602" i="72"/>
  <c r="M1770" i="72"/>
  <c r="M1866" i="72"/>
  <c r="M1986" i="72"/>
  <c r="M2163" i="72"/>
  <c r="M3148" i="72"/>
  <c r="M3196" i="72"/>
  <c r="M3244" i="72"/>
  <c r="M3256" i="72"/>
  <c r="M3292" i="72"/>
  <c r="M3340" i="72"/>
  <c r="M3388" i="72"/>
  <c r="M3439" i="72"/>
  <c r="M3754" i="72"/>
  <c r="M699" i="72"/>
  <c r="M1610" i="72"/>
  <c r="M1658" i="72"/>
  <c r="M1850" i="72"/>
  <c r="M2051" i="72"/>
  <c r="M1768" i="72"/>
  <c r="M1816" i="72"/>
  <c r="M1828" i="72"/>
  <c r="M1876" i="72"/>
  <c r="M1924" i="72"/>
  <c r="M1960" i="72"/>
  <c r="M2017" i="72"/>
  <c r="M2029" i="72"/>
  <c r="M2065" i="72"/>
  <c r="M2077" i="72"/>
  <c r="M2113" i="72"/>
  <c r="M2161" i="72"/>
  <c r="M2192" i="72"/>
  <c r="M2228" i="72"/>
  <c r="M2456" i="72"/>
  <c r="M2492" i="72"/>
  <c r="M2504" i="72"/>
  <c r="M2542" i="72"/>
  <c r="M2590" i="72"/>
  <c r="M2602" i="72"/>
  <c r="M2650" i="72"/>
  <c r="M2686" i="72"/>
  <c r="M2698" i="72"/>
  <c r="M2115" i="72"/>
  <c r="M3508" i="72"/>
  <c r="M3556" i="72"/>
  <c r="M3580" i="72"/>
  <c r="M3606" i="72"/>
  <c r="M3618" i="72"/>
  <c r="M3669" i="72"/>
  <c r="M3681" i="72"/>
  <c r="M3765" i="72"/>
  <c r="M763" i="72"/>
  <c r="M1125" i="72"/>
  <c r="M1163" i="72"/>
  <c r="M1211" i="72"/>
  <c r="M1223" i="72"/>
  <c r="M1259" i="72"/>
  <c r="M1271" i="72"/>
  <c r="M1476" i="72"/>
  <c r="M1944" i="72"/>
  <c r="M3795" i="72"/>
  <c r="M6" i="72"/>
  <c r="M42" i="72"/>
  <c r="M54" i="72"/>
  <c r="M102" i="72"/>
  <c r="M138" i="72"/>
  <c r="M150" i="72"/>
  <c r="M186" i="72"/>
  <c r="M207" i="72"/>
  <c r="M255" i="72"/>
  <c r="M290" i="72"/>
  <c r="M303" i="72"/>
  <c r="M339" i="72"/>
  <c r="M351" i="72"/>
  <c r="M387" i="72"/>
  <c r="M399" i="72"/>
  <c r="M454" i="72"/>
  <c r="M466" i="72"/>
  <c r="M502" i="72"/>
  <c r="M562" i="72"/>
  <c r="M646" i="72"/>
  <c r="M658" i="72"/>
  <c r="M693" i="72"/>
  <c r="M717" i="72"/>
  <c r="M730" i="72"/>
  <c r="M742" i="72"/>
  <c r="M790" i="72"/>
  <c r="M826" i="72"/>
  <c r="M838" i="72"/>
  <c r="M874" i="72"/>
  <c r="M888" i="72"/>
  <c r="M912" i="72"/>
  <c r="M924" i="72"/>
  <c r="M936" i="72"/>
  <c r="M972" i="72"/>
  <c r="M984" i="72"/>
  <c r="M1008" i="72"/>
  <c r="M1020" i="72"/>
  <c r="M1032" i="72"/>
  <c r="M1056" i="72"/>
  <c r="M1092" i="72"/>
  <c r="M1116" i="72"/>
  <c r="M1128" i="72"/>
  <c r="M1142" i="72"/>
  <c r="M1166" i="72"/>
  <c r="M1178" i="72"/>
  <c r="M1190" i="72"/>
  <c r="M1214" i="72"/>
  <c r="M1226" i="72"/>
  <c r="M1238" i="72"/>
  <c r="M1262" i="72"/>
  <c r="M1274" i="72"/>
  <c r="M1286" i="72"/>
  <c r="M1331" i="72"/>
  <c r="M1343" i="72"/>
  <c r="M1369" i="72"/>
  <c r="M1381" i="72"/>
  <c r="M1393" i="72"/>
  <c r="M1587" i="72"/>
  <c r="M1683" i="72"/>
  <c r="M1731" i="72"/>
  <c r="M1754" i="72"/>
  <c r="M1779" i="72"/>
  <c r="M1803" i="72"/>
  <c r="M1827" i="72"/>
  <c r="M1875" i="72"/>
  <c r="M1899" i="72"/>
  <c r="M1923" i="72"/>
  <c r="M1971" i="72"/>
  <c r="M1995" i="72"/>
  <c r="M2028" i="72"/>
  <c r="M2076" i="72"/>
  <c r="M2100" i="72"/>
  <c r="M2124" i="72"/>
  <c r="M2148" i="72"/>
  <c r="M2191" i="72"/>
  <c r="M2215" i="72"/>
  <c r="M2239" i="72"/>
  <c r="M2287" i="72"/>
  <c r="M2311" i="72"/>
  <c r="M2347" i="72"/>
  <c r="M2359" i="72"/>
  <c r="M2407" i="72"/>
  <c r="M2455" i="72"/>
  <c r="M3761" i="72"/>
  <c r="M3802" i="72"/>
  <c r="M179" i="72"/>
  <c r="M843" i="72"/>
  <c r="M1109" i="72"/>
  <c r="M1159" i="72"/>
  <c r="M1195" i="72"/>
  <c r="M1207" i="72"/>
  <c r="M1243" i="72"/>
  <c r="M1291" i="72"/>
  <c r="M1350" i="72"/>
  <c r="M3626" i="72"/>
  <c r="M514" i="72"/>
  <c r="M527" i="72"/>
  <c r="M1275" i="72"/>
  <c r="M1332" i="72"/>
  <c r="M3745" i="72"/>
  <c r="M1482" i="72"/>
  <c r="M2207" i="72"/>
  <c r="M941" i="72"/>
  <c r="M1001" i="72"/>
  <c r="M2246" i="72"/>
  <c r="M2318" i="72"/>
  <c r="M2326" i="72"/>
  <c r="M2330" i="72"/>
  <c r="M2334" i="72"/>
  <c r="M2350" i="72"/>
  <c r="M2366" i="72"/>
  <c r="M2382" i="72"/>
  <c r="M2390" i="72"/>
  <c r="M2394" i="72"/>
  <c r="M2398" i="72"/>
  <c r="M2414" i="72"/>
  <c r="M2442" i="72"/>
  <c r="M2446" i="72"/>
  <c r="M2462" i="72"/>
  <c r="M2478" i="72"/>
  <c r="M2494" i="72"/>
  <c r="M2502" i="72"/>
  <c r="M2506" i="72"/>
  <c r="M2510" i="72"/>
  <c r="M2528" i="72"/>
  <c r="M2544" i="72"/>
  <c r="M2552" i="72"/>
  <c r="M2556" i="72"/>
  <c r="M2560" i="72"/>
  <c r="M2569" i="72"/>
  <c r="M2573" i="72"/>
  <c r="M2576" i="72"/>
  <c r="M2592" i="72"/>
  <c r="M2600" i="72"/>
  <c r="M2604" i="72"/>
  <c r="M2608" i="72"/>
  <c r="M2616" i="72"/>
  <c r="M2620" i="72"/>
  <c r="M2624" i="72"/>
  <c r="M2633" i="72"/>
  <c r="M2637" i="72"/>
  <c r="M2640" i="72"/>
  <c r="M2648" i="72"/>
  <c r="M2652" i="72"/>
  <c r="M2656" i="72"/>
  <c r="M2665" i="72"/>
  <c r="M2669" i="72"/>
  <c r="M2672" i="72"/>
  <c r="M2688" i="72"/>
  <c r="M2696" i="72"/>
  <c r="M2700" i="72"/>
  <c r="M2704" i="72"/>
  <c r="M2713" i="72"/>
  <c r="M2717" i="72"/>
  <c r="M2720" i="72"/>
  <c r="M2728" i="72"/>
  <c r="M2732" i="72"/>
  <c r="M2736" i="72"/>
  <c r="M2744" i="72"/>
  <c r="M2748" i="72"/>
  <c r="M2752" i="72"/>
  <c r="M2761" i="72"/>
  <c r="M2765" i="72"/>
  <c r="M2769" i="72"/>
  <c r="M2777" i="72"/>
  <c r="M2781" i="72"/>
  <c r="M2784" i="72"/>
  <c r="M2802" i="72"/>
  <c r="M2806" i="72"/>
  <c r="M2809" i="72"/>
  <c r="M2825" i="72"/>
  <c r="M2833" i="72"/>
  <c r="M2837" i="72"/>
  <c r="M2841" i="72"/>
  <c r="M2850" i="72"/>
  <c r="M2854" i="72"/>
  <c r="M2857" i="72"/>
  <c r="M2866" i="72"/>
  <c r="M2870" i="72"/>
  <c r="M2873" i="72"/>
  <c r="M2889" i="72"/>
  <c r="M2905" i="72"/>
  <c r="M2918" i="72"/>
  <c r="M2921" i="72"/>
  <c r="M2946" i="72"/>
  <c r="M2950" i="72"/>
  <c r="M2966" i="72"/>
  <c r="M2969" i="72"/>
  <c r="M2985" i="72"/>
  <c r="M2993" i="72"/>
  <c r="M2997" i="72"/>
  <c r="M3001" i="72"/>
  <c r="M3009" i="72"/>
  <c r="M3013" i="72"/>
  <c r="M3017" i="72"/>
  <c r="M3045" i="72"/>
  <c r="M3052" i="72"/>
  <c r="M3060" i="72"/>
  <c r="M3068" i="72"/>
  <c r="M3084" i="72"/>
  <c r="M3101" i="72"/>
  <c r="M3112" i="72"/>
  <c r="M3116" i="72"/>
  <c r="M3125" i="72"/>
  <c r="M3129" i="72"/>
  <c r="M3205" i="72"/>
  <c r="M3209" i="72"/>
  <c r="M3225" i="72"/>
  <c r="M3269" i="72"/>
  <c r="M3349" i="72"/>
  <c r="M3397" i="72"/>
  <c r="M3401" i="72"/>
  <c r="M3417" i="72"/>
  <c r="M3489" i="72"/>
  <c r="M3493" i="72"/>
  <c r="M3517" i="72"/>
  <c r="M3521" i="72"/>
  <c r="M3565" i="72"/>
  <c r="M3569" i="72"/>
  <c r="M3573" i="72"/>
  <c r="M3650" i="72"/>
  <c r="M3654" i="72"/>
  <c r="M3658" i="72"/>
  <c r="M1930" i="72"/>
  <c r="M2507" i="72"/>
  <c r="M2518" i="72"/>
  <c r="M2749" i="72"/>
  <c r="M2099" i="72"/>
  <c r="M2406" i="72"/>
  <c r="M3729" i="72"/>
  <c r="M3753" i="72"/>
  <c r="M3793" i="72"/>
  <c r="M2716" i="72"/>
  <c r="M2780" i="72"/>
  <c r="M3572" i="72"/>
  <c r="M3674" i="72"/>
  <c r="M3749" i="72"/>
  <c r="M20" i="72"/>
  <c r="M88" i="72"/>
  <c r="M132" i="72"/>
  <c r="M209" i="72"/>
  <c r="M237" i="72"/>
  <c r="M397" i="72"/>
  <c r="M448" i="72"/>
  <c r="M464" i="72"/>
  <c r="M480" i="72"/>
  <c r="M528" i="72"/>
  <c r="M544" i="72"/>
  <c r="M560" i="72"/>
  <c r="M592" i="72"/>
  <c r="M608" i="72"/>
  <c r="M624" i="72"/>
  <c r="M640" i="72"/>
  <c r="M688" i="72"/>
  <c r="M712" i="72"/>
  <c r="M716" i="72"/>
  <c r="M728" i="72"/>
  <c r="M744" i="72"/>
  <c r="M760" i="72"/>
  <c r="M764" i="72"/>
  <c r="M780" i="72"/>
  <c r="M792" i="72"/>
  <c r="M812" i="72"/>
  <c r="M824" i="72"/>
  <c r="M828" i="72"/>
  <c r="M840" i="72"/>
  <c r="M856" i="72"/>
  <c r="M876" i="72"/>
  <c r="M890" i="72"/>
  <c r="M894" i="72"/>
  <c r="M910" i="72"/>
  <c r="M922" i="72"/>
  <c r="M938" i="72"/>
  <c r="M942" i="72"/>
  <c r="M958" i="72"/>
  <c r="M974" i="72"/>
  <c r="M986" i="72"/>
  <c r="M990" i="72"/>
  <c r="M1002" i="72"/>
  <c r="M1006" i="72"/>
  <c r="M1018" i="72"/>
  <c r="M1038" i="72"/>
  <c r="M1054" i="72"/>
  <c r="M1082" i="72"/>
  <c r="M1110" i="72"/>
  <c r="M1144" i="72"/>
  <c r="M1160" i="72"/>
  <c r="M1180" i="72"/>
  <c r="M1212" i="72"/>
  <c r="M674" i="72"/>
  <c r="M1947" i="72"/>
  <c r="M2116" i="72"/>
  <c r="M2632" i="72"/>
  <c r="M2705" i="72"/>
  <c r="M2745" i="72"/>
  <c r="M2776" i="72"/>
  <c r="M2834" i="72"/>
  <c r="M3505" i="72"/>
  <c r="M3516" i="72"/>
  <c r="M3585" i="72"/>
  <c r="M3607" i="72"/>
  <c r="M3619" i="72"/>
  <c r="M3657" i="72"/>
  <c r="M3686" i="72"/>
  <c r="M3721" i="72"/>
  <c r="M3770" i="72"/>
  <c r="M1802" i="72"/>
  <c r="M2230" i="72"/>
  <c r="M2327" i="72"/>
  <c r="M2621" i="72"/>
  <c r="M2733" i="72"/>
  <c r="M2805" i="72"/>
  <c r="M3128" i="72"/>
  <c r="M3492" i="72"/>
  <c r="M3581" i="72"/>
  <c r="M3603" i="72"/>
  <c r="M3653" i="72"/>
  <c r="M3682" i="72"/>
  <c r="M3717" i="72"/>
  <c r="M3737" i="72"/>
  <c r="M3766" i="72"/>
  <c r="M3801" i="72"/>
  <c r="M1867" i="72"/>
  <c r="M2035" i="72"/>
  <c r="M2270" i="72"/>
  <c r="M2617" i="72"/>
  <c r="M2649" i="72"/>
  <c r="M2760" i="72"/>
  <c r="M3014" i="72"/>
  <c r="M3396" i="72"/>
  <c r="M3549" i="72"/>
  <c r="M3597" i="72"/>
  <c r="M3649" i="72"/>
  <c r="M3713" i="72"/>
  <c r="M3733" i="72"/>
  <c r="M3762" i="72"/>
  <c r="M3797" i="72"/>
  <c r="M513" i="72"/>
  <c r="M645" i="72"/>
  <c r="M1065" i="72"/>
  <c r="M1066" i="72"/>
  <c r="M307" i="72"/>
  <c r="M512" i="72"/>
  <c r="M1603" i="72"/>
  <c r="M1655" i="72"/>
  <c r="M1707" i="72"/>
  <c r="M1883" i="72"/>
  <c r="M2052" i="72"/>
  <c r="M2132" i="72"/>
  <c r="M2310" i="72"/>
  <c r="M2395" i="72"/>
  <c r="M115" i="72"/>
  <c r="M163" i="72"/>
  <c r="M196" i="72"/>
  <c r="M268" i="72"/>
  <c r="M300" i="72"/>
  <c r="M316" i="72"/>
  <c r="M324" i="72"/>
  <c r="M368" i="72"/>
  <c r="M479" i="72"/>
  <c r="M551" i="72"/>
  <c r="M575" i="72"/>
  <c r="M607" i="72"/>
  <c r="M631" i="72"/>
  <c r="M639" i="72"/>
  <c r="M655" i="72"/>
  <c r="M663" i="72"/>
  <c r="M671" i="72"/>
  <c r="M695" i="72"/>
  <c r="M711" i="72"/>
  <c r="M727" i="72"/>
  <c r="M743" i="72"/>
  <c r="M759" i="72"/>
  <c r="M775" i="72"/>
  <c r="M791" i="72"/>
  <c r="M807" i="72"/>
  <c r="M823" i="72"/>
  <c r="M839" i="72"/>
  <c r="M855" i="72"/>
  <c r="M871" i="72"/>
  <c r="M875" i="72"/>
  <c r="M889" i="72"/>
  <c r="M893" i="72"/>
  <c r="M905" i="72"/>
  <c r="M921" i="72"/>
  <c r="M937" i="72"/>
  <c r="M969" i="72"/>
  <c r="M985" i="72"/>
  <c r="M1017" i="72"/>
  <c r="M1643" i="72"/>
  <c r="M1851" i="72"/>
  <c r="M1987" i="72"/>
  <c r="M2164" i="72"/>
  <c r="M2391" i="72"/>
  <c r="M614" i="72"/>
  <c r="M2199" i="72"/>
  <c r="M2198" i="72"/>
  <c r="M2263" i="72"/>
  <c r="M2262" i="72"/>
  <c r="M2279" i="72"/>
  <c r="M2278" i="72"/>
  <c r="M2315" i="72"/>
  <c r="M2314" i="72"/>
  <c r="M2375" i="72"/>
  <c r="M2374" i="72"/>
  <c r="M2379" i="72"/>
  <c r="M2378" i="72"/>
  <c r="M2423" i="72"/>
  <c r="M2422" i="72"/>
  <c r="M2427" i="72"/>
  <c r="M2426" i="72"/>
  <c r="M2487" i="72"/>
  <c r="M2486" i="72"/>
  <c r="M2491" i="72"/>
  <c r="M2490" i="72"/>
  <c r="M2537" i="72"/>
  <c r="M2536" i="72"/>
  <c r="M2541" i="72"/>
  <c r="M2540" i="72"/>
  <c r="M2585" i="72"/>
  <c r="M2584" i="72"/>
  <c r="M2589" i="72"/>
  <c r="M2588" i="72"/>
  <c r="M2681" i="72"/>
  <c r="M2680" i="72"/>
  <c r="M2685" i="72"/>
  <c r="M2684" i="72"/>
  <c r="M2818" i="72"/>
  <c r="M2817" i="72"/>
  <c r="M2822" i="72"/>
  <c r="M2821" i="72"/>
  <c r="M2882" i="72"/>
  <c r="M2881" i="72"/>
  <c r="M2886" i="72"/>
  <c r="M2885" i="72"/>
  <c r="M2897" i="72"/>
  <c r="M2898" i="72"/>
  <c r="M2901" i="72"/>
  <c r="M2902" i="72"/>
  <c r="M2914" i="72"/>
  <c r="M2913" i="72"/>
  <c r="M2930" i="72"/>
  <c r="M2929" i="72"/>
  <c r="M2934" i="72"/>
  <c r="M2933" i="72"/>
  <c r="M2938" i="72"/>
  <c r="M2937" i="72"/>
  <c r="M2962" i="72"/>
  <c r="M2961" i="72"/>
  <c r="M2978" i="72"/>
  <c r="M2977" i="72"/>
  <c r="M2982" i="72"/>
  <c r="M2981" i="72"/>
  <c r="M3049" i="72"/>
  <c r="M3048" i="72"/>
  <c r="M3064" i="72"/>
  <c r="M3065" i="72"/>
  <c r="M3077" i="72"/>
  <c r="M3076" i="72"/>
  <c r="M3081" i="72"/>
  <c r="M3080" i="72"/>
  <c r="M3093" i="72"/>
  <c r="M3092" i="72"/>
  <c r="M3097" i="72"/>
  <c r="M3096" i="72"/>
  <c r="M3108" i="72"/>
  <c r="M3109" i="72"/>
  <c r="M3141" i="72"/>
  <c r="M3140" i="72"/>
  <c r="M3145" i="72"/>
  <c r="M3144" i="72"/>
  <c r="M3160" i="72"/>
  <c r="M3161" i="72"/>
  <c r="M3164" i="72"/>
  <c r="M3165" i="72"/>
  <c r="M3173" i="72"/>
  <c r="M3172" i="72"/>
  <c r="M3177" i="72"/>
  <c r="M3176" i="72"/>
  <c r="M3188" i="72"/>
  <c r="M3189" i="72"/>
  <c r="M3192" i="72"/>
  <c r="M3193" i="72"/>
  <c r="M3221" i="72"/>
  <c r="M3220" i="72"/>
  <c r="M3237" i="72"/>
  <c r="M3236" i="72"/>
  <c r="M3241" i="72"/>
  <c r="M3240" i="72"/>
  <c r="M3273" i="72"/>
  <c r="M3272" i="72"/>
  <c r="M3285" i="72"/>
  <c r="M3284" i="72"/>
  <c r="M3289" i="72"/>
  <c r="M3288" i="72"/>
  <c r="M3300" i="72"/>
  <c r="M3301" i="72"/>
  <c r="M3304" i="72"/>
  <c r="M3305" i="72"/>
  <c r="M3317" i="72"/>
  <c r="M3316" i="72"/>
  <c r="M3321" i="72"/>
  <c r="M3320" i="72"/>
  <c r="M3325" i="72"/>
  <c r="M3324" i="72"/>
  <c r="M3353" i="72"/>
  <c r="M3352" i="72"/>
  <c r="M3365" i="72"/>
  <c r="M3364" i="72"/>
  <c r="M3369" i="72"/>
  <c r="M3368" i="72"/>
  <c r="M3380" i="72"/>
  <c r="M3381" i="72"/>
  <c r="M3384" i="72"/>
  <c r="M3385" i="72"/>
  <c r="M3413" i="72"/>
  <c r="M3412" i="72"/>
  <c r="M3432" i="72"/>
  <c r="M3431" i="72"/>
  <c r="M3436" i="72"/>
  <c r="M3435" i="72"/>
  <c r="M3469" i="72"/>
  <c r="M3447" i="72"/>
  <c r="M3473" i="72"/>
  <c r="M3472" i="72"/>
  <c r="M3485" i="72"/>
  <c r="M3484" i="72"/>
  <c r="M37" i="72"/>
  <c r="M239" i="72"/>
  <c r="M367" i="72"/>
  <c r="M1149" i="72"/>
  <c r="M1165" i="72"/>
  <c r="M1197" i="72"/>
  <c r="M1245" i="72"/>
  <c r="M1261" i="72"/>
  <c r="M1547" i="72"/>
  <c r="M1858" i="72"/>
  <c r="M1914" i="72"/>
  <c r="M1978" i="72"/>
  <c r="M2019" i="72"/>
  <c r="M2083" i="72"/>
  <c r="M2123" i="72"/>
  <c r="M2454" i="72"/>
  <c r="M2458" i="72"/>
  <c r="M2474" i="72"/>
  <c r="M2503" i="72"/>
  <c r="M2561" i="72"/>
  <c r="M2572" i="72"/>
  <c r="M2601" i="72"/>
  <c r="M2701" i="72"/>
  <c r="M2712" i="72"/>
  <c r="M2729" i="72"/>
  <c r="M2801" i="72"/>
  <c r="M2949" i="72"/>
  <c r="M3010" i="72"/>
  <c r="M3061" i="72"/>
  <c r="M3113" i="72"/>
  <c r="M3124" i="72"/>
  <c r="M3208" i="72"/>
  <c r="M3333" i="72"/>
  <c r="M3416" i="72"/>
  <c r="M133" i="72"/>
  <c r="M206" i="72"/>
  <c r="M386" i="72"/>
  <c r="M594" i="72"/>
  <c r="M1483" i="72"/>
  <c r="M1543" i="72"/>
  <c r="M1626" i="72"/>
  <c r="M1730" i="72"/>
  <c r="M1786" i="72"/>
  <c r="M1898" i="72"/>
  <c r="M1962" i="72"/>
  <c r="M1994" i="72"/>
  <c r="M2067" i="72"/>
  <c r="M2147" i="72"/>
  <c r="M2247" i="72"/>
  <c r="M2342" i="72"/>
  <c r="M2346" i="72"/>
  <c r="M2362" i="72"/>
  <c r="M2443" i="72"/>
  <c r="M2470" i="72"/>
  <c r="M2557" i="72"/>
  <c r="M2568" i="72"/>
  <c r="M2668" i="72"/>
  <c r="M2697" i="72"/>
  <c r="M2768" i="72"/>
  <c r="M2849" i="72"/>
  <c r="M2853" i="72"/>
  <c r="M2869" i="72"/>
  <c r="M2917" i="72"/>
  <c r="M2945" i="72"/>
  <c r="M2998" i="72"/>
  <c r="M3100" i="72"/>
  <c r="M3204" i="72"/>
  <c r="M3257" i="72"/>
  <c r="M3268" i="72"/>
  <c r="M789" i="72"/>
  <c r="M1352" i="72"/>
  <c r="M1659" i="72"/>
  <c r="M2214" i="72"/>
  <c r="M2294" i="72"/>
  <c r="M2331" i="72"/>
  <c r="M2358" i="72"/>
  <c r="M2410" i="72"/>
  <c r="M2439" i="72"/>
  <c r="M2522" i="72"/>
  <c r="M2553" i="72"/>
  <c r="M2636" i="72"/>
  <c r="M2653" i="72"/>
  <c r="M2664" i="72"/>
  <c r="M2764" i="72"/>
  <c r="M2838" i="72"/>
  <c r="M2865" i="72"/>
  <c r="M2965" i="72"/>
  <c r="M2994" i="72"/>
  <c r="M3044" i="72"/>
  <c r="M3157" i="72"/>
  <c r="M3224" i="72"/>
  <c r="M3253" i="72"/>
  <c r="M3309" i="72"/>
  <c r="M3348" i="72"/>
  <c r="M3400" i="72"/>
  <c r="M3533" i="72"/>
  <c r="M3532" i="72"/>
  <c r="M3537" i="72"/>
  <c r="M3536" i="72"/>
  <c r="M3634" i="72"/>
  <c r="M3633" i="72"/>
  <c r="M3638" i="72"/>
  <c r="M3637" i="72"/>
  <c r="M3642" i="72"/>
  <c r="M3641" i="72"/>
  <c r="M3698" i="72"/>
  <c r="M3697" i="72"/>
  <c r="M3702" i="72"/>
  <c r="M3701" i="72"/>
  <c r="M3706" i="72"/>
  <c r="M3705" i="72"/>
  <c r="M3778" i="72"/>
  <c r="M3777" i="72"/>
  <c r="M3782" i="72"/>
  <c r="M3781" i="72"/>
  <c r="M3786" i="72"/>
  <c r="M3785" i="72"/>
  <c r="M3488" i="72"/>
  <c r="M3501" i="72"/>
  <c r="M3557" i="72"/>
  <c r="M3568" i="72"/>
  <c r="M3615" i="72"/>
  <c r="M3553" i="72"/>
  <c r="M3564" i="72"/>
  <c r="M117" i="72"/>
  <c r="M149" i="72"/>
  <c r="M181" i="72"/>
  <c r="M289" i="72"/>
  <c r="M413" i="72"/>
  <c r="M672" i="72"/>
  <c r="M1098" i="72"/>
  <c r="M1126" i="72"/>
  <c r="M1164" i="72"/>
  <c r="M1196" i="72"/>
  <c r="M1224" i="72"/>
  <c r="M1260" i="72"/>
  <c r="M259" i="72"/>
  <c r="M694" i="72"/>
  <c r="M1083" i="72"/>
  <c r="M1099" i="72"/>
  <c r="M291" i="72"/>
  <c r="M350" i="72"/>
  <c r="M402" i="72"/>
  <c r="M565" i="72"/>
  <c r="M1399" i="72"/>
  <c r="M1411" i="72"/>
  <c r="M1415" i="72"/>
  <c r="M1419" i="72"/>
  <c r="M1427" i="72"/>
  <c r="M1435" i="72"/>
  <c r="M1443" i="72"/>
  <c r="M1447" i="72"/>
  <c r="M1451" i="72"/>
  <c r="M1459" i="72"/>
  <c r="M1463" i="72"/>
  <c r="M1475" i="72"/>
  <c r="M1479" i="72"/>
  <c r="M1491" i="72"/>
  <c r="M1495" i="72"/>
  <c r="M1507" i="72"/>
  <c r="M1511" i="72"/>
  <c r="M1515" i="72"/>
  <c r="M1523" i="72"/>
  <c r="M1527" i="72"/>
  <c r="M1531" i="72"/>
  <c r="M1539" i="72"/>
  <c r="M1555" i="72"/>
  <c r="M1559" i="72"/>
  <c r="M1571" i="72"/>
  <c r="M1575" i="72"/>
  <c r="M1579" i="72"/>
  <c r="M1591" i="72"/>
  <c r="M1595" i="72"/>
  <c r="M1607" i="72"/>
  <c r="M1611" i="72"/>
  <c r="M1619" i="72"/>
  <c r="M1623" i="72"/>
  <c r="M1635" i="72"/>
  <c r="M1639" i="72"/>
  <c r="M1671" i="72"/>
  <c r="M1675" i="72"/>
  <c r="M1687" i="72"/>
  <c r="M1691" i="72"/>
  <c r="M1699" i="72"/>
  <c r="M1703" i="72"/>
  <c r="M1715" i="72"/>
  <c r="M1719" i="72"/>
  <c r="M1722" i="72"/>
  <c r="M1735" i="72"/>
  <c r="M1738" i="72"/>
  <c r="M1751" i="72"/>
  <c r="M1755" i="72"/>
  <c r="M1766" i="72"/>
  <c r="M1771" i="72"/>
  <c r="M1783" i="72"/>
  <c r="M1795" i="72"/>
  <c r="M1799" i="72"/>
  <c r="M1815" i="72"/>
  <c r="M1818" i="72"/>
  <c r="M1831" i="72"/>
  <c r="M1835" i="72"/>
  <c r="M1847" i="72"/>
  <c r="M1863" i="72"/>
  <c r="M1878" i="72"/>
  <c r="M1895" i="72"/>
  <c r="M1911" i="72"/>
  <c r="M1927" i="72"/>
  <c r="M1943" i="72"/>
  <c r="M1959" i="72"/>
  <c r="M1975" i="72"/>
  <c r="M1990" i="72"/>
  <c r="M2016" i="72"/>
  <c r="M2032" i="72"/>
  <c r="M2048" i="72"/>
  <c r="M2064" i="72"/>
  <c r="M2080" i="72"/>
  <c r="M2096" i="72"/>
  <c r="M2112" i="72"/>
  <c r="M2128" i="72"/>
  <c r="M2144" i="72"/>
  <c r="M2160" i="72"/>
  <c r="M2195" i="72"/>
  <c r="M2211" i="72"/>
  <c r="M2227" i="72"/>
  <c r="M2243" i="72"/>
  <c r="M2259" i="72"/>
  <c r="M2275" i="72"/>
  <c r="M2291" i="72"/>
  <c r="M2307" i="72"/>
  <c r="M438" i="72"/>
  <c r="M437" i="72"/>
  <c r="M450" i="72"/>
  <c r="M449" i="72"/>
  <c r="M550" i="72"/>
  <c r="M549" i="72"/>
  <c r="M598" i="72"/>
  <c r="M597" i="72"/>
  <c r="M610" i="72"/>
  <c r="M609" i="72"/>
  <c r="M630" i="72"/>
  <c r="M629" i="72"/>
  <c r="M678" i="72"/>
  <c r="M677" i="72"/>
  <c r="M690" i="72"/>
  <c r="M689" i="72"/>
  <c r="M745" i="72"/>
  <c r="M746" i="72"/>
  <c r="M777" i="72"/>
  <c r="M778" i="72"/>
  <c r="M782" i="72"/>
  <c r="M781" i="72"/>
  <c r="M798" i="72"/>
  <c r="M797" i="72"/>
  <c r="M944" i="72"/>
  <c r="M943" i="72"/>
  <c r="M960" i="72"/>
  <c r="M959" i="72"/>
  <c r="M1024" i="72"/>
  <c r="M1023" i="72"/>
  <c r="M1080" i="72"/>
  <c r="M1079" i="72"/>
  <c r="M1134" i="72"/>
  <c r="M1133" i="72"/>
  <c r="M1230" i="72"/>
  <c r="M1229" i="72"/>
  <c r="M1294" i="72"/>
  <c r="M1293" i="72"/>
  <c r="M1314" i="72"/>
  <c r="M1315" i="72"/>
  <c r="M1319" i="72"/>
  <c r="M1318" i="72"/>
  <c r="M1335" i="72"/>
  <c r="M1334" i="72"/>
  <c r="M1403" i="72"/>
  <c r="M1402" i="72"/>
  <c r="M1430" i="72"/>
  <c r="M1431" i="72"/>
  <c r="M1499" i="72"/>
  <c r="M1498" i="72"/>
  <c r="M41" i="72"/>
  <c r="M57" i="72"/>
  <c r="M85" i="72"/>
  <c r="M169" i="72"/>
  <c r="M226" i="72"/>
  <c r="M270" i="72"/>
  <c r="M286" i="72"/>
  <c r="M318" i="72"/>
  <c r="M334" i="72"/>
  <c r="M370" i="72"/>
  <c r="M481" i="72"/>
  <c r="M533" i="72"/>
  <c r="M919" i="72"/>
  <c r="M975" i="72"/>
  <c r="M991" i="72"/>
  <c r="M1039" i="72"/>
  <c r="M1326" i="72"/>
  <c r="M1368" i="72"/>
  <c r="M1563" i="72"/>
  <c r="M105" i="72"/>
  <c r="M121" i="72"/>
  <c r="M414" i="72"/>
  <c r="M453" i="72"/>
  <c r="M469" i="72"/>
  <c r="M501" i="72"/>
  <c r="M545" i="72"/>
  <c r="M625" i="72"/>
  <c r="M877" i="72"/>
  <c r="M895" i="72"/>
  <c r="M1193" i="72"/>
  <c r="M1278" i="72"/>
  <c r="M1418" i="72"/>
  <c r="M1467" i="72"/>
  <c r="M165" i="72"/>
  <c r="M274" i="72"/>
  <c r="M322" i="72"/>
  <c r="M382" i="72"/>
  <c r="M577" i="72"/>
  <c r="M657" i="72"/>
  <c r="M714" i="72"/>
  <c r="M1055" i="72"/>
  <c r="M1189" i="72"/>
  <c r="M1385" i="72"/>
  <c r="M1434" i="72"/>
  <c r="M1474" i="72"/>
  <c r="M1514" i="72"/>
  <c r="M21" i="72"/>
  <c r="M53" i="72"/>
  <c r="M69" i="72"/>
  <c r="M101" i="72"/>
  <c r="M137" i="72"/>
  <c r="M185" i="72"/>
  <c r="M222" i="72"/>
  <c r="M254" i="72"/>
  <c r="M302" i="72"/>
  <c r="M338" i="72"/>
  <c r="M354" i="72"/>
  <c r="M398" i="72"/>
  <c r="M465" i="72"/>
  <c r="M485" i="72"/>
  <c r="M497" i="72"/>
  <c r="M517" i="72"/>
  <c r="M529" i="72"/>
  <c r="M561" i="72"/>
  <c r="M581" i="72"/>
  <c r="M641" i="72"/>
  <c r="M661" i="72"/>
  <c r="M765" i="72"/>
  <c r="M829" i="72"/>
  <c r="M861" i="72"/>
  <c r="M911" i="72"/>
  <c r="M927" i="72"/>
  <c r="M955" i="72"/>
  <c r="M1007" i="72"/>
  <c r="M1047" i="72"/>
  <c r="M1115" i="72"/>
  <c r="M1181" i="72"/>
  <c r="M1213" i="72"/>
  <c r="M1578" i="72"/>
  <c r="M1674" i="72"/>
  <c r="M702" i="72"/>
  <c r="M718" i="72"/>
  <c r="M734" i="72"/>
  <c r="M750" i="72"/>
  <c r="M766" i="72"/>
  <c r="M770" i="72"/>
  <c r="M814" i="72"/>
  <c r="M830" i="72"/>
  <c r="M846" i="72"/>
  <c r="M862" i="72"/>
  <c r="M2415" i="72"/>
  <c r="M2463" i="72"/>
  <c r="M2657" i="72"/>
  <c r="M2874" i="72"/>
  <c r="M3117" i="72"/>
  <c r="M3261" i="72"/>
  <c r="M3509" i="72"/>
  <c r="M1767" i="72"/>
  <c r="M8" i="72"/>
  <c r="M24" i="72"/>
  <c r="M40" i="72"/>
  <c r="M56" i="72"/>
  <c r="M72" i="72"/>
  <c r="M87" i="72"/>
  <c r="M104" i="72"/>
  <c r="M120" i="72"/>
  <c r="M136" i="72"/>
  <c r="M152" i="72"/>
  <c r="M168" i="72"/>
  <c r="M184" i="72"/>
  <c r="M208" i="72"/>
  <c r="M288" i="72"/>
  <c r="M675" i="72"/>
  <c r="M1438" i="72"/>
  <c r="M1462" i="72"/>
  <c r="M1574" i="72"/>
  <c r="M1686" i="72"/>
  <c r="M1798" i="72"/>
  <c r="M1910" i="72"/>
  <c r="M2031" i="72"/>
  <c r="M2143" i="72"/>
  <c r="M2274" i="72"/>
  <c r="M809" i="72"/>
  <c r="M841" i="72"/>
  <c r="M873" i="72"/>
  <c r="M987" i="72"/>
  <c r="M1111" i="72"/>
  <c r="M1225" i="72"/>
  <c r="M1346" i="72"/>
  <c r="M1718" i="72"/>
  <c r="M1830" i="72"/>
  <c r="M1942" i="72"/>
  <c r="M2063" i="72"/>
  <c r="M2194" i="72"/>
  <c r="M2306" i="72"/>
  <c r="M907" i="72"/>
  <c r="M1019" i="72"/>
  <c r="M1145" i="72"/>
  <c r="M1257" i="72"/>
  <c r="M1380" i="72"/>
  <c r="M1494" i="72"/>
  <c r="M1606" i="72"/>
  <c r="M1974" i="72"/>
  <c r="M2095" i="72"/>
  <c r="M2226" i="72"/>
  <c r="M1177" i="72"/>
  <c r="M1289" i="72"/>
  <c r="M1414" i="72"/>
  <c r="M1526" i="72"/>
  <c r="M1638" i="72"/>
  <c r="M1750" i="72"/>
  <c r="M1862" i="72"/>
  <c r="M1708" i="72"/>
  <c r="M1756" i="72"/>
  <c r="M1868" i="72"/>
  <c r="M1964" i="72"/>
  <c r="M2037" i="72"/>
  <c r="M2216" i="72"/>
  <c r="M2312" i="72"/>
  <c r="M729" i="72"/>
  <c r="M761" i="72"/>
  <c r="M939" i="72"/>
  <c r="M1051" i="72"/>
  <c r="M2258" i="72"/>
  <c r="M1446" i="72"/>
  <c r="M1558" i="72"/>
  <c r="M1670" i="72"/>
  <c r="M1782" i="72"/>
  <c r="M1894" i="72"/>
  <c r="M2015" i="72"/>
  <c r="M2127" i="72"/>
  <c r="M793" i="72"/>
  <c r="M971" i="72"/>
  <c r="M1095" i="72"/>
  <c r="M1209" i="72"/>
  <c r="M1330" i="72"/>
  <c r="M825" i="72"/>
  <c r="M857" i="72"/>
  <c r="M1590" i="72"/>
  <c r="M1702" i="72"/>
  <c r="M1814" i="72"/>
  <c r="M1926" i="72"/>
  <c r="M2047" i="72"/>
  <c r="M2159" i="72"/>
  <c r="M2290" i="72"/>
  <c r="M225" i="72"/>
  <c r="M241" i="72"/>
  <c r="M257" i="72"/>
  <c r="M273" i="72"/>
  <c r="M305" i="72"/>
  <c r="M321" i="72"/>
  <c r="M337" i="72"/>
  <c r="M353" i="72"/>
  <c r="M369" i="72"/>
  <c r="M385" i="72"/>
  <c r="M401" i="72"/>
  <c r="M417" i="72"/>
  <c r="M452" i="72"/>
  <c r="M468" i="72"/>
  <c r="M484" i="72"/>
  <c r="M500" i="72"/>
  <c r="M516" i="72"/>
  <c r="M532" i="72"/>
  <c r="M548" i="72"/>
  <c r="M564" i="72"/>
  <c r="M580" i="72"/>
  <c r="M596" i="72"/>
  <c r="M612" i="72"/>
  <c r="M628" i="72"/>
  <c r="M644" i="72"/>
  <c r="M660" i="72"/>
  <c r="M692" i="72"/>
  <c r="M891" i="72"/>
  <c r="M1003" i="72"/>
  <c r="M1127" i="72"/>
  <c r="M1241" i="72"/>
  <c r="M1364" i="72"/>
  <c r="M1478" i="72"/>
  <c r="M1846" i="72"/>
  <c r="M1958" i="72"/>
  <c r="M2079" i="72"/>
  <c r="M2210" i="72"/>
  <c r="M1035" i="72"/>
  <c r="M1161" i="72"/>
  <c r="M1273" i="72"/>
  <c r="M1398" i="72"/>
  <c r="M1510" i="72"/>
  <c r="M1622" i="72"/>
  <c r="M1734" i="72"/>
  <c r="M923" i="72"/>
  <c r="M2111" i="72"/>
  <c r="M2242" i="72"/>
  <c r="M11" i="72"/>
  <c r="M43" i="72"/>
  <c r="M59" i="72"/>
  <c r="M91" i="72"/>
  <c r="M107" i="72"/>
  <c r="M123" i="72"/>
  <c r="M139" i="72"/>
  <c r="M171" i="72"/>
  <c r="M228" i="72"/>
  <c r="M244" i="72"/>
  <c r="M276" i="72"/>
  <c r="M292" i="72"/>
  <c r="M340" i="72"/>
  <c r="M356" i="72"/>
  <c r="M372" i="72"/>
  <c r="M388" i="72"/>
  <c r="M404" i="72"/>
  <c r="M439" i="72"/>
  <c r="M455" i="72"/>
  <c r="M487" i="72"/>
  <c r="M503" i="72"/>
  <c r="M519" i="72"/>
  <c r="M535" i="72"/>
  <c r="M567" i="72"/>
  <c r="M599" i="72"/>
  <c r="M647" i="72"/>
  <c r="M679" i="72"/>
  <c r="M676" i="72"/>
  <c r="M256" i="72"/>
  <c r="M7" i="72"/>
  <c r="M135" i="72"/>
  <c r="M467" i="72"/>
  <c r="M499" i="72"/>
  <c r="M531" i="72"/>
  <c r="M563" i="72"/>
  <c r="M55" i="72"/>
  <c r="M336" i="72"/>
  <c r="M416" i="72"/>
  <c r="M595" i="72"/>
  <c r="M627" i="72"/>
  <c r="M103" i="72"/>
  <c r="M224" i="72"/>
  <c r="M659" i="72"/>
  <c r="M304" i="72"/>
  <c r="M384" i="72"/>
  <c r="M691" i="72"/>
  <c r="M23" i="72"/>
  <c r="M183" i="72"/>
  <c r="M272" i="72"/>
  <c r="M571" i="72"/>
  <c r="M71" i="72"/>
  <c r="M151" i="72"/>
  <c r="M352" i="72"/>
  <c r="M547" i="72"/>
  <c r="M483" i="72"/>
  <c r="M515" i="72"/>
  <c r="M579" i="72"/>
  <c r="M119" i="72"/>
  <c r="M240" i="72"/>
  <c r="M451" i="72"/>
  <c r="M611" i="72"/>
  <c r="M51" i="72"/>
  <c r="M284" i="72"/>
  <c r="M2721" i="72"/>
  <c r="M39" i="72"/>
  <c r="M320" i="72"/>
  <c r="M400" i="72"/>
  <c r="M643" i="72"/>
  <c r="M36" i="72"/>
  <c r="M68" i="72"/>
  <c r="M84" i="72"/>
  <c r="M100" i="72"/>
  <c r="M116" i="72"/>
  <c r="M164" i="72"/>
  <c r="M180" i="72"/>
  <c r="M205" i="72"/>
  <c r="M253" i="72"/>
  <c r="M269" i="72"/>
  <c r="M301" i="72"/>
  <c r="M317" i="72"/>
  <c r="M333" i="72"/>
  <c r="M349" i="72"/>
  <c r="M365" i="72"/>
  <c r="M381" i="72"/>
  <c r="M396" i="72"/>
  <c r="M412" i="72"/>
  <c r="M616" i="72"/>
  <c r="M49" i="72"/>
  <c r="M177" i="72"/>
  <c r="M346" i="72"/>
  <c r="M493" i="72"/>
  <c r="M653" i="72"/>
  <c r="M788" i="72"/>
  <c r="M918" i="72"/>
  <c r="M1046" i="72"/>
  <c r="M1188" i="72"/>
  <c r="M1325" i="72"/>
  <c r="M1457" i="72"/>
  <c r="M1585" i="72"/>
  <c r="M1713" i="72"/>
  <c r="M1841" i="72"/>
  <c r="M1969" i="72"/>
  <c r="M19" i="72"/>
  <c r="M67" i="72"/>
  <c r="M83" i="72"/>
  <c r="M131" i="72"/>
  <c r="M147" i="72"/>
  <c r="M220" i="72"/>
  <c r="M236" i="72"/>
  <c r="M380" i="72"/>
  <c r="M463" i="72"/>
  <c r="M511" i="72"/>
  <c r="M543" i="72"/>
  <c r="M204" i="72"/>
  <c r="M332" i="72"/>
  <c r="M35" i="72"/>
  <c r="M364" i="72"/>
  <c r="M615" i="72"/>
  <c r="M252" i="72"/>
  <c r="M456" i="72"/>
  <c r="M767" i="72"/>
  <c r="M815" i="72"/>
  <c r="M929" i="72"/>
  <c r="M1101" i="72"/>
  <c r="M1263" i="72"/>
  <c r="M1336" i="72"/>
  <c r="M1436" i="72"/>
  <c r="M1500" i="72"/>
  <c r="M1596" i="72"/>
  <c r="M1660" i="72"/>
  <c r="M348" i="72"/>
  <c r="M60" i="72"/>
  <c r="M293" i="72"/>
  <c r="M664" i="72"/>
  <c r="M2264" i="72"/>
  <c r="M2512" i="72"/>
  <c r="M2530" i="72"/>
  <c r="M2546" i="72"/>
  <c r="M2562" i="72"/>
  <c r="M2578" i="72"/>
  <c r="M2594" i="72"/>
  <c r="M2610" i="72"/>
  <c r="M2626" i="72"/>
  <c r="M2642" i="72"/>
  <c r="M2674" i="72"/>
  <c r="M2690" i="72"/>
  <c r="M2706" i="72"/>
  <c r="M2738" i="72"/>
  <c r="M2754" i="72"/>
  <c r="M2770" i="72"/>
  <c r="M2786" i="72"/>
  <c r="M2811" i="72"/>
  <c r="M2827" i="72"/>
  <c r="M2843" i="72"/>
  <c r="M2859" i="72"/>
  <c r="M2891" i="72"/>
  <c r="M2907" i="72"/>
  <c r="M2923" i="72"/>
  <c r="M2939" i="72"/>
  <c r="M2955" i="72"/>
  <c r="M2971" i="72"/>
  <c r="M2987" i="72"/>
  <c r="M3003" i="72"/>
  <c r="M3019" i="72"/>
  <c r="M3054" i="72"/>
  <c r="M3070" i="72"/>
  <c r="M3086" i="72"/>
  <c r="M3102" i="72"/>
  <c r="M3134" i="72"/>
  <c r="M3150" i="72"/>
  <c r="M3166" i="72"/>
  <c r="M3182" i="72"/>
  <c r="M3198" i="72"/>
  <c r="M3214" i="72"/>
  <c r="M3230" i="72"/>
  <c r="M3246" i="72"/>
  <c r="M3278" i="72"/>
  <c r="M3294" i="72"/>
  <c r="M3310" i="72"/>
  <c r="M3326" i="72"/>
  <c r="M3342" i="72"/>
  <c r="M3358" i="72"/>
  <c r="M3374" i="72"/>
  <c r="M3390" i="72"/>
  <c r="M3406" i="72"/>
  <c r="M3425" i="72"/>
  <c r="M3441" i="72"/>
  <c r="M3478" i="72"/>
  <c r="M3494" i="72"/>
  <c r="M3526" i="72"/>
  <c r="M3542" i="72"/>
  <c r="M3558" i="72"/>
  <c r="M2451" i="72"/>
  <c r="M2467" i="72"/>
  <c r="M2483" i="72"/>
  <c r="M2499" i="72"/>
  <c r="M2515" i="72"/>
  <c r="M2533" i="72"/>
  <c r="M2549" i="72"/>
  <c r="M2565" i="72"/>
  <c r="M2581" i="72"/>
  <c r="M2597" i="72"/>
  <c r="M2613" i="72"/>
  <c r="M2629" i="72"/>
  <c r="M2661" i="72"/>
  <c r="M2677" i="72"/>
  <c r="M2693" i="72"/>
  <c r="M2709" i="72"/>
  <c r="M2725" i="72"/>
  <c r="M2741" i="72"/>
  <c r="M2757" i="72"/>
  <c r="M2773" i="72"/>
  <c r="M2789" i="72"/>
  <c r="M2814" i="72"/>
  <c r="M2830" i="72"/>
  <c r="M2846" i="72"/>
  <c r="M2862" i="72"/>
  <c r="M2878" i="72"/>
  <c r="M2894" i="72"/>
  <c r="M2910" i="72"/>
  <c r="M2926" i="72"/>
  <c r="M2942" i="72"/>
  <c r="M2958" i="72"/>
  <c r="M2974" i="72"/>
  <c r="M2990" i="72"/>
  <c r="M3006" i="72"/>
  <c r="M3041" i="72"/>
  <c r="M3057" i="72"/>
  <c r="M3073" i="72"/>
  <c r="M3089" i="72"/>
  <c r="M3105" i="72"/>
  <c r="M3121" i="72"/>
  <c r="M3137" i="72"/>
  <c r="M3153" i="72"/>
  <c r="M3169" i="72"/>
  <c r="M3185" i="72"/>
  <c r="M3201" i="72"/>
  <c r="M3217" i="72"/>
  <c r="M3233" i="72"/>
  <c r="M3249" i="72"/>
  <c r="M3265" i="72"/>
  <c r="M3281" i="72"/>
  <c r="M3297" i="72"/>
  <c r="M3313" i="72"/>
  <c r="M3329" i="72"/>
  <c r="M3345" i="72"/>
  <c r="M3361" i="72"/>
  <c r="M3377" i="72"/>
  <c r="M3393" i="72"/>
  <c r="M3409" i="72"/>
  <c r="M3428" i="72"/>
  <c r="M3444" i="72"/>
  <c r="M3481" i="72"/>
  <c r="M3497" i="72"/>
  <c r="M3513" i="72"/>
  <c r="M3529" i="72"/>
  <c r="M3545" i="72"/>
  <c r="M3561" i="72"/>
  <c r="M3577" i="72"/>
  <c r="M3593" i="72"/>
  <c r="M3611" i="72"/>
  <c r="M3630" i="72"/>
  <c r="M3646" i="72"/>
  <c r="M3662" i="72"/>
  <c r="M3678" i="72"/>
  <c r="M3694" i="72"/>
  <c r="M3710" i="72"/>
  <c r="M3726" i="72"/>
  <c r="M3742" i="72"/>
  <c r="M3758" i="72"/>
  <c r="M3774" i="72"/>
  <c r="M3790" i="72"/>
  <c r="M2545" i="72"/>
  <c r="M2753" i="72"/>
  <c r="M2922" i="72"/>
  <c r="M3149" i="72"/>
  <c r="M3541" i="72"/>
  <c r="M2593" i="72"/>
  <c r="M2970" i="72"/>
  <c r="M3357" i="72"/>
  <c r="M2641" i="72"/>
  <c r="M2810" i="72"/>
  <c r="M3018" i="72"/>
  <c r="M3197" i="72"/>
  <c r="M3405" i="72"/>
  <c r="M2858" i="72"/>
  <c r="M3245" i="72"/>
  <c r="M2689" i="72"/>
  <c r="M2906" i="72"/>
  <c r="M3085" i="72"/>
  <c r="M3293" i="72"/>
  <c r="M3477" i="72"/>
  <c r="M2529" i="72"/>
  <c r="M2737" i="72"/>
  <c r="M3133" i="72"/>
  <c r="M3525" i="72"/>
  <c r="M2577" i="72"/>
  <c r="M2954" i="72"/>
  <c r="M3181" i="72"/>
  <c r="M3341" i="72"/>
  <c r="M2625" i="72"/>
  <c r="M2785" i="72"/>
  <c r="M3002" i="72"/>
  <c r="M3389" i="72"/>
  <c r="M2842" i="72"/>
  <c r="M3229" i="72"/>
  <c r="M3440" i="72"/>
  <c r="M2511" i="72"/>
  <c r="M2673" i="72"/>
  <c r="M2890" i="72"/>
  <c r="M3069" i="72"/>
  <c r="M3277" i="72"/>
  <c r="M10" i="72"/>
  <c r="M26" i="72"/>
  <c r="M90" i="72"/>
  <c r="M243" i="72"/>
  <c r="M471" i="72"/>
  <c r="M2609" i="72"/>
  <c r="M2986" i="72"/>
  <c r="M3373" i="72"/>
  <c r="M294" i="72"/>
  <c r="M768" i="72"/>
  <c r="M1661" i="72"/>
  <c r="M2217" i="72"/>
  <c r="M2826" i="72"/>
  <c r="M3053" i="72"/>
  <c r="M3213" i="72"/>
  <c r="M3424" i="72"/>
  <c r="M1045" i="72"/>
  <c r="M1267" i="72"/>
  <c r="M2645" i="72"/>
  <c r="M2355" i="72"/>
  <c r="M32" i="72"/>
  <c r="M329" i="72"/>
  <c r="M2371" i="72"/>
  <c r="M771" i="72"/>
  <c r="M2403" i="72"/>
  <c r="M2419" i="72"/>
  <c r="M636" i="72"/>
  <c r="M981" i="72"/>
  <c r="M2339" i="72"/>
  <c r="M2323" i="72"/>
  <c r="M1203" i="72"/>
  <c r="M2387" i="72"/>
  <c r="M12" i="72"/>
  <c r="M92" i="72"/>
  <c r="M572" i="72"/>
  <c r="M13" i="72"/>
  <c r="M29" i="72"/>
  <c r="M45" i="72"/>
  <c r="M61" i="72"/>
  <c r="M77" i="72"/>
  <c r="M93" i="72"/>
  <c r="M109" i="72"/>
  <c r="M125" i="72"/>
  <c r="M141" i="72"/>
  <c r="M157" i="72"/>
  <c r="M173" i="72"/>
  <c r="M198" i="72"/>
  <c r="M214" i="72"/>
  <c r="M230" i="72"/>
  <c r="M246" i="72"/>
  <c r="M262" i="72"/>
  <c r="M278" i="72"/>
  <c r="M310" i="72"/>
  <c r="M326" i="72"/>
  <c r="M342" i="72"/>
  <c r="M358" i="72"/>
  <c r="M374" i="72"/>
  <c r="M390" i="72"/>
  <c r="M406" i="72"/>
  <c r="M441" i="72"/>
  <c r="M473" i="72"/>
  <c r="M489" i="72"/>
  <c r="M505" i="72"/>
  <c r="M521" i="72"/>
  <c r="M537" i="72"/>
  <c r="M553" i="72"/>
  <c r="M569" i="72"/>
  <c r="M585" i="72"/>
  <c r="M601" i="72"/>
  <c r="M617" i="72"/>
  <c r="M633" i="72"/>
  <c r="M649" i="72"/>
  <c r="M681" i="72"/>
  <c r="M697" i="72"/>
  <c r="M704" i="72"/>
  <c r="M720" i="72"/>
  <c r="M736" i="72"/>
  <c r="M752" i="72"/>
  <c r="M784" i="72"/>
  <c r="M800" i="72"/>
  <c r="M832" i="72"/>
  <c r="M848" i="72"/>
  <c r="M864" i="72"/>
  <c r="M882" i="72"/>
  <c r="M898" i="72"/>
  <c r="M914" i="72"/>
  <c r="M930" i="72"/>
  <c r="M14" i="72"/>
  <c r="M75" i="72"/>
  <c r="M155" i="72"/>
  <c r="M212" i="72"/>
  <c r="M260" i="72"/>
  <c r="M156" i="72"/>
  <c r="M197" i="72"/>
  <c r="M261" i="72"/>
  <c r="M309" i="72"/>
  <c r="M341" i="72"/>
  <c r="M389" i="72"/>
  <c r="M946" i="72"/>
  <c r="M962" i="72"/>
  <c r="M978" i="72"/>
  <c r="M994" i="72"/>
  <c r="M1010" i="72"/>
  <c r="M1026" i="72"/>
  <c r="M1042" i="72"/>
  <c r="M1058" i="72"/>
  <c r="M1086" i="72"/>
  <c r="M1118" i="72"/>
  <c r="M1136" i="72"/>
  <c r="M1152" i="72"/>
  <c r="M1168" i="72"/>
  <c r="M1184" i="72"/>
  <c r="M1200" i="72"/>
  <c r="M1216" i="72"/>
  <c r="M1232" i="72"/>
  <c r="M1248" i="72"/>
  <c r="M1280" i="72"/>
  <c r="M1296" i="72"/>
  <c r="M1321" i="72"/>
  <c r="M1337" i="72"/>
  <c r="M1355" i="72"/>
  <c r="M1371" i="72"/>
  <c r="M1387" i="72"/>
  <c r="M1405" i="72"/>
  <c r="M1421" i="72"/>
  <c r="M1453" i="72"/>
  <c r="M1469" i="72"/>
  <c r="M1485" i="72"/>
  <c r="M1501" i="72"/>
  <c r="M1517" i="72"/>
  <c r="M1533" i="72"/>
  <c r="M1549" i="72"/>
  <c r="M1565" i="72"/>
  <c r="M1581" i="72"/>
  <c r="M1613" i="72"/>
  <c r="M1629" i="72"/>
  <c r="M1645" i="72"/>
  <c r="M1677" i="72"/>
  <c r="M1693" i="72"/>
  <c r="M1709" i="72"/>
  <c r="M1725" i="72"/>
  <c r="M1741" i="72"/>
  <c r="M1773" i="72"/>
  <c r="M1789" i="72"/>
  <c r="M1805" i="72"/>
  <c r="M1821" i="72"/>
  <c r="M1837" i="72"/>
  <c r="M1853" i="72"/>
  <c r="M1869" i="72"/>
  <c r="M1885" i="72"/>
  <c r="M1901" i="72"/>
  <c r="M1917" i="72"/>
  <c r="M1933" i="72"/>
  <c r="M1949" i="72"/>
  <c r="M1981" i="72"/>
  <c r="M1997" i="72"/>
  <c r="M2022" i="72"/>
  <c r="M2038" i="72"/>
  <c r="M2054" i="72"/>
  <c r="M2070" i="72"/>
  <c r="M2086" i="72"/>
  <c r="M2102" i="72"/>
  <c r="M2118" i="72"/>
  <c r="M2134" i="72"/>
  <c r="M2150" i="72"/>
  <c r="M2166" i="72"/>
  <c r="M2201" i="72"/>
  <c r="M2233" i="72"/>
  <c r="M2249" i="72"/>
  <c r="M2265" i="72"/>
  <c r="M2281" i="72"/>
  <c r="M2297" i="72"/>
  <c r="M2320" i="72"/>
  <c r="M2336" i="72"/>
  <c r="M2352" i="72"/>
  <c r="M2368" i="72"/>
  <c r="M2384" i="72"/>
  <c r="M2400" i="72"/>
  <c r="M2416" i="72"/>
  <c r="M2448" i="72"/>
  <c r="M2480" i="72"/>
  <c r="M2496" i="72"/>
  <c r="M30" i="72"/>
  <c r="M46" i="72"/>
  <c r="M62" i="72"/>
  <c r="M78" i="72"/>
  <c r="M94" i="72"/>
  <c r="M110" i="72"/>
  <c r="M126" i="72"/>
  <c r="M142" i="72"/>
  <c r="M158" i="72"/>
  <c r="M174" i="72"/>
  <c r="M199" i="72"/>
  <c r="M215" i="72"/>
  <c r="M231" i="72"/>
  <c r="M247" i="72"/>
  <c r="M263" i="72"/>
  <c r="M279" i="72"/>
  <c r="M457" i="72"/>
  <c r="M504" i="72"/>
  <c r="M552" i="72"/>
  <c r="M665" i="72"/>
  <c r="M703" i="72"/>
  <c r="M816" i="72"/>
  <c r="M863" i="72"/>
  <c r="M1025" i="72"/>
  <c r="M1102" i="72"/>
  <c r="M1151" i="72"/>
  <c r="M1264" i="72"/>
  <c r="M1437" i="72"/>
  <c r="M1597" i="72"/>
  <c r="M1757" i="72"/>
  <c r="M1804" i="72"/>
  <c r="M1965" i="72"/>
  <c r="M2133" i="72"/>
  <c r="M2351" i="72"/>
  <c r="M2464" i="72"/>
  <c r="M16" i="72"/>
  <c r="M48" i="72"/>
  <c r="M64" i="72"/>
  <c r="M80" i="72"/>
  <c r="M96" i="72"/>
  <c r="M112" i="72"/>
  <c r="M128" i="72"/>
  <c r="M144" i="72"/>
  <c r="M160" i="72"/>
  <c r="M176" i="72"/>
  <c r="M201" i="72"/>
  <c r="M217" i="72"/>
  <c r="M233" i="72"/>
  <c r="M248" i="72"/>
  <c r="M265" i="72"/>
  <c r="M281" i="72"/>
  <c r="M297" i="72"/>
  <c r="M313" i="72"/>
  <c r="M345" i="72"/>
  <c r="M361" i="72"/>
  <c r="M377" i="72"/>
  <c r="M393" i="72"/>
  <c r="M409" i="72"/>
  <c r="M444" i="72"/>
  <c r="M460" i="72"/>
  <c r="M476" i="72"/>
  <c r="M492" i="72"/>
  <c r="M508" i="72"/>
  <c r="M524" i="72"/>
  <c r="M540" i="72"/>
  <c r="M556" i="72"/>
  <c r="M588" i="72"/>
  <c r="M604" i="72"/>
  <c r="M620" i="72"/>
  <c r="M652" i="72"/>
  <c r="M668" i="72"/>
  <c r="M684" i="72"/>
  <c r="M707" i="72"/>
  <c r="M723" i="72"/>
  <c r="M739" i="72"/>
  <c r="M755" i="72"/>
  <c r="M787" i="72"/>
  <c r="M803" i="72"/>
  <c r="M819" i="72"/>
  <c r="M835" i="72"/>
  <c r="M851" i="72"/>
  <c r="M277" i="72"/>
  <c r="M751" i="72"/>
  <c r="M913" i="72"/>
  <c r="M1320" i="72"/>
  <c r="M1644" i="72"/>
  <c r="M1852" i="72"/>
  <c r="M2200" i="72"/>
  <c r="M172" i="72"/>
  <c r="M229" i="72"/>
  <c r="M325" i="72"/>
  <c r="M600" i="72"/>
  <c r="M1199" i="72"/>
  <c r="M1484" i="72"/>
  <c r="M1692" i="72"/>
  <c r="M2021" i="72"/>
  <c r="M2248" i="72"/>
  <c r="M2399" i="72"/>
  <c r="M961" i="72"/>
  <c r="M1370" i="72"/>
  <c r="M1532" i="72"/>
  <c r="M1900" i="72"/>
  <c r="M2069" i="72"/>
  <c r="M2447" i="72"/>
  <c r="M50" i="72"/>
  <c r="M347" i="72"/>
  <c r="M654" i="72"/>
  <c r="M124" i="72"/>
  <c r="M373" i="72"/>
  <c r="M440" i="72"/>
  <c r="M488" i="72"/>
  <c r="M648" i="72"/>
  <c r="M799" i="72"/>
  <c r="M1085" i="72"/>
  <c r="M1247" i="72"/>
  <c r="M1420" i="72"/>
  <c r="M1580" i="72"/>
  <c r="M1740" i="72"/>
  <c r="M1948" i="72"/>
  <c r="M2117" i="72"/>
  <c r="M2296" i="72"/>
  <c r="M74" i="72"/>
  <c r="M154" i="72"/>
  <c r="M696" i="72"/>
  <c r="M847" i="72"/>
  <c r="M1009" i="72"/>
  <c r="M1135" i="72"/>
  <c r="M1788" i="72"/>
  <c r="M2335" i="72"/>
  <c r="M2495" i="72"/>
  <c r="M308" i="72"/>
  <c r="M536" i="72"/>
  <c r="M735" i="72"/>
  <c r="M897" i="72"/>
  <c r="M1183" i="72"/>
  <c r="M1295" i="72"/>
  <c r="M1468" i="72"/>
  <c r="M1628" i="72"/>
  <c r="M1836" i="72"/>
  <c r="M2165" i="72"/>
  <c r="M2383" i="72"/>
  <c r="M211" i="72"/>
  <c r="M584" i="72"/>
  <c r="M1676" i="72"/>
  <c r="M1996" i="72"/>
  <c r="M2232" i="72"/>
  <c r="M632" i="72"/>
  <c r="M783" i="72"/>
  <c r="M945" i="72"/>
  <c r="M1354" i="72"/>
  <c r="M1516" i="72"/>
  <c r="M1724" i="72"/>
  <c r="M1884" i="72"/>
  <c r="M2053" i="72"/>
  <c r="M357" i="72"/>
  <c r="M405" i="72"/>
  <c r="M472" i="72"/>
  <c r="M1057" i="72"/>
  <c r="M1231" i="72"/>
  <c r="M1404" i="72"/>
  <c r="M1564" i="72"/>
  <c r="M1932" i="72"/>
  <c r="M2101" i="72"/>
  <c r="M2280" i="72"/>
  <c r="M108" i="72"/>
  <c r="M680" i="72"/>
  <c r="M831" i="72"/>
  <c r="M993" i="72"/>
  <c r="M1117" i="72"/>
  <c r="M1772" i="72"/>
  <c r="M2319" i="72"/>
  <c r="M2479" i="72"/>
  <c r="M245" i="72"/>
  <c r="M520" i="72"/>
  <c r="M568" i="72"/>
  <c r="M719" i="72"/>
  <c r="M881" i="72"/>
  <c r="M1041" i="72"/>
  <c r="M1167" i="72"/>
  <c r="M1279" i="72"/>
  <c r="M1452" i="72"/>
  <c r="M1612" i="72"/>
  <c r="M1820" i="72"/>
  <c r="M1980" i="72"/>
  <c r="M2149" i="72"/>
  <c r="M2367" i="72"/>
  <c r="M28" i="72"/>
  <c r="M44" i="72"/>
  <c r="M76" i="72"/>
  <c r="M140" i="72"/>
  <c r="M213" i="72"/>
  <c r="M977" i="72"/>
  <c r="M1215" i="72"/>
  <c r="M1386" i="72"/>
  <c r="M1548" i="72"/>
  <c r="M1916" i="72"/>
  <c r="M2085" i="72"/>
  <c r="M295" i="72"/>
  <c r="M311" i="72"/>
  <c r="M327" i="72"/>
  <c r="M343" i="72"/>
  <c r="M359" i="72"/>
  <c r="M375" i="72"/>
  <c r="M391" i="72"/>
  <c r="M407" i="72"/>
  <c r="M442" i="72"/>
  <c r="M458" i="72"/>
  <c r="M474" i="72"/>
  <c r="M490" i="72"/>
  <c r="M506" i="72"/>
  <c r="M522" i="72"/>
  <c r="M538" i="72"/>
  <c r="M554" i="72"/>
  <c r="M570" i="72"/>
  <c r="M586" i="72"/>
  <c r="M602" i="72"/>
  <c r="M618" i="72"/>
  <c r="M634" i="72"/>
  <c r="M650" i="72"/>
  <c r="M666" i="72"/>
  <c r="M682" i="72"/>
  <c r="M705" i="72"/>
  <c r="M721" i="72"/>
  <c r="M737" i="72"/>
  <c r="M867" i="72"/>
  <c r="M885" i="72"/>
  <c r="M901" i="72"/>
  <c r="M917" i="72"/>
  <c r="M933" i="72"/>
  <c r="M949" i="72"/>
  <c r="M965" i="72"/>
  <c r="M997" i="72"/>
  <c r="M1013" i="72"/>
  <c r="M1029" i="72"/>
  <c r="M1069" i="72"/>
  <c r="M1089" i="72"/>
  <c r="M1105" i="72"/>
  <c r="M1121" i="72"/>
  <c r="M1139" i="72"/>
  <c r="M1155" i="72"/>
  <c r="M1171" i="72"/>
  <c r="M1187" i="72"/>
  <c r="M1219" i="72"/>
  <c r="M1235" i="72"/>
  <c r="M1251" i="72"/>
  <c r="M1283" i="72"/>
  <c r="M1299" i="72"/>
  <c r="M1324" i="72"/>
  <c r="M1340" i="72"/>
  <c r="M1358" i="72"/>
  <c r="M1374" i="72"/>
  <c r="M1390" i="72"/>
  <c r="M1408" i="72"/>
  <c r="M1424" i="72"/>
  <c r="M1440" i="72"/>
  <c r="M1456" i="72"/>
  <c r="M1472" i="72"/>
  <c r="M1488" i="72"/>
  <c r="M1504" i="72"/>
  <c r="M1520" i="72"/>
  <c r="M1536" i="72"/>
  <c r="M1552" i="72"/>
  <c r="M1568" i="72"/>
  <c r="M1584" i="72"/>
  <c r="M1600" i="72"/>
  <c r="M1616" i="72"/>
  <c r="M1632" i="72"/>
  <c r="M1648" i="72"/>
  <c r="M1664" i="72"/>
  <c r="M1680" i="72"/>
  <c r="M1696" i="72"/>
  <c r="M1712" i="72"/>
  <c r="M1728" i="72"/>
  <c r="M1744" i="72"/>
  <c r="M1760" i="72"/>
  <c r="M1776" i="72"/>
  <c r="M1792" i="72"/>
  <c r="M1808" i="72"/>
  <c r="M1824" i="72"/>
  <c r="M1840" i="72"/>
  <c r="M1856" i="72"/>
  <c r="M1872" i="72"/>
  <c r="M1888" i="72"/>
  <c r="M1904" i="72"/>
  <c r="M1920" i="72"/>
  <c r="M1936" i="72"/>
  <c r="M1952" i="72"/>
  <c r="M1968" i="72"/>
  <c r="M1984" i="72"/>
  <c r="M2009" i="72"/>
  <c r="M2025" i="72"/>
  <c r="M2041" i="72"/>
  <c r="M2057" i="72"/>
  <c r="M2073" i="72"/>
  <c r="M2089" i="72"/>
  <c r="M2105" i="72"/>
  <c r="M2121" i="72"/>
  <c r="M2137" i="72"/>
  <c r="M2153" i="72"/>
  <c r="M2188" i="72"/>
  <c r="M2204" i="72"/>
  <c r="M2220" i="72"/>
  <c r="M2236" i="72"/>
  <c r="M2252" i="72"/>
  <c r="M2268" i="72"/>
  <c r="M2284" i="72"/>
  <c r="M2300" i="72"/>
  <c r="M249" i="72"/>
  <c r="M555" i="72"/>
  <c r="M18" i="72"/>
  <c r="M34" i="72"/>
  <c r="M66" i="72"/>
  <c r="M82" i="72"/>
  <c r="M98" i="72"/>
  <c r="M114" i="72"/>
  <c r="M130" i="72"/>
  <c r="M146" i="72"/>
  <c r="M162" i="72"/>
  <c r="M203" i="72"/>
  <c r="M219" i="72"/>
  <c r="M235" i="72"/>
  <c r="M251" i="72"/>
  <c r="M267" i="72"/>
  <c r="M283" i="72"/>
  <c r="M299" i="72"/>
  <c r="M315" i="72"/>
  <c r="M331" i="72"/>
  <c r="M363" i="72"/>
  <c r="M379" i="72"/>
  <c r="M395" i="72"/>
  <c r="M411" i="72"/>
  <c r="M446" i="72"/>
  <c r="M462" i="72"/>
  <c r="M478" i="72"/>
  <c r="M494" i="72"/>
  <c r="M509" i="72"/>
  <c r="M526" i="72"/>
  <c r="M542" i="72"/>
  <c r="M558" i="72"/>
  <c r="M574" i="72"/>
  <c r="M590" i="72"/>
  <c r="M606" i="72"/>
  <c r="M622" i="72"/>
  <c r="M638" i="72"/>
  <c r="M670" i="72"/>
  <c r="M686" i="72"/>
  <c r="M709" i="72"/>
  <c r="M725" i="72"/>
  <c r="M741" i="72"/>
  <c r="M757" i="72"/>
  <c r="M773" i="72"/>
  <c r="M805" i="72"/>
  <c r="M821" i="72"/>
  <c r="M837" i="72"/>
  <c r="M853" i="72"/>
  <c r="M869" i="72"/>
  <c r="M887" i="72"/>
  <c r="M903" i="72"/>
  <c r="M935" i="72"/>
  <c r="M951" i="72"/>
  <c r="M967" i="72"/>
  <c r="M983" i="72"/>
  <c r="M999" i="72"/>
  <c r="M1015" i="72"/>
  <c r="M1031" i="72"/>
  <c r="M1075" i="72"/>
  <c r="M1091" i="72"/>
  <c r="M1107" i="72"/>
  <c r="M1123" i="72"/>
  <c r="M1141" i="72"/>
  <c r="M1157" i="72"/>
  <c r="M1173" i="72"/>
  <c r="M1205" i="72"/>
  <c r="M1221" i="72"/>
  <c r="M1237" i="72"/>
  <c r="M1253" i="72"/>
  <c r="M1269" i="72"/>
  <c r="M1285" i="72"/>
  <c r="M1301" i="72"/>
  <c r="M1342" i="72"/>
  <c r="M1360" i="72"/>
  <c r="M1376" i="72"/>
  <c r="M1392" i="72"/>
  <c r="M1410" i="72"/>
  <c r="M1426" i="72"/>
  <c r="M1442" i="72"/>
  <c r="M1458" i="72"/>
  <c r="M1473" i="72"/>
  <c r="M1490" i="72"/>
  <c r="M1506" i="72"/>
  <c r="M1522" i="72"/>
  <c r="M1538" i="72"/>
  <c r="M1554" i="72"/>
  <c r="M1570" i="72"/>
  <c r="M1586" i="72"/>
  <c r="M1601" i="72"/>
  <c r="M1618" i="72"/>
  <c r="M1634" i="72"/>
  <c r="M1650" i="72"/>
  <c r="M1666" i="72"/>
  <c r="M1682" i="72"/>
  <c r="M1698" i="72"/>
  <c r="M1714" i="72"/>
  <c r="M1729" i="72"/>
  <c r="M1746" i="72"/>
  <c r="M1762" i="72"/>
  <c r="M1778" i="72"/>
  <c r="M1794" i="72"/>
  <c r="M1810" i="72"/>
  <c r="M1826" i="72"/>
  <c r="M1842" i="72"/>
  <c r="M1857" i="72"/>
  <c r="M1874" i="72"/>
  <c r="M1890" i="72"/>
  <c r="M1906" i="72"/>
  <c r="M1922" i="72"/>
  <c r="M1938" i="72"/>
  <c r="M1954" i="72"/>
  <c r="M1970" i="72"/>
  <c r="M1985" i="72"/>
  <c r="M2011" i="72"/>
  <c r="M2027" i="72"/>
  <c r="M2043" i="72"/>
  <c r="M2059" i="72"/>
  <c r="M2075" i="72"/>
  <c r="M2091" i="72"/>
  <c r="M2107" i="72"/>
  <c r="M2122" i="72"/>
  <c r="M2139" i="72"/>
  <c r="M2155" i="72"/>
  <c r="M2190" i="72"/>
  <c r="M2206" i="72"/>
  <c r="M2222" i="72"/>
  <c r="M2238" i="72"/>
  <c r="M2254" i="72"/>
  <c r="M2269" i="72"/>
  <c r="M2286" i="72"/>
  <c r="M2302" i="72"/>
  <c r="M2325" i="72"/>
  <c r="M2341" i="72"/>
  <c r="M2357" i="72"/>
  <c r="M2373" i="72"/>
  <c r="M15" i="72"/>
  <c r="M738" i="72"/>
  <c r="M296" i="72"/>
  <c r="M216" i="72"/>
  <c r="M523" i="72"/>
  <c r="M280" i="72"/>
  <c r="M27" i="72"/>
  <c r="M491" i="72"/>
  <c r="M2388" i="72"/>
  <c r="M2405" i="72"/>
  <c r="M2421" i="72"/>
  <c r="M2453" i="72"/>
  <c r="M2469" i="72"/>
  <c r="M2485" i="72"/>
  <c r="M2501" i="72"/>
  <c r="M2516" i="72"/>
  <c r="M2535" i="72"/>
  <c r="M2551" i="72"/>
  <c r="M2567" i="72"/>
  <c r="M2583" i="72"/>
  <c r="M2599" i="72"/>
  <c r="M2615" i="72"/>
  <c r="M2631" i="72"/>
  <c r="M2646" i="72"/>
  <c r="M2663" i="72"/>
  <c r="M2679" i="72"/>
  <c r="M2695" i="72"/>
  <c r="M2711" i="72"/>
  <c r="M2727" i="72"/>
  <c r="M2743" i="72"/>
  <c r="M2759" i="72"/>
  <c r="M2774" i="72"/>
  <c r="M2800" i="72"/>
  <c r="M2816" i="72"/>
  <c r="M2832" i="72"/>
  <c r="M2848" i="72"/>
  <c r="M2864" i="72"/>
  <c r="M2880" i="72"/>
  <c r="M2896" i="72"/>
  <c r="M2911" i="72"/>
  <c r="M2928" i="72"/>
  <c r="M2944" i="72"/>
  <c r="M2960" i="72"/>
  <c r="M2976" i="72"/>
  <c r="M2992" i="72"/>
  <c r="M3008" i="72"/>
  <c r="M3043" i="72"/>
  <c r="M3058" i="72"/>
  <c r="M3075" i="72"/>
  <c r="M3091" i="72"/>
  <c r="M3107" i="72"/>
  <c r="M3123" i="72"/>
  <c r="M3139" i="72"/>
  <c r="M3155" i="72"/>
  <c r="M3171" i="72"/>
  <c r="M3186" i="72"/>
  <c r="M3203" i="72"/>
  <c r="M3219" i="72"/>
  <c r="M3235" i="72"/>
  <c r="M3251" i="72"/>
  <c r="M3267" i="72"/>
  <c r="M3283" i="72"/>
  <c r="M3299" i="72"/>
  <c r="M3314" i="72"/>
  <c r="M3331" i="72"/>
  <c r="M3347" i="72"/>
  <c r="M3363" i="72"/>
  <c r="M3379" i="72"/>
  <c r="M3395" i="72"/>
  <c r="M3411" i="72"/>
  <c r="M3430" i="72"/>
  <c r="M3445" i="72"/>
  <c r="M3483" i="72"/>
  <c r="M3499" i="72"/>
  <c r="M3515" i="72"/>
  <c r="M3531" i="72"/>
  <c r="M3547" i="72"/>
  <c r="M3563" i="72"/>
  <c r="M3579" i="72"/>
  <c r="M3594" i="72"/>
  <c r="M3613" i="72"/>
  <c r="M3632" i="72"/>
  <c r="M3648" i="72"/>
  <c r="M3664" i="72"/>
  <c r="M3680" i="72"/>
  <c r="M3696" i="72"/>
  <c r="M3712" i="72"/>
  <c r="M3727" i="72"/>
  <c r="M3744" i="72"/>
  <c r="M3760" i="72"/>
  <c r="M3776" i="72"/>
  <c r="M3792" i="72"/>
  <c r="M2106" i="72"/>
  <c r="M2253" i="72"/>
  <c r="M2372" i="72"/>
  <c r="M2500" i="72"/>
  <c r="M2630" i="72"/>
  <c r="M2758" i="72"/>
  <c r="M2895" i="72"/>
  <c r="M3042" i="72"/>
  <c r="M3170" i="72"/>
  <c r="M3298" i="72"/>
  <c r="M3429" i="72"/>
  <c r="M3578" i="72"/>
  <c r="M3711" i="72"/>
  <c r="M33" i="72"/>
  <c r="M161" i="72"/>
  <c r="M330" i="72"/>
  <c r="M477" i="72"/>
  <c r="M637" i="72"/>
  <c r="M772" i="72"/>
  <c r="M902" i="72"/>
  <c r="M1030" i="72"/>
  <c r="M1172" i="72"/>
  <c r="M1300" i="72"/>
  <c r="M756" i="72"/>
  <c r="M1441" i="72"/>
  <c r="M1569" i="72"/>
  <c r="M1697" i="72"/>
  <c r="M1825" i="72"/>
  <c r="M1953" i="72"/>
  <c r="M2090" i="72"/>
  <c r="M2237" i="72"/>
  <c r="M2356" i="72"/>
  <c r="M2484" i="72"/>
  <c r="M2614" i="72"/>
  <c r="M2742" i="72"/>
  <c r="M2879" i="72"/>
  <c r="M3007" i="72"/>
  <c r="M3154" i="72"/>
  <c r="M3282" i="72"/>
  <c r="M3410" i="72"/>
  <c r="M3562" i="72"/>
  <c r="M3695" i="72"/>
  <c r="M17" i="72"/>
  <c r="M145" i="72"/>
  <c r="M314" i="72"/>
  <c r="M461" i="72"/>
  <c r="M621" i="72"/>
  <c r="M886" i="72"/>
  <c r="M1014" i="72"/>
  <c r="M1156" i="72"/>
  <c r="M1284" i="72"/>
  <c r="M1425" i="72"/>
  <c r="M740" i="72"/>
  <c r="M1553" i="72"/>
  <c r="M1681" i="72"/>
  <c r="M1809" i="72"/>
  <c r="M1937" i="72"/>
  <c r="M2074" i="72"/>
  <c r="M2221" i="72"/>
  <c r="M2340" i="72"/>
  <c r="M2468" i="72"/>
  <c r="M2598" i="72"/>
  <c r="M2726" i="72"/>
  <c r="M2863" i="72"/>
  <c r="M2991" i="72"/>
  <c r="M3138" i="72"/>
  <c r="M3266" i="72"/>
  <c r="M3394" i="72"/>
  <c r="M3546" i="72"/>
  <c r="M3679" i="72"/>
  <c r="M129" i="72"/>
  <c r="M298" i="72"/>
  <c r="M445" i="72"/>
  <c r="M605" i="72"/>
  <c r="M724" i="72"/>
  <c r="M868" i="72"/>
  <c r="M998" i="72"/>
  <c r="M1140" i="72"/>
  <c r="M1268" i="72"/>
  <c r="M1409" i="72"/>
  <c r="M282" i="72"/>
  <c r="M1537" i="72"/>
  <c r="M1665" i="72"/>
  <c r="M1793" i="72"/>
  <c r="M1921" i="72"/>
  <c r="M2058" i="72"/>
  <c r="M2205" i="72"/>
  <c r="M2324" i="72"/>
  <c r="M2452" i="72"/>
  <c r="M2582" i="72"/>
  <c r="M2710" i="72"/>
  <c r="M2847" i="72"/>
  <c r="M2975" i="72"/>
  <c r="M3122" i="72"/>
  <c r="M3250" i="72"/>
  <c r="M3378" i="72"/>
  <c r="M3530" i="72"/>
  <c r="M3663" i="72"/>
  <c r="M3791" i="72"/>
  <c r="M113" i="72"/>
  <c r="M266" i="72"/>
  <c r="M410" i="72"/>
  <c r="M589" i="72"/>
  <c r="M708" i="72"/>
  <c r="M852" i="72"/>
  <c r="M982" i="72"/>
  <c r="M1122" i="72"/>
  <c r="M1252" i="72"/>
  <c r="M1391" i="72"/>
  <c r="M1521" i="72"/>
  <c r="M1649" i="72"/>
  <c r="M1777" i="72"/>
  <c r="M1905" i="72"/>
  <c r="M2042" i="72"/>
  <c r="M2189" i="72"/>
  <c r="M2566" i="72"/>
  <c r="M2694" i="72"/>
  <c r="M2831" i="72"/>
  <c r="M2959" i="72"/>
  <c r="M3106" i="72"/>
  <c r="M3234" i="72"/>
  <c r="M3362" i="72"/>
  <c r="M3514" i="72"/>
  <c r="M3647" i="72"/>
  <c r="M3775" i="72"/>
  <c r="M97" i="72"/>
  <c r="M250" i="72"/>
  <c r="M394" i="72"/>
  <c r="M573" i="72"/>
  <c r="M836" i="72"/>
  <c r="M966" i="72"/>
  <c r="M1106" i="72"/>
  <c r="M1236" i="72"/>
  <c r="M1375" i="72"/>
  <c r="M234" i="72"/>
  <c r="M557" i="72"/>
  <c r="M1505" i="72"/>
  <c r="M1633" i="72"/>
  <c r="M1761" i="72"/>
  <c r="M1889" i="72"/>
  <c r="M2026" i="72"/>
  <c r="M2154" i="72"/>
  <c r="M2301" i="72"/>
  <c r="M2420" i="72"/>
  <c r="M2550" i="72"/>
  <c r="M2678" i="72"/>
  <c r="M2815" i="72"/>
  <c r="M2943" i="72"/>
  <c r="M3090" i="72"/>
  <c r="M3218" i="72"/>
  <c r="M3346" i="72"/>
  <c r="M3498" i="72"/>
  <c r="M3631" i="72"/>
  <c r="M3759" i="72"/>
  <c r="M81" i="72"/>
  <c r="M378" i="72"/>
  <c r="M541" i="72"/>
  <c r="M685" i="72"/>
  <c r="M820" i="72"/>
  <c r="M950" i="72"/>
  <c r="M1090" i="72"/>
  <c r="M1220" i="72"/>
  <c r="M1359" i="72"/>
  <c r="M218" i="72"/>
  <c r="M1489" i="72"/>
  <c r="M1617" i="72"/>
  <c r="M1745" i="72"/>
  <c r="M1873" i="72"/>
  <c r="M2010" i="72"/>
  <c r="M2138" i="72"/>
  <c r="M2285" i="72"/>
  <c r="M2404" i="72"/>
  <c r="M2534" i="72"/>
  <c r="M2662" i="72"/>
  <c r="M2799" i="72"/>
  <c r="M2927" i="72"/>
  <c r="M3074" i="72"/>
  <c r="M3202" i="72"/>
  <c r="M3330" i="72"/>
  <c r="M3482" i="72"/>
  <c r="M3612" i="72"/>
  <c r="M3743" i="72"/>
  <c r="M753" i="72"/>
  <c r="M769" i="72"/>
  <c r="M785" i="72"/>
  <c r="M1439" i="72"/>
  <c r="M65" i="72"/>
  <c r="M202" i="72"/>
  <c r="M362" i="72"/>
  <c r="M525" i="72"/>
  <c r="M669" i="72"/>
  <c r="M804" i="72"/>
  <c r="M934" i="72"/>
  <c r="M1074" i="72"/>
  <c r="M1204" i="72"/>
  <c r="M1341" i="72"/>
  <c r="M264" i="72"/>
  <c r="M539" i="72"/>
  <c r="M786" i="72"/>
  <c r="M232" i="72"/>
  <c r="M507" i="72"/>
  <c r="M754" i="72"/>
  <c r="M200" i="72"/>
  <c r="M475" i="72"/>
  <c r="M722" i="72"/>
  <c r="M175" i="72"/>
  <c r="M459" i="72"/>
  <c r="M706" i="72"/>
  <c r="M159" i="72"/>
  <c r="M443" i="72"/>
  <c r="M143" i="72"/>
  <c r="M408" i="72"/>
  <c r="M683" i="72"/>
  <c r="M127" i="72"/>
  <c r="M392" i="72"/>
  <c r="M667" i="72"/>
  <c r="M111" i="72"/>
  <c r="M376" i="72"/>
  <c r="M651" i="72"/>
  <c r="M95" i="72"/>
  <c r="M360" i="72"/>
  <c r="M635" i="72"/>
  <c r="M79" i="72"/>
  <c r="M344" i="72"/>
  <c r="M619" i="72"/>
  <c r="M63" i="72"/>
  <c r="M328" i="72"/>
  <c r="M603" i="72"/>
  <c r="M47" i="72"/>
  <c r="M312" i="72"/>
  <c r="M587" i="72"/>
  <c r="M31" i="72"/>
  <c r="M802" i="72"/>
  <c r="M801" i="72"/>
  <c r="M818" i="72"/>
  <c r="M817" i="72"/>
  <c r="M834" i="72"/>
  <c r="M833" i="72"/>
  <c r="M850" i="72"/>
  <c r="M849" i="72"/>
  <c r="M866" i="72"/>
  <c r="M865" i="72"/>
  <c r="M884" i="72"/>
  <c r="M883" i="72"/>
  <c r="M900" i="72"/>
  <c r="M899" i="72"/>
  <c r="M916" i="72"/>
  <c r="M915" i="72"/>
  <c r="M932" i="72"/>
  <c r="M931" i="72"/>
  <c r="M948" i="72"/>
  <c r="M947" i="72"/>
  <c r="M964" i="72"/>
  <c r="M963" i="72"/>
  <c r="M980" i="72"/>
  <c r="M979" i="72"/>
  <c r="M996" i="72"/>
  <c r="M995" i="72"/>
  <c r="M1012" i="72"/>
  <c r="M1011" i="72"/>
  <c r="M1028" i="72"/>
  <c r="M1027" i="72"/>
  <c r="M1044" i="72"/>
  <c r="M1043" i="72"/>
  <c r="M1068" i="72"/>
  <c r="M1067" i="72"/>
  <c r="M1088" i="72"/>
  <c r="M1087" i="72"/>
  <c r="M1104" i="72"/>
  <c r="M1103" i="72"/>
  <c r="M1120" i="72"/>
  <c r="M1119" i="72"/>
  <c r="M1138" i="72"/>
  <c r="M1137" i="72"/>
  <c r="M1154" i="72"/>
  <c r="M1153" i="72"/>
  <c r="M1170" i="72"/>
  <c r="M1169" i="72"/>
  <c r="M1186" i="72"/>
  <c r="M1185" i="72"/>
  <c r="M1202" i="72"/>
  <c r="M1201" i="72"/>
  <c r="M1218" i="72"/>
  <c r="M1217" i="72"/>
  <c r="M1234" i="72"/>
  <c r="M1233" i="72"/>
  <c r="M1250" i="72"/>
  <c r="M1249" i="72"/>
  <c r="M1266" i="72"/>
  <c r="M1265" i="72"/>
  <c r="M1282" i="72"/>
  <c r="M1281" i="72"/>
  <c r="M1298" i="72"/>
  <c r="M1297" i="72"/>
  <c r="M1323" i="72"/>
  <c r="M1322" i="72"/>
  <c r="M1339" i="72"/>
  <c r="M1338" i="72"/>
  <c r="M1357" i="72"/>
  <c r="M1356" i="72"/>
  <c r="M1373" i="72"/>
  <c r="M1372" i="72"/>
  <c r="M1389" i="72"/>
  <c r="M1388" i="72"/>
  <c r="M1407" i="72"/>
  <c r="M1406" i="72"/>
  <c r="M1423" i="72"/>
  <c r="M1422" i="72"/>
  <c r="M1455" i="72"/>
  <c r="M1454" i="72"/>
  <c r="M1471" i="72"/>
  <c r="M1470" i="72"/>
  <c r="M1487" i="72"/>
  <c r="M1486" i="72"/>
  <c r="M1503" i="72"/>
  <c r="M1502" i="72"/>
  <c r="M1519" i="72"/>
  <c r="M1518" i="72"/>
  <c r="M1535" i="72"/>
  <c r="M1534" i="72"/>
  <c r="M1551" i="72"/>
  <c r="M1550" i="72"/>
  <c r="M1567" i="72"/>
  <c r="M1566" i="72"/>
  <c r="M1583" i="72"/>
  <c r="M1582" i="72"/>
  <c r="M1599" i="72"/>
  <c r="M1598" i="72"/>
  <c r="M1615" i="72"/>
  <c r="M1614" i="72"/>
  <c r="M1631" i="72"/>
  <c r="M1630" i="72"/>
  <c r="M1647" i="72"/>
  <c r="M1646" i="72"/>
  <c r="M1663" i="72"/>
  <c r="M1662" i="72"/>
  <c r="M1679" i="72"/>
  <c r="M1678" i="72"/>
  <c r="M1695" i="72"/>
  <c r="M1694" i="72"/>
  <c r="M1711" i="72"/>
  <c r="M1710" i="72"/>
  <c r="M1727" i="72"/>
  <c r="M1726" i="72"/>
  <c r="M1743" i="72"/>
  <c r="M1742" i="72"/>
  <c r="M1759" i="72"/>
  <c r="M1758" i="72"/>
  <c r="M1775" i="72"/>
  <c r="M1774" i="72"/>
  <c r="M1791" i="72"/>
  <c r="M1790" i="72"/>
  <c r="M1807" i="72"/>
  <c r="M1806" i="72"/>
  <c r="M1823" i="72"/>
  <c r="M1822" i="72"/>
  <c r="M1839" i="72"/>
  <c r="M1838" i="72"/>
  <c r="M1855" i="72"/>
  <c r="M1854" i="72"/>
  <c r="M1871" i="72"/>
  <c r="M1870" i="72"/>
  <c r="M1887" i="72"/>
  <c r="M1886" i="72"/>
  <c r="M1903" i="72"/>
  <c r="M1902" i="72"/>
  <c r="M1919" i="72"/>
  <c r="M1918" i="72"/>
  <c r="M1935" i="72"/>
  <c r="M1934" i="72"/>
  <c r="M1951" i="72"/>
  <c r="M1950" i="72"/>
  <c r="M1967" i="72"/>
  <c r="M1966" i="72"/>
  <c r="M1983" i="72"/>
  <c r="M1982" i="72"/>
  <c r="M1999" i="72"/>
  <c r="M1998" i="72"/>
  <c r="M2024" i="72"/>
  <c r="M2023" i="72"/>
  <c r="M2040" i="72"/>
  <c r="M2039" i="72"/>
  <c r="M2056" i="72"/>
  <c r="M2055" i="72"/>
  <c r="M2072" i="72"/>
  <c r="M2071" i="72"/>
  <c r="M2088" i="72"/>
  <c r="M2087" i="72"/>
  <c r="M2104" i="72"/>
  <c r="M2103" i="72"/>
  <c r="M2120" i="72"/>
  <c r="M2119" i="72"/>
  <c r="M2136" i="72"/>
  <c r="M2135" i="72"/>
  <c r="M2152" i="72"/>
  <c r="M2151" i="72"/>
  <c r="M2187" i="72"/>
  <c r="M2186" i="72"/>
  <c r="M2203" i="72"/>
  <c r="M2202" i="72"/>
  <c r="M2219" i="72"/>
  <c r="M2218" i="72"/>
  <c r="M2235" i="72"/>
  <c r="M2234" i="72"/>
  <c r="M2251" i="72"/>
  <c r="M2250" i="72"/>
  <c r="M2267" i="72"/>
  <c r="M2266" i="72"/>
  <c r="M2283" i="72"/>
  <c r="M2282" i="72"/>
  <c r="M2299" i="72"/>
  <c r="M2298" i="72"/>
  <c r="M2322" i="72"/>
  <c r="M2321" i="72"/>
  <c r="M2338" i="72"/>
  <c r="M2337" i="72"/>
  <c r="M2354" i="72"/>
  <c r="M2353" i="72"/>
  <c r="M2370" i="72"/>
  <c r="M2369" i="72"/>
  <c r="M2386" i="72"/>
  <c r="M2385" i="72"/>
  <c r="M2402" i="72"/>
  <c r="M2401" i="72"/>
  <c r="M2418" i="72"/>
  <c r="M2417" i="72"/>
  <c r="M2450" i="72"/>
  <c r="M2449" i="72"/>
  <c r="M2466" i="72"/>
  <c r="M2465" i="72"/>
  <c r="M2482" i="72"/>
  <c r="M2481" i="72"/>
  <c r="M2498" i="72"/>
  <c r="M2497" i="72"/>
  <c r="M2514" i="72"/>
  <c r="M2513" i="72"/>
  <c r="M2532" i="72"/>
  <c r="M2531" i="72"/>
  <c r="M2548" i="72"/>
  <c r="M2547" i="72"/>
  <c r="M2564" i="72"/>
  <c r="M2563" i="72"/>
  <c r="M2580" i="72"/>
  <c r="M2579" i="72"/>
  <c r="M2596" i="72"/>
  <c r="M2595" i="72"/>
  <c r="M2612" i="72"/>
  <c r="M2611" i="72"/>
  <c r="M2628" i="72"/>
  <c r="M2627" i="72"/>
  <c r="M2644" i="72"/>
  <c r="M2643" i="72"/>
  <c r="M2660" i="72"/>
  <c r="M2659" i="72"/>
  <c r="M2676" i="72"/>
  <c r="M2675" i="72"/>
  <c r="M2692" i="72"/>
  <c r="M2691" i="72"/>
  <c r="M2708" i="72"/>
  <c r="M2707" i="72"/>
  <c r="M2724" i="72"/>
  <c r="M2723" i="72"/>
  <c r="M2740" i="72"/>
  <c r="M2739" i="72"/>
  <c r="M2756" i="72"/>
  <c r="M2755" i="72"/>
  <c r="M2772" i="72"/>
  <c r="M2771" i="72"/>
  <c r="M2788" i="72"/>
  <c r="M2787" i="72"/>
  <c r="M2813" i="72"/>
  <c r="M2812" i="72"/>
  <c r="M2829" i="72"/>
  <c r="M2828" i="72"/>
  <c r="M2845" i="72"/>
  <c r="M2844" i="72"/>
  <c r="M2861" i="72"/>
  <c r="M2860" i="72"/>
  <c r="M2877" i="72"/>
  <c r="M2876" i="72"/>
  <c r="M2893" i="72"/>
  <c r="M2892" i="72"/>
  <c r="M2909" i="72"/>
  <c r="M2908" i="72"/>
  <c r="M2925" i="72"/>
  <c r="M2924" i="72"/>
  <c r="M2941" i="72"/>
  <c r="M2940" i="72"/>
  <c r="M2957" i="72"/>
  <c r="M2956" i="72"/>
  <c r="M2973" i="72"/>
  <c r="M2972" i="72"/>
  <c r="M2989" i="72"/>
  <c r="M2988" i="72"/>
  <c r="M3005" i="72"/>
  <c r="M3004" i="72"/>
  <c r="M3040" i="72"/>
  <c r="M3020" i="72"/>
  <c r="M3056" i="72"/>
  <c r="M3055" i="72"/>
  <c r="M3072" i="72"/>
  <c r="M3071" i="72"/>
  <c r="M3088" i="72"/>
  <c r="M3087" i="72"/>
  <c r="M3104" i="72"/>
  <c r="M3103" i="72"/>
  <c r="M3120" i="72"/>
  <c r="M3119" i="72"/>
  <c r="M3136" i="72"/>
  <c r="M3135" i="72"/>
  <c r="M3152" i="72"/>
  <c r="M3151" i="72"/>
  <c r="M3168" i="72"/>
  <c r="M3167" i="72"/>
  <c r="M3184" i="72"/>
  <c r="M3183" i="72"/>
  <c r="M3200" i="72"/>
  <c r="M3199" i="72"/>
  <c r="M3216" i="72"/>
  <c r="M3215" i="72"/>
  <c r="M3232" i="72"/>
  <c r="M3231" i="72"/>
  <c r="M3248" i="72"/>
  <c r="M3247" i="72"/>
  <c r="M3264" i="72"/>
  <c r="M3263" i="72"/>
  <c r="M3280" i="72"/>
  <c r="M3279" i="72"/>
  <c r="M3296" i="72"/>
  <c r="M3295" i="72"/>
  <c r="M3312" i="72"/>
  <c r="M3311" i="72"/>
  <c r="M3328" i="72"/>
  <c r="M3327" i="72"/>
  <c r="M3344" i="72"/>
  <c r="M3343" i="72"/>
  <c r="M3360" i="72"/>
  <c r="M3359" i="72"/>
  <c r="M3376" i="72"/>
  <c r="M3375" i="72"/>
  <c r="M3392" i="72"/>
  <c r="M3391" i="72"/>
  <c r="M3408" i="72"/>
  <c r="M3407" i="72"/>
  <c r="M3427" i="72"/>
  <c r="M3426" i="72"/>
  <c r="M3443" i="72"/>
  <c r="M3442" i="72"/>
  <c r="M3480" i="72"/>
  <c r="M3479" i="72"/>
  <c r="M3496" i="72"/>
  <c r="M3495" i="72"/>
  <c r="M3512" i="72"/>
  <c r="M3511" i="72"/>
  <c r="M3528" i="72"/>
  <c r="M3527" i="72"/>
  <c r="M3544" i="72"/>
  <c r="M3543" i="72"/>
  <c r="M3560" i="72"/>
  <c r="M3559" i="72"/>
  <c r="M3576" i="72"/>
  <c r="M3575" i="72"/>
  <c r="M3592" i="72"/>
  <c r="M3591" i="72"/>
  <c r="M3610" i="72"/>
  <c r="M3609" i="72"/>
  <c r="M3629" i="72"/>
  <c r="M3628" i="72"/>
  <c r="M3645" i="72"/>
  <c r="M3644" i="72"/>
  <c r="M3661" i="72"/>
  <c r="M3660" i="72"/>
  <c r="M3677" i="72"/>
  <c r="M3676" i="72"/>
  <c r="M3693" i="72"/>
  <c r="M3692" i="72"/>
  <c r="M3709" i="72"/>
  <c r="M3708" i="72"/>
  <c r="M3725" i="72"/>
  <c r="M3724" i="72"/>
  <c r="M3741" i="72"/>
  <c r="M3740" i="72"/>
  <c r="M3757" i="72"/>
  <c r="M3756" i="72"/>
  <c r="M3773" i="72"/>
  <c r="M3772" i="72"/>
  <c r="M3789" i="72"/>
  <c r="M3788" i="72"/>
  <c r="M3805" i="72"/>
  <c r="M3804" i="72"/>
  <c r="K2394" i="72" l="1"/>
  <c r="T2394" i="72" l="1"/>
  <c r="N5" i="72"/>
  <c r="M5" i="72" s="1"/>
  <c r="M4" i="72" l="1"/>
  <c r="T408" i="62" l="1"/>
  <c r="T407" i="62"/>
  <c r="T406" i="62"/>
  <c r="T405" i="62"/>
  <c r="T404" i="62"/>
  <c r="T403" i="62"/>
  <c r="T402" i="62"/>
  <c r="T401" i="62"/>
  <c r="T400" i="62"/>
  <c r="T399" i="62"/>
  <c r="T398" i="62"/>
  <c r="T397" i="62"/>
  <c r="T396" i="62"/>
  <c r="T395" i="62"/>
  <c r="T394" i="62"/>
  <c r="T393" i="62"/>
  <c r="T392" i="62"/>
  <c r="T391" i="62"/>
  <c r="T390" i="62"/>
  <c r="T389" i="62"/>
  <c r="T388" i="62"/>
  <c r="T387" i="62"/>
  <c r="T386" i="62"/>
  <c r="T385" i="62"/>
  <c r="T384" i="62"/>
  <c r="T383" i="62"/>
  <c r="T382" i="62"/>
  <c r="T381" i="62"/>
  <c r="T380" i="62"/>
  <c r="T379" i="62"/>
  <c r="T378" i="62"/>
  <c r="T377" i="62"/>
  <c r="T376" i="62"/>
  <c r="T375" i="62"/>
  <c r="T374" i="62"/>
  <c r="T373" i="62"/>
  <c r="T372" i="62"/>
  <c r="T371" i="62"/>
  <c r="T370" i="62"/>
  <c r="T369" i="62"/>
  <c r="T368" i="62"/>
  <c r="T367" i="62"/>
  <c r="T366" i="62"/>
  <c r="T365" i="62"/>
  <c r="T364" i="62"/>
  <c r="T363" i="62"/>
  <c r="T362" i="62"/>
  <c r="T361" i="62"/>
  <c r="T360" i="62"/>
  <c r="T359" i="62"/>
  <c r="T358" i="62"/>
  <c r="T357" i="62"/>
  <c r="T356" i="62"/>
  <c r="T355" i="62"/>
  <c r="T354" i="62"/>
  <c r="T353" i="62"/>
  <c r="T352" i="62"/>
  <c r="T351" i="62"/>
  <c r="T350" i="62"/>
  <c r="T349" i="62"/>
  <c r="T348" i="62"/>
  <c r="T347" i="62"/>
  <c r="T346" i="62"/>
  <c r="T345" i="62"/>
  <c r="T344" i="62"/>
  <c r="T343" i="62"/>
  <c r="T342" i="62"/>
  <c r="T341" i="62"/>
  <c r="T340" i="62"/>
  <c r="T339" i="62"/>
  <c r="T338" i="62"/>
  <c r="T337" i="62"/>
  <c r="T336" i="62"/>
  <c r="T335" i="62"/>
  <c r="T334" i="62"/>
  <c r="T333" i="62"/>
  <c r="T332" i="62"/>
  <c r="T331" i="62"/>
  <c r="T330" i="62"/>
  <c r="T329" i="62"/>
  <c r="T328" i="62"/>
  <c r="T327" i="62"/>
  <c r="T326" i="62"/>
  <c r="T325" i="62"/>
  <c r="T324" i="62"/>
  <c r="T323" i="62"/>
  <c r="T322" i="62"/>
  <c r="T321" i="62"/>
  <c r="T320" i="62"/>
  <c r="T319" i="62"/>
  <c r="T318" i="62"/>
  <c r="T317" i="62"/>
  <c r="T316" i="62"/>
  <c r="T315" i="62"/>
  <c r="T314" i="62"/>
  <c r="T313" i="62"/>
  <c r="T312" i="62"/>
  <c r="T311" i="62"/>
  <c r="T310" i="62"/>
  <c r="T309" i="62"/>
  <c r="T308" i="62"/>
  <c r="T307" i="62"/>
  <c r="T306" i="62"/>
  <c r="T305" i="62"/>
  <c r="T304" i="62"/>
  <c r="T303" i="62"/>
  <c r="T302" i="62"/>
  <c r="T301" i="62"/>
  <c r="T300" i="62"/>
  <c r="T299" i="62"/>
  <c r="T298" i="62"/>
  <c r="T297" i="62"/>
  <c r="T296" i="62"/>
  <c r="T295" i="62"/>
  <c r="T294" i="62"/>
  <c r="T293" i="62"/>
  <c r="T292" i="62"/>
  <c r="T291" i="62"/>
  <c r="T290" i="62"/>
  <c r="T289" i="62"/>
  <c r="T288" i="62"/>
  <c r="T287" i="62"/>
  <c r="T286" i="62"/>
  <c r="T285" i="62"/>
  <c r="T284" i="62"/>
  <c r="T283" i="62"/>
  <c r="T282" i="62"/>
  <c r="T281" i="62"/>
  <c r="T280" i="62"/>
  <c r="T279" i="62"/>
  <c r="T278" i="62"/>
  <c r="T277" i="62"/>
  <c r="T276" i="62"/>
  <c r="T275" i="62"/>
  <c r="T274" i="62"/>
  <c r="T273" i="62"/>
  <c r="T272" i="62"/>
  <c r="T271" i="62"/>
  <c r="T270" i="62"/>
  <c r="T269" i="62"/>
  <c r="T268" i="62"/>
  <c r="T267" i="62"/>
  <c r="T266" i="62"/>
  <c r="T265" i="62"/>
  <c r="T264" i="62"/>
  <c r="T263" i="62"/>
  <c r="T262" i="62"/>
  <c r="T261" i="62"/>
  <c r="T260" i="62"/>
  <c r="T259" i="62"/>
  <c r="T258" i="62"/>
  <c r="T257" i="62"/>
  <c r="T256" i="62"/>
  <c r="T255" i="62"/>
  <c r="T254" i="62"/>
  <c r="T253" i="62"/>
  <c r="T252" i="62"/>
  <c r="T251" i="62"/>
  <c r="T250" i="62"/>
  <c r="T249" i="62"/>
  <c r="T248" i="62"/>
  <c r="T247" i="62"/>
  <c r="T246" i="62"/>
  <c r="T245" i="62"/>
  <c r="T244" i="62"/>
  <c r="T243" i="62"/>
  <c r="T242" i="62"/>
  <c r="T241" i="62"/>
  <c r="T240" i="62"/>
  <c r="T239" i="62"/>
  <c r="T238" i="62"/>
  <c r="T237" i="62"/>
  <c r="T236" i="62"/>
  <c r="T235" i="62"/>
  <c r="T234" i="62"/>
  <c r="T233" i="62"/>
  <c r="T232" i="62"/>
  <c r="T231" i="62"/>
  <c r="T230" i="62"/>
  <c r="T229" i="62"/>
  <c r="T228" i="62"/>
  <c r="T227" i="62"/>
  <c r="T226" i="62"/>
  <c r="T225" i="62"/>
  <c r="T224" i="62"/>
  <c r="T223" i="62"/>
  <c r="T222" i="62"/>
  <c r="T221" i="62"/>
  <c r="T220" i="62"/>
  <c r="T219" i="62"/>
  <c r="T218" i="62"/>
  <c r="T217" i="62"/>
  <c r="T216" i="62"/>
  <c r="T215" i="62"/>
  <c r="T214" i="62"/>
  <c r="T213" i="62"/>
  <c r="T212" i="62"/>
  <c r="T211" i="62"/>
  <c r="T210" i="62"/>
  <c r="T209" i="62"/>
  <c r="T208" i="62"/>
  <c r="T207" i="62"/>
  <c r="T206" i="62"/>
  <c r="T205" i="62"/>
  <c r="T204" i="62"/>
  <c r="T203" i="62"/>
  <c r="T202" i="62"/>
  <c r="T201" i="62"/>
  <c r="T200" i="62"/>
  <c r="T199" i="62"/>
  <c r="T198" i="62"/>
  <c r="T197" i="62"/>
  <c r="T196" i="62"/>
  <c r="T195" i="62"/>
  <c r="T194" i="62"/>
  <c r="T193" i="62"/>
  <c r="T192" i="62"/>
  <c r="T191" i="62"/>
  <c r="T190" i="62"/>
  <c r="T189" i="62"/>
  <c r="T188" i="62"/>
  <c r="T187" i="62"/>
  <c r="T186" i="62"/>
  <c r="T185" i="62"/>
  <c r="T184" i="62"/>
  <c r="T183" i="62"/>
  <c r="T182" i="62"/>
  <c r="T181" i="62"/>
  <c r="T180" i="62"/>
  <c r="T179" i="62"/>
  <c r="T178" i="62"/>
  <c r="T177" i="62"/>
  <c r="T176" i="62"/>
  <c r="T175" i="62"/>
  <c r="T174" i="62"/>
  <c r="T173" i="62"/>
  <c r="T172" i="62"/>
  <c r="T171" i="62"/>
  <c r="T170" i="62"/>
  <c r="T169" i="62"/>
  <c r="T168" i="62"/>
  <c r="T167" i="62"/>
  <c r="T166" i="62"/>
  <c r="T165" i="62"/>
  <c r="T164" i="62"/>
  <c r="T163" i="62"/>
  <c r="T162" i="62"/>
  <c r="T161" i="62"/>
  <c r="T160" i="62"/>
  <c r="T159" i="62"/>
  <c r="T158" i="62"/>
  <c r="T157" i="62"/>
  <c r="T156" i="62"/>
  <c r="T155" i="62"/>
  <c r="T154" i="62"/>
  <c r="T153" i="62"/>
  <c r="T152" i="62"/>
  <c r="T151" i="62"/>
  <c r="T150" i="62"/>
  <c r="T149" i="62"/>
  <c r="T148" i="62"/>
  <c r="T147" i="62"/>
  <c r="T146" i="62"/>
  <c r="T145" i="62"/>
  <c r="T144" i="62"/>
  <c r="T143" i="62"/>
  <c r="T142" i="62"/>
  <c r="T141" i="62"/>
  <c r="T140" i="62"/>
  <c r="T139" i="62"/>
  <c r="T138" i="62"/>
  <c r="T137" i="62"/>
  <c r="T136" i="62"/>
  <c r="T135" i="62"/>
  <c r="T134" i="62"/>
  <c r="T133" i="62"/>
  <c r="T132" i="62"/>
  <c r="T131" i="62"/>
  <c r="T130" i="62"/>
  <c r="T129" i="62"/>
  <c r="T128" i="62"/>
  <c r="T127" i="62"/>
  <c r="T126" i="62"/>
  <c r="T125" i="62"/>
  <c r="T124" i="62"/>
  <c r="T123" i="62"/>
  <c r="T122" i="62"/>
  <c r="T121" i="62"/>
  <c r="T120" i="62"/>
  <c r="T119" i="62"/>
  <c r="T118" i="62"/>
  <c r="T117" i="62"/>
  <c r="T116" i="62"/>
  <c r="T115" i="62"/>
  <c r="T114" i="62"/>
  <c r="T113" i="62"/>
  <c r="T112" i="62"/>
  <c r="T111" i="62"/>
  <c r="T110" i="62"/>
  <c r="T109" i="62"/>
  <c r="T108" i="62"/>
  <c r="T107" i="62"/>
  <c r="T106" i="62"/>
  <c r="T105" i="62"/>
  <c r="T104" i="62"/>
  <c r="T103" i="62"/>
  <c r="T102" i="62"/>
  <c r="T101" i="62"/>
  <c r="T100" i="62"/>
  <c r="T99" i="62"/>
  <c r="T98" i="62"/>
  <c r="T97" i="62"/>
  <c r="T96" i="62"/>
  <c r="T95" i="62"/>
  <c r="T94" i="62"/>
  <c r="T93" i="62"/>
  <c r="T92" i="62"/>
  <c r="T91" i="62"/>
  <c r="T90" i="62"/>
  <c r="T89" i="62"/>
  <c r="T88" i="62"/>
  <c r="T87" i="62"/>
  <c r="T86" i="62"/>
  <c r="T85" i="62"/>
  <c r="T84" i="62"/>
  <c r="T83" i="62"/>
  <c r="T82" i="62"/>
  <c r="T81" i="62"/>
  <c r="T80" i="62"/>
  <c r="T79" i="62"/>
  <c r="T78" i="62"/>
  <c r="T77" i="62"/>
  <c r="T76" i="62"/>
  <c r="T75" i="62"/>
  <c r="T74" i="62"/>
  <c r="T73" i="62"/>
  <c r="T72" i="62"/>
  <c r="T71" i="62"/>
  <c r="T70" i="62"/>
  <c r="T69" i="62"/>
  <c r="T68" i="62"/>
  <c r="T67" i="62"/>
  <c r="T66" i="62"/>
  <c r="T65" i="62"/>
  <c r="T64" i="62"/>
  <c r="T63" i="62"/>
  <c r="T62" i="62"/>
  <c r="T61" i="62"/>
  <c r="T60" i="62"/>
  <c r="T59" i="62"/>
  <c r="T58" i="62"/>
  <c r="T57" i="62"/>
  <c r="T56" i="62"/>
  <c r="T55" i="62"/>
  <c r="T54" i="62"/>
  <c r="T53" i="62"/>
  <c r="T52" i="62"/>
  <c r="T51" i="62"/>
  <c r="T50" i="62"/>
  <c r="T49" i="62"/>
  <c r="T48" i="62"/>
  <c r="T47" i="62"/>
  <c r="T46" i="62"/>
  <c r="T45" i="62"/>
  <c r="T44" i="62"/>
  <c r="T43" i="62"/>
  <c r="T42" i="62"/>
  <c r="T41" i="62"/>
  <c r="T40" i="62"/>
  <c r="T39" i="62"/>
  <c r="T38" i="62"/>
  <c r="T37" i="62"/>
  <c r="T36" i="62"/>
  <c r="T35" i="62"/>
  <c r="T34" i="62"/>
  <c r="T33" i="62"/>
  <c r="T32" i="62"/>
  <c r="T31" i="62"/>
  <c r="T30" i="62"/>
  <c r="T29" i="62"/>
  <c r="T28" i="62"/>
  <c r="T27" i="62"/>
  <c r="T26" i="62"/>
  <c r="T25" i="62"/>
  <c r="T24" i="62"/>
  <c r="T23" i="62"/>
  <c r="T22" i="62"/>
  <c r="T21" i="62"/>
  <c r="T20" i="62"/>
  <c r="T19" i="62"/>
  <c r="T18" i="62"/>
  <c r="T17" i="62"/>
  <c r="T16" i="62"/>
  <c r="T15" i="62"/>
  <c r="T14" i="62"/>
  <c r="T13" i="62"/>
  <c r="T12" i="62"/>
  <c r="T11" i="62"/>
  <c r="T10" i="62"/>
  <c r="T9" i="62"/>
  <c r="T8" i="62"/>
  <c r="T7" i="62"/>
  <c r="T6" i="62"/>
  <c r="T5" i="62"/>
  <c r="T4" i="62"/>
  <c r="T3" i="62"/>
  <c r="W127" i="62"/>
  <c r="W330" i="62"/>
  <c r="W370" i="62"/>
  <c r="W324" i="62"/>
  <c r="W104" i="62"/>
  <c r="W298" i="62"/>
  <c r="W202" i="62"/>
  <c r="W145" i="62"/>
  <c r="W232" i="62"/>
  <c r="W285" i="62"/>
  <c r="W83" i="62"/>
  <c r="W336" i="62"/>
  <c r="W3" i="62"/>
  <c r="W374" i="62"/>
  <c r="W35" i="62"/>
  <c r="W174" i="62"/>
  <c r="W45" i="62"/>
  <c r="W321" i="62"/>
  <c r="W122" i="62"/>
  <c r="W18" i="62"/>
  <c r="W366" i="62"/>
  <c r="W82" i="62"/>
  <c r="W315" i="62"/>
  <c r="W268" i="62"/>
  <c r="W5" i="62"/>
  <c r="W8" i="62"/>
  <c r="W291" i="62"/>
  <c r="W140" i="62"/>
  <c r="W183" i="62"/>
  <c r="W241" i="62"/>
  <c r="W319" i="62"/>
  <c r="W196" i="62"/>
  <c r="W274" i="62"/>
  <c r="W179" i="62"/>
  <c r="W26" i="62"/>
  <c r="W242" i="62"/>
  <c r="W66" i="62"/>
  <c r="W367" i="62"/>
  <c r="W293" i="62"/>
  <c r="W299" i="62"/>
  <c r="W329" i="62"/>
  <c r="W302" i="62"/>
  <c r="W152" i="62"/>
  <c r="W159" i="62"/>
  <c r="W214" i="62"/>
  <c r="W29" i="62"/>
  <c r="W81" i="62"/>
  <c r="W380" i="62"/>
  <c r="W65" i="62"/>
  <c r="W39" i="62"/>
  <c r="W90" i="62"/>
  <c r="W195" i="62"/>
  <c r="W167" i="62"/>
  <c r="W60" i="62"/>
  <c r="W149" i="62"/>
  <c r="W209" i="62"/>
  <c r="W228" i="62"/>
  <c r="W356" i="62"/>
  <c r="W253" i="62"/>
  <c r="W238" i="62"/>
  <c r="W88" i="62"/>
  <c r="W166" i="62"/>
  <c r="W206" i="62"/>
  <c r="W71" i="62"/>
  <c r="W373" i="62"/>
  <c r="W297" i="62"/>
  <c r="W154" i="62"/>
  <c r="W277" i="62"/>
  <c r="W64" i="62"/>
  <c r="W375" i="62"/>
  <c r="W199" i="62"/>
  <c r="W331" i="62"/>
  <c r="W405" i="62"/>
  <c r="W256" i="62"/>
  <c r="W76" i="62"/>
  <c r="W157" i="62"/>
  <c r="W86" i="62"/>
  <c r="W34" i="62"/>
  <c r="W36" i="62"/>
  <c r="W57" i="62"/>
  <c r="W73" i="62"/>
  <c r="W316" i="62"/>
  <c r="W396" i="62"/>
  <c r="W222" i="62"/>
  <c r="W281" i="62"/>
  <c r="W402" i="62"/>
  <c r="W221" i="62"/>
  <c r="W118" i="62"/>
  <c r="W161" i="62"/>
  <c r="W372" i="62"/>
  <c r="W267" i="62"/>
  <c r="W125" i="62"/>
  <c r="W94" i="62"/>
  <c r="W181" i="62"/>
  <c r="W258" i="62"/>
  <c r="W338" i="62"/>
  <c r="W52" i="62"/>
  <c r="W92" i="62"/>
  <c r="W390" i="62"/>
  <c r="W58" i="62"/>
  <c r="W156" i="62"/>
  <c r="W4" i="62"/>
  <c r="W217" i="62"/>
  <c r="W27" i="62"/>
  <c r="W342" i="62"/>
  <c r="W106" i="62"/>
  <c r="W239" i="62"/>
  <c r="W212" i="62"/>
  <c r="W204" i="62"/>
  <c r="W303" i="62"/>
  <c r="W397" i="62"/>
  <c r="W194" i="62"/>
  <c r="W289" i="62"/>
  <c r="W44" i="62"/>
  <c r="W24" i="62"/>
  <c r="W180" i="62"/>
  <c r="W171" i="62"/>
  <c r="W186" i="62"/>
  <c r="W23" i="62"/>
  <c r="W49" i="62"/>
  <c r="W153" i="62"/>
  <c r="W68" i="62"/>
  <c r="W31" i="62"/>
  <c r="W70" i="62"/>
  <c r="W137" i="62"/>
  <c r="W272" i="62"/>
  <c r="W168" i="62"/>
  <c r="W121" i="62"/>
  <c r="W6" i="62"/>
  <c r="W237" i="62"/>
  <c r="W251" i="62"/>
  <c r="W310" i="62"/>
  <c r="W312" i="62"/>
  <c r="W218" i="62"/>
  <c r="W170" i="62"/>
  <c r="W265" i="62"/>
  <c r="W20" i="62"/>
  <c r="W401" i="62"/>
  <c r="W282" i="62"/>
  <c r="W368" i="62"/>
  <c r="W150" i="62"/>
  <c r="W16" i="62"/>
  <c r="W284" i="62"/>
  <c r="W192" i="62"/>
  <c r="W197" i="62"/>
  <c r="W271" i="62"/>
  <c r="W223" i="62"/>
  <c r="W203" i="62"/>
  <c r="W381" i="62"/>
  <c r="W383" i="62"/>
  <c r="W403" i="62"/>
  <c r="W77" i="62"/>
  <c r="W385" i="62"/>
  <c r="W394" i="62"/>
  <c r="W395" i="62"/>
  <c r="W243" i="62"/>
  <c r="W292" i="62"/>
  <c r="W193" i="62"/>
  <c r="W369" i="62"/>
  <c r="W160" i="62"/>
  <c r="W173" i="62"/>
  <c r="W327" i="62"/>
  <c r="W382" i="62"/>
  <c r="W124" i="62"/>
  <c r="W295" i="62"/>
  <c r="W335" i="62"/>
  <c r="W280" i="62"/>
  <c r="W103" i="62"/>
  <c r="W361" i="62"/>
  <c r="W300" i="62"/>
  <c r="W123" i="62"/>
  <c r="W50" i="62"/>
  <c r="W215" i="62"/>
  <c r="W148" i="62"/>
  <c r="W111" i="62"/>
  <c r="W371" i="62"/>
  <c r="W120" i="62"/>
  <c r="W379" i="62"/>
  <c r="W40" i="62"/>
  <c r="W399" i="62"/>
  <c r="W54" i="62"/>
  <c r="W259" i="62"/>
  <c r="W172" i="62"/>
  <c r="W257" i="62"/>
  <c r="W296" i="62"/>
  <c r="W17" i="62"/>
  <c r="W358" i="62"/>
  <c r="W155" i="62"/>
  <c r="W377" i="62"/>
  <c r="W182" i="62"/>
  <c r="W211" i="62"/>
  <c r="W347" i="62"/>
  <c r="W207" i="62"/>
  <c r="W309" i="62"/>
  <c r="W164" i="62"/>
  <c r="W343" i="62"/>
  <c r="W318" i="62"/>
  <c r="W376" i="62"/>
  <c r="W165" i="62"/>
  <c r="W225" i="62"/>
  <c r="W359" i="62"/>
  <c r="W162" i="62"/>
  <c r="W389" i="62"/>
  <c r="W117" i="62"/>
  <c r="W234" i="62"/>
  <c r="W97" i="62"/>
  <c r="W314" i="62"/>
  <c r="W107" i="62"/>
  <c r="W340" i="62"/>
  <c r="W254" i="62"/>
  <c r="W270" i="62"/>
  <c r="W224" i="62"/>
  <c r="W25" i="62"/>
  <c r="W301" i="62"/>
  <c r="W178" i="62"/>
  <c r="W175" i="62"/>
  <c r="W42" i="62"/>
  <c r="W350" i="62"/>
  <c r="W126" i="62"/>
  <c r="W230" i="62"/>
  <c r="W264" i="62"/>
  <c r="W198" i="62"/>
  <c r="W189" i="62"/>
  <c r="W96" i="62"/>
  <c r="W99" i="62"/>
  <c r="W185" i="62"/>
  <c r="W138" i="62"/>
  <c r="W391" i="62"/>
  <c r="W30" i="62"/>
  <c r="W133" i="62"/>
  <c r="W332" i="62"/>
  <c r="W21" i="62"/>
  <c r="W308" i="62"/>
  <c r="W244" i="62"/>
  <c r="W146" i="62"/>
  <c r="W404" i="62"/>
  <c r="W290" i="62"/>
  <c r="W387" i="62"/>
  <c r="W262" i="62"/>
  <c r="W98" i="62"/>
  <c r="W236" i="62"/>
  <c r="W119" i="62"/>
  <c r="W362" i="62"/>
  <c r="W102" i="62"/>
  <c r="W261" i="62"/>
  <c r="W240" i="62"/>
  <c r="W364" i="62"/>
  <c r="W100" i="62"/>
  <c r="W378" i="62"/>
  <c r="W384" i="62"/>
  <c r="W352" i="62"/>
  <c r="W283" i="62"/>
  <c r="W74" i="62"/>
  <c r="W91" i="62"/>
  <c r="W210" i="62"/>
  <c r="W190" i="62"/>
  <c r="W392" i="62"/>
  <c r="W48" i="62"/>
  <c r="W353" i="62"/>
  <c r="W176" i="62"/>
  <c r="W141" i="62"/>
  <c r="W334" i="62"/>
  <c r="W11" i="62"/>
  <c r="W143" i="62"/>
  <c r="W136" i="62"/>
  <c r="W363" i="62"/>
  <c r="W87" i="62"/>
  <c r="W10" i="62"/>
  <c r="W305" i="62"/>
  <c r="W108" i="62"/>
  <c r="W113" i="62"/>
  <c r="W22" i="62"/>
  <c r="W112" i="62"/>
  <c r="W32" i="62"/>
  <c r="W252" i="62"/>
  <c r="W355" i="62"/>
  <c r="W275" i="62"/>
  <c r="W386" i="62"/>
  <c r="W213" i="62"/>
  <c r="W15" i="62"/>
  <c r="W365" i="62"/>
  <c r="W400" i="62"/>
  <c r="W247" i="62"/>
  <c r="W279" i="62"/>
  <c r="W333" i="62"/>
  <c r="W53" i="62"/>
  <c r="W322" i="62"/>
  <c r="W249" i="62"/>
  <c r="W263" i="62"/>
  <c r="W248" i="62"/>
  <c r="W62" i="62"/>
  <c r="W28" i="62"/>
  <c r="W229" i="62"/>
  <c r="W56" i="62"/>
  <c r="W406" i="62"/>
  <c r="W226" i="62"/>
  <c r="W110" i="62"/>
  <c r="W169" i="62"/>
  <c r="W7" i="62"/>
  <c r="W276" i="62"/>
  <c r="W132" i="62"/>
  <c r="W349" i="62"/>
  <c r="W12" i="62"/>
  <c r="W37" i="62"/>
  <c r="W79" i="62"/>
  <c r="W142" i="62"/>
  <c r="W116" i="62"/>
  <c r="W273" i="62"/>
  <c r="W55" i="62"/>
  <c r="W288" i="62"/>
  <c r="W59" i="62"/>
  <c r="W339" i="62"/>
  <c r="W51" i="62"/>
  <c r="W260" i="62"/>
  <c r="W348" i="62"/>
  <c r="W67" i="62"/>
  <c r="W408" i="62"/>
  <c r="W101" i="62"/>
  <c r="W250" i="62"/>
  <c r="W43" i="62"/>
  <c r="W357" i="62"/>
  <c r="W105" i="62"/>
  <c r="W75" i="62"/>
  <c r="W134" i="62"/>
  <c r="W85" i="62"/>
  <c r="W266" i="62"/>
  <c r="W139" i="62"/>
  <c r="W93" i="62"/>
  <c r="W72" i="62"/>
  <c r="W114" i="62"/>
  <c r="W19" i="62"/>
  <c r="W326" i="62"/>
  <c r="W227" i="62"/>
  <c r="W147" i="62"/>
  <c r="W235" i="62"/>
  <c r="W393" i="62"/>
  <c r="W220" i="62"/>
  <c r="W351" i="62"/>
  <c r="W69" i="62"/>
  <c r="W219" i="62"/>
  <c r="W128" i="62"/>
  <c r="W245" i="62"/>
  <c r="W158" i="62"/>
  <c r="W187" i="62"/>
  <c r="W61" i="62"/>
  <c r="W95" i="62"/>
  <c r="W287" i="62"/>
  <c r="W208" i="62"/>
  <c r="W311" i="62"/>
  <c r="W84" i="62"/>
  <c r="W78" i="62"/>
  <c r="W151" i="62"/>
  <c r="W130" i="62"/>
  <c r="W323" i="62"/>
  <c r="W328" i="62"/>
  <c r="W33" i="62"/>
  <c r="W388" i="62"/>
  <c r="W80" i="62"/>
  <c r="W286" i="62"/>
  <c r="W163" i="62"/>
  <c r="W325" i="62"/>
  <c r="W246" i="62"/>
  <c r="W205" i="62"/>
  <c r="W47" i="62"/>
  <c r="W341" i="62"/>
  <c r="W131" i="62"/>
  <c r="W313" i="62"/>
  <c r="W304" i="62"/>
  <c r="W306" i="62"/>
  <c r="W63" i="62"/>
  <c r="W294" i="62"/>
  <c r="W231" i="62"/>
  <c r="W184" i="62"/>
  <c r="W307" i="62"/>
  <c r="W360" i="62"/>
  <c r="W337" i="62"/>
  <c r="W38" i="62"/>
  <c r="W278" i="62"/>
  <c r="W317" i="62"/>
  <c r="W216" i="62"/>
  <c r="W191" i="62"/>
  <c r="W200" i="62"/>
  <c r="W89" i="62"/>
  <c r="W320" i="62"/>
  <c r="W233" i="62"/>
  <c r="W144" i="62"/>
  <c r="W46" i="62"/>
  <c r="W345" i="62"/>
  <c r="W13" i="62"/>
  <c r="W177" i="62"/>
  <c r="W115" i="62"/>
  <c r="W269" i="62"/>
  <c r="W346" i="62"/>
  <c r="W135" i="62"/>
  <c r="W109" i="62"/>
  <c r="W41" i="62"/>
  <c r="W344" i="62"/>
  <c r="W188" i="62"/>
  <c r="W354" i="62"/>
  <c r="W255" i="62"/>
  <c r="W407" i="62"/>
  <c r="W129" i="62"/>
  <c r="W9" i="62"/>
  <c r="W201" i="62"/>
  <c r="W398" i="62"/>
  <c r="W14" i="62"/>
  <c r="U14" i="62" l="1"/>
  <c r="V14" i="62" s="1"/>
  <c r="U398" i="62"/>
  <c r="V398" i="62" s="1"/>
  <c r="U201" i="62"/>
  <c r="V201" i="62" s="1"/>
  <c r="U9" i="62"/>
  <c r="V9" i="62" s="1"/>
  <c r="U129" i="62"/>
  <c r="V129" i="62" s="1"/>
  <c r="U407" i="62"/>
  <c r="V407" i="62" s="1"/>
  <c r="U255" i="62"/>
  <c r="V255" i="62" s="1"/>
  <c r="U354" i="62"/>
  <c r="V354" i="62" s="1"/>
  <c r="U188" i="62"/>
  <c r="V188" i="62" s="1"/>
  <c r="U344" i="62"/>
  <c r="V344" i="62" s="1"/>
  <c r="U41" i="62"/>
  <c r="V41" i="62" s="1"/>
  <c r="U109" i="62"/>
  <c r="V109" i="62" s="1"/>
  <c r="U135" i="62"/>
  <c r="V135" i="62" s="1"/>
  <c r="U346" i="62"/>
  <c r="V346" i="62" s="1"/>
  <c r="U269" i="62"/>
  <c r="V269" i="62" s="1"/>
  <c r="U115" i="62"/>
  <c r="V115" i="62" s="1"/>
  <c r="U177" i="62"/>
  <c r="V177" i="62" s="1"/>
  <c r="U13" i="62"/>
  <c r="V13" i="62" s="1"/>
  <c r="U345" i="62"/>
  <c r="V345" i="62" s="1"/>
  <c r="U46" i="62"/>
  <c r="V46" i="62" s="1"/>
  <c r="U144" i="62"/>
  <c r="V144" i="62" s="1"/>
  <c r="U233" i="62"/>
  <c r="V233" i="62" s="1"/>
  <c r="U320" i="62"/>
  <c r="V320" i="62" s="1"/>
  <c r="U89" i="62"/>
  <c r="V89" i="62" s="1"/>
  <c r="U200" i="62"/>
  <c r="V200" i="62" s="1"/>
  <c r="U191" i="62"/>
  <c r="V191" i="62" s="1"/>
  <c r="U216" i="62"/>
  <c r="V216" i="62" s="1"/>
  <c r="U317" i="62"/>
  <c r="V317" i="62" s="1"/>
  <c r="U278" i="62"/>
  <c r="V278" i="62" s="1"/>
  <c r="U38" i="62"/>
  <c r="V38" i="62" s="1"/>
  <c r="U337" i="62"/>
  <c r="V337" i="62" s="1"/>
  <c r="U360" i="62"/>
  <c r="V360" i="62" s="1"/>
  <c r="U307" i="62"/>
  <c r="V307" i="62" s="1"/>
  <c r="U184" i="62"/>
  <c r="V184" i="62" s="1"/>
  <c r="U231" i="62"/>
  <c r="V231" i="62" s="1"/>
  <c r="U294" i="62"/>
  <c r="V294" i="62" s="1"/>
  <c r="U63" i="62"/>
  <c r="V63" i="62" s="1"/>
  <c r="U306" i="62"/>
  <c r="V306" i="62" s="1"/>
  <c r="U304" i="62"/>
  <c r="V304" i="62" s="1"/>
  <c r="U313" i="62"/>
  <c r="V313" i="62" s="1"/>
  <c r="U131" i="62"/>
  <c r="V131" i="62" s="1"/>
  <c r="U341" i="62"/>
  <c r="V341" i="62" s="1"/>
  <c r="U47" i="62"/>
  <c r="V47" i="62" s="1"/>
  <c r="U205" i="62"/>
  <c r="V205" i="62" s="1"/>
  <c r="U246" i="62"/>
  <c r="V246" i="62" s="1"/>
  <c r="U325" i="62"/>
  <c r="V325" i="62" s="1"/>
  <c r="U163" i="62"/>
  <c r="V163" i="62" s="1"/>
  <c r="U286" i="62"/>
  <c r="V286" i="62" s="1"/>
  <c r="U80" i="62"/>
  <c r="V80" i="62" s="1"/>
  <c r="U388" i="62"/>
  <c r="V388" i="62" s="1"/>
  <c r="U33" i="62"/>
  <c r="V33" i="62" s="1"/>
  <c r="U328" i="62"/>
  <c r="V328" i="62" s="1"/>
  <c r="U323" i="62"/>
  <c r="V323" i="62" s="1"/>
  <c r="U130" i="62"/>
  <c r="V130" i="62" s="1"/>
  <c r="U151" i="62"/>
  <c r="V151" i="62" s="1"/>
  <c r="U78" i="62"/>
  <c r="V78" i="62" s="1"/>
  <c r="U84" i="62"/>
  <c r="V84" i="62" s="1"/>
  <c r="U311" i="62"/>
  <c r="V311" i="62" s="1"/>
  <c r="U208" i="62"/>
  <c r="V208" i="62" s="1"/>
  <c r="U287" i="62"/>
  <c r="V287" i="62" s="1"/>
  <c r="U95" i="62"/>
  <c r="V95" i="62" s="1"/>
  <c r="U61" i="62"/>
  <c r="V61" i="62" s="1"/>
  <c r="U187" i="62"/>
  <c r="V187" i="62" s="1"/>
  <c r="U158" i="62"/>
  <c r="V158" i="62" s="1"/>
  <c r="U245" i="62"/>
  <c r="V245" i="62" s="1"/>
  <c r="U128" i="62"/>
  <c r="V128" i="62" s="1"/>
  <c r="U219" i="62"/>
  <c r="V219" i="62" s="1"/>
  <c r="U69" i="62"/>
  <c r="V69" i="62" s="1"/>
  <c r="U351" i="62"/>
  <c r="V351" i="62" s="1"/>
  <c r="U220" i="62"/>
  <c r="V220" i="62" s="1"/>
  <c r="U393" i="62"/>
  <c r="V393" i="62" s="1"/>
  <c r="U235" i="62"/>
  <c r="V235" i="62" s="1"/>
  <c r="U147" i="62"/>
  <c r="V147" i="62" s="1"/>
  <c r="U227" i="62"/>
  <c r="V227" i="62" s="1"/>
  <c r="U326" i="62"/>
  <c r="V326" i="62" s="1"/>
  <c r="U19" i="62"/>
  <c r="V19" i="62" s="1"/>
  <c r="U114" i="62"/>
  <c r="V114" i="62" s="1"/>
  <c r="U72" i="62"/>
  <c r="V72" i="62" s="1"/>
  <c r="U93" i="62"/>
  <c r="V93" i="62" s="1"/>
  <c r="U139" i="62"/>
  <c r="V139" i="62" s="1"/>
  <c r="U266" i="62"/>
  <c r="V266" i="62" s="1"/>
  <c r="U85" i="62"/>
  <c r="V85" i="62" s="1"/>
  <c r="U134" i="62"/>
  <c r="V134" i="62" s="1"/>
  <c r="U75" i="62"/>
  <c r="V75" i="62" s="1"/>
  <c r="U105" i="62"/>
  <c r="V105" i="62" s="1"/>
  <c r="U357" i="62"/>
  <c r="V357" i="62" s="1"/>
  <c r="U43" i="62"/>
  <c r="V43" i="62" s="1"/>
  <c r="U250" i="62"/>
  <c r="V250" i="62" s="1"/>
  <c r="U101" i="62"/>
  <c r="V101" i="62" s="1"/>
  <c r="U408" i="62"/>
  <c r="V408" i="62" s="1"/>
  <c r="U67" i="62"/>
  <c r="V67" i="62" s="1"/>
  <c r="U348" i="62"/>
  <c r="V348" i="62" s="1"/>
  <c r="U260" i="62"/>
  <c r="V260" i="62" s="1"/>
  <c r="U51" i="62"/>
  <c r="V51" i="62" s="1"/>
  <c r="U339" i="62"/>
  <c r="V339" i="62" s="1"/>
  <c r="U59" i="62"/>
  <c r="V59" i="62" s="1"/>
  <c r="U288" i="62"/>
  <c r="V288" i="62" s="1"/>
  <c r="U55" i="62"/>
  <c r="V55" i="62" s="1"/>
  <c r="U273" i="62"/>
  <c r="V273" i="62" s="1"/>
  <c r="U116" i="62"/>
  <c r="V116" i="62" s="1"/>
  <c r="U142" i="62"/>
  <c r="V142" i="62" s="1"/>
  <c r="U79" i="62"/>
  <c r="V79" i="62" s="1"/>
  <c r="U37" i="62"/>
  <c r="V37" i="62" s="1"/>
  <c r="U12" i="62"/>
  <c r="V12" i="62" s="1"/>
  <c r="U349" i="62"/>
  <c r="V349" i="62" s="1"/>
  <c r="U132" i="62"/>
  <c r="V132" i="62" s="1"/>
  <c r="U276" i="62"/>
  <c r="V276" i="62" s="1"/>
  <c r="U7" i="62"/>
  <c r="V7" i="62" s="1"/>
  <c r="U169" i="62"/>
  <c r="V169" i="62" s="1"/>
  <c r="U110" i="62"/>
  <c r="V110" i="62" s="1"/>
  <c r="U226" i="62"/>
  <c r="V226" i="62" s="1"/>
  <c r="U406" i="62"/>
  <c r="V406" i="62" s="1"/>
  <c r="U56" i="62"/>
  <c r="V56" i="62" s="1"/>
  <c r="U229" i="62"/>
  <c r="V229" i="62" s="1"/>
  <c r="U28" i="62"/>
  <c r="V28" i="62" s="1"/>
  <c r="U62" i="62"/>
  <c r="V62" i="62" s="1"/>
  <c r="U248" i="62"/>
  <c r="V248" i="62" s="1"/>
  <c r="U263" i="62"/>
  <c r="V263" i="62" s="1"/>
  <c r="U249" i="62"/>
  <c r="V249" i="62" s="1"/>
  <c r="U322" i="62"/>
  <c r="V322" i="62" s="1"/>
  <c r="U53" i="62"/>
  <c r="V53" i="62" s="1"/>
  <c r="U333" i="62"/>
  <c r="V333" i="62" s="1"/>
  <c r="U279" i="62"/>
  <c r="V279" i="62" s="1"/>
  <c r="U247" i="62"/>
  <c r="V247" i="62" s="1"/>
  <c r="U400" i="62"/>
  <c r="V400" i="62" s="1"/>
  <c r="U365" i="62"/>
  <c r="V365" i="62" s="1"/>
  <c r="U15" i="62"/>
  <c r="V15" i="62" s="1"/>
  <c r="U213" i="62"/>
  <c r="V213" i="62" s="1"/>
  <c r="U386" i="62"/>
  <c r="V386" i="62" s="1"/>
  <c r="U275" i="62"/>
  <c r="V275" i="62" s="1"/>
  <c r="U355" i="62"/>
  <c r="V355" i="62" s="1"/>
  <c r="U252" i="62"/>
  <c r="V252" i="62" s="1"/>
  <c r="U32" i="62"/>
  <c r="V32" i="62" s="1"/>
  <c r="U112" i="62"/>
  <c r="V112" i="62" s="1"/>
  <c r="U22" i="62"/>
  <c r="V22" i="62" s="1"/>
  <c r="U113" i="62"/>
  <c r="V113" i="62" s="1"/>
  <c r="U108" i="62"/>
  <c r="V108" i="62" s="1"/>
  <c r="U305" i="62"/>
  <c r="V305" i="62" s="1"/>
  <c r="U10" i="62"/>
  <c r="V10" i="62" s="1"/>
  <c r="U87" i="62"/>
  <c r="V87" i="62" s="1"/>
  <c r="U363" i="62"/>
  <c r="V363" i="62" s="1"/>
  <c r="U136" i="62"/>
  <c r="V136" i="62" s="1"/>
  <c r="U143" i="62"/>
  <c r="V143" i="62" s="1"/>
  <c r="U11" i="62"/>
  <c r="V11" i="62" s="1"/>
  <c r="U334" i="62"/>
  <c r="V334" i="62" s="1"/>
  <c r="U141" i="62"/>
  <c r="V141" i="62" s="1"/>
  <c r="U176" i="62"/>
  <c r="V176" i="62" s="1"/>
  <c r="U353" i="62"/>
  <c r="V353" i="62" s="1"/>
  <c r="U48" i="62"/>
  <c r="V48" i="62" s="1"/>
  <c r="U392" i="62"/>
  <c r="V392" i="62" s="1"/>
  <c r="U190" i="62"/>
  <c r="V190" i="62" s="1"/>
  <c r="U210" i="62"/>
  <c r="V210" i="62" s="1"/>
  <c r="U91" i="62"/>
  <c r="V91" i="62" s="1"/>
  <c r="U74" i="62"/>
  <c r="V74" i="62" s="1"/>
  <c r="U283" i="62"/>
  <c r="V283" i="62" s="1"/>
  <c r="U352" i="62"/>
  <c r="V352" i="62" s="1"/>
  <c r="U384" i="62"/>
  <c r="V384" i="62" s="1"/>
  <c r="U378" i="62"/>
  <c r="V378" i="62" s="1"/>
  <c r="U100" i="62"/>
  <c r="V100" i="62" s="1"/>
  <c r="U364" i="62"/>
  <c r="V364" i="62" s="1"/>
  <c r="U240" i="62"/>
  <c r="V240" i="62" s="1"/>
  <c r="U261" i="62"/>
  <c r="V261" i="62" s="1"/>
  <c r="U102" i="62"/>
  <c r="V102" i="62" s="1"/>
  <c r="U362" i="62"/>
  <c r="V362" i="62" s="1"/>
  <c r="U119" i="62"/>
  <c r="V119" i="62" s="1"/>
  <c r="U236" i="62"/>
  <c r="V236" i="62" s="1"/>
  <c r="U98" i="62"/>
  <c r="V98" i="62" s="1"/>
  <c r="U262" i="62"/>
  <c r="V262" i="62" s="1"/>
  <c r="U387" i="62"/>
  <c r="V387" i="62" s="1"/>
  <c r="U290" i="62"/>
  <c r="V290" i="62" s="1"/>
  <c r="U404" i="62"/>
  <c r="V404" i="62" s="1"/>
  <c r="U146" i="62"/>
  <c r="V146" i="62" s="1"/>
  <c r="U244" i="62"/>
  <c r="V244" i="62" s="1"/>
  <c r="U308" i="62"/>
  <c r="V308" i="62" s="1"/>
  <c r="U21" i="62"/>
  <c r="V21" i="62" s="1"/>
  <c r="U332" i="62"/>
  <c r="V332" i="62" s="1"/>
  <c r="U133" i="62"/>
  <c r="V133" i="62" s="1"/>
  <c r="U30" i="62"/>
  <c r="V30" i="62" s="1"/>
  <c r="U391" i="62"/>
  <c r="V391" i="62" s="1"/>
  <c r="U138" i="62"/>
  <c r="V138" i="62" s="1"/>
  <c r="U185" i="62"/>
  <c r="V185" i="62" s="1"/>
  <c r="U99" i="62"/>
  <c r="V99" i="62" s="1"/>
  <c r="U96" i="62"/>
  <c r="V96" i="62" s="1"/>
  <c r="U189" i="62"/>
  <c r="V189" i="62" s="1"/>
  <c r="U198" i="62"/>
  <c r="V198" i="62" s="1"/>
  <c r="U264" i="62"/>
  <c r="V264" i="62" s="1"/>
  <c r="U230" i="62"/>
  <c r="V230" i="62" s="1"/>
  <c r="U126" i="62"/>
  <c r="V126" i="62" s="1"/>
  <c r="U350" i="62"/>
  <c r="V350" i="62" s="1"/>
  <c r="U42" i="62"/>
  <c r="V42" i="62" s="1"/>
  <c r="U175" i="62"/>
  <c r="V175" i="62" s="1"/>
  <c r="U178" i="62"/>
  <c r="V178" i="62" s="1"/>
  <c r="U301" i="62"/>
  <c r="V301" i="62" s="1"/>
  <c r="U25" i="62"/>
  <c r="V25" i="62" s="1"/>
  <c r="U224" i="62"/>
  <c r="V224" i="62" s="1"/>
  <c r="U270" i="62"/>
  <c r="V270" i="62" s="1"/>
  <c r="U254" i="62"/>
  <c r="V254" i="62" s="1"/>
  <c r="U340" i="62"/>
  <c r="V340" i="62" s="1"/>
  <c r="U107" i="62"/>
  <c r="V107" i="62" s="1"/>
  <c r="U314" i="62"/>
  <c r="V314" i="62" s="1"/>
  <c r="U97" i="62"/>
  <c r="V97" i="62" s="1"/>
  <c r="U234" i="62"/>
  <c r="V234" i="62" s="1"/>
  <c r="U117" i="62"/>
  <c r="V117" i="62" s="1"/>
  <c r="U389" i="62"/>
  <c r="V389" i="62" s="1"/>
  <c r="U162" i="62"/>
  <c r="V162" i="62" s="1"/>
  <c r="U359" i="62"/>
  <c r="V359" i="62" s="1"/>
  <c r="U225" i="62"/>
  <c r="V225" i="62" s="1"/>
  <c r="U165" i="62"/>
  <c r="V165" i="62" s="1"/>
  <c r="U376" i="62"/>
  <c r="V376" i="62" s="1"/>
  <c r="U318" i="62"/>
  <c r="V318" i="62" s="1"/>
  <c r="U343" i="62"/>
  <c r="V343" i="62" s="1"/>
  <c r="U164" i="62"/>
  <c r="V164" i="62" s="1"/>
  <c r="U309" i="62"/>
  <c r="V309" i="62" s="1"/>
  <c r="U207" i="62"/>
  <c r="V207" i="62" s="1"/>
  <c r="U347" i="62"/>
  <c r="V347" i="62" s="1"/>
  <c r="U211" i="62"/>
  <c r="V211" i="62" s="1"/>
  <c r="U182" i="62"/>
  <c r="V182" i="62" s="1"/>
  <c r="U377" i="62"/>
  <c r="V377" i="62" s="1"/>
  <c r="U155" i="62"/>
  <c r="V155" i="62" s="1"/>
  <c r="U358" i="62"/>
  <c r="V358" i="62" s="1"/>
  <c r="U17" i="62"/>
  <c r="V17" i="62" s="1"/>
  <c r="U296" i="62"/>
  <c r="V296" i="62" s="1"/>
  <c r="U257" i="62"/>
  <c r="V257" i="62" s="1"/>
  <c r="U172" i="62"/>
  <c r="V172" i="62" s="1"/>
  <c r="U259" i="62"/>
  <c r="V259" i="62" s="1"/>
  <c r="U54" i="62"/>
  <c r="V54" i="62" s="1"/>
  <c r="U399" i="62"/>
  <c r="V399" i="62" s="1"/>
  <c r="U40" i="62"/>
  <c r="V40" i="62" s="1"/>
  <c r="U379" i="62"/>
  <c r="V379" i="62" s="1"/>
  <c r="U120" i="62"/>
  <c r="V120" i="62" s="1"/>
  <c r="U371" i="62"/>
  <c r="V371" i="62" s="1"/>
  <c r="U111" i="62"/>
  <c r="V111" i="62" s="1"/>
  <c r="U148" i="62"/>
  <c r="V148" i="62" s="1"/>
  <c r="U215" i="62"/>
  <c r="V215" i="62" s="1"/>
  <c r="U50" i="62"/>
  <c r="V50" i="62" s="1"/>
  <c r="U123" i="62"/>
  <c r="V123" i="62" s="1"/>
  <c r="U300" i="62"/>
  <c r="V300" i="62" s="1"/>
  <c r="U361" i="62"/>
  <c r="V361" i="62" s="1"/>
  <c r="U103" i="62"/>
  <c r="V103" i="62" s="1"/>
  <c r="U280" i="62"/>
  <c r="V280" i="62" s="1"/>
  <c r="U335" i="62"/>
  <c r="V335" i="62" s="1"/>
  <c r="U295" i="62"/>
  <c r="V295" i="62" s="1"/>
  <c r="U124" i="62"/>
  <c r="V124" i="62" s="1"/>
  <c r="U382" i="62"/>
  <c r="V382" i="62" s="1"/>
  <c r="U327" i="62"/>
  <c r="V327" i="62" s="1"/>
  <c r="U173" i="62"/>
  <c r="V173" i="62" s="1"/>
  <c r="U160" i="62"/>
  <c r="V160" i="62" s="1"/>
  <c r="U369" i="62"/>
  <c r="V369" i="62" s="1"/>
  <c r="U193" i="62"/>
  <c r="V193" i="62" s="1"/>
  <c r="U292" i="62"/>
  <c r="V292" i="62" s="1"/>
  <c r="U243" i="62"/>
  <c r="V243" i="62" s="1"/>
  <c r="U395" i="62"/>
  <c r="V395" i="62" s="1"/>
  <c r="U394" i="62"/>
  <c r="V394" i="62" s="1"/>
  <c r="U385" i="62"/>
  <c r="V385" i="62" s="1"/>
  <c r="U77" i="62"/>
  <c r="V77" i="62" s="1"/>
  <c r="U403" i="62"/>
  <c r="V403" i="62" s="1"/>
  <c r="U383" i="62"/>
  <c r="V383" i="62" s="1"/>
  <c r="U381" i="62"/>
  <c r="V381" i="62" s="1"/>
  <c r="U203" i="62"/>
  <c r="V203" i="62" s="1"/>
  <c r="U223" i="62"/>
  <c r="V223" i="62" s="1"/>
  <c r="U271" i="62"/>
  <c r="V271" i="62" s="1"/>
  <c r="U197" i="62"/>
  <c r="V197" i="62" s="1"/>
  <c r="U192" i="62"/>
  <c r="V192" i="62" s="1"/>
  <c r="U284" i="62"/>
  <c r="V284" i="62" s="1"/>
  <c r="U16" i="62"/>
  <c r="V16" i="62" s="1"/>
  <c r="U150" i="62"/>
  <c r="V150" i="62" s="1"/>
  <c r="U368" i="62"/>
  <c r="V368" i="62" s="1"/>
  <c r="U282" i="62"/>
  <c r="V282" i="62" s="1"/>
  <c r="U401" i="62"/>
  <c r="V401" i="62" s="1"/>
  <c r="U20" i="62"/>
  <c r="V20" i="62" s="1"/>
  <c r="U265" i="62"/>
  <c r="V265" i="62" s="1"/>
  <c r="U170" i="62"/>
  <c r="V170" i="62" s="1"/>
  <c r="U218" i="62"/>
  <c r="V218" i="62" s="1"/>
  <c r="U312" i="62"/>
  <c r="V312" i="62" s="1"/>
  <c r="U310" i="62"/>
  <c r="V310" i="62" s="1"/>
  <c r="U251" i="62"/>
  <c r="V251" i="62" s="1"/>
  <c r="U237" i="62"/>
  <c r="V237" i="62" s="1"/>
  <c r="U6" i="62"/>
  <c r="V6" i="62" s="1"/>
  <c r="U121" i="62"/>
  <c r="V121" i="62" s="1"/>
  <c r="U168" i="62"/>
  <c r="V168" i="62" s="1"/>
  <c r="U272" i="62"/>
  <c r="V272" i="62" s="1"/>
  <c r="U137" i="62"/>
  <c r="V137" i="62" s="1"/>
  <c r="U70" i="62"/>
  <c r="V70" i="62" s="1"/>
  <c r="U31" i="62"/>
  <c r="V31" i="62" s="1"/>
  <c r="U68" i="62"/>
  <c r="V68" i="62" s="1"/>
  <c r="U153" i="62"/>
  <c r="V153" i="62" s="1"/>
  <c r="U49" i="62"/>
  <c r="V49" i="62" s="1"/>
  <c r="U23" i="62"/>
  <c r="V23" i="62" s="1"/>
  <c r="U186" i="62"/>
  <c r="V186" i="62" s="1"/>
  <c r="U171" i="62"/>
  <c r="V171" i="62" s="1"/>
  <c r="U180" i="62"/>
  <c r="V180" i="62" s="1"/>
  <c r="U24" i="62"/>
  <c r="V24" i="62" s="1"/>
  <c r="U44" i="62"/>
  <c r="V44" i="62" s="1"/>
  <c r="U289" i="62"/>
  <c r="V289" i="62" s="1"/>
  <c r="U194" i="62"/>
  <c r="V194" i="62" s="1"/>
  <c r="U397" i="62"/>
  <c r="V397" i="62" s="1"/>
  <c r="U303" i="62"/>
  <c r="V303" i="62" s="1"/>
  <c r="U204" i="62"/>
  <c r="V204" i="62" s="1"/>
  <c r="U212" i="62"/>
  <c r="V212" i="62" s="1"/>
  <c r="U239" i="62"/>
  <c r="V239" i="62" s="1"/>
  <c r="U106" i="62"/>
  <c r="V106" i="62" s="1"/>
  <c r="U342" i="62"/>
  <c r="V342" i="62" s="1"/>
  <c r="U27" i="62"/>
  <c r="V27" i="62" s="1"/>
  <c r="U217" i="62"/>
  <c r="V217" i="62" s="1"/>
  <c r="U4" i="62"/>
  <c r="V4" i="62" s="1"/>
  <c r="U156" i="62"/>
  <c r="V156" i="62" s="1"/>
  <c r="U58" i="62"/>
  <c r="V58" i="62" s="1"/>
  <c r="U390" i="62"/>
  <c r="V390" i="62" s="1"/>
  <c r="U92" i="62"/>
  <c r="V92" i="62" s="1"/>
  <c r="U52" i="62"/>
  <c r="V52" i="62" s="1"/>
  <c r="U338" i="62"/>
  <c r="V338" i="62" s="1"/>
  <c r="U258" i="62"/>
  <c r="V258" i="62" s="1"/>
  <c r="U181" i="62"/>
  <c r="V181" i="62" s="1"/>
  <c r="U94" i="62"/>
  <c r="V94" i="62" s="1"/>
  <c r="U125" i="62"/>
  <c r="V125" i="62" s="1"/>
  <c r="U267" i="62"/>
  <c r="V267" i="62" s="1"/>
  <c r="U372" i="62"/>
  <c r="V372" i="62" s="1"/>
  <c r="U161" i="62"/>
  <c r="V161" i="62" s="1"/>
  <c r="U118" i="62"/>
  <c r="V118" i="62" s="1"/>
  <c r="U221" i="62"/>
  <c r="V221" i="62" s="1"/>
  <c r="U402" i="62"/>
  <c r="V402" i="62" s="1"/>
  <c r="U281" i="62"/>
  <c r="V281" i="62" s="1"/>
  <c r="U222" i="62"/>
  <c r="V222" i="62" s="1"/>
  <c r="U396" i="62"/>
  <c r="V396" i="62" s="1"/>
  <c r="U316" i="62"/>
  <c r="V316" i="62" s="1"/>
  <c r="U73" i="62"/>
  <c r="V73" i="62" s="1"/>
  <c r="U57" i="62"/>
  <c r="V57" i="62" s="1"/>
  <c r="U36" i="62"/>
  <c r="V36" i="62" s="1"/>
  <c r="U34" i="62"/>
  <c r="V34" i="62" s="1"/>
  <c r="U86" i="62"/>
  <c r="V86" i="62" s="1"/>
  <c r="U157" i="62"/>
  <c r="V157" i="62" s="1"/>
  <c r="U76" i="62"/>
  <c r="V76" i="62" s="1"/>
  <c r="U256" i="62"/>
  <c r="V256" i="62" s="1"/>
  <c r="U405" i="62"/>
  <c r="V405" i="62" s="1"/>
  <c r="U331" i="62"/>
  <c r="V331" i="62" s="1"/>
  <c r="U199" i="62"/>
  <c r="V199" i="62" s="1"/>
  <c r="U375" i="62"/>
  <c r="V375" i="62" s="1"/>
  <c r="U64" i="62"/>
  <c r="V64" i="62" s="1"/>
  <c r="U277" i="62"/>
  <c r="V277" i="62" s="1"/>
  <c r="U154" i="62"/>
  <c r="V154" i="62" s="1"/>
  <c r="U297" i="62"/>
  <c r="V297" i="62" s="1"/>
  <c r="U373" i="62"/>
  <c r="V373" i="62" s="1"/>
  <c r="U71" i="62"/>
  <c r="V71" i="62" s="1"/>
  <c r="U206" i="62"/>
  <c r="V206" i="62" s="1"/>
  <c r="U166" i="62"/>
  <c r="V166" i="62" s="1"/>
  <c r="U88" i="62"/>
  <c r="V88" i="62" s="1"/>
  <c r="U238" i="62"/>
  <c r="V238" i="62" s="1"/>
  <c r="U253" i="62"/>
  <c r="V253" i="62" s="1"/>
  <c r="U356" i="62"/>
  <c r="V356" i="62" s="1"/>
  <c r="U228" i="62"/>
  <c r="V228" i="62" s="1"/>
  <c r="U209" i="62"/>
  <c r="V209" i="62" s="1"/>
  <c r="U149" i="62"/>
  <c r="V149" i="62" s="1"/>
  <c r="U60" i="62"/>
  <c r="V60" i="62" s="1"/>
  <c r="U167" i="62"/>
  <c r="V167" i="62" s="1"/>
  <c r="U195" i="62"/>
  <c r="V195" i="62" s="1"/>
  <c r="U90" i="62"/>
  <c r="V90" i="62" s="1"/>
  <c r="U39" i="62"/>
  <c r="V39" i="62" s="1"/>
  <c r="U65" i="62"/>
  <c r="V65" i="62" s="1"/>
  <c r="U380" i="62"/>
  <c r="V380" i="62" s="1"/>
  <c r="U81" i="62"/>
  <c r="V81" i="62" s="1"/>
  <c r="U29" i="62"/>
  <c r="V29" i="62" s="1"/>
  <c r="U214" i="62"/>
  <c r="V214" i="62" s="1"/>
  <c r="U159" i="62"/>
  <c r="V159" i="62" s="1"/>
  <c r="U152" i="62"/>
  <c r="V152" i="62" s="1"/>
  <c r="U302" i="62"/>
  <c r="V302" i="62" s="1"/>
  <c r="U329" i="62"/>
  <c r="V329" i="62" s="1"/>
  <c r="U299" i="62"/>
  <c r="V299" i="62" s="1"/>
  <c r="U293" i="62"/>
  <c r="V293" i="62" s="1"/>
  <c r="U367" i="62"/>
  <c r="V367" i="62" s="1"/>
  <c r="U66" i="62"/>
  <c r="V66" i="62" s="1"/>
  <c r="U242" i="62"/>
  <c r="V242" i="62" s="1"/>
  <c r="U26" i="62"/>
  <c r="V26" i="62" s="1"/>
  <c r="U179" i="62"/>
  <c r="V179" i="62" s="1"/>
  <c r="U274" i="62"/>
  <c r="V274" i="62" s="1"/>
  <c r="U196" i="62"/>
  <c r="V196" i="62" s="1"/>
  <c r="U319" i="62"/>
  <c r="V319" i="62" s="1"/>
  <c r="U241" i="62"/>
  <c r="V241" i="62" s="1"/>
  <c r="U183" i="62"/>
  <c r="V183" i="62" s="1"/>
  <c r="U140" i="62"/>
  <c r="V140" i="62" s="1"/>
  <c r="U291" i="62"/>
  <c r="V291" i="62" s="1"/>
  <c r="U8" i="62"/>
  <c r="V8" i="62" s="1"/>
  <c r="U5" i="62"/>
  <c r="V5" i="62" s="1"/>
  <c r="U268" i="62"/>
  <c r="V268" i="62" s="1"/>
  <c r="U315" i="62"/>
  <c r="V315" i="62" s="1"/>
  <c r="U82" i="62"/>
  <c r="V82" i="62" s="1"/>
  <c r="U366" i="62"/>
  <c r="V366" i="62" s="1"/>
  <c r="U18" i="62"/>
  <c r="V18" i="62" s="1"/>
  <c r="U122" i="62"/>
  <c r="V122" i="62" s="1"/>
  <c r="U321" i="62"/>
  <c r="V321" i="62" s="1"/>
  <c r="U45" i="62"/>
  <c r="V45" i="62" s="1"/>
  <c r="U174" i="62"/>
  <c r="V174" i="62" s="1"/>
  <c r="U35" i="62"/>
  <c r="V35" i="62" s="1"/>
  <c r="U374" i="62"/>
  <c r="V374" i="62" s="1"/>
  <c r="U3" i="62"/>
  <c r="V3" i="62" s="1"/>
  <c r="U336" i="62"/>
  <c r="V336" i="62" s="1"/>
  <c r="U83" i="62"/>
  <c r="V83" i="62" s="1"/>
  <c r="U285" i="62"/>
  <c r="V285" i="62" s="1"/>
  <c r="U232" i="62"/>
  <c r="V232" i="62" s="1"/>
  <c r="U145" i="62"/>
  <c r="V145" i="62" s="1"/>
  <c r="U202" i="62"/>
  <c r="V202" i="62" s="1"/>
  <c r="U298" i="62"/>
  <c r="V298" i="62" s="1"/>
  <c r="U104" i="62"/>
  <c r="V104" i="62" s="1"/>
  <c r="U324" i="62"/>
  <c r="V324" i="62" s="1"/>
  <c r="U370" i="62"/>
  <c r="V370" i="62" s="1"/>
  <c r="U330" i="62"/>
  <c r="V330" i="62" s="1"/>
  <c r="U127" i="62"/>
  <c r="V127" i="62"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Washington</author>
  </authors>
  <commentList>
    <comment ref="P394" authorId="0" shapeId="0" xr:uid="{00000000-0006-0000-0000-000001000000}">
      <text>
        <r>
          <rPr>
            <b/>
            <sz val="9"/>
            <color indexed="81"/>
            <rFont val="Segoe UI"/>
            <family val="2"/>
          </rPr>
          <t>Washington:</t>
        </r>
        <r>
          <rPr>
            <sz val="9"/>
            <color indexed="81"/>
            <rFont val="Segoe UI"/>
            <family val="2"/>
          </rPr>
          <t xml:space="preserve">
inserir a expressão "e dos estados" sempre depois de "Distrito Federal".</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tc={A67B5068-1500-4E48-A30E-EE1601AB57C0}</author>
    <author>Washington</author>
  </authors>
  <commentList>
    <comment ref="A82" authorId="0" shapeId="0" xr:uid="{7F8F011F-8998-4E27-A332-2920AD9451C5}">
      <text>
        <r>
          <rPr>
            <sz val="11"/>
            <color theme="1"/>
            <rFont val="Calibri"/>
            <family val="2"/>
            <scheme val="minor"/>
          </rPr>
          <t>[Comentário encadeado]
Sua versão do Excel permite que você leia este comentário encadeado, no entanto, as edições serão removidas se o arquivo for aberto em uma versão mais recente do Excel. Saiba mais: https://go.microsoft.com/fwlink/?linkid=870924
Comentário:
    Verificar!</t>
        </r>
      </text>
    </comment>
    <comment ref="K465" authorId="1" shapeId="0" xr:uid="{E8068EE6-CE5D-4842-AE51-EEC53A4BE461}">
      <text>
        <r>
          <rPr>
            <b/>
            <sz val="9"/>
            <color indexed="81"/>
            <rFont val="Segoe UI"/>
            <family val="2"/>
          </rPr>
          <t>Washington:</t>
        </r>
        <r>
          <rPr>
            <sz val="9"/>
            <color indexed="81"/>
            <rFont val="Segoe UI"/>
            <family val="2"/>
          </rPr>
          <t xml:space="preserve">
inserir a expressão "e dos estados" sempre depois de "Distrito Federal".</t>
        </r>
      </text>
    </comment>
    <comment ref="K668" authorId="1" shapeId="0" xr:uid="{07AC449E-AE59-4F84-B9CF-B719D9AD673D}">
      <text>
        <r>
          <rPr>
            <b/>
            <sz val="9"/>
            <color indexed="81"/>
            <rFont val="Segoe UI"/>
            <family val="2"/>
          </rPr>
          <t>Washington:</t>
        </r>
        <r>
          <rPr>
            <sz val="9"/>
            <color indexed="81"/>
            <rFont val="Segoe UI"/>
            <family val="2"/>
          </rPr>
          <t xml:space="preserve">
NRs 2.4.1.8.03.3.0 a 2.4.1.8.03.9.0, houve somente alteração da descrição.</t>
        </r>
      </text>
    </comment>
    <comment ref="K675" authorId="1" shapeId="0" xr:uid="{6BF17364-A287-4D50-8E37-0274CBEE946C}">
      <text>
        <r>
          <rPr>
            <b/>
            <sz val="9"/>
            <color indexed="81"/>
            <rFont val="Segoe UI"/>
            <family val="2"/>
          </rPr>
          <t>Washington:</t>
        </r>
        <r>
          <rPr>
            <sz val="9"/>
            <color indexed="81"/>
            <rFont val="Segoe UI"/>
            <family val="2"/>
          </rPr>
          <t xml:space="preserve">
NRs. 2.4.1.8.04.2.0 a 2.4.1.8.04.5.0 houve somente alteração da descrição.</t>
        </r>
      </text>
    </comment>
    <comment ref="K1051" authorId="1" shapeId="0" xr:uid="{CE46E3E6-138E-4EC2-BC9C-0F7BFDF82271}">
      <text>
        <r>
          <rPr>
            <b/>
            <sz val="9"/>
            <color indexed="81"/>
            <rFont val="Segoe UI"/>
            <family val="2"/>
          </rPr>
          <t>Washington:</t>
        </r>
        <r>
          <rPr>
            <sz val="9"/>
            <color indexed="81"/>
            <rFont val="Segoe UI"/>
            <family val="2"/>
          </rPr>
          <t xml:space="preserve">
nas NR 1.7.1.8.03.3.0 até 1.7.1.8.03.9.0, alteração apenas na descrição, saindo o termo "custeio" e entrando o termo "de manutenção".</t>
        </r>
      </text>
    </comment>
    <comment ref="K1058" authorId="1" shapeId="0" xr:uid="{8EEBEF06-2D16-4373-8991-FF98F7D10016}">
      <text>
        <r>
          <rPr>
            <b/>
            <sz val="9"/>
            <color indexed="81"/>
            <rFont val="Segoe UI"/>
            <family val="2"/>
          </rPr>
          <t>Washington:</t>
        </r>
        <r>
          <rPr>
            <sz val="9"/>
            <color indexed="81"/>
            <rFont val="Segoe UI"/>
            <family val="2"/>
          </rPr>
          <t xml:space="preserve">
das NR 1.7.1.8.04.2.0 até a 1.7.1.8.04.5.0, somente alterações na descrição.</t>
        </r>
      </text>
    </comment>
    <comment ref="K1341" authorId="1" shapeId="0" xr:uid="{759A69DA-E768-45DE-B3AF-894CC5BD676B}">
      <text>
        <r>
          <rPr>
            <b/>
            <sz val="9"/>
            <color indexed="81"/>
            <rFont val="Segoe UI"/>
            <family val="2"/>
          </rPr>
          <t>Washington:</t>
        </r>
        <r>
          <rPr>
            <sz val="9"/>
            <color indexed="81"/>
            <rFont val="Segoe UI"/>
            <family val="2"/>
          </rPr>
          <t xml:space="preserve">
inserir a expressão "e dos estados" sempre depois de "Distrito Federal".</t>
        </r>
      </text>
    </comment>
  </commentList>
</comments>
</file>

<file path=xl/sharedStrings.xml><?xml version="1.0" encoding="utf-8"?>
<sst xmlns="http://schemas.openxmlformats.org/spreadsheetml/2006/main" count="60010" uniqueCount="6783">
  <si>
    <t>Nível</t>
  </si>
  <si>
    <t>Cor</t>
  </si>
  <si>
    <t>Nome Classificação</t>
  </si>
  <si>
    <t>Vermelho</t>
  </si>
  <si>
    <t>Verde</t>
  </si>
  <si>
    <t>Azul</t>
  </si>
  <si>
    <t>STATUS</t>
  </si>
  <si>
    <t>1º</t>
  </si>
  <si>
    <t>Verde escuro</t>
  </si>
  <si>
    <t>Categoria Econômica</t>
  </si>
  <si>
    <t>Alterar</t>
  </si>
  <si>
    <t>2º</t>
  </si>
  <si>
    <t>Verde médio</t>
  </si>
  <si>
    <t>Origem</t>
  </si>
  <si>
    <t>Incluir</t>
  </si>
  <si>
    <t>3º</t>
  </si>
  <si>
    <t>Verde Claro</t>
  </si>
  <si>
    <t>Espécie</t>
  </si>
  <si>
    <t>Excluir</t>
  </si>
  <si>
    <t>4º</t>
  </si>
  <si>
    <t>Azul escuro</t>
  </si>
  <si>
    <t>1º Nível de Detalhamento</t>
  </si>
  <si>
    <t>Excluído</t>
  </si>
  <si>
    <t>5º</t>
  </si>
  <si>
    <t>Azul médio</t>
  </si>
  <si>
    <t>2º Nível de Detalhamento</t>
  </si>
  <si>
    <t>6º</t>
  </si>
  <si>
    <t>Azul Claro</t>
  </si>
  <si>
    <t>3º Nível de Detalhamento</t>
  </si>
  <si>
    <t>7º</t>
  </si>
  <si>
    <t>Branco</t>
  </si>
  <si>
    <t>Tipo</t>
  </si>
  <si>
    <t>C</t>
  </si>
  <si>
    <t>O</t>
  </si>
  <si>
    <t>E</t>
  </si>
  <si>
    <t>D1</t>
  </si>
  <si>
    <t>DD2</t>
  </si>
  <si>
    <t>D3</t>
  </si>
  <si>
    <t>T</t>
  </si>
  <si>
    <t>NR</t>
  </si>
  <si>
    <t>Especificação</t>
  </si>
  <si>
    <t>Portaria</t>
  </si>
  <si>
    <t>Descrição</t>
  </si>
  <si>
    <t>Norma Correspondente</t>
  </si>
  <si>
    <t>Receitas Correntes</t>
  </si>
  <si>
    <t>STN/SOF</t>
  </si>
  <si>
    <t>Agrega as receitas tributária, de contribuições, patrimonial, agropecuária, industrial, de serviços e outras e, ainda, as provenientes de recursos financeiros recebidos de outras pessoas de direito público ou privado, quando destinadas a atender despesas classificáveis em despesas correntes.</t>
  </si>
  <si>
    <t>Impostos, Taxas e Contribuições de Melhoria</t>
  </si>
  <si>
    <t>Agrega as receitas originadas de impostos, taxas e contribuições de melhoria.</t>
  </si>
  <si>
    <t>Impostos</t>
  </si>
  <si>
    <t>Agrega as receitas que se originaram de impostos. Impostos constituem modalidade de tributo cuja cobrança tem por fato gerador situação independente de qualquer atividade estatal específica, relativa ao contribuinte. Regra geral, é vedada a vinculação da receita de impostos a qualquer tipo de despesa, ressalvada, entre outras hipóteses, aquelas previstas na Constituição Federal.</t>
  </si>
  <si>
    <t>SOF</t>
  </si>
  <si>
    <t>Impostos sobre o Patrimônio</t>
  </si>
  <si>
    <t>Agrega as receitas que se originaram de impostos que incidem sobre o patrimônio e a renda.</t>
  </si>
  <si>
    <t>Imposto sobre a Propriedade Predial e Territorial Urbana</t>
  </si>
  <si>
    <t>STN</t>
  </si>
  <si>
    <t>Registra o valor total da arrecadação de imposto sobre a propriedade predial e territorial urbana, de competência dos municípios. Tem como fato gerador a propriedade, o domínio útil ou a posse de bem imóvel por natureza ou por acessão física, como definido na lei civil, localizado na zona urbana do município.</t>
  </si>
  <si>
    <t>Impostos sobre Transmissão "Inter Vivos" de Bens Imóveis e de Direitos Reais sobre Imóveis</t>
  </si>
  <si>
    <t>Registra o valor total da arrecadação de imposto sobre transmissão “inter-vivos” de bens imóveis e de direitos reais sobre imóveis de competência municipal, incide sobre o valor venal dos bens ou direitos transmitidos ou cedidos. Tem o fato gerador no momento da lavradura do instrumento ou ato que servir de título às transmissões ou às cessões.</t>
  </si>
  <si>
    <t>Impostos sobre a Renda e Proventos de Qualquer Natureza</t>
  </si>
  <si>
    <t>Agrega as receitas originadas de Impostos sobre a Renda e Proventos de Qualquer Natureza.</t>
  </si>
  <si>
    <t>Imposto sobre a Renda - Retido na Fonte</t>
  </si>
  <si>
    <t>Agrega as receitas originadas do imposto sobre a renda retido na fonte, calculado sobre salários, a qualquer título, ou sobre capital.</t>
  </si>
  <si>
    <t>Imposto sobre a Renda - Retido na Fonte - Trabalho</t>
  </si>
  <si>
    <t>Registra as receitas originadas do imposto sobre a renda calculado sobre salários, a qualquer título.</t>
  </si>
  <si>
    <t>Imposto sobre a Renda - Retido na Fonte - Outros Rendimentos</t>
  </si>
  <si>
    <t>Registra as receitas originadas do imposto sobre a renda incidente sobre importâncias pagas ou creditadas por pessoa jurídica a: pessoa jurídica, a título de comissões e corretagens, serviços de propaganda prestados, remuneração de serviços profissionais e serviços de limpeza, conservação, segurança e locação de mão-de-obra; beneficiários não identificados, desde que as importâncias pagas não tenham natureza de rendimentos do trabalho; pessoa física ou jurídica, inclusive isenta, correspondentes a multa ou qualquer outra vantagem; cooperativas de trabalho, por serviços prestados, prêmios distribuídos mediante concursos e sorteios de qualquer espécie; prêmios distribuídos em decorrência de jogos de bingo; prêmios pagos a proprietários e criadores de cavalos de corrida; benefícios líquidos resultantes da amortização antecipada de títulos de capitalização mediante sorteio; importâncias pagas a títulos de juros e indenizações por lucros cessantes, decorrentes de sentença judicial; importâncias pagas a título de indenização por danos morais, decorrentes de sentença judicial e importâncias pagas a título de cobertura por sobrevivência em seguro de vida.</t>
  </si>
  <si>
    <t>Impostos sobre a Produção e Circulação de Mercadorias e Serviços</t>
  </si>
  <si>
    <t>Agrega as receitas originadas de impostos sobre a produção e a circulação. Estão incluídas neste grupo as receitas originadas dos seguintes impostos: sobre Produtos Industrializados - IPI e sobre Operações de Crédito, Câmbio e Seguro, ou Relativas a Títulos ou Valores Mobiliários - IOF, de competência da União; sobre Operações Relativas à Circulação de Mercadorias e sobre Prestações de Serviços de Transporte Interestadual e Intermunicipal e de Comunicação - ICMS, de competência dos Estados e do Distrito Federal; e Imposto sobre Serviços de Qualquer Natureza - ISS, de competência dos Municípios e do Distrito Federal.</t>
  </si>
  <si>
    <t>Impostos sobre Serviços</t>
  </si>
  <si>
    <t>Agrega a arrecadação de imposto sobre serviços de qualquer natureza de competência dos Municípios. Tem como fato gerador a prestação, por empresa ou profissional autônomo, com ou sem estabelecimento fixo, de serviços constantes em lista própria.</t>
  </si>
  <si>
    <t>Registra a arrecadação de imposto sobre serviços de qualquer natureza de competência dos Municípios. Tem como fato gerador a prestação, por empresa ou profissional autônomo, com ou sem estabelecimento fixo, de serviços constantes em lista própria.</t>
  </si>
  <si>
    <t>Adicional ISS - Fundo Municipal de Combate à Pobreza</t>
  </si>
  <si>
    <t>Registra a arrecadação de receita decorrente da aplicação de adicional de até meio ponto percentual na alíquota do Imposto sobre Serviços ou do imposto que vier a substituí-lo, sobre produtos supérfluos, para a constituição do Fundo Municipal de Combate à Pobreza, conforme estabelece o artigo 82, § 2º, ADCT, CF/1988.</t>
  </si>
  <si>
    <t>Imposto sobre Vendas a Varejo de Combustíveis Líquidos e Gasosos (IVVC)</t>
  </si>
  <si>
    <t>Registra o valor da receita decorrente da arrecadação do Imposto sobre Vendas a Varejo de Combustíveis Líquidos e Gasosos (IVVC). Imposto instituído pela Constituição Federal de 1988, art. 156, IV, extinto pela Emenda Constitucional nº 3/1993. Entretanto, ainda há arrecadação de saldos remanescentes do período em que o referido imposto vigorou.</t>
  </si>
  <si>
    <t>Outros Impostos</t>
  </si>
  <si>
    <t>Agrega receitas de impostos não classificados nos itens anteriores.</t>
  </si>
  <si>
    <t>Registra receitas de impostos não classificados nos itens anteriores.</t>
  </si>
  <si>
    <t>alterar</t>
  </si>
  <si>
    <t>Taxas</t>
  </si>
  <si>
    <t>Agrega as receitas que relacionadas às taxas decorrentes do exercício do poder de polícia ou decorrentes da utilização efetiva ou potencial de serviço público específico e divisível, prestado ao contribuinte ou posto à sua disposição.</t>
  </si>
  <si>
    <t>Agrega as receitas que se originaram de taxas decorrentes do exercício do poder de polícia.</t>
  </si>
  <si>
    <t>Taxas de Inspeção, Controle e Fiscalização</t>
  </si>
  <si>
    <t>Registra as receitas que se originaram de taxas decorrentes do exercício do poder de polícia.</t>
  </si>
  <si>
    <t>Taxa de Controle e Fiscalização de Produtos Químicos</t>
  </si>
  <si>
    <t>Registra receitas da taxa pelo exercício do poder de polícia para controle e fiscalização de produtos químicos.</t>
  </si>
  <si>
    <t>Taxa de Controle e Fiscalização Ambiental</t>
  </si>
  <si>
    <t>Registra as receitas relativas à taxa pelo poder de polícia para controle e fiscalização das atividades potencialmente poluidoras e utilizadoras de recursos naturais.</t>
  </si>
  <si>
    <t>Taxa de Controle e Fiscalização da Pesca e Aquicultura</t>
  </si>
  <si>
    <t>Registra as receitas relativas à Taxa de Controle e Fiscalização da Pesca e Aquicultura.</t>
  </si>
  <si>
    <t>Taxa de Fiscalização de Vigilância Sanitária</t>
  </si>
  <si>
    <t>Registra as receitas relacionadas às taxas de inspeção, controle e fiscalização de vigilância sanitária, de competência dos Estados, Distrito Federal e Municípios.</t>
  </si>
  <si>
    <t>Taxa de Saúde Suplementar</t>
  </si>
  <si>
    <t>Registra as receitas relacionadas às taxas de inspeção, controle e fiscalização relativas a saúde suplementar, de competência dos Estados, Distrito Federal e Municípios.</t>
  </si>
  <si>
    <t>Agrega receitas que se originaram de taxas pela utilização efetiva ou potencial de serviço público específico e divisível, prestado ao contribuinte ou posto à sua disposição.</t>
  </si>
  <si>
    <t>Registra receitas que se originaram de taxas pela utilização efetiva ou potencial de serviço público específico e divisível, prestado ao contribuinte ou posto à sua disposição.</t>
  </si>
  <si>
    <t>Registra o valor da arrecadação de receita de Custas devidas à União em razão da atividade jurisdicional do Estado, na Justiça Federal, bem como aos estados, na Justiça Estadual, com o devido acompanhamento dessas receitas pelo CNJ, de acordo com a Resolução CNJ nº 102/2009. Nas ações cíveis em geral, o valor das custas é calculado como percentual sobre o valor da causa; no caso de ações cíveis com causas de valor inestimável e cumprimento de carta rogatória, ações criminais, arrematação, adjudicação, remição, certidões e cartas de sentenças, o valor é fixo.</t>
  </si>
  <si>
    <t>Emolumentos e Custas Judiciais</t>
  </si>
  <si>
    <t>Taxas Judiciais</t>
  </si>
  <si>
    <t>Registra o valor da arrecadação de receita de Taxas devidas à União em razão da atividade jurisdicional do Estado, na Justiça Federal, bem como aos estados, na Justiça Estadual, com o devido acompanhamento dessas receitas pelo CNJ, de acordo com a Resolução CNJ nº 102/2009, não classificadas como emolumentos e custas judiciais.</t>
  </si>
  <si>
    <t>Portaria STN 387, de 13 de Junho de 2019</t>
  </si>
  <si>
    <t>Taxas Extrajudiciais</t>
  </si>
  <si>
    <t>Registra o valor da arrecadação de receita de taxas relativas a serviços extrajudiciais ligadas à atividade de constrole jurisdicional do Estado, com o devido acompanhamento dessas receitas pelo CNJ, de acordo com a Resolução CNJ nº 102/2009.</t>
  </si>
  <si>
    <t>Taxa de Estudo de Impacto de Vizinhança (EIV)</t>
  </si>
  <si>
    <t>Registra as receitas relativas à Taxa de Estudo de Impacto de Vizinhança (EIV), estabelecidas conforme a Lei nº 10.257/2001.</t>
  </si>
  <si>
    <t>Contribuição de Melhoria</t>
  </si>
  <si>
    <t>Agrega as receitas relacionadas à contribuição de melhoria, decorrente de obras públicas.</t>
  </si>
  <si>
    <t>Contribuição de Melhoria para Expansão da Rede de Água Potável e Esgoto Sanitário</t>
  </si>
  <si>
    <t>Registra o valor da arrecadação de receita de contribuição de melhoria decorrente de valorização de propriedades em função da expansão da rede de água potável e esgoto sanitário.</t>
  </si>
  <si>
    <t>Contribuição de Melhoria para Expansão da Rede de Iluminação Pública na Cidade</t>
  </si>
  <si>
    <t>Registra o valor da arrecadação de receita de contribuição de melhoria decorrente de valorização de propriedades em função da expansão da rede de iluminação pública na cidade.</t>
  </si>
  <si>
    <t>Contribuição de Melhoria para Expansão de Rede de Iluminação Pública Rural</t>
  </si>
  <si>
    <t>Registra o valor da arrecadação de receita sobre a cobrança decorrente de valorização de propriedades em função da expansão da rede de iluminação pública rural.</t>
  </si>
  <si>
    <t>Contribuição de Melhoria para Pavimentação e Obras Complementares</t>
  </si>
  <si>
    <t>Registra o valor da arrecadação de receita de contribuição de melhoria decorrente de valorização de propriedades em função da pavimentação asfáltica, bem como pela colocação de guias, sarjetas e calçamento.</t>
  </si>
  <si>
    <t>Outras Contribuições de Melhoria</t>
  </si>
  <si>
    <t>Registra o valor de outras contribuições de melhorias, não classificadas nos itens anteriores.</t>
  </si>
  <si>
    <t>Contribuições</t>
  </si>
  <si>
    <t>Contribuições Sociais</t>
  </si>
  <si>
    <t>Agrega as receitas originadas de contribuições sociais e de interesse de categorias profissionais ou econômicas</t>
  </si>
  <si>
    <t>Agrega as receitas provenientes da Contribuições para Regimes Próprios de Previdência e Sistema de Proteção Social, recolhidas dos servidores, da União, Estados, DF e Municípios e de suas respectivas Autarquias e Fundações.</t>
  </si>
  <si>
    <t>Contribuição do Servidor Civil</t>
  </si>
  <si>
    <t>Agrega as receitas provenientes da Contribuição para o Plano de Seguridade Social do Servidor Público, recolhidas dos servidores.</t>
  </si>
  <si>
    <t>Contribuição do Servidor Civil Ativo</t>
  </si>
  <si>
    <t>Registra as receitas provenientes da Contribuição para o Plano de Seguridade Social do Servidor Público, recolhidas, dos servidores civis ativos.</t>
  </si>
  <si>
    <t>Contribuição do Servidor Civil Inativo</t>
  </si>
  <si>
    <t>Registra as receitas provenientes da Contribuição para o Plano de Seguridade Social do Servidor Público, recolhidas, dos servidores civis inativos.</t>
  </si>
  <si>
    <t>Contribuição do Servidor Civil - Pensionistas</t>
  </si>
  <si>
    <t>Registra as receitas provenientes da Contribuição para o Plano de Seguridade Social do Servidor Público, recolhidas, dos pensionistas civis - servdiores públicos.</t>
  </si>
  <si>
    <t>Contribuição Oriunda de Sentenças Judiciais - Servidor Civil Ativo</t>
  </si>
  <si>
    <t>Registra as receitas provenientes da Contribuição para o Plano de Seguridade Social do Servidor Público, recolhidas, oriundas de sentenças judiciais, dos servidores civis ativos.</t>
  </si>
  <si>
    <t>Contribuição Oriunda de Sentenças Judiciais - Servidor Civil Inativo</t>
  </si>
  <si>
    <t>Registra as receitas provenientes da Contribuição para o Plano de Seguridade Social do Servidor Público, recolhidas, oriundas de sentenças judiciais, dos servidores civis inativos.</t>
  </si>
  <si>
    <t>Contribuição Oriunda de Sentenças Judiciais - Servidor Civil - Pensionistas</t>
  </si>
  <si>
    <t>Registra as receitas provenientes da Contribuição para o Plano de Seguridade Social do Servidor Público, recolhidas, oriundas de sentenças judiciais, dos pensionistas civis - servdiores públicos.</t>
  </si>
  <si>
    <t>Contribuição Patronal - Servidor Civil</t>
  </si>
  <si>
    <t>Agrega as receitas provenientes da Contribuição para o Plano de Seguridade Social do Servidor Público, recolhidas pela União, Autarquias e Fundações.</t>
  </si>
  <si>
    <t>Contribuição Patronal - Servidor Civil Ativo</t>
  </si>
  <si>
    <t>Registra as receitas provenientes da Contribuição para o Plano de Seguridade Social do Servidor Público, recolhidas, respectivamente, das entidades patronais (União, Autarquias e Fundações).</t>
  </si>
  <si>
    <t>Contribuição Patronal Oriunda de Sentenças Judiciais - Patronal - Servidor Civil Ativo</t>
  </si>
  <si>
    <t>Registra as receitas provenientes da Contribuição para o Plano de Seguridade Social do Servidor Público, recolhidas, respectivamente, das entidades patronais (União, Autarquias e Fundações) em virtude de sentenças judiciais.</t>
  </si>
  <si>
    <t>Contribuição do Servidor Civil - Parcelamentos</t>
  </si>
  <si>
    <t>Registra as receitas provenientes dos parcelamentos de débitos da Contribuição para o Plano de Seguridade Social do Servidor Público Civil.</t>
  </si>
  <si>
    <t>Contribuição Patronal - Servidor Civil Inativo e Pensionistas</t>
  </si>
  <si>
    <t>Agrega o valor da arrecadação da receita de contribuições patronais relativas aos servidores civis inativos e pensionistas para institutos de previdência social.</t>
  </si>
  <si>
    <t>Contribuição Patronal - Servidor Civil - Inativo</t>
  </si>
  <si>
    <t>Registra o valor da arrecadação da receita de contribuições patronais relativas aos servidores civis inativos para institutos de previdência social.</t>
  </si>
  <si>
    <t>Contribuição Patronal - Servidor Civil - Pensionistas</t>
  </si>
  <si>
    <t>Registra o valor da arrecadação da receita de contribuições patronais relativas aos pensionistas civis públicos para institutos de previdência social.</t>
  </si>
  <si>
    <t>Contribuição Patronal Oriunda de Sentenças Judiciais - Servidor Civil Inativo</t>
  </si>
  <si>
    <t>Registra o valor da arrecadação da receita de contribuições patronais oriunda de sentenças judiciais relativas a servidores civis inativos para institutos de previdência social.</t>
  </si>
  <si>
    <t>Registra o valor da arrecadação da receita de contribuições patronais oriunda de sentenças judiciais relativas a pensionistas civis públicos para institutos de previdência social.</t>
  </si>
  <si>
    <t>Contribuição Patronal - Parcelamentos</t>
  </si>
  <si>
    <t>Contribuição Patronal - Servidor Civil Ativo - Parcelamentos</t>
  </si>
  <si>
    <t>Registra o valor da arrecadação por meio de parcelamento da receita de contribuições patronais relativas aos servidores civis ativos para institutos de previdência social.</t>
  </si>
  <si>
    <t>Contribuição Patronal - Servidor Civil Inativo - Parcelamentos</t>
  </si>
  <si>
    <t>Registra o valor da arrecadação por meio de parcelamento da receita de contribuições patronais relativas aos servidores civis inativos para institutos de previdência social.</t>
  </si>
  <si>
    <t/>
  </si>
  <si>
    <t>Contribuição Patronal - Servidor Civil - Pensionistas - Parcelamentos</t>
  </si>
  <si>
    <t>Registra o valor da arrecadação por meio de parcelamento da receita de contribuições patronais relativas aos pensionistas civis públicos para institutos de previdência social.</t>
  </si>
  <si>
    <t>Agrega as receitas originadas da contribuição para assistência médico-hospitalar dos Policiais Militares e do Corpo de Bombeiros Militar do Distrito Federal e dos estados.</t>
  </si>
  <si>
    <t>Contribuição para Fundos de Assistência Médica - Servidores Civis</t>
  </si>
  <si>
    <t>Agrega as receitas originadas de recursos que integram o Fundo de Saúde de Assistência Médica, destinado ao atendimento médico-hospitalar, médico-domiciliar, odontológico, psicológico e social dos servidores civis.</t>
  </si>
  <si>
    <t>Registra as receitas originadas de recursos que integram o Fundo de Saúde de Assistência Médica, destinado ao atendimento médico-hospitalar, médico-domiciliar, odontológico, psicológico e social dos servidores civis.</t>
  </si>
  <si>
    <t>Contribuição para Fundos de Assistência Médica - Servidores Civis - Parcelamentos</t>
  </si>
  <si>
    <t>Registra as receitas originadas do parcelamento de débitos da contribuição que integra o Fundo de Saúde de Assistência Médica, destinado ao atendimento médico-hospitalar, médico-domiciliar, odontológico, psicológico e social dos servidores civis.</t>
  </si>
  <si>
    <t>Contribuição para Fundos de Assistência Médica - Outros Beneficiários</t>
  </si>
  <si>
    <t>Registra as receitas originadas de recursos que integram o Fundo de Saúde de Assistência Médica, destinado ao atendimento médico-hospitalar, médico-domiciliar, odontológico, psicológico e social de outros beneficiários não citadas nas naturezas de receitas específicas.</t>
  </si>
  <si>
    <t>Contribuição para Fundos de Assistência Médica - Outros Beneficiários - Parcelamentos</t>
  </si>
  <si>
    <t>Registra as receitas originadas do parcelamento de débitos da contribuição que integra o Fundo de Saúde de Assistência Médica, destinado ao atendimento médicohospitalar, médico-domiciliar, odontológico, psicológico e social de outros beneficiários não citadas nas naturezas de receitas específicas.</t>
  </si>
  <si>
    <t>Agrega as receitas originadas de recursos que integram o Fundo de Saúde de Assistência Médica, destinado ao atendimento médico-hospitalar, médico-domiciliar, odontológico, psicológico e social de outros beneficiários não citados nas naturezas de receitas específicas.</t>
  </si>
  <si>
    <t>Agrega a receita de parcelamentos de contribuição dos entes, específica para Estados, DF e Municípios, bem como seus órgãos e entidades obrigadas, para o custeio do Plano de Seguridade Social do Serviço Público.</t>
  </si>
  <si>
    <t>Outras Contribuições Sociais</t>
  </si>
  <si>
    <t>Agrega as receitas originadas de outras Contribuições Sociais não incluídas nos
códigos de natureza de receita anteriores.</t>
  </si>
  <si>
    <t>Demais Contribuições Sociais</t>
  </si>
  <si>
    <t>Agrega quaisquer outras contribuições sociais que não se enquadrem nos itens
anteriores.</t>
  </si>
  <si>
    <t>Registra contribuições sociais que não se enquadrem em outra natureza de receita mais específica e que NÃO sejam arrecadadas e projetadas pela Secretaria da Receita Federal do Brasil - RFB. Considera-se receita Arrecadada e Projetada pela RFB aquela cuja responsabilidade de projeção recai sobre a Secretaria da Receita Federal do Brasil e que é enviada à SOF para fins de elaboração das estimativas de receitas orçamentárias do PLOA, do PLDO e de outras avaliações periódicas da receita primária</t>
  </si>
  <si>
    <t>Registra o parcelamento de débitos de quaisquer outras contribuições sociais que não se enquadrem nos itens anteriores</t>
  </si>
  <si>
    <t>Contribuições Econômicas</t>
  </si>
  <si>
    <t>Agrega as receitas originadas de Contribuições de Intervenção no Domínio Econômico - CIDE. O art. 149 da Constituição dispõe que compete exclusivamente à União instituir contribuições sociais, de intervenção no domínio econômico e de interesse das categorias profissionais ou econômicas, como instrumento de sua atuação nas respectivas áreas.</t>
  </si>
  <si>
    <t>Outras Contribuições Econômicas</t>
  </si>
  <si>
    <t>Agrega as receitas originadas de contribuições econômicas que não se enquadram nos itens anteriores.</t>
  </si>
  <si>
    <t>Outras Contribuições Econômicas – Não Arrecadadas e Não Projetadas pela RFB</t>
  </si>
  <si>
    <t>Registra contribuições econômicas que não se enquadrem em outra natureza de receita mais específica e que NÃO sejam arrecadadas e projetadas pela Secretaria da Receita Federal do Brasil - RFB. Considera-se receita Arrecadada e Projetada pela RFB aquela cuja responsabilidade de projeção recai sobre a Secretaria da Receita Federal do Brasil e que é enviada à SOF para fins de elaboração das estimativas de receitas orçamentárias do PLOA, do PLDO e de outras avaliações periódicas da receita primária</t>
  </si>
  <si>
    <t>Contribuições para Entidades Privadas de Serviço Social e de Formação Profissional</t>
  </si>
  <si>
    <t>Agrega as receitas decorrentes das contribuições, bem como dos respectivos adicionais, arrecadados em favor das entidades privadas de serviço social, de apoio e de formação profissional.</t>
  </si>
  <si>
    <t>Registra as receitas decorrentes das contribuições, bem como dos respectivos adicionais, arrecadados em favor das entidades privadas de serviço social, de apoio e de formação profissional.</t>
  </si>
  <si>
    <t>Contribuição para o Custeio do Serviço de Iluminação Pública</t>
  </si>
  <si>
    <t>Agrega a receita decorrente da contribuição para o custeio do serviço de iluminação pública.</t>
  </si>
  <si>
    <t>Registra a receita decorrente da contribuição para o custeio do serviço de iluminação pública.</t>
  </si>
  <si>
    <t>Receita Patrimonial</t>
  </si>
  <si>
    <t>Agrega recursos decorrentes da fruição do patrimônio mobiliário e imobiliário do ente público.</t>
  </si>
  <si>
    <t>Exploração do Patrimônio Imobiliário do Estado</t>
  </si>
  <si>
    <t>Agrega recursos decorrentes da fruição do patrimônio imobiliário do ente público.</t>
  </si>
  <si>
    <t>Aluguéis, Arrendamentos, Foros, Laudêmios, Tarifas de Ocupação</t>
  </si>
  <si>
    <t>Agrega as receitas que se originaram da exploração do patrimônio imobiliário do Estado, como, por exemplo, as provenientes de aluguéis, arrendamentos, foros, laudêmios, tarifas de ocupação de terrenos, tarifas de ocupação de imóveis, cessão de direito de uso, dentre outras.</t>
  </si>
  <si>
    <t>Aluguéis e Arrendamentos</t>
  </si>
  <si>
    <t>Registra as receitas que se originaram da exploração do patrimônio imobiliário do Estado, como, por exemplo, as provenientes de aluguéis e arrendamentos, dentre outras.</t>
  </si>
  <si>
    <t>Foros, Laudêmios e Tarifas de Ocupação</t>
  </si>
  <si>
    <t>Registra as receitas que se originaram da exploração do patrimônio imobiliário do Estado, como, por exemplo, foros, laudêmios, tarifas de ocupação de terrenos, tarifas de ocupação de imóveis.</t>
  </si>
  <si>
    <t>Concessão, Permissão, Autorização ou Cessão do Direito de Uso de Bens Imóveis Públicos</t>
  </si>
  <si>
    <t>Registra receitas provenientes da utilização de áreas de domínio da União, as quais, a critério do Poder Executivo, poderão ser cedidas, gratuitamente ou em condições especiais, sob qualquer regimes previsto em Lei, quai sejam: concessão, permissão ou autorização de uso de bem público.</t>
  </si>
  <si>
    <t>Outras Receitas Imobiliárias</t>
  </si>
  <si>
    <t>Registra receitas oriundas da exploração do patrimônio imobiliário do Estado que não tenham se enquadrado nos itens anteriores.</t>
  </si>
  <si>
    <t>Valores Mobiliários</t>
  </si>
  <si>
    <t>Agrega as receitas decorrentes de valores mobiliários.</t>
  </si>
  <si>
    <t>Juros e Correções Monetárias</t>
  </si>
  <si>
    <t>Agrega as receitas decorrentes de juros e correções monetárias</t>
  </si>
  <si>
    <t>Remuneração de Depósitos Bancários</t>
  </si>
  <si>
    <t>Registra as receitas decorrentes de juros e correções monetárias incidentes sobre depósitos bancários</t>
  </si>
  <si>
    <t>Remuneração de Depósitos Especiais</t>
  </si>
  <si>
    <t>Registra a receita oriunda de juros e correções monetárias auferidos sobre depósitos especiais.</t>
  </si>
  <si>
    <t>Remuneração de Saldos de Recursos Não-Desembolsados</t>
  </si>
  <si>
    <t>Registra a receita oriunda de juros e correções monetárias auferidos sobre saldos de recursos não desembolsados.</t>
  </si>
  <si>
    <t>Remuneração dos Recursos do Regime Próprio de Previdência Social - RPPS</t>
  </si>
  <si>
    <t>Registra recursos oruindos dos rendimentos auferidos decorrentes da aplicação de recursos do RPPS no mercado financeiro, em fundos de renda fixa, de renda variável, ou em fundos imobiliários.</t>
  </si>
  <si>
    <t>Juros de Títulos de Renda</t>
  </si>
  <si>
    <t>Registra recursos oriundos de juros de título de renda, provenientes de aplicações no mercado financeiro. Inclui o resultado das aplicações em títulos públicos.</t>
  </si>
  <si>
    <t>Juros sobre o Capital Próprio</t>
  </si>
  <si>
    <t>Registra recursos provenientes do pagamento à União, aos estados, ao DF e aos municípios, em face dos lucros obtidos pelas empresas estatais a título de Juros sobre o Capital Próprio. A exemplo dos dividendos, juros sobre o capital próprio são valores pagos pelas empresas em virtude de lucros obtidos. Trata-se, portanto, de receita primária.</t>
  </si>
  <si>
    <t>Dividendos</t>
  </si>
  <si>
    <t>Agrega as receitas decorrente de dividendos.</t>
  </si>
  <si>
    <t>Registra as receitas decorrente de dividendos.</t>
  </si>
  <si>
    <t>Participações</t>
  </si>
  <si>
    <t>Agrega receitas atribuíveis à União, provenientes da participação societária nos resultados de empresas.</t>
  </si>
  <si>
    <t>Registra receitas atribuíveis à União, provenientes da participação societária nos resultados de empresas.</t>
  </si>
  <si>
    <t>Outros Valores Mobiliários</t>
  </si>
  <si>
    <t>Agrega as receitas de valores mobiliários não classificadas nos itens anteriores.</t>
  </si>
  <si>
    <t>Registra as receitas de valores mobiliários não classificadas nos itens anteriores.</t>
  </si>
  <si>
    <t>Delegação de Serviços Públicos Mediante Concessão, Permissão, Autorização ou Licença</t>
  </si>
  <si>
    <t>Agrega receitas decorrentes da delegação (mediante Concessão, Permissão ou Autorização) para o setor privado ou outros entes estatais prestarem serviços públicos.</t>
  </si>
  <si>
    <t>Delegação para a Prestação dos Serviços de Transporte</t>
  </si>
  <si>
    <t>Agrega receitas decorrentes da delegação (mediante Concessão, Permissão ou Autorização) para o setor privado ou outros entes estatais prestarem serviços públicos de transporte</t>
  </si>
  <si>
    <t>Delegação para a Prestação dos Serviços de Transporte Rodoviário</t>
  </si>
  <si>
    <t>Registra receitas decorrentes da delegação (mediante Concessão, Permissão ou Autorização) para o setor privado ou outros entes estatais prestarem serviços públicos de transporte rodoviário.</t>
  </si>
  <si>
    <t>Delegação dos Serviços de Infraestrutura</t>
  </si>
  <si>
    <t>Agrega receitas decorrentes da delegação para o setor privado ou outros entes estatais explorarem serviços públicos de infraestrutura, mediante Concessão, Permissão ou Autorização.</t>
  </si>
  <si>
    <t>Delegação para Exploração da Infraestrutura de Transporte Rodoviário</t>
  </si>
  <si>
    <t>Agrega receitas decorrentes da delegação para o setor privado explorar serviços públicos de infraestrutura de Transporte Rodoviário, mediante Concessão, Permissão ou Autorização.</t>
  </si>
  <si>
    <t>Delegação para Exploração da Infraestrutura de Transporte Rodoviário para o Setor Privado</t>
  </si>
  <si>
    <t>Registra receitas decorrentes da delegação para o setor privado explorar serviços públicos de infraestrutura de Transporte Rodoviário, mediante Concessão, Permissão ou Autorização.</t>
  </si>
  <si>
    <t>Delegação para Exploração da Infraestrutura de Transporte Rodoviário para os Estados, Distrito Federal e Municípios</t>
  </si>
  <si>
    <t>Registra receitas decorrentes de convênio firmado entre o Ministério dos Transportes (representando a União) e os demais entes federados (Estados, DF, Municípios) por meio do qual delega-se para os entes federados a competência para administrar e explorar trechos de rodovias federais ou obras rodoviárias federais.</t>
  </si>
  <si>
    <t>Demais Delegações de Serviços Públicos</t>
  </si>
  <si>
    <t>Agrega demais receitas oriundas da delegação de serviços públicos</t>
  </si>
  <si>
    <t>Outras Delegações de Serviços Públicos</t>
  </si>
  <si>
    <t>Registra receitas decorrentes da delegação para prestação de serviços públicos não abarcadas por códigos específicos.</t>
  </si>
  <si>
    <t>Exploração de Recursos Naturais</t>
  </si>
  <si>
    <t>Agrega as receitas originadas da exploração de recursos naturais.</t>
  </si>
  <si>
    <t>Exploração de Outros Recursos Naturais</t>
  </si>
  <si>
    <t>Agrega receitas oriundas da exploração de recursos naturais não listados de forma específica nos códigos de natureza de receita anteriores.</t>
  </si>
  <si>
    <t>Compensações Ambientais</t>
  </si>
  <si>
    <t>Registra receitas oriundas de Compensações Ambientais</t>
  </si>
  <si>
    <t>Outras Delegações para Exploração de Recursos Naturais</t>
  </si>
  <si>
    <t>Registra receitas oriundas da exploração de quaisquer outros recursos naturais não listados em códigos de natureza de receita específicos.</t>
  </si>
  <si>
    <t>Exploração do Patrimônio Intangível</t>
  </si>
  <si>
    <t>Agrega as receitas originadas com a exploração do patrimônio intangível.</t>
  </si>
  <si>
    <t>Direito de Uso da Imagem e de Reprodução dos Bens do Acervo Patrimonial</t>
  </si>
  <si>
    <t>Registra o valor das receitas provenientes do exercício de atividades que sejam afetas à exploração dos direitos de uso da imagem e de reprodução de bens do acervo patrimonial sob sua jurisdição.</t>
  </si>
  <si>
    <t>Cessão de Direitos</t>
  </si>
  <si>
    <t>Agrega receitas decorrentes da cessão de direitos</t>
  </si>
  <si>
    <t>Cessão do Direito de Operacionalização de Pagamentos</t>
  </si>
  <si>
    <t>Agrega receitas decorrentes da cessão do direito de operacionalização da folha de pagamento de ativos e inativos de determinada unidade. Por meio da cessão, o agente financeiro (banco) passa a deter o direito de efetuar o pagamento dos salários dos servidores e, em contrapartida, recolhem à Conta Única do Tesouro Nacional o montante estipulado a título da cessão de acordo com as cláusulas previstas nos termos do respectivo contrato.</t>
  </si>
  <si>
    <t>Cessão do Direito de Operacionalização de Pagamentos - Poderes Executivo e Legislativo</t>
  </si>
  <si>
    <t>Registra as receitas decorrentes da cessão do direito de operacionalizar pagamentos de determinado órgão ou entidade do Poder Judiciário.</t>
  </si>
  <si>
    <t>Portaria SEAFI/SOF nº 07, de 31 de Julho de 2019</t>
  </si>
  <si>
    <t>Demais Receitas Patrimoniais</t>
  </si>
  <si>
    <t>Agrega as receitas patrimoniais não classificadas nos itens anteriores, inclusive receitas de aluguéis de bens móveis.</t>
  </si>
  <si>
    <t>Outras Receitas Patrimoniais</t>
  </si>
  <si>
    <t>Registra as receitas patrimoniais não classificadas nos itens anteriores, inclusive receitas de aluguéis de bens móveis.</t>
  </si>
  <si>
    <t>Receita Agropecuária</t>
  </si>
  <si>
    <t>Agrega as receitas decorrentes de atividades de exploração ordenada dos recursos naturais vegetais em ambiente natural e protegido.</t>
  </si>
  <si>
    <t>Registra as receitas de atividades de exploração ordenada dos recursos naturais vegetais em ambiente natural e protegido. Compreende as atividades de cultivo agrícola, de cultivo de espécies florestais para produção de madeira, celulose e para proteção ambiental, de extração de madeira em florestas nativas, de coleta de produtos vegetais, além do cultivo de produtos agrícolas.</t>
  </si>
  <si>
    <t>Receita Industrial</t>
  </si>
  <si>
    <t>Agrega as receitas decorrentes das atividades industriais.</t>
  </si>
  <si>
    <t>Receita de Serviços</t>
  </si>
  <si>
    <t>Agrega as receitas características da prestação de serviços nas diversas áreas de atividade econômica.</t>
  </si>
  <si>
    <t>Serviços Administrativos e Comerciais Gerais</t>
  </si>
  <si>
    <t>Agrega as receitas originadas da prestação de serviços administrativos e de serviços comerciais nas diversas áreas de atividade econômica, as receitas originadas na inscrição em concursos e processos seletivos, em serviços específicos de registro e certificação, além de serviços de informação e tecnologia.</t>
  </si>
  <si>
    <t>Registra as receitas decorrentes da prestação de serviços administrativos e de serviços comerciais nas diversas áreas de atividade econômica.</t>
  </si>
  <si>
    <t>Inscrição em Concursos e Processos Seletivos</t>
  </si>
  <si>
    <t>Registra as receitas de inscrição em concursos e processos seletivos, inclusive vestibulares realizados pelas instituições de ensino.</t>
  </si>
  <si>
    <t>Serviços de Registro, Certificação e Fiscalização</t>
  </si>
  <si>
    <t>Registra as receitas originadas de procedimentos obrigatórios de registro, certificação, inspeção e fiscalização.</t>
  </si>
  <si>
    <t>Serviços de Informação e Tecnologia</t>
  </si>
  <si>
    <t>Registra as receitas originadas da prestação de serviços relacionados à disponibilização de informações em redes e sistemas de dados em meio digital e à prestação de serviços relacionados ao uso intensivo de tecnologia.</t>
  </si>
  <si>
    <t>Serviços e Atividades Referentes à Navegação e ao Transporte</t>
  </si>
  <si>
    <t>Agrega as receitas originadas da prestação de serviços e de atividades referentes à navegação e ao transporte. Compreende os serviços de navegação e de transporte nas diversas modalidades viárias, inclusive serviços executados em instalações portuárias e aeroportuárias.</t>
  </si>
  <si>
    <t>Serviços de Navegação</t>
  </si>
  <si>
    <t>Agrega as receitas originadas de serviços de navegação, decorrentes da utilização de instalações e serviços destinados a apoiar e tornar segura a navegação aérea e naval, de acordo com normas específicas.</t>
  </si>
  <si>
    <t>Serviços de Navegação Aérea</t>
  </si>
  <si>
    <t>Serviços de Navegação Naval</t>
  </si>
  <si>
    <t>Serviços de Transporte de Passageiros ou Mercadorias</t>
  </si>
  <si>
    <t>Registra as receitas originadas da prestação de serviços de transporte. Compreende as atividades de transporte de passageiros ou mercadorias, em todas as modalidades viárias.</t>
  </si>
  <si>
    <t>Serviços Portuários</t>
  </si>
  <si>
    <t>Registra as receitas originadas na exploração dos portos, terminais marítimos, atracadouros e ancoradouros.</t>
  </si>
  <si>
    <t>Serviços e Atividades Referentes à Saúde</t>
  </si>
  <si>
    <t>Agrega as receitas originadas de serviços de atendimento à saúde, de caráter especializado ou não, voltados à população em geral ou especificamente aos servidores públicos civis e militares.</t>
  </si>
  <si>
    <t>Serviços de Atendimento à Saúde</t>
  </si>
  <si>
    <t>Serviços de Atendimento à Saúde em Unidades do Governo Federal</t>
  </si>
  <si>
    <t>Serviços Hospitalares</t>
  </si>
  <si>
    <t>Registra as receitas originadas de serviços de atendimento à saúde, de caráter especializado ou não. Compreende a prestação de serviços relacionados à saúde em hospitais e similares, bem como serviços de saúde correlatos.</t>
  </si>
  <si>
    <t>Serviços de Registro, Análise e Controle da Saúde</t>
  </si>
  <si>
    <t>Registra as receitas originadas de serviços de registro de análise e de controle de produtos sujeitos a normas de vigilância sanitária.</t>
  </si>
  <si>
    <t>Serviços Radiológicos e Laboratoriais</t>
  </si>
  <si>
    <t>Registra as receitas originadas de serviços de atendimento à saúde, de caráter especializado ou não. Compreende a prestação de serviços relacionados à saúde com natureza radiológica ou laboratorial.</t>
  </si>
  <si>
    <t>Serviços Ambulatoriais</t>
  </si>
  <si>
    <t>Registra as receitas originadas de serviços de atendimento à saúde, de caráter especializado ou não. Compreende a prestação de serviços relacionados à saúde com natureza ambulatórial.</t>
  </si>
  <si>
    <t>Outros Serviços de Atendimento à Saúde</t>
  </si>
  <si>
    <t>Registra a prestação de outros serviços relacionados à saúde, não especificados anteriormente.</t>
  </si>
  <si>
    <t>Serviços de Assistência à Saúde de Servidores Civis e Militares</t>
  </si>
  <si>
    <t>Agrega as receitas decorrentes da contribuição dos servidores públicos civis ativos, inativos e pensionistas, destinada ao custeio da Assistência à Saúde Suplementar do Servidor Civil, bem como as decorrentes das contribuições mensais obrigatórias dos militares, da ativa e na inatividade, e dos pensionistas dos militares, para a constituição e manutenção dos Fundos de Saúde de cada Força Armada.</t>
  </si>
  <si>
    <t>Serviços de Assistência à Saúde Suplementar de Servidores Civis</t>
  </si>
  <si>
    <t>Serviços e Atividades Financeiras</t>
  </si>
  <si>
    <t>Agrega as receitas correntes originadas da prestação de serviços financeiros, bem como as receitas de natureza não-financeira originadas da concessão de garantias, avais e seguros nas operações de crédito.</t>
  </si>
  <si>
    <t>Retorno de Operações, Juros e Encargos Financeiros</t>
  </si>
  <si>
    <t>Registra as receitas correntes originadas da prestação de serviços financeiros. Abrange atividades com a finalidade de criar, coletar, intermediar e redistribuir recursos financeiros federais sob responsabilidade da unidade gestora. Compreende o resultado das taxas de juros aplicadas a empréstimos concedidos, de operações financeiras realizadas, por exemplo, pelo Fundo de Compensação de Variações Salariais, dentre outros serviços de natureza financeira.</t>
  </si>
  <si>
    <t>Outros Serviços</t>
  </si>
  <si>
    <t>Agrega as receitas decorrentes de serviços não relacionados nos itens anteriores.</t>
  </si>
  <si>
    <t>Registra as receitas decorrentes de serviços não relacionados nos itens anteriores.</t>
  </si>
  <si>
    <t>Transferências Correntes</t>
  </si>
  <si>
    <t>Agrega as receitas provenientes de recursos financeiros decorrentes de doações, contratos, convênios, acordos, ajustes, termos de parceria ou outros instrumentos, quando destinados a atender despesas classificáveis como correntes.</t>
  </si>
  <si>
    <t>Agrega as receitas provenientes de recursos financeiros recebidos da União ou de suas entidades, decorrentes de doações, contratos, convênios, acordos, ajustes, termos de parceria ou outros instrumentos, quando destinados a atender despesas classificáveis como correntes.</t>
  </si>
  <si>
    <t>Transferências Decorrentes de Participação na Receita da União</t>
  </si>
  <si>
    <t>NR CRIADA PELA PORTARIA CONJUNTA</t>
  </si>
  <si>
    <t>Cota-Parte do Fundo de Participação dos Municípios - FPM</t>
  </si>
  <si>
    <t>Registra o valor total das receitas recebidas por meio de cota-parte do Fundo de Participação dos Municípios (FPM).</t>
  </si>
  <si>
    <t>Cota-Parte do Fundo de Participação dos Municípios - Cota Mensal</t>
  </si>
  <si>
    <t>Registra o valor total das receitas recebidas por meio de cota-parte do Fundo de Participação dos Municípios (FPM), referente à alínea “b” do inciso I do art. 159 da Constituição Federal.</t>
  </si>
  <si>
    <t>Registra o valor total das receitas recebidas por meio de transferências do imposto sobre a propriedade territorial rural.</t>
  </si>
  <si>
    <t>Cota-Parte do Imposto Sobre Produtos Industrializados – Estados Exportadores de Produtos Industrializados</t>
  </si>
  <si>
    <t>Registra recebidos em decorrência da transferência constitucional do imposto sobre produtos industrializados.</t>
  </si>
  <si>
    <t>Cota-Parte da Contribuição de Intervenção no Domínio Econômico</t>
  </si>
  <si>
    <t>Cota-Parte do Imposto Sobre Operações de Crédito, Câmbio e Seguro, ou Relativas a Títulos ou Valores Mobiliários – Comercialização do Ouro</t>
  </si>
  <si>
    <t>Registra o valor total das receitas recebidas por meio de cota-parte imposto sobre operações crédito câmbio e seguros.</t>
  </si>
  <si>
    <t>Agrega o valor da arrecadação de receita de transferência da compensação financeira pela exploração de recursos naturais.</t>
  </si>
  <si>
    <t>Registra o valor da arrecadação da receita da cota-parte da compensação financeira de recursos hídricos, para fins de geração de energia elétrica.</t>
  </si>
  <si>
    <t>Registra o valor da arrecadação da receita da cota-parte da compensação financeira de recursos minerais, para fins de aproveitamento econômico.</t>
  </si>
  <si>
    <t>Agrega o valor da arrecadação de receita com a cota-parte royalties pelo excedente da produção do petróleo.</t>
  </si>
  <si>
    <t>Cota-parte da Compensação Financeira pela Produção de Petróleo – Lei nº 7.990/89</t>
  </si>
  <si>
    <t>Registra o valor da arrecadação da receita com a cota-parte royalties – compensação financeira pela produção de petróleo.</t>
  </si>
  <si>
    <t>Cota-parte pelo Excedente da Produção do Petróleo – Lei nº 9.478/97, artigo 49, I e II</t>
  </si>
  <si>
    <t>Registra o valor da arrecadação de receita com a cota-parte royalties pelo excedente da produção do petróleo.</t>
  </si>
  <si>
    <t>Cota-parte pela Participação Especial – Lei nº 9.478/97, artigo 50</t>
  </si>
  <si>
    <t>Registra o valor da arrecadação de receita com a cota-parte royalties pela participação especial prevista na Lei nº 9.478/97, art. 50.</t>
  </si>
  <si>
    <t>Cota-Parte do Fundo Especial do Petróleo – FEP</t>
  </si>
  <si>
    <t>Registra o valor da arrecadação de receita de transferência da cota-parte do Fundo Especial do Petróleo – FEP.</t>
  </si>
  <si>
    <t>Registra o valor da arrecadação de receita com outras transferências decorrentes de compensação financeira proveniente da exploração de recursos naturais.</t>
  </si>
  <si>
    <t>Cota-parte da Compensação Financeira de Recursos Hídricos</t>
  </si>
  <si>
    <t>Transferências de Recursos do Sistema Único de Saúde – SUS </t>
  </si>
  <si>
    <t>Transferências de Recursos do Sistema Único de Saúde – SUS – Repasses Fundo a Fundo - Bloco de Manutenção das Ações e Serviços Públicos de Saúde</t>
  </si>
  <si>
    <t>Agrega o valor total das transferências correntes oriundas do Fundo Nacional de Saúde referentes ao bloco de manutenção das ações e serviços públicos de saúde, recebidos pelos Fundos de Saúde dos Estados, do Distrito Federal e dos Municípios.</t>
  </si>
  <si>
    <t>Transferências de Recursos do Bloco de Manutenção das Ações e Serviços Públicos de Saúde – Atenção Primária</t>
  </si>
  <si>
    <t>Registra o valor total de transferências correntes do bloco de manutenção das ações e serviços públicos de saúde do Fundo Nacional de Saúde (União) recebidos pelos Fundos de Saúde dos Estados, do Distrito Federal e dos Municípios, referentes a gastos com atenção primária em saúde.</t>
  </si>
  <si>
    <t>Transferências de Recursos do Bloco de Manutenção das Ações e Serviços Públicos de Saúde – Atenção Especializada</t>
  </si>
  <si>
    <t>Registra o valor total de transferências correntes do bloco de manutenção das ações e serviços públicos de saúde do Fundo Nacional de Saúde (União) recebidos pelos Fundos de Saúde dos Estados, do Distrito Federal e dos Municípios, referentes a gastos com atenção especializada em saúde.</t>
  </si>
  <si>
    <t>Transferências de Recursos do Bloco de Manutenção das Ações e Serviços Públicos de Saúde – Vigilância em Saúde</t>
  </si>
  <si>
    <t>Registra o valor total de transferências correntes do bloco de manutenção das ações e serviços públicos de saúde do Fundo Nacional de Saúde (União) recebidos pelos Fundos de Saúde dos Estados, do Distrito Federal e dos Municípios, referentes a gastos com assistência farmacêutica.</t>
  </si>
  <si>
    <t>Transferências de Recursos do Bloco de Manutenção das Ações e Serviços Públicos de Saúde – Assistência Farmacêutica</t>
  </si>
  <si>
    <t>Registra o valor total de transferências correntes do bloco de manutenção das ações e serviços públicos de saúde do Fundo Nacional de Saúde (União) recebidos pelos Fundos de Saúde dos Estados, do Distrito Federal e dos Municípios, referentes a gastos com vigilância em saúde.</t>
  </si>
  <si>
    <t>Transferências de Recursos do Bloco de Manutenção das Ações e Serviços Públicos de Saúde – Gestão do SUS</t>
  </si>
  <si>
    <t>Registra o valor total de transferências correntes do bloco de manutenção das ações e serviços públicos de saúde do Fundo Nacional de Saúde (União) recebidos pelos Fundos de Saúde dos Estados, do Distrito Federal e dos Municípios, referentes a gastos com gestão do SUS.</t>
  </si>
  <si>
    <t>Transferências de Recursos do Bloco de Manutenção das Ações e Serviços Públicos de Saúde – Outros Programas</t>
  </si>
  <si>
    <t>Registra o valor total de transferências correntes do bloco de manutenção das ações e serviços públicos de saúde do Fundo Nacional de Saúde (União) recebidos pelos Fundos de Saúde dos Estados, do Distrito Federal e dos Municípios, para ações não especificados anteriormente.</t>
  </si>
  <si>
    <t>Transferências de Recursos do Sistema Único de Saúde – SUS - Repasses Fundo a Fundo - Bloco de Estruturação da Rede de Serviços Públicos de Saúde</t>
  </si>
  <si>
    <t>Agrega o valor total das transferências correntes oriundas do Fundo Nacional de Saúde referentes ao bloco de estruturação da rede de serviços públicos de saúde, recebidos pelos Fundos de Saúde dos Estados, do Distrito Federal e dos Municípios.</t>
  </si>
  <si>
    <t>Transferências de Recursos do Bloco de Estruturação da Rede de Serviços Públicos de Saúde - Atenção Primária</t>
  </si>
  <si>
    <t>Registra o valor das transferências correntes da União recebidas pelos Estados, Distrito Federal e Municípios, referentes ao bloco de estruturação da rede de serviços do Sistema Único de Saúde – SUS, destinados à atenção primária em saúde.</t>
  </si>
  <si>
    <t>Transferências de Recursos do Bloco de Estruturação da Rede de Serviços Públicos de Saúde - Atenção Especializada</t>
  </si>
  <si>
    <t>Registra o valor das transferências correntes da União recebidas pelos Estados, Distrito Federal e Municípios, referentes ao bloco de estruturação da rede de serviços do Sistema Único de Saúde – SUS, destinados à atenção especializada em saúde.</t>
  </si>
  <si>
    <t>Transferências de Recursos do Bloco de Estruturação da Rede de Serviços Públicos de Saúde - Vigilância em Saúde</t>
  </si>
  <si>
    <t>Registra o valor das transferências correntes da União recebidas pelos Estados, Distrito Federal e Municípios, referentes ao bloco de estruturação da rede de serviços do Sistema Único de Saúde – SUS, destinados à Vigilância em Saúde.</t>
  </si>
  <si>
    <t>Transferências de Recursos do Bloco de Estruturação da Rede de Serviços Públicos de Saúde - Assistência Farmacêutica</t>
  </si>
  <si>
    <t>Transferências de Recursos do Bloco de Estruturação da Rede de Serviços Públicos de Saúde - Gestão do SUS</t>
  </si>
  <si>
    <t>Registra o valor das transferências correntes da União recebidas pelos Estados, Distrito Federal e Municípios, referentes ao bloco de estruturação da rede de serviços do Sistema Único de Saúde – SUS, destinados à Gestão do SUS.</t>
  </si>
  <si>
    <t>Transferências de Recursos do Bloco de Estruturação da Rede de Serviços Públicos de Saúde - Outros Programas</t>
  </si>
  <si>
    <t>Outras Transferências de Recursos do Sistema Único de Saúde – SUS </t>
  </si>
  <si>
    <t>Registra o valor das transferências correntes da União recebidas pelos Estados, Distrito Federal e Municípios, referentes ao bloco de estruturação da rede de serviços do Sistema Único de Saúde – SUS, não detalhadas anteriormente.</t>
  </si>
  <si>
    <t>Transferências de Recursos do Fundo Nacional do Desenvolvimento da Educação – FNDE  </t>
  </si>
  <si>
    <t>Agrega o valor total dos recursos de transferências da União recebidos pelos Estados, Distrito Federal e Municípios, relativos ao Fundo Nacional do Desenvolvimento da Educação – FNDE, compreendendo os repasses referentes ao salário-educação e demais programas do FNDE.</t>
  </si>
  <si>
    <t>Registra o valor dos recursos de transferência da União para os Estados, Distrito Federal e Municípios a título de Salário-Educação, na forma da Lei 10.832/03.</t>
  </si>
  <si>
    <t>Transferências Diretas do FNDE referentes ao Programa Dinheiro Direto na Escola – PDDE</t>
  </si>
  <si>
    <t>Transferências referentes ao Programa Nacional de Alimentação Escolar – PNAE</t>
  </si>
  <si>
    <t>Registra o valor dos recursos de transferências da União aos Estados, Distrito Federal e Municípios, referentes ao Programa Nacional de Alimentação Escolar – PNAE.</t>
  </si>
  <si>
    <t>Transferências referentes ao Programa Nacional de Apoio ao Transporte do Escolar – PNATE</t>
  </si>
  <si>
    <t>Registra o valor dos recursos de transferências da União aos Estados, Distrito Federal e Municípios, referentes ao Programa Nacional de Apoio ao Transporte Escolar – PNATE . Lei nº 10.880, de 09/06/04.</t>
  </si>
  <si>
    <t>Agrega o valor dos recursos de transferências da União aos Estados, Distrito Federal e Municípios, referentes ao Programa Nacional de Inclusão de Jovens – Projovem.</t>
  </si>
  <si>
    <t>Registra o valor dos recursos de transferências da União aos Estados, Distrito Federal e Municípios, referentes ao Programa Nacional de Inclusão de Jovens - Projovem Urbano. Lei nº 11.692, de 10 de junho de 2008.</t>
  </si>
  <si>
    <t>Registra o valor dos recursos de transferências da União aos Estados, Distrito Federal e Municípios, referentes ao Programa Nacional de Inclusão de Jovens - Projovem Campo. Lei nº 11.692, de 10 de junho de 2008.</t>
  </si>
  <si>
    <t>Registra o valor dos recursos de transferências da União aos Estados, Distrito Federal e Municípios, referentes ao Programa Brasil Alfabetizado - PBA . Lei n° 10.880, de 09 de junho de 2004.</t>
  </si>
  <si>
    <t>Registra o valor dos recursos de transferências da União aos Estados, Distrito Federal e Municípios, referentes ao Programa de Apoio aos Sistemas de Ensino para Atendimento à Educação de Jovens e Adultos - PEJA. Lei n° 10.880, de 9 de junho de 2004.</t>
  </si>
  <si>
    <t>Registra o valor dos recursos de transferências da União aos Estados, Distrito Federal e Municípios, referentes ao Programa Nacional de Saúde do Escolar.</t>
  </si>
  <si>
    <t>Registra o valor dos recursos de transferências da União aos Estados, Distrito Federal e Municípios, referentes ao Programa de Apoio a Aquisição de Equipamentos para a Rede Pública de Ensino Fundamental.</t>
  </si>
  <si>
    <t>Registra o valor dos recursos de transferências da União aos Estados, Distrito Federal e Municípios, referentes ao Programa de Apoio à Reestruturação da Rede Física Pública da Educação Básica – REESTFÍSICA.</t>
  </si>
  <si>
    <t>Registra o valor total de outros recursos de transferências da União aos Estados, Distrito Federal e Municípios, referentes ao Fundo Nacional do Desenvolvimento da Educação – FNDE, não classificados nos itens anteriores e que não sejam repassados por meio de convênios.</t>
  </si>
  <si>
    <t>Transferências de Recursos de Complementação da União ao Fundo de Manutenção e Desenvolvimento da Educação Básica e de Valorização dos Profissionais da Educação – FUNDEB </t>
  </si>
  <si>
    <t>Agrega o valor total dos recursos de transferências da União para complementação do FUNDEB, recebidos pelos Estados, Distrito Federal e Municípios, não podendo ser utilizado este item para o registro do ganho apurado nas operações do FUNDEB.</t>
  </si>
  <si>
    <t>Transferências de Recursos de Complementação da União ao Fundeb – VAAT</t>
  </si>
  <si>
    <t>Transferências de Recursos de Complementação da União ao Fundeb – VAAF</t>
  </si>
  <si>
    <t>Transferências de Recursos de Complementação da União ao Fundeb – VAAR</t>
  </si>
  <si>
    <t>Transferências de Recursos do Fundo Nacional de Assistência Social – FNAS </t>
  </si>
  <si>
    <t>Transferências de Recursos do Fundo Nacional de Assistência Social – FNAS</t>
  </si>
  <si>
    <t>Registra o valor total dos recursos de transferências correntes da União recebidos pelos Estados, Distrito Federal e Municípios, referentes ao Fundo Nacional de Assistência Social – FNAS.</t>
  </si>
  <si>
    <t>Transferências de Convênios da União e de Suas Entidades</t>
  </si>
  <si>
    <t>Agrega o valor total dos recursos oriundos de convênios firmados, com ou sem contraprestações de serviços, com a União ou com suas entidades, para a realização de objetivos de interesse comum dos partícipes, e destinados a custear despesas correntes. Quando o convênio for entre entidades federais, a entidade transferidora não poderá integrar o orçamento da seguridade social da União.</t>
  </si>
  <si>
    <t>Transferências de Convênios da União para o Sistema Único de Saúde – SUS</t>
  </si>
  <si>
    <t>Registra o valor total dos recursos oriundos de convênios firmados com a saúde, para realização de objetivos de interesse comum dos partícipes, e destinados a custear despesas correntes. Quando o convênio for entre entidades federais, a entidade transferidora não poderá integrar o orçamento da seguridade social da União.</t>
  </si>
  <si>
    <t>Transferências de Convênios da União Destinadas a Programas de Educação</t>
  </si>
  <si>
    <t>Registra o valor da receita de transferências de convênios da União destinadas a programas de educação.</t>
  </si>
  <si>
    <t>Transferências de Convênios da União Destinadas a Programas de Assistência Social</t>
  </si>
  <si>
    <t>Registra o valor da receita de transferências de convênios da União destinadas a programas de assistência social, compreendendo as transferências de recursos do Fundo Nacional de Assistência Social. Não estão incluídas nesta rubrica as transferências destinadas aos programas de combate à fome.</t>
  </si>
  <si>
    <t>Transferências de Convênios da União Destinadas a Programas de Combate à Fome</t>
  </si>
  <si>
    <t>Registra o valor da receita de transferências de convênios da União destinadas a programas de combate à Fome.</t>
  </si>
  <si>
    <t>Transferências de Convênios da União Destinadas a Programas de Saneamento Básico</t>
  </si>
  <si>
    <t>Registra o valor da receita de transferências de convênios da União destinadas a programas de saneamento básico.</t>
  </si>
  <si>
    <t>Outras Transferências de Recursos da União e de suas Entidades</t>
  </si>
  <si>
    <t>Registra o valor total das receitas recebidas por meio de outras transferências da União que não se enquadram nos itens anteriores.</t>
  </si>
  <si>
    <t>Transferências Financeiras do ICMS – Desoneração – L.C. Nº 87/96</t>
  </si>
  <si>
    <t>Transferências da União a Consórcios Públicos</t>
  </si>
  <si>
    <t>Registra a receita repassada pela União a consórcios públicos, mediante contrato ou outro instrumento.</t>
  </si>
  <si>
    <t>Transferências de Recursos do Fundo Penitenciário Nacional - Fupen</t>
  </si>
  <si>
    <t>Registra o valor da receita das transferências de recursos do Fundo Penitenciário Nacional - Fupen, a título de transferência obrigatória aos Estados, Distrito Federal e Municípios.</t>
  </si>
  <si>
    <t>Agrega as transferências dos recursos do FNSP destinadas aos Estados, ao Distrito Federal e aos Municípios repassadas aos entes federativos, nos termos da legislação em vigor.</t>
  </si>
  <si>
    <t>Transferências de Recursos do Fundo Nacional de Segurança Pública - FNSP - Obrigatórias</t>
  </si>
  <si>
    <t>Registra as transferências dos recursos do FNSP destinadas aos Estados, ao Distrito Federal e aos Municípios repassadas aos entes federativos, nos termos da legislação em vigor, a título de transferência obrigatória, no mínimo, 50% (cinquenta por cento) dos recursos de que trata a alínea a do inciso II do caput do art. 3º da Lei nº 13.756/2018 para o fundo estadual ou distrital, independentemente da celebração de convênio, de contrato de repasse ou de instrumento congênere.</t>
  </si>
  <si>
    <t>Lei nº 13.756/2018</t>
  </si>
  <si>
    <t>Transferências de Recursos do Fundo Nacional de Segurança Pública - FNSP - Acordadas</t>
  </si>
  <si>
    <t>Registra as transferências dos recursos do FNSP destinadas aos Estados, ao Distrito Federal e aos Municípios repassadas aos entes federativos, nos termos da legislação em vigor, por meio da celebração de convênio, de contrato de repasse ou de instrumento congênere, as demais receitas destinadas ao FNSP e os recursos de que trata a alínea "a" do inciso II do caput do art. 3º da Lei nº 13.756/2018 não transferidos nos termos do disposto no inciso I do caput do artigo 7º da citada lei.</t>
  </si>
  <si>
    <t>Outras Transferências para Segurança Pública</t>
  </si>
  <si>
    <t>Registra as demais transferências para a área de segurança pública que não se enquadrem nos itens de natureza de receita anteriores.</t>
  </si>
  <si>
    <t>Transferências Decorrentes de Decisão Judicial (precatórios) Relativas ao Fundo de Manutenção e Desenvolvimento do Ensino Fundamental e de Valorização do Magistério – FUNDEF</t>
  </si>
  <si>
    <t>Registra o valor total dos recursos de transferências da União em decorrência de decisão judicial que versem sobre diferenças na complementação, devida pela União, no âmbito do Fundo de Manutenção e Desenvolvimento do Ensino Fundamental e de Valorização do Magistério - FUNDEF, pagas por meio de precatórios, recebidos pelos Estados, Distrito Federal e Municípios, guardada estrita vinculação de tais recursos com os termos constantes no art. 21, da Lei nº 11.494/2007 c/c o art. 60 do ADCT.</t>
  </si>
  <si>
    <t>Agrega as receitas provenientes de recursos financeiros recebidos dos Estados e do Distrito Federal e de suas entidades, decorrentes de doações, contratos, convênios, acordos, ajustes, termos de parceria ou outros instrumentos, quando destinados a atender despesas classificáveis como correntes.</t>
  </si>
  <si>
    <t>Participação na Receita dos Estados e Distrito Federal</t>
  </si>
  <si>
    <t>Cota-Parte do ICMS</t>
  </si>
  <si>
    <t>Registra o valor da arrecadação de receita de transferência da participação de municípios na arrecadação do Imposto sobre a Circulação de Mercadorias e Prestação de Serviços – ICMS, pelo estado.</t>
  </si>
  <si>
    <t>Cota-Parte do IPVA</t>
  </si>
  <si>
    <t>Registra o valor da arrecadação de receita de transferência da participação de municípios na arrecadação do Imposto sobre a Propriedade de Veículos Automotores – IPVA, pelo estado.</t>
  </si>
  <si>
    <t>Cota-Parte do IPI - Municípios</t>
  </si>
  <si>
    <t>Registra o valor recebido pelo município decorrente da participação deste na Cota-Parte do Estado na arrecadação do Imposto sobre Produtos Industrializados – IPI realizada pela União.</t>
  </si>
  <si>
    <t>Registra o valor total das receitas recebidas pelos Municípios por meio de transferências constitucionais da contribuição de intervenção no domínio econômico (Emenda Constitucional nº 42, de 19/12/2003).</t>
  </si>
  <si>
    <t>Registra o valor da arrecadação da receita com a cota-parte da compensação financeira de recursos hídricos.</t>
  </si>
  <si>
    <t>Registra o valor da arrecadação da receita com a cota-parte da compensação financeira de recursos minerais.</t>
  </si>
  <si>
    <t>Registra o valor da arrecadação com a cota-parte royalties – compensação financeira pela produção do petróleo.</t>
  </si>
  <si>
    <t>Outras Transferências Decorrentes de Compensações Financeiras</t>
  </si>
  <si>
    <t>Registra o valor da arrecadação de receita com outras transferências decorrentes de compensações financeiras.</t>
  </si>
  <si>
    <t>Transferências de Recursos do Sistema Único de Saúde – SUS</t>
  </si>
  <si>
    <t>Transferências de Convênios dos Estados e DF e de Suas Entidades</t>
  </si>
  <si>
    <t>Agrega o valor total dos recursos oriundos de convênios firmados, com ou sem contraprestações de serviços com Estados ou com o Distrito Federal e respectivas entidades públicas, para realização de objetivos de interesse comum dos partícipes, destinados a custear despesas correntes.</t>
  </si>
  <si>
    <t>Transferências de Convênios dos Estados e DF para o Sistema Único de Saúde – SUS</t>
  </si>
  <si>
    <t>Registra o valor total dos recursos oriundos de convênios firmados, com ou sem contraprestações de serviços com Estados ou com o Distrito Federal e respectivas entidades públicas, para realização de objetivos de interesse comum dos partícipes, destinados ao Sistema Único de Saúde.</t>
  </si>
  <si>
    <t>Transferências de Convênios dos Estados Destinadas a Programas de Educação</t>
  </si>
  <si>
    <t>Registra o valor total dos recursos oriundos de convênios firmados, com ou sem contraprestações de serviços com Estados ou com o Distrito Federal e respectivas entidades públicas, para realização de objetivos de interesse comum dos partícipes, destinados a Programas de Educação.</t>
  </si>
  <si>
    <t>Outras Transferências dos Estados e Distrito Federal</t>
  </si>
  <si>
    <t>Transferências de Estados a Consórcios Públicos</t>
  </si>
  <si>
    <t>Registra a receita repassada pelos Estados a consórcios públicos, mediante contrato ou outro instrumento.</t>
  </si>
  <si>
    <t>Transferências de Estados destinadas à Assistência Social</t>
  </si>
  <si>
    <t>Registra a receita repassada pelos Estados aos demais entes destinadas à Assistência Social.</t>
  </si>
  <si>
    <t>Outras Transferências dos Estados e DF</t>
  </si>
  <si>
    <t>Registra as receitas de transferências dos Estados e DF, não detalhadas anteriormente.</t>
  </si>
  <si>
    <t>Agrega as receitas provenientes de recursos financeiros recebidos dos Municípios e de suas entidades, decorrentes de doações, contratos, convênios, acordos, ajustes, termos de parceria ou outros instrumentos, quando destinados a atender despesas classificáveis como correntes.</t>
  </si>
  <si>
    <t>Registra o valor total dos recursos de transferências de municípios para municípios, referente ao Sistema Único de Saúde – SUS, exceto as transferências vinculadas a convênios.</t>
  </si>
  <si>
    <t>Transferências de Municípios a Consórcios Públicos</t>
  </si>
  <si>
    <t>Registra a receita repassada pelos Municípios a consórcios públicos, mediante contrato ou outro instrumento.</t>
  </si>
  <si>
    <t>Transferências de Convênios dos Municípios e de Suas Entidades</t>
  </si>
  <si>
    <t>Transferências de Convênios dos Municípios para o Sistema Único de Saúde – SUS</t>
  </si>
  <si>
    <t>Registra o valor total de recursos oriundos de convênios firmados com os Municípios e suas entidades, recebidos pela União, Estados, Distrito Federal e Municípios e suas respectivas entidades, para realização de objetivos de interesse comum dos partícipes, destinados ao Sistema Único de Saúde.</t>
  </si>
  <si>
    <t>Registra o valor total de recursos oriundos de convênios firmados com os Municípios e suas entidades, recebidos pela União, Estados, Distrito Federal e Municípios e suas respectivas entidades, para realização de objetivos de interesse comum dos partícipes, destinados a Programas de Educação.</t>
  </si>
  <si>
    <t>Outras Transferências dos Municípios</t>
  </si>
  <si>
    <t>Transferências de Instituições Privadas</t>
  </si>
  <si>
    <t>Agrega as receitas provenientes de recursos financeiros recebidos de instituições dotadas de personalidade jurídica de direito privado, decorrentes de doações, contratos, convênios, acordos, ajustes, termos de parceria ou outros instrumentos, quando destinados a atender despesas classificáveis como correntes.</t>
  </si>
  <si>
    <t>Transferências de Convênios de Instituições Privadas para Programas de Saúde</t>
  </si>
  <si>
    <t>Registra as receitas provenientes de recursos financeiros recebidos de instituições dotadas de personalidade jurídica de direito privado, decorrentes de convênios, quando destinados a atender despesas classificáveis como correntes, na área de programas de saúde. Específica para transferências aos Estados, Distrito Federal e Municípios.</t>
  </si>
  <si>
    <t>Transferências de Convênios de Instituições Privadas para Programas de Educação</t>
  </si>
  <si>
    <t>Registra as receitas provenientes de recursos financeiros recebidos de instituições dotadas de personalidade jurídica de direito privado, decorrentes de convênios, quando destinados a atender despesas classificáveis como correntes, na área de programas de educação. Específica para transferências aos Estados, Distrito Federal e Municípios.</t>
  </si>
  <si>
    <t>Outras Transferências de Instituições Privadas</t>
  </si>
  <si>
    <t>Transferências de Outras Instituições Públicas</t>
  </si>
  <si>
    <t>Agrega as receitas provenientes de recursos financeiros recebidos de instituições públicas não especificadas em outras naturezas, decorrentes de doações, contratos, convênios, acordos, ajustes, termos de parceria ou outros instrumentos, quando destinados a atender despesas classificáveis como correntes.</t>
  </si>
  <si>
    <t>Transferências de Recursos do Fundo de Manutenção e Desenvolvimento da Educação Básica e de Valorização dos Profissionais da Educação - FUNDEB</t>
  </si>
  <si>
    <t>Transferências de Recursos do Fundo de Manutenção e Desenvolvimento da Educação Básica e de Valorização dos Profissionais da Educação – FUNDEB</t>
  </si>
  <si>
    <t>Registra o valor total dos recursos de transferências recebidos diretamente do FUNDEB, pelos Estados, Distrito Federal e Municípios, independente do valor que foi deduzido no ente para a formação do FUNDEB.</t>
  </si>
  <si>
    <t>Demais Transferências de Outras Instituições Públicas</t>
  </si>
  <si>
    <t>Registra o valor da receita de outras transferências multigovernamentais, não classificadas nos itens anteriores.</t>
  </si>
  <si>
    <t>Transferências do Exterior</t>
  </si>
  <si>
    <t>Agrega as receitas provenientes de recursos financeiros recebidos do exterior, decorrentes de doações, contratos, acordos, ajustes ou outros instrumentos, quando destinados a atender despesas classificáveis como correntes.</t>
  </si>
  <si>
    <t>Transferências de Convênios do Exterior - Programas de Saúde</t>
  </si>
  <si>
    <t>Registra o valor total dos recursos oriundos de convênios firmados com organismos e fundos internacionais, governos estrangeiros e instituições privadas internacionais, especificamente destinados a programas de saúde.</t>
  </si>
  <si>
    <t>Transferências de Convênios do Exterior - Programas de Educação</t>
  </si>
  <si>
    <t>Registra o valor total dos recursos oriundos de convênios firmados com organismos e fundos internacionais, governos estrangeiros e instituições privadas internacionais, especificamente destinados a programas de educação.</t>
  </si>
  <si>
    <t>Demais Transferências Correntes</t>
  </si>
  <si>
    <t>Transferências de Pessoas Físicas</t>
  </si>
  <si>
    <t>Registra o valor total dos recursos financeiros recebidos de pessoas físicas, decorrentes de doações, contratos, acordos, ajustes ou outros instrumentos, quando destinados a atender despesas especificamente destinados a programas de saúde.</t>
  </si>
  <si>
    <t>Transferências de Pessoas Físicas - - Programas de Educação</t>
  </si>
  <si>
    <t>Registra o valor total dos recursos financeiros recebidos de pessoas físicas, decorrentes de doações, contratos, acordos, ajustes ou outros instrumentos, quando destinados a atender despesas especificamente destinados a programas de educação.</t>
  </si>
  <si>
    <t>Agrega as receitas provenientes de recursos financeiros recebidos de pessoas físicas, decorrentes de doações, contratos, acordos, ajustes ou outros instrumentos, quando destinados a atender despesas classificáveis como correntes.</t>
  </si>
  <si>
    <t>Transferências Provenientes de Depósitos Não Identificados</t>
  </si>
  <si>
    <t>Agrega as receitas provenientes de depósitos não identificados, decorrentes de doações, quando destinados a atender despesas classificáveis como correntes.</t>
  </si>
  <si>
    <t>Outras Transferências Correntes</t>
  </si>
  <si>
    <t>Outras Receitas Correntes</t>
  </si>
  <si>
    <t>Agrega recursos não classificáveis nas origens de receitas correntes anteriores.</t>
  </si>
  <si>
    <t>Multas Administrativas, Contratuais e Judiciais</t>
  </si>
  <si>
    <t>Agrega receitas decorrentes de multas de caráter punitivo aplicadas por órgãos ou entidades.</t>
  </si>
  <si>
    <t>Multas Previstas em Legislação Específica</t>
  </si>
  <si>
    <t>Registra receitas decorrentes de multas de caráter punitivo aplicadas por órgãos ou entidades, quando: i) a aplicação da multa for determinada por dispositivos legais que não possuam códigos de natureza de receita específicos para o recolhimento; e ii) quando o destinatário da totalidade da receita auferida por meio da aplicação da multa for a própria Unidade responsável por aplicá-la.</t>
  </si>
  <si>
    <t>Agrega receitas provenientes de multas aplicadas por condutas e atividades lesivas ao meio ambiente.</t>
  </si>
  <si>
    <t>Registra receitas provenientes de sanções administrativas derivadas de condutas e atividades lesivas ao meio ambiente aplicadas por órgãos fiscalizadores.</t>
  </si>
  <si>
    <t>Registra receitas decorrentes de multas aplicadas por determinação judicial, relativas a condutas e atividades lesivas ao meio ambiente.</t>
  </si>
  <si>
    <t>Registra multas aplicadas por Tribunais de Contas pelo não cumprimento a decisão daqueles Tribunais.</t>
  </si>
  <si>
    <t>Multas Decorrentes de Sentenças Judiciais</t>
  </si>
  <si>
    <t>Registra receitas decorrentes de multas aplicadas no âmbito de processos judiciais.</t>
  </si>
  <si>
    <t>Multas e Juros Previstos em Contratos</t>
  </si>
  <si>
    <t>Registra receitas de multas e juros de mora destinados à indenização pelo atraso no cumprimento de obrigação e multas de caráter punitivo ou moratório decorrentes de inobservância de obrigações contratuais.</t>
  </si>
  <si>
    <t>Multas Previstas na Legislação sobre Regime de Previdência Privada Complementar</t>
  </si>
  <si>
    <t>Registra receitas decorrentes de multas aplicadas pelo descumprimento da obrigatoriedade de que trata a legislação sobre regime de previdência privada complementar.</t>
  </si>
  <si>
    <t>Multas Previstas na Legislação Anticorrupção</t>
  </si>
  <si>
    <t>Agrega as receitas que se originaram de multas por infrações cometidas por pessoas jurídicas consideradas responsáveis pelos atos lesivos previstos na Lei nº 12.846, de 2013.</t>
  </si>
  <si>
    <t>Multas da Legislação Anticorrupção Oriundas de Processos Administrativos de Responsabilização</t>
  </si>
  <si>
    <t>Registra as receitas que se originaram de multas por infração cometidas por pessoas jurídicas consideradas responsáveis pelos atos lesivos previstos na Lei nº 12.846, de 2013, aplicadas através de Processo Administrativo de Responsabilização - PAR, conforme Art. 6º, inciso I da mencionada lei.</t>
  </si>
  <si>
    <t>Multas da Legislação Anticorrupção Oriundas de Acordos de Leniência</t>
  </si>
  <si>
    <t>Registra as receitas que se originaram de multas por infração cometidas por pessoas jurídicas consideradas responsáveis pelos atos lesivos previstos na Lei nº 12.846, de 2013, aplicadas através do Acordo de Leniência previsto no §2º do art. 16 da Lei nº 12.846, de 2013.</t>
  </si>
  <si>
    <t>Indenizações, Restituições e Ressarcimentos</t>
  </si>
  <si>
    <t>Agrega as receitas oriundas de indenizações, restituições e ressarcimentos ao ente público.</t>
  </si>
  <si>
    <t>Indenizações</t>
  </si>
  <si>
    <t>Agrega as receitas advindas da reparação por perdas ou danos causados ao ente público.</t>
  </si>
  <si>
    <t>Registra o valor dos recursos recebidos como indenização por danos causados ao patrimônio público ou indenização por Posse/Ocupação Ilícita de Bens da União.</t>
  </si>
  <si>
    <t>Registra o valor das receitas de Indenização por Posse ou Ocupação Ilícita de Bens da União.</t>
  </si>
  <si>
    <t>Registra receitas provenientes da ocorrência de sinistro nas operações de seguros com o objetivo de garantir interesse legítimo do segurado, relativo a pessoa ou a coisa, contra riscos predeterminados. Decorrentes de contratos junto a entidades legalmente constituídas como seguradoras, nas quais o poder público figure como segurado.</t>
  </si>
  <si>
    <t>Outras Indenizações</t>
  </si>
  <si>
    <t>Registra recursos recebidos como ressarcimento por danos causados ao patrimônio público, não classificado nos itens anteriores.</t>
  </si>
  <si>
    <t>Restituições</t>
  </si>
  <si>
    <t>Agrega recursos referentes a devoluções em decorrência de pagamentos indevidos e reembolso ou retorno de pagamentos efetuados a título de antecipação.</t>
  </si>
  <si>
    <t>Restituição de Convênios</t>
  </si>
  <si>
    <t>Agrega receitas decorrentes da restituição ao concedente ou ao Tesouro do ente, do saldo de recursos de convênios ou instrumentos congêneres realizados, quando da conclusão com sobra de recursos ou em virtude de denúncia, rescisão ou extinção do convênio.</t>
  </si>
  <si>
    <t>Restituição de Convênios - Primárias</t>
  </si>
  <si>
    <t>Registra receitas primárias decorrentes da restituição ao concedente ou ao Tesouro Nacional, do saldo de recursos de convênios ou instrumentos congêneres realizados em fontes primárias ou financeiras de recursos, quando da conclusão, denúncia, rescisão ou extinção do convênio.</t>
  </si>
  <si>
    <t>Restituição de Convênios - Financeiras</t>
  </si>
  <si>
    <t>Restituição de Benefícios Não Desembolsados</t>
  </si>
  <si>
    <t>Registra receitas decorrentes de restituições, ao órgão concedente, de benefícios que não foram desembolsados em exercícios anteriores, ou mesmo pagos com erro ou fraude.</t>
  </si>
  <si>
    <t>Restituição de Benefícios Previdenciários</t>
  </si>
  <si>
    <t>Registra as receitas provenientes de restituição dos benefícios previdenciários.</t>
  </si>
  <si>
    <t>Restituição de Benefícios Assistenciais</t>
  </si>
  <si>
    <t>Registra receitas provenientes de restituição dos benefícios oriundos de pagamentos de Encargos Previdenciários da União - EPU, bem como dos Benefícios de Prestação Continuada - BPC e de Renda Mensal Vitalícia - RMV, conforme a Lei nº 8.472, de 2007 e o Decreto nº 6.214, de 2007.</t>
  </si>
  <si>
    <t>Restituição de Contribuições Previdenciárias Complementares</t>
  </si>
  <si>
    <t>Registra receitas relativas à restituição de contribuições previdenciárias complementares, como no caso de pagamentos por parte da Administração às fundações de previdência privada, relativas aos servidores que se aposentam.</t>
  </si>
  <si>
    <t>Restituição de Despesas de Exercícios Anteriores</t>
  </si>
  <si>
    <t>Agrega o valor de receitas decorrentes de recuperação de despesas efetuadas em exercícios anteriores e canceladas no exercício corrente, provenientes do recebimento de disponibilidades referentes a devoluções de recursos pagos a maior.</t>
  </si>
  <si>
    <t>Agrega as receitas decorrentes da devolução de recursos repassados pelo agente financeiro como resultado da conclusão, denúncia, rescisão ou extinção do contrato de financiamento, ou, ainda, pelo descumprimento dos projetos, pela não-efetivação do investimento ou pela sua realização em desacordo com o estatuído em contrato.</t>
  </si>
  <si>
    <t>Restituição Decorrente da Não Aplicação de Incentivos Fiscais</t>
  </si>
  <si>
    <t>Agrega as receitas advindas da devolução de recursos referentes ao abatimento de Imposto de Renda concedido pela Lei Rouanet (Lei no 8.313, de 23 de dezembro de 1991), no caso de não aplicação dos referidos recursos no desenvolvimento de projetos culturais, produção de obras audiovisuais e cinematográficas brasileiras no devido prazo legal.</t>
  </si>
  <si>
    <t>Restituição Decorrente da Não Aplicação de Incentivos Fiscais Relativos à Lei Rouanet</t>
  </si>
  <si>
    <t>Registra as receitas advindas da devolução de recursos referentes ao abatimento de Imposto de Renda concedido pela Lei Rouanet (Lei no 8.313, de 23 de dezembro de 1991), no caso de não aplicação dos referidos recursos no desenvolvimento de projetos culturais, produção de obras audiovisuais e cinematográficas brasileiras no devido prazo legal.</t>
  </si>
  <si>
    <t>Restituições de Recursos Recebidos do SUS</t>
  </si>
  <si>
    <t>Registra as receitas oriundas de restituições ao ente público de recursos do SUS.</t>
  </si>
  <si>
    <t>Restituições de Recursos do FUNDEB</t>
  </si>
  <si>
    <t>Registra as receitas oriundas de restituições ao ente público de recursos do Fundeb que tenham sido utilizados indevidamente ou não tenham sido utilizados.</t>
  </si>
  <si>
    <t>Outras Restituições</t>
  </si>
  <si>
    <t>Ressarcimentos</t>
  </si>
  <si>
    <t>Agrega recursos referentes a ressarcimentos recebidos pelo ente público.</t>
  </si>
  <si>
    <t>Outros Ressarcimentos</t>
  </si>
  <si>
    <t>Registra receitas oriundas de ressarcimentos não previstos nos itens anteriores</t>
  </si>
  <si>
    <t>Bens, Direitos e Valores Incorporados ao Patrimônio Público</t>
  </si>
  <si>
    <t>Agrega receitas oriundas de bens, direitos e valores Incorporados ao patrimônio público.</t>
  </si>
  <si>
    <t>Bens, Direitos e Valores Perdidos em Favor do Poder Público</t>
  </si>
  <si>
    <t>Depósitos Abandonados (Dinheiro e/ou Objetos de Valor)</t>
  </si>
  <si>
    <t>Registra receitas decorrentes do produto de depósitos abandonados (dinheiro ou objetos de valor), sendo originária da extinção de contratos de depósito regular e voluntário de bens de qualquer espécie por decurso de prazo. Extintos os contratos de depósito regular e voluntário de bens de qualquer espécie, são considerados abandonados os bens não-reclamados pelos seus proprietários no prazo de cinco anos após o fim do contrato. Aplicam-se essas disposições aos créditos resultantes de contratos de qualquer natureza em poder de estabelecimentos bancários, comerciais, industriais e Caixas Econômicas, não movimentados ou reclamados durante 25 anos.</t>
  </si>
  <si>
    <t>Registra as receitas que somente passaram a ser reconhecidas como orçamentárias por força de Decisões no âmbito da Justiça ou de Tribunais Administrativos, como por exemplo os Tribunais de Contas dos entes federados.</t>
  </si>
  <si>
    <t>Multas e Juros de Mora das Receitas de Capital</t>
  </si>
  <si>
    <t>Agrega receitas oriundas de multas e juros decorrentes de receitas de capital.</t>
  </si>
  <si>
    <t>Multas e Juros da Alienação de Estoques</t>
  </si>
  <si>
    <t>Multas e Juros de Alienação de Estoques - Destinados a Programas Sociais</t>
  </si>
  <si>
    <t>Multas e Juros de Alienação de Estoques - Programa de Aquisição de Alimentos</t>
  </si>
  <si>
    <t>Multas e Juros de Mora de Bens Móveis e Semoventes</t>
  </si>
  <si>
    <t>Outras Multas e Juros de Mora de Alienações de Bens Móveis</t>
  </si>
  <si>
    <t>Multas e Juros de Mora das Alienações de Bens Imóveis</t>
  </si>
  <si>
    <t>Multas e Juros de Mora das Alienações de Bens Imóveis em Geral</t>
  </si>
  <si>
    <t>Multas e Juros de Mora das Alienações de Bens Imóveis - Programa de Administração Patrimonial Imobiliária</t>
  </si>
  <si>
    <t>Multas e Juros de Mora do Adicional sobre Alienações de Bens Imóveis</t>
  </si>
  <si>
    <t>Outras Multas e Juros de Mora de Alienações de Bens Imóveis</t>
  </si>
  <si>
    <t>Multas e Juros de Mora das Alienações de Bens Intangíveis</t>
  </si>
  <si>
    <t>Multas e Juros da Alienação de Bens Intangíveis</t>
  </si>
  <si>
    <t>Multas e Juros de Mora das Amortizações de Empréstimos</t>
  </si>
  <si>
    <t>Multas e Juros de Mora de Amortização de Empréstimos - Refinanciamento de Dívidas de Médio e Longo Prazo</t>
  </si>
  <si>
    <t>Multas e Juros de Mora de Amortização de Empréstimos - Programa das Operações Oficiais de Crédito</t>
  </si>
  <si>
    <t>Multas e Juros de Mora de Amortização de Empréstimos Contratuais</t>
  </si>
  <si>
    <t>Multas e Juros de Mora de Amortização de Financiamentos</t>
  </si>
  <si>
    <t>Multas e Juros de Mora de Amortização de Financiamentos em Geral</t>
  </si>
  <si>
    <t>Multas e Juros de Mora de Outras Receitas de Capital</t>
  </si>
  <si>
    <t>Multas e Juros de Outras Receitas de Capital</t>
  </si>
  <si>
    <t>Demais Receitas Correntes</t>
  </si>
  <si>
    <t>Agrega receitas auferidas pela União não abarcadas pelos itens anteriores</t>
  </si>
  <si>
    <t>Aportes Periódicos para Amortização de Déficit Atuarial do Regimes Próprios de Previdência e Sistema de Proteção Social</t>
  </si>
  <si>
    <t>Registra as receitas do Regime Próprio de Previdência do Servidor - RPPS, decorrentes da realização de aportes periódicos para a amortização de déficit atuarial desse Regime, definido em lei em observância à legislação em vigor, com o objetivo de equilibrar o plano de previdência do respectivo ente da Federação.</t>
  </si>
  <si>
    <t>Contrapartida de Subvenções ou Subsídios</t>
  </si>
  <si>
    <t>Registra receitas decorrentes de contrapartida por parte de beneficiários de programas de concessão de subvenções ou subsídios.</t>
  </si>
  <si>
    <t>Agrega as receitas relativas a encargos legais pela inscrição em Dívida Ativa e as receitas de ônus de sucumbência.</t>
  </si>
  <si>
    <t>Registra as receitas correspondentes aos encargos legais exigidos na ato da inscrição de créditos em dívida ativa da União, bem como nas hipóteses de cobrança judicial do executado, a serem recolhidas como renda da União.</t>
  </si>
  <si>
    <t>Ônus de Sucumbência</t>
  </si>
  <si>
    <t>Registra as receitas provenientes de sentença judicial que condena o vencido a pagar honorários advocatícios de sucumbência, no caso dos advogados públicos, nos termos do art. 85, caput e § 19, do Código de Processo Civil, Lei nº 13.105, de 16 de março de 2015.</t>
  </si>
  <si>
    <t>Títulos Executivos Extrajudiciais</t>
  </si>
  <si>
    <t>Agrega receitas provenientes de títulos executivos extrajudiciais.</t>
  </si>
  <si>
    <t>Termo de Ajustamento de Conduta - TAC</t>
  </si>
  <si>
    <t>Outras Receitas</t>
  </si>
  <si>
    <t>Agrega receitas que não se enquadram nos itens anteriores.</t>
  </si>
  <si>
    <t>Receitas de Capital</t>
  </si>
  <si>
    <t>Agrega as receitas de capital, que são as provenientes da realização de recursos financeiros oriundos de constituição de dívidas; da conversão, em espécie, de bens e direitos; além dos recursos recebidos de outras pessoas de direito público ou privado, destinados a atender despesas classificáveis em despesas de capital.</t>
  </si>
  <si>
    <t>Operações de Crédito</t>
  </si>
  <si>
    <t>Agrega as operações de crédito, que são compromissos financeiros assumidos em razão de mútuo, abertura de crédito, emissão e aceite de título, aquisição financiada de bens, recebimento antecipado de valores provenientes da venda a termo de bens e serviços, arrendamento mercantil e outras operações assemelhadas, inclusive com o uso de derivativos financeiros. Equipara-se, ainda, à operação de crédito, a assunção, o reconhecimento ou a confissão de dívidas pelo ente da Federação.</t>
  </si>
  <si>
    <t>Operações de Crédito - Mercado Interno</t>
  </si>
  <si>
    <t>Agrega as operações de crédito internas, que compreendem os recursos decorrentes da colocação no mercado interno de títulos públicos, financiamentos ou empréstimos obtidos no país junto a entidades estatais ou particulares.</t>
  </si>
  <si>
    <t>Títulos de Responsabilidade do Tesouro Nacional - Mercado Interno</t>
  </si>
  <si>
    <t>Agrega recursos provenientes da colocação, no mercado interno, de títulos de responsabilidade do Tesouro Nacional, conforme autorizado na Lei nº 10.179, de 6 de fevereiro de 2001, e com as características definidas no Decreto nº 3.859, de 4 de julho de 2001, destinados aos diversos fins especificados em normativos legais. Os títulos da dívida pública podem ser emitidos com três finalidades: financiar o déficit orçamentário; realizar operações com fins específicos, definidos em lei; e operacionalizar a política monetária. Registra o valor da receita decorrente da colocação no mercado interno de títulos do governo federal, estadual ou municipal.</t>
  </si>
  <si>
    <t>Títulos da Dívida Agrária - TDA</t>
  </si>
  <si>
    <t>Registra os Títulos da Dívida Agrária - TDA, que foram criados para viabilizar o pagamento das indenizações, para fins de reforma agrária, conforme disposto na Lei nº 4.504, de 30 de novembro de 1964. Os recursos oriundos da emissão desses títulos são destinados ao cumprimento das indenizações por desapropriações de imóveis rurais para fins de colonização e reforma agrária, dentro das ações previstas no Plano Nacional de Reforma Agrária.</t>
  </si>
  <si>
    <t>Operações de Crédito Contratuais - Mercado Interno</t>
  </si>
  <si>
    <t>Agrega as receitas provenientes de obrigações contratuais no mercado interno, decorrentes de financiamentos ou empréstimos, inclusive arrendamento mercantil, ou concessão de qualquer garantia que represente compromisso, autorizadas por leis específicas.</t>
  </si>
  <si>
    <t>Registra as receitas provenientes de obrigações contratuais no mercado interno, decorrentes de financiamentos ou empréstimos, inclusive arrendamento mercantil, ou concessão de qualquer garantia que represente compromisso, autorizadas por leis específicas.</t>
  </si>
  <si>
    <t>Operações de Crédito Internas para Programas de Educação</t>
  </si>
  <si>
    <t>Registra o valor da arrecadação de receita com operações de crédito internas relativas a programas de educação.</t>
  </si>
  <si>
    <t>Operações de Crédito Internas para Programas de Saúde</t>
  </si>
  <si>
    <t>Registra o valor da arrecadação de receita com operações de crédito internas relativas a programas de saúde.</t>
  </si>
  <si>
    <t>Operações de Crédito Internas para Programas de Saneamento</t>
  </si>
  <si>
    <t>Registra o valor da arrecadação de receita com operações de crédito internas relativas a programas de saneamento.</t>
  </si>
  <si>
    <t>Operações de Crédito Internas para Programas de Meio Ambiente</t>
  </si>
  <si>
    <t>Registra o valor da arrecadação de receita com operações de crédito internas relativas a programas de meio ambiente.</t>
  </si>
  <si>
    <t>Operações de Crédito Internas para Programas de Modernização da Administração Pública</t>
  </si>
  <si>
    <t>Registra o valor da arrecadação da receita com operações de crédito internas relativas a programas de modernização da máquina pública.</t>
  </si>
  <si>
    <t>Operações de Crédito Internas para Refinanciamento da Dívida Contratual</t>
  </si>
  <si>
    <t>Registra o valor da arrecadação da receita com operações de crédito internas para refinanciamento da dívida contratual.</t>
  </si>
  <si>
    <t>Operações de Crédito Internas para Programas de Moradia Popular</t>
  </si>
  <si>
    <t>Registra o valor da arrecadação da receita de operações de crédito internas relativas a programas de moradia popular.</t>
  </si>
  <si>
    <t>Outras Operações de Crédito - Mercado Interno</t>
  </si>
  <si>
    <t>Agrega receitas decorrentes da contratação de operação de crédito no mercado interno não contempladas nos itens anteriores.</t>
  </si>
  <si>
    <t>Registra receitas decorrentes da contratação de operação de crédito no mercado interno não contempladas nos itens anteriores.</t>
  </si>
  <si>
    <t>Operações de Crédito - Mercado Externo</t>
  </si>
  <si>
    <t>Agrega as receitas de operações de crédito externas. Compreendem os recursos decorrentes da colocação no mercado externo de títulos públicos, financiamentos ou empréstimos obtidos no país junto a entidades estatais ou particulares.</t>
  </si>
  <si>
    <t>Títulos de Responsabilidade do Tesouro Nacional - Mercado Externo</t>
  </si>
  <si>
    <t>Agrega os recursos provenientes da colocação, no mercado externo, de títulos de responsabilidade do Tesouro Nacional, conforme autorizado na Lei nº 10.179, de 6 de fevereiro de 2001, e com as características definidas no Decreto nº 3.859, de 4 de julho de 2001, destinados aos diversos fins especificados em normativos legais. Os títulos da dívida pública podem ser emitidos com três finalidades: financiar o déficit orçamentário; realizar operações com fins específicos, definidos em lei; e operacionalizar a política monetária. Registra o valor da receita decorrente da colocação no mercado interno de títulos do governo federal, estadual ou municipal.</t>
  </si>
  <si>
    <t>Registra os recursos provenientes da colocação, no mercado externo, de títulos de responsabilidade do Tesouro Nacional, conforme autorizado na Lei nº 10.179, de 6 de fevereiro de 2001, e com as características definidas no Decreto nº 3.859, de 4 de julho de 2001, destinados a fins específicos, autorizados em normativos legais. As operações externas, de natureza financeira, dependem, ainda, de autorização do Senado Federal, conforme disposto na Constituição Federal, art. 52.</t>
  </si>
  <si>
    <t>Títulos de Responsabilidade do Tesouro Nacional - Refinanciamento da Dívida Pública Federal no Mercado Externo</t>
  </si>
  <si>
    <t>Operações de Crédito Contratuais - Mercado Externo</t>
  </si>
  <si>
    <t>Agrega as receitas provenientes de obrigações contratuais externas, decorrentes de financiamentos ou empréstimos, inclusive arrendamento mercantil, ou concessão de qualquer garantia que represente compromisso, relativas a programas de governo, tais como: educação, saúde, saneamento, meio ambiente, dentre outros.</t>
  </si>
  <si>
    <t>Registra as receitas provenientes de obrigações contratuais externas, decorrentes de financiamentos ou empréstimos, inclusive arrendamento mercantil, ou concessão de qualquer garantia que represente compromisso, relativas a programas de governo, tais como: educação, saúde, saneamento, meio ambiente, dentre outros.</t>
  </si>
  <si>
    <t>Operações de Crédito Externas para Programas de Educação</t>
  </si>
  <si>
    <t>Registra o valor da arrecadação de receita com operações de crédito externas relativas a programas de educação.</t>
  </si>
  <si>
    <t>Operações de Crédito Externas para Programas de Saúde</t>
  </si>
  <si>
    <t>Registra o valor da arrecadação de receita com operações de crédito externas relativas a programas de saúde.</t>
  </si>
  <si>
    <t>Operações de Crédito Externas para Programas de Saneamento</t>
  </si>
  <si>
    <t>Registra o valor da arrecadação de receita com operações de crédito externas relativas a programas de saneamento.</t>
  </si>
  <si>
    <t>Operações de Crédito Externas para Programas de Meio Ambiente</t>
  </si>
  <si>
    <t>Registra o valor da arrecadação de receita com operações de crédito externas relativas a programas de meio ambiente.</t>
  </si>
  <si>
    <t>Operações de Crédito Externas para Programas de Modernização da Administração Pública</t>
  </si>
  <si>
    <t>Registra o valor da arrecadação de receita com operações de crédito externas relativas a programas de modernização da máquina pública.</t>
  </si>
  <si>
    <t>Operações de Crédito Externas para Refinanciamento da Dívida Contratual</t>
  </si>
  <si>
    <t>Registra o valor da arrecadação da receita com operações de crédito externas para refinanciamento da dívida contratual.</t>
  </si>
  <si>
    <t>Outras Operações de Crédito - Mercado Externo</t>
  </si>
  <si>
    <t>Agrega os recursos provenientes de outras operações de crédito externas que não se enquadram nos itens anteriores.</t>
  </si>
  <si>
    <t>Registra os recursos provenientes de outras operações de crédito externas que não se enquadram nos itens anteriores.</t>
  </si>
  <si>
    <t>Alienação de Bens</t>
  </si>
  <si>
    <t>Agrega os recursos provenientes da venda de bens móveis e imóveis e da alienação ou resgate de títulos.</t>
  </si>
  <si>
    <t>Alienação de Bens Móveis</t>
  </si>
  <si>
    <t>Agrega o valor da receita de alienação de bens móveis tais como: mercadorias, bens inservíveis ou desnecessários, dentre outros.</t>
  </si>
  <si>
    <t>Agrega o valor da receita obtida com a alienação ou resgate de títulos e valores mobiliários.</t>
  </si>
  <si>
    <t>Alienação de Títulos, Valores Mobiliários e Aplicações Congêneres Temporárias</t>
  </si>
  <si>
    <t>Registra o valor da receita obtida com a alienação ou resgate de títulos e valores mobiliários temporários.</t>
  </si>
  <si>
    <t>Alienação de Títulos, Valores Mobiliários e Aplicações Congêneres Permanentes</t>
  </si>
  <si>
    <t>Registra as receitas provenientes da alientação de títulos mobiliários classificados como Ativo Não Circulante relativos a Investimentos e Participações Permanentes.</t>
  </si>
  <si>
    <t>Alienação de Estoques</t>
  </si>
  <si>
    <t>Agrega as receitas provenientes da venda de estoques públicos ou privados, em consonância com a política agrícola nacional.</t>
  </si>
  <si>
    <t>Alienação de Estoques Comerciais Destinados a Programas Sociais</t>
  </si>
  <si>
    <t>Registra as receitas provenientes da venda de produtos alimentícios, higiênicos e de limpeza, destinados ao atendimento de programas sociais e institucionais de abastecimento alimentar (parcerias e cestas básicas), promovidas por instituições públicas, objeto de acordo, contrato, convênio ou instrumentos congêneres.</t>
  </si>
  <si>
    <t>Agrega as receitas provenientes da alienação de estoques de alimentos pela Companhia Nacional de Abastecimento - CONAB, cujos produtos foram adquiridos mediante recursos transferidos pelo Ministério do Desenvolvimento Social e Combate à Fome - MDS.</t>
  </si>
  <si>
    <t>Alienação de Bens Móveis e Semoventes</t>
  </si>
  <si>
    <t>Alienação de Bens Imóveis</t>
  </si>
  <si>
    <t>Agrega as receitas provenientes da alienação de bens imóveis, de propriedade da União, Estados, Distrito Federal e Municípios..</t>
  </si>
  <si>
    <t>Registra as receitas provenientes da alienação de bens imóveis, de propriedade da União, Estados, Distrito Federal e Municípios.</t>
  </si>
  <si>
    <t>Alienação de Bens Imóveis - Programa de Administração Imobiliária da União</t>
  </si>
  <si>
    <t>Adicional sobre a Alienação de Bens Imóveis</t>
  </si>
  <si>
    <t>Registra as receitas provenientes do adicional sobre a alienação de bens imóveis. Atualmente, há previsão legal para o Fundo do Regime Geral de Previdência Social - FRGPS, disposta no § 5º do art. 14 da Lei nº 11.481, de 31 de maio de 2007.</t>
  </si>
  <si>
    <t>Agrega as receitas provenientes da alienação de bens imóveis, de propriedade da União, Estados, Distrito Federal e Municípios.</t>
  </si>
  <si>
    <t>Alienação de Bens Intangíveis</t>
  </si>
  <si>
    <t>Agrega as receitas da alienação de bens intangíveis, tais como marcas, patentes, títulos de licença, direitos de franquia, direitos autorais, entre outros. 
A Lei de Responsabilidade Fiscal veda a aplicação da receita de capital derivada da alienação de bens e direitos que integram o patrimônio público para o financiamento de despesa corrente, salvo se destinada por lei aos regimes de previdência social, geral e próprio dos servidores públicos.</t>
  </si>
  <si>
    <t>Registra as receitas da alienação de bens intangíveis, tais como marcas, patentes, títulos de licença, direitos de franquia, direitos autorais, entre outros. 
A Lei de Responsabilidade Fiscal veda a aplicação da receita de capital derivada da alienação de bens e direitos que integram o patrimônio público para o financiamento de despesa corrente, salvo se destinada por lei aos regimes de previdência social, geral e próprio dos servidores públicos.</t>
  </si>
  <si>
    <t>Amortização de Empréstimos</t>
  </si>
  <si>
    <t>Agrega as receitas provenientes da amortização de financiamentos ou empréstimos concedidos pela União em títulos e contratos. Por amortização de empréstimo entende-se pagamento de empréstimo ou financiamento, em prestações fixas, sem considerar os juros e correção monetária referentes.</t>
  </si>
  <si>
    <t>Amortização de Empréstimos - Estados e Municípios</t>
  </si>
  <si>
    <t>Amortização de Empréstimos - Refinanciamento de Dívidas de Médio e Longo Prazo</t>
  </si>
  <si>
    <t>Registra as receitas oriundas da amortização de empréstimos, financiamentos e refinanciamentos concedidos pela União, no âmbito do programa de refinanciamento da dívida externa, o Plano Brady. O Plano Brady foi um acordo firmado ao amparo da Resolução do Senado Federal nº 98, de 1992, alterada pelas Resoluções nº 90 e 132, ambas de 1993, reestruturando a dívida de médio e longo prazos (principal vencido e vincendo, assim como juros devidos e não pagos no período de 1º de janeiro de 1991 a 15 de abril de 1994) do setor público brasileiro junto aos credores privados estrangeiros, mediante emissão em 15/04/1994 de sete tipos de bônus pela União: Debt Conversion Bond, New Money Bond, Flirb, C - Bond, Discount Bond, Par Bond e EI Bond. A contratação do financiamento interno com os mutuários originais, formalizando o repasse das condições financeiras do acordo com prestações semestrais em abril e outubro, foi autorizada pelas Portarias MF nº 89, de 1996, nº 192, de 1996, nº 168, de 1997 e nº 364, de 2000, com termo em 15 de abril de 2024.</t>
  </si>
  <si>
    <t>Amortização de Empréstimos - Programa das Operações Oficiais de Crédito</t>
  </si>
  <si>
    <t>Amortização de Empréstimos Contratuais</t>
  </si>
  <si>
    <t>Registra as receitas provenientes de pagamento de parcelas de empréstimos, financiamentos e refinanciamentos que não se enquadram em categorias específicas.</t>
  </si>
  <si>
    <t>Amortização de Financiamentos</t>
  </si>
  <si>
    <t>Agrega as receitas provenientes da amortização de financiamentos concedidos.</t>
  </si>
  <si>
    <t>Amortização de Financiamentos em Geral</t>
  </si>
  <si>
    <t>Registra as receitas provenientes da amortização de financiamentos concedidos.</t>
  </si>
  <si>
    <t>Transferências de Capital</t>
  </si>
  <si>
    <t>Agrega as receitas provenientes de recursos financeiros decorrentes de doações, contratos, convênios, acordos, ajustes, termos de parceria ou outros instrumentos, quando destinados a atender despesas classificáveis como de capital.</t>
  </si>
  <si>
    <t>Agrega as receitas provenientes de recursos financeiros recebidos da União ou de suas entidades, decorrentes de doações, contratos, convênios, acordos, ajustes, termos de parceria ou outros instrumentos, quando destinados a atender despesas classificáveis como de capital.</t>
  </si>
  <si>
    <t>Transferências de Recursos do Sistema Único de Saúde - SUS</t>
  </si>
  <si>
    <t>Transferências de Recursos do Sistema Único de Saúde – SUS – Fundo a Fundo - Bloco de Manutenção das Ações e Serviços Públicos de Saúde</t>
  </si>
  <si>
    <t>Agrega o valor total das transferências de capital oriundas do Fundo Nacional de Saúde referentes ao bloco de manutenção das ações e serviços públicos de saúde, recebidos pelos Fundos de Saúde dos Estados, do Distrito Federal e dos Municípios.</t>
  </si>
  <si>
    <t>Registra o valor total de transferências de capital do bloco de manutenção das ações e serviços públicos de saúde do Fundo Nacional de Saúde (União) recebidos pelos Fundos de Saúde dos Estados, do Distrito Federal e dos Municípios, referentes a gastos com atenção primária em saúde.</t>
  </si>
  <si>
    <t>Registra o valor total de transferências de capital do bloco de manutenção das ações e serviços públicos de saúde do Fundo Nacional de Saúde (União) recebidos pelos Fundos de Saúde dos Estados, do Distrito Federal e dos Municípios, referentes a gastos com atenção especializada em saúde.</t>
  </si>
  <si>
    <t>Registra o valor total de transferências de capital do bloco de manutenção das ações e serviços públicos de saúde do Fundo Nacional de Saúde (União) recebidos pelos Fundos de Saúde dos Estados, do Distrito Federal e dos Municípios, referentes a gastos com vigilância em saúde.</t>
  </si>
  <si>
    <t>Registra o valor total de transferências de capital do bloco de manutenção das ações e serviços públicos de saúde do Fundo Nacional de Saúde (União) recebidos pelos Fundos de Saúde dos Estados, do Distrito Federal e dos Municípios, referentes a gastos com assistência farmacêutica.</t>
  </si>
  <si>
    <t>Registra o valor total de transferências de capital do bloco de manutenção das ações e serviços públicos de saúde do Fundo Nacional de Saúde (União) recebidos pelos Fundos de Saúde dos Estados, do Distrito Federal e dos Municípios, referentes a gastos com gestão do SUS.</t>
  </si>
  <si>
    <t>Registra o valor total de transferências de capital do bloco de manutenção das ações e serviços públicos de saúde do Fundo Nacional de Saúde (União) recebidos pelos Fundos de Saúde dos Estados, do Distrito Federal e dos Municípios, para ações não especificados anteriormente.</t>
  </si>
  <si>
    <t>Registra o valor das transferências de capital da União recebidas pelos consórcios públicos, mediante contrato ou outro instrumento.</t>
  </si>
  <si>
    <t>Transferências de Recursos do Sistema Único de Saúde – SUS - Fundo a Fundo - Bloco de Estruturação da Rede de Serviços Públicos de Saúde</t>
  </si>
  <si>
    <t>Agrega o valor total das transferências de capital oriundas do Fundo Nacional de Saúde referentes ao bloco de estruturação da rede de serviços públicos de saúde, recebidos pelos Fundos de Saúde dos Estados, do Distrito Federal e dos Municípios.</t>
  </si>
  <si>
    <t>Registra o valor das transferências de capital da União recebidas pelos Estados, Distrito Federal e Municípios, referentes ao bloco de estruturação da rede de serviços do Sistema Único de Saúde – SUS, destinados à atenção primária em saúde.</t>
  </si>
  <si>
    <t>Registra o valor das transferências de capital da União recebidas pelos Estados, Distrito Federal e Municípios, referentes ao bloco de estruturação da rede de serviços do Sistema Único de Saúde – SUS, destinaos à atenção especializada em saúde.</t>
  </si>
  <si>
    <t>Registra o valor das transferências de capital da União recebidas pelos Estados, Distrito Federal e Municípios, referentes ao bloco de estruturação da rede de serviços do Sistema Único de Saúde – SUS, destinados à Vigilância em Saúde.</t>
  </si>
  <si>
    <t>Registra o valor das transferências de capital da União recebidas pelos Estados, Distrito Federal e Municípios, referentes ao bloco de estruturação da rede de serviços do Sistema Único de Saúde – SUS, destinados à Gestão do SUS.</t>
  </si>
  <si>
    <t>Registra o valor das transferências de capital da União recebidas pelos Estados, Distrito Federal e Municípios, referentes ao bloco de estruturação da rede de serviços do Sistema Único de Saúde – SUS, não detalhadas anteriormente.</t>
  </si>
  <si>
    <t>Transferências de Recursos do Fundo Nacional do Desenvolvimento da Educação – FNDE </t>
  </si>
  <si>
    <t>Transferências de Recursos Destinados a Programas de Educação</t>
  </si>
  <si>
    <t>Agrega o valor das transferências de capital da União recebidas pelos Estados, Distrito Federal e Municípios, referentes a programas de educação.</t>
  </si>
  <si>
    <t>Registra o valor das transferências de capital da União recebidas pelos Estados, Distrito Federal e Municípios, referentes ao programas Caminho da Escola, conforme Lei nº 12.816 de 12013.</t>
  </si>
  <si>
    <t>Transferências para o Programa Nacional de Reestruturação e Aquisição de Equipamentos para a Rede Escolar Pública de Educação Infantil - Proinfância</t>
  </si>
  <si>
    <t>Registra o valor das transferências de capital da União recebidas pelos Estados, Distrito Federal e Municípios, referentes ao Programa Nacional de Reestruturação e Aquisição de Equipamentos para a Rede Escolar Pública de Educação Infantil (Proinfância), instituído pela Resolução nº 6, de 24 de abril de 2007.</t>
  </si>
  <si>
    <t>Registra o valor das transferências de capital da União recebidas pelos Estados, Distrito Federal e Municípios, referentes a programas de educação, não especificados anteriormente.</t>
  </si>
  <si>
    <t>Agrega o valor total dos recursos de transferências de capital da União recebidos pelos Estados, Distrito Federal e Municípios, referentes ao Fundo Nacional de Assistência Social – FNAS.</t>
  </si>
  <si>
    <t>Registra o valor total dos recursos de transferências de capital da União recebidos pelos Estados, Distrito Federal e Municípios, referentes ao Fundo Nacional de Assistência Social – FNAS.</t>
  </si>
  <si>
    <t>Transferências de Convênios da União e de suas Entidades </t>
  </si>
  <si>
    <t>Agrega o valor total dos recursos oriundos de convênios firmados, com ou sem contraprestações de serviços, com a União ou com suas entidades, para a realização de objetivos de interesse comum dos partícipes, e destinados a custear despesas de capital. Quando o convênio for entre entidades federais, a entidade transferidora não poderá integrar o orçamento da seguridade social da União.</t>
  </si>
  <si>
    <t>Registra o valor dos recursos oriundos de convênios firmados com a saúde, para a realização de objetivos de interesse comum dos partícipes, e destinados a custear despesas de capital.</t>
  </si>
  <si>
    <t>Transferências de Convênios da União destinadas a Programas de Educação</t>
  </si>
  <si>
    <t>Registra o valor dos recursos oriundos de convênios firmados com a União, destinados a programas de educação, para a realização de objetivos de interesse comum dos partícipes, e destinados a custear despesas de capital.</t>
  </si>
  <si>
    <t>Transferências de Convênios da União destinadas a Programas de Saneamento Básico</t>
  </si>
  <si>
    <t>Registra o valor dos recursos oriundos de convênios firmados com a União, destinados a programas de saneamento básico, para a realização de objetivos de interesse comum dos partícipes, e destinados a custear despesas de capital.</t>
  </si>
  <si>
    <t>Transferências de Convênios da União destinadas a Programas de Meio Ambiente</t>
  </si>
  <si>
    <t>Registra o valor dos recursos oriundos de convênios firmados com a União, destinados a programas de meio ambiente, para a realização de objetivos de interesse comum dos partícipes, e destinados a custear despesas de capital. Esta conta não pode ser utilizada para o registro do repasse constitucional de receita proveniente da Contribuição de Intervenção no Domínio Econômico (CIDE), na forma prevista no art. 159, III da Constituição.</t>
  </si>
  <si>
    <t>Transferências de Convênios da União destinadas a Programas de Infraestrutura em Transporte</t>
  </si>
  <si>
    <t>Registra o valor dos recursos oriundos de convênios firmados com a União, destinados a programas de infraestrutura em transporte, para realização de objetivos de interesse comum dos partícipes, e destinados a custear despesas de capital. Esta conta não pode ser utilizada para o registro do repasse constitucional de receita proveniente da Contribuição de Intervenção no Domínio Econômico (CIDE), na forma prevista no art. 159, III da Constituição.</t>
  </si>
  <si>
    <t>Registra o valor total das receitas recebidas através de transferência de outros recursos do Tesouro Nacional que não se enquadrem nos itens anteriores, tais como os recursos diretamente arrecadados por órgãos da administração direta, em especial os órgãos autônomos instituídos com base no art. 172 do Decreto-Lei nº 200/67, transferidos aos respectivos fundos.</t>
  </si>
  <si>
    <t>Agrega as receitas provenientes de recursos financeiros recebidos dos Estados e do Distrito Federal e de suas entidades, decorrentes de doações, contratos, convênios, acordos, ajustes, termos de parceria ou outros instrumentos, quando destinados a atender despesas classificáveis como de capital.</t>
  </si>
  <si>
    <t>Transferências de Recursos do Sistema Único de Saúde – SUS dos Estados e DF</t>
  </si>
  <si>
    <t>Agrega o valor total dos recursos recebidos pelas demais esferas de governo e respectivas entidades da administração descentralizada, destinados ao Sistema Único de Saúde, transferidos pelos Estados, exceto as transferências de convênios.</t>
  </si>
  <si>
    <t>Registra o valor total dos recursos recebidos pelas demais esferas de governo e respectivas entidades da administração descentralizada, destinados ao Sistema Único de Saúde, transferidos pelos Estados, exceto as transferências de convênios.</t>
  </si>
  <si>
    <t>Transferências dos Estados e Distrito Federal a Consórcios Públicos</t>
  </si>
  <si>
    <t>Registra o valor total dos recursos recebidos pelas demais esferas de governo e respectivas entidades da administração descentralizada, destinados a programas de educação, transferidos pelos Estados, exceto as transferências de convênios.</t>
  </si>
  <si>
    <t>Transferências de Convênios dos Estados e DF e de Suas Entidades </t>
  </si>
  <si>
    <t>Agrega o valor total dos recursos oriundos de convênios firmados com ou sem contraprestações de serviços com Estados ou com o Distrito Federal e respectivas entidades públicas, para a realização de objetivos de interesse comum dos partícipes, destinados a custear despesas de capital.</t>
  </si>
  <si>
    <t>Transferências de Convênios dos Estados para o Sistema Único de Saúde – SUS</t>
  </si>
  <si>
    <t>Registra o valor dos recursos oriundos de convênios firmados com os Estados, destinados ao Sistema Único de Saúde, para a realização de objetivos de interesse comum dos partícipes, e destinados a custear despesas de capital.</t>
  </si>
  <si>
    <t>Transferências de Convênios dos Estados destinadas a Programas de Educação</t>
  </si>
  <si>
    <t>Registra o valor dos recursos oriundos de convênios firmados com os Estados, destinados a programas de educação, para a realização de objetivos de interesse comum dos partícipes, e destinados a custear despesas de capital.</t>
  </si>
  <si>
    <t>Transferências de Convênios dos Estados destinadas a Programas de Saneamento Básico</t>
  </si>
  <si>
    <t>Registra o valor dos recursos oriundos de convênios firmados com os Estados, destinados a programas de saneamento básico, para a realização de objetivos de interesse comum dos partícipes, e destinados a custear despesas de capital.</t>
  </si>
  <si>
    <t>Transferências de Convênios dos Estados destinadas a Programas de Meio Ambiente</t>
  </si>
  <si>
    <t>Registra o valor dos recursos oriundos de convênios firmados com os Estados, destinados a programas de meio ambiente, para a realização de objetivos de interesse comum dos partícipes, e destinados a custear despesas de capital. Esta conta não pode ser utilizada para o registro do repasse constitucional de receita proveniente da cota-parte da Contribuição de Intervenção no Domínio Econômico (CIDE), na forma prevista no art. 159, III, § 4º da Constituição.</t>
  </si>
  <si>
    <t>Transferências de Convênios dos Estados destinadas a Programas de Infraestrutura em Transporte</t>
  </si>
  <si>
    <t>Registra o valor dos recursos oriundos de convênios firmados com os Estados, destinados a programas de infraestrutura em transporte, para a realização de objetivos de interesse comum dos partícipes, e destinados a custear despesas de capital. Esta conta não pode ser utilizada para o registro do repasse constitucional de receita proveniente da cota-parte da Contribuição de Intervenção no Domínio Econômico (CIDE), na forma prevista no art. 159, III, § 4º da Constituição.</t>
  </si>
  <si>
    <t>Outras Transferências de Recursos dos Estados</t>
  </si>
  <si>
    <t>Agrega o valor total das receitas para atender suas necessidades de identificação. As demais esferas de governo poderão desdobrar este item, discriminando os recursos transferidos pelos Estados que não estejam especificados.</t>
  </si>
  <si>
    <t>Registra as transferências de capital dos Estados, Distrito Federal, e de suas entidades, recebidas pelos consórcios públicos, mediante contrato ou outro instrumento.</t>
  </si>
  <si>
    <t>Registra o valor total das receitas para atender suas necessidades de identificação. As demais esferas de governo poderão desdobrar este item, discriminando os recursos transferidos pelos Estados que não estejam especificados.</t>
  </si>
  <si>
    <t>Agrega as receitas provenientes de recursos financeiros recebidos dos Municípios e de suas entidades, decorrentes de doações, contratos, convênios, acordos, ajustes, termos de parceria ou outros instrumentos, quando destinados a atender despesas classificáveis como de capital.</t>
  </si>
  <si>
    <t>Transferências de Recursos do Sistema Único de Saúde – SUS dos Municípios </t>
  </si>
  <si>
    <t>Transferências de Convênios dos Municípios e de Suas Entidades </t>
  </si>
  <si>
    <t>Agrega o valor total dos recursos oriundos de convênios firmados, com ou sem contraprestações de serviços com Municípios ou com suas entidades públicas, para a realização de objetivos de interesse comum dos partícipes, destinados a custear despesas de capital.</t>
  </si>
  <si>
    <t>Registra o valor das transferências de capital dos Municípios recebidas pelos consórcios públicos, mediante contrato ou outro instrumento.</t>
  </si>
  <si>
    <t>Registra o valor dos recursos oriundos de convênios firmados com os Municípios, destinados a programas de saúde, para a realização de objetivos de interesse comum dos partícipes, e destinados a custear despesas de capital.</t>
  </si>
  <si>
    <t>Registra o valor dos recursos oriundos de convênios firmados com os Municípios, destinados a programas de educação, para a realização de objetivos de interesse comum dos partícipes, e destinados a custear despesas de capital.</t>
  </si>
  <si>
    <t>Registra o valor dos recursos oriundos de convênios firmados com os Municípios, destinados a programas de saneamento, para a realização de objetivos de interesse comum dos partícipes, e destinados a custear despesas de capital.</t>
  </si>
  <si>
    <t>Agrega o valor total de outros recursos recebidos pelas demais esferas de governo e de suas entidades da administração descentralizada, transferidos pelos Municípios, não previstos nos itens anteriores.</t>
  </si>
  <si>
    <t>Registra o valor total de outros recursos recebidos pelas demais esferas de governo e de suas entidades da administração descentralizada, transferidos pelos Municípios, não previstos nos itens anteriores.</t>
  </si>
  <si>
    <t>Agrega as receitas provenientes de recursos financeiros recebidos de instituições dotadas de personalidade jurídica de direito privado, decorrentes de doações, contratos, convênios, acordos, ajustes, termos de parceria ou outros instrumentos, quando destinados a atender despesas classificáveis como de capital.</t>
  </si>
  <si>
    <t>Transferências de Convênios de Instituições Privadas Destinados a Programas de Saúde</t>
  </si>
  <si>
    <t>Transferências de Convênios de Instituições Privadas Destinados a Programas de Educação</t>
  </si>
  <si>
    <t>Agrega as receitas provenientes de recursos financeiros recebidos de instituições públicas não especificadas em outras naturezas, decorrentes de doações, contratos, convênios, acordos, ajustes, termos de parceria ou outros instrumentos, quando destinados a atender despesas classificáveis como de capital.</t>
  </si>
  <si>
    <t>Agrega as receitas provenientes de recursos financeiros recebidos do exterior, decorrentes de doações, contratos, acordos, ajustes ou outros instrumentos, quando destinados a atender despesas classificáveis como de capital.</t>
  </si>
  <si>
    <t>Transferências do Exterior para Programas de Saúde</t>
  </si>
  <si>
    <t>Transferências do Exterior para Programas de Educação</t>
  </si>
  <si>
    <t>Demais Transferências de Capital</t>
  </si>
  <si>
    <t>Agrega as receitas provenientes de recursos financeiros recebidos de pessoas físicas, decorrentes de doações, contratos, acordos, ajustes ou outros instrumentos, quando destinados a atender despesas classificáveis como de capital.</t>
  </si>
  <si>
    <t>Transferências de Pessoas Físicas para Programas de Saúde</t>
  </si>
  <si>
    <t>Transferências de Pessoas Físicas para Programas de Educação</t>
  </si>
  <si>
    <t>Agrega as receitas provenientes de depósitos não identificados, decorrentes de doações, quando destinados a atender despesas classificáveis como de capital.</t>
  </si>
  <si>
    <t>Registra as receitas provenientes de depósitos não identificados, decorrentes de doações, quando destinados a atender despesas classificáveis como de capital.</t>
  </si>
  <si>
    <t>Outras Receitas de Capital</t>
  </si>
  <si>
    <t>Agrega as receitas provenientes de integralização de capital social, resultado positivo do Banco Central do Brasil, as remunerações do Tesouro Nacional, os saldos de exercícios anteriores e outras receitas semelhantes.</t>
  </si>
  <si>
    <t>Integralização de Capital Social</t>
  </si>
  <si>
    <t>Agrega os recursos destinados à constituição ou aumento de capital social de empresas públicas ou de sociedades de economia mista. Cabe ressaltar que o capital social poderá ser formado com contribuições em dinheiro ou em qualquer espécie de bens suscetíveis de avaliação em dinheiro.</t>
  </si>
  <si>
    <t>Resgate de Títulos do Tesouro</t>
  </si>
  <si>
    <t>Agrega recursos correspondentes ao valor principal das receitas auferidas por detentores de títulos do Tesouro resgatados.</t>
  </si>
  <si>
    <t>Registra recursos correspondentes ao valor principal das receitas auferidas por detentores de títulos do Tesouro resgatados.</t>
  </si>
  <si>
    <t>Demais Receitas de Capital</t>
  </si>
  <si>
    <t>Agrega as receitas de capital que não atendem às especificações anteriores. Deve ser empregada apenas no caso de impossibilidade de utilização dos demais títulos.</t>
  </si>
  <si>
    <t>Registra os recursos recebidos pela alienação de certificados de potencial adicional de construção. Os recursos serão aplicados exclusivamente na própria operação urbana
consorciada, nos termos do § 1º do artigo 33 da Lei 10.257/2001.</t>
  </si>
  <si>
    <t>Recursos Arrecadados em Exercícios Anteriores</t>
  </si>
  <si>
    <t>Natureza de receita para inclusão no Projeto de Lei e na Lei Orçamentária Anual, para fins de equilíbrio formal do orçamento, de recursos arrecadados em exercícios anteriores e registrados em superávit financeiro. Poderá ser detalhada conforme a necessidade do ente da Federação.</t>
  </si>
  <si>
    <t>S-Sintética
A-Analítica</t>
  </si>
  <si>
    <t>Inclusão-TCE</t>
  </si>
  <si>
    <t>Imposto sobre a Propriedade Predial e Territorial Urbana - Principal</t>
  </si>
  <si>
    <t>Imposto sobre a Propriedade Predial e Territorial Urbana - Multas e Juros de Mora</t>
  </si>
  <si>
    <t>Imposto sobre a Propriedade Predial e Territorial Urbana - Dívida Ativa</t>
  </si>
  <si>
    <t>Imposto sobre a Propriedade Predial e Territorial Urbana - Dívida Ativa - Multas e Juros de Mora da Dívida Ativa</t>
  </si>
  <si>
    <t>Imposto sobre a Propriedade Predial e Territorial Urbana - Multas</t>
  </si>
  <si>
    <t>Imposto sobre a Propriedade Predial e Territorial Urbana - Juros de Mora</t>
  </si>
  <si>
    <t>Imposto sobre a Propriedade Predial e Territorial Urbana - Dívida Ativa - Multas da Dívida Ativa</t>
  </si>
  <si>
    <t>Imposto sobre a Propriedade Predial e Territorial Urbana - Juros de Mora da Dívida Ativa</t>
  </si>
  <si>
    <t>Impostos sobre Transmissão "Inter Vivos" de Bens Imóveis e de Direitos Reais sobre Imóveis - Principal</t>
  </si>
  <si>
    <t>Impostos sobre Transmissão "Inter Vivos" de Bens Imóveis e de Direitos Reais sobre Imóveis - Multas e Juros de Mora</t>
  </si>
  <si>
    <t>Impostos sobre Transmissão "Inter Vivos" de Bens Imóveis e de Direitos Reais sobre Imóveis - Dívida Ativa</t>
  </si>
  <si>
    <t>Impostos sobre Transmissão "Inter Vivos" de Bens Imóveis e de Direitos Reais sobre Imóveis - Dívida Ativa - Multas e Juros de Mora da Dívida Ativa</t>
  </si>
  <si>
    <t>Impostos sobre Transmissão "Inter Vivos" de Bens Imóveis e de Direitos Reais sobre Imóveis - Multas</t>
  </si>
  <si>
    <t>Impostos sobre Transmissão "Inter Vivos" de Bens Imóveis e de Direitos Reais sobre Imóveis - Juros de Mora</t>
  </si>
  <si>
    <t>Impostos sobre Transmissão "Inter Vivos" de Bens Imóveis e de Direitos Reais sobre Imóveis - Dívida Ativa - Multas da Dívida Ativa</t>
  </si>
  <si>
    <t>Impostos sobre Transmissão "Inter Vivos" de Bens Imóveis e de Direitos Reais sobre Imóveis - Juros de Mora da Dívida Ativa</t>
  </si>
  <si>
    <t>Imposto sobre a Renda - Retido na Fonte - Trabalho - Principal</t>
  </si>
  <si>
    <t>Imposto sobre a Renda - Retido na Fonte - Trabalho - Multas e Juros de Mora</t>
  </si>
  <si>
    <t>Imposto sobre a Renda - Retido na Fonte - Trabalho - Dívida Ativa</t>
  </si>
  <si>
    <t>Imposto sobre a Renda - Retido na Fonte - Trabalho - Dívida Ativa - Multas e Juros de Mora da Dívida Ativa</t>
  </si>
  <si>
    <t>Imposto sobre a Renda - Retido na Fonte - Trabalho - Multas</t>
  </si>
  <si>
    <t>Imposto sobre a Renda - Retido na Fonte - Trabalho - Juros de Mora</t>
  </si>
  <si>
    <t>Imposto sobre a Renda - Retido na Fonte - Trabalho - Dívida Ativa - Multas da Dívida Ativa</t>
  </si>
  <si>
    <t>Imposto sobre a Renda - Retido na Fonte - Trabalho - Juros de Mora da Dívida Ativa</t>
  </si>
  <si>
    <t>Imposto sobre a Renda - Retido na Fonte - Outros Rendimentos - Principal</t>
  </si>
  <si>
    <t>Imposto sobre a Renda - Retido na Fonte - Outros Rendimentos - Multas e Juros de Mora</t>
  </si>
  <si>
    <t>Imposto sobre a Renda - Retido na Fonte - Outros Rendimentos - Dívida Ativa</t>
  </si>
  <si>
    <t>Imposto sobre a Renda - Retido na Fonte - Outros Rendimentos - Dívida Ativa - Multas e Juros de Mora da Dívida Ativa</t>
  </si>
  <si>
    <t>Imposto sobre a Renda - Retido na Fonte - Outros Rendimentos - Multas</t>
  </si>
  <si>
    <t>Imposto sobre a Renda - Retido na Fonte - Outros Rendimentos - Juros de Mora</t>
  </si>
  <si>
    <t>Imposto sobre a Renda - Retido na Fonte - Outros Rendimentos - Dívida Ativa - Multas da Dívida Ativa</t>
  </si>
  <si>
    <t>Imposto sobre a Renda - Retido na Fonte - Outros Rendimentos - Juros de Mora da Dívida Ativa</t>
  </si>
  <si>
    <t>Adicional ISS - Fundo Municipal de Combate à Pobreza - Principal</t>
  </si>
  <si>
    <t>Adicional ISS - Fundo Municipal de Combate à Pobreza - Multas e Juros de Mora</t>
  </si>
  <si>
    <t>Adicional ISS - Fundo Municipal de Combate à Pobreza - Dívida Ativa</t>
  </si>
  <si>
    <t>Adicional ISS - Fundo Municipal de Combate à Pobreza - Dívida Ativa - Multas e Juros de Mora da Dívida Ativa</t>
  </si>
  <si>
    <t>Adicional ISS - Fundo Municipal de Combate à Pobreza - Multas</t>
  </si>
  <si>
    <t>Adicional ISS - Fundo Municipal de Combate à Pobreza - Juros de Mora</t>
  </si>
  <si>
    <t>Adicional ISS - Fundo Municipal de Combate à Pobreza - Dívida Ativa - Multas da Dívida Ativa</t>
  </si>
  <si>
    <t>Adicional ISS - Fundo Municipal de Combate à Pobreza - Juros de Mora da Dívida Ativa</t>
  </si>
  <si>
    <t>Imposto sobre Vendas a Varejo de Combustíveis Líquidos e Gasosos (IVVC) - Principal</t>
  </si>
  <si>
    <t>Imposto sobre Vendas a Varejo de Combustíveis Líquidos e Gasosos (IVVC) - Multas e Juros de Mora</t>
  </si>
  <si>
    <t>Imposto sobre Vendas a Varejo de Combustíveis Líquidos e Gasosos (IVVC) - Dívida Ativa</t>
  </si>
  <si>
    <t>Imposto sobre Vendas a Varejo de Combustíveis Líquidos e Gasosos (IVVC) - Dívida Ativa - Multas e Juros de Mora da Dívida Ativa</t>
  </si>
  <si>
    <t>Imposto sobre Vendas a Varejo de Combustíveis Líquidos e Gasosos (IVVC) - Multas</t>
  </si>
  <si>
    <t>Imposto sobre Vendas a Varejo de Combustíveis Líquidos e Gasosos (IVVC) - Juros de Mora</t>
  </si>
  <si>
    <t>Imposto sobre Vendas a Varejo de Combustíveis Líquidos e Gasosos (IVVC) - Dívida Ativa - Multas da Dívida Ativa</t>
  </si>
  <si>
    <t>Imposto sobre Vendas a Varejo de Combustíveis Líquidos e Gasosos (IVVC) - Juros de Mora da Dívida Ativa</t>
  </si>
  <si>
    <t>Outros Impostos - Principal</t>
  </si>
  <si>
    <t>Outros Impostos - Multas e Juros de Mora</t>
  </si>
  <si>
    <t>Outros Impostos - Dívida Ativa</t>
  </si>
  <si>
    <t>Outros Impostos - Dívida Ativa - Multas e Juros de Mora da Dívida Ativa</t>
  </si>
  <si>
    <t>Outros Impostos - Multas</t>
  </si>
  <si>
    <t>Outros Impostos - Juros de Mora</t>
  </si>
  <si>
    <t>Outros Impostos - Dívida Ativa - Multas da Dívida Ativa</t>
  </si>
  <si>
    <t>Outros Impostos - Juros de Mora da Dívida Ativa</t>
  </si>
  <si>
    <t>Taxas de Inspeção, Controle e Fiscalização - Principal</t>
  </si>
  <si>
    <t>Taxas de Inspeção, Controle e Fiscalização - Multas e Juros de Mora</t>
  </si>
  <si>
    <t>Taxas de Inspeção, Controle e Fiscalização - Dívida Ativa</t>
  </si>
  <si>
    <t>Taxas de Inspeção, Controle e Fiscalização - Dívida Ativa - Multas e Juros de Mora da Dívida Ativa</t>
  </si>
  <si>
    <t>Taxas de Inspeção, Controle e Fiscalização - Multas</t>
  </si>
  <si>
    <t>Taxas de Inspeção, Controle e Fiscalização - Juros de Mora</t>
  </si>
  <si>
    <t>Taxas de Inspeção, Controle e Fiscalização - Dívida Ativa - Multas da Dívida Ativa</t>
  </si>
  <si>
    <t>Taxas de Inspeção, Controle e Fiscalização - Juros de Mora da Dívida Ativa</t>
  </si>
  <si>
    <t>Taxa de Controle e Fiscalização de Produtos Químicos - Principal</t>
  </si>
  <si>
    <t>Taxa de Controle e Fiscalização de Produtos Químicos - Multas e Juros de Mora</t>
  </si>
  <si>
    <t>Taxa de Controle e Fiscalização de Produtos Químicos - Dívida Ativa</t>
  </si>
  <si>
    <t>Taxa de Controle e Fiscalização de Produtos Químicos - Dívida Ativa - Multas e Juros de Mora da Dívida Ativa</t>
  </si>
  <si>
    <t>Taxa de Controle e Fiscalização de Produtos Químicos - Multas</t>
  </si>
  <si>
    <t>Taxa de Controle e Fiscalização de Produtos Químicos - Juros de Mora</t>
  </si>
  <si>
    <t>Taxa de Controle e Fiscalização de Produtos Químicos - Dívida Ativa - Multas da Dívida Ativa</t>
  </si>
  <si>
    <t>Taxa de Controle e Fiscalização de Produtos Químicos - Juros de Mora da Dívida Ativa</t>
  </si>
  <si>
    <t>Taxa de Controle e Fiscalização Ambiental - Principal</t>
  </si>
  <si>
    <t>Taxa de Controle e Fiscalização Ambiental - Multas e Juros de Mora</t>
  </si>
  <si>
    <t>Taxa de Controle e Fiscalização Ambiental - Dívida Ativa</t>
  </si>
  <si>
    <t>Taxa de Controle e Fiscalização Ambiental - Dívida Ativa - Multas e Juros de Mora da Dívida Ativa</t>
  </si>
  <si>
    <t>Taxa de Controle e Fiscalização Ambiental - Multas</t>
  </si>
  <si>
    <t>Taxa de Controle e Fiscalização Ambiental - Juros de Mora</t>
  </si>
  <si>
    <t>Taxa de Controle e Fiscalização Ambiental - Dívida Ativa - Multas da Dívida Ativa</t>
  </si>
  <si>
    <t>Taxa de Controle e Fiscalização Ambiental - Juros de Mora da Dívida Ativa</t>
  </si>
  <si>
    <t>Taxa de Controle e Fiscalização da Pesca e Aquicultura - Principal</t>
  </si>
  <si>
    <t>Taxa de Controle e Fiscalização da Pesca e Aquicultura - Multas e Juros de Mora</t>
  </si>
  <si>
    <t>Taxa de Controle e Fiscalização da Pesca e Aquicultura - Dívida Ativa</t>
  </si>
  <si>
    <t>Taxa de Controle e Fiscalização da Pesca e Aquicultura - Dívida Ativa - Multas e Juros de Mora da Dívida Ativa</t>
  </si>
  <si>
    <t>Taxa de Controle e Fiscalização da Pesca e Aquicultura - Multas</t>
  </si>
  <si>
    <t>Taxa de Controle e Fiscalização da Pesca e Aquicultura - Juros de Mora</t>
  </si>
  <si>
    <t>Taxa de Controle e Fiscalização da Pesca e Aquicultura - Dívida Ativa - Multas da Dívida Ativa</t>
  </si>
  <si>
    <t>Taxa de Controle e Fiscalização da Pesca e Aquicultura - Juros de Mora da Dívida Ativa</t>
  </si>
  <si>
    <t>Taxa de Fiscalização de Vigilância Sanitária - Principal</t>
  </si>
  <si>
    <t>Taxa de Fiscalização de Vigilância Sanitária - Multas e Juros de Mora</t>
  </si>
  <si>
    <t>Taxa de Fiscalização de Vigilância Sanitária - Dívida Ativa</t>
  </si>
  <si>
    <t>Taxa de Fiscalização de Vigilância Sanitária - Dívida Ativa - Multas e Juros de Mora da Dívida Ativa</t>
  </si>
  <si>
    <t>Taxa de Fiscalização de Vigilância Sanitária - Multas</t>
  </si>
  <si>
    <t>Taxa de Fiscalização de Vigilância Sanitária - Juros de Mora</t>
  </si>
  <si>
    <t>Taxa de Fiscalização de Vigilância Sanitária - Dívida Ativa - Multas da Dívida Ativa</t>
  </si>
  <si>
    <t>Taxa de Fiscalização de Vigilância Sanitária - Juros de Mora da Dívida Ativa</t>
  </si>
  <si>
    <t>Taxa de Saúde Suplementar - Principal</t>
  </si>
  <si>
    <t>Taxa de Saúde Suplementar - Multas e Juros de Mora</t>
  </si>
  <si>
    <t>Taxa de Saúde Suplementar - Dívida Ativa</t>
  </si>
  <si>
    <t>Taxa de Saúde Suplementar - Dívida Ativa - Multas e Juros de Mora da Dívida Ativa</t>
  </si>
  <si>
    <t>Taxa de Saúde Suplementar - Multas</t>
  </si>
  <si>
    <t>Taxa de Saúde Suplementar - Juros de Mora</t>
  </si>
  <si>
    <t>Taxa de Saúde Suplementar - Dívida Ativa - Multas da Dívida Ativa</t>
  </si>
  <si>
    <t>Taxa de Saúde Suplementar - Juros de Mora da Dívida Ativa</t>
  </si>
  <si>
    <t>Taxas Judiciais - Principal</t>
  </si>
  <si>
    <t>Taxas Judiciais - Multas e Juros de Mora</t>
  </si>
  <si>
    <t>Taxas Judiciais - Dívida Ativa</t>
  </si>
  <si>
    <t>Taxas Judiciais - Dívida Ativa - Multas e Juros de Mora da Dívida Ativa</t>
  </si>
  <si>
    <t>Taxas Judiciais - Multas</t>
  </si>
  <si>
    <t>Taxas Judiciais - Juros de Mora</t>
  </si>
  <si>
    <t>Taxas Judiciais - Dívida Ativa - Multas da Dívida Ativa</t>
  </si>
  <si>
    <t>Taxas Judiciais - Juros de Mora da Dívida Ativa</t>
  </si>
  <si>
    <t>Taxas Extrajudiciais - Principal</t>
  </si>
  <si>
    <t>Taxas Extrajudiciais - Multas e Juros de Mora</t>
  </si>
  <si>
    <t>Taxas Extrajudiciais - Dívida Ativa</t>
  </si>
  <si>
    <t>Taxas Extrajudiciais - Dívida Ativa - Multas e Juros de Mora da Dívida Ativa</t>
  </si>
  <si>
    <t>Taxas Extrajudiciais - Multas</t>
  </si>
  <si>
    <t>Taxas Extrajudiciais - Juros de Mora</t>
  </si>
  <si>
    <t>Taxas Extrajudiciais - Dívida Ativa - Multas da Dívida Ativa</t>
  </si>
  <si>
    <t>Taxas Extrajudiciais - Juros de Mora da Dívida Ativa</t>
  </si>
  <si>
    <t>Taxa de Estudo de Impacto de Vizinhança (EIV) - Principal</t>
  </si>
  <si>
    <t>Taxa de Estudo de Impacto de Vizinhança (EIV) - Multas e Juros de Mora</t>
  </si>
  <si>
    <t>Taxa de Estudo de Impacto de Vizinhança (EIV) - Dívida Ativa</t>
  </si>
  <si>
    <t>Taxa de Estudo de Impacto de Vizinhança (EIV) - Dívida Ativa - Multas e Juros de Mora da Dívida Ativa</t>
  </si>
  <si>
    <t>Taxa de Estudo de Impacto de Vizinhança (EIV) - Multas</t>
  </si>
  <si>
    <t>Taxa de Estudo de Impacto de Vizinhança (EIV) - Juros de Mora</t>
  </si>
  <si>
    <t>Taxa de Estudo de Impacto de Vizinhança (EIV) - Dívida Ativa - Multas da Dívida Ativa</t>
  </si>
  <si>
    <t>Taxa de Estudo de Impacto de Vizinhança (EIV) - Juros de Mora da Dívida Ativa</t>
  </si>
  <si>
    <t>Contribuição de Melhoria para Expansão da Rede de Água Potável e Esgoto Sanitário - Principal</t>
  </si>
  <si>
    <t>Contribuição de Melhoria para Expansão da Rede de Água Potável e Esgoto Sanitário - Multas e Juros de Mora</t>
  </si>
  <si>
    <t>Contribuição de Melhoria para Expansão da Rede de Água Potável e Esgoto Sanitário - Dívida Ativa</t>
  </si>
  <si>
    <t>Contribuição de Melhoria para Expansão da Rede de Água Potável e Esgoto Sanitário - Dívida Ativa - Multas e Juros de Mora da Dívida Ativa</t>
  </si>
  <si>
    <t>Contribuição de Melhoria para Expansão da Rede de Água Potável e Esgoto Sanitário - Multas</t>
  </si>
  <si>
    <t>Contribuição de Melhoria para Expansão da Rede de Água Potável e Esgoto Sanitário - Juros de Mora</t>
  </si>
  <si>
    <t>Contribuição de Melhoria para Expansão da Rede de Água Potável e Esgoto Sanitário - Dívida Ativa - Multas da Dívida Ativa</t>
  </si>
  <si>
    <t>Contribuição de Melhoria para Expansão da Rede de Água Potável e Esgoto Sanitário - Juros de Mora da Dívida Ativa</t>
  </si>
  <si>
    <t>Contribuição de Melhoria para Expansão da Rede de Iluminação Pública na Cidade - Principal</t>
  </si>
  <si>
    <t>Contribuição de Melhoria para Expansão da Rede de Iluminação Pública na Cidade - Multas e Juros de Mora</t>
  </si>
  <si>
    <t>Contribuição de Melhoria para Expansão da Rede de Iluminação Pública na Cidade - Dívida Ativa</t>
  </si>
  <si>
    <t>Contribuição de Melhoria para Expansão da Rede de Iluminação Pública na Cidade - Dívida Ativa - Multas e Juros de Mora da Dívida Ativa</t>
  </si>
  <si>
    <t>Contribuição de Melhoria para Expansão da Rede de Iluminação Pública na Cidade - Multas</t>
  </si>
  <si>
    <t>Contribuição de Melhoria para Expansão da Rede de Iluminação Pública na Cidade - Juros de Mora</t>
  </si>
  <si>
    <t>Contribuição de Melhoria para Expansão da Rede de Iluminação Pública na Cidade - Dívida Ativa - Multas da Dívida Ativa</t>
  </si>
  <si>
    <t>Contribuição de Melhoria para Expansão da Rede de Iluminação Pública na Cidade - Juros de Mora da Dívida Ativa</t>
  </si>
  <si>
    <t>Contribuição de Melhoria para Expansão de Rede de Iluminação Pública Rural - Principal</t>
  </si>
  <si>
    <t>Contribuição de Melhoria para Expansão de Rede de Iluminação Pública Rural - Multas e Juros de Mora</t>
  </si>
  <si>
    <t>Contribuição de Melhoria para Expansão de Rede de Iluminação Pública Rural - Dívida Ativa</t>
  </si>
  <si>
    <t>Contribuição de Melhoria para Expansão de Rede de Iluminação Pública Rural - Dívida Ativa - Multas e Juros de Mora da Dívida Ativa</t>
  </si>
  <si>
    <t>Contribuição de Melhoria para Expansão de Rede de Iluminação Pública Rural - Multas</t>
  </si>
  <si>
    <t>Contribuição de Melhoria para Expansão de Rede de Iluminação Pública Rural - Juros de Mora</t>
  </si>
  <si>
    <t>Contribuição de Melhoria para Expansão de Rede de Iluminação Pública Rural - Dívida Ativa - Multas da Dívida Ativa</t>
  </si>
  <si>
    <t>Contribuição de Melhoria para Expansão de Rede de Iluminação Pública Rural - Juros de Mora da Dívida Ativa</t>
  </si>
  <si>
    <t>Contribuição de Melhoria para Pavimentação e Obras Complementares - Principal</t>
  </si>
  <si>
    <t>Contribuição de Melhoria para Pavimentação e Obras Complementares - Multas e Juros de Mora</t>
  </si>
  <si>
    <t>Contribuição de Melhoria para Pavimentação e Obras Complementares - Dívida Ativa</t>
  </si>
  <si>
    <t>Contribuição de Melhoria para Pavimentação e Obras Complementares - Dívida Ativa - Multas e Juros de Mora da Dívida Ativa</t>
  </si>
  <si>
    <t>Contribuição de Melhoria para Pavimentação e Obras Complementares - Multas</t>
  </si>
  <si>
    <t>Contribuição de Melhoria para Pavimentação e Obras Complementares - Juros de Mora</t>
  </si>
  <si>
    <t>Contribuição de Melhoria para Pavimentação e Obras Complementares - Dívida Ativa - Multas da Dívida Ativa</t>
  </si>
  <si>
    <t>Contribuição de Melhoria para Pavimentação e Obras Complementares - Juros de Mora da Dívida Ativa</t>
  </si>
  <si>
    <t>Outras Contribuições de Melhoria - Principal</t>
  </si>
  <si>
    <t>Outras Contribuições de Melhoria - Multas e Juros de Mora</t>
  </si>
  <si>
    <t>Outras Contribuições de Melhoria - Dívida Ativa</t>
  </si>
  <si>
    <t>Outras Contribuições de Melhoria - Dívida Ativa - Multas e Juros de Mora da Dívida Ativa</t>
  </si>
  <si>
    <t>Outras Contribuições de Melhoria - Multas</t>
  </si>
  <si>
    <t>Outras Contribuições de Melhoria - Juros de Mora</t>
  </si>
  <si>
    <t>Outras Contribuições de Melhoria - Dívida Ativa - Multas da Dívida Ativa</t>
  </si>
  <si>
    <t>Outras Contribuições de Melhoria - Juros de Mora da Dívida Ativa</t>
  </si>
  <si>
    <t>Contribuição do Servidor Civil Ativo - Principal</t>
  </si>
  <si>
    <t>Contribuição do Servidor Civil Ativo - Multas e Juros de Mora</t>
  </si>
  <si>
    <t>Contribuição do Servidor Civil Ativo - Dívida Ativa</t>
  </si>
  <si>
    <t>Contribuição do Servidor Civil Ativo - Dívida Ativa - Multas e Juros de Mora da Dívida Ativa</t>
  </si>
  <si>
    <t>Contribuição do Servidor Civil Ativo - Multas</t>
  </si>
  <si>
    <t>Contribuição do Servidor Civil Ativo - Juros de Mora</t>
  </si>
  <si>
    <t>Contribuição do Servidor Civil Ativo - Dívida Ativa - Multas da Dívida Ativa</t>
  </si>
  <si>
    <t>Contribuição do Servidor Civil Ativo - Juros de Mora da Dívida Ativa</t>
  </si>
  <si>
    <t>Contribuição do Servidor Civil Inativo - Principal</t>
  </si>
  <si>
    <t>Contribuição do Servidor Civil Inativo - Multas e Juros de Mora</t>
  </si>
  <si>
    <t>Contribuição do Servidor Civil Inativo - Dívida Ativa</t>
  </si>
  <si>
    <t>Contribuição do Servidor Civil Inativo - Dívida Ativa - Multas e Juros de Mora da Dívida Ativa</t>
  </si>
  <si>
    <t>Contribuição do Servidor Civil Inativo - Multas</t>
  </si>
  <si>
    <t>Contribuição do Servidor Civil Inativo - Juros de Mora</t>
  </si>
  <si>
    <t>Contribuição do Servidor Civil Inativo - Dívida Ativa - Multas da Dívida Ativa</t>
  </si>
  <si>
    <t>Contribuição do Servidor Civil Inativo - Juros de Mora da Dívida Ativa</t>
  </si>
  <si>
    <t>Contribuição do Servidor Civil - Pensionistas - Principal</t>
  </si>
  <si>
    <t>Contribuição do Servidor Civil - Pensionistas - Multas e Juros de Mora</t>
  </si>
  <si>
    <t>Contribuição do Servidor Civil - Pensionistas - Dívida Ativa</t>
  </si>
  <si>
    <t>Contribuição do Servidor Civil - Pensionistas - Dívida Ativa - Multas e Juros de Mora da Dívida Ativa</t>
  </si>
  <si>
    <t>Contribuição do Servidor Civil - Pensionistas - Multas</t>
  </si>
  <si>
    <t>Contribuição do Servidor Civil - Pensionistas - Juros de Mora</t>
  </si>
  <si>
    <t>Contribuição do Servidor Civil - Pensionistas - Dívida Ativa - Multas da Dívida Ativa</t>
  </si>
  <si>
    <t>Contribuição do Servidor Civil - Pensionistas - Juros de Mora da Dívida Ativa</t>
  </si>
  <si>
    <t>Contribuição Oriunda de Sentenças Judiciais - Servidor Civil Ativo - Principal</t>
  </si>
  <si>
    <t>Contribuição Oriunda de Sentenças Judiciais - Servidor Civil Ativo - Multas e Juros de Mora</t>
  </si>
  <si>
    <t>Contribuição Oriunda de Sentenças Judiciais - Servidor Civil Ativo - Dívida Ativa</t>
  </si>
  <si>
    <t>Contribuição Oriunda de Sentenças Judiciais - Servidor Civil Ativo - Dívida Ativa - Multas e Juros de Mora da Dívida Ativa</t>
  </si>
  <si>
    <t>Contribuição Oriunda de Sentenças Judiciais - Servidor Civil Ativo - Multas</t>
  </si>
  <si>
    <t>Contribuição Oriunda de Sentenças Judiciais - Servidor Civil Ativo - Juros de Mora</t>
  </si>
  <si>
    <t>Contribuição Oriunda de Sentenças Judiciais - Servidor Civil Ativo - Dívida Ativa - Multas da Dívida Ativa</t>
  </si>
  <si>
    <t>Contribuição Oriunda de Sentenças Judiciais - Servidor Civil Ativo - Juros de Mora da Dívida Ativa</t>
  </si>
  <si>
    <t>Contribuição Oriunda de Sentenças Judiciais - Servidor Civil Inativo - Principal</t>
  </si>
  <si>
    <t>Contribuição Oriunda de Sentenças Judiciais - Servidor Civil Inativo - Multas e Juros de Mora</t>
  </si>
  <si>
    <t>Contribuição Oriunda de Sentenças Judiciais - Servidor Civil Inativo - Dívida Ativa</t>
  </si>
  <si>
    <t>Contribuição Oriunda de Sentenças Judiciais - Servidor Civil Inativo - Dívida Ativa - Multas e Juros de Mora da Dívida Ativa</t>
  </si>
  <si>
    <t>Contribuição Oriunda de Sentenças Judiciais - Servidor Civil Inativo - Multas</t>
  </si>
  <si>
    <t>Contribuição Oriunda de Sentenças Judiciais - Servidor Civil Inativo - Juros de Mora</t>
  </si>
  <si>
    <t>Contribuição Oriunda de Sentenças Judiciais - Servidor Civil Inativo - Dívida Ativa - Multas da Dívida Ativa</t>
  </si>
  <si>
    <t>Contribuição Oriunda de Sentenças Judiciais - Servidor Civil Inativo - Juros de Mora da Dívida Ativa</t>
  </si>
  <si>
    <t>Contribuição Oriunda de Sentenças Judiciais - Servidor Civil - Pensionistas - Principal</t>
  </si>
  <si>
    <t>Contribuição Oriunda de Sentenças Judiciais - Servidor Civil - Pensionistas - Multas e Juros de Mora</t>
  </si>
  <si>
    <t>Contribuição Oriunda de Sentenças Judiciais - Servidor Civil - Pensionistas - Dívida Ativa</t>
  </si>
  <si>
    <t>Contribuição Oriunda de Sentenças Judiciais - Servidor Civil - Pensionistas - Dívida Ativa - Multas e Juros de Mora da Dívida Ativa</t>
  </si>
  <si>
    <t>Contribuição Oriunda de Sentenças Judiciais - Servidor Civil - Pensionistas - Multas</t>
  </si>
  <si>
    <t>Contribuição Oriunda de Sentenças Judiciais - Servidor Civil - Pensionistas - Juros de Mora</t>
  </si>
  <si>
    <t>Contribuição Oriunda de Sentenças Judiciais - Servidor Civil - Pensionistas - Dívida Ativa - Multas da Dívida Ativa</t>
  </si>
  <si>
    <t>Contribuição Oriunda de Sentenças Judiciais - Servidor Civil - Pensionistas - Juros de Mora da Dívida Ativa</t>
  </si>
  <si>
    <t>Contribuição Patronal - Servidor Civil Ativo - Principal</t>
  </si>
  <si>
    <t>Contribuição Patronal - Servidor Civil Ativo - Multas e Juros de Mora</t>
  </si>
  <si>
    <t>Contribuição Patronal - Servidor Civil Ativo - Dívida Ativa</t>
  </si>
  <si>
    <t>Contribuição Patronal - Servidor Civil Ativo - Dívida Ativa - Multas e Juros de Mora da Dívida Ativa</t>
  </si>
  <si>
    <t>Contribuição Patronal - Servidor Civil Ativo - Multas</t>
  </si>
  <si>
    <t>Contribuição Patronal - Servidor Civil Ativo - Juros de Mora</t>
  </si>
  <si>
    <t>Contribuição Patronal - Servidor Civil Ativo - Dívida Ativa - Multas da Dívida Ativa</t>
  </si>
  <si>
    <t>Contribuição Patronal - Servidor Civil Ativo - Juros de Mora da Dívida Ativa</t>
  </si>
  <si>
    <t>Contribuição Patronal Oriunda de Sentenças Judiciais - Patronal - Servidor Civil Ativo - Principal</t>
  </si>
  <si>
    <t>Contribuição Patronal Oriunda de Sentenças Judiciais - Patronal - Servidor Civil Ativo - Multas e Juros de Mora</t>
  </si>
  <si>
    <t>Contribuição Patronal Oriunda de Sentenças Judiciais - Patronal - Servidor Civil Ativo - Dívida Ativa</t>
  </si>
  <si>
    <t>Contribuição Patronal Oriunda de Sentenças Judiciais - Patronal - Servidor Civil Ativo - Dívida Ativa - Multas e Juros de Mora da Dívida Ativa</t>
  </si>
  <si>
    <t>Contribuição Patronal Oriunda de Sentenças Judiciais - Patronal - Servidor Civil Ativo - Multas</t>
  </si>
  <si>
    <t>Contribuição Patronal Oriunda de Sentenças Judiciais - Patronal - Servidor Civil Ativo - Juros de Mora</t>
  </si>
  <si>
    <t>Contribuição Patronal Oriunda de Sentenças Judiciais - Patronal - Servidor Civil Ativo - Dívida Ativa - Multas da Dívida Ativa</t>
  </si>
  <si>
    <t>Contribuição Patronal Oriunda de Sentenças Judiciais - Patronal - Servidor Civil Ativo - Juros de Mora da Dívida Ativa</t>
  </si>
  <si>
    <t>Contribuição do Servidor Civil - Parcelamentos - Principal</t>
  </si>
  <si>
    <t>Contribuição do Servidor Civil - Parcelamentos - Multas e Juros de Mora</t>
  </si>
  <si>
    <t>Contribuição do Servidor Civil - Parcelamentos - Dívida Ativa</t>
  </si>
  <si>
    <t>Contribuição do Servidor Civil - Parcelamentos - Dívida Ativa - Multas e Juros de Mora da Dívida Ativa</t>
  </si>
  <si>
    <t>Contribuição do Servidor Civil - Parcelamentos - Multas</t>
  </si>
  <si>
    <t>Contribuição do Servidor Civil - Parcelamentos - Juros de Mora</t>
  </si>
  <si>
    <t>Contribuição do Servidor Civil - Parcelamentos - Dívida Ativa - Multas da Dívida Ativa</t>
  </si>
  <si>
    <t>Contribuição do Servidor Civil - Parcelamentos - Juros de Mora da Dívida Ativa</t>
  </si>
  <si>
    <t>Contribuição Patronal - Servidor Civil - Inativo - Principal</t>
  </si>
  <si>
    <t>Contribuição Patronal - Servidor Civil - Inativo - Multas e Juros de Mora</t>
  </si>
  <si>
    <t>Contribuição Patronal - Servidor Civil - Inativo - Dívida Ativa</t>
  </si>
  <si>
    <t>Contribuição Patronal - Servidor Civil - Inativo - Dívida Ativa - Multas e Juros de Mora da Dívida Ativa</t>
  </si>
  <si>
    <t>Contribuição Patronal - Servidor Civil - Inativo - Multas</t>
  </si>
  <si>
    <t>Contribuição Patronal - Servidor Civil - Inativo - Juros de Mora</t>
  </si>
  <si>
    <t>Contribuição Patronal - Servidor Civil - Inativo - Dívida Ativa - Multas da Dívida Ativa</t>
  </si>
  <si>
    <t>Contribuição Patronal - Servidor Civil - Inativo - Juros de Mora da Dívida Ativa</t>
  </si>
  <si>
    <t>Contribuição Patronal - Servidor Civil - Pensionistas - Principal</t>
  </si>
  <si>
    <t>Contribuição Patronal - Servidor Civil - Pensionistas - Multas e Juros de Mora</t>
  </si>
  <si>
    <t>Contribuição Patronal - Servidor Civil - Pensionistas - Dívida Ativa</t>
  </si>
  <si>
    <t>Contribuição Patronal - Servidor Civil - Pensionistas - Dívida Ativa - Multas e Juros de Mora da Dívida Ativa</t>
  </si>
  <si>
    <t>Contribuição Patronal - Servidor Civil - Pensionistas - Multas</t>
  </si>
  <si>
    <t>Contribuição Patronal - Servidor Civil - Pensionistas - Juros de Mora</t>
  </si>
  <si>
    <t>Contribuição Patronal - Servidor Civil - Pensionistas - Dívida Ativa - Multas da Dívida Ativa</t>
  </si>
  <si>
    <t>Contribuição Patronal - Servidor Civil - Pensionistas - Juros de Mora da Dívida Ativa</t>
  </si>
  <si>
    <t>Contribuição Patronal Oriunda de Sentenças Judiciais - Servidor Civil Inativo - Principal</t>
  </si>
  <si>
    <t>Contribuição Patronal Oriunda de Sentenças Judiciais - Servidor Civil Inativo - Multas e Juros de Mora</t>
  </si>
  <si>
    <t>Contribuição Patronal Oriunda de Sentenças Judiciais - Servidor Civil Inativo - Dívida Ativa</t>
  </si>
  <si>
    <t>Contribuição Patronal Oriunda de Sentenças Judiciais - Servidor Civil Inativo - Dívida Ativa - Multas e Juros de Mora da Dívida Ativa</t>
  </si>
  <si>
    <t>Contribuição Patronal Oriunda de Sentenças Judiciais - Servidor Civil Inativo - Multas</t>
  </si>
  <si>
    <t>Contribuição Patronal Oriunda de Sentenças Judiciais - Servidor Civil Inativo - Juros de Mora</t>
  </si>
  <si>
    <t>Contribuição Patronal Oriunda de Sentenças Judiciais - Servidor Civil Inativo - Dívida Ativa - Multas da Dívida Ativa</t>
  </si>
  <si>
    <t>Contribuição Patronal Oriunda de Sentenças Judiciais - Servidor Civil Inativo - Juros de Mora da Dívida Ativa</t>
  </si>
  <si>
    <t>Contribuição Patronal - Servidor Civil Ativo - Parcelamentos - Principal</t>
  </si>
  <si>
    <t>Contribuição Patronal - Servidor Civil Ativo - Parcelamentos - Multas e Juros de Mora</t>
  </si>
  <si>
    <t>Contribuição Patronal - Servidor Civil Ativo - Parcelamentos - Dívida Ativa</t>
  </si>
  <si>
    <t>Contribuição Patronal - Servidor Civil Ativo - Parcelamentos - Dívida Ativa - Multas e Juros de Mora da Dívida Ativa</t>
  </si>
  <si>
    <t>Contribuição Patronal - Servidor Civil Ativo - Parcelamentos - Multas</t>
  </si>
  <si>
    <t>Contribuição Patronal - Servidor Civil Ativo - Parcelamentos - Juros de Mora</t>
  </si>
  <si>
    <t>Contribuição Patronal - Servidor Civil Ativo - Parcelamentos - Dívida Ativa - Multas da Dívida Ativa</t>
  </si>
  <si>
    <t>Contribuição Patronal - Servidor Civil Ativo - Parcelamentos - Juros de Mora da Dívida Ativa</t>
  </si>
  <si>
    <t>Contribuição Patronal - Servidor Civil Inativo - Parcelamentos - Principal</t>
  </si>
  <si>
    <t>Contribuição Patronal - Servidor Civil Inativo - Parcelamentos - Multas e Juros de Mora</t>
  </si>
  <si>
    <t>Contribuição Patronal - Servidor Civil Inativo - Parcelamentos - Dívida Ativa</t>
  </si>
  <si>
    <t>Contribuição Patronal - Servidor Civil Inativo - Parcelamentos - Dívida Ativa - Multas e Juros de Mora da Dívida Ativa</t>
  </si>
  <si>
    <t>Contribuição Patronal - Servidor Civil Inativo - Parcelamentos - Multas</t>
  </si>
  <si>
    <t>Contribuição Patronal - Servidor Civil Inativo - Parcelamentos - Juros de Mora</t>
  </si>
  <si>
    <t>Contribuição Patronal - Servidor Civil Inativo - Parcelamentos - Dívida Ativa - Multas da Dívida Ativa</t>
  </si>
  <si>
    <t>Contribuição Patronal - Servidor Civil Inativo - Parcelamentos - Juros de Mora da Dívida Ativa</t>
  </si>
  <si>
    <t>Contribuição Patronal - Servidor Civil - Pensionistas - Parcelamentos - Principal</t>
  </si>
  <si>
    <t>Contribuição Patronal - Servidor Civil - Pensionistas - Parcelamentos - Multas e Juros de Mora</t>
  </si>
  <si>
    <t>Contribuição Patronal - Servidor Civil - Pensionistas - Parcelamentos - Dívida Ativa</t>
  </si>
  <si>
    <t>Contribuição Patronal - Servidor Civil - Pensionistas - Parcelamentos - Dívida Ativa - Multas e Juros de Mora da Dívida Ativa</t>
  </si>
  <si>
    <t>Contribuição Patronal - Servidor Civil - Pensionistas - Parcelamentos - Multas</t>
  </si>
  <si>
    <t>Contribuição Patronal - Servidor Civil - Pensionistas - Parcelamentos - Juros de Mora</t>
  </si>
  <si>
    <t>Contribuição Patronal - Servidor Civil - Pensionistas - Parcelamentos - Dívida Ativa - Multas da Dívida Ativa</t>
  </si>
  <si>
    <t>Contribuição Patronal - Servidor Civil - Pensionistas - Parcelamentos - Juros de Mora da Dívida Ativa</t>
  </si>
  <si>
    <t>Contribuição para Fundos de Assistência Médica - Servidores Civis - Principal</t>
  </si>
  <si>
    <t>Contribuição para Fundos de Assistência Médica - Servidores Civis - Multas e Juros de Mora</t>
  </si>
  <si>
    <t>Contribuição para Fundos de Assistência Médica - Servidores Civis - Multas</t>
  </si>
  <si>
    <t>Contribuição para Fundos de Assistência Médica - Servidores Civis - Juros de Mora</t>
  </si>
  <si>
    <t>Contribuição para Fundos de Assistência Médica - Servidores Civis - Parcelamentos - Principal</t>
  </si>
  <si>
    <t>Contribuição para Fundos de Assistência Médica - Servidores Civis - Parcelamentos - Multas e Juros de Mora</t>
  </si>
  <si>
    <t>Contribuição para Fundos de Assistência Médica - Servidores Civis - Parcelamentos - Multas</t>
  </si>
  <si>
    <t>Contribuição para Fundos de Assistência Médica - Servidores Civis - Parcelamentos - Juros de Mora</t>
  </si>
  <si>
    <t>Contribuição para Fundos de Assistência Médica - Outros Beneficiários - Principal</t>
  </si>
  <si>
    <t>Contribuição para Fundos de Assistência Médica - Outros Beneficiários - Multas e Juros de Mora</t>
  </si>
  <si>
    <t>Contribuição para Fundos de Assistência Médica - Outros Beneficiários - Multas</t>
  </si>
  <si>
    <t>Contribuição para Fundos de Assistência Médica - Outros Beneficiários - Juros de Mora</t>
  </si>
  <si>
    <t>Contribuição para Fundos de Assistência Médica - Outros Beneficiários - Parcelamentos - Principal</t>
  </si>
  <si>
    <t>Contribuição para Fundos de Assistência Médica - Outros Beneficiários - Parcelamentos - Multas e Juros de Mora</t>
  </si>
  <si>
    <t>Contribuição para Fundos de Assistência Médica - Outros Beneficiários - Parcelamentos - Multas</t>
  </si>
  <si>
    <t>Contribuição para Fundos de Assistência Médica - Outros Beneficiários - Parcelamentos - Juros de Mora</t>
  </si>
  <si>
    <t>Contribuição para o Custeio do Serviço de Iluminação Pública - Principal</t>
  </si>
  <si>
    <t>Contribuição para o Custeio do Serviço de Iluminação Pública - Multas e Juros de Mora</t>
  </si>
  <si>
    <t>Contribuição para o Custeio do Serviço de Iluminação Pública - Dívida Ativa</t>
  </si>
  <si>
    <t>Contribuição para o Custeio do Serviço de Iluminação Pública - Dívida Ativa - Multas e Juros de Mora da Dívida Ativa</t>
  </si>
  <si>
    <t>Contribuição para o Custeio do Serviço de Iluminação Pública - Multas</t>
  </si>
  <si>
    <t>Contribuição para o Custeio do Serviço de Iluminação Pública - Juros de Mora</t>
  </si>
  <si>
    <t>Contribuição para o Custeio do Serviço de Iluminação Pública - Dívida Ativa - Multas da Dívida Ativa</t>
  </si>
  <si>
    <t>Contribuição para o Custeio do Serviço de Iluminação Pública - Juros de Mora da Dívida Ativa</t>
  </si>
  <si>
    <t>Aluguéis e Arrendamentos - Principal</t>
  </si>
  <si>
    <t>Aluguéis e Arrendamentos - Multas e Juros de Mora</t>
  </si>
  <si>
    <t>Aluguéis e Arrendamentos - Dívida Ativa</t>
  </si>
  <si>
    <t>Aluguéis e Arrendamentos - Dívida Ativa - Multas e Juros de Mora da Dívida Ativa</t>
  </si>
  <si>
    <t>Aluguéis e Arrendamentos - Multas</t>
  </si>
  <si>
    <t>Aluguéis e Arrendamentos - Juros de Mora</t>
  </si>
  <si>
    <t>Aluguéis e Arrendamentos - Dívida Ativa - Multas da Dívida Ativa</t>
  </si>
  <si>
    <t>Aluguéis e Arrendamentos - Juros de Mora da Dívida Ativa</t>
  </si>
  <si>
    <t>Foros, Laudêmios e Tarifas de Ocupação - Principal</t>
  </si>
  <si>
    <t>Foros, Laudêmios e Tarifas de Ocupação - Multas e Juros de Mora</t>
  </si>
  <si>
    <t>Foros, Laudêmios e Tarifas de Ocupação - Dívida Ativa</t>
  </si>
  <si>
    <t>Foros, Laudêmios e Tarifas de Ocupação - Dívida Ativa - Multas e Juros de Mora da Dívida Ativa</t>
  </si>
  <si>
    <t>Foros, Laudêmios e Tarifas de Ocupação - Multas</t>
  </si>
  <si>
    <t>Foros, Laudêmios e Tarifas de Ocupação - Juros de Mora</t>
  </si>
  <si>
    <t>Foros, Laudêmios e Tarifas de Ocupação - Dívida Ativa - Multas da Dívida Ativa</t>
  </si>
  <si>
    <t>Foros, Laudêmios e Tarifas de Ocupação - Juros de Mora da Dívida Ativa</t>
  </si>
  <si>
    <t>Concessão, Permissão, Autorização ou Cessão do Direito de Uso de Bens Imóveis Públicos - Principal</t>
  </si>
  <si>
    <t>Concessão, Permissão, Autorização ou Cessão do Direito de Uso de Bens Imóveis Públicos - Multas e Juros de Mora</t>
  </si>
  <si>
    <t>Concessão, Permissão, Autorização ou Cessão do Direito de Uso de Bens Imóveis Públicos - Dívida Ativa</t>
  </si>
  <si>
    <t>Concessão, Permissão, Autorização ou Cessão do Direito de Uso de Bens Imóveis Públicos - Dívida Ativa - Multas e Juros de Mora da Dívida Ativa</t>
  </si>
  <si>
    <t>Concessão, Permissão, Autorização ou Cessão do Direito de Uso de Bens Imóveis Públicos - Multas</t>
  </si>
  <si>
    <t>Concessão, Permissão, Autorização ou Cessão do Direito de Uso de Bens Imóveis Públicos - Juros de Mora</t>
  </si>
  <si>
    <t>Concessão, Permissão, Autorização ou Cessão do Direito de Uso de Bens Imóveis Públicos - Dívida Ativa - Multas da Dívida Ativa</t>
  </si>
  <si>
    <t>Concessão, Permissão, Autorização ou Cessão do Direito de Uso de Bens Imóveis Públicos - Juros de Mora da Dívida Ativa</t>
  </si>
  <si>
    <t>Outras Receitas Imobiliárias - Principal</t>
  </si>
  <si>
    <t>Outras Receitas Imobiliárias - Multas e Juros de Mora</t>
  </si>
  <si>
    <t>Outras Receitas Imobiliárias - Dívida Ativa</t>
  </si>
  <si>
    <t>Outras Receitas Imobiliárias - Dívida Ativa - Multas e Juros de Mora da Dívida Ativa</t>
  </si>
  <si>
    <t>Outras Receitas Imobiliárias - Multas</t>
  </si>
  <si>
    <t>Outras Receitas Imobiliárias - Juros de Mora</t>
  </si>
  <si>
    <t>Outras Receitas Imobiliárias - Dívida Ativa - Multas da Dívida Ativa</t>
  </si>
  <si>
    <t>Outras Receitas Imobiliárias - Juros de Mora da Dívida Ativa</t>
  </si>
  <si>
    <t>Remuneração de Depósitos Bancários - Principal</t>
  </si>
  <si>
    <t>Remuneração de Depósitos Especiais - Principal</t>
  </si>
  <si>
    <t>Remuneração de Saldos de Recursos Não-Desembolsados - Principal</t>
  </si>
  <si>
    <t>Remuneração dos Recursos do Regime Próprio de Previdência Social - RPPS - Principal</t>
  </si>
  <si>
    <t>Juros de Títulos de Renda - Principal</t>
  </si>
  <si>
    <t>Juros sobre o Capital Próprio - Principal</t>
  </si>
  <si>
    <t>Dividendos - Principal</t>
  </si>
  <si>
    <t>Participações - Principal</t>
  </si>
  <si>
    <t>Outros Valores Mobiliários - Principal</t>
  </si>
  <si>
    <t>Delegação para a Prestação dos Serviços de Transporte Rodoviário - Principal</t>
  </si>
  <si>
    <t>Delegação para a Prestação dos Serviços de Transporte Rodoviário - Multas e Juros de Mora</t>
  </si>
  <si>
    <t>Delegação para a Prestação dos Serviços de Transporte Rodoviário - Dívida Ativa</t>
  </si>
  <si>
    <t>Delegação para a Prestação dos Serviços de Transporte Rodoviário - Dívida Ativa - Multas e Juros de Mora da Dívida Ativa</t>
  </si>
  <si>
    <t>Delegação para a Prestação dos Serviços de Transporte Rodoviário - Multas</t>
  </si>
  <si>
    <t>Delegação para a Prestação dos Serviços de Transporte Rodoviário - Juros de Mora</t>
  </si>
  <si>
    <t>Delegação para a Prestação dos Serviços de Transporte Rodoviário - Dívida Ativa - Multas da Dívida Ativa</t>
  </si>
  <si>
    <t>Delegação para a Prestação dos Serviços de Transporte Rodoviário - Juros de Mora da Dívida Ativa</t>
  </si>
  <si>
    <t>Delegação para Exploração da Infraestrutura de Transporte Rodoviário para o Setor Privado - Principal</t>
  </si>
  <si>
    <t>Delegação para Exploração da Infraestrutura de Transporte Rodoviário para o Setor Privado - Multas e Juros de Mora</t>
  </si>
  <si>
    <t>Delegação para Exploração da Infraestrutura de Transporte Rodoviário para o Setor Privado - Dívida Ativa</t>
  </si>
  <si>
    <t>Delegação para Exploração da Infraestrutura de Transporte Rodoviário para o Setor Privado - Dívida Ativa - Multas e Juros de Mora da Dívida Ativa</t>
  </si>
  <si>
    <t>Delegação para Exploração da Infraestrutura de Transporte Rodoviário para o Setor Privado - Multas</t>
  </si>
  <si>
    <t>Delegação para Exploração da Infraestrutura de Transporte Rodoviário para o Setor Privado - Juros de Mora</t>
  </si>
  <si>
    <t>Delegação para Exploração da Infraestrutura de Transporte Rodoviário para o Setor Privado - Dívida Ativa - Multas da Dívida Ativa</t>
  </si>
  <si>
    <t>Delegação para Exploração da Infraestrutura de Transporte Rodoviário para o Setor Privado - Juros de Mora da Dívida Ativa</t>
  </si>
  <si>
    <t>Outras Delegações de Serviços Públicos - Principal</t>
  </si>
  <si>
    <t>Outras Delegações de Serviços Públicos - Multas e Juros de Mora</t>
  </si>
  <si>
    <t>Outras Delegações de Serviços Públicos - Dívida Ativa</t>
  </si>
  <si>
    <t>Outras Delegações de Serviços Públicos - Dívida Ativa - Multas e Juros de Mora da Dívida Ativa</t>
  </si>
  <si>
    <t>Outras Delegações de Serviços Públicos - Multas</t>
  </si>
  <si>
    <t>Outras Delegações de Serviços Públicos - Juros de Mora</t>
  </si>
  <si>
    <t>Outras Delegações de Serviços Públicos - Dívida Ativa - Multas da Dívida Ativa</t>
  </si>
  <si>
    <t>Outras Delegações de Serviços Públicos - Juros de Mora da Dívida Ativa</t>
  </si>
  <si>
    <t>Compensações Ambientais - Principal</t>
  </si>
  <si>
    <t>Compensações Ambientais - Multas e Juros de Mora</t>
  </si>
  <si>
    <t>Compensações Ambientais - Dívida Ativa</t>
  </si>
  <si>
    <t>Compensações Ambientais - Dívida Ativa - Multas e Juros de Mora da Dívida Ativa</t>
  </si>
  <si>
    <t>Compensações Ambientais - Multas</t>
  </si>
  <si>
    <t>Compensações Ambientais - Juros de Mora</t>
  </si>
  <si>
    <t>Compensações Ambientais - Dívida Ativa - Multas da Dívida Ativa</t>
  </si>
  <si>
    <t>Compensações Ambientais - Juros de Mora da Dívida Ativa</t>
  </si>
  <si>
    <t>Outras Delegações para Exploração de Recursos Naturais - Principal</t>
  </si>
  <si>
    <t>Outras Delegações para Exploração de Recursos Naturais - Multas e Juros de Mora</t>
  </si>
  <si>
    <t>Outras Delegações para Exploração de Recursos Naturais - Dívida Ativa</t>
  </si>
  <si>
    <t>Outras Delegações para Exploração de Recursos Naturais - Dívida Ativa - Multas e Juros de Mora da Dívida Ativa</t>
  </si>
  <si>
    <t>Outras Delegações para Exploração de Recursos Naturais - Multas</t>
  </si>
  <si>
    <t>Outras Delegações para Exploração de Recursos Naturais - Juros de Mora</t>
  </si>
  <si>
    <t>Outras Delegações para Exploração de Recursos Naturais - Dívida Ativa - Multas da Dívida Ativa</t>
  </si>
  <si>
    <t>Outras Delegações para Exploração de Recursos Naturais - Juros de Mora da Dívida Ativa</t>
  </si>
  <si>
    <t>Cessão do Direito de Operacionalização de Pagamentos - Poderes Executivo e Legislativo - Principal</t>
  </si>
  <si>
    <t>Cessão do Direito de Operacionalização de Pagamentos - Poderes Executivo e Legislativo - Multas e Juros de Mora</t>
  </si>
  <si>
    <t>Cessão do Direito de Operacionalização de Pagamentos - Poderes Executivo e Legislativo - Dívida Ativa</t>
  </si>
  <si>
    <t>Cessão do Direito de Operacionalização de Pagamentos - Poderes Executivo e Legislativo - Dívida Ativa - Multas e Juros de Mora da Dívida Ativa</t>
  </si>
  <si>
    <t>Cessão do Direito de Operacionalização de Pagamentos - Poderes Executivo e Legislativo - Multas</t>
  </si>
  <si>
    <t>Cessão do Direito de Operacionalização de Pagamentos - Poderes Executivo e Legislativo - Juros de Mora</t>
  </si>
  <si>
    <t>Cessão do Direito de Operacionalização de Pagamentos - Poderes Executivo e Legislativo - Dívida Ativa - Multas da Dívida Ativa</t>
  </si>
  <si>
    <t>Cessão do Direito de Operacionalização de Pagamentos - Poderes Executivo e Legislativo - Juros de Mora da Dívida Ativa</t>
  </si>
  <si>
    <t>Outras Receitas Patrimoniais - Principal</t>
  </si>
  <si>
    <t>Outras Receitas Patrimoniais - Multas e Juros de Mora</t>
  </si>
  <si>
    <t>Outras Receitas Patrimoniais - Dívida Ativa</t>
  </si>
  <si>
    <t>Outras Receitas Patrimoniais - Dívida Ativa - Multas e Juros de Mora da Dívida Ativa</t>
  </si>
  <si>
    <t>Outras Receitas Patrimoniais - Multas</t>
  </si>
  <si>
    <t>Outras Receitas Patrimoniais - Juros de Mora</t>
  </si>
  <si>
    <t>Outras Receitas Patrimoniais - Dívida Ativa - Multas da Dívida Ativa</t>
  </si>
  <si>
    <t>Outras Receitas Patrimoniais - Juros de Mora da Dívida Ativa</t>
  </si>
  <si>
    <t>Receita Agropecuária - Principal</t>
  </si>
  <si>
    <t>Receita Agropecuária - Multas e Juros de Mora</t>
  </si>
  <si>
    <t>Receita Agropecuária - Dívida Ativa</t>
  </si>
  <si>
    <t>Receita Agropecuária - Dívida Ativa - Multas e Juros de Mora da Dívida Ativa</t>
  </si>
  <si>
    <t>Receita Agropecuária - Multas</t>
  </si>
  <si>
    <t>Receita Agropecuária - Juros de Mora</t>
  </si>
  <si>
    <t>Receita Agropecuária - Dívida Ativa - Multas da Dívida Ativa</t>
  </si>
  <si>
    <t>Receita Agropecuária - Juros de Mora da Dívida Ativa</t>
  </si>
  <si>
    <t>Receita Industrial - Principal</t>
  </si>
  <si>
    <t>Receita Industrial - Multas e Juros de Mora</t>
  </si>
  <si>
    <t>Receita Industrial - Dívida Ativa</t>
  </si>
  <si>
    <t>Receita Industrial - Dívida Ativa - Multas e Juros de Mora da Dívida Ativa</t>
  </si>
  <si>
    <t>Receita Industrial - Multas</t>
  </si>
  <si>
    <t>Receita Industrial - Juros de Mora</t>
  </si>
  <si>
    <t>Receita Industrial - Dívida Ativa - Multas da Dívida Ativa</t>
  </si>
  <si>
    <t>Receita Industrial - Juros de Mora da Dívida Ativa</t>
  </si>
  <si>
    <t>Inscrição em Concursos e Processos Seletivos - Principal</t>
  </si>
  <si>
    <t>Inscrição em Concursos e Processos Seletivos - Multas e Juros de Mora</t>
  </si>
  <si>
    <t>Inscrição em Concursos e Processos Seletivos - Dívida Ativa</t>
  </si>
  <si>
    <t>Inscrição em Concursos e Processos Seletivos - Dívida Ativa - Multas e Juros de Mora da Dívida Ativa</t>
  </si>
  <si>
    <t>Inscrição em Concursos e Processos Seletivos - Multas</t>
  </si>
  <si>
    <t>Inscrição em Concursos e Processos Seletivos - Juros de Mora</t>
  </si>
  <si>
    <t>Inscrição em Concursos e Processos Seletivos - Dívida Ativa - Multas da Dívida Ativa</t>
  </si>
  <si>
    <t>Inscrição em Concursos e Processos Seletivos - Juros de Mora da Dívida Ativa</t>
  </si>
  <si>
    <t>Serviços de Registro, Certificação e Fiscalização - Principal</t>
  </si>
  <si>
    <t>Serviços de Registro, Certificação e Fiscalização - Multas e Juros de Mora</t>
  </si>
  <si>
    <t>Serviços de Registro, Certificação e Fiscalização - Dívida Ativa</t>
  </si>
  <si>
    <t>Serviços de Registro, Certificação e Fiscalização - Dívida Ativa - Multas e Juros de Mora da Dívida Ativa</t>
  </si>
  <si>
    <t>Serviços de Registro, Certificação e Fiscalização - Multas</t>
  </si>
  <si>
    <t>Serviços de Registro, Certificação e Fiscalização - Juros de Mora</t>
  </si>
  <si>
    <t>Serviços de Registro, Certificação e Fiscalização - Dívida Ativa - Multas da Dívida Ativa</t>
  </si>
  <si>
    <t>Serviços de Registro, Certificação e Fiscalização - Juros de Mora da Dívida Ativa</t>
  </si>
  <si>
    <t>Serviços de Informação e Tecnologia - Principal</t>
  </si>
  <si>
    <t>Serviços de Informação e Tecnologia - Multas e Juros de Mora</t>
  </si>
  <si>
    <t>Serviços de Informação e Tecnologia - Dívida Ativa</t>
  </si>
  <si>
    <t>Serviços de Informação e Tecnologia - Dívida Ativa - Multas e Juros de Mora da Dívida Ativa</t>
  </si>
  <si>
    <t>Serviços de Informação e Tecnologia - Multas</t>
  </si>
  <si>
    <t>Serviços de Informação e Tecnologia - Juros de Mora</t>
  </si>
  <si>
    <t>Serviços de Informação e Tecnologia - Dívida Ativa - Multas da Dívida Ativa</t>
  </si>
  <si>
    <t>Serviços de Informação e Tecnologia - Juros de Mora da Dívida Ativa</t>
  </si>
  <si>
    <t>Serviços de Navegação Naval - Principal</t>
  </si>
  <si>
    <t>Serviços de Navegação Naval - Multas e Juros de Mora</t>
  </si>
  <si>
    <t>Serviços de Navegação Naval - Dívida Ativa</t>
  </si>
  <si>
    <t>Serviços de Navegação Naval - Dívida Ativa - Multas e Juros de Mora da Dívida Ativa</t>
  </si>
  <si>
    <t>Serviços de Navegação Naval - Multas</t>
  </si>
  <si>
    <t>Serviços de Navegação Naval - Juros de Mora</t>
  </si>
  <si>
    <t>Serviços de Navegação Naval - Dívida Ativa - Multas da Dívida Ativa</t>
  </si>
  <si>
    <t>Serviços de Navegação Naval - Juros de Mora da Dívida Ativa</t>
  </si>
  <si>
    <t>Serviços de Transporte de Passageiros ou Mercadorias - Principal</t>
  </si>
  <si>
    <t>Serviços de Transporte de Passageiros ou Mercadorias - Multas e Juros de Mora</t>
  </si>
  <si>
    <t>Serviços de Transporte de Passageiros ou Mercadorias - Dívida Ativa</t>
  </si>
  <si>
    <t>Serviços de Transporte de Passageiros ou Mercadorias - Dívida Ativa - Multas e Juros de Mora da Dívida Ativa</t>
  </si>
  <si>
    <t>Serviços de Transporte de Passageiros ou Mercadorias - Multas</t>
  </si>
  <si>
    <t>Serviços de Transporte de Passageiros ou Mercadorias - Juros de Mora</t>
  </si>
  <si>
    <t>Serviços de Transporte de Passageiros ou Mercadorias - Dívida Ativa - Multas da Dívida Ativa</t>
  </si>
  <si>
    <t>Serviços de Transporte de Passageiros ou Mercadorias - Juros de Mora da Dívida Ativa</t>
  </si>
  <si>
    <t>Serviços Portuários - Principal</t>
  </si>
  <si>
    <t>Serviços Portuários - Multas e Juros de Mora</t>
  </si>
  <si>
    <t>Serviços Portuários - Dívida Ativa</t>
  </si>
  <si>
    <t>Serviços Portuários - Dívida Ativa - Multas e Juros de Mora da Dívida Ativa</t>
  </si>
  <si>
    <t>Serviços Portuários - Multas</t>
  </si>
  <si>
    <t>Serviços Portuários - Juros de Mora</t>
  </si>
  <si>
    <t>Serviços Portuários - Dívida Ativa - Multas da Dívida Ativa</t>
  </si>
  <si>
    <t>Serviços Portuários - Juros de Mora da Dívida Ativa</t>
  </si>
  <si>
    <t>Serviços Hospitalares - Principal</t>
  </si>
  <si>
    <t>Serviços Hospitalares - Multas e Juros de Mora</t>
  </si>
  <si>
    <t>Serviços Hospitalares - Dívida Ativa</t>
  </si>
  <si>
    <t>Serviços Hospitalares - Dívida Ativa - Multas e Juros de Mora da Dívida Ativa</t>
  </si>
  <si>
    <t>Serviços Hospitalares - Multas</t>
  </si>
  <si>
    <t>Serviços Hospitalares - Juros de Mora</t>
  </si>
  <si>
    <t>Serviços Hospitalares - Dívida Ativa - Multas da Dívida Ativa</t>
  </si>
  <si>
    <t>Serviços Hospitalares - Juros de Mora da Dívida Ativa</t>
  </si>
  <si>
    <t>Serviços de Registro, Análise e Controle da Saúde - Principal</t>
  </si>
  <si>
    <t>Serviços de Registro, Análise e Controle da Saúde - Multas e Juros de Mora</t>
  </si>
  <si>
    <t>Serviços de Registro, Análise e Controle da Saúde - Dívida Ativa</t>
  </si>
  <si>
    <t>Serviços de Registro, Análise e Controle da Saúde - Dívida Ativa - Multas e Juros de Mora da Dívida Ativa</t>
  </si>
  <si>
    <t>Serviços de Registro, Análise e Controle da Saúde - Multas</t>
  </si>
  <si>
    <t>Serviços de Registro, Análise e Controle da Saúde - Juros de Mora</t>
  </si>
  <si>
    <t>Serviços de Registro, Análise e Controle da Saúde - Dívida Ativa - Multas da Dívida Ativa</t>
  </si>
  <si>
    <t>Serviços de Registro, Análise e Controle da Saúde - Juros de Mora da Dívida Ativa</t>
  </si>
  <si>
    <t>Serviços Radiológicos e Laboratoriais - Principal</t>
  </si>
  <si>
    <t>Serviços Radiológicos e Laboratoriais - Multas e Juros de Mora</t>
  </si>
  <si>
    <t>Serviços Radiológicos e Laboratoriais - Dívida Ativa</t>
  </si>
  <si>
    <t>Serviços Radiológicos e Laboratoriais - Dívida Ativa - Multas e Juros de Mora da Dívida Ativa</t>
  </si>
  <si>
    <t>Serviços Radiológicos e Laboratoriais - Multas</t>
  </si>
  <si>
    <t>Serviços Radiológicos e Laboratoriais - Juros de Mora</t>
  </si>
  <si>
    <t>Serviços Radiológicos e Laboratoriais - Dívida Ativa - Multas da Dívida Ativa</t>
  </si>
  <si>
    <t>Serviços Radiológicos e Laboratoriais - Juros de Mora da Dívida Ativa</t>
  </si>
  <si>
    <t>Serviços Ambulatoriais - Principal</t>
  </si>
  <si>
    <t>Serviços Ambulatoriais - Multas e Juros de Mora</t>
  </si>
  <si>
    <t>Serviços Ambulatoriais - Dívida Ativa</t>
  </si>
  <si>
    <t>Serviços Ambulatoriais - Dívida Ativa - Multas e Juros de Mora da Dívida Ativa</t>
  </si>
  <si>
    <t>Serviços Ambulatoriais - Multas</t>
  </si>
  <si>
    <t>Serviços Ambulatoriais - Juros de Mora</t>
  </si>
  <si>
    <t>Serviços Ambulatoriais - Dívida Ativa - Multas da Dívida Ativa</t>
  </si>
  <si>
    <t>Serviços Ambulatoriais - Juros de Mora da Dívida Ativa</t>
  </si>
  <si>
    <t>Outros Serviços de Atendimento à Saúde - Principal</t>
  </si>
  <si>
    <t>Outros Serviços de Atendimento à Saúde - Multas e Juros de Mora</t>
  </si>
  <si>
    <t>Outros Serviços de Atendimento à Saúde - Dívida Ativa</t>
  </si>
  <si>
    <t>Outros Serviços de Atendimento à Saúde - Dívida Ativa - Multas e Juros de Mora da Dívida Ativa</t>
  </si>
  <si>
    <t>Outros Serviços de Atendimento à Saúde - Multas</t>
  </si>
  <si>
    <t>Outros Serviços de Atendimento à Saúde - Juros de Mora</t>
  </si>
  <si>
    <t>Outros Serviços de Atendimento à Saúde - Dívida Ativa - Multas da Dívida Ativa</t>
  </si>
  <si>
    <t>Outros Serviços de Atendimento à Saúde - Juros de Mora da Dívida Ativa</t>
  </si>
  <si>
    <t>Serviços de Assistência à Saúde Suplementar de Servidores Civis - Principal</t>
  </si>
  <si>
    <t>Serviços de Assistência à Saúde Suplementar de Servidores Civis - Multas e Juros de Mora</t>
  </si>
  <si>
    <t>Serviços de Assistência à Saúde Suplementar de Servidores Civis - Dívida Ativa</t>
  </si>
  <si>
    <t>Serviços de Assistência à Saúde Suplementar de Servidores Civis - Dívida Ativa - Multas e Juros de Mora da Dívida Ativa</t>
  </si>
  <si>
    <t>Serviços de Assistência à Saúde Suplementar de Servidores Civis - Multas</t>
  </si>
  <si>
    <t>Serviços de Assistência à Saúde Suplementar de Servidores Civis - Juros de Mora</t>
  </si>
  <si>
    <t>Serviços de Assistência à Saúde Suplementar de Servidores Civis - Dívida Ativa - Multas da Dívida Ativa</t>
  </si>
  <si>
    <t>Serviços de Assistência à Saúde Suplementar de Servidores Civis - Juros de Mora da Dívida Ativa</t>
  </si>
  <si>
    <t>Retorno de Operações, Juros e Encargos Financeiros - Principal</t>
  </si>
  <si>
    <t>Retorno de Operações, Juros e Encargos Financeiros - Multas e Juros de Mora</t>
  </si>
  <si>
    <t>Retorno de Operações, Juros e Encargos Financeiros - Dívida Ativa</t>
  </si>
  <si>
    <t>Retorno de Operações, Juros e Encargos Financeiros - Dívida Ativa - Multas e Juros de Mora da Dívida Ativa</t>
  </si>
  <si>
    <t>Retorno de Operações, Juros e Encargos Financeiros - Multas</t>
  </si>
  <si>
    <t>Retorno de Operações, Juros e Encargos Financeiros - Juros de Mora</t>
  </si>
  <si>
    <t>Retorno de Operações, Juros e Encargos Financeiros - Dívida Ativa - Multas da Dívida Ativa</t>
  </si>
  <si>
    <t>Retorno de Operações, Juros e Encargos Financeiros - Juros de Mora da Dívida Ativa</t>
  </si>
  <si>
    <t>Outros Serviços - Principal</t>
  </si>
  <si>
    <t>Outros Serviços - Multas e Juros de Mora</t>
  </si>
  <si>
    <t>Outros Serviços - Dívida Ativa</t>
  </si>
  <si>
    <t>Outros Serviços - Dívida Ativa - Multas e Juros de Mora da Dívida Ativa</t>
  </si>
  <si>
    <t>Outros Serviços - Multas</t>
  </si>
  <si>
    <t>Outros Serviços - Juros de Mora</t>
  </si>
  <si>
    <t>Outros Serviços - Dívida Ativa - Multas da Dívida Ativa</t>
  </si>
  <si>
    <t>Outros Serviços - Juros de Mora da Dívida Ativa</t>
  </si>
  <si>
    <t>Cota-Parte do Fundo de Participação dos Municípios - Cota Mensal - Principal</t>
  </si>
  <si>
    <t>Cota-Parte da Contribuição de Intervenção no Domínio Econômico - Principal</t>
  </si>
  <si>
    <t>Transferências de Recursos do Bloco de Manutenção das Ações e Serviços Públicos de Saúde – Atenção Primária - Principal</t>
  </si>
  <si>
    <t>Transferências de Recursos do Bloco de Manutenção das Ações e Serviços Públicos de Saúde – Atenção Especializada - Principal</t>
  </si>
  <si>
    <t>Transferências de Recursos do Bloco de Manutenção das Ações e Serviços Públicos de Saúde – Vigilância em Saúde - Principal</t>
  </si>
  <si>
    <t>Transferências de Recursos do Bloco de Manutenção das Ações e Serviços Públicos de Saúde – Assistência Farmacêutica - Principal</t>
  </si>
  <si>
    <t>Transferências de Recursos do Bloco de Manutenção das Ações e Serviços Públicos de Saúde – Gestão do SUS - Principal</t>
  </si>
  <si>
    <t>Transferências de Recursos do Bloco de Manutenção das Ações e Serviços Públicos de Saúde – Outros Programas - Principal</t>
  </si>
  <si>
    <t>Transferências de Recursos do Bloco de Estruturação da Rede de Serviços Públicos de Saúde - Atenção Primária - Principal</t>
  </si>
  <si>
    <t>Transferências de Recursos do Bloco de Estruturação da Rede de Serviços Públicos de Saúde - Atenção Especializada - Principal</t>
  </si>
  <si>
    <t>Transferências de Recursos do Bloco de Estruturação da Rede de Serviços Públicos de Saúde - Vigilância em Saúde - Principal</t>
  </si>
  <si>
    <t>Transferências de Recursos do Bloco de Estruturação da Rede de Serviços Públicos de Saúde - Assistência Farmacêutica - Principal</t>
  </si>
  <si>
    <t>Transferências de Recursos do Bloco de Estruturação da Rede de Serviços Públicos de Saúde - Gestão do SUS - Principal</t>
  </si>
  <si>
    <t>Transferências de Recursos do Bloco de Estruturação da Rede de Serviços Públicos de Saúde - Outros Programas - Principal</t>
  </si>
  <si>
    <t>Outras Transferências de Recursos do Sistema Único de Saúde – SUS  - Principal</t>
  </si>
  <si>
    <t>Transferências de Recursos do Fundo Nacional de Assistência Social – FNAS - Principal</t>
  </si>
  <si>
    <t>Transferências de Convênios da União para o Sistema Único de Saúde – SUS - Principal</t>
  </si>
  <si>
    <t>Transferências de Convênios da União Destinadas a Programas de Educação - Principal</t>
  </si>
  <si>
    <t>Transferências de Convênios da União Destinadas a Programas de Assistência Social - Principal</t>
  </si>
  <si>
    <t>Transferências de Convênios da União Destinadas a Programas de Combate à Fome - Principal</t>
  </si>
  <si>
    <t>Transferências de Convênios da União Destinadas a Programas de Saneamento Básico - Principal</t>
  </si>
  <si>
    <t>Transferências da União a Consórcios Públicos - Principal</t>
  </si>
  <si>
    <t>Transferências de Recursos do Fundo Penitenciário Nacional - Fupen - Principal</t>
  </si>
  <si>
    <t>Outras Transferências para Segurança Pública - Principal</t>
  </si>
  <si>
    <t>Outras Transferências de Recursos da União e de suas Entidades - Principal</t>
  </si>
  <si>
    <t>Cota-Parte do ICMS - Principal</t>
  </si>
  <si>
    <t>Cota-Parte do IPVA - Principal</t>
  </si>
  <si>
    <t>Cota-Parte do IPI - Municípios - Principal</t>
  </si>
  <si>
    <t>Outras Transferências Decorrentes de Compensações Financeiras - Principal</t>
  </si>
  <si>
    <t>Transferências de Recursos do Sistema Único de Saúde – SUS - Principal</t>
  </si>
  <si>
    <t>Transferências de Convênios dos Estados e DF para o Sistema Único de Saúde – SUS - Principal</t>
  </si>
  <si>
    <t>Transferências de Convênios dos Estados Destinadas a Programas de Educação - Principal</t>
  </si>
  <si>
    <t>Transferências de Estados a Consórcios Públicos - Principal</t>
  </si>
  <si>
    <t>Transferências de Estados destinadas à Assistência Social - Principal</t>
  </si>
  <si>
    <t>Outras Transferências dos Estados e DF - Principal</t>
  </si>
  <si>
    <t>Transferências de Municípios a Consórcios Públicos - Principal</t>
  </si>
  <si>
    <t>Outras Transferências dos Municípios - Principal</t>
  </si>
  <si>
    <t>Transferências de Convênios de Instituições Privadas para Programas de Saúde - Principal</t>
  </si>
  <si>
    <t>Transferências de Convênios de Instituições Privadas para Programas de Educação - Principal</t>
  </si>
  <si>
    <t>Demais Transferências de Outras Instituições Públicas - Principal</t>
  </si>
  <si>
    <t>Transferências de Convênios do Exterior - Programas de Saúde - Principal</t>
  </si>
  <si>
    <t>Transferências de Convênios do Exterior - Programas de Educação - Principal</t>
  </si>
  <si>
    <t>Transferências Provenientes de Depósitos Não Identificados - Principal</t>
  </si>
  <si>
    <t>Outras Transferências Correntes - Principal</t>
  </si>
  <si>
    <t>Multas Previstas em Legislação Específica - Principal</t>
  </si>
  <si>
    <t>Multas Previstas em Legislação Específica - Multas e Juros de Mora</t>
  </si>
  <si>
    <t>Multas Previstas em Legislação Específica - Dívida Ativa</t>
  </si>
  <si>
    <t>Multas Previstas em Legislação Específica - Dívida Ativa - Multas e Juros de Mora da Dívida Ativa</t>
  </si>
  <si>
    <t>Multas Previstas em Legislação Específica - Multas</t>
  </si>
  <si>
    <t>Multas Previstas em Legislação Específica - Juros de Mora</t>
  </si>
  <si>
    <t>Multas Previstas em Legislação Específica - Dívida Ativa - Multas da Dívida Ativa</t>
  </si>
  <si>
    <t>Multas Previstas em Legislação Específica - Juros de Mora da Dívida Ativa</t>
  </si>
  <si>
    <t>Multas Decorrentes de Sentenças Judiciais - Principal</t>
  </si>
  <si>
    <t>Multas Decorrentes de Sentenças Judiciais - Multas e Juros de Mora</t>
  </si>
  <si>
    <t>Multas Decorrentes de Sentenças Judiciais - Dívida Ativa</t>
  </si>
  <si>
    <t>Multas Decorrentes de Sentenças Judiciais - Dívida Ativa - Multas e Juros de Mora da Dívida Ativa</t>
  </si>
  <si>
    <t>Multas Decorrentes de Sentenças Judiciais - Multas</t>
  </si>
  <si>
    <t>Multas Decorrentes de Sentenças Judiciais - Juros de Mora</t>
  </si>
  <si>
    <t>Multas Decorrentes de Sentenças Judiciais - Dívida Ativa - Multas da Dívida Ativa</t>
  </si>
  <si>
    <t>Multas Decorrentes de Sentenças Judiciais - Juros de Mora da Dívida Ativa</t>
  </si>
  <si>
    <t>Multas e Juros Previstos em Contratos - Principal</t>
  </si>
  <si>
    <t>Multas e Juros Previstos em Contratos - Multas e Juros de Mora</t>
  </si>
  <si>
    <t>Multas e Juros Previstos em Contratos - Dívida Ativa</t>
  </si>
  <si>
    <t>Multas e Juros Previstos em Contratos - Dívida Ativa - Multas e Juros de Mora da Dívida Ativa</t>
  </si>
  <si>
    <t>Multas e Juros Previstos em Contratos - Multas</t>
  </si>
  <si>
    <t>Multas e Juros Previstos em Contratos - Juros de Mora</t>
  </si>
  <si>
    <t>Multas e Juros Previstos em Contratos - Dívida Ativa - Multas da Dívida Ativa</t>
  </si>
  <si>
    <t>Multas e Juros Previstos em Contratos - Juros de Mora da Dívida Ativa</t>
  </si>
  <si>
    <t>Multas Previstas na Legislação sobre Regime de Previdência Privada Complementar - Principal</t>
  </si>
  <si>
    <t>Multas Previstas na Legislação sobre Regime de Previdência Privada Complementar - Multas e Juros de Mora</t>
  </si>
  <si>
    <t>Multas Previstas na Legislação sobre Regime de Previdência Privada Complementar - Dívida Ativa</t>
  </si>
  <si>
    <t>Multas Previstas na Legislação sobre Regime de Previdência Privada Complementar - Dívida Ativa - Multas e Juros de Mora da Dívida Ativa</t>
  </si>
  <si>
    <t>Multas Previstas na Legislação sobre Regime de Previdência Privada Complementar - Multas</t>
  </si>
  <si>
    <t>Multas Previstas na Legislação sobre Regime de Previdência Privada Complementar - Juros de Mora</t>
  </si>
  <si>
    <t>Multas Previstas na Legislação sobre Regime de Previdência Privada Complementar - Dívida Ativa - Multas da Dívida Ativa</t>
  </si>
  <si>
    <t>Multas Previstas na Legislação sobre Regime de Previdência Privada Complementar - Juros de Mora da Dívida Ativa</t>
  </si>
  <si>
    <t>Multas da Legislação Anticorrupção Oriundas de Processos Administrativos de Responsabilização - Principal</t>
  </si>
  <si>
    <t>Multas da Legislação Anticorrupção Oriundas de Acordos de Leniência - Principal</t>
  </si>
  <si>
    <t>Outras Indenizações - Principal</t>
  </si>
  <si>
    <t>Restituição de Convênios - Primárias - Principal</t>
  </si>
  <si>
    <t>Restituição de Convênios - Primárias - Multas e Juros de Mora</t>
  </si>
  <si>
    <t>Restituição de Convênios - Primárias - Multas</t>
  </si>
  <si>
    <t>Restituição de Convênios - Primárias - Juros de Mora</t>
  </si>
  <si>
    <t>Restituição de Convênios - Financeiras - Principal</t>
  </si>
  <si>
    <t>Restituição de Convênios - Financeiras - Multas e Juros de Mora</t>
  </si>
  <si>
    <t>Restituição de Convênios - Financeiras - Multas</t>
  </si>
  <si>
    <t>Restituição de Convênios - Financeiras - Juros de Mora</t>
  </si>
  <si>
    <t>Restituição de Benefícios Não Desembolsados - Principal</t>
  </si>
  <si>
    <t>Restituição de Benefícios Previdenciários - Principal</t>
  </si>
  <si>
    <t>Restituição de Benefícios Assistenciais - Principal</t>
  </si>
  <si>
    <t>Restituições de Recursos Recebidos do SUS - Principal</t>
  </si>
  <si>
    <t>Restituições de Recursos Recebidos do SUS - Multas e Juros de Mora</t>
  </si>
  <si>
    <t>Restituições de Recursos Recebidos do SUS - Multas</t>
  </si>
  <si>
    <t>Restituições de Recursos Recebidos do SUS - Juros de Mora</t>
  </si>
  <si>
    <t>Restituições de Recursos do FUNDEB - Principal</t>
  </si>
  <si>
    <t>Restituições de Recursos do FUNDEB - Multas e Juros de Mora</t>
  </si>
  <si>
    <t>Restituições de Recursos do FUNDEB - Multas</t>
  </si>
  <si>
    <t>Restituições de Recursos do FUNDEB - Juros de Mora</t>
  </si>
  <si>
    <t>Outras Restituições - Principal</t>
  </si>
  <si>
    <t>Outras Restituições - Multas e Juros de Mora</t>
  </si>
  <si>
    <t>Outras Restituições - Dívida Ativa</t>
  </si>
  <si>
    <t>Outras Restituições - Dívida Ativa - Multas e Juros de Mora da Dívida Ativa</t>
  </si>
  <si>
    <t>Outras Restituições - Multas</t>
  </si>
  <si>
    <t>Outras Restituições - Juros de Mora</t>
  </si>
  <si>
    <t>Outras Restituições - Dívida Ativa - Multas da Dívida Ativa</t>
  </si>
  <si>
    <t>Outras Restituições - Juros de Mora da Dívida Ativa</t>
  </si>
  <si>
    <t>Outros Ressarcimentos - Principal</t>
  </si>
  <si>
    <t>Outros Ressarcimentos - Multas e Juros de Mora</t>
  </si>
  <si>
    <t>Outros Ressarcimentos - Dívida Ativa</t>
  </si>
  <si>
    <t>Outros Ressarcimentos - Dívida Ativa - Multas e Juros de Mora da Dívida Ativa</t>
  </si>
  <si>
    <t>Outros Ressarcimentos - Multas</t>
  </si>
  <si>
    <t>Outros Ressarcimentos - Juros de Mora</t>
  </si>
  <si>
    <t>Outros Ressarcimentos - Dívida Ativa - Multas da Dívida Ativa</t>
  </si>
  <si>
    <t>Outros Ressarcimentos - Juros de Mora da Dívida Ativa</t>
  </si>
  <si>
    <t>Multas e Juros de Alienação de Estoques - Destinados a Programas Sociais - Multas e Juros de Mora</t>
  </si>
  <si>
    <t>Multas e Juros de Alienação de Estoques - Destinados a Programas Sociais - Multas</t>
  </si>
  <si>
    <t>Multas e Juros de Alienação de Estoques - Destinados a Programas Sociais - Juros de Mora</t>
  </si>
  <si>
    <t>Multas e Juros de Alienação de Estoques - Programa de Aquisição de Alimentos - Multas e Juros de Mora</t>
  </si>
  <si>
    <t>Multas e Juros de Alienação de Estoques - Programa de Aquisição de Alimentos - Multas</t>
  </si>
  <si>
    <t>Multas e Juros de Alienação de Estoques - Programa de Aquisição de Alimentos - Juros de Mora</t>
  </si>
  <si>
    <t>Multas e Juros de Mora de Bens Móveis e Semoventes - Multas e Juros de Mora</t>
  </si>
  <si>
    <t>Multas e Juros de Mora de Bens Móveis e Semoventes - Multas</t>
  </si>
  <si>
    <t>Multas e Juros de Mora de Bens Móveis e Semoventes - Juros de Mora</t>
  </si>
  <si>
    <t>Multas e Juros de Mora de Bens Móveis e Semoventes - Dívida Ativa - Multas da Dívida Ativa</t>
  </si>
  <si>
    <t>Multas e Juros de Mora de Bens Móveis e Semoventes - Juros de Mora da Dívida Ativa</t>
  </si>
  <si>
    <t>Outras Multas e Juros de Mora de Alienações de Bens Móveis - Multas e Juros de Mora</t>
  </si>
  <si>
    <t>Outras Multas e Juros de Mora de Alienações de Bens Móveis - Multas</t>
  </si>
  <si>
    <t>Outras Multas e Juros de Mora de Alienações de Bens Móveis - Juros de Mora</t>
  </si>
  <si>
    <t>Outras Multas e Juros de Mora de Alienações de Bens Móveis - Dívida Ativa - Multas da Dívida Ativa</t>
  </si>
  <si>
    <t>Outras Multas e Juros de Mora de Alienações de Bens Móveis - Juros de Mora da Dívida Ativa</t>
  </si>
  <si>
    <t>Multas e Juros de Mora das Alienações de Bens Imóveis em Geral - Multas e Juros de Mora</t>
  </si>
  <si>
    <t>Multas e Juros de Mora das Alienações de Bens Imóveis em Geral - Multas</t>
  </si>
  <si>
    <t>Multas e Juros de Mora das Alienações de Bens Imóveis em Geral - Juros de Mora</t>
  </si>
  <si>
    <t>Multas e Juros de Mora das Alienações de Bens Imóveis em Geral - Juros de Mora da Dívida Ativa</t>
  </si>
  <si>
    <t>Multas e Juros de Mora das Alienações de Bens Imóveis - Programa de Administração Patrimonial Imobiliária - Multas e Juros de Mora</t>
  </si>
  <si>
    <t>Multas e Juros de Mora das Alienações de Bens Imóveis - Programa de Administração Patrimonial Imobiliária - Multas</t>
  </si>
  <si>
    <t>Multas e Juros de Mora das Alienações de Bens Imóveis - Programa de Administração Patrimonial Imobiliária - Juros de Mora</t>
  </si>
  <si>
    <t>Multas e Juros de Mora do Adicional sobre Alienações de Bens Imóveis - Multas e Juros de Mora</t>
  </si>
  <si>
    <t>Multas e Juros de Mora do Adicional sobre Alienações de Bens Imóveis - Multas</t>
  </si>
  <si>
    <t>Multas e Juros de Mora do Adicional sobre Alienações de Bens Imóveis - Juros de Mora</t>
  </si>
  <si>
    <t>Multas e Juros de Mora do Adicional sobre Alienações de Bens Imóveis - Juros de Mora da Dívida Ativa</t>
  </si>
  <si>
    <t>Outras Multas e Juros de Mora de Alienações de Bens Imóveis - Multas e Juros de Mora</t>
  </si>
  <si>
    <t>Outras Multas e Juros de Mora de Alienações de Bens Imóveis - Multas</t>
  </si>
  <si>
    <t>Outras Multas e Juros de Mora de Alienações de Bens Imóveis - Juros de Mora</t>
  </si>
  <si>
    <t>Multas e Juros da Alienação de Bens Intangíveis - Multas e Juros de Mora</t>
  </si>
  <si>
    <t>Multas e Juros da Alienação de Bens Intangíveis - Multas</t>
  </si>
  <si>
    <t>Aportes Periódicos para Amortização de Déficit Atuarial do Regimes Próprios de Previdência e Sistema de Proteção Social - Principal</t>
  </si>
  <si>
    <t>Aportes Periódicos para Amortização de Déficit Atuarial do Regimes Próprios de Previdência e Sistema de Proteção Social - Multas e Juros de Mora</t>
  </si>
  <si>
    <t>Aportes Periódicos para Amortização de Déficit Atuarial do Regimes Próprios de Previdência e Sistema de Proteção Social - Multas</t>
  </si>
  <si>
    <t>Aportes Periódicos para Amortização de Déficit Atuarial do Regimes Próprios de Previdência e Sistema de Proteção Social - Juros de Mora</t>
  </si>
  <si>
    <t>Contrapartida de Subvenções ou Subsídios - Principal</t>
  </si>
  <si>
    <t>Ônus de Sucumbência - Principal</t>
  </si>
  <si>
    <t>Títulos da Dívida Agrária - TDA - Principal</t>
  </si>
  <si>
    <t>Operações de Crédito Contratuais - Mercado Interno - Principal</t>
  </si>
  <si>
    <t>Operações de Crédito Internas para Programas de Educação - Principal</t>
  </si>
  <si>
    <t>Operações de Crédito Internas para Programas de Saúde - Principal</t>
  </si>
  <si>
    <t>Operações de Crédito Internas para Programas de Saneamento - Principal</t>
  </si>
  <si>
    <t>Operações de Crédito Internas para Programas de Meio Ambiente - Principal</t>
  </si>
  <si>
    <t>Operações de Crédito Internas para Programas de Modernização da Administração Pública - Principal</t>
  </si>
  <si>
    <t>Operações de Crédito Internas para Refinanciamento da Dívida Contratual - Principal</t>
  </si>
  <si>
    <t>Operações de Crédito Internas para Programas de Moradia Popular - Principal</t>
  </si>
  <si>
    <t>Outras Operações de Crédito - Mercado Interno - Principal</t>
  </si>
  <si>
    <t>Títulos de Responsabilidade do Tesouro Nacional - Refinanciamento da Dívida Pública Federal no Mercado Externo - Principal</t>
  </si>
  <si>
    <t>Operações de Crédito Contratuais - Mercado Externo - Principal</t>
  </si>
  <si>
    <t>Operações de Crédito Externas para Programas de Educação - Principal</t>
  </si>
  <si>
    <t>Operações de Crédito Externas para Programas de Saúde - Principal</t>
  </si>
  <si>
    <t>Operações de Crédito Externas para Programas de Saneamento - Principal</t>
  </si>
  <si>
    <t>Operações de Crédito Externas para Programas de Meio Ambiente - Principal</t>
  </si>
  <si>
    <t>Operações de Crédito Externas para Programas de Modernização da Administração Pública - Principal</t>
  </si>
  <si>
    <t>Operações de Crédito Externas para Refinanciamento da Dívida Contratual - Principal</t>
  </si>
  <si>
    <t>Outras Operações de Crédito - Mercado Externo - Principal</t>
  </si>
  <si>
    <t>Alienação de Títulos, Valores Mobiliários e Aplicações Congêneres Permanentes - Principal</t>
  </si>
  <si>
    <t>Alienação de Bens Móveis e Semoventes - Principal</t>
  </si>
  <si>
    <t>Alienação de Bens Móveis e Semoventes - Dívida Ativa</t>
  </si>
  <si>
    <t>Alienação de Bens Imóveis - Principal</t>
  </si>
  <si>
    <t>Alienação de Bens Imóveis - Dívida Ativa</t>
  </si>
  <si>
    <t>Alienação de Bens Intangíveis - Principal</t>
  </si>
  <si>
    <t>Alienação de Bens Intangíveis - Dívida Ativa</t>
  </si>
  <si>
    <t>Amortização de Empréstimos - Refinanciamento de Dívidas de Médio e Longo Prazo - Principal</t>
  </si>
  <si>
    <t>Amortização de Empréstimos Contratuais - Principal</t>
  </si>
  <si>
    <t>Amortização de Financiamentos em Geral - Principal</t>
  </si>
  <si>
    <t>Transferências para o Programa Nacional de Reestruturação e Aquisição de Equipamentos para a Rede Escolar Pública de Educação Infantil - Proinfância - Principal</t>
  </si>
  <si>
    <t>Transferências de Convênios da União destinadas a Programas de Educação - Principal</t>
  </si>
  <si>
    <t>Transferências de Convênios da União destinadas a Programas de Saneamento Básico - Principal</t>
  </si>
  <si>
    <t>Transferências de Convênios da União destinadas a Programas de Meio Ambiente - Principal</t>
  </si>
  <si>
    <t>Transferências de Convênios da União destinadas a Programas de Infraestrutura em Transporte - Principal</t>
  </si>
  <si>
    <t>Outras Transferências De Recursos da União e de suas Entidades - Principal</t>
  </si>
  <si>
    <t>Transferências de Convênios dos Estados para o Sistema Único de Saúde – SUS - Principal</t>
  </si>
  <si>
    <t>Transferências de Convênios dos Estados destinadas a Programas de Educação - Principal</t>
  </si>
  <si>
    <t>Transferências de Convênios dos Estados destinadas a Programas de Saneamento Básico - Principal</t>
  </si>
  <si>
    <t>Transferências de Convênios dos Estados destinadas a Programas de Meio Ambiente - Principal</t>
  </si>
  <si>
    <t>Transferências de Convênios dos Estados destinadas a Programas de Infraestrutura em Transporte - Principal</t>
  </si>
  <si>
    <t>Transferências dos Estados e Distrito Federal a Consórcios Públicos - Principal</t>
  </si>
  <si>
    <t>Transferências de Recursos Destinados a Programas de Educação - Principal</t>
  </si>
  <si>
    <t>Outras Transferências de Recursos dos Estados - Principal</t>
  </si>
  <si>
    <t>Transferências de Convênios de Instituições Privadas Destinados a Programas de Saúde - Principal</t>
  </si>
  <si>
    <t>Transferências de Convênios de Instituições Privadas Destinados a Programas de Educação - Principal</t>
  </si>
  <si>
    <t>Transferências de Outras Instituições Públicas - Principal</t>
  </si>
  <si>
    <t>Transferências do Exterior para Programas de Saúde - Principal</t>
  </si>
  <si>
    <t>Transferências do Exterior para Programas de Educação - Principal</t>
  </si>
  <si>
    <t>Transferências de Pessoas Físicas para Programas de Saúde - Principal</t>
  </si>
  <si>
    <t>Transferências de Pessoas Físicas para Programas de Educação - Principal</t>
  </si>
  <si>
    <t>Integralização de Capital Social - Principal</t>
  </si>
  <si>
    <t>Resgate de Títulos do Tesouro - Principal</t>
  </si>
  <si>
    <t>Outras Receitas de Capital - Principal</t>
  </si>
  <si>
    <t>1</t>
  </si>
  <si>
    <t>3</t>
  </si>
  <si>
    <t>01</t>
  </si>
  <si>
    <t>0</t>
  </si>
  <si>
    <t>02</t>
  </si>
  <si>
    <t>6</t>
  </si>
  <si>
    <t>00</t>
  </si>
  <si>
    <t>7</t>
  </si>
  <si>
    <t>8</t>
  </si>
  <si>
    <t>2</t>
  </si>
  <si>
    <t>4</t>
  </si>
  <si>
    <t>5</t>
  </si>
  <si>
    <t>9</t>
  </si>
  <si>
    <t>03</t>
  </si>
  <si>
    <t>04</t>
  </si>
  <si>
    <t>05</t>
  </si>
  <si>
    <t>99</t>
  </si>
  <si>
    <t>06</t>
  </si>
  <si>
    <t>07</t>
  </si>
  <si>
    <t>08</t>
  </si>
  <si>
    <t>09</t>
  </si>
  <si>
    <t>10</t>
  </si>
  <si>
    <t>12</t>
  </si>
  <si>
    <t>13</t>
  </si>
  <si>
    <t>Transferência da União Referente à Cessão Onerosa - Pré-Sal (Lei nº 13.885/2019)</t>
  </si>
  <si>
    <t>Apoio Financeiro da União aos Municípios (Medida Provisória nº 938 de 2 de Abril de 2020)</t>
  </si>
  <si>
    <t>Auxílio Financeiro da União aos Municípios (Lei Complementar nº 173, de 27 de Maio de 2020)</t>
  </si>
  <si>
    <t>Transferências Obrigatórias da União Relativas à LC nº 176/2020</t>
  </si>
  <si>
    <t>Lei nº 13.885/2019</t>
  </si>
  <si>
    <t>Medida Provisória nº 938 de 2 de Abril de 2020</t>
  </si>
  <si>
    <t>Lei Complementar nº 173, de 27 de Maio de 2020)</t>
  </si>
  <si>
    <t>Lei Complementar nº 176, de 29 de Dezembro de 2020.</t>
  </si>
  <si>
    <t>Vide código de receita principal.</t>
  </si>
  <si>
    <t>50</t>
  </si>
  <si>
    <t>Outras Transferências da União - Principal</t>
  </si>
  <si>
    <t>Amortização de Empréstimos Contratuais - Dívida Ativa</t>
  </si>
  <si>
    <t>Amortização de Financiamentos em Geral - Dívida Ativa</t>
  </si>
  <si>
    <t>53</t>
  </si>
  <si>
    <t>51</t>
  </si>
  <si>
    <t>98</t>
  </si>
  <si>
    <t>52</t>
  </si>
  <si>
    <t>54</t>
  </si>
  <si>
    <t>55</t>
  </si>
  <si>
    <t>56</t>
  </si>
  <si>
    <t>Contribuição Patronal - Servidor Civil - Intra OFSS</t>
  </si>
  <si>
    <t>Contribuição Patronal - Servidor Civil Ativo - Intra OFSS</t>
  </si>
  <si>
    <t>Contribuição Patronal - Servidor Civil Ativo - Principal - Intra OFSS</t>
  </si>
  <si>
    <t>Contribuição Patronal - Servidor Civil Ativo - Multas e Juros de Mora - Intra OFSS</t>
  </si>
  <si>
    <t>Contribuição Patronal - Servidor Civil Ativo - Dívida Ativa - Intra OFSS</t>
  </si>
  <si>
    <t>Contribuição Patronal - Servidor Civil Ativo - Dívida Ativa - Multas e Juros de Mora da Dívida Ativa - Intra OFSS</t>
  </si>
  <si>
    <t>Contribuição Patronal - Servidor Civil Ativo - Multas - Intra OFSS</t>
  </si>
  <si>
    <t>Contribuição Patronal - Servidor Civil Ativo - Juros de Mora - Intra OFSS</t>
  </si>
  <si>
    <t>Contribuição Patronal - Servidor Civil Ativo - Dívida Ativa - Multas da Dívida Ativa - Intra OFSS</t>
  </si>
  <si>
    <t>Contribuição Patronal - Servidor Civil Ativo - Juros de Mora da Dívida Ativa - Intra OFSS</t>
  </si>
  <si>
    <t>METODOLOGIA DE CONTABILIZAÇÃO DAS RECEITAS ORÇAMENTÁRIAS, DE NATUREZA VALORIZÁVEL:</t>
  </si>
  <si>
    <t xml:space="preserve">PORTARIA INTERMINISTERTIAL Nº 163/2001, DE 4 DE MAIO DE 2001 (ATUALIZADA)(*) </t>
  </si>
  <si>
    <t>Art. 2o A classificação da receita, a ser utilizada por todos os entes da Federação, consta do Anexo I desta Portaria, ficando facultado o seu desdobramento para atendimento das respectivas peculiaridades.</t>
  </si>
  <si>
    <t>§ 4o O código de oito dígitos numéricos de que trata este artigo é denominado Código de Natureza de Receita Orçamentária e possui a estrutura “a.b.c.d.ee.f.g”, onde:</t>
  </si>
  <si>
    <t xml:space="preserve">V - “g” identifica o Tipo de Receita, de acordo com a seguinte estrutura lógica: </t>
  </si>
  <si>
    <t>a) “0”, quando se tratar de natureza de receita não valorizável ou agregadora;</t>
  </si>
  <si>
    <t xml:space="preserve">b) “1”, a ser utilizado para registrar a arrecadação Principal da receita; </t>
  </si>
  <si>
    <t xml:space="preserve">c) “2”, a ser utilizado para registrar a arrecadação de Multas e Juros de Mora da respectiva receita; </t>
  </si>
  <si>
    <t xml:space="preserve">d) “3”, a ser utilizado para registrar a arrecadação da Dívida Ativa da respectiva receita; </t>
  </si>
  <si>
    <t xml:space="preserve">e) “4”, a ser utilizado para registrar a arrecadação de Multas e Juros de Mora da Dívida Ativa da respectiva receita. </t>
  </si>
  <si>
    <t xml:space="preserve">f) “5”, a ser utilizado para registrar a arrecadação das Multas da respectiva receita quando a legislação pertinente diferenciar a destinação das Multas da destinação dos Juros de Mora, situação na qual não poderá ser efetuado registro de arrecadação no Tipo “2 – Multas e Juros de Mora”; </t>
  </si>
  <si>
    <t xml:space="preserve">g) “6”, a ser utilizado para registrar a arrecadação dos Juros de Mora da respectiva receita, quando a legislação pertinente diferenciar a destinação das Multas da destinação dos Juros de Mora, situação na qual não poderá ser efetuado registro de arrecadação no Tipo “2 – Multas e Juros de Mora”; </t>
  </si>
  <si>
    <t xml:space="preserve">h) “7”, a ser utilizado para registrar a arrecadação das Multas da Dívida Ativa da respectiva receita, quando a legislação pertinente diferenciar a destinação das Multas da Dívida Ativa da destinação dos Juros de Mora da Dívida Ativa, situação na qual não poderá ser efetuado registro de arrecadação no Tipo “4 – Multas e Juros de Mora da Dívida Ativa”; </t>
  </si>
  <si>
    <r>
      <t>§ 5o O registro do ingresso de recursos deverá,</t>
    </r>
    <r>
      <rPr>
        <b/>
        <sz val="11"/>
        <rFont val="Calibri"/>
        <family val="2"/>
        <scheme val="minor"/>
      </rPr>
      <t xml:space="preserve"> prioritariamente,</t>
    </r>
    <r>
      <rPr>
        <sz val="11"/>
        <rFont val="Calibri"/>
        <family val="2"/>
        <scheme val="minor"/>
      </rPr>
      <t xml:space="preserve"> ser efetuado por meio do uso dos Tipos de Receita identificados por </t>
    </r>
    <r>
      <rPr>
        <b/>
        <sz val="11"/>
        <rFont val="Calibri"/>
        <family val="2"/>
        <scheme val="minor"/>
      </rPr>
      <t>“1”, “3”, “5”, “6”, “7” e “8”,</t>
    </r>
    <r>
      <rPr>
        <sz val="11"/>
        <rFont val="Calibri"/>
        <family val="2"/>
        <scheme val="minor"/>
      </rPr>
      <t xml:space="preserve"> aos quais se refere o inciso V do § 4o deste artigo, a fim de que o recolhimento das Multas seja efetuado por meio de código específico e em separado do recolhimento dos Juros de Mora das receitas às quais se referem, sendo </t>
    </r>
    <r>
      <rPr>
        <b/>
        <sz val="11"/>
        <rFont val="Calibri"/>
        <family val="2"/>
        <scheme val="minor"/>
      </rPr>
      <t>excepcionalmente facultado</t>
    </r>
    <r>
      <rPr>
        <sz val="11"/>
        <rFont val="Calibri"/>
        <family val="2"/>
        <scheme val="minor"/>
      </rPr>
      <t xml:space="preserve"> ao órgão ou entidade efetuar o recolhimento em conjunto das Multas e dos Juros de Mora, sob o mesmo código, por meio do uso dos Tipos de Receita identificados por “2” e “4”, apenas e tão somente nos casos em que os recursos tanto das Multas quanto dos Juros de Mora possuam exatamente as mesmas normas de aplicação na despesa. </t>
    </r>
  </si>
  <si>
    <t>7.0.0.0.00.0.0.00.00 - 8.0.0.0.00.0.00.00 - Receitas  de Operações Intraorçamentárias realizadas entre órgãos e demais entidades da Administração Pública integrantes do orçamento fiscal e do orçamento da seguridade social do mesmo ente federativo. Respresentadas, respectivamente pelos códigos "7" e "8" em sua Categoria Econômica, mantendo se o restante da codificação. (PORTARIA INTERMINISTERIAL No 163, Artigo 2º,  § 13º).</t>
  </si>
  <si>
    <t xml:space="preserve">9.9.9.0.00.0.0.00.00 - Natureza de receita para inclusão no `Projeto de Lei e na Lei Orçamentária Anual, para fins de equilíbrio formal do orçamento, de recursos arrecadados em  exercícios anteriores e registrados em superávit financeiro.                                                                                                                                                                                                                                                 PORTARIA INTERMINISTERIAL No 163, Artigo 2º, § 12º:  A inclusão no Projeto e na Lei Orçamentária Anual, para fins de equilíbrio formal do orçamento, de recursos arrecadados em exercícios anteriores que se destinem à aplicação em regimes próprios de previdência social, registrados em superávit financeiro, dar-se-á na natureza de receita “9.9.9.0.00.0.0 - Recursos Arrecadados em Exercícios Anteriores - RPPS”, observado o disposto neste artigo. </t>
  </si>
  <si>
    <t>DEDUÇÃO DA RECEITA ORÇAMENTÁRIA</t>
  </si>
  <si>
    <t xml:space="preserve">i) “8”, a ser utilizado para registrar a arrecadação dos Juros da Dívida Ativa da respectiva receita, quando a legislação pertinente diferenciar a destinação das Multas da Dívida Ativa da destinação dos Juros de Mora da Dívida Ativa, situação na qual não poderá ser efetuado registro de arrecadação no Tipo “4 – Multas e Juros de Mora da Dívida Ativa”. </t>
  </si>
  <si>
    <t>RED</t>
  </si>
  <si>
    <t>D2</t>
  </si>
  <si>
    <t>D4</t>
  </si>
  <si>
    <t>(-) Dedução de Receitas Correntes</t>
  </si>
  <si>
    <t>57</t>
  </si>
  <si>
    <t>58</t>
  </si>
  <si>
    <t>59</t>
  </si>
  <si>
    <t>(-) Dedução de Receitas</t>
  </si>
  <si>
    <t>(-) Dedução de Impostos, Taxas e Contribuições de Melhoria</t>
  </si>
  <si>
    <t>(-) Dedução de Impostos</t>
  </si>
  <si>
    <t>(-) Dedução de Impostos sobre o Patrimônio</t>
  </si>
  <si>
    <t>(-) Dedução de Imposto sobre a Propriedade Predial e Territorial Urbana</t>
  </si>
  <si>
    <t>(-) Dedução de Imposto sobre a Propriedade Predial e Territorial Urbana - Principal</t>
  </si>
  <si>
    <t>(-) Dedução de Imposto sobre a Propriedade Predial e Territorial Urbana - Multas e Juros de Mora</t>
  </si>
  <si>
    <t>(-) Dedução de Imposto sobre a Propriedade Predial e Territorial Urbana - Dívida Ativa</t>
  </si>
  <si>
    <t>(-) Dedução de Imposto sobre a Propriedade Predial e Territorial Urbana - Dívida Ativa - Multas e Juros de Mora da Dívida Ativa</t>
  </si>
  <si>
    <t>(-) Dedução de Imposto sobre a Propriedade Predial e Territorial Urbana - Multas</t>
  </si>
  <si>
    <t>(-) Dedução de Imposto sobre a Propriedade Predial e Territorial Urbana - Juros de Mora</t>
  </si>
  <si>
    <t>(-) Dedução de Imposto sobre a Propriedade Predial e Territorial Urbana - Dívida Ativa - Multas da Dívida Ativa</t>
  </si>
  <si>
    <t>(-) Dedução de Imposto sobre a Propriedade Predial e Territorial Urbana - Juros de Mora da Dívida Ativa</t>
  </si>
  <si>
    <t>(-) Dedução de Impostos sobre Transmissão "Inter Vivos" de Bens Imóveis e de Direitos Reais sobre Imóveis</t>
  </si>
  <si>
    <t>(-) Dedução de Impostos sobre Transmissão "Inter Vivos" de Bens Imóveis e de Direitos Reais sobre Imóveis - Principal</t>
  </si>
  <si>
    <t>(-) Dedução de Impostos sobre Transmissão "Inter Vivos" de Bens Imóveis e de Direitos Reais sobre Imóveis - Multas e Juros de Mora</t>
  </si>
  <si>
    <t>(-) Dedução de Impostos sobre Transmissão "Inter Vivos" de Bens Imóveis e de Direitos Reais sobre Imóveis - Dívida Ativa</t>
  </si>
  <si>
    <t>(-) Dedução de Impostos sobre Transmissão "Inter Vivos" de Bens Imóveis e de Direitos Reais sobre Imóveis - Dívida Ativa - Multas e Juros de Mora da Dívida Ativa</t>
  </si>
  <si>
    <t>(-) Dedução de Impostos sobre Transmissão "Inter Vivos" de Bens Imóveis e de Direitos Reais sobre Imóveis - Multas</t>
  </si>
  <si>
    <t>(-) Dedução de Impostos sobre Transmissão "Inter Vivos" de Bens Imóveis e de Direitos Reais sobre Imóveis - Juros de Mora</t>
  </si>
  <si>
    <t>(-) Dedução de Impostos sobre Transmissão "Inter Vivos" de Bens Imóveis e de Direitos Reais sobre Imóveis - Dívida Ativa - Multas da Dívida Ativa</t>
  </si>
  <si>
    <t>(-) Dedução de Impostos sobre Transmissão "Inter Vivos" de Bens Imóveis e de Direitos Reais sobre Imóveis - Juros de Mora da Dívida Ativa</t>
  </si>
  <si>
    <t>(-) Dedução de Impostos sobre a Renda e Proventos de Qualquer Natureza</t>
  </si>
  <si>
    <t>(-) Dedução de Imposto sobre a Renda - Retido na Fonte</t>
  </si>
  <si>
    <t>(-) Dedução de Imposto sobre a Renda - Retido na Fonte - Trabalho</t>
  </si>
  <si>
    <t>(-) Dedução de Imposto sobre a Renda - Retido na Fonte - Trabalho - Principal</t>
  </si>
  <si>
    <t>(-) Dedução de Imposto sobre a Renda - Retido na Fonte - Trabalho - Multas e Juros de Mora</t>
  </si>
  <si>
    <t>(-) Dedução de Imposto sobre a Renda - Retido na Fonte - Trabalho - Dívida Ativa</t>
  </si>
  <si>
    <t>(-) Dedução de Imposto sobre a Renda - Retido na Fonte - Trabalho - Dívida Ativa - Multas e Juros de Mora da Dívida Ativa</t>
  </si>
  <si>
    <t>(-) Dedução de Imposto sobre a Renda - Retido na Fonte - Trabalho - Multas</t>
  </si>
  <si>
    <t>(-) Dedução de Imposto sobre a Renda - Retido na Fonte - Trabalho - Juros de Mora</t>
  </si>
  <si>
    <t>(-) Dedução de Imposto sobre a Renda - Retido na Fonte - Trabalho - Dívida Ativa - Multas da Dívida Ativa</t>
  </si>
  <si>
    <t>(-) Dedução de Imposto sobre a Renda - Retido na Fonte - Trabalho - Juros de Mora da Dívida Ativa</t>
  </si>
  <si>
    <t>(-) Dedução de Imposto sobre a Renda - Retido na Fonte - Outros Rendimentos</t>
  </si>
  <si>
    <t>(-) Dedução de Imposto sobre a Renda - Retido na Fonte - Outros Rendimentos - Principal</t>
  </si>
  <si>
    <t>(-) Dedução de Imposto sobre a Renda - Retido na Fonte - Outros Rendimentos - Multas e Juros de Mora</t>
  </si>
  <si>
    <t>(-) Dedução de Imposto sobre a Renda - Retido na Fonte - Outros Rendimentos - Dívida Ativa</t>
  </si>
  <si>
    <t>(-) Dedução de Imposto sobre a Renda - Retido na Fonte - Outros Rendimentos - Dívida Ativa - Multas e Juros de Mora da Dívida Ativa</t>
  </si>
  <si>
    <t>(-) Dedução de Imposto sobre a Renda - Retido na Fonte - Outros Rendimentos - Multas</t>
  </si>
  <si>
    <t>(-) Dedução de Imposto sobre a Renda - Retido na Fonte - Outros Rendimentos - Juros de Mora</t>
  </si>
  <si>
    <t>(-) Dedução de Imposto sobre a Renda - Retido na Fonte - Outros Rendimentos - Dívida Ativa - Multas da Dívida Ativa</t>
  </si>
  <si>
    <t>(-) Dedução de Imposto sobre a Renda - Retido na Fonte - Outros Rendimentos - Juros de Mora da Dívida Ativa</t>
  </si>
  <si>
    <t>(-) Dedução de Impostos sobre a Produção e Circulação de Mercadorias e Serviços</t>
  </si>
  <si>
    <t>(-) Dedução de Impostos sobre Serviços</t>
  </si>
  <si>
    <t>(-) Dedução de Adicional ISS - Fundo Municipal de Combate à Pobreza</t>
  </si>
  <si>
    <t>(-) Dedução de Adicional ISS - Fundo Municipal de Combate à Pobreza - Principal</t>
  </si>
  <si>
    <t>(-) Dedução de Adicional ISS - Fundo Municipal de Combate à Pobreza - Multas e Juros de Mora</t>
  </si>
  <si>
    <t>(-) Dedução de Adicional ISS - Fundo Municipal de Combate à Pobreza - Dívida Ativa</t>
  </si>
  <si>
    <t>(-) Dedução de Adicional ISS - Fundo Municipal de Combate à Pobreza - Dívida Ativa - Multas e Juros de Mora da Dívida Ativa</t>
  </si>
  <si>
    <t>(-) Dedução de Adicional ISS - Fundo Municipal de Combate à Pobreza - Multas</t>
  </si>
  <si>
    <t>(-) Dedução de Adicional ISS - Fundo Municipal de Combate à Pobreza - Juros de Mora</t>
  </si>
  <si>
    <t>(-) Dedução de Adicional ISS - Fundo Municipal de Combate à Pobreza - Dívida Ativa - Multas da Dívida Ativa</t>
  </si>
  <si>
    <t>(-) Dedução de Adicional ISS - Fundo Municipal de Combate à Pobreza - Juros de Mora da Dívida Ativa</t>
  </si>
  <si>
    <t>(-) Dedução de Imposto sobre Vendas a Varejo de Combustíveis Líquidos e Gasosos (IVVC)</t>
  </si>
  <si>
    <t>(-) Dedução de Imposto sobre Vendas a Varejo de Combustíveis Líquidos e Gasosos (IVVC) - Principal</t>
  </si>
  <si>
    <t>(-) Dedução de Imposto sobre Vendas a Varejo de Combustíveis Líquidos e Gasosos (IVVC) - Multas e Juros de Mora</t>
  </si>
  <si>
    <t>(-) Dedução de Imposto sobre Vendas a Varejo de Combustíveis Líquidos e Gasosos (IVVC) - Dívida Ativa</t>
  </si>
  <si>
    <t>(-) Dedução de Imposto sobre Vendas a Varejo de Combustíveis Líquidos e Gasosos (IVVC) - Dívida Ativa - Multas e Juros de Mora da Dívida Ativa</t>
  </si>
  <si>
    <t>(-) Dedução de Imposto sobre Vendas a Varejo de Combustíveis Líquidos e Gasosos (IVVC) - Multas</t>
  </si>
  <si>
    <t>(-) Dedução de Imposto sobre Vendas a Varejo de Combustíveis Líquidos e Gasosos (IVVC) - Juros de Mora</t>
  </si>
  <si>
    <t>(-) Dedução de Imposto sobre Vendas a Varejo de Combustíveis Líquidos e Gasosos (IVVC) - Dívida Ativa - Multas da Dívida Ativa</t>
  </si>
  <si>
    <t>(-) Dedução de Imposto sobre Vendas a Varejo de Combustíveis Líquidos e Gasosos (IVVC) - Juros de Mora da Dívida Ativa</t>
  </si>
  <si>
    <t>(-) Dedução de Outros Impostos</t>
  </si>
  <si>
    <t>(-) Dedução de Outros Impostos - Principal</t>
  </si>
  <si>
    <t>(-) Dedução de Outros Impostos - Multas e Juros de Mora</t>
  </si>
  <si>
    <t>(-) Dedução de Outros Impostos - Dívida Ativa</t>
  </si>
  <si>
    <t>(-) Dedução de Outros Impostos - Dívida Ativa - Multas e Juros de Mora da Dívida Ativa</t>
  </si>
  <si>
    <t>(-) Dedução de Outros Impostos - Multas</t>
  </si>
  <si>
    <t>(-) Dedução de Outros Impostos - Juros de Mora</t>
  </si>
  <si>
    <t>(-) Dedução de Outros Impostos - Dívida Ativa - Multas da Dívida Ativa</t>
  </si>
  <si>
    <t>(-) Dedução de Outros Impostos - Juros de Mora da Dívida Ativa</t>
  </si>
  <si>
    <t>(-) Dedução de Taxas</t>
  </si>
  <si>
    <t>(-) Dedução de Taxas de Inspeção, Controle e Fiscalização</t>
  </si>
  <si>
    <t>(-) Dedução de Taxas de Inspeção, Controle e Fiscalização - Principal</t>
  </si>
  <si>
    <t>(-) Dedução de Taxas de Inspeção, Controle e Fiscalização - Multas e Juros de Mora</t>
  </si>
  <si>
    <t>(-) Dedução de Taxas de Inspeção, Controle e Fiscalização - Dívida Ativa</t>
  </si>
  <si>
    <t>(-) Dedução de Taxas de Inspeção, Controle e Fiscalização - Dívida Ativa - Multas e Juros de Mora da Dívida Ativa</t>
  </si>
  <si>
    <t>(-) Dedução de Taxas de Inspeção, Controle e Fiscalização - Multas</t>
  </si>
  <si>
    <t>(-) Dedução de Taxas de Inspeção, Controle e Fiscalização - Juros de Mora</t>
  </si>
  <si>
    <t>(-) Dedução de Taxas de Inspeção, Controle e Fiscalização - Dívida Ativa - Multas da Dívida Ativa</t>
  </si>
  <si>
    <t>(-) Dedução de Taxas de Inspeção, Controle e Fiscalização - Juros de Mora da Dívida Ativa</t>
  </si>
  <si>
    <t>(-) Dedução de Taxa de Controle e Fiscalização Ambiental</t>
  </si>
  <si>
    <t>(-) Dedução de Taxa de Controle e Fiscalização Ambiental - Principal</t>
  </si>
  <si>
    <t>(-) Dedução de Taxa de Controle e Fiscalização Ambiental - Multas e Juros de Mora</t>
  </si>
  <si>
    <t>(-) Dedução de Taxa de Controle e Fiscalização Ambiental - Dívida Ativa</t>
  </si>
  <si>
    <t>(-) Dedução de Taxa de Controle e Fiscalização Ambiental - Dívida Ativa - Multas e Juros de Mora da Dívida Ativa</t>
  </si>
  <si>
    <t>(-) Dedução de Taxa de Controle e Fiscalização Ambiental - Multas</t>
  </si>
  <si>
    <t>(-) Dedução de Taxa de Controle e Fiscalização Ambiental - Juros de Mora</t>
  </si>
  <si>
    <t>(-) Dedução de Taxa de Controle e Fiscalização Ambiental - Dívida Ativa - Multas da Dívida Ativa</t>
  </si>
  <si>
    <t>(-) Dedução de Taxa de Controle e Fiscalização Ambiental - Juros de Mora da Dívida Ativa</t>
  </si>
  <si>
    <t>(-) Dedução de Taxa de Fiscalização de Vigilância Sanitária</t>
  </si>
  <si>
    <t>(-) Dedução de Taxa de Fiscalização de Vigilância Sanitária - Principal</t>
  </si>
  <si>
    <t>(-) Dedução de Taxa de Fiscalização de Vigilância Sanitária - Multas e Juros de Mora</t>
  </si>
  <si>
    <t>(-) Dedução de Taxa de Fiscalização de Vigilância Sanitária - Dívida Ativa</t>
  </si>
  <si>
    <t>(-) Dedução de Taxa de Fiscalização de Vigilância Sanitária - Dívida Ativa - Multas e Juros de Mora da Dívida Ativa</t>
  </si>
  <si>
    <t>(-) Dedução de Taxa de Fiscalização de Vigilância Sanitária - Multas</t>
  </si>
  <si>
    <t>(-) Dedução de Taxa de Fiscalização de Vigilância Sanitária - Juros de Mora</t>
  </si>
  <si>
    <t>(-) Dedução de Taxa de Fiscalização de Vigilância Sanitária - Dívida Ativa - Multas da Dívida Ativa</t>
  </si>
  <si>
    <t>(-) Dedução de Taxa de Fiscalização de Vigilância Sanitária - Juros de Mora da Dívida Ativa</t>
  </si>
  <si>
    <t>(-) Dedução de Taxa de Saúde Suplementar</t>
  </si>
  <si>
    <t>(-) Dedução de Taxa de Saúde Suplementar - Principal</t>
  </si>
  <si>
    <t>(-) Dedução de Taxa de Saúde Suplementar - Multas e Juros de Mora</t>
  </si>
  <si>
    <t>(-) Dedução de Taxa de Saúde Suplementar - Dívida Ativa</t>
  </si>
  <si>
    <t>(-) Dedução de Taxa de Saúde Suplementar - Dívida Ativa - Multas e Juros de Mora da Dívida Ativa</t>
  </si>
  <si>
    <t>(-) Dedução de Taxa de Saúde Suplementar - Multas</t>
  </si>
  <si>
    <t>(-) Dedução de Taxa de Saúde Suplementar - Juros de Mora</t>
  </si>
  <si>
    <t>(-) Dedução de Taxa de Saúde Suplementar - Dívida Ativa - Multas da Dívida Ativa</t>
  </si>
  <si>
    <t>(-) Dedução de Taxa de Saúde Suplementar - Juros de Mora da Dívida Ativa</t>
  </si>
  <si>
    <t>(-) Dedução de Taxa de Estudo de Impacto de Vizinhança (EIV)</t>
  </si>
  <si>
    <t>(-) Dedução de Taxa de Estudo de Impacto de Vizinhança (EIV) - Principal</t>
  </si>
  <si>
    <t>(-) Dedução de Taxa de Estudo de Impacto de Vizinhança (EIV) - Multas e Juros de Mora</t>
  </si>
  <si>
    <t>(-) Dedução de Taxa de Estudo de Impacto de Vizinhança (EIV) - Dívida Ativa</t>
  </si>
  <si>
    <t>(-) Dedução de Taxa de Estudo de Impacto de Vizinhança (EIV) - Dívida Ativa - Multas e Juros de Mora da Dívida Ativa</t>
  </si>
  <si>
    <t>(-) Dedução de Taxa de Estudo de Impacto de Vizinhança (EIV) - Multas</t>
  </si>
  <si>
    <t>(-) Dedução de Taxa de Estudo de Impacto de Vizinhança (EIV) - Juros de Mora</t>
  </si>
  <si>
    <t>(-) Dedução de Taxa de Estudo de Impacto de Vizinhança (EIV) - Dívida Ativa - Multas da Dívida Ativa</t>
  </si>
  <si>
    <t>(-) Dedução de Taxa de Estudo de Impacto de Vizinhança (EIV) - Juros de Mora da Dívida Ativa</t>
  </si>
  <si>
    <t>(-) Dedução de Contribuição de Melhoria</t>
  </si>
  <si>
    <t>(-) Dedução de Contribuição de Melhoria para Expansão da Rede de Água Potável e Esgoto Sanitário</t>
  </si>
  <si>
    <t>(-) Dedução de Contribuição de Melhoria para Expansão da Rede de Água Potável e Esgoto Sanitário - Principal</t>
  </si>
  <si>
    <t>(-) Dedução de Contribuição de Melhoria para Expansão da Rede de Água Potável e Esgoto Sanitário - Multas e Juros de Mora</t>
  </si>
  <si>
    <t>(-) Dedução de Contribuição de Melhoria para Expansão da Rede de Água Potável e Esgoto Sanitário - Dívida Ativa</t>
  </si>
  <si>
    <t>(-) Dedução de Contribuição de Melhoria para Expansão da Rede de Água Potável e Esgoto Sanitário - Dívida Ativa - Multas e Juros de Mora da Dívida Ativa</t>
  </si>
  <si>
    <t>(-) Dedução de Contribuição de Melhoria para Expansão da Rede de Água Potável e Esgoto Sanitário - Multas</t>
  </si>
  <si>
    <t>(-) Dedução de Contribuição de Melhoria para Expansão da Rede de Água Potável e Esgoto Sanitário - Juros de Mora</t>
  </si>
  <si>
    <t>(-) Dedução de Contribuição de Melhoria para Expansão da Rede de Água Potável e Esgoto Sanitário - Dívida Ativa - Multas da Dívida Ativa</t>
  </si>
  <si>
    <t>(-) Dedução de Contribuição de Melhoria para Expansão da Rede de Água Potável e Esgoto Sanitário - Juros de Mora da Dívida Ativa</t>
  </si>
  <si>
    <t>(-) Dedução de Contribuição de Melhoria para Expansão da Rede de Iluminação Pública na Cidade</t>
  </si>
  <si>
    <t>(-) Dedução de Contribuição de Melhoria para Expansão da Rede de Iluminação Pública na Cidade - Principal</t>
  </si>
  <si>
    <t>(-) Dedução de Contribuição de Melhoria para Expansão da Rede de Iluminação Pública na Cidade - Multas e Juros de Mora</t>
  </si>
  <si>
    <t>(-) Dedução de Contribuição de Melhoria para Expansão da Rede de Iluminação Pública na Cidade - Dívida Ativa</t>
  </si>
  <si>
    <t>(-) Dedução de Contribuição de Melhoria para Expansão da Rede de Iluminação Pública na Cidade - Dívida Ativa - Multas e Juros de Mora da Dívida Ativa</t>
  </si>
  <si>
    <t>(-) Dedução de Contribuição de Melhoria para Expansão da Rede de Iluminação Pública na Cidade - Multas</t>
  </si>
  <si>
    <t>(-) Dedução de Contribuição de Melhoria para Expansão da Rede de Iluminação Pública na Cidade - Juros de Mora</t>
  </si>
  <si>
    <t>(-) Dedução de Contribuição de Melhoria para Expansão da Rede de Iluminação Pública na Cidade - Dívida Ativa - Multas da Dívida Ativa</t>
  </si>
  <si>
    <t>(-) Dedução de Contribuição de Melhoria para Expansão da Rede de Iluminação Pública na Cidade - Juros de Mora da Dívida Ativa</t>
  </si>
  <si>
    <t>(-) Dedução de Contribuição de Melhoria para Expansão de Rede de Iluminação Pública Rural</t>
  </si>
  <si>
    <t>(-) Dedução de Contribuição de Melhoria para Expansão de Rede de Iluminação Pública Rural - Principal</t>
  </si>
  <si>
    <t>(-) Dedução de Contribuição de Melhoria para Expansão de Rede de Iluminação Pública Rural - Multas e Juros de Mora</t>
  </si>
  <si>
    <t>(-) Dedução de Contribuição de Melhoria para Expansão de Rede de Iluminação Pública Rural - Dívida Ativa</t>
  </si>
  <si>
    <t>(-) Dedução de Contribuição de Melhoria para Expansão de Rede de Iluminação Pública Rural - Dívida Ativa - Multas e Juros de Mora da Dívida Ativa</t>
  </si>
  <si>
    <t>(-) Dedução de Contribuição de Melhoria para Expansão de Rede de Iluminação Pública Rural - Multas</t>
  </si>
  <si>
    <t>(-) Dedução de Contribuição de Melhoria para Expansão de Rede de Iluminação Pública Rural - Juros de Mora</t>
  </si>
  <si>
    <t>(-) Dedução de Contribuição de Melhoria para Expansão de Rede de Iluminação Pública Rural - Dívida Ativa - Multas da Dívida Ativa</t>
  </si>
  <si>
    <t>(-) Dedução de Contribuição de Melhoria para Expansão de Rede de Iluminação Pública Rural - Juros de Mora da Dívida Ativa</t>
  </si>
  <si>
    <t>(-) Dedução de Contribuição de Melhoria para Pavimentação e Obras Complementares</t>
  </si>
  <si>
    <t>(-) Dedução de Contribuição de Melhoria para Pavimentação e Obras Complementares - Principal</t>
  </si>
  <si>
    <t>(-) Dedução de Contribuição de Melhoria para Pavimentação e Obras Complementares - Multas e Juros de Mora</t>
  </si>
  <si>
    <t>(-) Dedução de Contribuição de Melhoria para Pavimentação e Obras Complementares - Dívida Ativa</t>
  </si>
  <si>
    <t>(-) Dedução de Contribuição de Melhoria para Pavimentação e Obras Complementares - Dívida Ativa - Multas e Juros de Mora da Dívida Ativa</t>
  </si>
  <si>
    <t>(-) Dedução de Contribuição de Melhoria para Pavimentação e Obras Complementares - Multas</t>
  </si>
  <si>
    <t>(-) Dedução de Contribuição de Melhoria para Pavimentação e Obras Complementares - Juros de Mora</t>
  </si>
  <si>
    <t>(-) Dedução de Contribuição de Melhoria para Pavimentação e Obras Complementares - Dívida Ativa - Multas da Dívida Ativa</t>
  </si>
  <si>
    <t>(-) Dedução de Contribuição de Melhoria para Pavimentação e Obras Complementares - Juros de Mora da Dívida Ativa</t>
  </si>
  <si>
    <t>(-) Dedução de Outras Contribuições de Melhoria</t>
  </si>
  <si>
    <t>(-) Dedução de Outras Contribuições de Melhoria - Principal</t>
  </si>
  <si>
    <t>(-) Dedução de Outras Contribuições de Melhoria - Multas e Juros de Mora</t>
  </si>
  <si>
    <t>(-) Dedução de Outras Contribuições de Melhoria - Dívida Ativa</t>
  </si>
  <si>
    <t>(-) Dedução de Outras Contribuições de Melhoria - Multas</t>
  </si>
  <si>
    <t>(-) Dedução de Outras Contribuições de Melhoria - Juros de Mora</t>
  </si>
  <si>
    <t>(-) Dedução de Outras Contribuições de Melhoria - Dívida Ativa - Multas da Dívida Ativa</t>
  </si>
  <si>
    <t>(-) Dedução de Outras Contribuições de Melhoria - Juros de Mora da Dívida Ativa</t>
  </si>
  <si>
    <t>(-) Dedução de Contribuições</t>
  </si>
  <si>
    <t>(-) Dedução de Contribuições Sociais</t>
  </si>
  <si>
    <t>(-) Dedução de Contribuição do Servidor Civil</t>
  </si>
  <si>
    <t>(-) Dedução de Contribuição do Servidor Civil Ativo</t>
  </si>
  <si>
    <t>(-) Dedução de Contribuição do Servidor Civil Ativo - Principal</t>
  </si>
  <si>
    <t>(-) Dedução de Contribuição do Servidor Civil Ativo - Multas e Juros de Mora</t>
  </si>
  <si>
    <t>(-) Dedução de Contribuição do Servidor Civil Ativo - Dívida Ativa</t>
  </si>
  <si>
    <t>(-) Dedução de Contribuição do Servidor Civil Ativo - Dívida Ativa - Multas e Juros de Mora da Dívida Ativa</t>
  </si>
  <si>
    <t>(-) Dedução de Contribuição do Servidor Civil Ativo - Multas</t>
  </si>
  <si>
    <t>(-) Dedução de Contribuição do Servidor Civil Ativo - Juros de Mora</t>
  </si>
  <si>
    <t>(-) Dedução de Contribuição do Servidor Civil Ativo - Dívida Ativa - Multas da Dívida Ativa</t>
  </si>
  <si>
    <t>(-) Dedução de Contribuição do Servidor Civil Ativo - Juros de Mora da Dívida Ativa</t>
  </si>
  <si>
    <t>(-) Dedução de Contribuição do Servidor Civil Inativo</t>
  </si>
  <si>
    <t>(-) Dedução de Contribuição do Servidor Civil Inativo - Principal</t>
  </si>
  <si>
    <t>(-) Dedução de Contribuição do Servidor Civil Inativo - Multas e Juros de Mora</t>
  </si>
  <si>
    <t>(-) Dedução de Contribuição do Servidor Civil Inativo - Dívida Ativa</t>
  </si>
  <si>
    <t>(-) Dedução de Contribuição do Servidor Civil Inativo - Dívida Ativa - Multas e Juros de Mora da Dívida Ativa</t>
  </si>
  <si>
    <t>(-) Dedução de Contribuição do Servidor Civil Inativo - Multas</t>
  </si>
  <si>
    <t>(-) Dedução de Contribuição do Servidor Civil Inativo - Juros de Mora</t>
  </si>
  <si>
    <t>(-) Dedução de Contribuição do Servidor Civil Inativo - Dívida Ativa - Multas da Dívida Ativa</t>
  </si>
  <si>
    <t>(-) Dedução de Contribuição do Servidor Civil Inativo - Juros de Mora da Dívida Ativa</t>
  </si>
  <si>
    <t>(-) Dedução de Contribuição do Servidor Civil - Pensionistas</t>
  </si>
  <si>
    <t>(-) Dedução de Contribuição do Servidor Civil - Pensionistas - Principal</t>
  </si>
  <si>
    <t>(-) Dedução de Contribuição do Servidor Civil - Pensionistas - Multas e Juros de Mora</t>
  </si>
  <si>
    <t>(-) Dedução de Contribuição do Servidor Civil - Pensionistas - Dívida Ativa</t>
  </si>
  <si>
    <t>(-) Dedução de Contribuição do Servidor Civil - Pensionistas - Dívida Ativa - Multas e Juros de Mora da Dívida Ativa</t>
  </si>
  <si>
    <t>(-) Dedução de Contribuição do Servidor Civil - Pensionistas - Multas</t>
  </si>
  <si>
    <t>(-) Dedução de Contribuição do Servidor Civil - Pensionistas - Juros de Mora</t>
  </si>
  <si>
    <t>(-) Dedução de Contribuição do Servidor Civil - Pensionistas - Dívida Ativa - Multas da Dívida Ativa</t>
  </si>
  <si>
    <t>(-) Dedução de Contribuição do Servidor Civil - Pensionistas - Juros de Mora da Dívida Ativa</t>
  </si>
  <si>
    <t>(-) Dedução de Contribuição Oriunda de Sentenças Judiciais - Servidor Civil Ativo</t>
  </si>
  <si>
    <t>(-) Dedução de Contribuição Oriunda de Sentenças Judiciais - Servidor Civil Ativo - Principal</t>
  </si>
  <si>
    <t>(-) Dedução de Contribuição Oriunda de Sentenças Judiciais - Servidor Civil Ativo - Multas e Juros de Mora</t>
  </si>
  <si>
    <t>(-) Dedução de Contribuição Oriunda de Sentenças Judiciais - Servidor Civil Ativo - Dívida Ativa</t>
  </si>
  <si>
    <t>(-) Dedução de Contribuição Oriunda de Sentenças Judiciais - Servidor Civil Ativo - Dívida Ativa - Multas e Juros de Mora da Dívida Ativa</t>
  </si>
  <si>
    <t>(-) Dedução de Contribuição Oriunda de Sentenças Judiciais - Servidor Civil Ativo - Multas</t>
  </si>
  <si>
    <t>(-) Dedução de Contribuição Oriunda de Sentenças Judiciais - Servidor Civil Ativo - Juros de Mora</t>
  </si>
  <si>
    <t>(-) Dedução de Contribuição Oriunda de Sentenças Judiciais - Servidor Civil Ativo - Dívida Ativa - Multas da Dívida Ativa</t>
  </si>
  <si>
    <t>(-) Dedução de Contribuição Oriunda de Sentenças Judiciais - Servidor Civil Ativo - Juros de Mora da Dívida Ativa</t>
  </si>
  <si>
    <t>(-) Dedução de Contribuição Oriunda de Sentenças Judiciais - Servidor Civil Inativo</t>
  </si>
  <si>
    <t>(-) Dedução de Contribuição Oriunda de Sentenças Judiciais - Servidor Civil Inativo - Principal</t>
  </si>
  <si>
    <t>(-) Dedução de Contribuição Oriunda de Sentenças Judiciais - Servidor Civil Inativo - Multas e Juros de Mora</t>
  </si>
  <si>
    <t>(-) Dedução de Contribuição Oriunda de Sentenças Judiciais - Servidor Civil Inativo - Dívida Ativa</t>
  </si>
  <si>
    <t>(-) Dedução de Contribuição Oriunda de Sentenças Judiciais - Servidor Civil Inativo - Dívida Ativa - Multas e Juros de Mora da Dívida Ativa</t>
  </si>
  <si>
    <t>(-) Dedução de Contribuição Oriunda de Sentenças Judiciais - Servidor Civil Inativo - Multas</t>
  </si>
  <si>
    <t>(-) Dedução de Contribuição Oriunda de Sentenças Judiciais - Servidor Civil Inativo - Juros de Mora</t>
  </si>
  <si>
    <t>(-) Dedução de Contribuição Oriunda de Sentenças Judiciais - Servidor Civil Inativo - Dívida Ativa - Multas da Dívida Ativa</t>
  </si>
  <si>
    <t>(-) Dedução de Contribuição Oriunda de Sentenças Judiciais - Servidor Civil Inativo - Juros de Mora da Dívida Ativa</t>
  </si>
  <si>
    <t>(-) Dedução de Contribuição Oriunda de Sentenças Judiciais - Servidor Civil - Pensionistas</t>
  </si>
  <si>
    <t>(-) Dedução de Contribuição Oriunda de Sentenças Judiciais - Servidor Civil - Pensionistas - Principal</t>
  </si>
  <si>
    <t>(-) Dedução de Contribuição Oriunda de Sentenças Judiciais - Servidor Civil - Pensionistas - Multas e Juros de Mora</t>
  </si>
  <si>
    <t>(-) Dedução de Contribuição Oriunda de Sentenças Judiciais - Servidor Civil - Pensionistas - Dívida Ativa</t>
  </si>
  <si>
    <t>(-) Dedução de Contribuição Oriunda de Sentenças Judiciais - Servidor Civil - Pensionistas - Dívida Ativa - Multas e Juros de Mora da Dívida Ativa</t>
  </si>
  <si>
    <t>(-) Dedução de Contribuição Oriunda de Sentenças Judiciais - Servidor Civil - Pensionistas - Multas</t>
  </si>
  <si>
    <t>(-) Dedução de Contribuição Oriunda de Sentenças Judiciais - Servidor Civil - Pensionistas - Juros de Mora</t>
  </si>
  <si>
    <t>(-) Dedução de Contribuição Oriunda de Sentenças Judiciais - Servidor Civil - Pensionistas - Dívida Ativa - Multas da Dívida Ativa</t>
  </si>
  <si>
    <t>(-) Dedução de Contribuição Oriunda de Sentenças Judiciais - Servidor Civil - Pensionistas - Juros de Mora da Dívida Ativa</t>
  </si>
  <si>
    <t>(-) Dedução de Contribuição Patronal - Servidor Civil</t>
  </si>
  <si>
    <t>(-) Dedução de Contribuição Patronal - Servidor Civil Ativo</t>
  </si>
  <si>
    <t>(-) Dedução de Contribuição Patronal - Servidor Civil Ativo - Principal</t>
  </si>
  <si>
    <t>(-) Dedução de Contribuição Patronal - Servidor Civil Ativo - Multas e Juros de Mora</t>
  </si>
  <si>
    <t>(-) Dedução de Contribuição Patronal - Servidor Civil Ativo - Dívida Ativa</t>
  </si>
  <si>
    <t>(-) Dedução de Contribuição Patronal - Servidor Civil Ativo - Dívida Ativa - Multas e Juros de Mora da Dívida Ativa</t>
  </si>
  <si>
    <t>(-) Dedução de Contribuição Patronal - Servidor Civil Ativo - Multas</t>
  </si>
  <si>
    <t>(-) Dedução de Contribuição Patronal - Servidor Civil Ativo - Juros de Mora</t>
  </si>
  <si>
    <t>(-) Dedução de Contribuição Patronal - Servidor Civil Ativo - Dívida Ativa - Multas da Dívida Ativa</t>
  </si>
  <si>
    <t>(-) Dedução de Contribuição Patronal - Servidor Civil Ativo - Juros de Mora da Dívida Ativa</t>
  </si>
  <si>
    <t>(-) Dedução de Contribuição Patronal Oriunda de Sentenças Judiciais - Patronal - Servidor Civil Ativo</t>
  </si>
  <si>
    <t>(-) Dedução de Contribuição Patronal Oriunda de Sentenças Judiciais - Patronal - Servidor Civil Ativo - Principal</t>
  </si>
  <si>
    <t>(-) Dedução de Contribuição Patronal Oriunda de Sentenças Judiciais - Patronal - Servidor Civil Ativo - Multas e Juros de Mora</t>
  </si>
  <si>
    <t>(-) Dedução de Contribuição Patronal Oriunda de Sentenças Judiciais - Patronal - Servidor Civil Ativo - Dívida Ativa</t>
  </si>
  <si>
    <t>(-) Dedução de Contribuição Patronal Oriunda de Sentenças Judiciais - Patronal - Servidor Civil Ativo - Dívida Ativa - Multas e Juros de Mora da Dívida Ativa</t>
  </si>
  <si>
    <t>(-) Dedução de Contribuição Patronal Oriunda de Sentenças Judiciais - Patronal - Servidor Civil Ativo - Multas</t>
  </si>
  <si>
    <t>(-) Dedução de Contribuição Patronal Oriunda de Sentenças Judiciais - Patronal - Servidor Civil Ativo - Juros de Mora</t>
  </si>
  <si>
    <t>(-) Dedução de Contribuição Patronal Oriunda de Sentenças Judiciais - Patronal - Servidor Civil Ativo - Dívida Ativa - Multas da Dívida Ativa</t>
  </si>
  <si>
    <t>(-) Dedução de Contribuição Patronal Oriunda de Sentenças Judiciais - Patronal - Servidor Civil Ativo - Juros de Mora da Dívida Ativa</t>
  </si>
  <si>
    <t>(-) Dedução de Contribuição do Servidor Civil - Parcelamentos</t>
  </si>
  <si>
    <t>(-) Dedução de Contribuição do Servidor Civil - Parcelamentos - Principal</t>
  </si>
  <si>
    <t>(-) Dedução de Contribuição do Servidor Civil - Parcelamentos - Multas e Juros de Mora</t>
  </si>
  <si>
    <t>(-) Dedução de Contribuição do Servidor Civil - Parcelamentos - Dívida Ativa</t>
  </si>
  <si>
    <t>(-) Dedução de Contribuição do Servidor Civil - Parcelamentos - Dívida Ativa - Multas e Juros de Mora da Dívida Ativa</t>
  </si>
  <si>
    <t>(-) Dedução de Contribuição do Servidor Civil - Parcelamentos - Multas</t>
  </si>
  <si>
    <t>(-) Dedução de Contribuição do Servidor Civil - Parcelamentos - Juros de Mora</t>
  </si>
  <si>
    <t>(-) Dedução de Contribuição do Servidor Civil - Parcelamentos - Dívida Ativa - Multas da Dívida Ativa</t>
  </si>
  <si>
    <t>(-) Dedução de Contribuição do Servidor Civil - Parcelamentos - Juros de Mora da Dívida Ativa</t>
  </si>
  <si>
    <t>(-) Dedução de Contribuição Patronal - Servidor Civil Inativo e Pensionistas</t>
  </si>
  <si>
    <t>(-) Dedução de Contribuição Patronal - Servidor Civil - Inativo</t>
  </si>
  <si>
    <t>(-) Dedução de Contribuição Patronal - Servidor Civil - Inativo - Principal</t>
  </si>
  <si>
    <t>(-) Dedução de Contribuição Patronal - Servidor Civil - Inativo - Multas e Juros de Mora</t>
  </si>
  <si>
    <t>(-) Dedução de Contribuição Patronal - Servidor Civil - Inativo - Dívida Ativa</t>
  </si>
  <si>
    <t>(-) Dedução de Contribuição Patronal - Servidor Civil - Inativo - Dívida Ativa - Multas e Juros de Mora da Dívida Ativa</t>
  </si>
  <si>
    <t>(-) Dedução de Contribuição Patronal - Servidor Civil - Inativo - Multas</t>
  </si>
  <si>
    <t>(-) Dedução de Contribuição Patronal - Servidor Civil - Inativo - Juros de Mora</t>
  </si>
  <si>
    <t>(-) Dedução de Contribuição Patronal - Servidor Civil - Inativo - Dívida Ativa - Multas da Dívida Ativa</t>
  </si>
  <si>
    <t>(-) Dedução de Contribuição Patronal - Servidor Civil - Inativo - Juros de Mora da Dívida Ativa</t>
  </si>
  <si>
    <t>(-) Dedução de Contribuição Patronal - Servidor Civil - Pensionistas</t>
  </si>
  <si>
    <t>(-) Dedução de Contribuição Patronal - Servidor Civil - Pensionistas - Principal</t>
  </si>
  <si>
    <t>(-) Dedução de Contribuição Patronal - Servidor Civil - Pensionistas - Multas e Juros de Mora</t>
  </si>
  <si>
    <t>(-) Dedução de Contribuição Patronal - Servidor Civil - Pensionistas - Dívida Ativa</t>
  </si>
  <si>
    <t>(-) Dedução de Contribuição Patronal - Servidor Civil - Pensionistas - Dívida Ativa - Multas e Juros de Mora da Dívida Ativa</t>
  </si>
  <si>
    <t>(-) Dedução de Contribuição Patronal - Servidor Civil - Pensionistas - Multas</t>
  </si>
  <si>
    <t>(-) Dedução de Contribuição Patronal - Servidor Civil - Pensionistas - Juros de Mora</t>
  </si>
  <si>
    <t>(-) Dedução de Contribuição Patronal - Servidor Civil - Pensionistas - Dívida Ativa - Multas da Dívida Ativa</t>
  </si>
  <si>
    <t>(-) Dedução de Contribuição Patronal - Servidor Civil - Pensionistas - Juros de Mora da Dívida Ativa</t>
  </si>
  <si>
    <t>(-) Dedução de Contribuição Patronal Oriunda de Sentenças Judiciais - Servidor Civil Inativo</t>
  </si>
  <si>
    <t>(-) Dedução de Contribuição Patronal Oriunda de Sentenças Judiciais - Servidor Civil Inativo - Principal</t>
  </si>
  <si>
    <t>(-) Dedução de Contribuição Patronal Oriunda de Sentenças Judiciais - Servidor Civil Inativo - Multas e Juros de Mora</t>
  </si>
  <si>
    <t>(-) Dedução de Contribuição Patronal Oriunda de Sentenças Judiciais - Servidor Civil Inativo - Dívida Ativa</t>
  </si>
  <si>
    <t>(-) Dedução de Contribuição Patronal Oriunda de Sentenças Judiciais - Servidor Civil Inativo - Dívida Ativa - Multas e Juros de Mora da Dívida Ativa</t>
  </si>
  <si>
    <t>(-) Dedução de Contribuição Patronal Oriunda de Sentenças Judiciais - Servidor Civil Inativo - Multas</t>
  </si>
  <si>
    <t>(-) Dedução de Contribuição Patronal Oriunda de Sentenças Judiciais - Servidor Civil Inativo - Juros de Mora</t>
  </si>
  <si>
    <t>(-) Dedução de Contribuição Patronal Oriunda de Sentenças Judiciais - Servidor Civil Inativo - Dívida Ativa - Multas da Dívida Ativa</t>
  </si>
  <si>
    <t>(-) Dedução de Contribuição Patronal Oriunda de Sentenças Judiciais - Servidor Civil Inativo - Juros de Mora da Dívida Ativa</t>
  </si>
  <si>
    <t>(-) Dedução de Contribuição Patronal - Parcelamentos</t>
  </si>
  <si>
    <t>(-) Dedução de Contribuição Patronal - Servidor Civil Ativo - Parcelamentos</t>
  </si>
  <si>
    <t>(-) Dedução de Contribuição Patronal - Servidor Civil Ativo - Parcelamentos - Principal</t>
  </si>
  <si>
    <t>(-) Dedução de Contribuição Patronal - Servidor Civil Ativo - Parcelamentos - Multas e Juros de Mora</t>
  </si>
  <si>
    <t>(-) Dedução de Contribuição Patronal - Servidor Civil Ativo - Parcelamentos - Dívida Ativa</t>
  </si>
  <si>
    <t>(-) Dedução de Contribuição Patronal - Servidor Civil Ativo - Parcelamentos - Dívida Ativa - Multas e Juros de Mora da Dívida Ativa</t>
  </si>
  <si>
    <t>(-) Dedução de Contribuição Patronal - Servidor Civil Ativo - Parcelamentos - Multas</t>
  </si>
  <si>
    <t>(-) Dedução de Contribuição Patronal - Servidor Civil Ativo - Parcelamentos - Juros de Mora</t>
  </si>
  <si>
    <t>(-) Dedução de Contribuição Patronal - Servidor Civil Ativo - Parcelamentos - Dívida Ativa - Multas da Dívida Ativa</t>
  </si>
  <si>
    <t>(-) Dedução de Contribuição Patronal - Servidor Civil Ativo - Parcelamentos - Juros de Mora da Dívida Ativa</t>
  </si>
  <si>
    <t>(-) Dedução de Contribuição Patronal - Servidor Civil Inativo - Parcelamentos</t>
  </si>
  <si>
    <t>(-) Dedução de Contribuição Patronal - Servidor Civil Inativo - Parcelamentos - Principal</t>
  </si>
  <si>
    <t>(-) Dedução de Contribuição Patronal - Servidor Civil Inativo - Parcelamentos - Multas e Juros de Mora</t>
  </si>
  <si>
    <t>(-) Dedução de Contribuição Patronal - Servidor Civil Inativo - Parcelamentos - Dívida Ativa</t>
  </si>
  <si>
    <t>(-) Dedução de Contribuição Patronal - Servidor Civil Inativo - Parcelamentos - Dívida Ativa - Multas e Juros de Mora da Dívida Ativa</t>
  </si>
  <si>
    <t>(-) Dedução de Contribuição Patronal - Servidor Civil Inativo - Parcelamentos - Multas</t>
  </si>
  <si>
    <t>(-) Dedução de Contribuição Patronal - Servidor Civil Inativo - Parcelamentos - Juros de Mora</t>
  </si>
  <si>
    <t>(-) Dedução de Contribuição Patronal - Servidor Civil Inativo - Parcelamentos - Dívida Ativa - Multas da Dívida Ativa</t>
  </si>
  <si>
    <t>(-) Dedução de Contribuição Patronal - Servidor Civil Inativo - Parcelamentos - Juros de Mora da Dívida Ativa</t>
  </si>
  <si>
    <t>(-) Dedução de Contribuição Patronal - Servidor Civil - Pensionistas - Parcelamentos</t>
  </si>
  <si>
    <t>(-) Dedução de Contribuição Patronal - Servidor Civil - Pensionistas - Parcelamentos - Principal</t>
  </si>
  <si>
    <t>(-) Dedução de Contribuição Patronal - Servidor Civil - Pensionistas - Parcelamentos - Multas e Juros de Mora</t>
  </si>
  <si>
    <t>(-) Dedução de Contribuição Patronal - Servidor Civil - Pensionistas - Parcelamentos - Dívida Ativa</t>
  </si>
  <si>
    <t>(-) Dedução de Contribuição Patronal - Servidor Civil - Pensionistas - Parcelamentos - Dívida Ativa - Multas e Juros de Mora da Dívida Ativa</t>
  </si>
  <si>
    <t>(-) Dedução de Contribuição Patronal - Servidor Civil - Pensionistas - Parcelamentos - Multas</t>
  </si>
  <si>
    <t>(-) Dedução de Contribuição Patronal - Servidor Civil - Pensionistas - Parcelamentos - Juros de Mora</t>
  </si>
  <si>
    <t>(-) Dedução de Contribuição Patronal - Servidor Civil - Pensionistas - Parcelamentos - Dívida Ativa - Multas da Dívida Ativa</t>
  </si>
  <si>
    <t>(-) Dedução de Contribuição Patronal - Servidor Civil - Pensionistas - Parcelamentos - Juros de Mora da Dívida Ativa</t>
  </si>
  <si>
    <t>(-) Dedução de Contribuição para Fundos de Assistência Médica - Servidores Civis</t>
  </si>
  <si>
    <t>(-) Dedução de Contribuição para Fundos de Assistência Médica - Servidores Civis - Principal</t>
  </si>
  <si>
    <t>(-) Dedução de Contribuição para Fundos de Assistência Médica - Servidores Civis - Multas e Juros de Mora</t>
  </si>
  <si>
    <t>(-) Dedução de Contribuição para Fundos de Assistência Médica - Servidores Civis - Multas</t>
  </si>
  <si>
    <t>(-) Dedução de Contribuição para Fundos de Assistência Médica - Servidores Civis - Juros de Mora</t>
  </si>
  <si>
    <t>(-) Dedução de Contribuição para Fundos de Assistência Médica - Servidores Civis - Parcelamentos</t>
  </si>
  <si>
    <t>(-) Dedução de Contribuição para Fundos de Assistência Médica - Servidores Civis - Parcelamentos - Principal</t>
  </si>
  <si>
    <t>(-) Dedução de Contribuição para Fundos de Assistência Médica - Servidores Civis - Parcelamentos - Multas e Juros de Mora</t>
  </si>
  <si>
    <t>(-) Dedução de Contribuição para Fundos de Assistência Médica - Servidores Civis - Parcelamentos - Multas</t>
  </si>
  <si>
    <t>(-) Dedução de Contribuição para Fundos de Assistência Médica - Servidores Civis - Parcelamentos - Juros de Mora</t>
  </si>
  <si>
    <t>(-) Dedução de Contribuição para Fundos de Assistência Médica - Outros Beneficiários</t>
  </si>
  <si>
    <t>(-) Dedução de Contribuição para Fundos de Assistência Médica - Outros Beneficiários - Principal</t>
  </si>
  <si>
    <t>(-) Dedução de Contribuição para Fundos de Assistência Médica - Outros Beneficiários - Multas e Juros de Mora</t>
  </si>
  <si>
    <t>(-) Dedução de Contribuição para Fundos de Assistência Médica - Outros Beneficiários - Multas</t>
  </si>
  <si>
    <t>(-) Dedução de Contribuição para Fundos de Assistência Médica - Outros Beneficiários - Juros de Mora</t>
  </si>
  <si>
    <t>(-) Dedução de Contribuição para Fundos de Assistência Médica - Outros Beneficiários - Parcelamentos</t>
  </si>
  <si>
    <t>(-) Dedução de Contribuição para Fundos de Assistência Médica - Outros Beneficiários - Parcelamentos - Principal</t>
  </si>
  <si>
    <t>(-) Dedução de Contribuição para Fundos de Assistência Médica - Outros Beneficiários - Parcelamentos - Multas e Juros de Mora</t>
  </si>
  <si>
    <t>(-) Dedução de Contribuição para Fundos de Assistência Médica - Outros Beneficiários - Parcelamentos - Multas</t>
  </si>
  <si>
    <t>(-) Dedução de Contribuição para Fundos de Assistência Médica - Outros Beneficiários - Parcelamentos - Juros de Mora</t>
  </si>
  <si>
    <t>(-) Dedução de Outras Contribuições Sociais</t>
  </si>
  <si>
    <t>(-) Dedução de Demais Contribuições Sociais</t>
  </si>
  <si>
    <t>(-) Dedução de Contribuições Econômicas</t>
  </si>
  <si>
    <t>(-) Dedução de Outras Contribuições Econômicas</t>
  </si>
  <si>
    <t>(-) Dedução de Contribuição para o Custeio do Serviço de Iluminação Pública</t>
  </si>
  <si>
    <t>(-) Dedução de Contribuição para o Custeio do Serviço de Iluminação Pública - Principal</t>
  </si>
  <si>
    <t>(-) Dedução de Contribuição para o Custeio do Serviço de Iluminação Pública - Multas e Juros de Mora</t>
  </si>
  <si>
    <t>(-) Dedução de Contribuição para o Custeio do Serviço de Iluminação Pública - Dívida Ativa</t>
  </si>
  <si>
    <t>(-) Dedução de Contribuição para o Custeio do Serviço de Iluminação Pública - Dívida Ativa - Multas e Juros de Mora da Dívida Ativa</t>
  </si>
  <si>
    <t>(-) Dedução de Contribuição para o Custeio do Serviço de Iluminação Pública - Multas</t>
  </si>
  <si>
    <t>(-) Dedução de Contribuição para o Custeio do Serviço de Iluminação Pública - Juros de Mora</t>
  </si>
  <si>
    <t>(-) Dedução de Contribuição para o Custeio do Serviço de Iluminação Pública - Dívida Ativa - Multas da Dívida Ativa</t>
  </si>
  <si>
    <t>(-) Dedução de Contribuição para o Custeio do Serviço de Iluminação Pública - Juros de Mora da Dívida Ativa</t>
  </si>
  <si>
    <t>(-) Dedução de Receita Patrimonial</t>
  </si>
  <si>
    <t>(-) Dedução de Exploração do Patrimônio Imobiliário do Estado</t>
  </si>
  <si>
    <t>(-) Dedução de Aluguéis, Arrendamentos, Foros, Laudêmios, Tarifas de Ocupação</t>
  </si>
  <si>
    <t>(-) Dedução de Aluguéis e Arrendamentos</t>
  </si>
  <si>
    <t>(-) Dedução de Aluguéis e Arrendamentos - Principal</t>
  </si>
  <si>
    <t>(-) Dedução de Aluguéis e Arrendamentos - Multas e Juros de Mora</t>
  </si>
  <si>
    <t>(-) Dedução de Aluguéis e Arrendamentos - Dívida Ativa</t>
  </si>
  <si>
    <t>(-) Dedução de Aluguéis e Arrendamentos - Dívida Ativa - Multas e Juros de Mora da Dívida Ativa</t>
  </si>
  <si>
    <t>(-) Dedução de Aluguéis e Arrendamentos - Multas</t>
  </si>
  <si>
    <t>(-) Dedução de Aluguéis e Arrendamentos - Juros de Mora</t>
  </si>
  <si>
    <t>(-) Dedução de Aluguéis e Arrendamentos - Dívida Ativa - Multas da Dívida Ativa</t>
  </si>
  <si>
    <t>(-) Dedução de Aluguéis e Arrendamentos - Juros de Mora da Dívida Ativa</t>
  </si>
  <si>
    <t>(-) Dedução de Foros, Laudêmios e Tarifas de Ocupação</t>
  </si>
  <si>
    <t>(-) Dedução de Foros, Laudêmios e Tarifas de Ocupação - Principal</t>
  </si>
  <si>
    <t>(-) Dedução de Foros, Laudêmios e Tarifas de Ocupação - Multas e Juros de Mora</t>
  </si>
  <si>
    <t>(-) Dedução de Foros, Laudêmios e Tarifas de Ocupação - Dívida Ativa</t>
  </si>
  <si>
    <t>(-) Dedução de Foros, Laudêmios e Tarifas de Ocupação - Dívida Ativa - Multas e Juros de Mora da Dívida Ativa</t>
  </si>
  <si>
    <t>(-) Dedução de Foros, Laudêmios e Tarifas de Ocupação - Multas</t>
  </si>
  <si>
    <t>(-) Dedução de Foros, Laudêmios e Tarifas de Ocupação - Juros de Mora</t>
  </si>
  <si>
    <t>(-) Dedução de Foros, Laudêmios e Tarifas de Ocupação - Dívida Ativa - Multas da Dívida Ativa</t>
  </si>
  <si>
    <t>(-) Dedução de Foros, Laudêmios e Tarifas de Ocupação - Juros de Mora da Dívida Ativa</t>
  </si>
  <si>
    <t>(-) Dedução de Concessão, Permissão, Autorização ou Cessão do Direito de Uso de Bens Imóveis Públicos</t>
  </si>
  <si>
    <t>(-) Dedução de Concessão, Permissão, Autorização ou Cessão do Direito de Uso de Bens Imóveis Públicos - Principal</t>
  </si>
  <si>
    <t>(-) Dedução de Concessão, Permissão, Autorização ou Cessão do Direito de Uso de Bens Imóveis Públicos - Multas e Juros de Mora</t>
  </si>
  <si>
    <t>(-) Dedução de Concessão, Permissão, Autorização ou Cessão do Direito de Uso de Bens Imóveis Públicos - Dívida Ativa</t>
  </si>
  <si>
    <t>(-) Dedução de Concessão, Permissão, Autorização ou Cessão do Direito de Uso de Bens Imóveis Públicos - Dívida Ativa - Multas e Juros de Mora da Dívida Ativa</t>
  </si>
  <si>
    <t>(-) Dedução de Concessão, Permissão, Autorização ou Cessão do Direito de Uso de Bens Imóveis Públicos - Multas</t>
  </si>
  <si>
    <t>(-) Dedução de Concessão, Permissão, Autorização ou Cessão do Direito de Uso de Bens Imóveis Públicos - Juros de Mora</t>
  </si>
  <si>
    <t>(-) Dedução de Concessão, Permissão, Autorização ou Cessão do Direito de Uso de Bens Imóveis Públicos - Dívida Ativa - Multas da Dívida Ativa</t>
  </si>
  <si>
    <t>(-) Dedução de Concessão, Permissão, Autorização ou Cessão do Direito de Uso de Bens Imóveis Públicos - Juros de Mora da Dívida Ativa</t>
  </si>
  <si>
    <t>(-) Dedução de Outras Receitas Imobiliárias</t>
  </si>
  <si>
    <t>(-) Dedução de Outras Receitas Imobiliárias - Principal</t>
  </si>
  <si>
    <t>(-) Dedução de Outras Receitas Imobiliárias - Multas e Juros de Mora</t>
  </si>
  <si>
    <t>(-) Dedução de Outras Receitas Imobiliárias - Dívida Ativa</t>
  </si>
  <si>
    <t>(-) Dedução de Outras Receitas Imobiliárias - Dívida Ativa - Multas e Juros de Mora da Dívida Ativa</t>
  </si>
  <si>
    <t>(-) Dedução de Outras Receitas Imobiliárias - Multas</t>
  </si>
  <si>
    <t>(-) Dedução de Outras Receitas Imobiliárias - Juros de Mora</t>
  </si>
  <si>
    <t>(-) Dedução de Outras Receitas Imobiliárias - Dívida Ativa - Multas da Dívida Ativa</t>
  </si>
  <si>
    <t>(-) Dedução de Outras Receitas Imobiliárias - Juros de Mora da Dívida Ativa</t>
  </si>
  <si>
    <t>(-) Dedução de Remuneração de Depósitos Bancários</t>
  </si>
  <si>
    <t>(-) Dedução de Remuneração de Depósitos Bancários - Principal</t>
  </si>
  <si>
    <t>(-) Dedução de Remuneração de Depósitos Especiais</t>
  </si>
  <si>
    <t>(-) Dedução de Remuneração de Depósitos Especiais - Principal</t>
  </si>
  <si>
    <t>(-) Dedução de Remuneração de Saldos de Recursos Não-Desembolsados</t>
  </si>
  <si>
    <t>(-) Dedução de Remuneração de Saldos de Recursos Não-Desembolsados - Principal</t>
  </si>
  <si>
    <t>(-) Dedução de Remuneração dos Recursos do Regime Próprio de Previdência Social - RPPS - Principal</t>
  </si>
  <si>
    <t>(-) Dedução de Juros de Títulos de Renda</t>
  </si>
  <si>
    <t>(-) Dedução de Juros de Títulos de Renda - Principal</t>
  </si>
  <si>
    <t>(-) Dedução de Juros sobre o Capital Próprio</t>
  </si>
  <si>
    <t>(-) Dedução de Juros sobre o Capital Próprio - Principal</t>
  </si>
  <si>
    <t>(-) Dedução de Delegação de Serviços Públicos Mediante Concessão, Permissão, Autorização ou Licença</t>
  </si>
  <si>
    <t>(-) Dedução de Delegação para a Prestação dos Serviços de Transporte</t>
  </si>
  <si>
    <t>(-) Dedução de Delegação para a Prestação dos Serviços de Transporte Rodoviário</t>
  </si>
  <si>
    <t>(-) Dedução de Delegação para a Prestação dos Serviços de Transporte Rodoviário - Principal</t>
  </si>
  <si>
    <t>(-) Dedução de Delegação para a Prestação dos Serviços de Transporte Rodoviário - Multas e Juros de Mora</t>
  </si>
  <si>
    <t>(-) Dedução de Delegação para a Prestação dos Serviços de Transporte Rodoviário - Dívida Ativa</t>
  </si>
  <si>
    <t>(-) Dedução de Delegação para a Prestação dos Serviços de Transporte Rodoviário - Dívida Ativa - Multas e Juros de Mora da Dívida Ativa</t>
  </si>
  <si>
    <t>(-) Dedução de Delegação para a Prestação dos Serviços de Transporte Rodoviário - Multas</t>
  </si>
  <si>
    <t>(-) Dedução de Delegação para a Prestação dos Serviços de Transporte Rodoviário - Juros de Mora</t>
  </si>
  <si>
    <t>(-) Dedução de Delegação para a Prestação dos Serviços de Transporte Rodoviário - Dívida Ativa - Multas da Dívida Ativa</t>
  </si>
  <si>
    <t>(-) Dedução de Delegação para a Prestação dos Serviços de Transporte Rodoviário - Juros de Mora da Dívida Ativa</t>
  </si>
  <si>
    <t>(-) Dedução de Demais Delegações de Serviços Públicos</t>
  </si>
  <si>
    <t>(-) Dedução de Outras Delegações de Serviços Públicos</t>
  </si>
  <si>
    <t>(-) Dedução de Outras Delegações de Serviços Públicos - Principal</t>
  </si>
  <si>
    <t>(-) Dedução de Outras Delegações de Serviços Públicos - Multas e Juros de Mora</t>
  </si>
  <si>
    <t>(-) Dedução de Outras Delegações de Serviços Públicos - Dívida Ativa</t>
  </si>
  <si>
    <t>(-) Dedução de Outras Delegações de Serviços Públicos - Dívida Ativa - Multas e Juros de Mora da Dívida Ativa</t>
  </si>
  <si>
    <t>(-) Dedução de Outras Delegações de Serviços Públicos - Multas</t>
  </si>
  <si>
    <t>(-) Dedução de Outras Delegações de Serviços Públicos - Juros de Mora</t>
  </si>
  <si>
    <t>(-) Dedução de Outras Delegações de Serviços Públicos - Dívida Ativa - Multas da Dívida Ativa</t>
  </si>
  <si>
    <t>(-) Dedução de Outras Delegações de Serviços Públicos - Juros de Mora da Dívida Ativa</t>
  </si>
  <si>
    <t>(-) Dedução de Exploração de Recursos Naturais</t>
  </si>
  <si>
    <t>(-) Dedução de Exploração de Outros Recursos Naturais</t>
  </si>
  <si>
    <t>(-) Dedução de Outras Delegações para Exploração de Recursos Naturais</t>
  </si>
  <si>
    <t>(-) Dedução de Outras Delegações para Exploração de Recursos Naturais - Principal</t>
  </si>
  <si>
    <t>(-) Dedução de Outras Delegações para Exploração de Recursos Naturais - Multas e Juros de Mora</t>
  </si>
  <si>
    <t>(-) Dedução de Outras Delegações para Exploração de Recursos Naturais - Dívida Ativa</t>
  </si>
  <si>
    <t>(-) Dedução de Outras Delegações para Exploração de Recursos Naturais - Dívida Ativa - Multas e Juros de Mora da Dívida Ativa</t>
  </si>
  <si>
    <t>(-) Dedução de Outras Delegações para Exploração de Recursos Naturais - Multas</t>
  </si>
  <si>
    <t>(-) Dedução de Outras Delegações para Exploração de Recursos Naturais - Juros de Mora</t>
  </si>
  <si>
    <t>(-) Dedução de Outras Delegações para Exploração de Recursos Naturais - Dívida Ativa - Multas da Dívida Ativa</t>
  </si>
  <si>
    <t>(-) Dedução de Outras Delegações para Exploração de Recursos Naturais - Juros de Mora da Dívida Ativa</t>
  </si>
  <si>
    <t>(-) Dedução de Cessão de Direitos</t>
  </si>
  <si>
    <t>(-) Dedução de Cessão do Direito de Operacionalização de Pagamentos</t>
  </si>
  <si>
    <t>(-) Dedução de Cessão do Direito de Operacionalização de Pagamentos - Poderes Executivo e Legislativo</t>
  </si>
  <si>
    <t>(-) Dedução de Cessão do Direito de Operacionalização de Pagamentos - Poderes Executivo e Legislativo - Principal</t>
  </si>
  <si>
    <t>(-) Dedução de Cessão do Direito de Operacionalização de Pagamentos - Poderes Executivo e Legislativo - Multas e Juros de Mora</t>
  </si>
  <si>
    <t>(-) Dedução de Cessão do Direito de Operacionalização de Pagamentos - Poderes Executivo e Legislativo - Dívida Ativa</t>
  </si>
  <si>
    <t>(-) Dedução de Cessão do Direito de Operacionalização de Pagamentos - Poderes Executivo e Legislativo - Dívida Ativa - Multas e Juros de Mora da Dívida Ativa</t>
  </si>
  <si>
    <t>(-) Dedução de Cessão do Direito de Operacionalização de Pagamentos - Poderes Executivo e Legislativo - Multas</t>
  </si>
  <si>
    <t>(-) Dedução de Cessão do Direito de Operacionalização de Pagamentos - Poderes Executivo e Legislativo - Juros de Mora</t>
  </si>
  <si>
    <t>(-) Dedução de Cessão do Direito de Operacionalização de Pagamentos - Poderes Executivo e Legislativo - Dívida Ativa - Multas da Dívida Ativa</t>
  </si>
  <si>
    <t>(-) Dedução de Cessão do Direito de Operacionalização de Pagamentos - Poderes Executivo e Legislativo - Juros de Mora da Dívida Ativa</t>
  </si>
  <si>
    <t>(-) Dedução de Demais Receitas Patrimoniais</t>
  </si>
  <si>
    <t>(-) Dedução de Outras Receitas Patrimoniais</t>
  </si>
  <si>
    <t>(-) Dedução de Outras Receitas Patrimoniais - Principal</t>
  </si>
  <si>
    <t>(-) Dedução de Outras Receitas Patrimoniais - Multas e Juros de Mora</t>
  </si>
  <si>
    <t>(-) Dedução de Outras Receitas Patrimoniais - Dívida Ativa</t>
  </si>
  <si>
    <t>(-) Dedução de Outras Receitas Patrimoniais - Dívida Ativa - Multas e Juros de Mora da Dívida Ativa</t>
  </si>
  <si>
    <t>(-) Dedução de Outras Receitas Patrimoniais - Multas</t>
  </si>
  <si>
    <t>(-) Dedução de Outras Receitas Patrimoniais - Juros de Mora</t>
  </si>
  <si>
    <t>(-) Dedução de Outras Receitas Patrimoniais - Dívida Ativa - Multas da Dívida Ativa</t>
  </si>
  <si>
    <t>(-) Dedução de Outras Receitas Patrimoniais - Juros de Mora da Dívida Ativa</t>
  </si>
  <si>
    <t>(-) Dedução de Receita Agropecuária</t>
  </si>
  <si>
    <t>(-) Dedução de Receita Agropecuária - Principal</t>
  </si>
  <si>
    <t>(-) Dedução de Receita Agropecuária - Multas e Juros de Mora</t>
  </si>
  <si>
    <t>(-) Dedução de Receita Agropecuária - Dívida Ativa</t>
  </si>
  <si>
    <t>(-) Dedução de Receita Agropecuária - Dívida Ativa - Multas e Juros de Mora da Dívida Ativa</t>
  </si>
  <si>
    <t>(-) Dedução de Receita Agropecuária - Multas</t>
  </si>
  <si>
    <t>(-) Dedução de Receita Agropecuária - Juros de Mora</t>
  </si>
  <si>
    <t>(-) Dedução de Receita Agropecuária - Dívida Ativa - Multas da Dívida Ativa</t>
  </si>
  <si>
    <t>(-) Dedução de Receita Agropecuária - Juros de Mora da Dívida Ativa</t>
  </si>
  <si>
    <t>(-) Dedução de Receita Industrial</t>
  </si>
  <si>
    <t>(-) Dedução de Receita Industrial - Principal</t>
  </si>
  <si>
    <t>(-) Dedução de Receita Industrial - Multas e Juros de Mora</t>
  </si>
  <si>
    <t>(-) Dedução de Receita Industrial - Dívida Ativa</t>
  </si>
  <si>
    <t>(-) Dedução de Receita Industrial - Dívida Ativa - Multas e Juros de Mora da Dívida Ativa</t>
  </si>
  <si>
    <t>(-) Dedução de Receita Industrial - Multas</t>
  </si>
  <si>
    <t>(-) Dedução de Receita Industrial - Juros de Mora</t>
  </si>
  <si>
    <t>(-) Dedução de Receita Industrial - Dívida Ativa - Multas da Dívida Ativa</t>
  </si>
  <si>
    <t>(-) Dedução de Receita Industrial - Juros de Mora da Dívida Ativa</t>
  </si>
  <si>
    <t>(-) Dedução de Receita de Serviços</t>
  </si>
  <si>
    <t>(-) Dedução de Serviços Administrativos e Comerciais Gerais</t>
  </si>
  <si>
    <t>(-) Dedução de Inscrição em Concursos e Processos Seletivos</t>
  </si>
  <si>
    <t>(-) Dedução de Inscrição em Concursos e Processos Seletivos - Principal</t>
  </si>
  <si>
    <t>(-) Dedução de Inscrição em Concursos e Processos Seletivos - Multas e Juros de Mora</t>
  </si>
  <si>
    <t>(-) Dedução de Inscrição em Concursos e Processos Seletivos - Dívida Ativa</t>
  </si>
  <si>
    <t>(-) Dedução de Inscrição em Concursos e Processos Seletivos - Dívida Ativa - Multas e Juros de Mora da Dívida Ativa</t>
  </si>
  <si>
    <t>(-) Dedução de Inscrição em Concursos e Processos Seletivos - Multas</t>
  </si>
  <si>
    <t>(-) Dedução de Inscrição em Concursos e Processos Seletivos - Juros de Mora</t>
  </si>
  <si>
    <t>(-) Dedução de Inscrição em Concursos e Processos Seletivos - Dívida Ativa - Multas da Dívida Ativa</t>
  </si>
  <si>
    <t>(-) Dedução de Inscrição em Concursos e Processos Seletivos - Juros de Mora da Dívida Ativa</t>
  </si>
  <si>
    <t>(-) Dedução de Serviços de Registro, Certificação e Fiscalização</t>
  </si>
  <si>
    <t>(-) Dedução de Serviços de Registro, Certificação e Fiscalização - Principal</t>
  </si>
  <si>
    <t>(-) Dedução de Serviços de Registro, Certificação e Fiscalização - Multas e Juros de Mora</t>
  </si>
  <si>
    <t>(-) Dedução de Serviços de Registro, Certificação e Fiscalização - Dívida Ativa</t>
  </si>
  <si>
    <t>(-) Dedução de Serviços de Registro, Certificação e Fiscalização - Dívida Ativa - Multas e Juros de Mora da Dívida Ativa</t>
  </si>
  <si>
    <t>(-) Dedução de Serviços de Registro, Certificação e Fiscalização - Multas</t>
  </si>
  <si>
    <t>(-) Dedução de Serviços de Registro, Certificação e Fiscalização - Juros de Mora</t>
  </si>
  <si>
    <t>(-) Dedução de Serviços de Registro, Certificação e Fiscalização - Dívida Ativa - Multas da Dívida Ativa</t>
  </si>
  <si>
    <t>(-) Dedução de Serviços de Registro, Certificação e Fiscalização - Juros de Mora da Dívida Ativa</t>
  </si>
  <si>
    <t>(-) Dedução de Serviços de Informação e Tecnologia</t>
  </si>
  <si>
    <t>(-) Dedução de Serviços de Informação e Tecnologia - Principal</t>
  </si>
  <si>
    <t>(-) Dedução de Serviços de Informação e Tecnologia - Multas e Juros de Mora</t>
  </si>
  <si>
    <t>(-) Dedução de Serviços de Informação e Tecnologia - Dívida Ativa</t>
  </si>
  <si>
    <t>(-) Dedução de Serviços de Informação e Tecnologia - Dívida Ativa - Multas e Juros de Mora da Dívida Ativa</t>
  </si>
  <si>
    <t>(-) Dedução de Serviços de Informação e Tecnologia - Multas</t>
  </si>
  <si>
    <t>(-) Dedução de Serviços de Informação e Tecnologia - Juros de Mora</t>
  </si>
  <si>
    <t>(-) Dedução de Serviços de Informação e Tecnologia - Dívida Ativa - Multas da Dívida Ativa</t>
  </si>
  <si>
    <t>(-) Dedução de Serviços de Informação e Tecnologia - Juros de Mora da Dívida Ativa</t>
  </si>
  <si>
    <t>(-) Dedução de Serviços e Atividades Referentes à Navegação e ao Transporte</t>
  </si>
  <si>
    <t>(-) Dedução de Serviços de Navegação</t>
  </si>
  <si>
    <t>(-) Dedução de Serviços de Navegação Naval</t>
  </si>
  <si>
    <t>(-) Dedução de Serviços de Navegação Naval - Principal</t>
  </si>
  <si>
    <t>(-) Dedução de Serviços de Navegação Naval - Multas e Juros de Mora</t>
  </si>
  <si>
    <t>(-) Dedução de Serviços de Navegação Naval - Dívida Ativa</t>
  </si>
  <si>
    <t>(-) Dedução de Serviços de Navegação Naval - Dívida Ativa - Multas e Juros de Mora da Dívida Ativa</t>
  </si>
  <si>
    <t>(-) Dedução de Serviços de Navegação Naval - Multas</t>
  </si>
  <si>
    <t>(-) Dedução de Serviços de Navegação Naval - Juros de Mora</t>
  </si>
  <si>
    <t>(-) Dedução de Serviços de Navegação Naval - Dívida Ativa - Multas da Dívida Ativa</t>
  </si>
  <si>
    <t>(-) Dedução de Serviços de Navegação Naval - Juros de Mora da Dívida Ativa</t>
  </si>
  <si>
    <t>(-) Dedução de Serviços de Transporte de Passageiros ou Mercadorias</t>
  </si>
  <si>
    <t>(-) Dedução de Serviços de Transporte de Passageiros ou Mercadorias - Principal</t>
  </si>
  <si>
    <t>(-) Dedução de Serviços de Transporte de Passageiros ou Mercadorias - Multas e Juros de Mora</t>
  </si>
  <si>
    <t>(-) Dedução de Serviços de Transporte de Passageiros ou Mercadorias - Dívida Ativa</t>
  </si>
  <si>
    <t>(-) Dedução de Serviços de Transporte de Passageiros ou Mercadorias - Dívida Ativa - Multas e Juros de Mora da Dívida Ativa</t>
  </si>
  <si>
    <t>(-) Dedução de Serviços de Transporte de Passageiros ou Mercadorias - Multas</t>
  </si>
  <si>
    <t>(-) Dedução de Serviços de Transporte de Passageiros ou Mercadorias - Juros de Mora</t>
  </si>
  <si>
    <t>(-) Dedução de Serviços de Transporte de Passageiros ou Mercadorias - Dívida Ativa - Multas da Dívida Ativa</t>
  </si>
  <si>
    <t>(-) Dedução de Serviços de Transporte de Passageiros ou Mercadorias - Juros de Mora da Dívida Ativa</t>
  </si>
  <si>
    <t>(-) Dedução de Serviços Portuários</t>
  </si>
  <si>
    <t>(-) Dedução de Serviços Portuários - Principal</t>
  </si>
  <si>
    <t>(-) Dedução de Serviços Portuários - Multas e Juros de Mora</t>
  </si>
  <si>
    <t>(-) Dedução de Serviços Portuários - Dívida Ativa</t>
  </si>
  <si>
    <t>(-) Dedução de Serviços Portuários - Dívida Ativa - Multas e Juros de Mora da Dívida Ativa</t>
  </si>
  <si>
    <t>(-) Dedução de Serviços Portuários - Multas</t>
  </si>
  <si>
    <t>(-) Dedução de Serviços Portuários - Juros de Mora</t>
  </si>
  <si>
    <t>(-) Dedução de Serviços Portuários - Dívida Ativa - Multas da Dívida Ativa</t>
  </si>
  <si>
    <t>(-) Dedução de Serviços Portuários - Juros de Mora da Dívida Ativa</t>
  </si>
  <si>
    <t>(-) Dedução de Serviços e Atividades Referentes à Saúde</t>
  </si>
  <si>
    <t>(-) Dedução de Serviços de Atendimento à Saúde</t>
  </si>
  <si>
    <t>(-) Dedução de Serviços Hospitalares</t>
  </si>
  <si>
    <t>(-) Dedução de Serviços Hospitalares - Principal</t>
  </si>
  <si>
    <t>(-) Dedução de Serviços Hospitalares - Multas e Juros de Mora</t>
  </si>
  <si>
    <t>(-) Dedução de Serviços Hospitalares - Dívida Ativa</t>
  </si>
  <si>
    <t>(-) Dedução de Serviços Hospitalares - Dívida Ativa - Multas e Juros de Mora da Dívida Ativa</t>
  </si>
  <si>
    <t>(-) Dedução de Serviços Hospitalares - Multas</t>
  </si>
  <si>
    <t>(-) Dedução de Serviços Hospitalares - Juros de Mora</t>
  </si>
  <si>
    <t>(-) Dedução de Serviços Hospitalares - Dívida Ativa - Multas da Dívida Ativa</t>
  </si>
  <si>
    <t>(-) Dedução de Serviços Hospitalares - Juros de Mora da Dívida Ativa</t>
  </si>
  <si>
    <t>(-) Dedução de Serviços de Registro, Análise e Controle da Saúde</t>
  </si>
  <si>
    <t>(-) Dedução de Serviços de Registro, Análise e Controle da Saúde - Principal</t>
  </si>
  <si>
    <t>(-) Dedução de Serviços de Registro, Análise e Controle da Saúde - Multas e Juros de Mora</t>
  </si>
  <si>
    <t>(-) Dedução de Serviços de Registro, Análise e Controle da Saúde - Dívida Ativa</t>
  </si>
  <si>
    <t>(-) Dedução de Serviços de Registro, Análise e Controle da Saúde - Dívida Ativa - Multas e Juros de Mora da Dívida Ativa</t>
  </si>
  <si>
    <t>(-) Dedução de Serviços de Registro, Análise e Controle da Saúde - Multas</t>
  </si>
  <si>
    <t>(-) Dedução de Serviços de Registro, Análise e Controle da Saúde - Juros de Mora</t>
  </si>
  <si>
    <t>(-) Dedução de Serviços de Registro, Análise e Controle da Saúde - Dívida Ativa - Multas da Dívida Ativa</t>
  </si>
  <si>
    <t>(-) Dedução de Serviços de Registro, Análise e Controle da Saúde - Juros de Mora da Dívida Ativa</t>
  </si>
  <si>
    <t>(-) Dedução de Serviços Radiológicos e Laboratoriais</t>
  </si>
  <si>
    <t>(-) Dedução de Serviços Radiológicos e Laboratoriais - Principal</t>
  </si>
  <si>
    <t>(-) Dedução de Serviços Radiológicos e Laboratoriais - Multas e Juros de Mora</t>
  </si>
  <si>
    <t>(-) Dedução de Serviços Radiológicos e Laboratoriais - Dívida Ativa</t>
  </si>
  <si>
    <t>(-) Dedução de Serviços Radiológicos e Laboratoriais - Dívida Ativa - Multas e Juros de Mora da Dívida Ativa</t>
  </si>
  <si>
    <t>(-) Dedução de Serviços Radiológicos e Laboratoriais - Multas</t>
  </si>
  <si>
    <t>(-) Dedução de Serviços Radiológicos e Laboratoriais - Juros de Mora</t>
  </si>
  <si>
    <t>(-) Dedução de Serviços Radiológicos e Laboratoriais - Dívida Ativa - Multas da Dívida Ativa</t>
  </si>
  <si>
    <t>(-) Dedução de Serviços Radiológicos e Laboratoriais - Juros de Mora da Dívida Ativa</t>
  </si>
  <si>
    <t>(-) Dedução de Serviços Ambulatoriais</t>
  </si>
  <si>
    <t>(-) Dedução de Serviços Ambulatoriais - Principal</t>
  </si>
  <si>
    <t>(-) Dedução de Serviços Ambulatoriais - Multas e Juros de Mora</t>
  </si>
  <si>
    <t>(-) Dedução de Serviços Ambulatoriais - Dívida Ativa</t>
  </si>
  <si>
    <t>(-) Dedução de Serviços Ambulatoriais - Dívida Ativa - Multas e Juros de Mora da Dívida Ativa</t>
  </si>
  <si>
    <t>(-) Dedução de Serviços Ambulatoriais - Multas</t>
  </si>
  <si>
    <t>(-) Dedução de Serviços Ambulatoriais - Juros de Mora</t>
  </si>
  <si>
    <t>(-) Dedução de Serviços Ambulatoriais - Dívida Ativa - Multas da Dívida Ativa</t>
  </si>
  <si>
    <t>(-) Dedução de Serviços Ambulatoriais - Juros de Mora da Dívida Ativa</t>
  </si>
  <si>
    <t>(-) Dedução de Outros Serviços de Atendimento à Saúde</t>
  </si>
  <si>
    <t>(-) Dedução de Outros Serviços de Atendimento à Saúde - Principal</t>
  </si>
  <si>
    <t>(-) Dedução de Outros Serviços de Atendimento à Saúde - Multas e Juros de Mora</t>
  </si>
  <si>
    <t>(-) Dedução de Outros Serviços de Atendimento à Saúde - Dívida Ativa</t>
  </si>
  <si>
    <t>(-) Dedução de Outros Serviços de Atendimento à Saúde - Dívida Ativa - Multas e Juros de Mora da Dívida Ativa</t>
  </si>
  <si>
    <t>(-) Dedução de Outros Serviços de Atendimento à Saúde - Multas</t>
  </si>
  <si>
    <t>(-) Dedução de Outros Serviços de Atendimento à Saúde - Juros de Mora</t>
  </si>
  <si>
    <t>(-) Dedução de Outros Serviços de Atendimento à Saúde - Dívida Ativa - Multas da Dívida Ativa</t>
  </si>
  <si>
    <t>(-) Dedução de Outros Serviços de Atendimento à Saúde - Juros de Mora da Dívida Ativa</t>
  </si>
  <si>
    <t>(-) Dedução de Outros Serviços</t>
  </si>
  <si>
    <t>(-) Dedução de Outros Serviços - Principal</t>
  </si>
  <si>
    <t>(-) Dedução de Outros Serviços - Multas e Juros de Mora</t>
  </si>
  <si>
    <t>(-) Dedução de Outros Serviços - Dívida Ativa</t>
  </si>
  <si>
    <t>(-) Dedução de Outros Serviços - Dívida Ativa - Multas e Juros de Mora da Dívida Ativa</t>
  </si>
  <si>
    <t>(-) Dedução de Outros Serviços - Multas</t>
  </si>
  <si>
    <t>(-) Dedução de Outros Serviços - Juros de Mora</t>
  </si>
  <si>
    <t>(-) Dedução de Outros Serviços - Dívida Ativa - Multas da Dívida Ativa</t>
  </si>
  <si>
    <t>(-) Dedução de Outros Serviços - Juros de Mora da Dívida Ativa</t>
  </si>
  <si>
    <t>(-) Dedução de Transferências Correntes</t>
  </si>
  <si>
    <t>(-) Dedução de Transferências Decorrentes de Participação na Receita da União</t>
  </si>
  <si>
    <t>(-) Dedução de Transferências de Convênios da União e de Suas Entidades</t>
  </si>
  <si>
    <t>(-) Dedução de Transferências de Convênios da União para o Sistema Único de Saúde – SUS</t>
  </si>
  <si>
    <t>(-) Dedução de Transferências de Convênios da União para o Sistema Único de Saúde – SUS - Principal</t>
  </si>
  <si>
    <t>(-) Dedução de Transferências de Convênios da União Destinadas a Programas de Educação</t>
  </si>
  <si>
    <t>(-) Dedução de Transferências de Convênios da União Destinadas a Programas de Educação - Principal</t>
  </si>
  <si>
    <t>(-) Dedução de Transferências de Convênios da União Destinadas a Programas de Assistência Social</t>
  </si>
  <si>
    <t>(-) Dedução de Transferências de Convênios da União Destinadas a Programas de Assistência Social - Principal</t>
  </si>
  <si>
    <t>(-) Dedução de Transferências de Convênios da União Destinadas a Programas de Combate à Fome</t>
  </si>
  <si>
    <t>(-) Dedução de Transferências de Convênios da União Destinadas a Programas de Combate à Fome - Principal</t>
  </si>
  <si>
    <t>(-) Dedução de Transferências de Convênios da União Destinadas a Programas de Saneamento Básico</t>
  </si>
  <si>
    <t>(-) Dedução de Transferências de Convênios da União Destinadas a Programas de Saneamento Básico - Principal</t>
  </si>
  <si>
    <t>(-) Dedução de Transferências dos Estados e do Distrito Federal e de suas Entidades</t>
  </si>
  <si>
    <t>(-) Dedução de Participação na Receita dos Estados e Distrito Federal</t>
  </si>
  <si>
    <t>(-) Dedução de Cota-Parte do ICMS - Principal - FUNDEB</t>
  </si>
  <si>
    <t>(-) Dedução de Cota-Parte do IPI - Municípios - Principal - FUNDEB</t>
  </si>
  <si>
    <t>(-) Dedução de Transferências de Convênios dos Estados e DF e de Suas Entidades</t>
  </si>
  <si>
    <t>(-) Dedução de Transferências de Convênios dos Estados e DF para o Sistema Único de Saúde – SUS</t>
  </si>
  <si>
    <t>(-) Dedução de Transferências de Convênios dos Estados e DF para o Sistema Único de Saúde – SUS - Principal</t>
  </si>
  <si>
    <t>(-) Dedução de Transferências de Convênios dos Estados Destinadas a Programas de Educação</t>
  </si>
  <si>
    <t>(-) Dedução de Transferências de Convênios dos Estados Destinadas a Programas de Educação - Principal</t>
  </si>
  <si>
    <t>(-) Dedução de Transferências de Convênios dos Municípios e de Suas Entidades</t>
  </si>
  <si>
    <t>(-) Dedução de Transferências de Instituições Privadas</t>
  </si>
  <si>
    <t>(-) Dedução de Transferências de Convênios de Instituições Privadas para Programas de Saúde</t>
  </si>
  <si>
    <t>(-) Dedução de Transferências de Convênios de Instituições Privadas para Programas de Saúde - Principal</t>
  </si>
  <si>
    <t>(-) Dedução de Transferências de Convênios de Instituições Privadas para Programas de Educação</t>
  </si>
  <si>
    <t>(-) Dedução de Transferências de Convênios de Instituições Privadas para Programas de Educação - Principal</t>
  </si>
  <si>
    <t>(-) Dedução de Demais Transferências Correntes</t>
  </si>
  <si>
    <t>(-) Dedução de Transferências de Pessoas Físicas</t>
  </si>
  <si>
    <t>(-) Dedução de Outras Receitas Correntes</t>
  </si>
  <si>
    <t>(-) Dedução de Multas Administrativas, Contratuais e Judiciais</t>
  </si>
  <si>
    <t>(-) Dedução de Multas Previstas em Legislação Específica</t>
  </si>
  <si>
    <t>(-) Dedução de Multas Previstas em Legislação Específica - Principal</t>
  </si>
  <si>
    <t>(-) Dedução de Multas Previstas em Legislação Específica - Multas e Juros de Mora</t>
  </si>
  <si>
    <t>(-) Dedução de Multas Previstas em Legislação Específica - Dívida Ativa</t>
  </si>
  <si>
    <t>(-) Dedução de Multas Previstas em Legislação Específica - Dívida Ativa - Multas e Juros de Mora da Dívida Ativa</t>
  </si>
  <si>
    <t>(-) Dedução de Multas Previstas em Legislação Específica - Multas</t>
  </si>
  <si>
    <t>(-) Dedução de Multas Previstas em Legislação Específica - Juros de Mora</t>
  </si>
  <si>
    <t>(-) Dedução de Multas Previstas em Legislação Específica - Dívida Ativa - Multas da Dívida Ativa</t>
  </si>
  <si>
    <t>(-) Dedução de Multas Previstas em Legislação Específica - Juros de Mora da Dívida Ativa</t>
  </si>
  <si>
    <t>(-) Dedução de Multas Decorrentes de Sentenças Judiciais</t>
  </si>
  <si>
    <t>(-) Dedução de Multas Decorrentes de Sentenças Judiciais - Principal</t>
  </si>
  <si>
    <t>(-) Dedução de Multas Decorrentes de Sentenças Judiciais - Multas e Juros de Mora</t>
  </si>
  <si>
    <t>(-) Dedução de Multas Decorrentes de Sentenças Judiciais - Dívida Ativa</t>
  </si>
  <si>
    <t>(-) Dedução de Multas Decorrentes de Sentenças Judiciais - Dívida Ativa - Multas e Juros de Mora da Dívida Ativa</t>
  </si>
  <si>
    <t>(-) Dedução de Multas Decorrentes de Sentenças Judiciais - Multas</t>
  </si>
  <si>
    <t>(-) Dedução de Multas Decorrentes de Sentenças Judiciais - Juros de Mora</t>
  </si>
  <si>
    <t>(-) Dedução de Multas Decorrentes de Sentenças Judiciais - Dívida Ativa - Multas da Dívida Ativa</t>
  </si>
  <si>
    <t>(-) Dedução de Multas Decorrentes de Sentenças Judiciais - Juros de Mora da Dívida Ativa</t>
  </si>
  <si>
    <t>(-) Dedução de Multas e Juros Previstos em Contratos</t>
  </si>
  <si>
    <t>(-) Dedução de Multas e Juros Previstos em Contratos - Principal</t>
  </si>
  <si>
    <t>(-) Dedução de Multas e Juros Previstos em Contratos - Multas e Juros de Mora</t>
  </si>
  <si>
    <t>(-) Dedução de Multas e Juros Previstos em Contratos - Dívida Ativa</t>
  </si>
  <si>
    <t>(-) Dedução de Multas e Juros Previstos em Contratos - Dívida Ativa - Multas e Juros de Mora da Dívida Ativa</t>
  </si>
  <si>
    <t>(-) Dedução de Multas e Juros Previstos em Contratos - Multas</t>
  </si>
  <si>
    <t>(-) Dedução de Multas e Juros Previstos em Contratos - Juros de Mora</t>
  </si>
  <si>
    <t>(-) Dedução de Multas e Juros Previstos em Contratos - Dívida Ativa - Multas da Dívida Ativa</t>
  </si>
  <si>
    <t>(-) Dedução de Multas e Juros Previstos em Contratos - Juros de Mora da Dívida Ativa</t>
  </si>
  <si>
    <t>(-) Dedução de Multas Previstas na Legislação sobre Regime de Previdência Privada Complementar</t>
  </si>
  <si>
    <t>(-) Dedução de Multas Previstas na Legislação sobre Regime de Previdência Privada Complementar - Principal</t>
  </si>
  <si>
    <t>(-) Dedução de Multas Previstas na Legislação sobre Regime de Previdência Privada Complementar - Multas e Juros de Mora</t>
  </si>
  <si>
    <t>(-) Dedução de Multas Previstas na Legislação sobre Regime de Previdência Privada Complementar - Dívida Ativa</t>
  </si>
  <si>
    <t>(-) Dedução de Multas Previstas na Legislação sobre Regime de Previdência Privada Complementar - Dívida Ativa - Multas e Juros de Mora da Dívida Ativa</t>
  </si>
  <si>
    <t>(-) Dedução de Multas Previstas na Legislação sobre Regime de Previdência Privada Complementar - Multas</t>
  </si>
  <si>
    <t>(-) Dedução de Multas Previstas na Legislação sobre Regime de Previdência Privada Complementar - Juros de Mora</t>
  </si>
  <si>
    <t>(-) Dedução de Multas Previstas na Legislação sobre Regime de Previdência Privada Complementar - Dívida Ativa - Multas da Dívida Ativa</t>
  </si>
  <si>
    <t>(-) Dedução de Multas Previstas na Legislação sobre Regime de Previdência Privada Complementar - Juros de Mora da Dívida Ativa</t>
  </si>
  <si>
    <t>(-) Dedução de Indenizações, Restituições e Ressarcimentos</t>
  </si>
  <si>
    <t>(-) Dedução de Indenizações</t>
  </si>
  <si>
    <t>(-) Dedução de Outras Indenizações</t>
  </si>
  <si>
    <t>(-) Dedução de Outras Indenizações - Principal</t>
  </si>
  <si>
    <t>(-) Dedução de Restituições</t>
  </si>
  <si>
    <t>(-) Dedução de Restituição de Convênios</t>
  </si>
  <si>
    <t>(-) Dedução de Restituição de Convênios - Primárias</t>
  </si>
  <si>
    <t>(-) Dedução de Restituição de Convênios - Primárias - Principal</t>
  </si>
  <si>
    <t>(-) Dedução de Restituição de Convênios - Primárias - Multas e Juros de Mora</t>
  </si>
  <si>
    <t>(-) Dedução de Restituição de Convênios - Primárias - Multas</t>
  </si>
  <si>
    <t>(-) Dedução de Restituição de Convênios - Primárias - Juros de Mora</t>
  </si>
  <si>
    <t>(-) Dedução de Restituição de Convênios - Financeiras</t>
  </si>
  <si>
    <t>(-) Dedução de Restituição de Convênios - Financeiras - Principal</t>
  </si>
  <si>
    <t>(-) Dedução de Restituição de Convênios - Financeiras - Multas e Juros de Mora</t>
  </si>
  <si>
    <t>(-) Dedução de Restituição de Convênios - Financeiras - Multas</t>
  </si>
  <si>
    <t>(-) Dedução de Restituição de Convênios - Financeiras - Juros de Mora</t>
  </si>
  <si>
    <t>(-) Dedução de Restituição de Despesas de Exercícios Anteriores</t>
  </si>
  <si>
    <t>(-) Dedução de Outras Restituições</t>
  </si>
  <si>
    <t>(-) Dedução de Outras Restituições - Principal</t>
  </si>
  <si>
    <t>(-) Dedução de Outras Restituições - Multas e Juros de Mora</t>
  </si>
  <si>
    <t>(-) Dedução de Outras Restituições - Dívida Ativa</t>
  </si>
  <si>
    <t>(-) Dedução de Outras Restituições - Dívida Ativa - Multas e Juros de Mora da Dívida Ativa</t>
  </si>
  <si>
    <t>(-) Dedução de Outras Restituições - Multas</t>
  </si>
  <si>
    <t>(-) Dedução de Outras Restituições - Juros de Mora</t>
  </si>
  <si>
    <t>(-) Dedução de Outras Restituições - Dívida Ativa - Multas da Dívida Ativa</t>
  </si>
  <si>
    <t>(-) Dedução de Outras Restituições - Juros de Mora da Dívida Ativa</t>
  </si>
  <si>
    <t>(-) Dedução de Demais Receitas Correntes</t>
  </si>
  <si>
    <t>(-) Dedução de Contrapartida de Subvenções ou Subsídios</t>
  </si>
  <si>
    <t>(-) Dedução de Contrapartida de Subvenções ou Subsídios - Principal</t>
  </si>
  <si>
    <t>(-) Dedução de Ônus de Sucumbência</t>
  </si>
  <si>
    <t>(-) Dedução de Ônus de Sucumbência - Principal</t>
  </si>
  <si>
    <t>(-) Dedução de Outras Receitas</t>
  </si>
  <si>
    <t>(-) Dedução de Receitas de Capital</t>
  </si>
  <si>
    <t>(-) Dedução de Alienação de Bens</t>
  </si>
  <si>
    <t>(-) Dedução de Alienação de Bens Móveis</t>
  </si>
  <si>
    <t>(-) Dedução de Alienação de Títulos, Valores Mobiliários e Aplicações Congêneres Temporárias</t>
  </si>
  <si>
    <t>(-) Dedução de Alienação de Títulos, Valores Mobiliários e Aplicações Congêneres Temporárias - Principal</t>
  </si>
  <si>
    <t>(-) Dedução de Alienação de Bens Móveis e Semoventes</t>
  </si>
  <si>
    <t>(-) Dedução de Alienação de Bens Móveis e Semoventes - Principal</t>
  </si>
  <si>
    <t>(-) Dedução de Alienação de Bens Móveis e Semoventes - Dívida Ativa</t>
  </si>
  <si>
    <t>(-) Dedução de Alienação de Bens Imóveis</t>
  </si>
  <si>
    <t>(-) Dedução de Alienação de Bens Imóveis - Principal</t>
  </si>
  <si>
    <t>(-) Dedução de Alienação de Bens Imóveis - Dívida Ativa</t>
  </si>
  <si>
    <t>(-) Dedução de Alienação de Bens Intangíveis</t>
  </si>
  <si>
    <t>(-) Dedução de Alienação de Bens Intangíveis - Principal</t>
  </si>
  <si>
    <t>(-) Dedução de Alienação de Bens Intangíveis - Dívida Ativa</t>
  </si>
  <si>
    <t>(-) Dedução de Transferências de Capital</t>
  </si>
  <si>
    <t>(-) Dedução de Transferências de Convênios da União e de suas Entidades </t>
  </si>
  <si>
    <t>(-) Dedução de Transferências de Convênios da União destinadas a Programas de Educação</t>
  </si>
  <si>
    <t>(-) Dedução de Transferências de Convênios da União destinadas a Programas de Educação - Principal</t>
  </si>
  <si>
    <t>(-) Dedução de Transferências de Convênios da União destinadas a Programas de Saneamento Básico</t>
  </si>
  <si>
    <t>(-) Dedução de Transferências de Convênios da União destinadas a Programas de Saneamento Básico - Principal</t>
  </si>
  <si>
    <t>(-) Dedução de Transferências de Convênios da União destinadas a Programas de Meio Ambiente</t>
  </si>
  <si>
    <t>(-) Dedução de Transferências de Convênios da União destinadas a Programas de Meio Ambiente - Principal</t>
  </si>
  <si>
    <t>(-) Dedução de Transferências de Convênios da União destinadas a Programas de Infraestrutura em Transporte</t>
  </si>
  <si>
    <t>(-) Dedução de Transferências de Convênios da União destinadas a Programas de Infraestrutura em Transporte - Principal</t>
  </si>
  <si>
    <t>(-) Dedução de Transferências de Convênios dos Estados e DF e de Suas Entidades </t>
  </si>
  <si>
    <t>(-) Dedução de Transferências de Convênios dos Estados para o Sistema Único de Saúde – SUS</t>
  </si>
  <si>
    <t>(-) Dedução de Transferências de Convênios dos Estados para o Sistema Único de Saúde – SUS - Principal</t>
  </si>
  <si>
    <t>(-) Dedução de Transferências de Convênios dos Estados destinadas a Programas de Educação</t>
  </si>
  <si>
    <t>(-) Dedução de Transferências de Convênios dos Estados destinadas a Programas de Educação - Principal</t>
  </si>
  <si>
    <t>(-) Dedução de Transferências de Convênios dos Estados destinadas a Programas de Saneamento Básico</t>
  </si>
  <si>
    <t>(-) Dedução de Transferências de Convênios dos Estados destinadas a Programas de Saneamento Básico - Principal</t>
  </si>
  <si>
    <t>(-) Dedução de Transferências de Convênios dos Estados destinadas a Programas de Meio Ambiente</t>
  </si>
  <si>
    <t>(-) Dedução de Transferências de Convênios dos Estados destinadas a Programas de Meio Ambiente - Principal</t>
  </si>
  <si>
    <t>(-) Dedução de Transferências de Convênios dos Estados destinadas a Programas de Infraestrutura em Transporte</t>
  </si>
  <si>
    <t>(-) Dedução de Transferências de Convênios dos Estados destinadas a Programas de Infraestrutura em Transporte - Principal</t>
  </si>
  <si>
    <t>(-) Dedução de Transferências de Convênios de Instituições Privadas Destinados a Programas de Saúde</t>
  </si>
  <si>
    <t>(-) Dedução de Transferências de Convênios de Instituições Privadas Destinados a Programas de Saúde - Principal</t>
  </si>
  <si>
    <t>(-) Dedução de Transferências de Convênios de Instituições Privadas Destinados a Programas de Educação</t>
  </si>
  <si>
    <t>(-) Dedução de Transferências de Convênios de Instituições Privadas Destinados a Programas de Educação - Principal</t>
  </si>
  <si>
    <t>(-) Dedução de Contribuições - Intra OFSS</t>
  </si>
  <si>
    <t>(-) Dedução de Contribuições Sociais - Intra OFSS</t>
  </si>
  <si>
    <t>(-) Dedução de Contribuição Patronal - Servidor Civil - Intra OFSS</t>
  </si>
  <si>
    <t>(-) Dedução de Contribuição Patronal - Servidor Civil Ativo - Intra OFSS</t>
  </si>
  <si>
    <t>(-) Dedução de Contribuição Patronal - Servidor Civil Ativo - Principal - Intra OFSS</t>
  </si>
  <si>
    <t>(-) Dedução de Contribuição Patronal - Servidor Civil Ativo - Multas e Juros de Mora - Intra OFSS</t>
  </si>
  <si>
    <t>(-) Dedução de Contribuição Patronal - Servidor Civil Ativo - Dívida Ativa - Intra OFSS</t>
  </si>
  <si>
    <t>(-) Dedução de Contribuição Patronal - Servidor Civil Ativo - Dívida Ativa - Multas e Juros de Mora da Dívida Ativa - Intra OFSS</t>
  </si>
  <si>
    <t>(-) Dedução de Contribuição Patronal - Servidor Civil Ativo - Multas - Intra OFSS</t>
  </si>
  <si>
    <t>(-) Dedução de Contribuição Patronal - Servidor Civil Ativo - Juros de Mora - Intra OFSS</t>
  </si>
  <si>
    <t>(-) Dedução de Contribuição Patronal - Servidor Civil Ativo - Dívida Ativa - Multas da Dívida Ativa - Intra OFSS</t>
  </si>
  <si>
    <t>(-) Dedução de Contribuição Patronal - Servidor Civil Ativo - Juros de Mora da Dívida Ativa - Intra OFSS</t>
  </si>
  <si>
    <t>Receitas Correntes - Intra OFSS</t>
  </si>
  <si>
    <t>Impostos, Taxas e Contribuições de Melhoria - Intra OFSS</t>
  </si>
  <si>
    <t>Impostos - Intra OFSS</t>
  </si>
  <si>
    <t>Impostos sobre o Patrimônio - Intra OFSS</t>
  </si>
  <si>
    <t>Imposto sobre a Propriedade Predial e Territorial Urbana - Intra OFSS</t>
  </si>
  <si>
    <t>Imposto sobre a Propriedade Predial e Territorial Urbana - Principal - Intra OFSS</t>
  </si>
  <si>
    <t>Imposto sobre a Propriedade Predial e Territorial Urbana - Multas e Juros de Mora - Intra OFSS</t>
  </si>
  <si>
    <t>Imposto sobre a Propriedade Predial e Territorial Urbana - Dívida Ativa - Intra OFSS</t>
  </si>
  <si>
    <t>Imposto sobre a Propriedade Predial e Territorial Urbana - Dívida Ativa - Multas e Juros de Mora da Dívida Ativa - Intra OFSS</t>
  </si>
  <si>
    <t>Imposto sobre a Propriedade Predial e Territorial Urbana - Multas - Intra OFSS</t>
  </si>
  <si>
    <t>Imposto sobre a Propriedade Predial e Territorial Urbana - Juros de Mora - Intra OFSS</t>
  </si>
  <si>
    <t>Imposto sobre a Propriedade Predial e Territorial Urbana - Dívida Ativa - Multas da Dívida Ativa - Intra OFSS</t>
  </si>
  <si>
    <t>Imposto sobre a Propriedade Predial e Territorial Urbana - Juros de Mora da Dívida Ativa - Intra OFSS</t>
  </si>
  <si>
    <t>Impostos sobre Transmissão "Inter Vivos" de Bens Imóveis e de Direitos Reais sobre Imóveis - Principal - Intra OFSS</t>
  </si>
  <si>
    <t>Impostos sobre Transmissão "Inter Vivos" de Bens Imóveis e de Direitos Reais sobre Imóveis - Multas e Juros de Mora - Intra OFSS</t>
  </si>
  <si>
    <t>Impostos sobre Transmissão "Inter Vivos" de Bens Imóveis e de Direitos Reais sobre Imóveis - Dívida Ativa - Intra OFSS</t>
  </si>
  <si>
    <t>Impostos sobre Transmissão "Inter Vivos" de Bens Imóveis e de Direitos Reais sobre Imóveis - Dívida Ativa - Multas e Juros de Mora da Dívida Ativa - Intra OFSS</t>
  </si>
  <si>
    <t>Impostos sobre Transmissão "Inter Vivos" de Bens Imóveis e de Direitos Reais sobre Imóveis - Multas - Intra OFSS</t>
  </si>
  <si>
    <t>Impostos sobre Transmissão "Inter Vivos" de Bens Imóveis e de Direitos Reais sobre Imóveis - Juros de Mora - Intra OFSS</t>
  </si>
  <si>
    <t>Impostos sobre Transmissão "Inter Vivos" de Bens Imóveis e de Direitos Reais sobre Imóveis - Dívida Ativa - Multas da Dívida Ativa - Intra OFSS</t>
  </si>
  <si>
    <t>Impostos sobre Transmissão "Inter Vivos" de Bens Imóveis e de Direitos Reais sobre Imóveis - Juros de Mora da Dívida Ativa - Intra OFSS</t>
  </si>
  <si>
    <t>Impostos sobre a Produção e Circulação de Mercadorias e Serviços - Intra OFSS</t>
  </si>
  <si>
    <t>Impostos sobre Serviços - Intra OFSS</t>
  </si>
  <si>
    <t>Outros Impostos - Intra OFSS</t>
  </si>
  <si>
    <t>Outros Impostos - Principal - Intra OFSS</t>
  </si>
  <si>
    <t>Outros Impostos - Multas e Juros de Mora - Intra OFSS</t>
  </si>
  <si>
    <t>Outros Impostos - Dívida Ativa - Intra OFSS</t>
  </si>
  <si>
    <t>Outros Impostos - Dívida Ativa - Multas e Juros de Mora da Dívida Ativa - Intra OFSS</t>
  </si>
  <si>
    <t>Outros Impostos - Multas - Intra OFSS</t>
  </si>
  <si>
    <t>Outros Impostos - Juros de Mora - Intra OFSS</t>
  </si>
  <si>
    <t>Outros Impostos - Dívida Ativa - Multas da Dívida Ativa - Intra OFSS</t>
  </si>
  <si>
    <t>Outros Impostos - Juros de Mora da Dívida Ativa - Intra OFSS</t>
  </si>
  <si>
    <t>Taxas - Intra OFSS</t>
  </si>
  <si>
    <t>Taxas de Inspeção, Controle e Fiscalização - Intra OFSS</t>
  </si>
  <si>
    <t>Taxas de Inspeção, Controle e Fiscalização - Principal - Intra OFSS</t>
  </si>
  <si>
    <t>Taxas de Inspeção, Controle e Fiscalização - Multas e Juros de Mora - Intra OFSS</t>
  </si>
  <si>
    <t>Taxas de Inspeção, Controle e Fiscalização - Dívida Ativa - Intra OFSS</t>
  </si>
  <si>
    <t>Taxas de Inspeção, Controle e Fiscalização - Dívida Ativa - Multas e Juros de Mora da Dívida Ativa - Intra OFSS</t>
  </si>
  <si>
    <t>Taxas de Inspeção, Controle e Fiscalização - Multas - Intra OFSS</t>
  </si>
  <si>
    <t>Taxas de Inspeção, Controle e Fiscalização - Juros de Mora - Intra OFSS</t>
  </si>
  <si>
    <t>Taxas de Inspeção, Controle e Fiscalização - Dívida Ativa - Multas da Dívida Ativa - Intra OFSS</t>
  </si>
  <si>
    <t>Taxas de Inspeção, Controle e Fiscalização - Juros de Mora da Dívida Ativa - Intra OFSS</t>
  </si>
  <si>
    <t>Taxa de Controle e Fiscalização Ambiental - Intra OFSS</t>
  </si>
  <si>
    <t>Taxa de Controle e Fiscalização Ambiental - Principal - Intra OFSS</t>
  </si>
  <si>
    <t>Taxa de Controle e Fiscalização Ambiental - Multas e Juros de Mora - Intra OFSS</t>
  </si>
  <si>
    <t>Taxa de Controle e Fiscalização Ambiental - Dívida Ativa - Intra OFSS</t>
  </si>
  <si>
    <t>Taxa de Controle e Fiscalização Ambiental - Dívida Ativa - Multas e Juros de Mora da Dívida Ativa - Intra OFSS</t>
  </si>
  <si>
    <t>Taxa de Controle e Fiscalização Ambiental - Multas - Intra OFSS</t>
  </si>
  <si>
    <t>Taxa de Controle e Fiscalização Ambiental - Juros de Mora - Intra OFSS</t>
  </si>
  <si>
    <t>Taxa de Controle e Fiscalização Ambiental - Dívida Ativa - Multas da Dívida Ativa - Intra OFSS</t>
  </si>
  <si>
    <t>Taxa de Controle e Fiscalização Ambiental - Juros de Mora da Dívida Ativa - Intra OFSS</t>
  </si>
  <si>
    <t>Taxa de Fiscalização de Vigilância Sanitária - Intra OFSS</t>
  </si>
  <si>
    <t>Taxa de Fiscalização de Vigilância Sanitária - Principal - Intra OFSS</t>
  </si>
  <si>
    <t>Taxa de Fiscalização de Vigilância Sanitária - Multas e Juros de Mora - Intra OFSS</t>
  </si>
  <si>
    <t>Taxa de Fiscalização de Vigilância Sanitária - Dívida Ativa - Intra OFSS</t>
  </si>
  <si>
    <t>Taxa de Fiscalização de Vigilância Sanitária - Dívida Ativa - Multas e Juros de Mora da Dívida Ativa - Intra OFSS</t>
  </si>
  <si>
    <t>Taxa de Fiscalização de Vigilância Sanitária - Multas - Intra OFSS</t>
  </si>
  <si>
    <t>Taxa de Fiscalização de Vigilância Sanitária - Juros de Mora - Intra OFSS</t>
  </si>
  <si>
    <t>Taxa de Fiscalização de Vigilância Sanitária - Dívida Ativa - Multas da Dívida Ativa - Intra OFSS</t>
  </si>
  <si>
    <t>Taxa de Fiscalização de Vigilância Sanitária - Juros de Mora da Dívida Ativa - Intra OFSS</t>
  </si>
  <si>
    <t>Taxas Judiciais - Intra OFSS</t>
  </si>
  <si>
    <t>Taxas Judiciais - Principal - Intra OFSS</t>
  </si>
  <si>
    <t>Taxas Judiciais - Multas e Juros de Mora - Intra OFSS</t>
  </si>
  <si>
    <t>Taxas Judiciais - Dívida Ativa - Intra OFSS</t>
  </si>
  <si>
    <t>Taxas Judiciais - Dívida Ativa - Multas e Juros de Mora da Dívida Ativa - Intra OFSS</t>
  </si>
  <si>
    <t>Taxas Judiciais - Multas - Intra OFSS</t>
  </si>
  <si>
    <t>Taxas Judiciais - Juros de Mora - Intra OFSS</t>
  </si>
  <si>
    <t>Taxas Judiciais - Dívida Ativa - Multas da Dívida Ativa - Intra OFSS</t>
  </si>
  <si>
    <t>Taxas Judiciais - Juros de Mora da Dívida Ativa - Intra OFSS</t>
  </si>
  <si>
    <t>Taxas Extrajudiciais - Intra OFSS</t>
  </si>
  <si>
    <t>Taxas Extrajudiciais - Principal - Intra OFSS</t>
  </si>
  <si>
    <t>Taxas Extrajudiciais - Multas e Juros de Mora - Intra OFSS</t>
  </si>
  <si>
    <t>Taxas Extrajudiciais - Dívida Ativa - Intra OFSS</t>
  </si>
  <si>
    <t>Taxas Extrajudiciais - Dívida Ativa - Multas e Juros de Mora da Dívida Ativa - Intra OFSS</t>
  </si>
  <si>
    <t>Taxas Extrajudiciais - Multas - Intra OFSS</t>
  </si>
  <si>
    <t>Taxas Extrajudiciais - Juros de Mora - Intra OFSS</t>
  </si>
  <si>
    <t>Taxas Extrajudiciais - Dívida Ativa - Multas da Dívida Ativa - Intra OFSS</t>
  </si>
  <si>
    <t>Taxas Extrajudiciais - Juros de Mora da Dívida Ativa - Intra OFSS</t>
  </si>
  <si>
    <t>Taxa de Estudo de Impacto de Vizinhança (EIV) - Intra OFSS</t>
  </si>
  <si>
    <t>Taxa de Estudo de Impacto de Vizinhança (EIV) - Principal - Intra OFSS</t>
  </si>
  <si>
    <t>Taxa de Estudo de Impacto de Vizinhança (EIV) - Multas e Juros de Mora - Intra OFSS</t>
  </si>
  <si>
    <t>Taxa de Estudo de Impacto de Vizinhança (EIV) - Dívida Ativa - Intra OFSS</t>
  </si>
  <si>
    <t>Taxa de Estudo de Impacto de Vizinhança (EIV) - Dívida Ativa - Multas e Juros de Mora da Dívida Ativa - Intra OFSS</t>
  </si>
  <si>
    <t>Taxa de Estudo de Impacto de Vizinhança (EIV) - Multas - Intra OFSS</t>
  </si>
  <si>
    <t>Taxa de Estudo de Impacto de Vizinhança (EIV) - Juros de Mora - Intra OFSS</t>
  </si>
  <si>
    <t>Taxa de Estudo de Impacto de Vizinhança (EIV) - Dívida Ativa - Multas da Dívida Ativa - Intra OFSS</t>
  </si>
  <si>
    <t>Taxa de Estudo de Impacto de Vizinhança (EIV) - Juros de Mora da Dívida Ativa - Intra OFSS</t>
  </si>
  <si>
    <t>Contribuição de Melhoria - Intra OFSS</t>
  </si>
  <si>
    <t>Contribuição de Melhoria para Expansão da Rede de Água Potável e Esgoto Sanitário - Intra OFSS</t>
  </si>
  <si>
    <t>Contribuição de Melhoria para Expansão da Rede de Água Potável e Esgoto Sanitário - Principal - Intra OFSS</t>
  </si>
  <si>
    <t>Contribuição de Melhoria para Expansão da Rede de Água Potável e Esgoto Sanitário - Multas e Juros de Mora - Intra OFSS</t>
  </si>
  <si>
    <t>Contribuição de Melhoria para Expansão da Rede de Água Potável e Esgoto Sanitário - Dívida Ativa - Intra OFSS</t>
  </si>
  <si>
    <t>Contribuição de Melhoria para Expansão da Rede de Água Potável e Esgoto Sanitário - Dívida Ativa - Multas e Juros de Mora da Dívida Ativa - Intra OFSS</t>
  </si>
  <si>
    <t>Contribuição de Melhoria para Expansão da Rede de Água Potável e Esgoto Sanitário - Multas - Intra OFSS</t>
  </si>
  <si>
    <t>Contribuição de Melhoria para Expansão da Rede de Água Potável e Esgoto Sanitário - Juros de Mora - Intra OFSS</t>
  </si>
  <si>
    <t>Contribuição de Melhoria para Expansão da Rede de Água Potável e Esgoto Sanitário - Dívida Ativa - Multas da Dívida Ativa - Intra OFSS</t>
  </si>
  <si>
    <t>Contribuição de Melhoria para Expansão da Rede de Água Potável e Esgoto Sanitário - Juros de Mora da Dívida Ativa - Intra OFSS</t>
  </si>
  <si>
    <t>Contribuição de Melhoria para Expansão da Rede de Iluminação Pública na Cidade - Intra OFSS</t>
  </si>
  <si>
    <t>Contribuição de Melhoria para Expansão da Rede de Iluminação Pública na Cidade - Principal - Intra OFSS</t>
  </si>
  <si>
    <t>Contribuição de Melhoria para Expansão da Rede de Iluminação Pública na Cidade - Multas e Juros de Mora - Intra OFSS</t>
  </si>
  <si>
    <t>Contribuição de Melhoria para Expansão da Rede de Iluminação Pública na Cidade - Dívida Ativa - Intra OFSS</t>
  </si>
  <si>
    <t>Contribuição de Melhoria para Expansão da Rede de Iluminação Pública na Cidade - Dívida Ativa - Multas e Juros de Mora da Dívida Ativa - Intra OFSS</t>
  </si>
  <si>
    <t>Contribuição de Melhoria para Expansão da Rede de Iluminação Pública na Cidade - Multas - Intra OFSS</t>
  </si>
  <si>
    <t>Contribuição de Melhoria para Expansão da Rede de Iluminação Pública na Cidade - Juros de Mora - Intra OFSS</t>
  </si>
  <si>
    <t>Contribuição de Melhoria para Expansão da Rede de Iluminação Pública na Cidade - Dívida Ativa - Multas da Dívida Ativa - Intra OFSS</t>
  </si>
  <si>
    <t>Contribuição de Melhoria para Expansão da Rede de Iluminação Pública na Cidade - Juros de Mora da Dívida Ativa - Intra OFSS</t>
  </si>
  <si>
    <t>Contribuição de Melhoria para Expansão de Rede de Iluminação Pública Rural - Intra OFSS</t>
  </si>
  <si>
    <t>Contribuição de Melhoria para Expansão de Rede de Iluminação Pública Rural - Principal - Intra OFSS</t>
  </si>
  <si>
    <t>Contribuição de Melhoria para Expansão de Rede de Iluminação Pública Rural - Multas e Juros de Mora - Intra OFSS</t>
  </si>
  <si>
    <t>Contribuição de Melhoria para Expansão de Rede de Iluminação Pública Rural - Dívida Ativa - Intra OFSS</t>
  </si>
  <si>
    <t>Contribuição de Melhoria para Expansão de Rede de Iluminação Pública Rural - Dívida Ativa - Multas e Juros de Mora da Dívida Ativa - Intra OFSS</t>
  </si>
  <si>
    <t>Contribuição de Melhoria para Expansão de Rede de Iluminação Pública Rural - Multas - Intra OFSS</t>
  </si>
  <si>
    <t>Contribuição de Melhoria para Expansão de Rede de Iluminação Pública Rural - Juros de Mora - Intra OFSS</t>
  </si>
  <si>
    <t>Contribuição de Melhoria para Expansão de Rede de Iluminação Pública Rural - Dívida Ativa - Multas da Dívida Ativa - Intra OFSS</t>
  </si>
  <si>
    <t>Contribuição de Melhoria para Expansão de Rede de Iluminação Pública Rural - Juros de Mora da Dívida Ativa - Intra OFSS</t>
  </si>
  <si>
    <t>Contribuição de Melhoria para Pavimentação e Obras Complementares - Intra OFSS</t>
  </si>
  <si>
    <t>Contribuição de Melhoria para Pavimentação e Obras Complementares - Principal - Intra OFSS</t>
  </si>
  <si>
    <t>Contribuição de Melhoria para Pavimentação e Obras Complementares - Multas e Juros de Mora - Intra OFSS</t>
  </si>
  <si>
    <t>Contribuição de Melhoria para Pavimentação e Obras Complementares - Dívida Ativa - Intra OFSS</t>
  </si>
  <si>
    <t>Contribuição de Melhoria para Pavimentação e Obras Complementares - Dívida Ativa - Multas e Juros de Mora da Dívida Ativa - Intra OFSS</t>
  </si>
  <si>
    <t>Contribuição de Melhoria para Pavimentação e Obras Complementares - Multas - Intra OFSS</t>
  </si>
  <si>
    <t>Contribuição de Melhoria para Pavimentação e Obras Complementares - Juros de Mora - Intra OFSS</t>
  </si>
  <si>
    <t>Contribuição de Melhoria para Pavimentação e Obras Complementares - Dívida Ativa - Multas da Dívida Ativa - Intra OFSS</t>
  </si>
  <si>
    <t>Contribuição de Melhoria para Pavimentação e Obras Complementares - Juros de Mora da Dívida Ativa - Intra OFSS</t>
  </si>
  <si>
    <t>Outras Contribuições de Melhoria - Intra OFSS</t>
  </si>
  <si>
    <t>Contribuições - Intra OFSS</t>
  </si>
  <si>
    <t>Contribuições Sociais - Intra OFSS</t>
  </si>
  <si>
    <t>Contribuição Patronal Oriunda de Sentenças Judiciais - Patronal - Servidor Civil Ativo - Intra OFSS</t>
  </si>
  <si>
    <t>Contribuição Patronal Oriunda de Sentenças Judiciais - Patronal - Servidor Civil Ativo - Principal - Intra OFSS</t>
  </si>
  <si>
    <t>Contribuição Patronal Oriunda de Sentenças Judiciais - Patronal - Servidor Civil Ativo - Multas e Juros de Mora - Intra OFSS</t>
  </si>
  <si>
    <t>Contribuição Patronal Oriunda de Sentenças Judiciais - Patronal - Servidor Civil Ativo - Dívida Ativa - Intra OFSS</t>
  </si>
  <si>
    <t>Contribuição Patronal Oriunda de Sentenças Judiciais - Patronal - Servidor Civil Ativo - Dívida Ativa - Multas e Juros de Mora da Dívida Ativa - Intra OFSS</t>
  </si>
  <si>
    <t>Contribuição Patronal Oriunda de Sentenças Judiciais - Patronal - Servidor Civil Ativo - Multas - Intra OFSS</t>
  </si>
  <si>
    <t>Contribuição Patronal Oriunda de Sentenças Judiciais - Patronal - Servidor Civil Ativo - Juros de Mora - Intra OFSS</t>
  </si>
  <si>
    <t>Contribuição Patronal Oriunda de Sentenças Judiciais - Patronal - Servidor Civil Ativo - Dívida Ativa - Multas da Dívida Ativa - Intra OFSS</t>
  </si>
  <si>
    <t>Contribuição Patronal Oriunda de Sentenças Judiciais - Patronal - Servidor Civil Ativo - Juros de Mora da Dívida Ativa - Intra OFSS</t>
  </si>
  <si>
    <t>Contribuição Patronal - Servidor Civil Inativo e Pensionistas - Intra OFSS</t>
  </si>
  <si>
    <t>Contribuição Patronal - Servidor Civil - Inativo - Intra OFSS</t>
  </si>
  <si>
    <t>Contribuição Patronal - Servidor Civil - Inativo - Principal - Intra OFSS</t>
  </si>
  <si>
    <t>Contribuição Patronal - Servidor Civil - Inativo - Multas e Juros de Mora - Intra OFSS</t>
  </si>
  <si>
    <t>Contribuição Patronal - Servidor Civil - Inativo - Dívida Ativa - Intra OFSS</t>
  </si>
  <si>
    <t>Contribuição Patronal - Servidor Civil - Inativo - Dívida Ativa - Multas e Juros de Mora da Dívida Ativa - Intra OFSS</t>
  </si>
  <si>
    <t>Contribuição Patronal - Servidor Civil - Inativo - Multas - Intra OFSS</t>
  </si>
  <si>
    <t>Contribuição Patronal - Servidor Civil - Inativo - Juros de Mora - Intra OFSS</t>
  </si>
  <si>
    <t>Contribuição Patronal - Servidor Civil - Inativo - Dívida Ativa - Multas da Dívida Ativa - Intra OFSS</t>
  </si>
  <si>
    <t>Contribuição Patronal - Servidor Civil - Inativo - Juros de Mora da Dívida Ativa - Intra OFSS</t>
  </si>
  <si>
    <t>Contribuição Patronal - Servidor Civil - Pensionistas - Intra OFSS</t>
  </si>
  <si>
    <t>Contribuição Patronal - Servidor Civil - Pensionistas - Principal - Intra OFSS</t>
  </si>
  <si>
    <t>Contribuição Patronal - Servidor Civil - Pensionistas - Multas e Juros de Mora - Intra OFSS</t>
  </si>
  <si>
    <t>Contribuição Patronal - Servidor Civil - Pensionistas - Dívida Ativa - Intra OFSS</t>
  </si>
  <si>
    <t>Contribuição Patronal - Servidor Civil - Pensionistas - Dívida Ativa - Multas e Juros de Mora da Dívida Ativa - Intra OFSS</t>
  </si>
  <si>
    <t>Contribuição Patronal - Servidor Civil - Pensionistas - Multas - Intra OFSS</t>
  </si>
  <si>
    <t>Contribuição Patronal - Servidor Civil - Pensionistas - Juros de Mora - Intra OFSS</t>
  </si>
  <si>
    <t>Contribuição Patronal - Servidor Civil - Pensionistas - Dívida Ativa - Multas da Dívida Ativa - Intra OFSS</t>
  </si>
  <si>
    <t>Contribuição Patronal - Servidor Civil - Pensionistas - Juros de Mora da Dívida Ativa - Intra OFSS</t>
  </si>
  <si>
    <t>Contribuição Patronal Oriunda de Sentenças Judiciais - Servidor Civil Inativo - Intra OFSS</t>
  </si>
  <si>
    <t>Contribuição Patronal Oriunda de Sentenças Judiciais - Servidor Civil Inativo - Principal - Intra OFSS</t>
  </si>
  <si>
    <t>Contribuição Patronal Oriunda de Sentenças Judiciais - Servidor Civil Inativo - Multas e Juros de Mora - Intra OFSS</t>
  </si>
  <si>
    <t>Contribuição Patronal Oriunda de Sentenças Judiciais - Servidor Civil Inativo - Dívida Ativa - Intra OFSS</t>
  </si>
  <si>
    <t>Contribuição Patronal Oriunda de Sentenças Judiciais - Servidor Civil Inativo - Dívida Ativa - Multas e Juros de Mora da Dívida Ativa - Intra OFSS</t>
  </si>
  <si>
    <t>Contribuição Patronal Oriunda de Sentenças Judiciais - Servidor Civil Inativo - Multas - Intra OFSS</t>
  </si>
  <si>
    <t>Contribuição Patronal Oriunda de Sentenças Judiciais - Servidor Civil Inativo - Juros de Mora - Intra OFSS</t>
  </si>
  <si>
    <t>Contribuição Patronal Oriunda de Sentenças Judiciais - Servidor Civil Inativo - Dívida Ativa - Multas da Dívida Ativa - Intra OFSS</t>
  </si>
  <si>
    <t>Contribuição Patronal Oriunda de Sentenças Judiciais - Servidor Civil Inativo - Juros de Mora da Dívida Ativa - Intra OFSS</t>
  </si>
  <si>
    <t>Contribuição Patronal - Parcelamentos - Intra OFSS</t>
  </si>
  <si>
    <t>Contribuição Patronal - Servidor Civil Ativo - Parcelamentos - Intra OFSS</t>
  </si>
  <si>
    <t>Contribuição Patronal - Servidor Civil Ativo - Parcelamentos - Principal - Intra OFSS</t>
  </si>
  <si>
    <t>Contribuição Patronal - Servidor Civil Ativo - Parcelamentos - Multas e Juros de Mora - Intra OFSS</t>
  </si>
  <si>
    <t>Contribuição Patronal - Servidor Civil Ativo - Parcelamentos - Dívida Ativa - Intra OFSS</t>
  </si>
  <si>
    <t>Contribuição Patronal - Servidor Civil Ativo - Parcelamentos - Dívida Ativa - Multas e Juros de Mora da Dívida Ativa - Intra OFSS</t>
  </si>
  <si>
    <t>Contribuição Patronal - Servidor Civil Ativo - Parcelamentos - Multas - Intra OFSS</t>
  </si>
  <si>
    <t>Contribuição Patronal - Servidor Civil Ativo - Parcelamentos - Juros de Mora - Intra OFSS</t>
  </si>
  <si>
    <t>Contribuição Patronal - Servidor Civil Ativo - Parcelamentos - Dívida Ativa - Multas da Dívida Ativa - Intra OFSS</t>
  </si>
  <si>
    <t>Contribuição Patronal - Servidor Civil Ativo - Parcelamentos - Juros de Mora da Dívida Ativa - Intra OFSS</t>
  </si>
  <si>
    <t>Contribuição Patronal - Servidor Civil Inativo - Parcelamentos - Intra OFSS</t>
  </si>
  <si>
    <t>Contribuição Patronal - Servidor Civil Inativo - Parcelamentos - Principal - Intra OFSS</t>
  </si>
  <si>
    <t>Contribuição Patronal - Servidor Civil Inativo - Parcelamentos - Multas e Juros de Mora - Intra OFSS</t>
  </si>
  <si>
    <t>Contribuição Patronal - Servidor Civil Inativo - Parcelamentos - Dívida Ativa - Intra OFSS</t>
  </si>
  <si>
    <t>Contribuição Patronal - Servidor Civil Inativo - Parcelamentos - Dívida Ativa - Multas e Juros de Mora da Dívida Ativa - Intra OFSS</t>
  </si>
  <si>
    <t>Contribuição Patronal - Servidor Civil Inativo - Parcelamentos - Multas - Intra OFSS</t>
  </si>
  <si>
    <t>Contribuição Patronal - Servidor Civil Inativo - Parcelamentos - Juros de Mora - Intra OFSS</t>
  </si>
  <si>
    <t>Contribuição Patronal - Servidor Civil Inativo - Parcelamentos - Dívida Ativa - Multas da Dívida Ativa - Intra OFSS</t>
  </si>
  <si>
    <t>Contribuição Patronal - Servidor Civil Inativo - Parcelamentos - Juros de Mora da Dívida Ativa - Intra OFSS</t>
  </si>
  <si>
    <t>Contribuição Patronal - Servidor Civil - Pensionistas - Parcelamentos - Intra OFSS</t>
  </si>
  <si>
    <t>Contribuição Patronal - Servidor Civil - Pensionistas - Parcelamentos - Principal - Intra OFSS</t>
  </si>
  <si>
    <t>Contribuição Patronal - Servidor Civil - Pensionistas - Parcelamentos - Multas e Juros de Mora - Intra OFSS</t>
  </si>
  <si>
    <t>Contribuição Patronal - Servidor Civil - Pensionistas - Parcelamentos - Dívida Ativa - Intra OFSS</t>
  </si>
  <si>
    <t>Contribuição Patronal - Servidor Civil - Pensionistas - Parcelamentos - Dívida Ativa - Multas e Juros de Mora da Dívida Ativa - Intra OFSS</t>
  </si>
  <si>
    <t>Contribuição Patronal - Servidor Civil - Pensionistas - Parcelamentos - Multas - Intra OFSS</t>
  </si>
  <si>
    <t>Contribuição Patronal - Servidor Civil - Pensionistas - Parcelamentos - Juros de Mora - Intra OFSS</t>
  </si>
  <si>
    <t>Contribuição Patronal - Servidor Civil - Pensionistas - Parcelamentos - Dívida Ativa - Multas da Dívida Ativa - Intra OFSS</t>
  </si>
  <si>
    <t>Contribuição Patronal - Servidor Civil - Pensionistas - Parcelamentos - Juros de Mora da Dívida Ativa - Intra OFSS</t>
  </si>
  <si>
    <t>Contribuição para Fundos de Assistência Médica - Servidores Civis - Intra OFSS</t>
  </si>
  <si>
    <t>Contribuição para Fundos de Assistência Médica - Servidores Civis - Principal - Intra OFSS</t>
  </si>
  <si>
    <t>Contribuição para Fundos de Assistência Médica - Servidores Civis - Multas e Juros de Mora - Intra OFSS</t>
  </si>
  <si>
    <t>Contribuição para Fundos de Assistência Médica - Servidores Civis - Multas - Intra OFSS</t>
  </si>
  <si>
    <t>Contribuição para Fundos de Assistência Médica - Servidores Civis - Juros de Mora - Intra OFSS</t>
  </si>
  <si>
    <t>Contribuição para Fundos de Assistência Médica - Servidores Civis - Parcelamentos - Intra OFSS</t>
  </si>
  <si>
    <t>Contribuição para Fundos de Assistência Médica - Servidores Civis - Parcelamentos - Principal - Intra OFSS</t>
  </si>
  <si>
    <t>Contribuição para Fundos de Assistência Médica - Servidores Civis - Parcelamentos - Multas e Juros de Mora - Intra OFSS</t>
  </si>
  <si>
    <t>Contribuição para Fundos de Assistência Médica - Servidores Civis - Parcelamentos - Multas - Intra OFSS</t>
  </si>
  <si>
    <t>Contribuição para Fundos de Assistência Médica - Servidores Civis - Parcelamentos - Juros de Mora - Intra OFSS</t>
  </si>
  <si>
    <t>Contribuição para Fundos de Assistência Médica - Outros Beneficiários - Intra OFSS</t>
  </si>
  <si>
    <t>Contribuição para Fundos de Assistência Médica - Outros Beneficiários - Principal - Intra OFSS</t>
  </si>
  <si>
    <t>Contribuição para Fundos de Assistência Médica - Outros Beneficiários - Multas e Juros de Mora - Intra OFSS</t>
  </si>
  <si>
    <t>Contribuição para Fundos de Assistência Médica - Outros Beneficiários - Multas - Intra OFSS</t>
  </si>
  <si>
    <t>Contribuição para Fundos de Assistência Médica - Outros Beneficiários - Juros de Mora - Intra OFSS</t>
  </si>
  <si>
    <t>Contribuição para Fundos de Assistência Médica - Outros Beneficiários - Parcelamentos - Intra OFSS</t>
  </si>
  <si>
    <t>Contribuição para Fundos de Assistência Médica - Outros Beneficiários - Parcelamentos - Principal - Intra OFSS</t>
  </si>
  <si>
    <t>Contribuição para Fundos de Assistência Médica - Outros Beneficiários - Parcelamentos - Multas e Juros de Mora - Intra OFSS</t>
  </si>
  <si>
    <t>Contribuição para Fundos de Assistência Médica - Outros Beneficiários - Parcelamentos - Multas - Intra OFSS</t>
  </si>
  <si>
    <t>Contribuição para Fundos de Assistência Médica - Outros Beneficiários - Parcelamentos - Juros de Mora - Intra OFSS</t>
  </si>
  <si>
    <t>Outras Contribuições Sociais - Intra OFSS</t>
  </si>
  <si>
    <t>Demais Contribuições Sociais - Intra OFSS</t>
  </si>
  <si>
    <t>Contribuição para o Custeio do Serviço de Iluminação Pública - Intra OFSS</t>
  </si>
  <si>
    <t>Contribuição para o Custeio do Serviço de Iluminação Pública - Principal - Intra OFSS</t>
  </si>
  <si>
    <t>Contribuição para o Custeio do Serviço de Iluminação Pública - Multas e Juros de Mora - Intra OFSS</t>
  </si>
  <si>
    <t>Contribuição para o Custeio do Serviço de Iluminação Pública - Dívida Ativa - Intra OFSS</t>
  </si>
  <si>
    <t>Contribuição para o Custeio do Serviço de Iluminação Pública - Dívida Ativa - Multas e Juros de Mora da Dívida Ativa - Intra OFSS</t>
  </si>
  <si>
    <t>Contribuição para o Custeio do Serviço de Iluminação Pública - Multas - Intra OFSS</t>
  </si>
  <si>
    <t>Contribuição para o Custeio do Serviço de Iluminação Pública - Juros de Mora - Intra OFSS</t>
  </si>
  <si>
    <t>Contribuição para o Custeio do Serviço de Iluminação Pública - Dívida Ativa - Multas da Dívida Ativa - Intra OFSS</t>
  </si>
  <si>
    <t>Contribuição para o Custeio do Serviço de Iluminação Pública - Juros de Mora da Dívida Ativa - Intra OFSS</t>
  </si>
  <si>
    <t>Receita Patrimonial - Intra OFSS</t>
  </si>
  <si>
    <t>Exploração do Patrimônio Imobiliário do Estado - Intra OFSS</t>
  </si>
  <si>
    <t>Aluguéis, Arrendamentos, Foros, Laudêmios, Tarifas de Ocupação - Intra OFSS</t>
  </si>
  <si>
    <t>Aluguéis e Arrendamentos - Intra OFSS</t>
  </si>
  <si>
    <t>Aluguéis e Arrendamentos - Principal - Intra OFSS</t>
  </si>
  <si>
    <t>Aluguéis e Arrendamentos - Multas e Juros de Mora - Intra OFSS</t>
  </si>
  <si>
    <t>Aluguéis e Arrendamentos - Dívida Ativa - Intra OFSS</t>
  </si>
  <si>
    <t>Aluguéis e Arrendamentos - Dívida Ativa - Multas e Juros de Mora da Dívida Ativa - Intra OFSS</t>
  </si>
  <si>
    <t>Aluguéis e Arrendamentos - Multas - Intra OFSS</t>
  </si>
  <si>
    <t>Aluguéis e Arrendamentos - Juros de Mora - Intra OFSS</t>
  </si>
  <si>
    <t>Aluguéis e Arrendamentos - Dívida Ativa - Multas da Dívida Ativa - Intra OFSS</t>
  </si>
  <si>
    <t>Aluguéis e Arrendamentos - Juros de Mora da Dívida Ativa - Intra OFSS</t>
  </si>
  <si>
    <t>Concessão, Permissão, Autorização ou Cessão do Direito de Uso de Bens Imóveis Públicos - Intra OFSS</t>
  </si>
  <si>
    <t>Concessão, Permissão, Autorização ou Cessão do Direito de Uso de Bens Imóveis Públicos - Principal - Intra OFSS</t>
  </si>
  <si>
    <t>Concessão, Permissão, Autorização ou Cessão do Direito de Uso de Bens Imóveis Públicos - Multas e Juros de Mora - Intra OFSS</t>
  </si>
  <si>
    <t>Concessão, Permissão, Autorização ou Cessão do Direito de Uso de Bens Imóveis Públicos - Dívida Ativa - Intra OFSS</t>
  </si>
  <si>
    <t>Concessão, Permissão, Autorização ou Cessão do Direito de Uso de Bens Imóveis Públicos - Dívida Ativa - Multas e Juros de Mora da Dívida Ativa - Intra OFSS</t>
  </si>
  <si>
    <t>Concessão, Permissão, Autorização ou Cessão do Direito de Uso de Bens Imóveis Públicos - Multas - Intra OFSS</t>
  </si>
  <si>
    <t>Concessão, Permissão, Autorização ou Cessão do Direito de Uso de Bens Imóveis Públicos - Juros de Mora - Intra OFSS</t>
  </si>
  <si>
    <t>Concessão, Permissão, Autorização ou Cessão do Direito de Uso de Bens Imóveis Públicos - Dívida Ativa - Multas da Dívida Ativa - Intra OFSS</t>
  </si>
  <si>
    <t>Concessão, Permissão, Autorização ou Cessão do Direito de Uso de Bens Imóveis Públicos - Juros de Mora da Dívida Ativa - Intra OFSS</t>
  </si>
  <si>
    <t>Outras Receitas Imobiliárias - Intra OFSS</t>
  </si>
  <si>
    <t>Outras Receitas Imobiliárias - Principal - Intra OFSS</t>
  </si>
  <si>
    <t>Outras Receitas Imobiliárias - Multas e Juros de Mora - Intra OFSS</t>
  </si>
  <si>
    <t>Outras Receitas Imobiliárias - Dívida Ativa - Intra OFSS</t>
  </si>
  <si>
    <t>Outras Receitas Imobiliárias - Dívida Ativa - Multas e Juros de Mora da Dívida Ativa - Intra OFSS</t>
  </si>
  <si>
    <t>Outras Receitas Imobiliárias - Multas - Intra OFSS</t>
  </si>
  <si>
    <t>Outras Receitas Imobiliárias - Juros de Mora - Intra OFSS</t>
  </si>
  <si>
    <t>Outras Receitas Imobiliárias - Dívida Ativa - Multas da Dívida Ativa - Intra OFSS</t>
  </si>
  <si>
    <t>Outras Receitas Imobiliárias - Juros de Mora da Dívida Ativa - Intra OFSS</t>
  </si>
  <si>
    <t>Demais Receitas Patrimoniais - Intra OFSS</t>
  </si>
  <si>
    <t>Outras Receitas Patrimoniais - Intra OFSS</t>
  </si>
  <si>
    <t>Outras Receitas Patrimoniais - Principal - Intra OFSS</t>
  </si>
  <si>
    <t>Outras Receitas Patrimoniais - Multas e Juros de Mora - Intra OFSS</t>
  </si>
  <si>
    <t>Outras Receitas Patrimoniais - Dívida Ativa - Intra OFSS</t>
  </si>
  <si>
    <t>Outras Receitas Patrimoniais - Dívida Ativa - Multas e Juros de Mora da Dívida Ativa - Intra OFSS</t>
  </si>
  <si>
    <t>Outras Receitas Patrimoniais - Multas - Intra OFSS</t>
  </si>
  <si>
    <t>Outras Receitas Patrimoniais - Juros de Mora - Intra OFSS</t>
  </si>
  <si>
    <t>Outras Receitas Patrimoniais - Dívida Ativa - Multas da Dívida Ativa - Intra OFSS</t>
  </si>
  <si>
    <t>Outras Receitas Patrimoniais - Juros de Mora da Dívida Ativa - Intra OFSS</t>
  </si>
  <si>
    <t>Receita Agropecuária - Intra OFSS</t>
  </si>
  <si>
    <t>Receita Agropecuária - Principal - Intra OFSS</t>
  </si>
  <si>
    <t>Receita Agropecuária - Multas e Juros de Mora - Intra OFSS</t>
  </si>
  <si>
    <t>Receita Agropecuária - Dívida Ativa - Intra OFSS</t>
  </si>
  <si>
    <t>Receita Agropecuária - Dívida Ativa - Multas e Juros de Mora da Dívida Ativa - Intra OFSS</t>
  </si>
  <si>
    <t>Receita Agropecuária - Multas - Intra OFSS</t>
  </si>
  <si>
    <t>Receita Agropecuária - Juros de Mora - Intra OFSS</t>
  </si>
  <si>
    <t>Receita Agropecuária - Dívida Ativa - Multas da Dívida Ativa - Intra OFSS</t>
  </si>
  <si>
    <t>Receita Agropecuária - Juros de Mora da Dívida Ativa - Intra OFSS</t>
  </si>
  <si>
    <t>Receita Industrial - Intra OFSS</t>
  </si>
  <si>
    <t>Receita Industrial - Principal - Intra OFSS</t>
  </si>
  <si>
    <t>Receita Industrial - Multas e Juros de Mora - Intra OFSS</t>
  </si>
  <si>
    <t>Receita Industrial - Dívida Ativa - Intra OFSS</t>
  </si>
  <si>
    <t>Receita Industrial - Dívida Ativa - Multas e Juros de Mora da Dívida Ativa - Intra OFSS</t>
  </si>
  <si>
    <t>Receita Industrial - Multas - Intra OFSS</t>
  </si>
  <si>
    <t>Receita Industrial - Juros de Mora - Intra OFSS</t>
  </si>
  <si>
    <t>Receita Industrial - Dívida Ativa - Multas da Dívida Ativa - Intra OFSS</t>
  </si>
  <si>
    <t>Receita Industrial - Juros de Mora da Dívida Ativa - Intra OFSS</t>
  </si>
  <si>
    <t>Receita de Serviços - Intra OFSS</t>
  </si>
  <si>
    <t>Serviços Administrativos e Comerciais Gerais - Intra OFSS</t>
  </si>
  <si>
    <t>Inscrição em Concursos e Processos Seletivos - Intra OFSS</t>
  </si>
  <si>
    <t>Inscrição em Concursos e Processos Seletivos - Principal - Intra OFSS</t>
  </si>
  <si>
    <t>Inscrição em Concursos e Processos Seletivos - Multas e Juros de Mora - Intra OFSS</t>
  </si>
  <si>
    <t>Inscrição em Concursos e Processos Seletivos - Dívida Ativa - Intra OFSS</t>
  </si>
  <si>
    <t>Inscrição em Concursos e Processos Seletivos - Dívida Ativa - Multas e Juros de Mora da Dívida Ativa - Intra OFSS</t>
  </si>
  <si>
    <t>Inscrição em Concursos e Processos Seletivos - Multas - Intra OFSS</t>
  </si>
  <si>
    <t>Inscrição em Concursos e Processos Seletivos - Juros de Mora - Intra OFSS</t>
  </si>
  <si>
    <t>Inscrição em Concursos e Processos Seletivos - Dívida Ativa - Multas da Dívida Ativa - Intra OFSS</t>
  </si>
  <si>
    <t>Inscrição em Concursos e Processos Seletivos - Juros de Mora da Dívida Ativa - Intra OFSS</t>
  </si>
  <si>
    <t>Serviços de Registro, Certificação e Fiscalização - Intra OFSS</t>
  </si>
  <si>
    <t>Serviços de Registro, Certificação e Fiscalização - Principal - Intra OFSS</t>
  </si>
  <si>
    <t>Serviços de Registro, Certificação e Fiscalização - Multas e Juros de Mora - Intra OFSS</t>
  </si>
  <si>
    <t>Serviços de Registro, Certificação e Fiscalização - Dívida Ativa - Intra OFSS</t>
  </si>
  <si>
    <t>Serviços de Registro, Certificação e Fiscalização - Dívida Ativa - Multas e Juros de Mora da Dívida Ativa - Intra OFSS</t>
  </si>
  <si>
    <t>Serviços de Registro, Certificação e Fiscalização - Multas - Intra OFSS</t>
  </si>
  <si>
    <t>Serviços de Registro, Certificação e Fiscalização - Juros de Mora - Intra OFSS</t>
  </si>
  <si>
    <t>Serviços de Registro, Certificação e Fiscalização - Dívida Ativa - Multas da Dívida Ativa - Intra OFSS</t>
  </si>
  <si>
    <t>Serviços de Registro, Certificação e Fiscalização - Juros de Mora da Dívida Ativa - Intra OFSS</t>
  </si>
  <si>
    <t>Serviços de Informação e Tecnologia - Intra OFSS</t>
  </si>
  <si>
    <t>Serviços de Informação e Tecnologia - Principal - Intra OFSS</t>
  </si>
  <si>
    <t>Serviços de Informação e Tecnologia - Multas e Juros de Mora - Intra OFSS</t>
  </si>
  <si>
    <t>Serviços de Informação e Tecnologia - Dívida Ativa - Intra OFSS</t>
  </si>
  <si>
    <t>Serviços de Informação e Tecnologia - Dívida Ativa - Multas e Juros de Mora da Dívida Ativa - Intra OFSS</t>
  </si>
  <si>
    <t>Serviços de Informação e Tecnologia - Multas - Intra OFSS</t>
  </si>
  <si>
    <t>Serviços de Informação e Tecnologia - Juros de Mora - Intra OFSS</t>
  </si>
  <si>
    <t>Serviços de Informação e Tecnologia - Dívida Ativa - Multas da Dívida Ativa - Intra OFSS</t>
  </si>
  <si>
    <t>Serviços de Informação e Tecnologia - Juros de Mora da Dívida Ativa - Intra OFSS</t>
  </si>
  <si>
    <t>Serviços e Atividades Referentes à Navegação e ao Transporte - Intra OFSS</t>
  </si>
  <si>
    <t>Serviços de Navegação - Intra OFSS</t>
  </si>
  <si>
    <t>Serviços de Navegação Naval - Intra OFSS</t>
  </si>
  <si>
    <t>Serviços de Navegação Naval - Principal - Intra OFSS</t>
  </si>
  <si>
    <t>Serviços de Navegação Naval - Multas e Juros de Mora - Intra OFSS</t>
  </si>
  <si>
    <t>Serviços de Navegação Naval - Dívida Ativa - Intra OFSS</t>
  </si>
  <si>
    <t>Serviços de Navegação Naval - Dívida Ativa - Multas e Juros de Mora da Dívida Ativa - Intra OFSS</t>
  </si>
  <si>
    <t>Serviços de Navegação Naval - Multas - Intra OFSS</t>
  </si>
  <si>
    <t>Serviços de Navegação Naval - Juros de Mora - Intra OFSS</t>
  </si>
  <si>
    <t>Serviços de Navegação Naval - Dívida Ativa - Multas da Dívida Ativa - Intra OFSS</t>
  </si>
  <si>
    <t>Serviços de Navegação Naval - Juros de Mora da Dívida Ativa - Intra OFSS</t>
  </si>
  <si>
    <t>Serviços de Transporte de Passageiros ou Mercadorias - Intra OFSS</t>
  </si>
  <si>
    <t>Serviços de Transporte de Passageiros ou Mercadorias - Principal - Intra OFSS</t>
  </si>
  <si>
    <t>Serviços de Transporte de Passageiros ou Mercadorias - Multas e Juros de Mora - Intra OFSS</t>
  </si>
  <si>
    <t>Serviços de Transporte de Passageiros ou Mercadorias - Dívida Ativa - Intra OFSS</t>
  </si>
  <si>
    <t>Serviços de Transporte de Passageiros ou Mercadorias - Dívida Ativa - Multas e Juros de Mora da Dívida Ativa - Intra OFSS</t>
  </si>
  <si>
    <t>Serviços de Transporte de Passageiros ou Mercadorias - Multas - Intra OFSS</t>
  </si>
  <si>
    <t>Serviços de Transporte de Passageiros ou Mercadorias - Juros de Mora - Intra OFSS</t>
  </si>
  <si>
    <t>Serviços de Transporte de Passageiros ou Mercadorias - Dívida Ativa - Multas da Dívida Ativa - Intra OFSS</t>
  </si>
  <si>
    <t>Serviços de Transporte de Passageiros ou Mercadorias - Juros de Mora da Dívida Ativa - Intra OFSS</t>
  </si>
  <si>
    <t>Serviços Portuários - Intra OFSS</t>
  </si>
  <si>
    <t>Serviços Portuários - Principal - Intra OFSS</t>
  </si>
  <si>
    <t>Serviços Portuários - Multas e Juros de Mora - Intra OFSS</t>
  </si>
  <si>
    <t>Serviços Portuários - Dívida Ativa - Intra OFSS</t>
  </si>
  <si>
    <t>Serviços Portuários - Dívida Ativa - Multas e Juros de Mora da Dívida Ativa - Intra OFSS</t>
  </si>
  <si>
    <t>Serviços Portuários - Multas - Intra OFSS</t>
  </si>
  <si>
    <t>Serviços Portuários - Juros de Mora - Intra OFSS</t>
  </si>
  <si>
    <t>Serviços Portuários - Dívida Ativa - Multas da Dívida Ativa - Intra OFSS</t>
  </si>
  <si>
    <t>Serviços Portuários - Juros de Mora da Dívida Ativa - Intra OFSS</t>
  </si>
  <si>
    <t>Serviços e Atividades Referentes à Saúde - Intra OFSS</t>
  </si>
  <si>
    <t>Serviços de Atendimento à Saúde - Intra OFSS</t>
  </si>
  <si>
    <t>Serviços Hospitalares - Intra OFSS</t>
  </si>
  <si>
    <t>Serviços Hospitalares - Principal - Intra OFSS</t>
  </si>
  <si>
    <t>Serviços Hospitalares - Multas e Juros de Mora - Intra OFSS</t>
  </si>
  <si>
    <t>Serviços Hospitalares - Dívida Ativa - Intra OFSS</t>
  </si>
  <si>
    <t>Serviços Hospitalares - Dívida Ativa - Multas e Juros de Mora da Dívida Ativa - Intra OFSS</t>
  </si>
  <si>
    <t>Serviços Hospitalares - Multas - Intra OFSS</t>
  </si>
  <si>
    <t>Serviços Hospitalares - Juros de Mora - Intra OFSS</t>
  </si>
  <si>
    <t>Serviços Hospitalares - Dívida Ativa - Multas da Dívida Ativa - Intra OFSS</t>
  </si>
  <si>
    <t>Serviços Hospitalares - Juros de Mora da Dívida Ativa - Intra OFSS</t>
  </si>
  <si>
    <t>Serviços de Registro, Análise e Controle da Saúde - Intra OFSS</t>
  </si>
  <si>
    <t>Serviços de Registro, Análise e Controle da Saúde - Principal - Intra OFSS</t>
  </si>
  <si>
    <t>Serviços de Registro, Análise e Controle da Saúde - Multas e Juros de Mora - Intra OFSS</t>
  </si>
  <si>
    <t>Serviços de Registro, Análise e Controle da Saúde - Dívida Ativa - Intra OFSS</t>
  </si>
  <si>
    <t>Serviços de Registro, Análise e Controle da Saúde - Dívida Ativa - Multas e Juros de Mora da Dívida Ativa - Intra OFSS</t>
  </si>
  <si>
    <t>Serviços de Registro, Análise e Controle da Saúde - Multas - Intra OFSS</t>
  </si>
  <si>
    <t>Serviços de Registro, Análise e Controle da Saúde - Juros de Mora - Intra OFSS</t>
  </si>
  <si>
    <t>Serviços de Registro, Análise e Controle da Saúde - Dívida Ativa - Multas da Dívida Ativa - Intra OFSS</t>
  </si>
  <si>
    <t>Serviços de Registro, Análise e Controle da Saúde - Juros de Mora da Dívida Ativa - Intra OFSS</t>
  </si>
  <si>
    <t>Serviços Radiológicos e Laboratoriais - Intra OFSS</t>
  </si>
  <si>
    <t>Serviços Radiológicos e Laboratoriais - Principal - Intra OFSS</t>
  </si>
  <si>
    <t>Serviços Radiológicos e Laboratoriais - Multas e Juros de Mora - Intra OFSS</t>
  </si>
  <si>
    <t>Serviços Radiológicos e Laboratoriais - Dívida Ativa - Intra OFSS</t>
  </si>
  <si>
    <t>Serviços Radiológicos e Laboratoriais - Dívida Ativa - Multas e Juros de Mora da Dívida Ativa - Intra OFSS</t>
  </si>
  <si>
    <t>Serviços Radiológicos e Laboratoriais - Multas - Intra OFSS</t>
  </si>
  <si>
    <t>Serviços Radiológicos e Laboratoriais - Juros de Mora - Intra OFSS</t>
  </si>
  <si>
    <t>Serviços Radiológicos e Laboratoriais - Dívida Ativa - Multas da Dívida Ativa - Intra OFSS</t>
  </si>
  <si>
    <t>Serviços Radiológicos e Laboratoriais - Juros de Mora da Dívida Ativa - Intra OFSS</t>
  </si>
  <si>
    <t>Serviços Ambulatoriais - Intra OFSS</t>
  </si>
  <si>
    <t>Serviços Ambulatoriais - Principal - Intra OFSS</t>
  </si>
  <si>
    <t>Serviços Ambulatoriais - Multas e Juros de Mora - Intra OFSS</t>
  </si>
  <si>
    <t>Serviços Ambulatoriais - Dívida Ativa - Intra OFSS</t>
  </si>
  <si>
    <t>Serviços Ambulatoriais - Dívida Ativa - Multas e Juros de Mora da Dívida Ativa - Intra OFSS</t>
  </si>
  <si>
    <t>Serviços Ambulatoriais - Multas - Intra OFSS</t>
  </si>
  <si>
    <t>Serviços Ambulatoriais - Juros de Mora - Intra OFSS</t>
  </si>
  <si>
    <t>Serviços Ambulatoriais - Dívida Ativa - Multas da Dívida Ativa - Intra OFSS</t>
  </si>
  <si>
    <t>Serviços Ambulatoriais - Juros de Mora da Dívida Ativa - Intra OFSS</t>
  </si>
  <si>
    <t>Outros Serviços de Atendimento à Saúde - Intra OFSS</t>
  </si>
  <si>
    <t>Outros Serviços - Intra OFSS</t>
  </si>
  <si>
    <t>Outros Serviços - Principal - Intra OFSS</t>
  </si>
  <si>
    <t>Outros Serviços - Multas e Juros de Mora - Intra OFSS</t>
  </si>
  <si>
    <t>Outros Serviços - Dívida Ativa - Intra OFSS</t>
  </si>
  <si>
    <t>Outros Serviços - Dívida Ativa - Multas e Juros de Mora da Dívida Ativa - Intra OFSS</t>
  </si>
  <si>
    <t>Outros Serviços - Multas - Intra OFSS</t>
  </si>
  <si>
    <t>Outros Serviços - Juros de Mora - Intra OFSS</t>
  </si>
  <si>
    <t>Outros Serviços - Dívida Ativa - Multas da Dívida Ativa - Intra OFSS</t>
  </si>
  <si>
    <t>Outros Serviços - Juros de Mora da Dívida Ativa - Intra OFSS</t>
  </si>
  <si>
    <t>Outras Receitas Correntes - Intra OFSS</t>
  </si>
  <si>
    <t>Multas Administrativas, Contratuais e Judiciais - Intra OFSS</t>
  </si>
  <si>
    <t>Multas Previstas em Legislação Específica - Intra OFSS</t>
  </si>
  <si>
    <t>Multas Previstas em Legislação Específica - Principal - Intra OFSS</t>
  </si>
  <si>
    <t>Multas Previstas em Legislação Específica - Multas e Juros de Mora - Intra OFSS</t>
  </si>
  <si>
    <t>Multas Previstas em Legislação Específica - Dívida Ativa - Intra OFSS</t>
  </si>
  <si>
    <t>Multas Previstas em Legislação Específica - Dívida Ativa - Multas e Juros de Mora da Dívida Ativa - Intra OFSS</t>
  </si>
  <si>
    <t>Multas Previstas em Legislação Específica - Multas - Intra OFSS</t>
  </si>
  <si>
    <t>Multas Previstas em Legislação Específica - Juros de Mora - Intra OFSS</t>
  </si>
  <si>
    <t>Multas Previstas em Legislação Específica - Dívida Ativa - Multas da Dívida Ativa - Intra OFSS</t>
  </si>
  <si>
    <t>Multas Previstas em Legislação Específica - Juros de Mora da Dívida Ativa - Intra OFSS</t>
  </si>
  <si>
    <t>Multas e Juros Previstos em Contratos - Intra OFSS</t>
  </si>
  <si>
    <t>Multas e Juros Previstos em Contratos - Principal - Intra OFSS</t>
  </si>
  <si>
    <t>Multas e Juros Previstos em Contratos - Multas e Juros de Mora - Intra OFSS</t>
  </si>
  <si>
    <t>Multas e Juros Previstos em Contratos - Dívida Ativa - Intra OFSS</t>
  </si>
  <si>
    <t>Multas e Juros Previstos em Contratos - Dívida Ativa - Multas e Juros de Mora da Dívida Ativa - Intra OFSS</t>
  </si>
  <si>
    <t>Multas e Juros Previstos em Contratos - Multas - Intra OFSS</t>
  </si>
  <si>
    <t>Multas e Juros Previstos em Contratos - Juros de Mora - Intra OFSS</t>
  </si>
  <si>
    <t>Multas e Juros Previstos em Contratos - Dívida Ativa - Multas da Dívida Ativa - Intra OFSS</t>
  </si>
  <si>
    <t>Multas e Juros Previstos em Contratos - Juros de Mora da Dívida Ativa - Intra OFSS</t>
  </si>
  <si>
    <t>Indenizações, Restituições e Ressarcimentos - Intra OFSS</t>
  </si>
  <si>
    <t>Indenizações - Intra OFSS</t>
  </si>
  <si>
    <t>Outras Indenizações - Intra OFSS</t>
  </si>
  <si>
    <t>Outras Indenizações - Principal - Intra OFSS</t>
  </si>
  <si>
    <t>Restituições - Intra OFSS</t>
  </si>
  <si>
    <t>Restituição de Convênios - Intra OFSS</t>
  </si>
  <si>
    <t>Restituição de Convênios - Primárias - Intra OFSS</t>
  </si>
  <si>
    <t>Restituição de Convênios - Primárias - Principal - Intra OFSS</t>
  </si>
  <si>
    <t>Restituição de Convênios - Primárias - Multas e Juros de Mora - Intra OFSS</t>
  </si>
  <si>
    <t>Restituição de Convênios - Primárias - Multas - Intra OFSS</t>
  </si>
  <si>
    <t>Restituição de Convênios - Primárias - Juros de Mora - Intra OFSS</t>
  </si>
  <si>
    <t>Restituição de Convênios - Financeiras - Intra OFSS</t>
  </si>
  <si>
    <t>Restituição de Convênios - Financeiras - Principal - Intra OFSS</t>
  </si>
  <si>
    <t>Restituição de Convênios - Financeiras - Multas e Juros de Mora - Intra OFSS</t>
  </si>
  <si>
    <t>Restituição de Convênios - Financeiras - Multas - Intra OFSS</t>
  </si>
  <si>
    <t>Restituição de Convênios - Financeiras - Juros de Mora - Intra OFSS</t>
  </si>
  <si>
    <t>Restituição de Despesas de Exercícios Anteriores - Intra OFSS</t>
  </si>
  <si>
    <t>Outras Restituições - Intra OFSS</t>
  </si>
  <si>
    <t>Outras Restituições - Principal - Intra OFSS</t>
  </si>
  <si>
    <t>Outras Restituições - Multas e Juros de Mora - Intra OFSS</t>
  </si>
  <si>
    <t>Outras Restituições - Dívida Ativa - Intra OFSS</t>
  </si>
  <si>
    <t>Outras Restituições - Dívida Ativa - Multas e Juros de Mora da Dívida Ativa - Intra OFSS</t>
  </si>
  <si>
    <t>Outras Restituições - Multas - Intra OFSS</t>
  </si>
  <si>
    <t>Outras Restituições - Juros de Mora - Intra OFSS</t>
  </si>
  <si>
    <t>Outras Restituições - Dívida Ativa - Multas da Dívida Ativa - Intra OFSS</t>
  </si>
  <si>
    <t>Outras Restituições - Juros de Mora da Dívida Ativa - Intra OFSS</t>
  </si>
  <si>
    <t>Ressarcimentos - Intra OFSS</t>
  </si>
  <si>
    <t>Outros Ressarcimentos - Intra OFSS</t>
  </si>
  <si>
    <t>Outros Ressarcimentos - Principal - Intra OFSS</t>
  </si>
  <si>
    <t>Outros Ressarcimentos - Multas e Juros de Mora - Intra OFSS</t>
  </si>
  <si>
    <t>Outros Ressarcimentos - Dívida Ativa - Intra OFSS</t>
  </si>
  <si>
    <t>Outros Ressarcimentos - Dívida Ativa - Multas e Juros de Mora da Dívida Ativa - Intra OFSS</t>
  </si>
  <si>
    <t>Outros Ressarcimentos - Multas - Intra OFSS</t>
  </si>
  <si>
    <t>Outros Ressarcimentos - Juros de Mora - Intra OFSS</t>
  </si>
  <si>
    <t>Outros Ressarcimentos - Dívida Ativa - Multas da Dívida Ativa - Intra OFSS</t>
  </si>
  <si>
    <t>Outros Ressarcimentos - Juros de Mora da Dívida Ativa - Intra OFSS</t>
  </si>
  <si>
    <t>Demais Receitas Correntes - Intra OFSS</t>
  </si>
  <si>
    <t>Aportes Periódicos para Amortização de Déficit Atuarial do Regimes Próprios de Previdência e Sistema de Proteção Social - Intra OFSS</t>
  </si>
  <si>
    <t>Aportes Periódicos para Amortização de Déficit Atuarial do Regimes Próprios de Previdência e Sistema de Proteção Social - Principal - Intra OFSS</t>
  </si>
  <si>
    <t>Aportes Periódicos para Amortização de Déficit Atuarial do Regimes Próprios de Previdência e Sistema de Proteção Social - Multas e Juros de Mora - Intra OFSS</t>
  </si>
  <si>
    <t>Aportes Periódicos para Amortização de Déficit Atuarial do Regimes Próprios de Previdência e Sistema de Proteção Social - Multas - Intra OFSS</t>
  </si>
  <si>
    <t>Aportes Periódicos para Amortização de Déficit Atuarial do Regimes Próprios de Previdência e Sistema de Proteção Social - Juros de Mora - Intra OFSS</t>
  </si>
  <si>
    <t>Ônus de Sucumbência - Intra OFSS</t>
  </si>
  <si>
    <t>Ônus de Sucumbência - Principal - Intra OFSS</t>
  </si>
  <si>
    <t>Outras Receitas - Intra OFSS</t>
  </si>
  <si>
    <t>Receitas de Capital - Intra OFSS</t>
  </si>
  <si>
    <t>Operações de Crédito - Intra OFSS</t>
  </si>
  <si>
    <t>Operações de Crédito Contratuais - Mercado Interno - Intra OFSS</t>
  </si>
  <si>
    <t>Operações de Crédito Contratuais - Mercado Interno - Principal - Intra OFSS</t>
  </si>
  <si>
    <t>Operações de Crédito Internas para Programas de Educação - Intra OFSS</t>
  </si>
  <si>
    <t>Operações de Crédito Internas para Programas de Educação - Principal - Intra OFSS</t>
  </si>
  <si>
    <t>Operações de Crédito Internas para Programas de Saúde - Intra OFSS</t>
  </si>
  <si>
    <t>Operações de Crédito Internas para Programas de Saúde - Principal - Intra OFSS</t>
  </si>
  <si>
    <t>Operações de Crédito Internas para Programas de Saneamento - Intra OFSS</t>
  </si>
  <si>
    <t>Operações de Crédito Internas para Programas de Saneamento - Principal - Intra OFSS</t>
  </si>
  <si>
    <t>Operações de Crédito Internas para Programas de Meio Ambiente - Intra OFSS</t>
  </si>
  <si>
    <t>Operações de Crédito Internas para Programas de Meio Ambiente - Principal - Intra OFSS</t>
  </si>
  <si>
    <t>Operações de Crédito Internas para Programas de Modernização da Administração Pública - Intra OFSS</t>
  </si>
  <si>
    <t>Operações de Crédito Internas para Programas de Modernização da Administração Pública - Principal - Intra OFSS</t>
  </si>
  <si>
    <t>Operações de Crédito Internas para Refinanciamento da Dívida Contratual - Intra OFSS</t>
  </si>
  <si>
    <t>Operações de Crédito Internas para Refinanciamento da Dívida Contratual - Principal - Intra OFSS</t>
  </si>
  <si>
    <t>Operações de Crédito Internas para Programas de Moradia Popular - Intra OFSS</t>
  </si>
  <si>
    <t>Operações de Crédito Internas para Programas de Moradia Popular - Principal - Intra OFSS</t>
  </si>
  <si>
    <t>Outras Operações de Crédito - Mercado Interno - Intra OFSS</t>
  </si>
  <si>
    <t>Outras Operações de Crédito - Mercado Interno - Principal - Intra OFSS</t>
  </si>
  <si>
    <t>Alienação de Bens - Intra OFSS</t>
  </si>
  <si>
    <t>Alienação de Bens Móveis - Intra OFSS</t>
  </si>
  <si>
    <t>Alienação de Títulos, Valores Mobiliários e Aplicações Congêneres Temporárias - Intra OFSS</t>
  </si>
  <si>
    <t>Alienação de Títulos, Valores Mobiliários e Aplicações Congêneres Temporárias - Principal - Intra OFSS</t>
  </si>
  <si>
    <t>Alienação de Títulos, Valores Mobiliários e Aplicações Congêneres Permanentes - Intra OFSS</t>
  </si>
  <si>
    <t>Alienação de Títulos, Valores Mobiliários e Aplicações Congêneres Permanentes - Principal - Intra OFSS</t>
  </si>
  <si>
    <t>Alienação de Bens Móveis e Semoventes - Intra OFSS</t>
  </si>
  <si>
    <t>Alienação de Bens Móveis e Semoventes - Principal - Intra OFSS</t>
  </si>
  <si>
    <t>Alienação de Bens Móveis e Semoventes - Dívida Ativa - Intra OFSS</t>
  </si>
  <si>
    <t>Alienação de Bens Imóveis - Intra OFSS</t>
  </si>
  <si>
    <t>Alienação de Bens Imóveis - Principal - Intra OFSS</t>
  </si>
  <si>
    <t>Alienação de Bens Imóveis - Dívida Ativa - Intra OFSS</t>
  </si>
  <si>
    <t>Alienação de Bens Intangíveis - Intra OFSS</t>
  </si>
  <si>
    <t>Alienação de Bens Intangíveis - Principal - Intra OFSS</t>
  </si>
  <si>
    <t>Alienação de Bens Intangíveis - Dívida Ativa - Intra OFSS</t>
  </si>
  <si>
    <t>Transferências de Capital - Intra OFSS</t>
  </si>
  <si>
    <t>Outras Transferências dos Municípios - Intra OFSS</t>
  </si>
  <si>
    <t>Transferências de Municípios a Consórcios Públicos - Intra OFSS</t>
  </si>
  <si>
    <t>Transferências de Municípios a Consórcios Públicos - Principal - Intra OFSS</t>
  </si>
  <si>
    <t>Outras Transferências dos Municípios - Principal - Intra OFSS</t>
  </si>
  <si>
    <t>Transferências de Outras Instituições Públicas - Intra OFSS</t>
  </si>
  <si>
    <t>Transferências de Outras Instituições Públicas - Principal - Intra OFSS</t>
  </si>
  <si>
    <t>Outras Receitas de Capital - Intra OFSS</t>
  </si>
  <si>
    <t>Demais Receitas de Capital - Intra OFSS</t>
  </si>
  <si>
    <t>Outras Receitas de Capital - Principal - Intra OFSS</t>
  </si>
  <si>
    <t>(-) Dedução de Contribuição Patronal - Servidor Civil Inativo e Pensionistas - Intra OFSS</t>
  </si>
  <si>
    <t>(-) Dedução de Contribuição Patronal - Servidor Civil - Inativo - Intra OFSS</t>
  </si>
  <si>
    <t>(-) Dedução de Contribuição Patronal - Servidor Civil - Inativo - Principal - Intra OFSS</t>
  </si>
  <si>
    <t>(-) Dedução de Contribuição Patronal - Servidor Civil - Inativo - Multas e Juros de Mora - Intra OFSS</t>
  </si>
  <si>
    <t>(-) Dedução de Contribuição Patronal - Servidor Civil - Inativo - Dívida Ativa - Intra OFSS</t>
  </si>
  <si>
    <t>(-) Dedução de Contribuição Patronal - Servidor Civil - Inativo - Dívida Ativa - Multas e Juros de Mora da Dívida Ativa - Intra OFSS</t>
  </si>
  <si>
    <t>(-) Dedução de Contribuição Patronal - Servidor Civil - Inativo - Multas - Intra OFSS</t>
  </si>
  <si>
    <t>(-) Dedução de Contribuição Patronal - Servidor Civil - Inativo - Juros de Mora - Intra OFSS</t>
  </si>
  <si>
    <t>(-) Dedução de Contribuição Patronal - Servidor Civil - Inativo - Dívida Ativa - Multas da Dívida Ativa - Intra OFSS</t>
  </si>
  <si>
    <t>(-) Dedução de Contribuição Patronal - Servidor Civil - Inativo - Juros de Mora da Dívida Ativa - Intra OFSS</t>
  </si>
  <si>
    <t>(-) Dedução de Contribuição Patronal - Servidor Civil - Pensionistas - Intra OFSS</t>
  </si>
  <si>
    <t>(-) Dedução de Contribuição Patronal - Servidor Civil - Pensionistas - Principal - Intra OFSS</t>
  </si>
  <si>
    <t>(-) Dedução de Contribuição Patronal - Servidor Civil - Pensionistas - Multas e Juros de Mora - Intra OFSS</t>
  </si>
  <si>
    <t>(-) Dedução de Contribuição Patronal - Servidor Civil - Pensionistas - Dívida Ativa - Intra OFSS</t>
  </si>
  <si>
    <t>(-) Dedução de Contribuição Patronal - Servidor Civil - Pensionistas - Dívida Ativa - Multas e Juros de Mora da Dívida Ativa - Intra OFSS</t>
  </si>
  <si>
    <t>(-) Dedução de Contribuição Patronal - Servidor Civil - Pensionistas - Multas - Intra OFSS</t>
  </si>
  <si>
    <t>(-) Dedução de Contribuição Patronal - Servidor Civil - Pensionistas - Juros de Mora - Intra OFSS</t>
  </si>
  <si>
    <t>(-) Dedução de Contribuição Patronal - Servidor Civil - Pensionistas - Dívida Ativa - Multas da Dívida Ativa - Intra OFSS</t>
  </si>
  <si>
    <t>(-) Dedução de Contribuição Patronal - Servidor Civil - Pensionistas - Juros de Mora da Dívida Ativa - Intra OFSS</t>
  </si>
  <si>
    <t>(-) Dedução de Contribuição Patronal - Parcelamentos - Intra OFSS</t>
  </si>
  <si>
    <t>(-) Dedução de Contribuição Patronal - Servidor Civil Ativo - Parcelamentos - Intra OFSS</t>
  </si>
  <si>
    <t>(-) Dedução de Contribuição Patronal - Servidor Civil Ativo - Parcelamentos - Principal - Intra OFSS</t>
  </si>
  <si>
    <t>(-) Dedução de Contribuição Patronal - Servidor Civil Ativo - Parcelamentos - Multas e Juros de Mora - Intra OFSS</t>
  </si>
  <si>
    <t>(-) Dedução de Contribuição Patronal - Servidor Civil Ativo - Parcelamentos - Dívida Ativa - Intra OFSS</t>
  </si>
  <si>
    <t>(-) Dedução de Contribuição Patronal - Servidor Civil Ativo - Parcelamentos - Dívida Ativa - Multas e Juros de Mora da Dívida Ativa - Intra OFSS</t>
  </si>
  <si>
    <t>(-) Dedução de Contribuição Patronal - Servidor Civil Ativo - Parcelamentos - Multas - Intra OFSS</t>
  </si>
  <si>
    <t>(-) Dedução de Contribuição Patronal - Servidor Civil Ativo - Parcelamentos - Juros de Mora - Intra OFSS</t>
  </si>
  <si>
    <t>(-) Dedução de Contribuição Patronal - Servidor Civil Ativo - Parcelamentos - Dívida Ativa - Multas da Dívida Ativa - Intra OFSS</t>
  </si>
  <si>
    <t>(-) Dedução de Contribuição Patronal - Servidor Civil Ativo - Parcelamentos - Juros de Mora da Dívida Ativa - Intra OFSS</t>
  </si>
  <si>
    <t>(-) Dedução de Contribuição Patronal - Servidor Civil Inativo - Parcelamentos - Intra OFSS</t>
  </si>
  <si>
    <t>(-) Dedução de Contribuição Patronal - Servidor Civil Inativo - Parcelamentos - Principal - Intra OFSS</t>
  </si>
  <si>
    <t>(-) Dedução de Contribuição Patronal - Servidor Civil Inativo - Parcelamentos - Multas e Juros de Mora - Intra OFSS</t>
  </si>
  <si>
    <t>(-) Dedução de Contribuição Patronal - Servidor Civil Inativo - Parcelamentos - Dívida Ativa - Intra OFSS</t>
  </si>
  <si>
    <t>(-) Dedução de Contribuição Patronal - Servidor Civil Inativo - Parcelamentos - Dívida Ativa - Multas e Juros de Mora da Dívida Ativa - Intra OFSS</t>
  </si>
  <si>
    <t>(-) Dedução de Contribuição Patronal - Servidor Civil Inativo - Parcelamentos - Multas - Intra OFSS</t>
  </si>
  <si>
    <t>(-) Dedução de Contribuição Patronal - Servidor Civil Inativo - Parcelamentos - Juros de Mora - Intra OFSS</t>
  </si>
  <si>
    <t>(-) Dedução de Contribuição Patronal - Servidor Civil Inativo - Parcelamentos - Dívida Ativa - Multas da Dívida Ativa - Intra OFSS</t>
  </si>
  <si>
    <t>(-) Dedução de Contribuição Patronal - Servidor Civil Inativo - Parcelamentos - Juros de Mora da Dívida Ativa - Intra OFSS</t>
  </si>
  <si>
    <t>(-) Dedução de Contribuição Patronal - Servidor Civil - Pensionistas - Parcelamentos - Intra OFSS</t>
  </si>
  <si>
    <t>(-) Dedução de Contribuição Patronal - Servidor Civil - Pensionistas - Parcelamentos - Principal - Intra OFSS</t>
  </si>
  <si>
    <t>(-) Dedução de Contribuição Patronal - Servidor Civil - Pensionistas - Parcelamentos - Multas e Juros de Mora - Intra OFSS</t>
  </si>
  <si>
    <t>(-) Dedução de Contribuição Patronal - Servidor Civil - Pensionistas - Parcelamentos - Dívida Ativa - Intra OFSS</t>
  </si>
  <si>
    <t>(-) Dedução de Contribuição Patronal - Servidor Civil - Pensionistas - Parcelamentos - Dívida Ativa - Multas e Juros de Mora da Dívida Ativa - Intra OFSS</t>
  </si>
  <si>
    <t>(-) Dedução de Contribuição Patronal - Servidor Civil - Pensionistas - Parcelamentos - Multas - Intra OFSS</t>
  </si>
  <si>
    <t>(-) Dedução de Contribuição Patronal - Servidor Civil - Pensionistas - Parcelamentos - Juros de Mora - Intra OFSS</t>
  </si>
  <si>
    <t>(-) Dedução de Contribuição Patronal - Servidor Civil - Pensionistas - Parcelamentos - Dívida Ativa - Multas da Dívida Ativa - Intra OFSS</t>
  </si>
  <si>
    <t>(-) Dedução de Contribuição Patronal - Servidor Civil - Pensionistas - Parcelamentos - Juros de Mora da Dívida Ativa - Intra OFSS</t>
  </si>
  <si>
    <t>Deduções do valor total da arrecadação de imposto sobre a propriedade predial e territorial urbana, de competência dos municípios. Tem como fato gerador a propriedade, o domínio útil ou a posse de bem imóvel por natureza ou por acessão física, como definido na lei civil, localizado na zona urbana do município.</t>
  </si>
  <si>
    <t>Deduções do valor total da arrecadação de imposto sobre transmissão “inter-vivos” de bens imóveis e de direitos reais sobre imóveis de competência municipal, incide sobre o valor venal dos bens ou direitos transmitidos ou cedidos. Tem o fato gerador no momento da lavradura do instrumento ou ato que servir de título às transmissões ou às cessões.</t>
  </si>
  <si>
    <t>Deduções das receitas originadas do imposto sobre a renda calculado sobre salários, a qualquer título.</t>
  </si>
  <si>
    <t>Deduções das receitas originadas do imposto sobre a renda incidente sobre importâncias pagas ou creditadas por pessoa jurídica a: pessoa jurídica, a título de comissões e corretagens, serviços de propaganda prestados, remuneração de serviços profissionais e serviços de limpeza, conservação, segurança e locação de mão-de-obra; beneficiários não identificados, desde que as importâncias pagas não tenham natureza de rendimentos do trabalho; pessoa física ou jurídica, inclusive isenta, correspondentes a multa ou qualquer outra vantagem; cooperativas de trabalho, por serviços prestados, prêmios distribuídos mediante concursos e sorteios de qualquer espécie; prêmios distribuídos em decorrência de jogos de bingo; prêmios pagos a proprietários e criadores de cavalos de corrida; benefícios líquidos resultantes da amortização antecipada de títulos de capitalização mediante sorteio; importâncias pagas a títulos de juros e indenizações por lucros cessantes, decorrentes de sentença judicial; importâncias pagas a título de indenização por danos morais, decorrentes de sentença judicial e importâncias pagas a título de cobertura por sobrevivência em seguro de vida.</t>
  </si>
  <si>
    <t>Dedução da arrecadação de imposto sobre serviços de qualquer natureza de competência dos Municípios. Tem como fato gerador a prestação, por empresa ou profissional autônomo, com ou sem estabelecimento fixo, de serviços constantes em lista própria.</t>
  </si>
  <si>
    <t>Dedução da arrecadação de receita decorrente da aplicação de adicional de até meio ponto percentual na alíquota do Imposto sobre Serviços ou do imposto que vier a substituí-lo, sobre produtos supérfluos, para a constituição do Fundo Municipal de Combate à Pobreza, conforme estabelece o artigo 82, § 2º, ADCT, CF/1988.</t>
  </si>
  <si>
    <t>Deduções do valor da receita decorrente da arrecadação do Imposto sobre Vendas a Varejo de Combustíveis Líquidos e Gasosos (IVVC). Imposto instituído pela Constituição Federal de 1988, art. 156, IV, extinto pela Emenda Constitucional nº 3/1993. Entretanto, ainda há arrecadação de saldos remanescentes do período em que o referido imposto vigorou.</t>
  </si>
  <si>
    <t>Dedução de receitas de impostos não classificados nos itens anteriores.</t>
  </si>
  <si>
    <t>Deduções das receitas que se originaram de taxas decorrentes do exercício do poder de polícia.</t>
  </si>
  <si>
    <t>Deduções das receitas relativas à taxa pelo poder de polícia para controle e fiscalização das atividades potencialmente poluidoras e utilizadoras de recursos naturais.</t>
  </si>
  <si>
    <t>Deduções das receitas relacionadas às taxas de inspeção, controle e fiscalização de vigilância sanitária, de competência dos Estados, Distrito Federal e Municípios.</t>
  </si>
  <si>
    <t>Deduções das receitas relacionadas às taxas de inspeção, controle e fiscalização relativas a saúde suplementar, de competência dos Estados, Distrito Federal e Municípios.</t>
  </si>
  <si>
    <t>Dedução de receitas que se originaram de taxas pela utilização efetiva ou potencial de serviço público específico e divisível, prestado ao contribuinte ou posto à sua disposição.</t>
  </si>
  <si>
    <t>Deduções das receitas relativas à Taxa de Estudo de Impacto de Vizinhança (EIV), estabelecidas conforme a Lei nº 10.257/2001.</t>
  </si>
  <si>
    <t>Deduções do valor da arrecadação de receita de contribuição de melhoria decorrente de valorização de propriedades em função da expansão da rede de água potável e esgoto sanitário.</t>
  </si>
  <si>
    <t>Deduções do valor da arrecadação de receita de contribuição de melhoria decorrente de valorização de propriedades em função da expansão da rede de iluminação pública na cidade.</t>
  </si>
  <si>
    <t>Deduções do valor da arrecadação de receita sobre a cobrança decorrente de valorização de propriedades em função da expansão da rede de iluminação pública rural.</t>
  </si>
  <si>
    <t>Deduções do valor da arrecadação de receita de contribuição de melhoria decorrente de valorização de propriedades em função da pavimentação asfáltica, bem como pela colocação de guias, sarjetas e calçamento.</t>
  </si>
  <si>
    <t>Deduções das receitas provenientes da Contribuição para o Plano de Seguridade Social do Servidor Público, recolhidas, dos servidores civis ativos.</t>
  </si>
  <si>
    <t>Deduções das receitas provenientes da Contribuição para o Plano de Seguridade Social do Servidor Público, recolhidas, dos servidores civis inativos.</t>
  </si>
  <si>
    <t>Deduções das receitas provenientes da Contribuição para o Plano de Seguridade Social do Servidor Público, recolhidas, dos pensionistas civis - servdiores públicos.</t>
  </si>
  <si>
    <t>Deduções das receitas provenientes da Contribuição para o Plano de Seguridade Social do Servidor Público, recolhidas, oriundas de sentenças judiciais, dos servidores civis ativos.</t>
  </si>
  <si>
    <t>Deduções das receitas provenientes da Contribuição para o Plano de Seguridade Social do Servidor Público, recolhidas, oriundas de sentenças judiciais, dos servidores civis inativos.</t>
  </si>
  <si>
    <t>Deduções das receitas provenientes da Contribuição para o Plano de Seguridade Social do Servidor Público, recolhidas, oriundas de sentenças judiciais, dos pensionistas civis - servdiores públicos.</t>
  </si>
  <si>
    <t>Deduções das receitas provenientes da Contribuição para o Plano de Seguridade Social do Servidor Público, recolhidas, respectivamente, das entidades patronais (União, Autarquias e Fundações).</t>
  </si>
  <si>
    <t>Deduções das receitas provenientes da Contribuição para o Plano de Seguridade Social do Servidor Público, recolhidas, respectivamente, das entidades patronais (União, Autarquias e Fundações) em virtude de sentenças judiciais.</t>
  </si>
  <si>
    <t>Deduções das receitas provenientes dos parcelamentos de débitos da Contribuição para o Plano de Seguridade Social do Servidor Público Civil.</t>
  </si>
  <si>
    <t>Deduções do valor da arrecadação da receita de contribuições patronais relativas aos servidores civis inativos para institutos de previdência social.</t>
  </si>
  <si>
    <t>Deduções do valor da arrecadação da receita de contribuições patronais relativas aos pensionistas civis públicos para institutos de previdência social.</t>
  </si>
  <si>
    <t>Deduções do valor da arrecadação da receita de contribuições patronais oriunda de sentenças judiciais relativas a servidores civis inativos para institutos de previdência social.</t>
  </si>
  <si>
    <t>Deduções do valor da arrecadação da receita de contribuições patronais oriunda de sentenças judiciais relativas a pensionistas civis públicos para institutos de previdência social.</t>
  </si>
  <si>
    <t>Deduções do valor da arrecadação por meio de parcelamento da receita de contribuições patronais relativas aos servidores civis ativos para institutos de previdência social.</t>
  </si>
  <si>
    <t>Deduções do valor da arrecadação por meio de parcelamento da receita de contribuições patronais relativas aos servidores civis inativos para institutos de previdência social.</t>
  </si>
  <si>
    <t>Deduções do valor da arrecadação por meio de parcelamento da receita de contribuições patronais relativas aos pensionistas civis públicos para institutos de previdência social.</t>
  </si>
  <si>
    <t>Deduções das receitas originadas de recursos que integram o Fundo de Saúde de Assistência Médica, destinado ao atendimento médico-hospitalar, médico-domiciliar, odontológico, psicológico e social dos servidores civis.</t>
  </si>
  <si>
    <t>Deduções das receitas originadas do parcelamento de débitos da contribuição que integra o Fundo de Saúde de Assistência Médica, destinado ao atendimento médico-hospitalar, médico-domiciliar, odontológico, psicológico e social dos servidores civis.</t>
  </si>
  <si>
    <t>Deduções das receitas originadas de recursos que integram o Fundo de Saúde de Assistência Médica, destinado ao atendimento médico-hospitalar, médico-domiciliar, odontológico, psicológico e social de outros beneficiários não citadas nas naturezas de receitas específicas.</t>
  </si>
  <si>
    <t>Deduções das receitas originadas do parcelamento de débitos da contribuição que integra o Fundo de Saúde de Assistência Médica, destinado ao atendimento médicohospitalar, médico-domiciliar, odontológico, psicológico e social de outros beneficiários não citadas nas naturezas de receitas específicas.</t>
  </si>
  <si>
    <t>Dedução de contribuições sociais que não se enquadrem em outra natureza de receita mais específica e que NÃO sejam arrecadadas e projetadas pela Secretaria da Receita Federal do Brasil - RFB. Considera-se receita Arrecadada e Projetada pela RFB aquela cuja responsabilidade de projeção recai sobre a Secretaria da Receita Federal do Brasil e que é enviada à SOF para fins de elaboração das estimativas de receitas orçamentárias do PLOA, do PLDO e de outras avaliações periódicas da receita primária</t>
  </si>
  <si>
    <t>Dedução de o parcelamento de débitos de quaisquer outras contribuições sociais que não se enquadrem nos itens anteriores</t>
  </si>
  <si>
    <t>Dedução de contribuições econômicas que não se enquadrem em outra natureza de receita mais específica e que NÃO sejam arrecadadas e projetadas pela Secretaria da Receita Federal do Brasil - RFB. Considera-se receita Arrecadada e Projetada pela RFB aquela cuja responsabilidade de projeção recai sobre a Secretaria da Receita Federal do Brasil e que é enviada à SOF para fins de elaboração das estimativas de receitas orçamentárias do PLOA, do PLDO e de outras avaliações periódicas da receita primária</t>
  </si>
  <si>
    <t>Dedução da receita decorrente da contribuição para o custeio do serviço de iluminação pública.</t>
  </si>
  <si>
    <t>Deduções das receitas que se originaram da exploração do patrimônio imobiliário do Estado, como, por exemplo, as provenientes de aluguéis e arrendamentos, dentre outras.</t>
  </si>
  <si>
    <t>Deduções das receitas que se originaram da exploração do patrimônio imobiliário do Estado, como, por exemplo, foros, laudêmios, tarifas de ocupação de terrenos, tarifas de ocupação de imóveis.</t>
  </si>
  <si>
    <t>Dedução de receitas provenientes da utilização de áreas de domínio da União, as quais, a critério do Poder Executivo, poderão ser cedidas, gratuitamente ou em condições especiais, sob qualquer regimes previsto em Lei, quai sejam: concessão, permissão ou autorização de uso de bem público.</t>
  </si>
  <si>
    <t>Dedução de receitas oriundas da exploração do patrimônio imobiliário do Estado que não tenham se enquadrado nos itens anteriores.</t>
  </si>
  <si>
    <t>Deduções das receitas decorrentes de juros e correções monetárias incidentes sobre depósitos bancários</t>
  </si>
  <si>
    <t>Dedução da receita oriunda de juros e correções monetárias auferidos sobre depósitos especiais.</t>
  </si>
  <si>
    <t>Dedução da receita oriunda de juros e correções monetárias auferidos sobre saldos de recursos não desembolsados.</t>
  </si>
  <si>
    <t>Dedução de recursos oruindos dos rendimentos auferidos decorrentes da aplicação de recursos do RPPS no mercado financeiro, em fundos de renda fixa, de renda variável, ou em fundos imobiliários.</t>
  </si>
  <si>
    <t>Dedução de recursos oriundos de juros de título de renda, provenientes de aplicações no mercado financeiro. Inclui o resultado das aplicações em títulos públicos.</t>
  </si>
  <si>
    <t>Dedução de recursos provenientes do pagamento à União, aos estados, ao DF e aos municípios, em face dos lucros obtidos pelas empresas estatais a título de Juros sobre o Capital Próprio. A exemplo dos dividendos, juros sobre o capital próprio são valores pagos pelas empresas em virtude de lucros obtidos. Trata-se, portanto, de receita primária.</t>
  </si>
  <si>
    <t>Dedução de receitas decorrentes da delegação (mediante Concessão, Permissão ou Autorização) para o setor privado ou outros entes estatais prestarem serviços públicos de transporte rodoviário.</t>
  </si>
  <si>
    <t>Dedução de receitas decorrentes da delegação para prestação de serviços públicos não abarcadas por códigos específicos.</t>
  </si>
  <si>
    <t>Dedução de receitas oriundas da exploração de quaisquer outros recursos naturais não listados em códigos de natureza de receita específicos.</t>
  </si>
  <si>
    <t>Deduções das receitas decorrentes da cessão do direito de operacionalizar pagamentos de determinado órgão ou entidade do Poder Judiciário.</t>
  </si>
  <si>
    <t>Deduções das receitas patrimoniais não classificadas nos itens anteriores, inclusive receitas de aluguéis de bens móveis.</t>
  </si>
  <si>
    <t>Deduções das receitas de atividades de exploração ordenada dos recursos naturais vegetais em ambiente natural e protegido. Compreende as atividades de cultivo agrícola, de cultivo de espécies florestais para produção de madeira, celulose e para proteção ambiental, de extração de madeira em florestas nativas, de coleta de produtos vegetais, além do cultivo de produtos agrícolas.</t>
  </si>
  <si>
    <t>Deduções das receitas decorrentes das atividades industriais.</t>
  </si>
  <si>
    <t>Deduções das receitas de inscrição em concursos e processos seletivos, inclusive vestibulares realizados pelas instituições de ensino.</t>
  </si>
  <si>
    <t>Deduções das receitas originadas de procedimentos obrigatórios de registro, certificação, inspeção e fiscalização.</t>
  </si>
  <si>
    <t>Deduções das receitas originadas da prestação de serviços relacionados à disponibilização de informações em redes e sistemas de dados em meio digital e à prestação de serviços relacionados ao uso intensivo de tecnologia.</t>
  </si>
  <si>
    <t>Deduções das receitas originadas da prestação de serviços de transporte. Compreende as atividades de transporte de passageiros ou mercadorias, em todas as modalidades viárias.</t>
  </si>
  <si>
    <t>Deduções das receitas originadas na exploração dos portos, terminais marítimos, atracadouros e ancoradouros.</t>
  </si>
  <si>
    <t>Deduções das receitas originadas de serviços de atendimento à saúde, de caráter especializado ou não. Compreende a prestação de serviços relacionados à saúde em hospitais e similares, bem como serviços de saúde correlatos.</t>
  </si>
  <si>
    <t>Deduções das receitas originadas de serviços de registro de análise e de controle de produtos sujeitos a normas de vigilância sanitária.</t>
  </si>
  <si>
    <t>Deduções das receitas originadas de serviços de atendimento à saúde, de caráter especializado ou não. Compreende a prestação de serviços relacionados à saúde com natureza radiológica ou laboratorial.</t>
  </si>
  <si>
    <t>Deduções das receitas originadas de serviços de atendimento à saúde, de caráter especializado ou não. Compreende a prestação de serviços relacionados à saúde com natureza ambulatórial.</t>
  </si>
  <si>
    <t>Deduções das receitas decorrentes de serviços não relacionados nos itens anteriores.</t>
  </si>
  <si>
    <t>Deduções do valor total das receitas recebidas por meio de cota-parte do Fundo de Participação dos Municípios (FPM), referente à alínea “b” do inciso I do art. 159 da Constituição Federal.</t>
  </si>
  <si>
    <t>Deduções do valor total das receitas recebidas por meio de transferências do imposto sobre a propriedade territorial rural.</t>
  </si>
  <si>
    <t>Dedução de recebidos em decorrência da transferência constitucional do imposto sobre produtos industrializados.</t>
  </si>
  <si>
    <t>Dedução de o valor total dos recursos oriundos de convênios firmados, com ou sem contraprestações de serviços, com a União ou com suas entidades, para a realização de objetivos de interesse comum dos partícipes, e destinados a custear despesas correntes. Quando o convênio for entre entidades federais, a entidade transferidora não poderá integrar o orçamento da seguridade social da União.</t>
  </si>
  <si>
    <t>Deduções do valor total dos recursos oriundos de convênios firmados com a saúde, para realização de objetivos de interesse comum dos partícipes, e destinados a custear despesas correntes. Quando o convênio for entre entidades federais, a entidade transferidora não poderá integrar o orçamento da seguridade social da União.</t>
  </si>
  <si>
    <t>Deduções do valor da receita de transferências de convênios da União destinadas a programas de educação.</t>
  </si>
  <si>
    <t>Deduções do valor da receita de transferências de convênios da União destinadas a programas de assistência social, compreendendo as transferências de recursos do Fundo Nacional de Assistência Social. Não estão incluídas nesta rubrica as transferências destinadas aos programas de combate à fome.</t>
  </si>
  <si>
    <t>Deduções do valor da receita de transferências de convênios da União destinadas a programas de combate à Fome.</t>
  </si>
  <si>
    <t>Deduções do valor da receita de transferências de convênios da União destinadas a programas de saneamento básico.</t>
  </si>
  <si>
    <t>Deduções do valor da arrecadação de receita de transferência da participação de municípios na arrecadação do Imposto sobre a Circulação de Mercadorias e Prestação de Serviços – ICMS, pelo estado.</t>
  </si>
  <si>
    <t>Deduções do valor da arrecadação de receita de transferência da participação de municípios na arrecadação do Imposto sobre a Propriedade de Veículos Automotores – IPVA, pelo estado.</t>
  </si>
  <si>
    <t>Deduções do valor recebido pelo município decorrente da participação deste na Cota-Parte do Estado na arrecadação do Imposto sobre Produtos Industrializados – IPI realizada pela União.</t>
  </si>
  <si>
    <t>Deduções do valor total dos recursos oriundos de convênios firmados, com ou sem contraprestações de serviços com Estados ou com o Distrito Federal e respectivas entidades públicas, para realização de objetivos de interesse comum dos partícipes, destinados ao Sistema Único de Saúde.</t>
  </si>
  <si>
    <t>Deduções do valor total dos recursos oriundos de convênios firmados, com ou sem contraprestações de serviços com Estados ou com o Distrito Federal e respectivas entidades públicas, para realização de objetivos de interesse comum dos partícipes, destinados a Programas de Educação.</t>
  </si>
  <si>
    <t>Deduções do valor total de recursos oriundos de convênios firmados com os Municípios e suas entidades, recebidos pela União, Estados, Distrito Federal e Municípios e suas respectivas entidades, para realização de objetivos de interesse comum dos partícipes, destinados ao Sistema Único de Saúde.</t>
  </si>
  <si>
    <t>Deduções do valor total de recursos oriundos de convênios firmados com os Municípios e suas entidades, recebidos pela União, Estados, Distrito Federal e Municípios e suas respectivas entidades, para realização de objetivos de interesse comum dos partícipes, destinados a Programas de Educação.</t>
  </si>
  <si>
    <t>Deduções das receitas provenientes de recursos financeiros recebidos de instituições dotadas de personalidade jurídica de direito privado, decorrentes de convênios, quando destinados a atender despesas classificáveis como correntes, na área de programas de saúde. Específica para transferências aos Estados, Distrito Federal e Municípios.</t>
  </si>
  <si>
    <t>Deduções das receitas provenientes de recursos financeiros recebidos de instituições dotadas de personalidade jurídica de direito privado, decorrentes de convênios, quando destinados a atender despesas classificáveis como correntes, na área de programas de educação. Específica para transferências aos Estados, Distrito Federal e Municípios.</t>
  </si>
  <si>
    <t>Deduções do valor total dos recursos financeiros recebidos de pessoas físicas, decorrentes de doações, contratos, acordos, ajustes ou outros instrumentos, quando destinados a atender despesas especificamente destinados a programas de saúde.</t>
  </si>
  <si>
    <t>Deduções do valor total dos recursos financeiros recebidos de pessoas físicas, decorrentes de doações, contratos, acordos, ajustes ou outros instrumentos, quando destinados a atender despesas especificamente destinados a programas de educação.</t>
  </si>
  <si>
    <t>Dedução de receitas decorrentes de multas de caráter punitivo aplicadas por órgãos ou entidades, quando: i) a aplicação da multa for determinada por dispositivos legais que não possuam códigos de natureza de receita específicos para o recolhimento; e ii) quando o destinatário da totalidade da receita auferida por meio da aplicação da multa for a própria Unidade responsável por aplicá-la.</t>
  </si>
  <si>
    <t>Dedução de receitas provenientes de sanções administrativas derivadas de condutas e atividades lesivas ao meio ambiente aplicadas por órgãos fiscalizadores.</t>
  </si>
  <si>
    <t>Dedução de receitas decorrentes de multas aplicadas por determinação judicial, relativas a condutas e atividades lesivas ao meio ambiente.</t>
  </si>
  <si>
    <t>Dedução de multas aplicadas por Tribunais de Contas pelo não cumprimento a decisão daqueles Tribunais.</t>
  </si>
  <si>
    <t>Dedução de receitas decorrentes de multas aplicadas no âmbito de processos judiciais.</t>
  </si>
  <si>
    <t>Dedução de receitas de multas e juros de mora destinados à indenização pelo atraso no cumprimento de obrigação e multas de caráter punitivo ou moratório decorrentes de inobservância de obrigações contratuais.</t>
  </si>
  <si>
    <t>Dedução de receitas decorrentes de multas aplicadas pelo descumprimento da obrigatoriedade de que trata a legislação sobre regime de previdência privada complementar.</t>
  </si>
  <si>
    <t>Deduções do valor dos recursos recebidos como indenização por danos causados ao patrimônio público ou indenização por Posse/Ocupação Ilícita de Bens da União.</t>
  </si>
  <si>
    <t>Dedução de receitas provenientes da ocorrência de sinistro nas operações de seguros com o objetivo de garantir interesse legítimo do segurado, relativo a pessoa ou a coisa, contra riscos predeterminados. Decorrentes de contratos junto a entidades legalmente constituídas como seguradoras, nas quais o poder público figure como segurado.</t>
  </si>
  <si>
    <t>Dedução de recursos recebidos como ressarcimento por danos causados ao patrimônio público, não classificado nos itens anteriores.</t>
  </si>
  <si>
    <t>Dedução de receitas primárias decorrentes da restituição ao concedente ou ao Tesouro Nacional, do saldo de recursos de convênios ou instrumentos congêneres realizados em fontes primárias ou financeiras de recursos, quando da conclusão, denúncia, rescisão ou extinção do convênio.</t>
  </si>
  <si>
    <t>Dedução de receitas decorrentes de contrapartida por parte de beneficiários de programas de concessão de subvenções ou subsídios.</t>
  </si>
  <si>
    <t>Deduções das receitas correspondentes aos encargos legais exigidos na ato da inscrição de créditos em dívida ativa da União, bem como nas hipóteses de cobrança judicial do executado, a serem recolhidas como renda da União.</t>
  </si>
  <si>
    <t>Deduções das receitas provenientes de sentença judicial que condena o vencido a pagar honorários advocatícios de sucumbência, no caso dos advogados públicos, nos termos do art. 85, caput e § 19, do Código de Processo Civil, Lei nº 13.105, de 16 de março de 2015.</t>
  </si>
  <si>
    <t>Deduções do valor da receita obtida com a alienação ou resgate de títulos e valores mobiliários temporários.</t>
  </si>
  <si>
    <t>Deduções das receitas provenientes da alienação de bens imóveis, de propriedade da União, Estados, Distrito Federal e Municípios.</t>
  </si>
  <si>
    <t>Dedução de o valor total dos recursos oriundos de convênios firmados, com ou sem contraprestações de serviços, com a União ou com suas entidades, para a realização de objetivos de interesse comum dos partícipes, e destinados a custear despesas de capital. Quando o convênio for entre entidades federais, a entidade transferidora não poderá integrar o orçamento da seguridade social da União.</t>
  </si>
  <si>
    <t>Deduções do valor dos recursos oriundos de convênios firmados com a saúde, para a realização de objetivos de interesse comum dos partícipes, e destinados a custear despesas de capital.</t>
  </si>
  <si>
    <t>Deduções do valor dos recursos oriundos de convênios firmados com a União, destinados a programas de educação, para a realização de objetivos de interesse comum dos partícipes, e destinados a custear despesas de capital.</t>
  </si>
  <si>
    <t>Deduções do valor dos recursos oriundos de convênios firmados com a União, destinados a programas de saneamento básico, para a realização de objetivos de interesse comum dos partícipes, e destinados a custear despesas de capital.</t>
  </si>
  <si>
    <t>Deduções do valor dos recursos oriundos de convênios firmados com a União, destinados a programas de meio ambiente, para a realização de objetivos de interesse comum dos partícipes, e destinados a custear despesas de capital. Esta conta não pode ser utilizada para o registro do repasse constitucional de receita proveniente da Contribuição de Intervenção no Domínio Econômico (CIDE), na forma prevista no art. 159, III da Constituição.</t>
  </si>
  <si>
    <t>Deduções do valor dos recursos oriundos de convênios firmados com a União, destinados a programas de infraestrutura em transporte, para realização de objetivos de interesse comum dos partícipes, e destinados a custear despesas de capital. Esta conta não pode ser utilizada para o registro do repasse constitucional de receita proveniente da Contribuição de Intervenção no Domínio Econômico (CIDE), na forma prevista no art. 159, III da Constituição.</t>
  </si>
  <si>
    <t>Deduções das receitas provenientes de recursos financeiros recebidos dos Estados e do Distrito Federal e de suas entidades, decorrentes de doações, contratos, convênios, acordos, ajustes, termos de parceria ou outros instrumentos, quando destinados a atender despesas classificáveis como de capital.</t>
  </si>
  <si>
    <t>Dedução de o valor total dos recursos oriundos de convênios firmados com ou sem contraprestações de serviços com Estados ou com o Distrito Federal e respectivas entidades públicas, para a realização de objetivos de interesse comum dos partícipes, destinados a custear despesas de capital.</t>
  </si>
  <si>
    <t>Deduções do valor dos recursos oriundos de convênios firmados com os Estados, destinados ao Sistema Único de Saúde, para a realização de objetivos de interesse comum dos partícipes, e destinados a custear despesas de capital.</t>
  </si>
  <si>
    <t>Deduções do valor dos recursos oriundos de convênios firmados com os Estados, destinados a programas de educação, para a realização de objetivos de interesse comum dos partícipes, e destinados a custear despesas de capital.</t>
  </si>
  <si>
    <t>Deduções do valor dos recursos oriundos de convênios firmados com os Estados, destinados a programas de saneamento básico, para a realização de objetivos de interesse comum dos partícipes, e destinados a custear despesas de capital.</t>
  </si>
  <si>
    <t>Deduções do valor dos recursos oriundos de convênios firmados com os Estados, destinados a programas de meio ambiente, para a realização de objetivos de interesse comum dos partícipes, e destinados a custear despesas de capital. Esta conta não pode ser utilizada para o registro do repasse constitucional de receita proveniente da cota-parte da Contribuição de Intervenção no Domínio Econômico (CIDE), na forma prevista no art. 159, III, § 4º da Constituição.</t>
  </si>
  <si>
    <t>Deduções do valor dos recursos oriundos de convênios firmados com os Estados, destinados a programas de infraestrutura em transporte, para a realização de objetivos de interesse comum dos partícipes, e destinados a custear despesas de capital. Esta conta não pode ser utilizada para o registro do repasse constitucional de receita proveniente da cota-parte da Contribuição de Intervenção no Domínio Econômico (CIDE), na forma prevista no art. 159, III, § 4º da Constituição.</t>
  </si>
  <si>
    <t>Direito de Uso da Imagem e de Reprodução dos Bens do Acervo Patrimonial-Principal</t>
  </si>
  <si>
    <t>Direito de Uso da Imagem e de Reprodução dos Bens do Acervo Patrimonial - Dívida Ativa</t>
  </si>
  <si>
    <t>Direito de Uso da Imagem e de Reprodução dos Bens do Acervo Patrimonial - Multas</t>
  </si>
  <si>
    <t>Direito de Uso da Imagem e de Reprodução dos Bens do Acervo Patrimonial - Juros de Mora</t>
  </si>
  <si>
    <t>Direito de Uso da Imagem e de Reprodução dos Bens do Acervo Patrimonial - Juros de Mora da Dívida Ativa</t>
  </si>
  <si>
    <t>Direito de Uso da Imagem e de Reprodução dos Bens do Acervo Patrimonial - Multas e Juros de Mora</t>
  </si>
  <si>
    <t>Registra receitas oriundas do Direito de Uso da Imagem e de Reprodução dos Bens do Acervo Patrimonial-Principal</t>
  </si>
  <si>
    <t>Registra receitas oriundas do Direito de Uso da Imagem e de Reprodução dos Bens do Acervo Patrimonial - Multas e Juros de Mora</t>
  </si>
  <si>
    <t>Registra receitas oriundas do Direito de Uso da Imagem e de Reprodução dos Bens do Acervo Patrimonial - Dívida Ativa</t>
  </si>
  <si>
    <t>Registra receitas oriundas do Direito de Uso da Imagem e de Reprodução dos Bens do Acervo Patrimonial - Multas</t>
  </si>
  <si>
    <t>Registra receitas oriundas do Direito de Uso da Imagem e de Reprodução dos Bens do Acervo Patrimonial - Juros de Mora</t>
  </si>
  <si>
    <t>Registra receitas oriundas do Direito de Uso da Imagem e de Reprodução dos Bens do Acervo Patrimonial - Juros de Mora da Dívida Ativa</t>
  </si>
  <si>
    <t>Registra as receitas decorrentes das atividades industriais.</t>
  </si>
  <si>
    <t>Registra as receitas decorrentes da contribuição dos servidores públicos civis ativos, inativos e pensionistas, destinada ao custeio da Assistência à Saúde Suplementar do Servidor Civil.</t>
  </si>
  <si>
    <t>Registra as receitas provenientes de recursos financeiros recebidos da União ou de suas entidades, decorrentes de doações, contratos, convênios, acordos, ajustes, termos de parceria ou outros instrumentos, quando destinados a atender despesas classificáveis como correntes.</t>
  </si>
  <si>
    <t>Transferências Decorrentes de Participação em Outras Receitas de Impostos da União</t>
  </si>
  <si>
    <t>Registra o valor de transferências decorrentes da participação em receitas de impostos da União, não especificadas anteriormente, conforme definido em legislação.</t>
  </si>
  <si>
    <t>Outras Transferências decorrentes de Compensação Financeira pela Exploração de Recursos Naturais  </t>
  </si>
  <si>
    <t>PORTARIA CONJUNTA STN/SOF/ME Nº 16, DE 11/02/2021</t>
  </si>
  <si>
    <t>Registra o valor das transferências correntes da União recebidas pelos Estados, Distrito Federal e Municípios, referentes ao bloco de estruturação da rede de serviços do Sistema Único de Saúde – SUS, destinados à Assistência Farmacêutica.</t>
  </si>
  <si>
    <t>Registra o valor das transferências correntes da União recebidas pelos Estados, Distrito Federal e Municípios, referentes ao bloco de estruturação da rede de serviços do Sistema Único de Saúde – SUS, destinados a outros programas não especificados nas classificações anteriores.</t>
  </si>
  <si>
    <t>Outras Transferências de Recursos do Sistema Único de Saúde - SUS</t>
  </si>
  <si>
    <t>Outras Transferências Diretas do Fundo Nacional do Desenvolvimento da Educação - FNDE</t>
  </si>
  <si>
    <t>Registra o valor recebido a título da complementação efetuada pela União ao Fundeb na modalidade Valor Anual Total por Aluno (VAAT), conforme art. 5º, II e art. 6º, II da Lei nº 14.113/2020. </t>
  </si>
  <si>
    <t>Registra o valor recebido a título da complementação efetuada pela União ao Fundeb na modalidade Valor Anual por Aluno (VAAF), conforme art. 5º, I e art. 6º, I da Lei nº 14.113/2020. </t>
  </si>
  <si>
    <t>Registra o valor recebido a título da complementação efetuada pela União ao Fundeb na modalidade VAAR, conforme art. 5º, III e art. 6º, III da Lei nº 14.113/2020. </t>
  </si>
  <si>
    <t>Agrega o valor total dos recursos de transferências correntes da União recebidos pelos Estados, Distrito Federal e Municípios, referentes ao Fundo Nacional de Assistência Social – FNAS.</t>
  </si>
  <si>
    <t>Outras Transferências de Convênios da União e de Suas Entidades</t>
  </si>
  <si>
    <t>Registra o valor da receita de transferências de convênios da União e de suas Entidades não especificados anteriormente.</t>
  </si>
  <si>
    <t>Portaria SOF/ME nº 5.118/2021</t>
  </si>
  <si>
    <t>Agrega o valor total de outras transferências de recursos da União e de suas Entidades</t>
  </si>
  <si>
    <t>Transferência Especial da União</t>
  </si>
  <si>
    <t>Registra as receitas das transferências da União provenientes de emendas individuais impositivas ao orçamento da União, nos termos do art. 166-A, inciso I, da Constituição Federal.</t>
  </si>
  <si>
    <t>Transferência Obrigatória Decorrente da Lei Complementar nº 176/2020</t>
  </si>
  <si>
    <t>Registra as receitas provenientes das transferências obrigatórias da União, decorrentes do disposto na Lei complementar nº 176, de 29 de dezembro de 2020</t>
  </si>
  <si>
    <t>Agrega as receitas provenientes de recursos financeiros recebidos dos Estados e do Distrito Federal.</t>
  </si>
  <si>
    <t>Transferências Decorrentes de Participação em Outras Receitas de Impostos dos Estados e do Distrito Federal</t>
  </si>
  <si>
    <t>Registra o valor de transferências decorrentes da participação em receitas de impostos dos Estados e do Distrito Federal, não especificadas anteriormente, conforme definido em legislação.</t>
  </si>
  <si>
    <t>Agrega os valores das receitas recebidas dos Estados no âmbito do Sistema Único de Saúde – SUS.</t>
  </si>
  <si>
    <t>Registra os valores das receitas recebidas dos Estados no âmbito do Sistema único de Saúde – SUS.</t>
  </si>
  <si>
    <t>Outras Transferências de Convênios dos Estados e DF e de Suas Entidades</t>
  </si>
  <si>
    <t>Registra o valor dos recursos oriundos de convênios firmados, com ou sem contraprestações de serviços com Estados ou com o Distrito Federal e respectivas entidades públicas, para realização de objetivos de interesse comum dos partícipes, destinados a custear despesas correntes,não especificados anteriormente.</t>
  </si>
  <si>
    <t>Agrega o valor total de outras transferências de recursos dos Estados e do Distrito Federal.</t>
  </si>
  <si>
    <t>Registra o valor total dos recursos recebidos pelas demais esferas de governo e respectivas entidades da administração descentralizada, destinados a programas de educação, transferidos pelos Estados, exceto as transferências de convênios</t>
  </si>
  <si>
    <t>Agrega os valores das receitas recebidas dos Municípios no âmbito do Sistema Único de Saúde – SUS.</t>
  </si>
  <si>
    <t>Agrega os valores das receitas de transferências de convênios dos Municípios e de suas entidades.</t>
  </si>
  <si>
    <t>Outras Transferências de Convênios dos Municípios e de Suas Entidades</t>
  </si>
  <si>
    <t>Registra o valor dos recursos oriundos de convênios firmados, com ou sem contraprestações de serviços com Municípios e suas entidades públicas, para realização de objetivos de interesse comum dos partícipes, destinados a custear despesas correntes, não especificados anteriormente.</t>
  </si>
  <si>
    <t>Agrega o valor total de outras transferências de recursos dos Municípios.</t>
  </si>
  <si>
    <t>Agrega o valor total dos recursos de transferências recebidos diretamente do FUNDEB, pelos Estados, Distrito Federal e Municípios, independente do valor que foi deduzido no ente para a formação do FUNDEB.</t>
  </si>
  <si>
    <t>Agrega o valor da receita de outras transferências multigovernamentais, não classificadas nos itens anteriores.</t>
  </si>
  <si>
    <t>Outras Transferências do Exterior</t>
  </si>
  <si>
    <t>Registra as receitas provenientes de recursos financeiros recebidos do exterior quando destinados a atender despesas classificáveis como correntes, não especificados anteriormente.</t>
  </si>
  <si>
    <t>Agrega as receitas provenientes de demais transferências correntes.</t>
  </si>
  <si>
    <t>Outras Transferências de Pessoas Físicas</t>
  </si>
  <si>
    <t>Registra as receitas provenientes de recursos financeiros recebidos de pessoas físicas quando destinados a atender despesas classificáveis como correntes, não especificados anteriormente.</t>
  </si>
  <si>
    <t>Registra as receitas provenientes de depósitos não identificados, decorrentes de doações, quando destinados a atender despesas classificáveis como correntes.</t>
  </si>
  <si>
    <t>Agrega as receitas provenientes de transferências correntes que não se enquadram nos itens anteriores.</t>
  </si>
  <si>
    <t>Registra as receitas provenientes de transferências correntes não especificados anteriormente.</t>
  </si>
  <si>
    <t>Agrega as receitas oriundas de multas administrativas, contratuais e judiciais.</t>
  </si>
  <si>
    <t>Registra receitas decorrentes de restituições não classificadas nos itens anteriores.</t>
  </si>
  <si>
    <t>Agrega receitas oriundas de multas e juros decorrentes das alienações de bens móveis.</t>
  </si>
  <si>
    <t>Agrega receitas oriundas de multas e juros decorrentes da alienação de estoques.</t>
  </si>
  <si>
    <t>Registra as receitas oriundas de multas e juros decorrentes de alienação de estoques destinados a programas sociais.</t>
  </si>
  <si>
    <t>Registra as receitas oriundas de multas e juros decorrentes de alienação de estoques referentes ao programa de aquisição de alimentos.</t>
  </si>
  <si>
    <t>Registra as receitas oriundas de multas e juros de bens móveis e semoventes</t>
  </si>
  <si>
    <t>Registra as receitas oriundas de multas e juros de bens de alienações de bens móveis, não especificados anteriormente.</t>
  </si>
  <si>
    <t>Agrega receitas oriundas de multas e juros decorrentes das alienações de bens imóveis.</t>
  </si>
  <si>
    <t>Registra as receitas oriundas de multas e juros decorrentes das alienações de bens imóveis em geral.</t>
  </si>
  <si>
    <t>Registra as receitas oriundas de multas e juros decorrentes das alienações de bens imóveis do Programa de Administração Patrimonial Imobiliária.</t>
  </si>
  <si>
    <t>Registra as receitas oriundas de multas e juros de mora do adicional sobre alienações de bens imóveis</t>
  </si>
  <si>
    <t>Registra as receitas oriundas de multas e juros de bens de alienações de bens imóveis, não especificados anteriormente.</t>
  </si>
  <si>
    <t>Registra as receitas oriundas de multas e juros decorrentes das alienações de bens intangíveis.</t>
  </si>
  <si>
    <t>Agrega receitas oriundas de multas e juros decorrentes das amortizações de empréstimos.</t>
  </si>
  <si>
    <t>Registra as receitas oriundas de multas e juros decorrentes de amortização de empréstimos -Refinanciamento de Dívidas de Médio e Longo Prazo</t>
  </si>
  <si>
    <t>Registra as receitas oriundas de multas e juros decorrentes de amortização de empréstimos contratuais.</t>
  </si>
  <si>
    <t>Agrega receitas oriundas de multas e juros decorrentes de amortização de financiamento.</t>
  </si>
  <si>
    <t>Registra as receitas oriundas de multas e juros decorrentes de amortização de financiamento em geral.</t>
  </si>
  <si>
    <t>Agrega receitas oriundas de multas e juros decorrentes de outras receitas de capital.</t>
  </si>
  <si>
    <t>Registra as receitas oriundas de multas e juros decorrentes de outras receitas de capital.</t>
  </si>
  <si>
    <t>Registra as receitas provenientes de outras receitas correntes.</t>
  </si>
  <si>
    <t>Registra as receitas provenientes de termo de ajustamento de conduta - TAC.</t>
  </si>
  <si>
    <t>Alienação de Títulos, Valores Mobiliários e Aplicações Congêneres</t>
  </si>
  <si>
    <t>Agrega os valores das receitas recebidas da União no âmbito do Sistema Único de Saúde – SUS</t>
  </si>
  <si>
    <t>Registra o valor das transferências de capital da União recebidas pelos Estados, Distrito Federal e Municípios, referentes ao bloco de estruturação da rede de serviços do Sistema Único de Saúde – SUS, destinados à assistência farmacêutica.</t>
  </si>
  <si>
    <t>Registra o valor das transferências de capital da União recebidas pelos Estados, Distrito Federal e Municípios, referentes ao bloco de estruturação da rede de serviços do Sistema Único de Saúde – SUS, destinados a outros programas não especificados anteriormente.</t>
  </si>
  <si>
    <t>Agrega os valores das receitas de transferências do Fundo Nacional de Desenvolvimento da Educação - FNDE</t>
  </si>
  <si>
    <t>Registra o valor dos recursos oriundos de transferências de convênios firmados com a União e de suas Entidades, para a realização de objetivos de interesse comum dos partícipes, e destinados a custear despesas de capital, não previstos nos itens anteriores.</t>
  </si>
  <si>
    <t>Registra o valor dos recursos oriundos de transferências de convênios dos Estados, DF e de suas Entidades, para a realização de objetivos de interesse comum dos partícipes, e destinados a custear despesas de capital, não previstos nos itens anteriores.</t>
  </si>
  <si>
    <t>Agrega os valores das receitas recebidas dos Municípios no âmbito do Sistema Único de Saúde – SUS</t>
  </si>
  <si>
    <t>Registra os valores das receitas recebidas dos Municípios no âmbito do Sistema Único de Saúde – SUS</t>
  </si>
  <si>
    <t>Registra o valor dos recursos oriundos de transferências de convênios dos Municípios e de suas Entidades, para a realização de objetivos de interesse comum dos partícipes, e destinados a custear despesas de capital, não previstos nos itens anteriores.</t>
  </si>
  <si>
    <t>Registra o valor total dos recursos recebidos, com ou sem contraprestações de serviços, oriundos de instituições privadas em modalidades distintas das anteriormente classificadas, para a realização de objetivos de interesse comum dos partícipes, destinados a custear despesas de capital.</t>
  </si>
  <si>
    <t>Registra as receitas provenientes de recursos financeiros recebidos do exterior, quando destinados a atender despesas classificáveis como de capital, não especificadas anteriormente.</t>
  </si>
  <si>
    <t>Agrega as receitas provenientes de demais transferências de capital.</t>
  </si>
  <si>
    <t>Registra o valor total das receitas recebidas por meio de transferências de capital provenientes de pessoas físicas, não especificadas anteriormente.</t>
  </si>
  <si>
    <t>Agrega as receitas provenientes de transferências de capital que não se enquadram nos itens anteriores.</t>
  </si>
  <si>
    <t>Registra as receitas provenientes de transferências de capital não especificados anteriormente.</t>
  </si>
  <si>
    <t>S</t>
  </si>
  <si>
    <t>A</t>
  </si>
  <si>
    <t>Participações - Multas e Juros de Mora</t>
  </si>
  <si>
    <t>Outros Valores Mobiliários - Multas e Juros de Mora</t>
  </si>
  <si>
    <t>1.7.1.3.00.0.0.00</t>
  </si>
  <si>
    <t>1.7.1.3.50.0.0.00</t>
  </si>
  <si>
    <t>1.7.1.3.50.1.0.00</t>
  </si>
  <si>
    <t>1.7.1.3.50.1.1.00</t>
  </si>
  <si>
    <t>1.7.1.3.50.1.1.01</t>
  </si>
  <si>
    <t>TCE</t>
  </si>
  <si>
    <t>1.7.1.3.50.1.1.02</t>
  </si>
  <si>
    <t>Transferências de Recursos do Bloco de Manutenção das Ações e Serviços Públicos de Saúde – Atenção Primária - Principal - Transferências da União decorrentes de emendas parlamentares individuais - finalidade definida</t>
  </si>
  <si>
    <t>1.7.1.3.50.1.1.03</t>
  </si>
  <si>
    <t>Transferências de Recursos do Bloco de Manutenção das Ações e Serviços Públicos de Saúde – Atenção Primária - Principal - Transferências da União decorrentes de emendas parlamentares de bancada.</t>
  </si>
  <si>
    <t>1.7.1.3.50.2.0.00</t>
  </si>
  <si>
    <t>1.7.1.3.50.2.1.00</t>
  </si>
  <si>
    <t>1.7.1.3.50.2.1.01</t>
  </si>
  <si>
    <t>1.7.1.3.50.2.1.02</t>
  </si>
  <si>
    <t>Transferências de Recursos do Bloco de Manutenção das Ações e Serviços Públicos de Saúde – Atenção Especializada - Principal - Transferências da União decorrentes de emendas parlamentares individuais - finalidade definida</t>
  </si>
  <si>
    <t>1.7.1.3.50.2.1.03</t>
  </si>
  <si>
    <t>Transferências de Recursos do Bloco de Manutenção das Ações e Serviços Públicos de Saúde – Atenção Especializada - Principal - Transferências da União decorrentes de emendas parlamentares de bancada.</t>
  </si>
  <si>
    <t>1.7.1.3.50.3.0.00</t>
  </si>
  <si>
    <t>1.7.1.3.50.3.1.00</t>
  </si>
  <si>
    <t>1.7.1.3.50.3.1.01</t>
  </si>
  <si>
    <t>1.7.1.3.50.3.1.02</t>
  </si>
  <si>
    <t>Transferências de Recursos do Bloco de Manutenção das Ações e Serviços Públicos de Saúde – Vigilância em Saúde - Principal - Transferências da União decorrentes de emendas parlamentares individuais - finalidade definida</t>
  </si>
  <si>
    <t>1.7.1.3.50.3.1.03</t>
  </si>
  <si>
    <t>Transferências de Recursos do Bloco de Manutenção das Ações e Serviços Públicos de Saúde – Vigilância em Saúde - Principal - Transferências da União decorrentes de emendas parlamentares de bancada.</t>
  </si>
  <si>
    <t>1.7.1.3.50.4.0.00</t>
  </si>
  <si>
    <t>1.7.1.3.50.4.1.00</t>
  </si>
  <si>
    <t>1.7.1.3.50.4.1.01</t>
  </si>
  <si>
    <t>1.7.1.3.50.4.1.02</t>
  </si>
  <si>
    <t>Transferências de Recursos do Bloco de Manutenção das Ações e Serviços Públicos de Saúde – Assistência Farmacêutica - Principal - Transferências da União decorrentes de emendas parlamentares individuais - finalidade definida</t>
  </si>
  <si>
    <t>1.7.1.3.50.4.1.03</t>
  </si>
  <si>
    <t>Transferências de Recursos do Bloco de Manutenção das Ações e Serviços Públicos de Saúde – Assistência Farmacêutica - Principal - Transferências da União decorrentes de emendas parlamentares de bancada.</t>
  </si>
  <si>
    <t>1.7.1.3.50.5.0.00</t>
  </si>
  <si>
    <t>1.7.1.3.50.5.1.00</t>
  </si>
  <si>
    <t>1.7.1.3.50.5.1.01</t>
  </si>
  <si>
    <t>1.7.1.3.50.5.1.02</t>
  </si>
  <si>
    <t>Transferências de Recursos do Bloco de Manutenção das Ações e Serviços Públicos de Saúde – Gestão do SUS - Principal - Transferências da União decorrentes de emendas parlamentares individuais - finalidade definida</t>
  </si>
  <si>
    <t>1.7.1.3.50.5.1.03</t>
  </si>
  <si>
    <t>Transferências de Recursos do Bloco de Manutenção das Ações e Serviços Públicos de Saúde – Gestão do SUS - Principal - Transferências da União decorrentes de emendas parlamentares de bancada.</t>
  </si>
  <si>
    <t>1.7.1.3.50.9.0.00</t>
  </si>
  <si>
    <t>1.7.1.3.50.9.1.00</t>
  </si>
  <si>
    <t>1.7.1.3.50.9.1.01</t>
  </si>
  <si>
    <t>1.7.1.3.50.9.1.02</t>
  </si>
  <si>
    <t>Transferências de Recursos do Bloco de Manutenção das Ações e Serviços Públicos de Saúde – Outros Programas - Principal - Transferências da União decorrentes de emendas parlamentares individuais - finalidade definida</t>
  </si>
  <si>
    <t>1.7.1.3.50.9.1.03</t>
  </si>
  <si>
    <t>Transferências de Recursos do Bloco de Manutenção das Ações e Serviços Públicos de Saúde – Outros Programas - Principal - Transferências da União decorrentes de emendas parlamentares de bancada.</t>
  </si>
  <si>
    <t>1.7.1.3.51.0.0.00</t>
  </si>
  <si>
    <t>1.7.1.3.51.1.0.00</t>
  </si>
  <si>
    <t>1.7.1.3.51.1.1.00</t>
  </si>
  <si>
    <t>1.7.1.3.51.1.1.01</t>
  </si>
  <si>
    <t>1.7.1.3.51.1.1.02</t>
  </si>
  <si>
    <t>Transferências de Recursos do Bloco de Estruturação da Rede de Serviços Públicos de Saúde - Atenção Primária - Principal - Transferências da União decorrentes de emendas parlamentares individuais - finalidade definida</t>
  </si>
  <si>
    <t>1.7.1.3.51.1.1.03</t>
  </si>
  <si>
    <t>Transferências de Recursos do Bloco de Estruturação da Rede de Serviços Públicos de Saúde - Atenção Primária - Principal - Transferências da União decorrentes de emendas parlamentares de bancada.</t>
  </si>
  <si>
    <t>1.7.1.3.51.2.0.00</t>
  </si>
  <si>
    <t>1.7.1.3.51.2.1.00</t>
  </si>
  <si>
    <t>1.7.1.3.51.2.1.01</t>
  </si>
  <si>
    <t>1.7.1.3.51.2.1.02</t>
  </si>
  <si>
    <t>Transferências de Recursos do Bloco de Estruturação da Rede de Serviços Públicos de Saúde - Atenção Especializada - Principal - Transferências da União decorrentes de emendas parlamentares individuais - finalidade definida</t>
  </si>
  <si>
    <t>1.7.1.3.51.2.1.03</t>
  </si>
  <si>
    <t>Transferências de Recursos do Bloco de Estruturação da Rede de Serviços Públicos de Saúde - Atenção Especializada - Principal - Transferências da União decorrentes de emendas parlamentares de bancada.</t>
  </si>
  <si>
    <t>1.7.1.3.51.3.0.00</t>
  </si>
  <si>
    <t>1.7.1.3.51.3.1.00</t>
  </si>
  <si>
    <t>1.7.1.3.51.3.1.01</t>
  </si>
  <si>
    <t>1.7.1.3.51.3.1.02</t>
  </si>
  <si>
    <t>Transferências de Recursos do Bloco de Estruturação da Rede de Serviços Públicos de Saúde - Vigilância em Saúde - Principal Transferências da União decorrentes de emendas parlamentares individuais - finalidade definida</t>
  </si>
  <si>
    <t>1.7.1.3.51.3.1.03</t>
  </si>
  <si>
    <t>Transferências de Recursos do Bloco de Estruturação da Rede de Serviços Públicos de Saúde - Vigilância em Saúde - Principal - Transferências da União decorrentes de emendas parlamentares de bancada.</t>
  </si>
  <si>
    <t>1.7.1.3.51.4.0.00</t>
  </si>
  <si>
    <t>1.7.1.3.51.4.1.00</t>
  </si>
  <si>
    <t>1.7.1.3.51.4.1.01</t>
  </si>
  <si>
    <t>1.7.1.3.51.4.1.02</t>
  </si>
  <si>
    <t>Transferências de Recursos do Bloco de Estruturação da Rede de Serviços Públicos de Saúde - Assistência Farmacêutica - Principal - Transferências da União decorrentes de emendas parlamentares individuais - finalidade definida</t>
  </si>
  <si>
    <t>1.7.1.3.51.4.1.03</t>
  </si>
  <si>
    <t>Transferências de Recursos do Bloco de Estruturação da Rede de Serviços Públicos de Saúde - Assistência Farmacêutica - Principal - Transferências da União decorrentes de emendas parlamentares de bancada.</t>
  </si>
  <si>
    <t>1.7.1.3.51.5.0.00</t>
  </si>
  <si>
    <t>1.7.1.3.51.5.1.00</t>
  </si>
  <si>
    <t>1.7.1.3.51.5.1.01</t>
  </si>
  <si>
    <t>1.7.1.3.51.5.1.02</t>
  </si>
  <si>
    <t>Transferências de Recursos do Bloco de Estruturação da Rede de Serviços Públicos de Saúde - Gestão do SUS - Transferências da União decorrentes de emendas parlamentares individuais - finalidade definida</t>
  </si>
  <si>
    <t>1.7.1.3.51.5.1.03</t>
  </si>
  <si>
    <t>Transferências de Recursos do Bloco de Estruturação da Rede de Serviços Públicos de Saúde - Gestão do SUS - Transferências da União decorrentes de emendas parlamentares de bancada.</t>
  </si>
  <si>
    <t>1.7.1.3.51.9.0.00</t>
  </si>
  <si>
    <t>1.7.1.3.51.9.1.00</t>
  </si>
  <si>
    <t>1.7.1.3.51.9.1.01</t>
  </si>
  <si>
    <t>1.7.1.3.51.9.1.02</t>
  </si>
  <si>
    <t>Transferências de Recursos do Bloco de Estruturação da Rede de Serviços Públicos de Saúde - Outros Programas  - Transferências da União decorrentes de emendas parlamentares individuais - finalidade definida</t>
  </si>
  <si>
    <t>1.7.1.3.51.9.1.03</t>
  </si>
  <si>
    <t>Transferências de Recursos do Bloco de Estruturação da Rede de Serviços Públicos de Saúde - Outros Programas  - Transferências da União decorrentes de emendas parlamentares de bancada.</t>
  </si>
  <si>
    <t>1.7.1.3.99.0.0.00</t>
  </si>
  <si>
    <t>1.7.1.3.99.0.1.00</t>
  </si>
  <si>
    <t>1.7.1.3.99.0.1.01</t>
  </si>
  <si>
    <t>1.7.1.3.99.0.1.02</t>
  </si>
  <si>
    <t>Outras Transferências de Recursos do Sistema Único de Saúde – SUS  - Transferências da União decorrentes de emendas parlamentares individuais - finalidade definida</t>
  </si>
  <si>
    <t>1.7.1.3.99.0.1.03</t>
  </si>
  <si>
    <t>Outras Transferências de Recursos do Sistema Único de Saúde – SUS  - Transferências da União decorrentes de emendas parlamentares de bancada.</t>
  </si>
  <si>
    <t>1.7.1.6.50.0.0.00</t>
  </si>
  <si>
    <t>1.7.1.6.50.0.1.00</t>
  </si>
  <si>
    <t>1.7.1.6.50.0.1.01</t>
  </si>
  <si>
    <t>1.7.1.6.50.0.1.02</t>
  </si>
  <si>
    <t>Transferências de Recursos do Fundo Nacional de Assistência Social – FNAS - Transferências da União decorrentes de emendas parlamentares individuais - finalidade definida</t>
  </si>
  <si>
    <t>1.7.1.6.50.0.1.03</t>
  </si>
  <si>
    <t>Transferências de Recursos do Fundo Nacional de Assistência Social – FNAS - Transferências da União decorrentes de emendas parlamentares de bancada.</t>
  </si>
  <si>
    <t>1.7.1.7.00.0.0.00</t>
  </si>
  <si>
    <t>1.7.1.7.50.0.0.00</t>
  </si>
  <si>
    <t>1.7.1.7.50.0.1.00</t>
  </si>
  <si>
    <t>1.7.1.7.50.0.1.01</t>
  </si>
  <si>
    <t>1.7.1.7.50.0.1.02</t>
  </si>
  <si>
    <t>Transferências de Convênios da União para o Sistema Único de Saúde – SUS - Transferências da União decorrentes de emendas parlamentares individuais - finalidade definida</t>
  </si>
  <si>
    <t>1.7.1.7.50.0.1.03</t>
  </si>
  <si>
    <t>Transferências de Convênios da União para o Sistema Único de Saúde – SUS - Transferências da União decorrentes de emendas parlamentares de bancada.</t>
  </si>
  <si>
    <t>1.7.1.7.51.0.0.00</t>
  </si>
  <si>
    <t>1.7.1.7.51.0.1.00</t>
  </si>
  <si>
    <t>1.7.1.7.51.0.1.01</t>
  </si>
  <si>
    <t>1.7.1.7.51.0.1.02</t>
  </si>
  <si>
    <t>Transferências de Convênios da União Destinadas a Programas de Educação - Transferências da União decorrentes de emendas parlamentares individuais - finalidade definida</t>
  </si>
  <si>
    <t>1.7.1.7.51.0.1.03</t>
  </si>
  <si>
    <t>Transferências de Convênios da União Destinadas a Programas de Educação -Transferências da União decorrentes de emendas parlamentares de bancada.</t>
  </si>
  <si>
    <t>1.7.1.7.52.0.0.00</t>
  </si>
  <si>
    <t>1.7.1.7.52.0.1.00</t>
  </si>
  <si>
    <t>1.7.1.7.52.0.1.01</t>
  </si>
  <si>
    <t>1.7.1.7.52.0.1.02</t>
  </si>
  <si>
    <t>Transferências de Convênios da União Destinadas a Programas de Assistência Social -  Transferências da União decorrentes de emendas parlamentares individuais - finalidade definida</t>
  </si>
  <si>
    <t>1.7.1.7.52.0.1.03</t>
  </si>
  <si>
    <t>Transferências de Convênios da União Destinadas a Programas de Assistência Social - Transferências da União decorrentes de emendas parlamentares de bancada.</t>
  </si>
  <si>
    <t>1.7.1.7.53.0.0.00</t>
  </si>
  <si>
    <t>1.7.1.7.53.0.1.00</t>
  </si>
  <si>
    <t>1.7.1.7.53.0.1.01</t>
  </si>
  <si>
    <t>1.7.1.7.53.0.1.02</t>
  </si>
  <si>
    <t>Transferências de Convênios da União Destinadas a Programas de Combate à Fome - Transferências da União decorrentes de emendas parlamentares individuais - finalidade definida</t>
  </si>
  <si>
    <t>1.7.1.7.53.0.1.03</t>
  </si>
  <si>
    <t>Transferências de Convênios da União Destinadas a Programas de Combate à Fome -Transferências da União decorrentes de emendas parlamentares de bancada.</t>
  </si>
  <si>
    <t>1.7.1.7.54.0.0.00</t>
  </si>
  <si>
    <t>1.7.1.7.54.0.1.00</t>
  </si>
  <si>
    <t>1.7.1.7.54.0.1.01</t>
  </si>
  <si>
    <t>1.7.1.7.54.0.1.02</t>
  </si>
  <si>
    <t>Transferências de Convênios da União Destinadas a Programas de Saneamento Básico -  Transferências da União decorrentes de emendas parlamentares individuais - finalidade definida</t>
  </si>
  <si>
    <t>1.7.1.7.54.0.1.03</t>
  </si>
  <si>
    <t>Transferências de Convênios da União Destinadas a Programas de Saneamento Básico - Transferências da União decorrentes de emendas parlamentares de bancada.</t>
  </si>
  <si>
    <t>1.7.1.7.99.0.0.00</t>
  </si>
  <si>
    <t>1.7.1.7.99.0.1.00</t>
  </si>
  <si>
    <t>1.7.1.7.99.0.1.01</t>
  </si>
  <si>
    <t>Outras Transferências de Convênios da União e de Suas Entidades - principal</t>
  </si>
  <si>
    <t>1.7.1.7.99.0.1.02</t>
  </si>
  <si>
    <t>Outras Transferências de Convênios da União e de Suas Entidades - Transferências da União decorrentes de emendas parlamentares individuais - finalidade definida</t>
  </si>
  <si>
    <t>1.7.1.7.99.0.1.03</t>
  </si>
  <si>
    <t>Outras Transferências de Convênios da União e de Suas Entidades -  Transferências da União decorrentes de emendas parlamentares de bancada.</t>
  </si>
  <si>
    <t>Transferência Obrigatória Decorrente da Lei Complementar nº 176/2020 - Principal</t>
  </si>
  <si>
    <t>1.7.1.9.99.0.0.00</t>
  </si>
  <si>
    <t>1.7.1.9.99.0.1.00</t>
  </si>
  <si>
    <t>1.7.1.9.99.0.1.01</t>
  </si>
  <si>
    <t>1.7.1.9.99.0.1.02</t>
  </si>
  <si>
    <t>Transferências decorrentes de emedas parlamentares de bancada, na forma prevista do parágrafo 16 do art. 166, da CF/88, acrescido por Emenda Constitucional a ser publicada, proveniente da PEC nº 34/2019.</t>
  </si>
  <si>
    <t>1.7.1.9.99.0.1.03</t>
  </si>
  <si>
    <t>1.7.1.9.99.0.1.04</t>
  </si>
  <si>
    <t>1.7.1.9.99.0.1.05</t>
  </si>
  <si>
    <t>1.7.1.9.99.0.1.06</t>
  </si>
  <si>
    <t>1.7.1.9.99.0.1.99</t>
  </si>
  <si>
    <t>1.7.2.3.00.0.0.00</t>
  </si>
  <si>
    <t>1.7.2.3.50.0.0.00</t>
  </si>
  <si>
    <t>1.7.2.3.50.0.1.00</t>
  </si>
  <si>
    <t>1.7.2.3.50.0.1.01</t>
  </si>
  <si>
    <t>1.7.2.3.50.0.1.02</t>
  </si>
  <si>
    <t>Transferências de Recursos do Sistema Único de Saúde – SUS - Transferências  dos Estados  decorrentes de emendas parlamentares individuais - finalidade definida</t>
  </si>
  <si>
    <t>1.7.2.3.50.0.1.03</t>
  </si>
  <si>
    <t>Transferências de Recursos do Sistema Único de Saúde – SUS -  Transferências  dos Estados  decorrentes de emendas parlamentares de bancada.</t>
  </si>
  <si>
    <t>1.7.2.4.00.0.0.00</t>
  </si>
  <si>
    <t>1.7.2.4.50.0.0.00</t>
  </si>
  <si>
    <t>1.7.2.4.50.0.1.00</t>
  </si>
  <si>
    <t>1.7.2.4.50.0.1.01</t>
  </si>
  <si>
    <t>1.7.2.4.50.0.1.02</t>
  </si>
  <si>
    <t>Transferências de Convênios dos Estados e DF para o Sistema Único de Saúde – SUS - Transferências  dos Estados  decorrentes de emendas parlamentares individuais - finalidade definida</t>
  </si>
  <si>
    <t>1.7.2.4.50.0.1.03</t>
  </si>
  <si>
    <t>Transferências de Convênios dos Estados e DF para o Sistema Único de Saúde – SUS - Transferências  dos Estados  decorrentes de emendas parlamentares de bancada.</t>
  </si>
  <si>
    <t>1.7.2.4.51.0.0.00</t>
  </si>
  <si>
    <t>1.7.2.4.51.0.1.00</t>
  </si>
  <si>
    <t>1.7.2.4.51.0.1.01</t>
  </si>
  <si>
    <t>1.7.2.4.51.0.1.02</t>
  </si>
  <si>
    <t>Transferências de Convênios dos Estados Destinadas a Programas de Educação -Transferências  dos Estados decorrentes de emendas parlamentares individuais - finalidade definida</t>
  </si>
  <si>
    <t>1.7.2.4.51.0.1.03</t>
  </si>
  <si>
    <t>Transferências de Convênios dos Estados Destinadas a Programas de Educação - Transferências dos Estados  decorrentes de emendas parlamentares de bancada.</t>
  </si>
  <si>
    <t>1.7.2.4.99.0.0.00</t>
  </si>
  <si>
    <t>1.7.2.4.99.0.1.00</t>
  </si>
  <si>
    <t>1.7.2.4.99.0.1.01</t>
  </si>
  <si>
    <t>Outras Transferências de Convênios dos Estados e DF e de Suas Entidades - Principal</t>
  </si>
  <si>
    <t>1.7.2.4.99.0.1.02</t>
  </si>
  <si>
    <t>Outras Transferências de Convênios dos Estados e DF e de Suas Entidades  -Transferências  dos Estados  decorrentes de emendas parlamentares individuais - finalidade definida</t>
  </si>
  <si>
    <t>1.7.2.4.99.0.1.03</t>
  </si>
  <si>
    <t>Outras Transferências de Convênios dos Estados e DF e de Suas Entidades -  - Transferências  dos Estados  decorrentes de emendas parlamentares de bancada.</t>
  </si>
  <si>
    <t>1.7.2.9.00.0.0.00</t>
  </si>
  <si>
    <t>1.7.2.9.51.0.0.00</t>
  </si>
  <si>
    <t>1.7.2.9.51.0.1.00</t>
  </si>
  <si>
    <t>1.7.2.9.51.0.1.01</t>
  </si>
  <si>
    <t>1.7.2.9.51.0.1.02</t>
  </si>
  <si>
    <t>Transferências de Estados destinadas à Assistência Social -  Transferências dos Estados decorrentes de emendas parlamentares individuais - finalidade definida</t>
  </si>
  <si>
    <t>1.7.2.9.51.0.1.03</t>
  </si>
  <si>
    <t>Transferências de Estados destinadas à Assistência Social -  Transferências dos Estados decorrentes de emendas parlamentares de bancada.</t>
  </si>
  <si>
    <t>1.7.2.9.99.0.0.00</t>
  </si>
  <si>
    <t>1.7.2.9.99.0.1.00</t>
  </si>
  <si>
    <t>1.7.2.9.99.0.1.01</t>
  </si>
  <si>
    <t>Outras Transferências dos Estados e DF  - Transferência Especial Relativas às Emendas Individuais (Art. 166-A, Inciso I,  da CF)</t>
  </si>
  <si>
    <t>1.7.2.9.99.0.1.99</t>
  </si>
  <si>
    <t xml:space="preserve">Outras Transferências dos Estados e DF </t>
  </si>
  <si>
    <t>Transferências de Municípios a Consórcios Públicos - Multas e Juros de Mora</t>
  </si>
  <si>
    <t>Multas da Legislação Anticorrupção Oriundas de Processos Administrativos de Responsabilização - Multas e Juros de Mora</t>
  </si>
  <si>
    <t>Multas da Legislação Anticorrupção Oriundas de Acordos de Leniência - Multas e Juros de Mora</t>
  </si>
  <si>
    <t>Outras Indenizações - Multas e Juros de Mora</t>
  </si>
  <si>
    <t>Outras Indenizações - Dívida Ativa</t>
  </si>
  <si>
    <t>Outras Indenizações - Multas e Juros de Mora da Dívida Ativa</t>
  </si>
  <si>
    <t>Outras Indenizações - Multas</t>
  </si>
  <si>
    <t>Outras Indenizações - Juros de Mora</t>
  </si>
  <si>
    <t>Outras Indenizações - Multas da Dívida Ativa da</t>
  </si>
  <si>
    <t>Outras Indenizações - Juros da Dívida Ativa</t>
  </si>
  <si>
    <t>Restituição de Benefícios Não Desembolsados - Multas e Juros de Mora</t>
  </si>
  <si>
    <t>Restituição de Benefícios Previdenciários - Multas e Juros de Mora</t>
  </si>
  <si>
    <t>Restituição de Benefícios Assistenciais - Multas e Juros de Mora</t>
  </si>
  <si>
    <t>Restituição de Contribuições Previdenciárias Complementares - Principal</t>
  </si>
  <si>
    <t>Restituição de Contribuições Previdenciárias Complementares - Multas e Juros e Mora</t>
  </si>
  <si>
    <t>Restituição Decorrente da Não Aplicação de Incentivos Fiscais Relativos à Lei Rouanet - Principal</t>
  </si>
  <si>
    <t>Restituição Decorrente da Não Aplicação de Incentivos Fiscais Relativos à Lei Rouanet - Multas</t>
  </si>
  <si>
    <t>Restituição Decorrente da Não Aplicação de Incentivos Fiscais Relativos à Lei Rouanet - Juros de Mora</t>
  </si>
  <si>
    <t>s</t>
  </si>
  <si>
    <t>Multas e Juros da Alienação de Bens Intangíveis -Juros de Mora</t>
  </si>
  <si>
    <t>Multas e Juros de Mora de Amortização de Empréstimos - Estados e Municípios -Multas e Juros de Mora</t>
  </si>
  <si>
    <t>Multas e Juros de Mora de Amortização de Empréstimos - Estados e Municípios -Juros de Mora</t>
  </si>
  <si>
    <t>Multas e Juros de Mora de Amortização de Empréstimos - Refinanciamento de Dívidas de Médio e Longo Prazo - Multas e Juros de Mora</t>
  </si>
  <si>
    <t>Multas e Juros de Mora de Amortização de Empréstimos - Refinanciamento de Dívidas de Médio e Longo Prazo - Juros de Mora</t>
  </si>
  <si>
    <t>Multas e Juros de Mora de Amortização de Empréstimos - Programa das Operações Oficiais de Crédito - Multas e Juros de Mora</t>
  </si>
  <si>
    <t>Multas e Juros de Mora de Amortização de Empréstimos - Programa das Operações Oficiais de Crédito - Multas</t>
  </si>
  <si>
    <t>Multas e Juros de Mora de Amortização de Empréstimos - Programa das Operações Oficiais de Crédito - de Mora</t>
  </si>
  <si>
    <t>Multas e Juros de Mora de Amortização de Empréstimos Contratuais - Multas e Juros de Mora</t>
  </si>
  <si>
    <t>Registra as receitas oriundas de multas e juros decorrentes de amortização de empréstimos contratuais - Multas e Juros de Mora</t>
  </si>
  <si>
    <t>Multas e Juros de Mora de Amortização de Empréstimos Contratuais - Juros de Mora</t>
  </si>
  <si>
    <t>Multas e Juros de Mora de Amortização de Financiamentos em Geral - Multas e Juros de Mora</t>
  </si>
  <si>
    <t>Multas e Juros de Mora de Amortização de Financiamentos em Geral - Juros de Mora</t>
  </si>
  <si>
    <t>Contrapartida de Subvenções ou Subsídios - Multas e Juros de Mora</t>
  </si>
  <si>
    <t>Ônus de Sucumbência - Multas e Juros e Mora</t>
  </si>
  <si>
    <t>16</t>
  </si>
  <si>
    <t>Termo de Ajustamento de Conduta - TAC - Principal</t>
  </si>
  <si>
    <t>Termo de Ajustamento de Conduta - TAC - Multas e Juros de Mora</t>
  </si>
  <si>
    <t>Alienação de Estoques Comerciais Destinados a Programas Sociais - Principal</t>
  </si>
  <si>
    <t>Adicional sobre a Alienação de Bens Imóveis -Principal</t>
  </si>
  <si>
    <t>2.4.1.1.00.0.0.00</t>
  </si>
  <si>
    <t>2.4.1.1.50.0.0.00</t>
  </si>
  <si>
    <t>2.4.1.1.50.1.0.00</t>
  </si>
  <si>
    <t>2.4.1.1.50.1.1.00</t>
  </si>
  <si>
    <t>2.4.1.1.50.1.1.01</t>
  </si>
  <si>
    <t>2.4.1.1.50.1.1.02</t>
  </si>
  <si>
    <t>Transferências de Recursos do Bloco de Manutenção das Ações e Serviços Públicos de Saúde – Atenção Primária - Transferências da União decorrentes de emendas parlamentares individuais - finalidade definida</t>
  </si>
  <si>
    <t>2.4.1.1.50.1.1.03</t>
  </si>
  <si>
    <t>Transferências de Recursos do Bloco de Manutenção das Ações e Serviços Públicos de Saúde – Atenção Primária -  Transferências da União decorrentes de emendas parlamentares de bancada.</t>
  </si>
  <si>
    <t>2.4.1.1.50.2.0.00</t>
  </si>
  <si>
    <t>2.4.1.1.50.2.1.00</t>
  </si>
  <si>
    <t>2.4.1.1.50.2.1.01</t>
  </si>
  <si>
    <t>2.4.1.1.50.2.1.02</t>
  </si>
  <si>
    <t>Transferências de Recursos do Bloco de Manutenção das Ações e Serviços Públicos de Saúde – Atenção Especializada - Transferências da União decorrentes de emendas parlamentares individuais - finalidade definida</t>
  </si>
  <si>
    <t>2.4.1.1.50.2.1.03</t>
  </si>
  <si>
    <t>Transferências de Recursos do Bloco de Manutenção das Ações e Serviços Públicos de Saúde – Atenção Especializada - Transferências da União decorrentes de emendas parlamentares de bancada.</t>
  </si>
  <si>
    <t>2.4.1.1.50.3.0.00</t>
  </si>
  <si>
    <t>2.4.1.1.50.3.1.00</t>
  </si>
  <si>
    <t>2.4.1.1.50.3.1.01</t>
  </si>
  <si>
    <t>2.4.1.1.50.3.1.02</t>
  </si>
  <si>
    <t>Transferências de Recursos do Bloco de Manutenção das Ações e Serviços Públicos de Saúde – Vigilância em Saúde - Transferências da União decorrentes de emendas parlamentares individuais - finalidade definida</t>
  </si>
  <si>
    <t>2.4.1.1.50.3.1.03</t>
  </si>
  <si>
    <t>Transferências de Recursos do Bloco de Manutenção das Ações e Serviços Públicos de Saúde – Vigilância em Saúde - Transferências da União decorrentes de emendas parlamentares de bancada.</t>
  </si>
  <si>
    <t>2.4.1.1.50.4.0.00</t>
  </si>
  <si>
    <t>2.4.1.1.50.4.1.00</t>
  </si>
  <si>
    <t>2.4.1.1.50.4.1.01</t>
  </si>
  <si>
    <t>2.4.1.1.50.4.1.02</t>
  </si>
  <si>
    <t>Transferências de Recursos do Bloco de Manutenção das Ações e Serviços Públicos de Saúde – Assistência Farmacêutica - Transferências da União decorrentes de emendas parlamentares individuais - finalidade definida</t>
  </si>
  <si>
    <t>2.4.1.1.50.4.1.03</t>
  </si>
  <si>
    <t>Transferências de Recursos do Bloco de Manutenção das Ações e Serviços Públicos de Saúde – Assistência Farmacêutica - Transferências da União decorrentes de emendas parlamentares de bancada.</t>
  </si>
  <si>
    <t>2.4.1.1.50.5.0.00</t>
  </si>
  <si>
    <t>2.4.1.1.50.5.1.00</t>
  </si>
  <si>
    <t>2.4.1.1.50.5.1.01</t>
  </si>
  <si>
    <t>2.4.1.1.50.5.1.02</t>
  </si>
  <si>
    <t>Transferências de Recursos do Bloco de Manutenção das Ações e Serviços Públicos de Saúde – Gestão do SUS -  Transferências da União decorrentes de emendas parlamentares individuais - finalidade definida</t>
  </si>
  <si>
    <t>2.4.1.1.50.5.1.03</t>
  </si>
  <si>
    <t>Transferências de Recursos do Bloco de Manutenção das Ações e Serviços Públicos de Saúde – Gestão do SUS - Transferências da União decorrentes de emendas parlamentares de bancada.</t>
  </si>
  <si>
    <t>2.4.1.1.50.9.0.00</t>
  </si>
  <si>
    <t>2.4.1.1.50.9.1.00</t>
  </si>
  <si>
    <t>2.4.1.1.50.9.1.01</t>
  </si>
  <si>
    <t>2.4.1.1.50.9.1.02</t>
  </si>
  <si>
    <t>Transferências de Recursos do Bloco de Manutenção das Ações e Serviços Públicos de Saúde – Outros Programas - Transferências da União decorrentes de emendas parlamentares individuais - finalidade definida</t>
  </si>
  <si>
    <t>2.4.1.1.50.9.1.03</t>
  </si>
  <si>
    <t>Transferências de Recursos do Bloco de Manutenção das Ações e Serviços Públicos de Saúde – Outros Programas - Transferências da União decorrentes de emendas parlamentares de bancada.</t>
  </si>
  <si>
    <t>2.4.1.1.51.0.0.00</t>
  </si>
  <si>
    <t>2.4.1.1.51.1.0.00</t>
  </si>
  <si>
    <t>2.4.1.1.51.1.1.00</t>
  </si>
  <si>
    <t>2.4.1.1.51.1.1.01</t>
  </si>
  <si>
    <t>2.4.1.1.51.1.1.02</t>
  </si>
  <si>
    <t>Transferências de Recursos do Bloco de Estruturação da Rede de Serviços Públicos de Saúde - Atenção Primária -  Transferências da União decorrentes de emendas parlamentares individuais - finalidade definida</t>
  </si>
  <si>
    <t>2.4.1.1.51.1.1.03</t>
  </si>
  <si>
    <t>Transferências de Recursos do Bloco de Estruturação da Rede de Serviços Públicos de Saúde - Atenção Primária - Transferências da União decorrentes de emendas parlamentares de bancada.</t>
  </si>
  <si>
    <t>2.4.1.1.51.2.0.00</t>
  </si>
  <si>
    <t>2.4.1.1.51.2.1.00</t>
  </si>
  <si>
    <t>2.4.1.1.51.2.1.01</t>
  </si>
  <si>
    <t>2.4.1.1.51.2.1.02</t>
  </si>
  <si>
    <t>Transferências de Recursos do Bloco de Estruturação da Rede de Serviços Públicos de Saúde - Atenção Especializada - Transferências da União decorrentes de emendas parlamentares individuais - finalidade definida</t>
  </si>
  <si>
    <t>2.4.1.1.51.2.1.03</t>
  </si>
  <si>
    <t>Transferências de Recursos do Bloco de Estruturação da Rede de Serviços Públicos de Saúde - Atenção Especializada - Transferências da União decorrentes de emendas parlamentares de bancada.</t>
  </si>
  <si>
    <t>2.4.1.1.51.3.0.00</t>
  </si>
  <si>
    <t>2.4.1.1.51.3.1.00</t>
  </si>
  <si>
    <t>2.4.1.1.51.3.1.01</t>
  </si>
  <si>
    <t>2.4.1.1.51.3.1.02</t>
  </si>
  <si>
    <t>Transferências de Recursos do Bloco de Estruturação da Rede de Serviços Públicos de Saúde - Assistência Farmacêutica - Transferências da União decorrentes de emendas parlamentares individuais - finalidade definida</t>
  </si>
  <si>
    <t>2.4.1.1.51.3.1.03</t>
  </si>
  <si>
    <t>Transferências de Recursos do Bloco de Estruturação da Rede de Serviços Públicos de Saúde - Assistência Farmacêutica - Transferências da União decorrentes de emendas parlamentares de bancada.</t>
  </si>
  <si>
    <t>2.4.1.1.51.4.0.00</t>
  </si>
  <si>
    <t>2.4.1.1.51.4.1.00</t>
  </si>
  <si>
    <t>2.4.1.1.51.4.1.01</t>
  </si>
  <si>
    <t>2.4.1.1.51.4.1.02</t>
  </si>
  <si>
    <t>Transferências de Recursos do Bloco de Estruturação da Rede de Serviços Públicos de Saúde - Vigilância em Saúde - Transferências da União decorrentes de emendas parlamentares individuais - finalidade definida</t>
  </si>
  <si>
    <t>2.4.1.1.51.4.1.03</t>
  </si>
  <si>
    <t>Transferências de Recursos do Bloco de Estruturação da Rede de Serviços Públicos de Saúde - Vigilância em Saúde - Transferências da União decorrentes de emendas parlamentares de bancada.</t>
  </si>
  <si>
    <t>2.4.1.1.51.5.0.00</t>
  </si>
  <si>
    <t>2.4.1.1.51.5.1.00</t>
  </si>
  <si>
    <t>2.4.1.1.51.5.1.01</t>
  </si>
  <si>
    <t>2.4.1.1.51.5.1.02</t>
  </si>
  <si>
    <t>Transferências de Recursos do Bloco de Estruturação da Rede de Serviços Públicos de Saúde - Gestão do SUS -  Transferências da União decorrentes de emendas parlamentares individuais - finalidade definida</t>
  </si>
  <si>
    <t>2.4.1.1.51.5.1.03</t>
  </si>
  <si>
    <t>Transferências de Recursos do Bloco de Estruturação da Rede de Serviços Públicos de Saúde - Gestão do SUS -  Transferências da União decorrentes de emendas parlamentares de bancada.</t>
  </si>
  <si>
    <t>2.4.1.1.51.9.0.00</t>
  </si>
  <si>
    <t>2.4.1.1.51.9.1.00</t>
  </si>
  <si>
    <t>2.4.1.1.51.9.1.01</t>
  </si>
  <si>
    <t>2.4.1.1.51.9.1.02</t>
  </si>
  <si>
    <t>Transferências de Recursos do Bloco de Estruturação da Rede de Serviços Públicos de Saúde - Outros Programas - Transferências da União decorrentes de emendas parlamentares individuais - finalidade definida</t>
  </si>
  <si>
    <t>2.4.1.1.51.9.1.03</t>
  </si>
  <si>
    <t>Transferências de Recursos do Bloco de Estruturação da Rede de Serviços Públicos de Saúde - Outros Programas - Transferências da União decorrentes de emendas parlamentares de bancada.</t>
  </si>
  <si>
    <t>2.4.1.1.99.0.0.00</t>
  </si>
  <si>
    <t>2.4.1.1.99.0.1.00</t>
  </si>
  <si>
    <t>2.4.1.1.99.0.1.01</t>
  </si>
  <si>
    <t xml:space="preserve">Outras Transferências de Recursos do Sistema Único de Saúde - SUS - Principal </t>
  </si>
  <si>
    <t>2.4.1.1.99.0.1.02</t>
  </si>
  <si>
    <t>Outras Transferências de Recursos do Sistema Único de Saúde - SUS - Transferências da União decorrentes de emendas parlamentares individuais - finalidade definida</t>
  </si>
  <si>
    <t>2.4.1.1.99.0.1.03</t>
  </si>
  <si>
    <t>Outras Transferências de Recursos do Sistema Único de Saúde - SUS - Outros Programas - Transferências da União decorrentes de emendas parlamentares de bancada.</t>
  </si>
  <si>
    <t>2.4.1.3.00.0.0.00</t>
  </si>
  <si>
    <t>2.4.1.3.50.0.0.00</t>
  </si>
  <si>
    <t>2.4.1.3.50.0.1.00</t>
  </si>
  <si>
    <t>2.4.1.3.50.0.1.01</t>
  </si>
  <si>
    <t>2.4.1.3.50.0.1.02</t>
  </si>
  <si>
    <t>2.4.1.3.50.0.1.03</t>
  </si>
  <si>
    <t>2.4.1.4.00.0.0.00</t>
  </si>
  <si>
    <t>2.4.1.4.50.0.0.00</t>
  </si>
  <si>
    <t>2.4.1.4.50.0.1.00</t>
  </si>
  <si>
    <t>2.4.1.4.50.0.1.01</t>
  </si>
  <si>
    <t>2.4.1.4.50.0.1.02</t>
  </si>
  <si>
    <t>2.4.1.4.50.0.1.03</t>
  </si>
  <si>
    <t>Transferências de Convênios da União para o Sistema Único de Saúde – SUS -  Transferências da União decorrentes de emendas parlamentares de bancada.</t>
  </si>
  <si>
    <t>2.4.1.4.51.0.0.00</t>
  </si>
  <si>
    <t>2.4.1.4.51.0.1.00</t>
  </si>
  <si>
    <t>2.4.1.4.51.0.1.01</t>
  </si>
  <si>
    <t>2.4.1.4.51.0.1.02</t>
  </si>
  <si>
    <t>Transferências de Convênios da União destinadas a Programas de Educação - Transferências da União decorrentes de emendas parlamentares individuais - finalidade definida</t>
  </si>
  <si>
    <t>2.4.1.4.51.0.1.03</t>
  </si>
  <si>
    <t>Transferências de Convênios da União destinadas a Programas de Educação - Transferências da União decorrentes de emendas parlamentares de bancada.</t>
  </si>
  <si>
    <t>2.4.1.4.52.0.0.00</t>
  </si>
  <si>
    <t>2.4.1.4.52.0.1.00</t>
  </si>
  <si>
    <t>2.4.1.4.52.0.1.01</t>
  </si>
  <si>
    <t>2.4.1.4.52.0.1.02</t>
  </si>
  <si>
    <t>Transferências de Convênios da União destinadas a Programas de Saneamento Básico - Transferências da União decorrentes de emendas parlamentares individuais - finalidade definida</t>
  </si>
  <si>
    <t>2.4.1.4.52.0.1.03</t>
  </si>
  <si>
    <t>Transferências de Convênios da União destinadas a Programas de Saneamento Básico - Transferências da União decorrentes de emendas parlamentares de bancada.</t>
  </si>
  <si>
    <t>2.4.1.4.53.0.0.00</t>
  </si>
  <si>
    <t>2.4.1.4.53.0.1.00</t>
  </si>
  <si>
    <t>2.4.1.4.53.0.1.01</t>
  </si>
  <si>
    <t>2.4.1.4.53.0.1.02</t>
  </si>
  <si>
    <t>Transferências de Convênios da União destinadas a Programas de Meio Ambiente - Transferências da União decorrentes de emendas parlamentares individuais - finalidade definida</t>
  </si>
  <si>
    <t>2.4.1.4.53.0.1.03</t>
  </si>
  <si>
    <t>Transferências de Convênios da União destinadas a Programas de Meio Ambiente - Transferências da União decorrentes de emendas parlamentares de bancada.</t>
  </si>
  <si>
    <t>2.4.1.4.54.0.0.00</t>
  </si>
  <si>
    <t>2.4.1.4.54.0.1.00</t>
  </si>
  <si>
    <t>2.4.1.4.54.0.1.01</t>
  </si>
  <si>
    <t>2.4.1.4.54.0.1.02</t>
  </si>
  <si>
    <t>Transferências de Convênios da União destinadas a Programas de Infraestrutura em Transporte - Transferências da União decorrentes de emendas parlamentares individuais - finalidade definida</t>
  </si>
  <si>
    <t>2.4.1.4.54.0.1.03</t>
  </si>
  <si>
    <t>Transferências de Convênios da União destinadas a Programas de Infraestrutura em Transporte - Transferências da União decorrentes de emendas parlamentares de bancada.</t>
  </si>
  <si>
    <t>2.4.1.4.99.0.0.00</t>
  </si>
  <si>
    <t>2.4.1.4.99.0.1.00</t>
  </si>
  <si>
    <t>2.4.1.4.99.0.1.01</t>
  </si>
  <si>
    <t>2.4.1.4.99.0.1.02</t>
  </si>
  <si>
    <t>Outras Transferências de Convênios da União e de Suas Entidades -Transferências da União decorrentes de emendas parlamentares individuais - finalidade definida</t>
  </si>
  <si>
    <t>2.4.1.4.99.0.1.03</t>
  </si>
  <si>
    <t>Outras Transferências de Convênios da União e de Suas Entidades - Transferências da União decorrentes de emendas parlamentares de bancada.</t>
  </si>
  <si>
    <t>2.4.1.9.99.0.1.00</t>
  </si>
  <si>
    <t>2.4.1.9.99.0.1.01</t>
  </si>
  <si>
    <t>Art. 166-A, Inciso I, § 1º, da CF)</t>
  </si>
  <si>
    <t>2.4.1.9.99.0.1.02</t>
  </si>
  <si>
    <t>2.4.1.9.99.0.1.99</t>
  </si>
  <si>
    <t>2.4.2.1.00.0.0.00</t>
  </si>
  <si>
    <t>2.4.2.1.50.0.0.00</t>
  </si>
  <si>
    <t>2.4.2.1.50.0.1.00</t>
  </si>
  <si>
    <t>2.4.2.1.50.0.1.01</t>
  </si>
  <si>
    <t>2.4.2.1.50.0.1.02</t>
  </si>
  <si>
    <t>Transferências de Recursos do Sistema Único de Saúde – SUS - Transferências dos Estados decorrentes de emendas parlamentares individuais - finalidade definida</t>
  </si>
  <si>
    <t>2.4.2.1.50.0.1.03</t>
  </si>
  <si>
    <t>Transferências de Recursos do Sistema Único de Saúde – SUS - Transferências dos Estados decorrentes de emendas parlamentares de bancada.</t>
  </si>
  <si>
    <t>2.4.2.2.00.0.0.00</t>
  </si>
  <si>
    <t>2.4.2.2.50.0.0.00</t>
  </si>
  <si>
    <t>2.4.2.2.50.0.1.00</t>
  </si>
  <si>
    <t>2.4.2.2.50.0.1.01</t>
  </si>
  <si>
    <t>2.4.2.2.50.0.1.02</t>
  </si>
  <si>
    <t>Transferências de Convênios dos Estados para o Sistema Único de Saúde – SUS - Transferências dos Estados decorrentes de emendas parlamentares individuais - finalidade definida</t>
  </si>
  <si>
    <t>2.4.2.2.50.0.1.03</t>
  </si>
  <si>
    <t>Transferências de Convênios dos Estados para o Sistema Único de Saúde – SUS - Transferências dos Estados  decorrentes de emendas parlamentares de bancada.</t>
  </si>
  <si>
    <t>2.4.2.2.51.0.0.00</t>
  </si>
  <si>
    <t>2.4.2.2.51.0.1.00</t>
  </si>
  <si>
    <t>2.4.2.2.51.0.1.01</t>
  </si>
  <si>
    <t>2.4.2.2.51.0.1.02</t>
  </si>
  <si>
    <t>Transferências de Convênios dos Estados destinadas a Programas de Educação - Transferências dos Estados decorrentes de emendas parlamentares individuais - finalidade definida</t>
  </si>
  <si>
    <t>2.4.2.2.51.0.1.03</t>
  </si>
  <si>
    <t>Transferências de Convênios dos Estados destinadas a Programas de Educação - Transferências dos Estados decorrentes de emendas parlamentares de bancada.</t>
  </si>
  <si>
    <t>2.4.2.2.52.0.0.00</t>
  </si>
  <si>
    <t>2.4.2.2.52.0.1.00</t>
  </si>
  <si>
    <t>2.4.2.2.52.0.1.01</t>
  </si>
  <si>
    <t>2.4.2.2.52.0.1.02</t>
  </si>
  <si>
    <t>Transferências de Convênios dos Estados destinadas a Programas de Saneamento Básico - Transferências dos Estados decorrentes de emendas parlamentares individuais - finalidade definida</t>
  </si>
  <si>
    <t>2.4.2.2.52.0.1.03</t>
  </si>
  <si>
    <t>Transferências de Convênios dos Estados destinadas a Programas de Saneamento Básico - Transferências dos Estados decorrentes de emendas parlamentares de bancada.</t>
  </si>
  <si>
    <t>2.4.2.2.53.0.0.00</t>
  </si>
  <si>
    <t>2.4.2.2.53.0.1.00</t>
  </si>
  <si>
    <t>2.4.2.2.53.0.1.01</t>
  </si>
  <si>
    <t>2.4.2.2.53.0.1.02</t>
  </si>
  <si>
    <t>Transferências de Convênios dos Estados destinadas a Programas de Meio Ambiente - Transferências dos Estados decorrentes de emendas parlamentares individuais - finalidade definida</t>
  </si>
  <si>
    <t>2.4.2.2.53.0.1.03</t>
  </si>
  <si>
    <t>Transferências de Convênios dos Estados destinadas a Programas de Meio Ambiente  - Transferências dos Estados decorrentes de emendas parlamentares de bancada.</t>
  </si>
  <si>
    <t>2.4.2.2.54.0.0.00</t>
  </si>
  <si>
    <t>2.4.2.2.54.0.1.00</t>
  </si>
  <si>
    <t>2.4.2.2.54.0.1.01</t>
  </si>
  <si>
    <t>2.4.2.2.54.0.1.02</t>
  </si>
  <si>
    <t>Transferências de Convênios dos Estados destinadas a Programas de Infraestrutura em Transporte - Transferências dos Estados decorrentes de emendas parlamentares individuais - finalidade definida</t>
  </si>
  <si>
    <t>2.4.2.2.54.0.1.03</t>
  </si>
  <si>
    <t>Transferências de Convênios dos Estados destinadas a Programas de Infraestrutura em Transporte - Transferências dos Estados decorrentes de emendas parlamentares de bancada.</t>
  </si>
  <si>
    <t>2.4.2.2.99.0.0.00</t>
  </si>
  <si>
    <t>2.4.2.2.99.0.1.00</t>
  </si>
  <si>
    <t>2.4.2.2.99.0.1.01</t>
  </si>
  <si>
    <t>2.4.2.2.99.0.1.02</t>
  </si>
  <si>
    <t>Outras Transferências de Convênios dos Estados e DF e de Suas - Transferências dos Estados decorrentes de emendas parlamentares individuais - finalidade definidaEntidades</t>
  </si>
  <si>
    <t>2.4.2.2.99.0.1.03</t>
  </si>
  <si>
    <t>Outras Transferências de Convênios dos Estados e DF e de Suas Entidades - Transferências dos Estados decorrentes de emendas parlamentares de bancada.</t>
  </si>
  <si>
    <t>2.4.2.9.99.0.0.00</t>
  </si>
  <si>
    <t>2.4.2.9.99.0.1.00</t>
  </si>
  <si>
    <t>2.4.2.9.99.0.1.01</t>
  </si>
  <si>
    <t>Outras Transferências de Recursos dos Estados -Transferência Especial Relativas às Emendas Individuais (Art. 166-A, Inciso I, § 1º, da CF)</t>
  </si>
  <si>
    <t>2.4.2.9.99.0.1.02</t>
  </si>
  <si>
    <t>Outras Transferências de Recursos dos Estados - Transferências da União decorrentes de emendas parlamentares individuais - finalidade definida</t>
  </si>
  <si>
    <t>2.4.2.9.99.0.1.03</t>
  </si>
  <si>
    <t>Outras Transferências de Recursos dos Estados - Transferências dos Estados decorrentes de emendas parlamentares de bancada.</t>
  </si>
  <si>
    <t>2.4.2.9.99.0.1.99</t>
  </si>
  <si>
    <t>Outras Transferências de Convênios dos Municípios e de Suas Entidades - Principal</t>
  </si>
  <si>
    <t>Outras Transferências de Pessoas Físicas - Principal</t>
  </si>
  <si>
    <t>9.1.7.1.7.00.0.0.00</t>
  </si>
  <si>
    <t>9.1.7.1.7.50.0.0.00</t>
  </si>
  <si>
    <t>9.1.7.1.7.50.0.1.00</t>
  </si>
  <si>
    <t>9.1.7.1.7.50.0.1.01</t>
  </si>
  <si>
    <t>9.1.7.1.7.50.0.1.02</t>
  </si>
  <si>
    <t>(-) Dedução de Transferências de Convênios da União para o Sistema Único de Saúde – SUS - Transferências da União decorrentes de emendas parlamentares individuais - finalidade definida</t>
  </si>
  <si>
    <t>9.1.7.1.7.50.0.1.03</t>
  </si>
  <si>
    <t>(-) Dedução de Transferências de Convênios da União para o Sistema Único de Saúde – SUS - Transferências da União decorrentes de emendas parlamentares de bancada.</t>
  </si>
  <si>
    <t>9.1.7.1.7.51.0.0.00</t>
  </si>
  <si>
    <t>9.1.7.1.7.51.0.1.00</t>
  </si>
  <si>
    <t>9.1.7.1.7.51.0.1.01</t>
  </si>
  <si>
    <t>9.1.7.1.7.51.0.1.02</t>
  </si>
  <si>
    <t>(-) Dedução de Transferências de Convênios da União Destinadas a Programas de Educação - Transferências da União decorrentes de emendas parlamentares individuais - finalidade definida</t>
  </si>
  <si>
    <t>9.1.7.1.7.51.0.1.03</t>
  </si>
  <si>
    <t>(-) Dedução de Transferências de Convênios da União Destinadas a Programas de Educação -Transferências da União decorrentes de emendas parlamentares de bancada.</t>
  </si>
  <si>
    <t>9.1.7.1.7.52.0.0.00</t>
  </si>
  <si>
    <t>9.1.7.1.7.52.0.1.00</t>
  </si>
  <si>
    <t>9.1.7.1.7.52.0.1.01</t>
  </si>
  <si>
    <t>9.1.7.1.7.52.0.1.02</t>
  </si>
  <si>
    <t>(-) Dedução de Transferências de Convênios da União Destinadas a Programas de Assistência Social - Transferências da União decorrentes de emendas parlamentares individuais - finalidade definida</t>
  </si>
  <si>
    <t>9.1.7.1.7.52.0.1.03</t>
  </si>
  <si>
    <t>(-) Dedução de Transferências de Convênios da União Destinadas a Programas de Assistência Social - Transferências da União decorrentes de emendas parlamentares de bancada.</t>
  </si>
  <si>
    <t>9.1.7.1.7.53.0.0.00</t>
  </si>
  <si>
    <t>9.1.7.1.7.53.0.1.00</t>
  </si>
  <si>
    <t>9.1.7.1.7.53.0.1.01</t>
  </si>
  <si>
    <t>9.1.7.1.7.53.0.1.02</t>
  </si>
  <si>
    <t>(-) Dedução de Transferências de Convênios da União Destinadas a Programas de Combate à Fome - Transferências da União decorrentes de emendas parlamentares individuais - finalidade definida</t>
  </si>
  <si>
    <t>9.1.7.1.7.53.0.1.03</t>
  </si>
  <si>
    <t>(-) Dedução de Transferências de Convênios da União Destinadas a Programas de Combate à Fome - Transferências da União decorrentes de emendas parlamentares de bancada.</t>
  </si>
  <si>
    <t>9.1.7.1.7.54.0.0.00</t>
  </si>
  <si>
    <t>9.1.7.1.7.54.0.1.00</t>
  </si>
  <si>
    <t>9.1.7.1.7.54.0.1.01</t>
  </si>
  <si>
    <t>9.1.7.1.7.54.0.1.02</t>
  </si>
  <si>
    <t>(-) Dedução de Transferências de Convênios da União Destinadas a Programas de Saneamento Básico - Transferências da União decorrentes de emendas parlamentares individuais - finalidade definida</t>
  </si>
  <si>
    <t>9.1.7.1.7.54.0.1.03</t>
  </si>
  <si>
    <t>(-) Dedução de Transferências de Convênios da União Destinadas a Programas de Saneamento Básico - Transferências da União decorrentes de emendas parlamentares de bancada.</t>
  </si>
  <si>
    <t>9.1.7.1.7.99.0.0.00</t>
  </si>
  <si>
    <t>(-) Outras Transferências de Convênios da União e de Suas Entidades</t>
  </si>
  <si>
    <t>9.1.7.1.7.99.0.1.00</t>
  </si>
  <si>
    <t>9.1.7.1.7.99.0.1.01</t>
  </si>
  <si>
    <t>(-)  Outras Transferências de Convênios da União e de Suas Entidades - principal</t>
  </si>
  <si>
    <t>9.1.7.1.7.99.0.1.02</t>
  </si>
  <si>
    <t>(-) Outras Transferências de Convênios da União e de Suas Entidades - Transferências da União decorrentes de emendas parlamentares individuais - finalidade definida</t>
  </si>
  <si>
    <t>9.1.7.1.7.99.0.1.03</t>
  </si>
  <si>
    <t>(-) Outras Transferências de Convênios da União e de Suas Entidades -  Transferências da União decorrentes de emendas parlamentares de bancada.</t>
  </si>
  <si>
    <t>9.1.7.2.4.50.0.0.00</t>
  </si>
  <si>
    <t>9.1.7.2.4.50.0.1.00</t>
  </si>
  <si>
    <t>9.1.7.2.4.50.0.1.01</t>
  </si>
  <si>
    <t>9.1.7.2.4.50.0.1.02</t>
  </si>
  <si>
    <t>9.1.7.2.4.50.0.1.03</t>
  </si>
  <si>
    <t>9.1.7.2.4.51.0.0.00</t>
  </si>
  <si>
    <t>9.1.7.2.4.51.0.1.00</t>
  </si>
  <si>
    <t>9.1.7.2.4.51.0.1.01</t>
  </si>
  <si>
    <t>9.1.7.2.4.51.0.1.02</t>
  </si>
  <si>
    <t>9.1.7.2.4.51.0.1.03</t>
  </si>
  <si>
    <t>9.1.7.2.4.99.0.0.00</t>
  </si>
  <si>
    <t>(-) Dedução de Outras Transferências de Convênios dos Estados e DF e de Suas Entidades</t>
  </si>
  <si>
    <t>9.1.7.2.4.99.0.1.00</t>
  </si>
  <si>
    <t>9.1.7.2.4.99.0.1.01</t>
  </si>
  <si>
    <t>9.1.7.2.4.99.0.1.02</t>
  </si>
  <si>
    <t>9.1.7.2.4.99.0.1.03</t>
  </si>
  <si>
    <t>(-) Dedução de Outras Transferências de Instituições Privadas</t>
  </si>
  <si>
    <t>(-) Dedução de Outras Indenizações - Multas e Juros de Mora</t>
  </si>
  <si>
    <t>(-) Dedução de Outras Indenizações - Dívida Ativa</t>
  </si>
  <si>
    <t>(-) Dedução de Outras Indenizações - Multas e Juros de Mora da Dívida Ativa</t>
  </si>
  <si>
    <t>(-) Dedução de Outras Indenizações - Multas</t>
  </si>
  <si>
    <t>(-) Dedução de Outras Indenizações - Juros de Mora</t>
  </si>
  <si>
    <t>(-) Dedução de Outras Indenizações - Multas da Dívida Ativa da</t>
  </si>
  <si>
    <t>(-) Dedução de Outras Indenizações - Juros da Dívida Ativa</t>
  </si>
  <si>
    <t>(-) Dedução de Contrapartida de Subvenções ou Subsídios - Multas e Juros de Mora</t>
  </si>
  <si>
    <t>(-) Dedução de Ônus de Sucumbência - Multas e Juros e Mora</t>
  </si>
  <si>
    <t>9.2.4.1.4.00.0.0.00</t>
  </si>
  <si>
    <t>9.2.4.1.4.50.0.0.00</t>
  </si>
  <si>
    <t>9.2.4.1.4.50.0.1.00</t>
  </si>
  <si>
    <t>9.2.4.1.4.50.0.1.01</t>
  </si>
  <si>
    <t>9.2.4.1.4.50.0.1.02</t>
  </si>
  <si>
    <t>9.2.4.1.4.50.0.1.03</t>
  </si>
  <si>
    <t>9.2.4.1.4.51.0.0.00</t>
  </si>
  <si>
    <t>9.2.4.1.4.51.0.1.00</t>
  </si>
  <si>
    <t>9.2.4.1.4.51.0.1.01</t>
  </si>
  <si>
    <t>9.2.4.1.4.51.0.1.02</t>
  </si>
  <si>
    <t>(-) Dedução de Transferências de Convênios da União destinadas a Programas de Educação - Transferências da União decorrentes de emendas parlamentares individuais - finalidade definida</t>
  </si>
  <si>
    <t>9.2.4.1.4.51.0.1.03</t>
  </si>
  <si>
    <t>(-) Dedução de Transferências de Convênios da União destinadas a Programas de Educação - Transferências da União decorrentes de emendas parlamentares de bancada.</t>
  </si>
  <si>
    <t>9.2.4.1.4.52.0.0.00</t>
  </si>
  <si>
    <t>9.2.4.1.4.52.0.1.00</t>
  </si>
  <si>
    <t>9.2.4.1.4.52.0.1.01</t>
  </si>
  <si>
    <t>9.2.4.1.4.52.0.1.02</t>
  </si>
  <si>
    <t>(-) Dedução de Transferências de Convênios da União destinadas a Programas de Saneamento Básico - Transferências da União decorrentes de emendas parlamentares individuais - finalidade definida</t>
  </si>
  <si>
    <t>9.2.4.1.4.52.0.1.03</t>
  </si>
  <si>
    <t>(-) Dedução de Transferências de Convênios da União destinadas a Programas de Saneamento Básico - Transferências da União decorrentes de emendas parlamentares de bancada.</t>
  </si>
  <si>
    <t>9.2.4.1.4.53.0.0.00</t>
  </si>
  <si>
    <t>9.2.4.1.4.53.0.1.00</t>
  </si>
  <si>
    <t>9.2.4.1.4.53.0.1.01</t>
  </si>
  <si>
    <t>9.2.4.1.4.53.0.1.02</t>
  </si>
  <si>
    <t>(-) Dedução de Transferências de Convênios da União destinadas a Programas de Meio Ambiente - Transferências da União decorrentes de emendas parlamentares individuais - finalidade definida</t>
  </si>
  <si>
    <t>9.2.4.1.4.53.0.1.03</t>
  </si>
  <si>
    <t>(-) Dedução de Transferências de Convênios da União destinadas a Programas de Meio Ambiente - Transferências da União decorrentes de emendas parlamentares de bancada.</t>
  </si>
  <si>
    <t>9.2.4.1.4.54.0.0.00</t>
  </si>
  <si>
    <t>9.2.4.1.4.54.0.1.00</t>
  </si>
  <si>
    <t>9.2.4.1.4.54.0.1.01</t>
  </si>
  <si>
    <t>9.2.4.1.4.54.0.1.02</t>
  </si>
  <si>
    <t>(-) Dedução de Transferências de Convênios da União destinadas a Programas de Infraestrutura em Transporte - Transferências da União decorrentes de emendas parlamentares individuais - finalidade definida</t>
  </si>
  <si>
    <t>9.2.4.1.4.54.0.1.03</t>
  </si>
  <si>
    <t>(-) Dedução de Transferências de Convênios da União destinadas a Programas de Infraestrutura em Transporte - Transferências da União decorrentes de emendas parlamentares de bancada.</t>
  </si>
  <si>
    <t>(-) Outras Transferências de Convênios da União e de Suas Entidades -Transferências da União decorrentes de emendas parlamentares individuais - finalidade definida</t>
  </si>
  <si>
    <t>(-)  Outras Transferências de Convênios da União e de Suas Entidades - Transferências da União decorrentes de emendas parlamentares de bancada.</t>
  </si>
  <si>
    <t>9.2.4.2.0.00.0.0.00</t>
  </si>
  <si>
    <t>9.2.4.2.2.00.0.0.00</t>
  </si>
  <si>
    <t>9.2.4.2.2.50.0.0.00</t>
  </si>
  <si>
    <t>9.2.4.2.2.50.0.1.00</t>
  </si>
  <si>
    <t>9.2.4.2.2.50.0.1.01</t>
  </si>
  <si>
    <t>9.2.4.2.2.50.0.1.02</t>
  </si>
  <si>
    <t>9.2.4.2.2.50.0.1.03</t>
  </si>
  <si>
    <t>9.2.4.2.2.51.0.0.00</t>
  </si>
  <si>
    <t>9.2.4.2.2.51.0.1.00</t>
  </si>
  <si>
    <t>9.2.4.2.2.52.0.0.00</t>
  </si>
  <si>
    <t>9.2.4.2.2.52.0.1.00</t>
  </si>
  <si>
    <t>9.2.4.2.2.52.0.1.01</t>
  </si>
  <si>
    <t>9.2.4.2.2.52.0.1.02</t>
  </si>
  <si>
    <t>9.2.4.2.2.52.0.1.03</t>
  </si>
  <si>
    <t>9.2.4.2.2.53.0.0.00</t>
  </si>
  <si>
    <t>9.2.4.2.2.53.0.1.00</t>
  </si>
  <si>
    <t>9.2.4.2.2.53.0.1.01</t>
  </si>
  <si>
    <t>9.2.4.2.2.53.0.1.02</t>
  </si>
  <si>
    <t>9.2.4.2.2.53.0.1.03</t>
  </si>
  <si>
    <t>9.2.4.2.2.54.0.0.00</t>
  </si>
  <si>
    <t>9.2.4.2.2.54.0.1.00</t>
  </si>
  <si>
    <t>9.2.4.2.2.54.0.1.01</t>
  </si>
  <si>
    <t>9.2.4.2.2.54.0.1.02</t>
  </si>
  <si>
    <t>9.2.4.2.2.54.0.1.03</t>
  </si>
  <si>
    <t>9.2.4.2.2.99.0.0.00</t>
  </si>
  <si>
    <t>(-) Outras Transferências de Convênios dos Estados e DF e de Suas Entidades</t>
  </si>
  <si>
    <t>9.2.4.2.2.99.0.1.00</t>
  </si>
  <si>
    <t>9.2.4.2.2.99.0.1.01</t>
  </si>
  <si>
    <t>9.2.4.2.2.99.0.1.02</t>
  </si>
  <si>
    <t>9.2.4.2.2.99.0.1.03</t>
  </si>
  <si>
    <t>Transferência Especial Relativas às Emendas Individuais (Art. 166-A, Insico I, § 1º, da CF)</t>
  </si>
  <si>
    <t xml:space="preserve"> Transferências Obrigatórias da União Relativas às Emendas de Bancada (Art. 166, § 16, da CF)
</t>
  </si>
  <si>
    <t>Outras Transferências da União - Principal - Transferência Especial Relativas às Emendas Individuais (Art. 166-A, Inciso I, § 1º, da CF)</t>
  </si>
  <si>
    <t>Outras Transferências da União - Principal - Transferências da União decorrentes de emendas parlamentares de bancada.</t>
  </si>
  <si>
    <t>Taxas Pelo Exercício do Poder de Polícia</t>
  </si>
  <si>
    <t>Taxas Pela Prestação de Serviços</t>
  </si>
  <si>
    <t>Taxas Pela Prestação de Serviços em Geral</t>
  </si>
  <si>
    <t>Taxas Pela Prestação de Serviços em Geral - Principal</t>
  </si>
  <si>
    <t>Taxas Pela Prestação de Serviços em Geral - Multas e Juros de Mora</t>
  </si>
  <si>
    <t>Taxas Pela Prestação de Serviços em Geral - Dívida Ativa</t>
  </si>
  <si>
    <t>Taxas Pela Prestação de Serviços em Geral - Dívida Ativa - Multas e Juros de Mora da Dívida Ativa</t>
  </si>
  <si>
    <t>Taxas Pela Prestação de Serviços em Geral - Multas</t>
  </si>
  <si>
    <t>Taxas Pela Prestação de Serviços em Geral - Juros de Mora</t>
  </si>
  <si>
    <t>Taxas Pela Prestação de Serviços em Geral - Dívida Ativa - Multas da Dívida Ativa</t>
  </si>
  <si>
    <t>Taxas Pela Prestação de Serviços em Geral - Juros de Mora da Dívida Ativa</t>
  </si>
  <si>
    <t>Emolumentos e Custas Judiciais - Principal</t>
  </si>
  <si>
    <t>Emolumentos e Custas Judiciais - Multas e Juros de Mora</t>
  </si>
  <si>
    <t>Emolumentos e Custas Judiciais - Dívida Ativa</t>
  </si>
  <si>
    <t>Emolumentos e Custas Judiciais - Dívida Ativa - Multas e Juros de Mora da Dívida Ativa</t>
  </si>
  <si>
    <t>Emolumentos e Custas Judiciais - Multas</t>
  </si>
  <si>
    <t>Emolumentos e Custas Judiciais - Juros de Mora</t>
  </si>
  <si>
    <t>Emolumentos e Custas Judiciais - Dívida Ativa - Multas da Dívida Ativa</t>
  </si>
  <si>
    <t>Emolumentos e Custas Judiciais - Juros de Mora da Dívida Ativa</t>
  </si>
  <si>
    <t>Contribuições para Regimes Próprios de Previdência e Sistema de Proteção Social</t>
  </si>
  <si>
    <t>Contribuição Patronal Oriunda de Sentenças Judiciais - Servidor Civil - Pensionistas</t>
  </si>
  <si>
    <t>Contribuição Patronal Oriunda de Sentenças Judiciais - Servidor Civil - Pensionistas - Principal</t>
  </si>
  <si>
    <t>Contribuição Patronal Oriunda de Sentenças Judiciais - Servidor Civil - Pensionistas - Multas e Juros de Mora</t>
  </si>
  <si>
    <t>Contribuição Patronal Oriunda de Sentenças Judiciais - Servidor Civil - Pensionistas - Dívida Ativa</t>
  </si>
  <si>
    <t>Contribuição Patronal Oriunda de Sentenças Judiciais - Servidor Civil - Pensionistas - Dívida Ativa - Multas e Juros de Mora da Dívida Ativa</t>
  </si>
  <si>
    <t>Contribuição Patronal Oriunda de Sentenças Judiciais - Servidor Civil - Pensionistas - Multas</t>
  </si>
  <si>
    <t>Contribuição Patronal Oriunda de Sentenças Judiciais - Servidor Civil - Pensionistas - Juros de Mora</t>
  </si>
  <si>
    <t>Contribuição Patronal Oriunda de Sentenças Judiciais - Servidor Civil - Pensionistas - Dívida Ativa - Multas da Dívida Ativa</t>
  </si>
  <si>
    <t>Contribuição Patronal Oriunda de Sentenças Judiciais - Servidor Civil - Pensionistas - Juros de Mora da Dívida Ativa</t>
  </si>
  <si>
    <t>Demais Contribuições Sociais Não Arrecadadas e Não Projetadas Pela RFB</t>
  </si>
  <si>
    <t>Demais Contribuições Sociais Não Arrecadadas e Não Projetadas Pela RFB - Principal</t>
  </si>
  <si>
    <t>Demais Contribuições Sociais Não Arrecadadas e Não Projetadas Pela RFB - Multas e Juros de Mora</t>
  </si>
  <si>
    <t>Demais Contribuições Sociais Não Arrecadadas e Não Projetadas Pela RFB - Multas</t>
  </si>
  <si>
    <t>Demais Contribuições Sociais Não Arrecadadas e Não Projetadas Pela RFB - Juros de Mora</t>
  </si>
  <si>
    <t>Demais Contribuições Sociais Não Arrecadadas e Não Projetadas Pela RFB - Parcelamentos</t>
  </si>
  <si>
    <t>Demais Contribuições Sociais Não Arrecadadas e Não Projetadas Pela RFB - Parcelamentos - Principal</t>
  </si>
  <si>
    <t>Demais Contribuições Sociais Não Arrecadadas e Não Projetadas Pela RFB - Parcelamentos - Multas e Juros de Mora</t>
  </si>
  <si>
    <t>Demais Contribuições Sociais Não Arrecadadas e Não Projetadas Pela RFB - Parcelamentos - Multas</t>
  </si>
  <si>
    <t>Demais Contribuições Sociais Não Arrecadadas e Não Projetadas Pela RFB - Parcelamentos - Juros de Mora</t>
  </si>
  <si>
    <t>Outras Contribuições Econômicas - Não Arrecadadas e Não Projetadas Pela RFB - Principal</t>
  </si>
  <si>
    <t>Outras Contribuições Econômicas - Não Arrecadadas e Não Projetadas Pela RFB - Multas e Juros de Mora</t>
  </si>
  <si>
    <t>Outras Contribuições Econômicas - Não Arrecadadas e Não Projetadas Pela RFB - Dívida Ativa</t>
  </si>
  <si>
    <t>Outras Contribuições Econômicas - Não Arrecadadas e Não Projetadas Pela RFB - Dívida Ativa - Multas e Juros de Mora da Dívida Ativa</t>
  </si>
  <si>
    <t>Outras Contribuições Econômicas - Não Arrecadadas e Não Projetadas Pela RFB - Multas</t>
  </si>
  <si>
    <t>Outras Contribuições Econômicas - Não Arrecadadas e Não Projetadas Pela RFB - Juros de Mora</t>
  </si>
  <si>
    <t>Outras Contribuições Econômicas - Não Arrecadadas e Não Projetadas Pela RFB - Dívida Ativa - Multas da Dívida Ativa</t>
  </si>
  <si>
    <t>Outras Contribuições Econômicas - Não Arrecadadas e Não Projetadas Pela RFB - Juros de Mora da Dívida Ativa</t>
  </si>
  <si>
    <t>Direito de Uso da Imagem e de Reprodução dos Bens do Acervo Patrimonial - Dívida Ativa - Multas e Juros de Mora da Dívida Ativa</t>
  </si>
  <si>
    <t>Direito de Uso da Imagem e de Reprodução dos Bens do Acervo Patrimonial - Dívida Ativa - Multas da Dívida Ativa</t>
  </si>
  <si>
    <t>Transferências da União e de Suas Entidades</t>
  </si>
  <si>
    <t>Cota-Parte do Imposto sobre a Propriedade Territorial Rural</t>
  </si>
  <si>
    <t>Cota-Parte do Imposto sobre a Propriedade Territorial Rural - Principal</t>
  </si>
  <si>
    <t>Cota-Parte do Imposto sobre Produtos Industrializados - Estados Exportadores de Produtos Industrializados - Principal</t>
  </si>
  <si>
    <t>Cota-Parte do Imposto sobre Operações de Crédito, Câmbio e Seguro, ou Relativas a Títulos ou Valores Mobiliários - Comercialização do Ouro - Principal</t>
  </si>
  <si>
    <t>Transferências das Compensações Financeiras Pela Exploração de Recursos Naturais</t>
  </si>
  <si>
    <t>Cota-Parte da Compensação Financeira Pela Exploração de Recursos Hídricos</t>
  </si>
  <si>
    <t>Cota-Parte da Compensação Financeira Pela Exploração de Recursos Hídricos - Principal</t>
  </si>
  <si>
    <t>Cota-Parte da Compensação Financeira Pela Produção de Petróleo</t>
  </si>
  <si>
    <t>Cota-Parte da Compensação Financeira Pela Produção de Petróleo - Lei nº 7.990/89 - Principal</t>
  </si>
  <si>
    <t>Cota-Parte Pela Participação Especial - Lei nº 9.478/97, Artigo 50 - Principal</t>
  </si>
  <si>
    <t>Cota-Parte do Fundo Especial do Petróleo - FEP - Principal</t>
  </si>
  <si>
    <t>Outras Transferências Decorrentes de Compensação Financeira Pela Exploração de Recursos Naturais - Principal</t>
  </si>
  <si>
    <t>Transferências de Recursos do Bloco de Manutenção das Ações e Serviços Públicos de Saúde - Atenção Primária - Principal</t>
  </si>
  <si>
    <t>Transferências de Recursos do Bloco de Manutenção das Ações e Serviços Públicos de Saúde - Atenção Primária - Principal - Transferências da União Decorrentes de Emendas Parlamentares Individuais - Finalidade Definida</t>
  </si>
  <si>
    <t>Transferências de Recursos do Bloco de Manutenção das Ações e Serviços Públicos de Saúde - Atenção Primária - Principal - Transferências da União Decorrentes de Emendas Parlamentares de Bancada</t>
  </si>
  <si>
    <t>Transferências de Recursos do Bloco de Manutenção das Ações e Serviços Públicos de Saúde - Atenção Especializada - Principal</t>
  </si>
  <si>
    <t>Transferências de Recursos do Bloco de Manutenção das Ações e Serviços Públicos de Saúde - Atenção Especializada - Principal - Transferências da União Decorrentes de Emendas Parlamentares Individuais - Finalidade Definida</t>
  </si>
  <si>
    <t>Transferências de Recursos do Bloco de Manutenção das Ações e Serviços Públicos de Saúde - Atenção Especializada - Principal - Transferências da União Decorrentes de Emendas Parlamentares de Bancada</t>
  </si>
  <si>
    <t>Transferências de Recursos do Bloco de Manutenção das Ações e Serviços Públicos de Saúde - Vigilância em Saúde - Principal</t>
  </si>
  <si>
    <t>Transferências de Recursos do Bloco de Manutenção das Ações e Serviços Públicos de Saúde - Vigilância em Saúde - Principal - Transferências da União Decorrentes de Emendas Parlamentares Individuais - Finalidade Definida</t>
  </si>
  <si>
    <t>Transferências de Recursos do Bloco de Manutenção das Ações e Serviços Públicos de Saúde - Vigilância em Saúde - Principal - Transferências da União Decorrentes de Emendas Parlamentares de Bancada</t>
  </si>
  <si>
    <t>Transferências de Recursos do Bloco de Manutenção das Ações e Serviços Públicos de Saúde - Assistência Farmacêutica - Principal</t>
  </si>
  <si>
    <t>Transferências de Recursos do Bloco de Manutenção das Ações e Serviços Públicos de Saúde - Assistência Farmacêutica - Principal - Transferências da União Decorrentes de Emendas Parlamentares Individuais - Finalidade Definida</t>
  </si>
  <si>
    <t>Transferências de Recursos do Bloco de Manutenção das Ações e Serviços Públicos de Saúde - Assistência Farmacêutica - Principal - Transferências da União Decorrentes de Emendas Parlamentares de Bancada</t>
  </si>
  <si>
    <t>Transferências de Recursos do Bloco de Manutenção das Ações e Serviços Públicos de Saúde - Gestão do SUS - Principal</t>
  </si>
  <si>
    <t>Transferências de Recursos do Bloco de Manutenção das Ações e Serviços Públicos de Saúde - Gestão do SUS - Principal - Transferências da União Decorrentes de Emendas Parlamentares Individuais - Finalidade Definida</t>
  </si>
  <si>
    <t>Transferências de Recursos do Bloco de Manutenção das Ações e Serviços Públicos de Saúde - Gestão do SUS - Principal - Transferências da União Decorrentes de Emendas Parlamentares de Bancada</t>
  </si>
  <si>
    <t>Transferências de Recursos do Bloco de Manutenção das Ações e Serviços Públicos de Saúde - Outros Programas - Principal</t>
  </si>
  <si>
    <t>Transferências de Recursos do Bloco de Manutenção das Ações e Serviços Públicos de Saúde - Outros Programas - Principal - Transferências da União Decorrentes de Emendas Parlamentares Individuais - Finalidade Definida</t>
  </si>
  <si>
    <t>Transferências de Recursos do Bloco de Manutenção das Ações e Serviços Públicos de Saúde - Outros Programas - Principal - Transferências da União Decorrentes de Emendas Parlamentares de Bancada</t>
  </si>
  <si>
    <t>Transferências de Recursos do Bloco de Estruturação da Rede de Serviços Públicos de Saúde - Atenção Primária - Principal - Transferências da União Decorrentes de Emendas Parlamentares Individuais - Finalidade Definida</t>
  </si>
  <si>
    <t>Transferências de Recursos do Bloco de Estruturação da Rede de Serviços Públicos de Saúde - Atenção Primária - Principal - Transferências da União Decorrentes de Emendas Parlamentares de Bancada</t>
  </si>
  <si>
    <t>Transferências de Recursos do Bloco de Estruturação da Rede de Serviços Públicos de Saúde - Atenção Especializada - Principal - Transferências da União Decorrentes de Emendas Parlamentares Individuais - Finalidade Definida</t>
  </si>
  <si>
    <t>Transferências de Recursos do Bloco de Estruturação da Rede de Serviços Públicos de Saúde - Atenção Especializada - Principal - Transferências da União Decorrentes de Emendas Parlamentares de Bancada</t>
  </si>
  <si>
    <t>Transferências de Recursos do Bloco de Estruturação da Rede de Serviços Públicos de Saúde - Vigilância em Saúde - Principal Transferências da União Decorrentes de Emendas Parlamentares Individuais - Finalidade Definida</t>
  </si>
  <si>
    <t>Transferências de Recursos do Bloco de Estruturação da Rede de Serviços Públicos de Saúde - Vigilância em Saúde - Principal - Transferências da União Decorrentes de Emendas Parlamentares de Bancada</t>
  </si>
  <si>
    <t>Transferências de Recursos do Bloco de Estruturação da Rede de Serviços Públicos de Saúde - Assistência Farmacêutica - Principal - Transferências da União Decorrentes de Emendas Parlamentares Individuais - Finalidade Definida</t>
  </si>
  <si>
    <t>Transferências de Recursos do Bloco de Estruturação da Rede de Serviços Públicos de Saúde - Assistência Farmacêutica - Principal - Transferências da União Decorrentes de Emendas Parlamentares de Bancada</t>
  </si>
  <si>
    <t>Transferências de Recursos do Bloco de Estruturação da Rede de Serviços Públicos de Saúde - Gestão do SUS - Transferências da União Decorrentes de Emendas Parlamentares Individuais - Finalidade Definida</t>
  </si>
  <si>
    <t>Transferências de Recursos do Bloco de Estruturação da Rede de Serviços Públicos de Saúde - Gestão do SUS - Transferências da União Decorrentes de Emendas Parlamentares de Bancada</t>
  </si>
  <si>
    <t>Transferências de Recursos do Bloco de Estruturação da Rede de Serviços Públicos de Saúde - Outros Programas - Transferências da União Decorrentes de Emendas Parlamentares Individuais - Finalidade Definida</t>
  </si>
  <si>
    <t>Transferências de Recursos do Bloco de Estruturação da Rede de Serviços Públicos de Saúde - Outros Programas - Transferências da União Decorrentes de Emendas Parlamentares de Bancada</t>
  </si>
  <si>
    <t>Transferências Referentes ao Programa Nacional de Alimentação Escolar - Pnae - Principal</t>
  </si>
  <si>
    <t>Transferências Referentes ao Programa Nacional de Apoio ao Transporte do Escolar - Pnate - Principal</t>
  </si>
  <si>
    <t>Transferências Referentes ao Programa Nacional de Inclusão de Jovens - Projovem</t>
  </si>
  <si>
    <t>Transferências Referentes ao Programa Nacional de Inclusão de Jovens - Projovem Urbano</t>
  </si>
  <si>
    <t>Transferências Referentes ao Programa Nacional de Inclusão de Jovens - Projovem Urbano - Principal</t>
  </si>
  <si>
    <t>Transferências Referentes ao Programa Nacional de Inclusão de Jovens - Projovem Campo</t>
  </si>
  <si>
    <t>Transferências Referentes ao Programa Nacional de Inclusão de Jovens - Projovem Campo - Principal</t>
  </si>
  <si>
    <t>Transferências Referentes ao Programa Brasil Alfabetizado - PBA</t>
  </si>
  <si>
    <t>Transferências Referentes ao Programa Brasil Alfabetizado - PBA - Principal</t>
  </si>
  <si>
    <t>Transferências Referentes ao Programa de Apoio aos Sistemas de Ensino para Atendimento à Educação de Jovens e Adultos - Peja</t>
  </si>
  <si>
    <t>Transferências Referentes ao Programa de Apoio aos Sistemas de Ensino para Atendimento à Educação de Jovens e Adultos - Peja - Principal</t>
  </si>
  <si>
    <t>Transferências Referentes ao Programa de Apoio a Aquisição de Equipamentos para a Rede Pública de Ensino Fundamental</t>
  </si>
  <si>
    <t>Transferências Referentes ao Programa de Apoio a Aquisição de Equipamentos para a Rede Pública de Ensino Fundamental - Principal</t>
  </si>
  <si>
    <t>Outras Transferências Diretas do Fundo Nacional do Desenvolvimento da Educação - FNDE - Principal</t>
  </si>
  <si>
    <t>Transferências de Recursos de Complementação da União ao FUNDEB - Vaaf - Principal</t>
  </si>
  <si>
    <t>Transferências de Recursos do Fundo Nacional de Assistência Social - FNAS - Principal</t>
  </si>
  <si>
    <t>Transferências de Recursos do Fundo Nacional de Assistência Social - FNAS - Transferências da União Decorrentes de Emendas Parlamentares Individuais - Finalidade Definida</t>
  </si>
  <si>
    <t>Transferências de Recursos do Fundo Nacional de Assistência Social - FNAS - Transferências da União Decorrentes de Emendas Parlamentares de Bancada</t>
  </si>
  <si>
    <t>Transferências de Convênios da União para o Sistema Único de Saúde - SUS - Principal</t>
  </si>
  <si>
    <t>Transferências de Convênios da União para o Sistema Único de Saúde - SUS - Transferências da União Decorrentes de Emendas Parlamentares Individuais - Finalidade Definida</t>
  </si>
  <si>
    <t>Transferências de Convênios da União para o Sistema Único de Saúde - SUS - Transferências da União Decorrentes de Emendas Parlamentares de Bancada</t>
  </si>
  <si>
    <t>Transferências de Convênios da União Destinadas a Programas de Educação - Transferências da União Decorrentes de Emendas Parlamentares Individuais - Finalidade Definida</t>
  </si>
  <si>
    <t>Transferências de Convênios da União Destinadas a Programas de Assistência Social - Transferências da União Decorrentes de Emendas Parlamentares Individuais - Finalidade Definida</t>
  </si>
  <si>
    <t>Transferências de Convênios da União Destinadas a Programas de Assistência Social - Transferências da União Decorrentes de Emendas Parlamentares de Bancada</t>
  </si>
  <si>
    <t>Transferências de Convênios da União Destinadas a Programas de Combate à Fome - Transferências da União Decorrentes de Emendas Parlamentares Individuais - Finalidade Definida</t>
  </si>
  <si>
    <t>Transferências de Convênios da União Destinadas a Programas de Saneamento Básico - Transferências da União Decorrentes de Emendas Parlamentares Individuais - Finalidade Definida</t>
  </si>
  <si>
    <t>Transferências de Convênios da União Destinadas a Programas de Saneamento Básico - Transferências da União Decorrentes de Emendas Parlamentares de Bancada</t>
  </si>
  <si>
    <t>Outras Transferências de Convênios da União e de Suas Entidades - Principal</t>
  </si>
  <si>
    <t>Outras Transferências de Convênios da União e de Suas Entidades - Transferências da União Decorrentes de Emendas Parlamentares Individuais - Finalidade Definida</t>
  </si>
  <si>
    <t>Outras Transferências de Convênios da União e de Suas Entidades - Transferências da União Decorrentes de Emendas Parlamentares de Bancada</t>
  </si>
  <si>
    <t>Outras Transferências de Recursos da União e de Suas Entidades</t>
  </si>
  <si>
    <t>Transferências Decorrentes de Decisão Judicial (Precatórios) Relativas ao Fundo de Manutenção e Desenvolvimento do Ensino Fundamental e de Valorização do Magistério - Fundef - Principal</t>
  </si>
  <si>
    <t>Outras Transferências de Recursos da União e de Suas Entidades - Principal</t>
  </si>
  <si>
    <t>Outras Transferências de Recursos da União e de Suas Entidades - Auxílio Financeiro da União aos Municípios (Lei Complementar nº 173, de 27 de Maio de 2020)</t>
  </si>
  <si>
    <t>Transferências dos Estados e do Distrito Federal e de Suas Entidades</t>
  </si>
  <si>
    <t>Cota-Parte da Compensação Financeira de Recursos Hídricos - Principal</t>
  </si>
  <si>
    <t>Cota-Parte Royalties - Compensação Financeira Pela Produção do Petróleo - Principal</t>
  </si>
  <si>
    <t>Transferências de Recursos do Sistema Único de Saúde - SUS - Principal</t>
  </si>
  <si>
    <t>Transferências de Recursos do Sistema Único de Saúde - SUS - Transferências dos Estados Decorrentes de Emendas Parlamentares de Bancada</t>
  </si>
  <si>
    <t>Transferências de Convênios dos Estados e DF para o Sistema Único de Saúde - SUS - Principal</t>
  </si>
  <si>
    <t>Transferências de Convênios dos Estados e DF para o Sistema Único de Saúde - SUS - Transferências dos Estados Decorrentes de Emendas Parlamentares de Bancada</t>
  </si>
  <si>
    <t>Transferências de Convênios dos Estados Destinadas a Programas de Educação - Transferências dos Estados Decorrentes de Emendas Parlamentares de Bancada</t>
  </si>
  <si>
    <t>Transferências de Estados Destinadas à Assistência Social</t>
  </si>
  <si>
    <t>Transferências de Estados Destinadas à Assistência Social - Principal</t>
  </si>
  <si>
    <t>Transferências de Estados Destinadas à Assistência Social - Transferências dos Estados Decorrentes de Emendas Parlamentares de Bancada</t>
  </si>
  <si>
    <t>Outras Transferências dos Estados e DF - Transferência Especial Relativas às Emendas Individuais (Art. 166-A, Inciso I, da CF)</t>
  </si>
  <si>
    <t>Transferências dos Municípios e de Suas Entidades</t>
  </si>
  <si>
    <t>Transferências de Convênios dos Municípios para o Sistema Único de Saúde - SUS - Principal</t>
  </si>
  <si>
    <t>Transferências de Convênios dos Municípios Destinadas a Programas de Educação</t>
  </si>
  <si>
    <t>Transferências de Convênios dos Municípios Destinadas a Programas de Educação - Principal</t>
  </si>
  <si>
    <t>Transferências de Recursos do Fundo de Manutenção e Desenvolvimento da Educação Básica e de Valorização dos Profissionais da Educação - FUNDEB - Principal</t>
  </si>
  <si>
    <t>Transferências de Pessoas Físicas - Programas de Saúde</t>
  </si>
  <si>
    <t>Transferências de Pessoas Físicas - Programas de Saúde - Principal</t>
  </si>
  <si>
    <t>Multas Aplicadas Pelos Tribunais de Contas</t>
  </si>
  <si>
    <t>Multas Aplicadas Pelos Tribunais de Contas - Principal</t>
  </si>
  <si>
    <t>Multas Aplicadas Pelos Tribunais de Contas - Multas e Juros de Mora</t>
  </si>
  <si>
    <t>Multas Aplicadas Pelos Tribunais de Contas - Dívida Ativa</t>
  </si>
  <si>
    <t>Multas Aplicadas Pelos Tribunais de Contas - Dívida Ativa - Multas e Juros de Mora da Dívida Ativa</t>
  </si>
  <si>
    <t>Multas Aplicadas Pelos Tribunais de Contas - Multas</t>
  </si>
  <si>
    <t>Multas Aplicadas Pelos Tribunais de Contas - Juros de Mora</t>
  </si>
  <si>
    <t>Multas Aplicadas Pelos Tribunais de Contas - Dívida Ativa - Multas da Dívida Ativa</t>
  </si>
  <si>
    <t>Multas Aplicadas Pelos Tribunais de Contas - Juros de Mora da Dívida Ativa</t>
  </si>
  <si>
    <t>Restituição Decorrente da Não Aplicação de Incentivos Fiscais Relativos à Lei Rouanet - Multas e Juros de Mora</t>
  </si>
  <si>
    <t>Multas e Juros de Mora das Alienações de Bens Móveis</t>
  </si>
  <si>
    <t>Multas e Juros de Mora de Amortização de Empréstimos - Estados e Municípios</t>
  </si>
  <si>
    <t>Multas e Juros de Mora de Amortização de Empréstimos - Estados e Municípios -Multas</t>
  </si>
  <si>
    <t>Multas e Juros de Mora de Amortização de Empréstimos - Refinanciamento de Dívidas de Médio e Longo Prazo - Multas</t>
  </si>
  <si>
    <t>Multas e Juros de Mora de Amortização de Empréstimos Contratuais - Multas</t>
  </si>
  <si>
    <t>Multas e Juros de Mora de Amortização de Financiamentos em Geral - Multas</t>
  </si>
  <si>
    <t>Encargos Legais Pela Inscrição em Dívida Ativa e Receitas de Ônus de Sucumbência</t>
  </si>
  <si>
    <t>Encargos Legais Pela Inscrição em Dívida Ativa</t>
  </si>
  <si>
    <t>Encargos Legais Pela Inscrição em Dívida Ativa - Principal</t>
  </si>
  <si>
    <t>Encargos Legais Pela Inscrição em Dívida Ativa - Multas e Juros de Mora</t>
  </si>
  <si>
    <t>Outras Receitas Administradas Pela RFB</t>
  </si>
  <si>
    <t>Outras Receitas Administradas Pela RFB - Principal</t>
  </si>
  <si>
    <t>Outras Receitas Administradas Pela RFB - Multas e Juros de Mora</t>
  </si>
  <si>
    <t>Outras Receitas Administradas Pela RFB - Primárias - Multas</t>
  </si>
  <si>
    <t>Outras Receitas Administradas Pela RFB - Juros de Mora</t>
  </si>
  <si>
    <t>Outras Receitas Não Arrecadadas e Não Projetadas Pela RFB - Primárias</t>
  </si>
  <si>
    <t>Outras Receitas Não Arrecadadas e Não Projetadas Pela RFB - Primárias - Principal</t>
  </si>
  <si>
    <t>Outras Receitas Não Arrecadadas e Não Projetadas Pela RFB - Primárias - Multas e Juros de Mora</t>
  </si>
  <si>
    <t>Outras Receitas Não Arrecadadas e Não Projetadas Pela RFB - Primárias - Multas</t>
  </si>
  <si>
    <t>Outras Receitas Não Arrecadadas e Não Projetadas Pela RFB - Primárias - Juros de Mora</t>
  </si>
  <si>
    <t>Outras Receitas Não Arrecadadas e Não Projetadas Pela RFB - Financeiras</t>
  </si>
  <si>
    <t>Outras Receitas Não Arrecadadas e Não Projetadas Pela RFB - Financeiras - Principal</t>
  </si>
  <si>
    <t>Outras Receitas Não Arrecadadas e Não Projetadas Pela RFB - Financeiras - Multas e Juros de Mora</t>
  </si>
  <si>
    <t>Outras Receitas Não Arrecadadas e Não Projetadas Pela RFB - Financeiras - Multas</t>
  </si>
  <si>
    <t>Outras Receitas Não Arrecadadas e Não Projetadas Pela RFB - Financeiras - Juros de Mora</t>
  </si>
  <si>
    <t>Títulos de Responsabilidade do Tesouro Nacional - Exceto Refinanciamento da Dívida Pública Federal no Mercado Externo</t>
  </si>
  <si>
    <t>Títulos de Responsabilidade do Tesouro Nacional - Exceto Refinanciamento da Dívida Pública Federal no Mercado Externo - Principal</t>
  </si>
  <si>
    <t>Alienação de Títulos, Valores Mobiliários e Aplicações Congêneres - Temporárias</t>
  </si>
  <si>
    <t>Alienação de Estoques do Programa de Aquisição de Alimentos - Paa</t>
  </si>
  <si>
    <t>Alienação de Estoques do Programa de Aquisição de Alimentos - Paa - Princiapal</t>
  </si>
  <si>
    <t>Transferências de Recursos do Bloco de Manutenção das Ações e Serviços Públicos de Saúde - Atenção Primária - Transferências da União Decorrentes de Emendas Parlamentares Individuais - Finalidade Definida</t>
  </si>
  <si>
    <t>Transferências de Recursos do Bloco de Manutenção das Ações e Serviços Públicos de Saúde - Atenção Primária - Transferências da União Decorrentes de Emendas Parlamentares de Bancada</t>
  </si>
  <si>
    <t>Transferências de Recursos do Bloco de Manutenção das Ações e Serviços Públicos de Saúde - Atenção Especializada - Transferências da União Decorrentes de Emendas Parlamentares Individuais - Finalidade Definida</t>
  </si>
  <si>
    <t>Transferências de Recursos do Bloco de Manutenção das Ações e Serviços Públicos de Saúde - Atenção Especializada - Transferências da União Decorrentes de Emendas Parlamentares de Bancada</t>
  </si>
  <si>
    <t>Transferências de Recursos do Bloco de Manutenção das Ações e Serviços Públicos de Saúde - Vigilância em Saúde - Transferências da União Decorrentes de Emendas Parlamentares Individuais - Finalidade Definida</t>
  </si>
  <si>
    <t>Transferências de Recursos do Bloco de Manutenção das Ações e Serviços Públicos de Saúde - Vigilância em Saúde - Transferências da União Decorrentes de Emendas Parlamentares de Bancada</t>
  </si>
  <si>
    <t>Transferências de Recursos do Bloco de Manutenção das Ações e Serviços Públicos de Saúde - Assistência Farmacêutica - Transferências da União Decorrentes de Emendas Parlamentares Individuais - Finalidade Definida</t>
  </si>
  <si>
    <t>Transferências de Recursos do Bloco de Manutenção das Ações e Serviços Públicos de Saúde - Assistência Farmacêutica - Transferências da União Decorrentes de Emendas Parlamentares de Bancada</t>
  </si>
  <si>
    <t>Transferências de Recursos do Bloco de Manutenção das Ações e Serviços Públicos de Saúde - Gestão do SUS - Transferências da União Decorrentes de Emendas Parlamentares Individuais - Finalidade Definida</t>
  </si>
  <si>
    <t>Transferências de Recursos do Bloco de Manutenção das Ações e Serviços Públicos de Saúde - Gestão do SUS - Transferências da União Decorrentes de Emendas Parlamentares de Bancada</t>
  </si>
  <si>
    <t>Transferências de Recursos do Bloco de Manutenção das Ações e Serviços Públicos de Saúde - Outros Programas - Transferências da União Decorrentes de Emendas Parlamentares Individuais - Finalidade Definida</t>
  </si>
  <si>
    <t>Transferências de Recursos do Bloco de Manutenção das Ações e Serviços Públicos de Saúde - Outros Programas - Transferências da União Decorrentes de Emendas Parlamentares de Bancada</t>
  </si>
  <si>
    <t>Transferências de Recursos do Bloco de Estruturação da Rede de Serviços Públicos de Saúde - Atenção Primária - Transferências da União Decorrentes de Emendas Parlamentares Individuais - Finalidade Definida</t>
  </si>
  <si>
    <t>Transferências de Recursos do Bloco de Estruturação da Rede de Serviços Públicos de Saúde - Atenção Primária - Transferências da União Decorrentes de Emendas Parlamentares de Bancada</t>
  </si>
  <si>
    <t>Transferências de Recursos do Bloco de Estruturação da Rede de Serviços Públicos de Saúde - Atenção Especializada - Transferências da União Decorrentes de Emendas Parlamentares Individuais - Finalidade Definida</t>
  </si>
  <si>
    <t>Transferências de Recursos do Bloco de Estruturação da Rede de Serviços Públicos de Saúde - Atenção Especializada - Transferências da União Decorrentes de Emendas Parlamentares de Bancada</t>
  </si>
  <si>
    <t>Transferências de Recursos do Bloco de Estruturação da Rede de Serviços Públicos de Saúde - Assistência Farmacêutica - Transferências da União Decorrentes de Emendas Parlamentares Individuais - Finalidade Definida</t>
  </si>
  <si>
    <t>Transferências de Recursos do Bloco de Estruturação da Rede de Serviços Públicos de Saúde - Assistência Farmacêutica - Transferências da União Decorrentes de Emendas Parlamentares de Bancada</t>
  </si>
  <si>
    <t>Transferências de Recursos do Bloco de Estruturação da Rede de Serviços Públicos de Saúde - Vigilância em Saúde - Transferências da União Decorrentes de Emendas Parlamentares Individuais - Finalidade Definida</t>
  </si>
  <si>
    <t>Transferências de Recursos do Bloco de Estruturação da Rede de Serviços Públicos de Saúde - Vigilância em Saúde - Transferências da União Decorrentes de Emendas Parlamentares de Bancada</t>
  </si>
  <si>
    <t>Outras Transferências de Recursos do Sistema Único de Saúde - SUS - Principal</t>
  </si>
  <si>
    <t>Outras Transferências de Recursos do Sistema Único de Saúde - SUS - Transferências da União Decorrentes de Emendas Parlamentares Individuais - Finalidade Definida</t>
  </si>
  <si>
    <t>Outras Transferências de Recursos do Sistema Único de Saúde - SUS - Outros Programas - Transferências da União Decorrentes de Emendas Parlamentares de Bancada</t>
  </si>
  <si>
    <t>Transferências para o Programa de Apoio ao Transporte Escolar para Educação Básica - Caminho da Escola</t>
  </si>
  <si>
    <t>Transferências para o Programa de Apoio ao Transporte Escolar para Educação Básica - Caminho da Escola - Principal</t>
  </si>
  <si>
    <t>Outras Transferências Destinadas a Programas de Educação</t>
  </si>
  <si>
    <t>Outras Transferências Destinadas a Programas de Educação - Principal</t>
  </si>
  <si>
    <t>Transferências de Convênios da União Destinadas a Programas de Educação - Transferências da União Decorrentes de Emendas Parlamentares de Bancada</t>
  </si>
  <si>
    <t>Transferências de Convênios da União Destinadas a Programas de Meio Ambiente</t>
  </si>
  <si>
    <t>Transferências de Convênios da União Destinadas a Programas de Meio Ambiente - Principal</t>
  </si>
  <si>
    <t>Transferências de Convênios da União Destinadas a Programas de Meio Ambiente - Transferências da União Decorrentes de Emendas Parlamentares Individuais - Finalidade Definida</t>
  </si>
  <si>
    <t>Transferências de Convênios da União Destinadas a Programas de Meio Ambiente - Transferências da União Decorrentes de Emendas Parlamentares de Bancada</t>
  </si>
  <si>
    <t>Transferências de Convênios da União Destinadas a Programas de Infraestrutura em Transporte</t>
  </si>
  <si>
    <t>Transferências de Convênios da União Destinadas a Programas de Infraestrutura em Transporte - Principal</t>
  </si>
  <si>
    <t>Transferências de Convênios da União Destinadas a Programas de Infraestrutura em Transporte - Transferências da União Decorrentes de Emendas Parlamentares Individuais - Finalidade Definida</t>
  </si>
  <si>
    <t>Transferências de Convênios da União Destinadas a Programas de Infraestrutura em Transporte - Transferências da União Decorrentes de Emendas Parlamentares de Bancada</t>
  </si>
  <si>
    <t>Transferências de Convênios dos Estados para o Sistema Único de Saúde - SUS - Principal</t>
  </si>
  <si>
    <t>Transferências de Convênios dos Estados para o Sistema Único de Saúde - SUS - Transferências dos Estados Decorrentes de Emendas Parlamentares de Bancada</t>
  </si>
  <si>
    <t>Transferências de Convênios dos Estados Destinadas a Programas de Saneamento Básico</t>
  </si>
  <si>
    <t>Transferências de Convênios dos Estados Destinadas a Programas de Saneamento Básico - Principal</t>
  </si>
  <si>
    <t>Transferências de Convênios dos Estados Destinadas a Programas de Saneamento Básico - Transferências dos Estados Decorrentes de Emendas Parlamentares de Bancada</t>
  </si>
  <si>
    <t>Transferências de Convênios dos Estados Destinadas a Programas de Meio Ambiente</t>
  </si>
  <si>
    <t>Transferências de Convênios dos Estados Destinadas a Programas de Meio Ambiente - Principal</t>
  </si>
  <si>
    <t>Transferências de Convênios dos Estados Destinadas a Programas de Meio Ambiente - Transferências dos Estados Decorrentes de Emendas Parlamentares de Bancada</t>
  </si>
  <si>
    <t>Transferências de Convênios dos Estados Destinadas a Programas de Infraestrutura em Transporte</t>
  </si>
  <si>
    <t>Transferências de Convênios dos Estados Destinadas a Programas de Infraestrutura em Transporte - Principal</t>
  </si>
  <si>
    <t>Transferências de Convênios dos Estados Destinadas a Programas de Infraestrutura em Transporte - Transferências dos Estados Decorrentes de Emendas Parlamentares de Bancada</t>
  </si>
  <si>
    <t>Outras Transferências de Convênios dos Estados e DF e de Suas Entidades - Transferências dos Estados Decorrentes de Emendas Parlamentares de Bancada</t>
  </si>
  <si>
    <t>Outras Transferências de Recursos dos Estados - Transferências dos Estados Decorrentes de Emendas Parlamentares de Bancada</t>
  </si>
  <si>
    <t>Transferências de Convênios dos Municípios Destinados a Programas de Saúde</t>
  </si>
  <si>
    <t>Transferências de Convênios dos Municípios Destinados a Programas de Saúde - Principal</t>
  </si>
  <si>
    <t>Transferências de Convênios dos Municípios Destinadas a Programas de Saneamento</t>
  </si>
  <si>
    <t>Transferências de Convênios dos Municípios Destinadas a Programas de Saneamento - Principal</t>
  </si>
  <si>
    <t>Outras Transferências de Capital</t>
  </si>
  <si>
    <t>Outras Transferências de Capital - Principal</t>
  </si>
  <si>
    <t>Receitas de Alienação de Certificados de Potencial Adicional de Construção - Cepac</t>
  </si>
  <si>
    <t>Receitas de Alienação de Certificados de Potencial Adicional de Construção - Cepac - Principal</t>
  </si>
  <si>
    <t>Taxas Pelo Exercício do Poder de Polícia - Intra OFSS</t>
  </si>
  <si>
    <t>Taxas Pela Prestação de Serviços - Intra OFSS</t>
  </si>
  <si>
    <t>Taxas Pela Prestação de Serviços em Geral - Intra OFSS</t>
  </si>
  <si>
    <t>Taxas Pela Prestação de Serviços em Geral - Principal - Intra OFSS</t>
  </si>
  <si>
    <t>Taxas Pela Prestação de Serviços em Geral - Multas e Juros de Mora - Intra OFSS</t>
  </si>
  <si>
    <t>Taxas Pela Prestação de Serviços em Geral - Dívida Ativa - Intra OFSS</t>
  </si>
  <si>
    <t>Taxas Pela Prestação de Serviços em Geral - Dívida Ativa - Multas e Juros de Mora da Dívida Ativa - Intra OFSS</t>
  </si>
  <si>
    <t>Taxas Pela Prestação de Serviços em Geral - Multas - Intra OFSS</t>
  </si>
  <si>
    <t>Taxas Pela Prestação de Serviços em Geral - Juros de Mora - Intra OFSS</t>
  </si>
  <si>
    <t>Taxas Pela Prestação de Serviços em Geral - Dívida Ativa - Multas da Dívida Ativa - Intra OFSS</t>
  </si>
  <si>
    <t>Taxas Pela Prestação de Serviços em Geral - Juros de Mora da Dívida Ativa - Intra OFSS</t>
  </si>
  <si>
    <t>Contribuições para Regimes Próprios de Previdência e Sistema de Proteção Social - Intra OFSS</t>
  </si>
  <si>
    <t>Contribuição Patronal Oriunda de Sentenças Judiciais - Servidor Civil - Pensionistas - Intra OFSS</t>
  </si>
  <si>
    <t>Contribuição Patronal Oriunda de Sentenças Judiciais - Servidor Civil - Pensionistas - Principal - Intra OFSS</t>
  </si>
  <si>
    <t>Contribuição Patronal Oriunda de Sentenças Judiciais - Servidor Civil - Pensionistas - Multas e Juros de Mora - Intra OFSS</t>
  </si>
  <si>
    <t>Contribuição Patronal Oriunda de Sentenças Judiciais - Servidor Civil - Pensionistas - Dívida Ativa - Intra OFSS</t>
  </si>
  <si>
    <t>Contribuição Patronal Oriunda de Sentenças Judiciais - Servidor Civil - Pensionistas - Dívida Ativa - Multas e Juros de Mora da Dívida Ativa - Intra OFSS</t>
  </si>
  <si>
    <t>Contribuição Patronal Oriunda de Sentenças Judiciais - Servidor Civil - Pensionistas - Multas - Intra OFSS</t>
  </si>
  <si>
    <t>Contribuição Patronal Oriunda de Sentenças Judiciais - Servidor Civil - Pensionistas - Juros de Mora - Intra OFSS</t>
  </si>
  <si>
    <t>Contribuição Patronal Oriunda de Sentenças Judiciais - Servidor Civil - Pensionistas - Dívida Ativa - Multas da Dívida Ativa - Intra OFSS</t>
  </si>
  <si>
    <t>Contribuição Patronal Oriunda de Sentenças Judiciais - Servidor Civil - Pensionistas - Juros de Mora da Dívida Ativa - Intra OFSS</t>
  </si>
  <si>
    <t>Demais Contribuições Sociais Não Arrecadadas e Não Projetadas Pela RFB - Intra OFSS</t>
  </si>
  <si>
    <t>Demais Contribuições Sociais Não Arrecadadas e Não Projetadas Pela RFB - Principal - Intra OFSS</t>
  </si>
  <si>
    <t>Demais Contribuições Sociais Não Arrecadadas e Não Projetadas Pela RFB - Multas e Juros de Mora - Intra OFSS</t>
  </si>
  <si>
    <t>Demais Contribuições Sociais Não Arrecadadas e Não Projetadas Pela RFB - Multas - Intra OFSS</t>
  </si>
  <si>
    <t>Demais Contribuições Sociais Não Arrecadadas e Não Projetadas Pela RFB - Juros de Mora - Intra OFSS</t>
  </si>
  <si>
    <t>Demais Contribuições Sociais Não Arrecadadas e Não Projetadas Pela RFB - Parcelamentos - Intra OFSS</t>
  </si>
  <si>
    <t>Demais Contribuições Sociais Não Arrecadadas e Não Projetadas Pela RFB - Parcelamentos - Principal - Intra OFSS</t>
  </si>
  <si>
    <t>Demais Contribuições Sociais Não Arrecadadas e Não Projetadas Pela RFB - Parcelamentos - Multas e Juros de Mora - Intra OFSS</t>
  </si>
  <si>
    <t>Demais Contribuições Sociais Não Arrecadadas e Não Projetadas Pela RFB - Parcelamentos - Multas - Intra OFSS</t>
  </si>
  <si>
    <t>Demais Contribuições Sociais Não Arrecadadas e Não Projetadas Pela RFB - Parcelamentos - Juros de Mora - Intra OFSS</t>
  </si>
  <si>
    <t>Multas Aplicadas Pelos Tribunais de Contas - Intra OFSS</t>
  </si>
  <si>
    <t>Multas Aplicadas Pelos Tribunais de Contas - Principal - Intra OFSS</t>
  </si>
  <si>
    <t>Multas Aplicadas Pelos Tribunais de Contas - Multas e Juros de Mora - Intra OFSS</t>
  </si>
  <si>
    <t>Multas Aplicadas Pelos Tribunais de Contas - Dívida Ativa - Intra OFSS</t>
  </si>
  <si>
    <t>Multas Aplicadas Pelos Tribunais de Contas - Dívida Ativa - Multas e Juros de Mora da Dívida Ativa - Intra OFSS</t>
  </si>
  <si>
    <t>Multas Aplicadas Pelos Tribunais de Contas - Multas - Intra OFSS</t>
  </si>
  <si>
    <t>Multas Aplicadas Pelos Tribunais de Contas - Juros de Mora - Intra OFSS</t>
  </si>
  <si>
    <t>Multas Aplicadas Pelos Tribunais de Contas - Dívida Ativa - Multas da Dívida Ativa - Intra OFSS</t>
  </si>
  <si>
    <t>Multas Aplicadas Pelos Tribunais de Contas - Juros de Mora da Dívida Ativa - Intra OFSS</t>
  </si>
  <si>
    <t>Encargos Legais Pela Inscrição em Dívida Ativa e Receitas de Ônus de Sucumbência - Intra OFSS</t>
  </si>
  <si>
    <t>Encargos Legais Pela Inscrição em Dívida Ativa - Intra OFSS</t>
  </si>
  <si>
    <t>Encargos Legais Pela Inscrição em Dívida Ativa - Principal - Intra OFSS</t>
  </si>
  <si>
    <t>Outras Receitas Não Arrecadadas e Não Projetadas Pela RFB - Primárias - Intra OFSS</t>
  </si>
  <si>
    <t>Outras Receitas Não Arrecadadas e Não Projetadas Pela RFB - Primárias - Principal - Intra OFSS</t>
  </si>
  <si>
    <t>Outras Receitas Não Arrecadadas e Não Projetadas Pela RFB - Primárias - Multas e Juros de Mora - Intra OFSS</t>
  </si>
  <si>
    <t>Outras Receitas Não Arrecadadas e Não Projetadas Pela RFB - Primárias - Multas - Intra OFSS</t>
  </si>
  <si>
    <t>Outras Receitas Não Arrecadadas e Não Projetadas Pela RFB - Primárias - Juros de Mora - Intra OFSS</t>
  </si>
  <si>
    <t>Outras Receitas Não Arrecadadas e Não Projetadas Pela RFB - Financeiras - Intra OFSS</t>
  </si>
  <si>
    <t>Outras Receitas Não Arrecadadas e Não Projetadas Pela RFB - Financeiras - Principal - Intra OFSS</t>
  </si>
  <si>
    <t>Outras Receitas Não Arrecadadas e Não Projetadas Pela RFB - Financeiras - Multas e Juros de Mora - Intra OFSS</t>
  </si>
  <si>
    <t>Outras Receitas Não Arrecadadas e Não Projetadas Pela RFB - Financeiras - Multas - Intra OFSS</t>
  </si>
  <si>
    <t>Outras Receitas Não Arrecadadas e Não Projetadas Pela RFB - Financeiras - Juros de Mora - Intra OFSS</t>
  </si>
  <si>
    <t>Operações de Crédito - Mercado Interno - Intra OFSS</t>
  </si>
  <si>
    <t>Transferências dos Municípios e de Suas Entidades - Intra OFSS</t>
  </si>
  <si>
    <t>Transferências de Convênios dos Municípios Destinados a Programas de Saúde - Intra OFSS</t>
  </si>
  <si>
    <t>Transferências de Convênios dos Municípios Destinados a Programas de Saúde - Principal - Intra OFSS</t>
  </si>
  <si>
    <t>Transferências de Convênios dos Municípios Destinadas a Programas de Educação - Intra OFSS</t>
  </si>
  <si>
    <t>Transferências de Convênios dos Municípios Destinadas a Programas de Educação - Principal - Intra OFSS</t>
  </si>
  <si>
    <t>Transferências de Convênios dos Municípios Destinadas a Programas de Saneamento - Intra OFSS</t>
  </si>
  <si>
    <t>Transferências de Convênios dos Municípios Destinadas a Programas de Saneamento - Principal - Intra OFSS</t>
  </si>
  <si>
    <t>Receitas de Alienação de Certificados de Potencial Adicional de Construção - Cepac - Intra OFSS</t>
  </si>
  <si>
    <t>Receitas de Alienação de Certificados de Potencial Adicional de Construção - Cepac - Principal - Intra OFSS</t>
  </si>
  <si>
    <t>(-) Dedução de Taxas Pelo Exercício do Poder de Polícia</t>
  </si>
  <si>
    <t>(-) Dedução de Taxas Pela Prestação de Serviços</t>
  </si>
  <si>
    <t>(-) Dedução de Taxas Pela Prestação de Serviços em Geral</t>
  </si>
  <si>
    <t>(-) Dedução de Taxas Pela Prestação de Serviços em Geral - Principal</t>
  </si>
  <si>
    <t>(-) Dedução de Taxas Pela Prestação de Serviços em Geral - Multas e Juros de Mora</t>
  </si>
  <si>
    <t>(-) Dedução de Taxas Pela Prestação de Serviços em Geral - Dívida Ativa</t>
  </si>
  <si>
    <t>(-) Dedução de Taxas Pela Prestação de Serviços em Geral - Dívida Ativa - Multas e Juros de Mora da Dívida Ativa</t>
  </si>
  <si>
    <t>(-) Dedução de Taxas Pela Prestação de Serviços em Geral - Multas</t>
  </si>
  <si>
    <t>(-) Dedução de Taxas Pela Prestação de Serviços em Geral - Juros de Mora</t>
  </si>
  <si>
    <t>(-) Dedução de Taxas Pela Prestação de Serviços em Geral - Dívida Ativa - Multas da Dívida Ativa</t>
  </si>
  <si>
    <t>(-) Dedução de Taxas Pela Prestação de Serviços em Geral - Juros de Mora da Dívida Ativa</t>
  </si>
  <si>
    <t>(-) Dedução Deoutras Contribuições de Melhoria - Dívida Ativa - Multas e Juros de Mora da Dívida Ativa</t>
  </si>
  <si>
    <t>(-) Dedução de Contribuições para Regimes Próprios de Previdência e Sistema de Proteção Social</t>
  </si>
  <si>
    <t>(-) Dedução de Contribuição Patronal Oriunda de Sentenças Judiciais - Servidor Civil - Pensionistas</t>
  </si>
  <si>
    <t>(-) Dedução de Contribuição Patronal Oriunda de Sentenças Judiciais - Servidor Civil - Pensionistas - Principal</t>
  </si>
  <si>
    <t>(-) Dedução de Contribuição Patronal Oriunda de Sentenças Judiciais - Servidor Civil - Pensionistas - Multas e Juros de Mora</t>
  </si>
  <si>
    <t>(-) Dedução de Contribuição Patronal Oriunda de Sentenças Judiciais - Servidor Civil - Pensionistas - Dívida Ativa</t>
  </si>
  <si>
    <t>(-) Dedução de Contribuição Patronal Oriunda de Sentenças Judiciais - Servidor Civil - Pensionistas - Dívida Ativa - Multas e Juros de Mora da Dívida Ativa</t>
  </si>
  <si>
    <t>(-) Dedução de Contribuição Patronal Oriunda de Sentenças Judiciais - Servidor Civil - Pensionistas - Multas</t>
  </si>
  <si>
    <t>(-) Dedução de Contribuição Patronal Oriunda de Sentenças Judiciais - Servidor Civil - Pensionistas - Juros de Mora</t>
  </si>
  <si>
    <t>(-) Dedução de Contribuição Patronal Oriunda de Sentenças Judiciais - Servidor Civil - Pensionistas - Dívida Ativa - Multas da Dívida Ativa</t>
  </si>
  <si>
    <t>(-) Dedução de Contribuição Patronal Oriunda de Sentenças Judiciais - Servidor Civil - Pensionistas - Juros de Mora da Dívida Ativa</t>
  </si>
  <si>
    <t>(-) Dedução de Demais Contribuições Sociais Não Arrecadadas e Não Projetadas Pela RFB</t>
  </si>
  <si>
    <t>(-) Dedução de Demais Contribuições Sociais Não Arrecadadas e Não Projetadas Pela RFB - Principal</t>
  </si>
  <si>
    <t>(-) Dedução de Demais Contribuições Sociais Não Arrecadadas e Não Projetadas Pela RFB - Multas e Juros de Mora</t>
  </si>
  <si>
    <t>(-) Dedução de Demais Contribuições Sociais Não Arrecadadas e Não Projetadas Pela RFB - Multas</t>
  </si>
  <si>
    <t>(-) Dedução de Demais Contribuições Sociais Não Arrecadadas e Não Projetadas Pela RFB - Juros de Mora</t>
  </si>
  <si>
    <t>(-) Dedução de Demais Contribuições Sociais Não Arrecadadas e Não Projetadas Pela RFB - Parcelamentos</t>
  </si>
  <si>
    <t>(-) Dedução de Demais Contribuições Sociais Não Arrecadadas e Não Projetadas Pela RFB - Parcelamentos - Principal</t>
  </si>
  <si>
    <t>(-) Dedução de Demais Contribuições Sociais Não Arrecadadas e Não Projetadas Pela RFB - Parcelamentos - Multas e Juros de Mora</t>
  </si>
  <si>
    <t>(-) Dedução de Demais Contribuições Sociais Não Arrecadadas e Não Projetadas Pela RFB - Parcelamentos - Multas</t>
  </si>
  <si>
    <t>(-) Dedução de Demais Contribuições Sociais Não Arrecadadas e Não Projetadas Pela RFB - Parcelamentos - Juros de Mora</t>
  </si>
  <si>
    <t>(-) Dedução de Outras Contribuições Econômicas - Não Arrecadadas e Não Projetadas Pela RFB</t>
  </si>
  <si>
    <t>(-) Dedução de Outras Contribuições Econômicas - Não Arrecadadas e Não Projetadas Pela RFB - Principal</t>
  </si>
  <si>
    <t>(-) Dedução de Outras Contribuições Econômicas - Não Arrecadadas e Não Projetadas Pela RFB - Multas e Juros de Mora</t>
  </si>
  <si>
    <t>(-) Dedução de Outras Contribuições Econômicas - Não Arrecadadas e Não Projetadas Pela RFB - Dívida Ativa</t>
  </si>
  <si>
    <t>(-) Dedução de Outras Contribuições Econômicas - Não Arrecadadas e Não Projetadas Pela RFB - Dívida Ativa - Multas e Juros de Mora da Dívida Ativa</t>
  </si>
  <si>
    <t>(-) Dedução de Outras Contribuições Econômicas - Não Arrecadadas e Não Projetadas Pela RFB - Multas</t>
  </si>
  <si>
    <t>(-) Dedução de Outras Contribuições Econômicas - Não Arrecadadas e Não Projetadas Pela RFB - Juros de Mora</t>
  </si>
  <si>
    <t>(-) Dedução de Outras Contribuições Econômicas - Não Arrecadadas e Não Projetadas Pela RFB - Dívida Ativa - Multas da Dívida Ativa</t>
  </si>
  <si>
    <t>(-) Dedução de Outras Contribuições Econômicas - Não Arrecadadas e Não Projetadas Pela RFB - Juros de Mora da Dívida Ativa</t>
  </si>
  <si>
    <t>(-) Dedução de Transferências da União e de Suas Entidades</t>
  </si>
  <si>
    <t>(-) Dedução de Cota-Parte do Fundo de Participação dos Municípios - Cota Mensal - FUNDEB</t>
  </si>
  <si>
    <t>(-) Dedução de Cota-Parte do Imposto sobre a Propriedade Territorial Rural - Principal - FUNDEB</t>
  </si>
  <si>
    <t>(-) Dedução de Cota-Parte do Imposto sobre Produtos Industrializados - Estados Exportadores de Produtos Industrializados - Principal</t>
  </si>
  <si>
    <t>(-) Dedução de Transferências de Convênios da União para o Sistema Único de Saúde - SUS - Principal</t>
  </si>
  <si>
    <t>(-) Dedução de Transferências de Convênios da União para o Sistema Único de Saúde - SUS - Transferências da União Decorrentes de Emendas Parlamentares Individuais - Finalidade Definida</t>
  </si>
  <si>
    <t>(-) Dedução de Transferências de Convênios da União para o Sistema Único de Saúde - SUS - Transferências da União Decorrentes de Emendas Parlamentares de Bancada</t>
  </si>
  <si>
    <t>(-) Dedução de Transferências de Convênios da União Destinadas a Programas de Educação - Transferências da União Decorrentes de Emendas Parlamentares Individuais - Finalidade Definida</t>
  </si>
  <si>
    <t>(-) Dedução de Transferências de Convênios da União Destinadas a Programas de Assistência Social - Transferências da União Decorrentes de Emendas Parlamentares Individuais - Finalidade Definida</t>
  </si>
  <si>
    <t>(-) Dedução de Transferências de Convênios da União Destinadas a Programas de Assistência Social - Transferências da União Decorrentes de Emendas Parlamentares de Bancada</t>
  </si>
  <si>
    <t>(-) Dedução de Transferências de Convênios da União Destinadas a Programas de Combate à Fome - Transferências da União Decorrentes de Emendas Parlamentares Individuais - Finalidade Definida</t>
  </si>
  <si>
    <t>(-) Dedução de Transferências de Convênios da União Destinadas a Programas de Combate à Fome - Transferências da União Decorrentes de Emendas Parlamentares de Bancada</t>
  </si>
  <si>
    <t>(-) Dedução de Transferências de Convênios da União Destinadas a Programas de Saneamento Básico - Transferências da União Decorrentes de Emendas Parlamentares Individuais - Finalidade Definida</t>
  </si>
  <si>
    <t>(-) Dedução de Transferências de Convênios da União Destinadas a Programas de Saneamento Básico - Transferências da União Decorrentes de Emendas Parlamentares de Bancada</t>
  </si>
  <si>
    <t>(-) Dedução de Transferências dos Estados e do Distrito Federal e de Suas Entidades</t>
  </si>
  <si>
    <t>(-) Dedução de Cota-Parte do IPVA - Principal - FUNDEB</t>
  </si>
  <si>
    <t>(-) Dedução de Transferências de Convênios dos Estados e DF para o Sistema Único de Saúde - SUS - Principal</t>
  </si>
  <si>
    <t>(-) Dedução de Transferências de Convênios dos Estados e DF para o Sistema Único de Saúde - SUS - Transferências dos Estados Decorrentes de Emendas Parlamentares de Bancada</t>
  </si>
  <si>
    <t>(-) Dedução de Transferências de Convênios dos Estados Destinadas a Programas de Educação - Transferências dos Estados Decorrentes de Emendas Parlamentares de Bancada</t>
  </si>
  <si>
    <t>(-) Dedução de Outras Transferências de Convênios dos Estados e DF e de Suas Entidades - Principal</t>
  </si>
  <si>
    <t>(-) Dedução de Transferências dos Municípios e de Suas Entidades</t>
  </si>
  <si>
    <t>(-) Dedução de Transferências de Convênios dos Municípios para o Sistema Único de Saúde - SUS - Principal</t>
  </si>
  <si>
    <t>(-) Dedução de Transferências de Convênios dos Municípios Destinadas a Programas de Educação</t>
  </si>
  <si>
    <t>(-) Dedução de Transferências de Convênios dos Municípios Destinadas a Programas de Educação - Principal</t>
  </si>
  <si>
    <t>(-) Dedução de Outras Transferências de Convênios dos Municípios e de Suas Entidades</t>
  </si>
  <si>
    <t>(-) Dedução de Transferências de Pessoas Físicas - Programas de Saúde</t>
  </si>
  <si>
    <t>(-) Dedução de Transferências de Pessoas Físicas - Programas de Saúde - Principal</t>
  </si>
  <si>
    <t>(-) Dedução de Multas Aplicadas Pelos Tribunais de Contas</t>
  </si>
  <si>
    <t>(-) Dedução de Multas Aplicadas Pelos Tribunais de Contas - Principal</t>
  </si>
  <si>
    <t>(-) Dedução de Multas Aplicadas Pelos Tribunais de Contas - Multas e Juros de Mora</t>
  </si>
  <si>
    <t>(-) Dedução de Multas Aplicadas Pelos Tribunais de Contas - Dívida Ativa</t>
  </si>
  <si>
    <t>(-) Dedução de Multas Aplicadas Pelos Tribunais de Contas - Dívida Ativa - Multas e Juros de Mora da Dívida Ativa</t>
  </si>
  <si>
    <t>(-) Dedução de Multas Aplicadas Pelos Tribunais de Contas - Multas</t>
  </si>
  <si>
    <t>(-) Dedução de Multas Aplicadas Pelos Tribunais de Contas - Juros de Mora</t>
  </si>
  <si>
    <t>(-) Dedução de Multas Aplicadas Pelos Tribunais de Contas - Dívida Ativa - Multas da Dívida Ativa</t>
  </si>
  <si>
    <t>(-) Dedução de Multas Aplicadas Pelos Tribunais de Contas - Juros de Mora da Dívida Ativa</t>
  </si>
  <si>
    <t>(-) Dedução de Encargos Legais Pela Inscrição em Dívida Ativa e Receitas de Ônus de Sucumbência</t>
  </si>
  <si>
    <t>(-) Dedução de Encargos Legais Pela Inscrição em Dívida Ativa</t>
  </si>
  <si>
    <t>(-) Dedução de Encargos Legais Pela Inscrição em Dívida Ativa - Principal</t>
  </si>
  <si>
    <t>(-) Dedução de Outras Receitas Não Arrecadadas e Não Projetadas Pela RFB - Primárias</t>
  </si>
  <si>
    <t>(-) Dedução de Outras Receitas Não Arrecadadas e Não Projetadas Pela RFB - Primárias - Principal</t>
  </si>
  <si>
    <t>(-) Dedução de Outras Receitas Não Arrecadadas e Não Projetadas Pela RFB - Primárias - Multas e Juros de Mora</t>
  </si>
  <si>
    <t>(-) Dedução de Outras Receitas Não Arrecadadas e Não Projetadas Pela RFB - Primárias - Multas</t>
  </si>
  <si>
    <t>(-) Dedução de Outras Receitas Não Arrecadadas e Não Projetadas Pela RFB - Primárias - Juros de Mora</t>
  </si>
  <si>
    <t>(-) Dedução de Outras Receitas Não Arrecadadas e Não Projetadas Pela RFB - Financeiras</t>
  </si>
  <si>
    <t>(-) Dedução de Outras Receitas Não Arrecadadas e Não Projetadas Pela RFB - Financeiras - Principal</t>
  </si>
  <si>
    <t>(-) Dedução de Outras Receitas Não Arrecadadas e Não Projetadas Pela RFB - Financeiras - Multas e Juros de Mora</t>
  </si>
  <si>
    <t>(-) Dedução de Outras Receitas Não Arrecadadas e Não Projetadas Pela RFB - Financeiras - Multas</t>
  </si>
  <si>
    <t>(-) Dedução de Outras Receitas Não Arrecadadas e Não Projetadas Pela RFB - Financeiras - Juros de Mora</t>
  </si>
  <si>
    <t>(-) Dedução de Transferências de Convênios da União Destinadas a Programas de Educação - Transferências da União Decorrentes de Emendas Parlamentares de Bancada</t>
  </si>
  <si>
    <t>(-) Dedução de Transferências de Convênios da União Destinadas a Programas de Meio Ambiente</t>
  </si>
  <si>
    <t>(-) Dedução de Transferências de Convênios da União Destinadas a Programas de Meio Ambiente - Principal</t>
  </si>
  <si>
    <t>(-) Dedução de Transferências de Convênios da União Destinadas a Programas de Meio Ambiente - Transferências da União Decorrentes de Emendas Parlamentares Individuais - Finalidade Definida</t>
  </si>
  <si>
    <t>(-) Dedução de Transferências de Convênios da União Destinadas a Programas de Meio Ambiente - Transferências da União Decorrentes de Emendas Parlamentares de Bancada</t>
  </si>
  <si>
    <t>(-) Dedução de Transferências de Convênios da União Destinadas a Programas de Infraestrutura em Transporte</t>
  </si>
  <si>
    <t>(-) Dedução de Transferências de Convênios da União Destinadas a Programas de Infraestrutura em Transporte - Principal</t>
  </si>
  <si>
    <t>(-) Dedução de Transferências de Convênios da União Destinadas a Programas de Infraestrutura em Transporte - Transferências da União Decorrentes de Emendas Parlamentares Individuais - Finalidade Definida</t>
  </si>
  <si>
    <t>(-) Dedução de Transferências de Convênios da União Destinadas a Programas de Infraestrutura em Transporte - Transferências da União Decorrentes de Emendas Parlamentares de Bancada</t>
  </si>
  <si>
    <t>(-) Dedução de Transferências de Convênios dos Estados para o Sistema Único de Saúde - SUS - Principal</t>
  </si>
  <si>
    <t>(-) Dedução de Transferências de Convênios dos Estados para o Sistema Único de Saúde - SUS - Transferências dos Estados Decorrentes de Emendas Parlamentares de Bancada</t>
  </si>
  <si>
    <t>(-) Dedução de Transferências de Convênios dos Estados Destinadas a Programas de Saneamento Básico</t>
  </si>
  <si>
    <t>(-) Dedução de Transferências de Convênios dos Estados Destinadas a Programas de Saneamento Básico - Principal</t>
  </si>
  <si>
    <t>(-) Dedução de Transferências de Convênios dos Estados Destinadas a Programas de Saneamento Básico - Transferências dos Estados Decorrentes de Emendas Parlamentares de Bancada</t>
  </si>
  <si>
    <t>(-) Dedução de Transferências de Convênios dos Estados Destinadas a Programas de Meio Ambiente</t>
  </si>
  <si>
    <t>(-) Dedução de Transferências de Convênios dos Estados Destinadas a Programas de Meio Ambiente - Principal</t>
  </si>
  <si>
    <t>(-) Dedução de Transferências de Convênios dos Estados Destinadas a Programas de Meio Ambiente - Transferências dos Estados Decorrentes de Emendas Parlamentares Individuais - Finalidade Definida</t>
  </si>
  <si>
    <t>(-) Dedução de Transferências de Convênios dos Estados Destinadas a Programas de Meio Ambiente - Transferências dos Estados Decorrentes de Emendas Parlamentares de Bancada</t>
  </si>
  <si>
    <t>(-) Dedução de Transferências de Convênios dos Estados Destinadas a Programas de Infraestrutura em Transporte</t>
  </si>
  <si>
    <t>(-) Dedução de Transferências de Convênios dos Estados Destinadas a Programas de Infraestrutura em Transporte - Principal</t>
  </si>
  <si>
    <t>(-) Dedução de Transferências de Convênios dos Estados Destinadas a Programas de Infraestrutura em Transporte - Transferências dos Estados Decorrentes de Emendas Parlamentares de Bancada</t>
  </si>
  <si>
    <t>(-) Dedução de Outras Transferências de Convênios dos Estados e DF e de Suas Entidades - Transferências dos Estados Decorrentes de Emendas Parlamentares de Bancada</t>
  </si>
  <si>
    <t>(-) Dedução de Transferências de Convênios dos Municípios Destinados a Programas de Saúde</t>
  </si>
  <si>
    <t>(-) Dedução de Transferências de Convênios dos Municípios Destinados a Programas de Saúde - Principal</t>
  </si>
  <si>
    <t>(-) Dedução de Transferências de Convênios dos Municípios Destinadas a Programas de Saneamento</t>
  </si>
  <si>
    <t>(-) Dedução de Transferências de Convênios dos Municípios Destinadas a Programas de Saneamento - Principal</t>
  </si>
  <si>
    <t>(-) Dedução de Outras Transferências de Convênios dos Municípios e de Suas Entidades - Principal</t>
  </si>
  <si>
    <t>(-) Dedução de Contribuições para Regimes Próprios de Previdência e Sistema de Proteção Social - Intra OFSS</t>
  </si>
  <si>
    <t>Registra do valor da Dedução de outras contribuições de melhorias, não classificadas nos itens anteriores.</t>
  </si>
  <si>
    <t>Registra as Deduções das receitas originadas de serviços de navegação, decorrentes da utilização de instalações e serviços destinados a apoiar e tornar segura a navegação aérea, de acordo com normas específicas.</t>
  </si>
  <si>
    <t>Registra do valor da Dedução da prestação de outros serviços relacionados à saúde, não especificados anteriormente.</t>
  </si>
  <si>
    <t>Registra a dedução do valor da receita de transferências de convênios da União e de suas Entidades não especificados anteriormente.</t>
  </si>
  <si>
    <t>Registra a dedução do valor total dos recursos oriundos de convênios firmados, com ou sem contraprestações de serviços com Estados ou com o Distrito Federal e respectivas entidades públicas, para realização de objetivos de interesse comum dos partícipes, destinados ao Sistema Único de Saúde.</t>
  </si>
  <si>
    <t>Registra a dedução do valor total dos recursos oriundos de convênios firmados, com ou sem contraprestações de serviços com Estados ou com o Distrito Federal e respectivas entidades públicas, para realização de objetivos de interesse comum dos partícipes, destinados a Programas de Educação.</t>
  </si>
  <si>
    <t>Registra a dedução do valor dos recursos oriundos de convênios firmados, com ou sem contraprestações de serviços com Estados ou com o Distrito Federal e respectivas entidades públicas, para realização de objetivos de interesse comum dos partícipes, destinados a custear despesas correntes,não especificados anteriormente.</t>
  </si>
  <si>
    <t>Registra a dedução do valor dos recursos oriundos de convênios firmados, com ou sem contraprestações de serviços com Municípios e suas entidades públicas, para realização de objetivos de interesse comum dos partícipes, destinados a custear despesas correntes, não especificados anteriormente.</t>
  </si>
  <si>
    <t>Registra a dedução do valor dos recursos recebidos como indenização por danos causados ao patrimônio público ou indenização por Posse/Ocupação Ilícita de Bens da União.</t>
  </si>
  <si>
    <t>Registra a dedução o valor dos recursos recebidos como indenização por danos causados ao patrimônio público ou indenização por Posse/Ocupação Ilícita de Bens da União.</t>
  </si>
  <si>
    <t>Registra a dedução das receitas primárias que não se enquadram nos itens anteriores.</t>
  </si>
  <si>
    <t>Registra a dedução das receitas financeiras que não se enquadram nos itens anteriores.</t>
  </si>
  <si>
    <t>Registra a dedução dos recursos recebidos como ressarcimento por danos causados ao patrimônio público, não classificado nos itens anteriores.</t>
  </si>
  <si>
    <t>Registra a dedução de receitas decorrentes de restituições não classificadas nos itens anteriores.</t>
  </si>
  <si>
    <t>Registra a dedução de receitas decorrentes de contrapartida por parte de beneficiários de programas de concessão de subvenções ou subsídios.</t>
  </si>
  <si>
    <t>Registra a dedução de receitas provenientes de sentença judicial que condena o vencido a pagar honorários advocatícios de sucumbência, no caso dos advogados públicos, nos termos do art. 85, caput e § 19, do Código de Processo Civil, Lei nº 13.105, de 16 de março de 2015.</t>
  </si>
  <si>
    <t>Registra dedução de receitas provenientes da ocorrência de sinistro nas operações de seguros com o objetivo de garantir interesse legítimo do segurado, relativo a pessoa ou a coisa, contra riscos predeterminados. Decorrentes de contratos junto a entidades legalmente constituídas como seguradoras, nas quais o poder público figure como segurado.</t>
  </si>
  <si>
    <t>Agrega as receitas originadas de contribuições sociais, de intervenção no domínio econômico, de interesse das categorias profissionais ou econômicas, assim como de contribuições destinadas a entidades privadas de serviço social e de formação profissional.</t>
  </si>
  <si>
    <t>Registra receitas oriundas do Direito de Uso da Imagem e de Reprodução dos Bens do Acervo Patrimonial - Dívida Ativa - Multas e Juros de Mora da Dívida Ativa</t>
  </si>
  <si>
    <t>Registra receitas oriundas do Direito de Uso da Imagem e de Reprodução dos Bens do Acervo Patrimonial - Dívida Ativa - Multas da Dívida Ativa</t>
  </si>
  <si>
    <t>Registra as receitas originadas de serviços de navegação, decorrentes da utilização de instalações e serviços destinados a apoiar e tornar segura a navegação naval, de acordo com normas específicas.</t>
  </si>
  <si>
    <t>Registra o valor das receitas recebidas pelos Estados por meio de transferências constitucionais da contribuição de intervenção no domínio econômico (Emenda Constitucional nº 42, de 19/12/2003).</t>
  </si>
  <si>
    <t>Agrega o valor total das transferências de recursos do Sistema Único de Saúde - SUS</t>
  </si>
  <si>
    <t>Registra o valor dos recursos de transferências da União aos Estados, Distrito Federal e Municípios referentes ao Programa Dinheiro Direto na Escola – PDDE.</t>
  </si>
  <si>
    <t>Art. 166-A, Inciso I, § 1º, da CF</t>
  </si>
  <si>
    <t>Agrega as receitas referentes as transferências das compensações financeiras pela exploração de recursos naturais</t>
  </si>
  <si>
    <t>(Art. 166-A, Inciso I, da CF)</t>
  </si>
  <si>
    <t>Registra o valor total dos recursos recebidos pela União, Estados, Distrito Federal e Municípios, incluindo suas respectivas entidades, transferidos por Municípios, não classificadas nos itens anteriores (vide Portaria Interministerial nº 163/01 e Portaria STN nº 339/01).</t>
  </si>
  <si>
    <t>Registra as receitas provenientes de recursos financeiros recebidos de instituições dotadas de personalidade jurídica de direito privado quando destinados a atender despesas classificáveis como correntes, não especificados anteriormente.</t>
  </si>
  <si>
    <t>Agrega receitas oriundas de multas e juros decorrentes das alienações de bens intangíveis.</t>
  </si>
  <si>
    <t>Registra as receitas oriundas de multas e juros decorrentes de amortização de empréstimos - Estados e Municípios</t>
  </si>
  <si>
    <t>Registra as receitas oriundas de multas e juros decorrentes de amortização de empréstimos - Programa das Operações Oficiais de Crédito</t>
  </si>
  <si>
    <t>Registra as receitas primárias que não se enquadram nos itens anteriores.</t>
  </si>
  <si>
    <t>Registra as receitas financeiras que não se enquadram nos itens anteriores.</t>
  </si>
  <si>
    <t>Registra os recursos provenientes da colocação, no mercado externo, de títulos de responsabilidade do Tesouro Nacional, conforme autorizado na Lei nº 10.179, de 6 de fevereiro de 2001, e com as características definidas no Decreto nº 3.859, de 4 de julho de 2001, destinados ao refinanciamento da dívida pública. A Lei de Responsabilidade Fiscal - LRF, define o refinanciamento da dívida mobiliária, como sendo a emissão de títulos para pagamento do principal acrescido da atualização monetária.</t>
  </si>
  <si>
    <t>Agrega as receitas provenientes da alienação de bens móveis e semoventes. Compreende a alienação de animais, veículos, móveis, equipamentos e utensílios.</t>
  </si>
  <si>
    <t>Registra o valor total dos recursos oriundos de convênios firmados, com ou sem contraprestações de serviços, com instituições privadas, para a realização de objetivos de interesse comum dos partícipes, destinados a custear despesas de capital com Programas de Saúde.</t>
  </si>
  <si>
    <t>Registra o valor total dos recursos oriundos de convênios firmados, com ou sem contraprestações de serviços, com instituições privadas, para a realização de objetivos de interesse comum dos partícipes, destinados a custear despesas de capital com Programas de Educação.</t>
  </si>
  <si>
    <t>Registra as receitas provenientes de recursos financeiros recebidos de instituições públicas não especificadas em outras naturezas, decorrentes de doações, contratos, convênios, acordos, ajustes, termos de parceria ou outros instrumentos, quando destinados a atender despesas classificáveis como de capital.</t>
  </si>
  <si>
    <t>Registra as receitas provenientes de recursos financeiros recebidos do exterior, decorrentes de doações, contratos, acordos, ajustes ou outros instrumentos, quando destinados a atender despesas classificáveis como de capital, específicas para Programas de Saúde.</t>
  </si>
  <si>
    <t>Registra as receitas provenientes de recursos financeiros recebidos do exterior, decorrentes de doações, contratos, acordos, ajustes ou outros instrumentos, quando destinados a atender despesas classificáveis como de capital, específicas para Programas de Educação.</t>
  </si>
  <si>
    <t>Registra o valor total das receitas recebidas por meio de transferências de capital provenientes de pessoas físicas, específicas para Programas de Saúde.</t>
  </si>
  <si>
    <t>Registra o valor total das receitas recebidas por meio de transferências de capital provenientes de pessoas físicas, específicas para Programas de Educação.</t>
  </si>
  <si>
    <t>Registra os recursos destinados à constituição ou aumento de capital social de empresas públicas ou de sociedades de economia mista. Cabe ressaltar que o capital social poderá ser formado com contribuições em dinheiro ou em qualquer espécie de bens suscetíveis de avaliação em dinheiro.</t>
  </si>
  <si>
    <t>Registra as receitas de capital que não atendem às especificações anteriores. Deve ser empregada apenas no caso de impossibilidade de utilização dos demais títulos.</t>
  </si>
  <si>
    <t>Dedução de Receita. (ver código de receita principal)</t>
  </si>
  <si>
    <t>Registra a dedução das receitas provenientes de recursos financeiros recebidos de instituições dotadas de personalidade jurídica de direito privado quando destinados a atender despesas classificáveis como correntes, não especificados anteriormente.</t>
  </si>
  <si>
    <t>Deduções das receitas provenientes da alienação de bens móveis e semoventes. Compreende a alienação de animais, veículos, móveis, equipamentos e utensílios.</t>
  </si>
  <si>
    <t>Registra a dedução do valor dos recursos oriundos de transferências de convênios firmados com a União e de suas Entidades, para a realização de objetivos de interesse comum dos partícipes, e destinados a custear despesas de capital, não previstos nos itens anteriores.</t>
  </si>
  <si>
    <t>Registra a dedução do valor dos recursos oriundos de convênios firmados com os Estados, destinados ao Sistema Único de Saúde, para a realização de objetivos de interesse comum dos partícipes, e destinados a custear despesas de capital.</t>
  </si>
  <si>
    <t>Registra a dedução do valor dos recursos oriundos de convênios firmados com os Estados, destinados a programas de educação, para a realização de objetivos de interesse comum dos partícipes, e destinados a custear despesas de capital.</t>
  </si>
  <si>
    <t>Registra a dedução do valor dos recursos oriundos de convênios firmados com os Estados, destinados a programas de saneamento básico, para a realização de objetivos de interesse comum dos partícipes, e destinados a custear despesas de capital.</t>
  </si>
  <si>
    <t>Registra a dedução do valor dos recursos oriundos de convênios firmados com os Estados, destinados a programas de meio ambiente, para a realização de objetivos de interesse comum dos partícipes, e destinados a custear despesas de capital. Esta conta não pode ser utilizada para o registro do repasse constitucional de receita proveniente da cota-parte da Contribuição de Intervenção no Domínio Econômico (CIDE), na forma prevista no art. 159, III, § 4º da Constituição.</t>
  </si>
  <si>
    <t>Registra a dedução do valor dos recursos oriundos de convênios firmados com os Estados, destinados a programas de infraestrutura em transporte, para a realização de objetivos de interesse comum dos partícipes, e destinados a custear despesas de capital. Esta conta não pode ser utilizada para o registro do repasse constitucional de receita proveniente da cota-parte da Contribuição de Intervenção no Domínio Econômico (CIDE), na forma prevista no art. 159, III, § 4º da Constituição.</t>
  </si>
  <si>
    <t>Registra a dedução do valor dos recursos oriundos de transferências de convênios dos Estados, DF e de suas Entidades, para a realização de objetivos de interesse comum dos partícipes, e destinados a custear despesas de capital, não previstos nos itens anteriores.</t>
  </si>
  <si>
    <t>Dedução de o valor dos recursos oriundos de convênios firmados com os Municípios, destinados a programas de saúde, para a realização de objetivos de interesse comum dos partícipes, e destinados a custear despesas de capital.</t>
  </si>
  <si>
    <t>Dedução de o valor dos recursos oriundos de convênios firmados com os Municípios, destinados a programas de educação, para a realização de objetivos de interesse comum dos partícipes, e destinados a custear despesas de capital.</t>
  </si>
  <si>
    <t>Dedução de o valor dos recursos oriundos de convênios firmados com os Municípios, destinados a programas de saneamento, para a realização de objetivos de interesse comum dos partícipes, e destinados a custear despesas de capital.</t>
  </si>
  <si>
    <t>Registra a dedução do valor dos recursos oriundos de transferências de convênios dos Municípios e de suas Entidades, para a realização de objetivos de interesse comum dos partícipes, e destinados a custear despesas de capital, não previstos nos itens anteriores.</t>
  </si>
  <si>
    <t>Dedução de o valor total dos recursos oriundos de convênios firmados, com ou sem contraprestações de serviços, com instituições privadas, para a realização de objetivos de interesse comum dos partícipes, destinados a custear despesas de capital com Programas de Saúde.</t>
  </si>
  <si>
    <t>Dedução de o valor total dos recursos oriundos de convênios firmados, com ou sem contraprestações de serviços, com instituições privadas, para a realização de objetivos de interesse comum dos partícipes, destinados a custear despesas de capital com Programas de Educação.</t>
  </si>
  <si>
    <t>Registra a dedução do valor da arrecadação por meio de parcelamento da receita de contribuições patronais relativas aos servidores civis ativos para institutos de previdência social.</t>
  </si>
  <si>
    <t>S/A</t>
  </si>
  <si>
    <t>EMENDAS PARLAMENTARES</t>
  </si>
  <si>
    <t>Registra os recursos de tansferências decorrentes de emendas parlamentares de bancada, na forma prevista do parágrafo 16 do art. 166, da CF/88, acrescido por Emenda Constitucional a ser publicada, proveniente da PEC nº 34/2019.</t>
  </si>
  <si>
    <t>Registra o valor oriundos das transferências com finalidade definida obrigatórias da União relativas às emendas individuais, vinculados à programação estabelecida na emenda parlamentar e aplicados nas áreas de competência constitucional da União (Inciso II do art. 1º EC 105/2019).</t>
  </si>
  <si>
    <t>Transferências de Convênios dos Estados e DF e de Suas Entidades para Órgãos e Entidades da União</t>
  </si>
  <si>
    <t>Transferências de Convênios dos Municípios e de Suas Entidades para Órgãos e Entidades da União</t>
  </si>
  <si>
    <t>Transferências de Instituições Privadas para Órgãos e Entidades da União</t>
  </si>
  <si>
    <t>Transferências do Exterior para Órgãos e Entidades da União</t>
  </si>
  <si>
    <t>Transferências de Pessoas Físicas para Órgãos e Entidades da União</t>
  </si>
  <si>
    <t> Portaria SOF nº 6.840, de 15 de junho de 2021.</t>
  </si>
  <si>
    <t>Restituição de Despesas Primárias de Exercícios Anteriores</t>
  </si>
  <si>
    <t>Registra o valor de receitas provenientes do cancelamento (restituição/recuperação/devolução) de despesas primárias executadas/pagas em exercícios anteriores, canceladas apenas no exercício corrente</t>
  </si>
  <si>
    <t>Restituição de Despesas Financeiras de Exercícios Anteriores</t>
  </si>
  <si>
    <t>Registra o valor de receitas provenientes do cancelamento (restituição/recuperação/devolução) de despesas financeiras executadas/pagas em exercícios anteriores, canceladas apenas no exercício corrente.</t>
  </si>
  <si>
    <t>Transferências de Convênios dos Estados e DF e de Suas Entidades para Órgãos e Entidades da União</t>
  </si>
  <si>
    <t>Restituição de Despesas Primárias de Exercícios Anteriores - Principal</t>
  </si>
  <si>
    <t>Restituição de Despesas Primárias de Exercícios Anteriores - Dívida Ativa</t>
  </si>
  <si>
    <t>Restituição de Despesas Primárias de Exercícios Anteriores - Dívida Ativa - Multas e Juros de Mora da Dívida Ativa</t>
  </si>
  <si>
    <t>Restituição de Despesas Primárias de Exercícios Anteriores - Juros de Mora</t>
  </si>
  <si>
    <t>Restituição de Despesas Primárias de Exercícios Anteriores - Dívida Ativa - Multas da Dívida Ativa</t>
  </si>
  <si>
    <t>Restituição de Despesas Primárias de Exercícios Anteriores - Juros de Mora da Dívida Ativa</t>
  </si>
  <si>
    <t>Restituição de Despesas Financeiras de Exercícios Anteriores - Multas e Juros de Mora</t>
  </si>
  <si>
    <t>Restituição de Despesas Financeiras de Exercícios Anteriores - Dívida Ativa</t>
  </si>
  <si>
    <t>Restituição de Despesas Financeiras de Exercícios Anteriores - Dívida Ativa - Multas e Juros de Mora da Dívida Ativa</t>
  </si>
  <si>
    <t>Restituição de Despesas Financeiras de Exercícios Anteriores - Multas</t>
  </si>
  <si>
    <t>Restituição de Despesas Financeiras de Exercícios Anteriores - Juros de Mora</t>
  </si>
  <si>
    <t>Restituição de Despesas Financeiras de Exercícios Anteriores - Juros de Mora da Dívida Ativa</t>
  </si>
  <si>
    <t>Multas e Juros de Mora das Alienações de Bens Imóveis - Programa de Administração Patrimonial Imobiliária -Juros de Mora da Dívida Ativa</t>
  </si>
  <si>
    <t>Registra as receitas oriundas de multas e juros decorrentes das alienações de bens imóveis do Programa de Administração Patrimonial Imobiliária. Juros de Mora da Dívida Ativa</t>
  </si>
  <si>
    <t>Outras Multas e Juros de Mora de Alienações de Bens Imóveis - Juros da Dívida Ativa</t>
  </si>
  <si>
    <t>Multas e Juros da Alienação de Bens Intangíveis -Dívida Ativa - Multas da Dívida Ativa</t>
  </si>
  <si>
    <t>Multas e Juros da Alienação de Bens Intangíveis -Juros de Mora da Dívida Ativa</t>
  </si>
  <si>
    <t>Adicional sobre a Alienação de Bens Imóveis - Dívida Ativa</t>
  </si>
  <si>
    <t>Registra a Dedução do valor de receitas provenientes do cancelamento (restituição/recuperação/devolução) de despesas primárias executadas/pagas em exercícios anteriores, canceladas apenas no exercício corrente</t>
  </si>
  <si>
    <t>Registra a Dedução da Dedução do valor de receitas provenientes do cancelamento (restituição/recuperação/devolução) de despesas primárias executadas/pagas em exercícios anteriores, canceladas apenas no exercício corrente</t>
  </si>
  <si>
    <t>(-) Dedução de Restituição de Despesas Primárias de Exercícios Anteriores - Principal</t>
  </si>
  <si>
    <t>(-) Dedução de Restituição de Despesas Primárias de Exercícios Anteriores</t>
  </si>
  <si>
    <t>(-) Dedução de Outras Transferências de Convênios da União e de Suas Entidades - Transferências da União Decorrentes de Emendas Parlamentares de Bancada</t>
  </si>
  <si>
    <t>(-) Dedução de Outras Transferências de Convênios da União e de Suas Entidades - Transferências da União Decorrentes de Emendas Parlamentares Individuais - Finalidade Definida</t>
  </si>
  <si>
    <t>(-) Dedução de Outras Transferências de Convênios da União e de Suas Entidades - Principal</t>
  </si>
  <si>
    <t>(-) Dedução de Outras Transferências de Convênios da União e de Suas Entidades</t>
  </si>
  <si>
    <t>(-) Dedução de Restituição de Despesas Primárias de Exercícios Anteriores - Dívida Ativa</t>
  </si>
  <si>
    <t>(-) Dedução de Restituição de Despesas Primárias de Exercícios Anteriores - Dívida Ativa - Multas e Juros de Mora da Dívida Ativa</t>
  </si>
  <si>
    <t>(-) Dedução de Restituição de Despesas Primárias de Exercícios Anteriores - Juros de Mora</t>
  </si>
  <si>
    <t>(-) Dedução de Restituição de Despesas Primárias de Exercícios Anteriores - Dívida Ativa - Multas da Dívida Ativa</t>
  </si>
  <si>
    <t>(-) Dedução de Restituição de Despesas Primárias de Exercícios Anteriores - Juros de Mora da Dívida Ativa</t>
  </si>
  <si>
    <t>Transferência Especial da União - Principal</t>
  </si>
  <si>
    <t>Restituição de Despesas Primárias de Exercícios Anteriores - Multas e Juros de Mora</t>
  </si>
  <si>
    <t>Restituição de Despesas Primárias de Exercícios Anteriores - Multas</t>
  </si>
  <si>
    <t>Restituição de Despesas Financeiras de Exercícios Anteriores - Multas da Dívida Ativa</t>
  </si>
  <si>
    <t>Multas e Juros de Mora das Alienações de Bens Imóveis em Geral - Multas da Dívida Ativa</t>
  </si>
  <si>
    <t>(-) Dedução de Restituição de Despesas Primárias de Exercícios Anteriores - Multas e Juros de Mora</t>
  </si>
  <si>
    <t>(-) Dedução de Restituição de Despesas Primárias de Exercícios Anteriores - Multas</t>
  </si>
  <si>
    <t>Registra as receitas da alienação de bens intangíveis, tais como marcas, patentes, títulos de licença, direitos de franquia, direitos autorais, entre outros. 
A Lei de Responsabilidade Fiscal veda a aplicação da receita de capital derivada da alienação de bens e direitos que integram o patrimônio público para o financiamento de despesa corrente, salvo se destinada por lei aos regimes de previdência social, geral e próprio dos servidores públicos</t>
  </si>
  <si>
    <t>Registra os recursos recebidos pela alienação de certificados de potencial adicional de construção. Os recursos serão aplicados exclusivamente na própria operação urbana
consorciada, nos termos do § 1º do artigo 33 da Lei 10.257/2001</t>
  </si>
  <si>
    <t>Registra o valor da dedução oriundos das transferências com finalidade definida obrigatórias da União relativas às emendas individuais, vinculados à programação estabelecida na emenda parlamentar e aplicados nas áreas de competência constitucional da União (Inciso II do art. 1º EC 105/2019).</t>
  </si>
  <si>
    <t>Registra as deduções oriundos das transferências com finalidade definida obrigatórias da União relativas às emendas individuais, vinculados à programação estabelecida na emenda parlamentar e aplicados nas áreas de competência constitucional da União (Inciso II do art. 1º EC 105/2019).</t>
  </si>
  <si>
    <t>Registra a deduções oriundos das transferências com finalidade definida obrigatórias da União relativas às emendas individuais, vinculados à programação estabelecida na emenda parlamentar e aplicados nas áreas de competência constitucional da União (Inciso II do art. 1º EC 105/2019).</t>
  </si>
  <si>
    <t>Registra dedução de valor oriundos das transferências com finalidade definida obrigatórias da União relativas às emendas individuais, vinculados à programação estabelecida na emenda parlamentar e aplicados nas áreas de competência constitucional da União (Inciso II do art. 1º EC 105/2019).</t>
  </si>
  <si>
    <t>Registra a dedução do valor oriundos das transferências com finalidade definida obrigatórias da União relativas às emendas individuais, vinculados à programação estabelecida na emenda parlamentar e aplicados nas áreas de competência constitucional da União (Inciso II do art. 1º EC 105/2019).</t>
  </si>
  <si>
    <t>Deduções das receitas da alienação de bens intangíveis, tais como marcas, patentes, títulos de licença, direitos de franquia, direitos autorais, entre outros. 
A Lei de Responsabilidade Fiscal veda a aplicação da receita de capital derivada da alienação de bens e direitos que integram o patrimônio público para o financiamento de despesa corrente, salvo se destinada por lei aos regimes de previdência social, geral e próprio dos servidores públicos</t>
  </si>
  <si>
    <t>Registra as receitas da alienação de bens intangíveis, tais como marcas, patentes, títulos de licença, direitos de franquia, direitos autorais, entre outros. 
A Lei de Responsabilidade Fiscal veda a aplicação da receita de capital derivada da alienação de bens e direitos que integram o patrimônio público para o financiamento de despesa corrente, salvo se destinada por lei aos regimes de previdência social, geral e próprio dos servidores público</t>
  </si>
  <si>
    <t>Registra as deduções dos recursos de tansferências decorrentes de emendas parlamentares de bancada, na forma prevista do parágrafo 16 do art. 166, da CF/88, acrescido por Emenda Constitucional a ser publicada, proveniente da PEC nº 34/2019.</t>
  </si>
  <si>
    <t>Registra a dedução dos recursos de tansferências decorrentes de emendas parlamentares de bancada, na forma prevista do parágrafo 16 do art. 166, da CF/88, acrescido por Emenda Constitucional a ser publicada, proveniente da PEC nº 34/2019.</t>
  </si>
  <si>
    <t>Transferências Decorrentes de Participação em Outras Receitas de Impostos da União - Principal</t>
  </si>
  <si>
    <t xml:space="preserve">INSTRUÇÃO MCASP </t>
  </si>
  <si>
    <t>Restituição de Despesas Primárias de Exercícios Anteriores - Intra OFSS</t>
  </si>
  <si>
    <t>Alienação de Títulos, Valores Mobiliários e Aplicações Congêneres - Intra OFSS</t>
  </si>
  <si>
    <t>(-) Dedução de Valores Mobiliários</t>
  </si>
  <si>
    <t>(-) Dedução de Juros e Correções Monetárias</t>
  </si>
  <si>
    <t>(-) Dedução de Remuneração dos Recursos do Regime Próprio de Previdência Social - RPPS</t>
  </si>
  <si>
    <t>(-) Dedução de Cota-Parte do Fundo de Participação dos Municípios - FPM</t>
  </si>
  <si>
    <t>(-) Dedução de Cota-Parte do ICMS</t>
  </si>
  <si>
    <t>(-) Dedução de Cota-Parte do IPVA</t>
  </si>
  <si>
    <t>(-) Dedução de Cota-Parte do IPI - Municípios</t>
  </si>
  <si>
    <t>(-) Dedução de Alienação de Títulos, Valores Mobiliários e Aplicações Congêneres</t>
  </si>
  <si>
    <t>Dedução que Agrega as receitas tributária, de contribuições, patrimonial, agropecuária, industrial, de serviços e outras e, ainda, as provenientes de recursos financeiros recebidos de outras pessoas de direito público ou privado, quando destinadas a atender despesas classificáveis em despesas correntes.</t>
  </si>
  <si>
    <t>Dedução que Agrega as receitas originadas de impostos, taxas e contribuições de melhoria.</t>
  </si>
  <si>
    <t>Dedução que Agrega as receitas que se originaram de impostos. Impostos constituem modalidade de tributo cuja cobrança tem por fato gerador situação independente de qualquer atividade estatal específica, relativa ao contribuinte. Regra geral, é vedada a vinculação da receita de impostos a qualquer tipo de despesa, ressalvada, entre outras hipóteses, aquelas previstas na Constituição Federal.</t>
  </si>
  <si>
    <t>Dedução que Agrega as receitas que se originaram de impostos que incidem sobre o patrimônio e a renda.</t>
  </si>
  <si>
    <t>Dedução que Registra o valor total da arrecadação de imposto sobre a propriedade predial e territorial urbana, de competência dos municípios. Tem como fato gerador a propriedade, o domínio útil ou a posse de bem imóvel por natureza ou por acessão física, como definido na lei civil, localizado na zona urbana do município.</t>
  </si>
  <si>
    <t>Dedução que Registra o valor total da arrecadação de imposto sobre transmissão “inter-vivos” de bens imóveis e de direitos reais sobre imóveis de competência municipal, incide sobre o valor venal dos bens ou direitos transmitidos ou cedidos. Tem o fato gerador no momento da lavradura do instrumento ou ato que servir de título às transmissões ou às cessões.</t>
  </si>
  <si>
    <t>Dedução que Agrega as receitas originadas de Impostos sobre a Renda e Proventos de Qualquer Natureza.</t>
  </si>
  <si>
    <t>Dedução que Agrega as receitas originadas do imposto sobre a renda retido na fonte, calculado sobre salários, a qualquer título, ou sobre capital.</t>
  </si>
  <si>
    <t>Dedução que Agrega as receitas originadas de impostos sobre a produção e a circulação. Estão incluídas neste grupo as receitas originadas dos seguintes impostos: sobre Produtos Industrializados - IPI e sobre Operações de Crédito, Câmbio e Seguro, ou Relativas a Títulos ou Valores Mobiliários - IOF, de competência da União; sobre Operações Relativas à Circulação de Mercadorias e sobre Prestações de Serviços de Transporte Interestadual e Intermunicipal e de Comunicação - ICMS, de competência dos Estados e do Distrito Federal; e Imposto sobre Serviços de Qualquer Natureza - ISS, de competência dos Municípios e do Distrito Federal.</t>
  </si>
  <si>
    <t>Dedução que Agrega a arrecadação de imposto sobre serviços de qualquer natureza de competência dos Municípios. Tem como fato gerador a prestação, por empresa ou profissional autônomo, com ou sem estabelecimento fixo, de serviços constantes em lista própria.</t>
  </si>
  <si>
    <t>Dedução que Registra o valor da receita decorrente da arrecadação do Imposto sobre Vendas a Varejo de Combustíveis Líquidos e Gasosos (IVVC). Imposto instituído pela Constituição Federal de 1988, art. 156, IV, extinto pela Emenda Constitucional nº 3/1993. Entretanto, ainda há arrecadação de saldos remanescentes do período em que o referido imposto vigorou.</t>
  </si>
  <si>
    <t>Dedução que Agrega receitas de impostos não classificados nos itens anteriores.</t>
  </si>
  <si>
    <t>Dedução que Registra receitas de impostos não classificados nos itens anteriores.</t>
  </si>
  <si>
    <t>Dedução que Agrega as receitas que relacionadas às taxas decorrentes do exercício do poder de polícia ou decorrentes da utilização efetiva ou potencial de serviço público específico e divisível, prestado ao contribuinte ou posto à sua disposição.</t>
  </si>
  <si>
    <t>Dedução que Agrega as receitas que se originaram de taxas decorrentes do exercício do poder de polícia.</t>
  </si>
  <si>
    <t>Dedução que Registra as receitas que se originaram de taxas decorrentes do exercício do poder de polícia.</t>
  </si>
  <si>
    <t>Dedução que Registra as receitas relativas à taxa pelo poder de polícia para controle e fiscalização das atividades potencialmente poluidoras e utilizadoras de recursos naturais.</t>
  </si>
  <si>
    <t>Dedução que Registra as receitas relacionadas às taxas de inspeção, controle e fiscalização de vigilância sanitária, de competência dos Estados, Distrito Federal e Municípios.</t>
  </si>
  <si>
    <t>Dedução que Registra as receitas relacionadas às taxas de inspeção, controle e fiscalização relativas a saúde suplementar, de competência dos Estados, Distrito Federal e Municípios.</t>
  </si>
  <si>
    <t>Dedução que Agrega receitas que se originaram de taxas pela utilização efetiva ou potencial de serviço público específico e divisível, prestado ao contribuinte ou posto à sua disposição.</t>
  </si>
  <si>
    <t>Dedução que Registra receitas que se originaram de taxas pela utilização efetiva ou potencial de serviço público específico e divisível, prestado ao contribuinte ou posto à sua disposição.</t>
  </si>
  <si>
    <t>Dedução que Registra as receitas relativas à Taxa de Estudo de Impacto de Vizinhança (EIV), estabelecidas conforme a Lei nº 10.257/2001.</t>
  </si>
  <si>
    <t>Dedução que Agrega as receitas relacionadas à contribuição de melhoria, decorrente de obras públicas.</t>
  </si>
  <si>
    <t>Dedução que Registra o valor da arrecadação de receita de contribuição de melhoria decorrente de valorização de propriedades em função da expansão da rede de água potável e esgoto sanitário.</t>
  </si>
  <si>
    <t>Dedução que Registra o valor da arrecadação de receita de contribuição de melhoria decorrente de valorização de propriedades em função da expansão da rede de iluminação pública na cidade.</t>
  </si>
  <si>
    <t>Dedução que Registra o valor da arrecadação de receita sobre a cobrança decorrente de valorização de propriedades em função da expansão da rede de iluminação pública rural.</t>
  </si>
  <si>
    <t>Dedução que Registra o valor da arrecadação de receita de contribuição de melhoria decorrente de valorização de propriedades em função da pavimentação asfáltica, bem como pela colocação de guias, sarjetas e calçamento.</t>
  </si>
  <si>
    <t>Dedução que Registra o valor de outras contribuições de melhorias, não classificadas nos itens anteriores.</t>
  </si>
  <si>
    <t>Dedução que Agrega as receitas originadas de contribuições sociais, de intervenção no domínio econômico, de interesse das categorias profissionais ou econômicas, assim como de contribuições destinadas a entidades privadas de serviço social e de formação profissional.</t>
  </si>
  <si>
    <t>Dedução que Agrega as receitas originadas de contribuições sociais e de interesse de categorias profissionais ou econômicas</t>
  </si>
  <si>
    <t>Dedução que Agrega as receitas provenientes da Contribuições para Regimes Próprios de Previdência e Sistema de Proteção Social, recolhidas dos servidores, da União, Estados, DF e Municípios e de suas respectivas Autarquias e Fundações.</t>
  </si>
  <si>
    <t>Dedução que Agrega as receitas provenientes da Contribuição para o Plano de Seguridade Social do Servidor Público, recolhidas dos servidores.</t>
  </si>
  <si>
    <t>Dedução que Agrega as receitas provenientes da Contribuição para o Plano de Seguridade Social do Servidor Público, recolhidas pela União, Autarquias e Fundações.</t>
  </si>
  <si>
    <t>Dedução que Registra as receitas provenientes dos parcelamentos de débitos da Contribuição para o Plano de Seguridade Social do Servidor Público Civil.</t>
  </si>
  <si>
    <t>Dedução que Agrega o valor da arrecadação da receita de contribuições patronais relativas aos servidores civis inativos e pensionistas para institutos de previdência social.</t>
  </si>
  <si>
    <t>Dedução que Agrega a receita de parcelamentos de contribuição dos entes, específica para Estados, DF e Municípios, bem como seus órgãos e entidades obrigadas, para o custeio do Plano de Seguridade Social do Serviço Público.</t>
  </si>
  <si>
    <t>Dedução que Agrega as receitas originadas da contribuição para assistência médico-hospitalar dos Policiais Militares e do Corpo de Bombeiros Militar do Distrito Federal e dos estados.</t>
  </si>
  <si>
    <t>Dedução que Agrega as receitas originadas de recursos que integram o Fundo de Saúde de Assistência Médica, destinado ao atendimento médico-hospitalar, médico-domiciliar, odontológico, psicológico e social dos servidores civis.</t>
  </si>
  <si>
    <t>Dedução que Agrega as receitas originadas de recursos que integram o Fundo de Saúde de Assistência Médica, destinado ao atendimento médico-hospitalar, médico-domiciliar, odontológico, psicológico e social de outros beneficiários não citados nas naturezas de receitas específicas.</t>
  </si>
  <si>
    <t>Dedução que Agrega as receitas originadas de outras Contribuições Sociais não incluídas nos
códigos de natureza de receita anteriores.</t>
  </si>
  <si>
    <t>Dedução que Agrega quaisquer outras contribuições sociais que não se enquadrem nos itens
anteriores.</t>
  </si>
  <si>
    <t>Dedução que Agrega as receitas originadas de Contribuições de Intervenção no Domínio Econômico - CIDE. O art. 149 da Constituição dispõe que compete exclusivamente à União instituir contribuições sociais, de intervenção no domínio econômico e de interesse das categorias profissionais ou econômicas, como instrumento de sua atuação nas respectivas áreas.</t>
  </si>
  <si>
    <t>Dedução que Agrega as receitas originadas de contribuições econômicas que não se enquadram nos itens anteriores.</t>
  </si>
  <si>
    <t>Dedução que Agrega a receita decorrente da contribuição para o custeio do serviço de iluminação pública.</t>
  </si>
  <si>
    <t>Dedução que Registra a receita decorrente da contribuição para o custeio do serviço de iluminação pública.</t>
  </si>
  <si>
    <t>Dedução que Agrega recursos decorrentes da fruição do patrimônio mobiliário e imobiliário do ente público.</t>
  </si>
  <si>
    <t>Dedução que Agrega recursos decorrentes da fruição do patrimônio imobiliário do ente público.</t>
  </si>
  <si>
    <t>Dedução que Agrega as receitas que se originaram da exploração do patrimônio imobiliário do Estado, como, por exemplo, as provenientes de aluguéis, arrendamentos, foros, laudêmios, tarifas de ocupação de terrenos, tarifas de ocupação de imóveis, cessão de direito de uso, dentre outras.</t>
  </si>
  <si>
    <t>Dedução que Registra receitas provenientes da utilização de áreas de domínio da União, as quais, a critério do Poder Executivo, poderão ser cedidas, gratuitamente ou em condições especiais, sob qualquer regimes previsto em Lei, quai sejam: concessão, permissão ou autorização de uso de bem público.</t>
  </si>
  <si>
    <t>Dedução que Registra receitas oriundas da exploração do patrimônio imobiliário do Estado que não tenham se enquadrado nos itens anteriores.</t>
  </si>
  <si>
    <t>Dedução que Agrega as receitas decorrentes de valores mobiliários.</t>
  </si>
  <si>
    <t>Dedução que Agrega as receitas decorrentes de juros e correções monetárias</t>
  </si>
  <si>
    <t>Dedução que Registra as receitas decorrentes de juros e correções monetárias incidentes sobre depósitos bancários</t>
  </si>
  <si>
    <t>Dedução que Registra a receita oriunda de juros e correções monetárias auferidos sobre depósitos especiais.</t>
  </si>
  <si>
    <t>Dedução que Registra a receita oriunda de juros e correções monetárias auferidos sobre saldos de recursos não desembolsados.</t>
  </si>
  <si>
    <t>Dedução que Registra recursos oruindos dos rendimentos auferidos decorrentes da aplicação de recursos do RPPS no mercado financeiro, em fundos de renda fixa, de renda variável, ou em fundos imobiliários.</t>
  </si>
  <si>
    <t>Dedução que Registra recursos oriundos de juros de título de renda, provenientes de aplicações no mercado financeiro. Inclui o resultado das aplicações em títulos públicos.</t>
  </si>
  <si>
    <t>Dedução que Registra recursos provenientes do pagamento à União, aos estados, ao DF e aos municípios, em face dos lucros obtidos pelas empresas estatais a título de Juros sobre o Capital Próprio. A exemplo dos dividendos, juros sobre o capital próprio são valores pagos pelas empresas em virtude de lucros obtidos. Trata-se, portanto, de receita primária.</t>
  </si>
  <si>
    <t>Dedução que Agrega receitas decorrentes da delegação (mediante Concessão, Permissão ou Autorização) para o setor privado ou outros entes estatais prestarem serviços públicos.</t>
  </si>
  <si>
    <t>Dedução que Agrega receitas decorrentes da delegação (mediante Concessão, Permissão ou Autorização) para o setor privado ou outros entes estatais prestarem serviços públicos de transporte</t>
  </si>
  <si>
    <t>Dedução que Registra receitas decorrentes da delegação (mediante Concessão, Permissão ou Autorização) para o setor privado ou outros entes estatais prestarem serviços públicos de transporte rodoviário.</t>
  </si>
  <si>
    <t>Dedução que Agrega demais receitas oriundas da delegação de serviços públicos</t>
  </si>
  <si>
    <t>Dedução que Registra receitas decorrentes da delegação para prestação de serviços públicos não abarcadas por códigos específicos.</t>
  </si>
  <si>
    <t>Dedução que Agrega as receitas originadas da exploração de recursos naturais.</t>
  </si>
  <si>
    <t>Dedução que Agrega receitas oriundas da exploração de recursos naturais não listados de forma específica nos códigos de natureza de receita anteriores.</t>
  </si>
  <si>
    <t>Dedução que Registra receitas oriundas da exploração de quaisquer outros recursos naturais não listados em códigos de natureza de receita específicos.</t>
  </si>
  <si>
    <t>Dedução que Agrega receitas decorrentes da cessão de direitos</t>
  </si>
  <si>
    <t>Dedução que Agrega receitas decorrentes da cessão do direito de operacionalização da folha de pagamento de ativos e inativos de determinada unidade. Por meio da cessão, o agente financeiro (banco) passa a deter o direito de efetuar o pagamento dos salários dos servidores e, em contrapartida, recolhem à Conta Única do Tesouro Nacional o montante estipulado a título da cessão de acordo com as cláusulas previstas nos termos do respectivo contrato.</t>
  </si>
  <si>
    <t>Dedução que Agrega as receitas patrimoniais não classificadas nos itens anteriores, inclusive receitas de aluguéis de bens móveis.</t>
  </si>
  <si>
    <t>Dedução que Registra as receitas patrimoniais não classificadas nos itens anteriores, inclusive receitas de aluguéis de bens móveis.</t>
  </si>
  <si>
    <t>Dedução que Agrega as receitas decorrentes de atividades de exploração ordenada dos recursos naturais vegetais em ambiente natural e protegido.</t>
  </si>
  <si>
    <t>Dedução que Registra as receitas de atividades de exploração ordenada dos recursos naturais vegetais em ambiente natural e protegido. Compreende as atividades de cultivo agrícola, de cultivo de espécies florestais para produção de madeira, celulose e para proteção ambiental, de extração de madeira em florestas nativas, de coleta de produtos vegetais, além do cultivo de produtos agrícolas.</t>
  </si>
  <si>
    <t>Dedução que Agrega as receitas decorrentes das atividades industriais.</t>
  </si>
  <si>
    <t>Dedução que Registra as receitas decorrentes das atividades industriais.</t>
  </si>
  <si>
    <t>Dedução que Agrega as receitas características da prestação de serviços nas diversas áreas de atividade econômica.</t>
  </si>
  <si>
    <t>Dedução que Agrega as receitas originadas da prestação de serviços administrativos e de serviços comerciais nas diversas áreas de atividade econômica, as receitas originadas na inscrição em concursos e processos seletivos, em serviços específicos de registro e certificação, além de serviços de informação e tecnologia.</t>
  </si>
  <si>
    <t>Dedução que Registra as receitas de inscrição em concursos e processos seletivos, inclusive vestibulares realizados pelas instituições de ensino.</t>
  </si>
  <si>
    <t>Dedução que Registra as receitas originadas de procedimentos obrigatórios de registro, certificação, inspeção e fiscalização.</t>
  </si>
  <si>
    <t>Dedução que Registra as receitas originadas da prestação de serviços relacionados à disponibilização de informações em redes e sistemas de dados em meio digital e à prestação de serviços relacionados ao uso intensivo de tecnologia.</t>
  </si>
  <si>
    <t>Dedução que Agrega as receitas originadas da prestação de serviços e de atividades referentes à navegação e ao transporte. Compreende os serviços de navegação e de transporte nas diversas modalidades viárias, inclusive serviços executados em instalações portuárias e aeroportuárias.</t>
  </si>
  <si>
    <t>Dedução que Agrega as receitas originadas de serviços de navegação, decorrentes da utilização de instalações e serviços destinados a apoiar e tornar segura a navegação aérea e naval, de acordo com normas específicas.</t>
  </si>
  <si>
    <t>Dedução que Registra as receitas originadas da prestação de serviços de transporte. Compreende as atividades de transporte de passageiros ou mercadorias, em todas as modalidades viárias.</t>
  </si>
  <si>
    <t>Dedução que Registra as receitas originadas na exploração dos portos, terminais marítimos, atracadouros e ancoradouros.</t>
  </si>
  <si>
    <t>Dedução que Agrega as receitas originadas de serviços de atendimento à saúde, de caráter especializado ou não, voltados à população em geral ou especificamente aos servidores públicos civis e militares.</t>
  </si>
  <si>
    <t>Dedução que Registra as receitas originadas de serviços de atendimento à saúde, de caráter especializado ou não. Compreende a prestação de serviços relacionados à saúde em hospitais e similares, bem como serviços de saúde correlatos.</t>
  </si>
  <si>
    <t>Dedução que Registra as receitas originadas de serviços de registro de análise e de controle de produtos sujeitos a normas de vigilância sanitária.</t>
  </si>
  <si>
    <t>Dedução que Registra as receitas originadas de serviços de atendimento à saúde, de caráter especializado ou não. Compreende a prestação de serviços relacionados à saúde com natureza radiológica ou laboratorial.</t>
  </si>
  <si>
    <t>Dedução que Registra as receitas originadas de serviços de atendimento à saúde, de caráter especializado ou não. Compreende a prestação de serviços relacionados à saúde com natureza ambulatórial.</t>
  </si>
  <si>
    <t>Dedução que Registra a prestação de outros serviços relacionados à saúde, não especificados anteriormente.</t>
  </si>
  <si>
    <t>Dedução que Agrega as receitas decorrentes de serviços não relacionados nos itens anteriores.</t>
  </si>
  <si>
    <t>Dedução que Registra as receitas decorrentes de serviços não relacionados nos itens anteriores.</t>
  </si>
  <si>
    <t>Dedução que Agrega as receitas provenientes de recursos financeiros decorrentes de doações, contratos, convênios, acordos, ajustes, termos de parceria ou outros instrumentos, quando destinados a atender despesas classificáveis como correntes.</t>
  </si>
  <si>
    <t>Dedução que Agrega as receitas provenientes de recursos financeiros recebidos da União ou de suas entidades, decorrentes de doações, contratos, convênios, acordos, ajustes, termos de parceria ou outros instrumentos, quando destinados a atender despesas classificáveis como correntes.</t>
  </si>
  <si>
    <t>Dedução que Registra as receitas provenientes de recursos financeiros recebidos da União ou de suas entidades, decorrentes de doações, contratos, convênios, acordos, ajustes, termos de parceria ou outros instrumentos, quando destinados a atender despesas classificáveis como correntes.</t>
  </si>
  <si>
    <t>Dedução que Registra o valor total das receitas recebidas por meio de cota-parte do Fundo de Participação dos Municípios (FPM).</t>
  </si>
  <si>
    <t>Dedução que Registra o valor total das receitas recebidas por meio de transferências do imposto sobre a propriedade territorial rural.</t>
  </si>
  <si>
    <t>Dedução que Registra recebidos em decorrência da transferência constitucional do imposto sobre produtos industrializados.</t>
  </si>
  <si>
    <t>Dedução que Agrega o valor total dos recursos oriundos de convênios firmados, com ou sem contraprestações de serviços, com a União ou com suas entidades, para a realização de objetivos de interesse comum dos partícipes, e destinados a custear despesas correntes. Quando o convênio for entre entidades federais, a entidade transferidora não poderá integrar o orçamento da seguridade social da União.</t>
  </si>
  <si>
    <t>Dedução que Registra o valor total dos recursos oriundos de convênios firmados com a saúde, para realização de objetivos de interesse comum dos partícipes, e destinados a custear despesas correntes. Quando o convênio for entre entidades federais, a entidade transferidora não poderá integrar o orçamento da seguridade social da União.</t>
  </si>
  <si>
    <t>Dedução que Registra o valor da receita de transferências de convênios da União destinadas a programas de educação.</t>
  </si>
  <si>
    <t>Dedução que Registra o valor da receita de transferências de convênios da União destinadas a programas de assistência social, compreendendo as transferências de recursos do Fundo Nacional de Assistência Social. Não estão incluídas nesta rubrica as transferências destinadas aos programas de combate à fome.</t>
  </si>
  <si>
    <t>Dedução que Registra o valor da receita de transferências de convênios da União destinadas a programas de combate à Fome.</t>
  </si>
  <si>
    <t>Dedução que Registra o valor da receita de transferências de convênios da União destinadas a programas de saneamento básico.</t>
  </si>
  <si>
    <t>Dedução que Registra o valor da receita de transferências de convênios da União e de suas Entidades não especificados anteriormente.</t>
  </si>
  <si>
    <t>Dedução que Agrega as receitas provenientes de recursos financeiros recebidos dos Estados e do Distrito Federal e de suas entidades, decorrentes de doações, contratos, convênios, acordos, ajustes, termos de parceria ou outros instrumentos, quando destinados a atender despesas classificáveis como correntes.</t>
  </si>
  <si>
    <t>Dedução que Agrega as receitas provenientes de recursos financeiros recebidos dos Estados e do Distrito Federal.</t>
  </si>
  <si>
    <t>Dedução que Registra o valor da arrecadação de receita de transferência da participação de municípios na arrecadação do Imposto sobre a Circulação de Mercadorias e Prestação de Serviços – ICMS, pelo estado.</t>
  </si>
  <si>
    <t>Dedução que Registra o valor da arrecadação de receita de transferência da participação de municípios na arrecadação do Imposto sobre a Propriedade de Veículos Automotores – IPVA, pelo estado.</t>
  </si>
  <si>
    <t>Dedução que Registra o valor recebido pelo município decorrente da participação deste na Cota-Parte do Estado na arrecadação do Imposto sobre Produtos Industrializados – IPI realizada pela União.</t>
  </si>
  <si>
    <t>Dedução que Agrega o valor total dos recursos oriundos de convênios firmados, com ou sem contraprestações de serviços com Estados ou com o Distrito Federal e respectivas entidades públicas, para realização de objetivos de interesse comum dos partícipes, destinados a custear despesas correntes.</t>
  </si>
  <si>
    <t>Dedução que Registra o valor total dos recursos oriundos de convênios firmados, com ou sem contraprestações de serviços com Estados ou com o Distrito Federal e respectivas entidades públicas, para realização de objetivos de interesse comum dos partícipes, destinados ao Sistema Único de Saúde.</t>
  </si>
  <si>
    <t>Dedução que Registra o valor total dos recursos oriundos de convênios firmados, com ou sem contraprestações de serviços com Estados ou com o Distrito Federal e respectivas entidades públicas, para realização de objetivos de interesse comum dos partícipes, destinados a Programas de Educação.</t>
  </si>
  <si>
    <t>Dedução que Registra o valor dos recursos oriundos de convênios firmados, com ou sem contraprestações de serviços com Estados ou com o Distrito Federal e respectivas entidades públicas, para realização de objetivos de interesse comum dos partícipes, destinados a custear despesas correntes,não especificados anteriormente.</t>
  </si>
  <si>
    <t>Dedução que Agrega as receitas provenientes de recursos financeiros recebidos dos Municípios e de suas entidades, decorrentes de doações, contratos, convênios, acordos, ajustes, termos de parceria ou outros instrumentos, quando destinados a atender despesas classificáveis como correntes.</t>
  </si>
  <si>
    <t>Dedução que Agrega os valores das receitas de transferências de convênios dos Municípios e de suas entidades.</t>
  </si>
  <si>
    <t>Dedução que Registra o valor total de recursos oriundos de convênios firmados com os Municípios e suas entidades, recebidos pela União, Estados, Distrito Federal e Municípios e suas respectivas entidades, para realização de objetivos de interesse comum dos partícipes, destinados ao Sistema Único de Saúde.</t>
  </si>
  <si>
    <t>Dedução que Registra o valor total de recursos oriundos de convênios firmados com os Municípios e suas entidades, recebidos pela União, Estados, Distrito Federal e Municípios e suas respectivas entidades, para realização de objetivos de interesse comum dos partícipes, destinados a Programas de Educação.</t>
  </si>
  <si>
    <t>Dedução que Registra o valor dos recursos oriundos de convênios firmados, com ou sem contraprestações de serviços com Municípios e suas entidades públicas, para realização de objetivos de interesse comum dos partícipes, destinados a custear despesas correntes, não especificados anteriormente.</t>
  </si>
  <si>
    <t>Dedução que Agrega as receitas provenientes de recursos financeiros recebidos de instituições dotadas de personalidade jurídica de direito privado, decorrentes de doações, contratos, convênios, acordos, ajustes, termos de parceria ou outros instrumentos, quando destinados a atender despesas classificáveis como correntes.</t>
  </si>
  <si>
    <t>Dedução que Registra as receitas provenientes de recursos financeiros recebidos de instituições dotadas de personalidade jurídica de direito privado, decorrentes de convênios, quando destinados a atender despesas classificáveis como correntes, na área de programas de saúde. Específica para transferências aos Estados, Distrito Federal e Municípios.</t>
  </si>
  <si>
    <t>Dedução que Registra as receitas provenientes de recursos financeiros recebidos de instituições dotadas de personalidade jurídica de direito privado, decorrentes de convênios, quando destinados a atender despesas classificáveis como correntes, na área de programas de educação. Específica para transferências aos Estados, Distrito Federal e Municípios.</t>
  </si>
  <si>
    <t>Dedução que Registra as receitas provenientes de recursos financeiros recebidos de instituições dotadas de personalidade jurídica de direito privado quando destinados a atender despesas classificáveis como correntes, não especificados anteriormente.</t>
  </si>
  <si>
    <t>Dedução que Agrega as receitas provenientes de demais transferências correntes.</t>
  </si>
  <si>
    <t>Dedução que Agrega as receitas provenientes de recursos financeiros recebidos de pessoas físicas, decorrentes de doações, contratos, acordos, ajustes ou outros instrumentos, quando destinados a atender despesas classificáveis como correntes.</t>
  </si>
  <si>
    <t>Dedução que Registra o valor total dos recursos financeiros recebidos de pessoas físicas, decorrentes de doações, contratos, acordos, ajustes ou outros instrumentos, quando destinados a atender despesas especificamente destinados a programas de saúde.</t>
  </si>
  <si>
    <t>Dedução que Registra o valor total dos recursos financeiros recebidos de pessoas físicas, decorrentes de doações, contratos, acordos, ajustes ou outros instrumentos, quando destinados a atender despesas especificamente destinados a programas de educação.</t>
  </si>
  <si>
    <t>Dedução que Agrega recursos não classificáveis nas origens de receitas correntes anteriores.</t>
  </si>
  <si>
    <t>Dedução que Agrega receitas decorrentes de multas de caráter punitivo aplicadas por órgãos ou entidades.</t>
  </si>
  <si>
    <t>Dedução que Agrega as receitas oriundas de multas administrativas, contratuais e judiciais.</t>
  </si>
  <si>
    <t>Dedução que Registra receitas decorrentes de multas de caráter punitivo aplicadas por órgãos ou entidades, quando: i) a aplicação da multa for determinada por dispositivos legais que não possuam códigos de natureza de receita específicos para o recolhimento; e ii) quando o destinatário da totalidade da receita auferida por meio da aplicação da multa for a própria Unidade responsável por aplicá-la.</t>
  </si>
  <si>
    <t>Dedução que Agrega receitas provenientes de multas aplicadas por condutas e atividades lesivas ao meio ambiente.</t>
  </si>
  <si>
    <t>Dedução que Registra multas aplicadas por Tribunais de Contas pelo não cumprimento a decisão daqueles Tribunais.</t>
  </si>
  <si>
    <t>Dedução que Registra receitas decorrentes de multas aplicadas no âmbito de processos judiciais.</t>
  </si>
  <si>
    <t>Dedução que Registra receitas de multas e juros de mora destinados à indenização pelo atraso no cumprimento de obrigação e multas de caráter punitivo ou moratório decorrentes de inobservância de obrigações contratuais.</t>
  </si>
  <si>
    <t>Dedução que Registra receitas decorrentes de multas aplicadas pelo descumprimento da obrigatoriedade de que trata a legislação sobre regime de previdência privada complementar.</t>
  </si>
  <si>
    <t>Dedução que Agrega as receitas oriundas de indenizações, restituições e ressarcimentos ao ente público.</t>
  </si>
  <si>
    <t>Dedução que Agrega as receitas advindas da reparação por perdas ou danos causados ao ente público.</t>
  </si>
  <si>
    <t>Dedução que Registra o valor dos recursos recebidos como indenização por danos causados ao patrimônio público ou indenização por Posse/Ocupação Ilícita de Bens da União.</t>
  </si>
  <si>
    <t>Dedução que Registra receitas provenientes da ocorrência de sinistro nas operações de seguros com o objetivo de garantir interesse legítimo do segurado, relativo a pessoa ou a coisa, contra riscos predeterminados. Decorrentes de contratos junto a entidades legalmente constituídas como seguradoras, nas quais o poder público figure como segurado.</t>
  </si>
  <si>
    <t>Dedução que Registra recursos recebidos como ressarcimento por danos causados ao patrimônio público, não classificado nos itens anteriores.</t>
  </si>
  <si>
    <t>Dedução que Agrega recursos referentes a devoluções em decorrência de pagamentos indevidos e reembolso ou retorno de pagamentos efetuados a título de antecipação.</t>
  </si>
  <si>
    <t>Dedução que Agrega receitas decorrentes da restituição ao concedente ou ao Tesouro do ente, do saldo de recursos de convênios ou instrumentos congêneres realizados, quando da conclusão com sobra de recursos ou em virtude de denúncia, rescisão ou extinção do convênio.</t>
  </si>
  <si>
    <t>Dedução que Agrega o valor de receitas decorrentes de recuperação de despesas efetuadas em exercícios anteriores e canceladas no exercício corrente, provenientes do recebimento de disponibilidades referentes a devoluções de recursos pagos a maior.</t>
  </si>
  <si>
    <t>Dedução que Registra receitas decorrentes de restituições não classificadas nos itens anteriores.</t>
  </si>
  <si>
    <t>Dedução que Agrega receitas auferidas pela União não abarcadas pelos itens anteriores</t>
  </si>
  <si>
    <t>Dedução que Registra as receitas provenientes de outras receitas correntes.</t>
  </si>
  <si>
    <t>Dedução que Registra receitas decorrentes de contrapartida por parte de beneficiários de programas de concessão de subvenções ou subsídios.</t>
  </si>
  <si>
    <t>Dedução que Agrega as receitas relativas a encargos legais pela inscrição em Dívida Ativa e as receitas de ônus de sucumbência.</t>
  </si>
  <si>
    <t>Dedução que Agrega receitas que não se enquadram nos itens anteriores.</t>
  </si>
  <si>
    <t>Dedução que Agrega as receitas de capital, que são as provenientes da realização de recursos financeiros oriundos de constituição de dívidas; da conversão, em espécie, de bens e direitos; além dos recursos recebidos de outras pessoas de direito público ou privado, destinados a atender despesas classificáveis em despesas de capital.</t>
  </si>
  <si>
    <t>Dedução que Agrega os recursos provenientes da venda de bens móveis e imóveis e da alienação ou resgate de títulos.</t>
  </si>
  <si>
    <t>Dedução que Agrega o valor da receita de alienação de bens móveis tais como: mercadorias, bens inservíveis ou desnecessários, dentre outros.</t>
  </si>
  <si>
    <t>Dedução que Agrega o valor da receita obtida com a alienação ou resgate de títulos e valores mobiliários.</t>
  </si>
  <si>
    <t>Dedução que Registra o valor da receita obtida com a alienação ou resgate de títulos e valores mobiliários temporários.</t>
  </si>
  <si>
    <t>Dedução que Agrega as receitas provenientes da alienação de bens móveis e semoventes. Compreende a alienação de animais, veículos, móveis, equipamentos e utensílios.</t>
  </si>
  <si>
    <t>Dedução que Agrega as receitas provenientes da alienação de bens imóveis, de propriedade da União, Estados, Distrito Federal e Municípios..</t>
  </si>
  <si>
    <t>Dedução que Agrega as receitas provenientes da alienação de bens imóveis, de propriedade da União, Estados, Distrito Federal e Municípios.</t>
  </si>
  <si>
    <t>Dedução que Registra as receitas provenientes da alienação de bens imóveis, de propriedade da União, Estados, Distrito Federal e Municípios.</t>
  </si>
  <si>
    <t>Dedução que Agrega as receitas da alienação de bens intangíveis, tais como marcas, patentes, títulos de licença, direitos de franquia, direitos autorais, entre outros. 
A Lei de Responsabilidade Fiscal veda a aplicação da receita de capital derivada da alienação de bens e direitos que integram o patrimônio público para o financiamento de despesa corrente, salvo se destinada por lei aos regimes de previdência social, geral e próprio dos servidores públicos.</t>
  </si>
  <si>
    <t>Dedução que Registra as receitas da alienação de bens intangíveis, tais como marcas, patentes, títulos de licença, direitos de franquia, direitos autorais, entre outros. 
A Lei de Responsabilidade Fiscal veda a aplicação da receita de capital derivada da alienação de bens e direitos que integram o patrimônio público para o financiamento de despesa corrente, salvo se destinada por lei aos regimes de previdência social, geral e próprio dos servidores públicos.</t>
  </si>
  <si>
    <t>Dedução que Agrega as receitas provenientes de recursos financeiros decorrentes de doações, contratos, convênios, acordos, ajustes, termos de parceria ou outros instrumentos, quando destinados a atender despesas classificáveis como de capital.</t>
  </si>
  <si>
    <t>Dedução que Agrega as receitas provenientes de recursos financeiros recebidos da União ou de suas entidades, decorrentes de doações, contratos, convênios, acordos, ajustes, termos de parceria ou outros instrumentos, quando destinados a atender despesas classificáveis como de capital.</t>
  </si>
  <si>
    <t>Dedução que Agrega o valor total dos recursos oriundos de convênios firmados, com ou sem contraprestações de serviços, com a União ou com suas entidades, para a realização de objetivos de interesse comum dos partícipes, e destinados a custear despesas de capital. Quando o convênio for entre entidades federais, a entidade transferidora não poderá integrar o orçamento da seguridade social da União.</t>
  </si>
  <si>
    <t>Dedução que Registra o valor dos recursos oriundos de convênios firmados com a saúde, para a realização de objetivos de interesse comum dos partícipes, e destinados a custear despesas de capital.</t>
  </si>
  <si>
    <t>Dedução que Registra o valor dos recursos oriundos de convênios firmados com a União, destinados a programas de educação, para a realização de objetivos de interesse comum dos partícipes, e destinados a custear despesas de capital.</t>
  </si>
  <si>
    <t>Dedução que Registra o valor dos recursos oriundos de convênios firmados com a União, destinados a programas de saneamento básico, para a realização de objetivos de interesse comum dos partícipes, e destinados a custear despesas de capital.</t>
  </si>
  <si>
    <t>Dedução que Registra o valor dos recursos oriundos de convênios firmados com a União, destinados a programas de meio ambiente, para a realização de objetivos de interesse comum dos partícipes, e destinados a custear despesas de capital. Esta conta não pode ser utilizada para o registro do repasse constitucional de receita proveniente da Contribuição de Intervenção no Domínio Econômico (CIDE), na forma prevista no art. 159, III da Constituição.</t>
  </si>
  <si>
    <t>Dedução que Registra o valor dos recursos oriundos de convênios firmados com a União, destinados a programas de infraestrutura em transporte, para realização de objetivos de interesse comum dos partícipes, e destinados a custear despesas de capital. Esta conta não pode ser utilizada para o registro do repasse constitucional de receita proveniente da Contribuição de Intervenção no Domínio Econômico (CIDE), na forma prevista no art. 159, III da Constituição.</t>
  </si>
  <si>
    <t>Dedução que Registra o valor dos recursos oriundos de transferências de convênios firmados com a União e de suas Entidades, para a realização de objetivos de interesse comum dos partícipes, e destinados a custear despesas de capital, não previstos nos itens anteriores.</t>
  </si>
  <si>
    <t>Dedução que Agrega as receitas provenientes de recursos financeiros recebidos dos Estados e do Distrito Federal e de suas entidades, decorrentes de doações, contratos, convênios, acordos, ajustes, termos de parceria ou outros instrumentos, quando destinados a atender despesas classificáveis como de capital.</t>
  </si>
  <si>
    <t>Dedução que Agrega o valor total dos recursos oriundos de convênios firmados com ou sem contraprestações de serviços com Estados ou com o Distrito Federal e respectivas entidades públicas, para a realização de objetivos de interesse comum dos partícipes, destinados a custear despesas de capital.</t>
  </si>
  <si>
    <t>Dedução que Registra o valor dos recursos oriundos de convênios firmados com os Estados, destinados ao Sistema Único de Saúde, para a realização de objetivos de interesse comum dos partícipes, e destinados a custear despesas de capital.</t>
  </si>
  <si>
    <t>Dedução que Registra o valor dos recursos oriundos de convênios firmados com os Estados, destinados a programas de educação, para a realização de objetivos de interesse comum dos partícipes, e destinados a custear despesas de capital.</t>
  </si>
  <si>
    <t>Dedução que Registra o valor dos recursos oriundos de convênios firmados com os Estados, destinados a programas de saneamento básico, para a realização de objetivos de interesse comum dos partícipes, e destinados a custear despesas de capital.</t>
  </si>
  <si>
    <t>Dedução que Registra o valor dos recursos oriundos de convênios firmados com os Estados, destinados a programas de meio ambiente, para a realização de objetivos de interesse comum dos partícipes, e destinados a custear despesas de capital. Esta conta não pode ser utilizada para o registro do repasse constitucional de receita proveniente da cota-parte da Contribuição de Intervenção no Domínio Econômico (CIDE), na forma prevista no art. 159, III, § 4º da Constituição.</t>
  </si>
  <si>
    <t>Dedução que Registra o valor dos recursos oriundos de convênios firmados com os Estados, destinados a programas de infraestrutura em transporte, para a realização de objetivos de interesse comum dos partícipes, e destinados a custear despesas de capital. Esta conta não pode ser utilizada para o registro do repasse constitucional de receita proveniente da cota-parte da Contribuição de Intervenção no Domínio Econômico (CIDE), na forma prevista no art. 159, III, § 4º da Constituição.</t>
  </si>
  <si>
    <t>Dedução que Registra o valor dos recursos oriundos de transferências de convênios dos Estados, DF e de suas Entidades, para a realização de objetivos de interesse comum dos partícipes, e destinados a custear despesas de capital, não previstos nos itens anteriores.</t>
  </si>
  <si>
    <t>Dedução que Agrega as receitas provenientes de recursos financeiros recebidos dos Municípios e de suas entidades, decorrentes de doações, contratos, convênios, acordos, ajustes, termos de parceria ou outros instrumentos, quando destinados a atender despesas classificáveis como de capital.</t>
  </si>
  <si>
    <t>Dedução que Agrega o valor total dos recursos oriundos de convênios firmados, com ou sem contraprestações de serviços com Municípios ou com suas entidades públicas, para a realização de objetivos de interesse comum dos partícipes, destinados a custear despesas de capital.</t>
  </si>
  <si>
    <t>Dedução que Registra o valor dos recursos oriundos de convênios firmados com os Municípios, destinados a programas de saúde, para a realização de objetivos de interesse comum dos partícipes, e destinados a custear despesas de capital.</t>
  </si>
  <si>
    <t>Dedução que Registra o valor dos recursos oriundos de convênios firmados com os Municípios, destinados a programas de educação, para a realização de objetivos de interesse comum dos partícipes, e destinados a custear despesas de capital.</t>
  </si>
  <si>
    <t>Dedução que Registra o valor dos recursos oriundos de convênios firmados com os Municípios, destinados a programas de saneamento, para a realização de objetivos de interesse comum dos partícipes, e destinados a custear despesas de capital.</t>
  </si>
  <si>
    <t>Dedução que Registra o valor dos recursos oriundos de transferências de convênios dos Municípios e de suas Entidades, para a realização de objetivos de interesse comum dos partícipes, e destinados a custear despesas de capital, não previstos nos itens anteriores.</t>
  </si>
  <si>
    <t>Dedução que Agrega as receitas provenientes de recursos financeiros recebidos de instituições dotadas de personalidade jurídica de direito privado, decorrentes de doações, contratos, convênios, acordos, ajustes, termos de parceria ou outros instrumentos, quando destinados a atender despesas classificáveis como de capital.</t>
  </si>
  <si>
    <t>Dedução que Registra o valor total dos recursos oriundos de convênios firmados, com ou sem contraprestações de serviços, com instituições privadas, para a realização de objetivos de interesse comum dos partícipes, destinados a custear despesas de capital com Programas de Saúde.</t>
  </si>
  <si>
    <t>Dedução que Registra o valor total dos recursos oriundos de convênios firmados, com ou sem contraprestações de serviços, com instituições privadas, para a realização de objetivos de interesse comum dos partícipes, destinados a custear despesas de capital com Programas de Educação.</t>
  </si>
  <si>
    <t>Situação</t>
  </si>
  <si>
    <t>Portaria Nº 1.128, 04 de novembro de 2021</t>
  </si>
  <si>
    <t>I</t>
  </si>
  <si>
    <t>14</t>
  </si>
  <si>
    <t>Multas Previstas no Código de Trânsito Brasileiro - CTB</t>
  </si>
  <si>
    <t>SOF/ME</t>
  </si>
  <si>
    <t>Registra receitas decorrentes de multas aplicadas por infração ao Código de Trânsito Brasileiro - CTB</t>
  </si>
  <si>
    <t>PORTARIA SOF/ME Nº 6298, DE 27 DE MAIO DE 2021</t>
  </si>
  <si>
    <t>Multas Previstas no Código de Trânsito Brasileiro - CTB - Principal</t>
  </si>
  <si>
    <t>Vide descrição do código de receita principal.</t>
  </si>
  <si>
    <t>Multas Previstas no Código de Trânsito Brasileiro - CTB - Multas e Juros de Mora</t>
  </si>
  <si>
    <t>Multas Previstas no Código de Trânsito Brasileiro - CTB - Dívida Ativa</t>
  </si>
  <si>
    <t>Multas Previstas no Código de Trânsito Brasileiro - CTB - Dívida Ativa - Multas e Juros de Mora da Dívida Ativa</t>
  </si>
  <si>
    <t>Multas Previstas no Código de Trânsito Brasileiro - CTB - Multas</t>
  </si>
  <si>
    <t>Multas Previstas no Código de Trânsito Brasileiro - CTB - Juros de Mora</t>
  </si>
  <si>
    <t>Multas Previstas no Código de Trânsito Brasileiro - CTB - Dívida Ativa - Multas da Dívida Ativa</t>
  </si>
  <si>
    <t>Multas Previstas no Código de Trânsito Brasileiro - CTB - Juros de Mora da Dívida Ativa</t>
  </si>
  <si>
    <t xml:space="preserve">Registra os recursos oriundos das Transferências do Estado Decorrente de Emendas Parlamentares de Bancada se a Constituição Estadual prever o modelo reproduzido no art. 165. § 12º, EC n 100/2019. </t>
  </si>
  <si>
    <t>Registra os recursos recebidos pela alienação de certificados de potencial adicional de construção. Os recursos serão aplicados exclusivamente na própria operação urbana consorciada, nos termos do § 1º do artigo 33 da Lei 10.257/2001.</t>
  </si>
  <si>
    <t>ATUALIZAÇÕES DE 2022 PARA 2023</t>
  </si>
  <si>
    <t>AÇÃO</t>
  </si>
  <si>
    <t xml:space="preserve">Lei Complementar nº 173, de 27 de Maio de 2020) = Nota Técnica SEI nº 21231/2020/ME. FR 707
</t>
  </si>
  <si>
    <t>Agrega receitas de serviços sujeitos à regulação por parte do setor público.</t>
  </si>
  <si>
    <t>Lei Federal nº 11.445/2007 (Política Nacional de Saneamento Básico)</t>
  </si>
  <si>
    <t>Registra as receitas decorrentes da prestação de serviços sujeitos à regulação não especificados anteriormente.  </t>
  </si>
  <si>
    <t>Cota-Parte do Fundo de Participação dos Municípios - Cotas Extraordinárias</t>
  </si>
  <si>
    <t>Registra o valor total das receitas recebidas por meio de cota do Fundo de Participação dos Municípios (FPM), referentes as cotas extraordiniárias, conforme as alíneas "d", "e", "f" do inciso I do art. 159 da Constituição Federal.</t>
  </si>
  <si>
    <t>Serviços de Administração Previdenciária</t>
  </si>
  <si>
    <t>Taxa de Administração do RPPS</t>
  </si>
  <si>
    <t>Agrega as receitas decorrentes de repasses à administração do regime de previdência, em atendimento às regras previstas na Portaria nº 1.467, de 02 de junho de 2022.</t>
  </si>
  <si>
    <t>Registra as receitas de taxa de administração do RPPS, recebidas pela unidade gestora por meio de transferências específicas para essa finalidade, quando essa forma de instituição for definida em lei do ente da Federação, em atendimento ao inciso I do art. 84 da Portaria nº 1.467, de 02 de junho de 2022.</t>
  </si>
  <si>
    <t>Outros Serviços de Administração Previdenciária</t>
  </si>
  <si>
    <t>Registra as receitas decorrentes de serviços prestados pela unidade gestora do RPPS, que não decorram de taxa de administração, em observância ao disposto no §2º do art. 84 da Portaria nº 1.467, de 02 de junho de 2022.</t>
  </si>
  <si>
    <t>Outros Serviços de Administração Previdenciária - Principal</t>
  </si>
  <si>
    <t>Outros Serviços de Administração Previdenciária - Dívida Ativa - Multas e Juros de Mora da Dívida Ativa</t>
  </si>
  <si>
    <t>Outros Serviços de Administração Previdenciária - Multas</t>
  </si>
  <si>
    <t>Outros Serviços de Administração Previdenciária - Juros de Mora</t>
  </si>
  <si>
    <t>Outros Serviços de Administração Previdenciária - Juros de Mora da Dívida Ativa</t>
  </si>
  <si>
    <t>Serviços de Saneamento Básico – Abastecimento de Água.</t>
  </si>
  <si>
    <t>Registra as receitas originadas da prestação de serviços de saneamento básico. Compreende os valores referentes a tarifa de água.</t>
  </si>
  <si>
    <t>Serviços Sujeitos à Regulação</t>
  </si>
  <si>
    <t>Serviços de Saneamento Básico – Esgotamento Sanitário.</t>
  </si>
  <si>
    <t>Registra as receitas originadas da prestação de serviços de saneamento básico. Compreende os valores referentes a tarifa de esgotamento sanitário.</t>
  </si>
  <si>
    <t>Serviços de Saneamento Básico – Limpeza Urbana e Manejo de Resíduos Sólidos.</t>
  </si>
  <si>
    <t>Registra as receitas originadas da prestação de serviços de saneamento básico. Compreende os valores referentes a tarifa de limpeza urbana e manejo de resíduos sólidos.</t>
  </si>
  <si>
    <t>Serviços de Saneamento Básico – Drenagem e Manejo das Águas Pluviais Urbanas.</t>
  </si>
  <si>
    <t>Outros Serviços Sujeitos à Regulação</t>
  </si>
  <si>
    <t>1.6.9.9.50.4.0.00</t>
  </si>
  <si>
    <t>1.6.9.9.50.4.1.00</t>
  </si>
  <si>
    <t>1.6.9.9.50.4.2.00</t>
  </si>
  <si>
    <t>1.6.9.9.50.4.3.00</t>
  </si>
  <si>
    <t>1.6.9.9.50.4.4.00</t>
  </si>
  <si>
    <t>1.6.9.9.50.4.5.00</t>
  </si>
  <si>
    <t>1.6.9.9.50.4.6.00</t>
  </si>
  <si>
    <t>1.6.9.9.50.4.7.00</t>
  </si>
  <si>
    <t>1.6.9.9.50.4.8.00</t>
  </si>
  <si>
    <t>Outros Serviços Sujeitos à Regulação - Principal</t>
  </si>
  <si>
    <t>Outros Serviços Sujeitos à Regulação - Multas e Juros de Mora</t>
  </si>
  <si>
    <t>Outros Serviços Sujeitos à Regulação - Dívida Ativa</t>
  </si>
  <si>
    <t>Outros Serviços Sujeitos à Regulação - Dívida Ativa - Multas e Juros de Mora da Dívida Ativa</t>
  </si>
  <si>
    <t>Outros Serviços Sujeitos à Regulação - Multas</t>
  </si>
  <si>
    <t>Outros Serviços Sujeitos à Regulação - Juros de Mora</t>
  </si>
  <si>
    <t>Outros Serviços Sujeitos à Regulação - Dívida Ativa - Multas da Dívida Ativa</t>
  </si>
  <si>
    <t>Outros Serviços Sujeitos à Regulação - Juros de Mora da Dívida Ativa</t>
  </si>
  <si>
    <t>Transferência de Recursos do Fundo de Amparo ao Trabalhador - FAT</t>
  </si>
  <si>
    <t>Registra as receitas provenientes de transferências recursos do Fundo de Amparo ao Trabalhador - FAT</t>
  </si>
  <si>
    <t xml:space="preserve">Registra os recursos oriundos das Transferências decorrentes de emendas parlamentares individuais, na forma prevista nas Constituições Estaduais de forma similar ao previsto no parágrafo 9º do art. 166, da CF/88.  </t>
  </si>
  <si>
    <t>Transferências decorrentes de emendas parlamentares de bancada, na forma prevista nas Constituições Estaduais, de forma similar ao previsto no parágrafo 11 do art. 166, da CF/88.</t>
  </si>
  <si>
    <t>Transferências de Estados Destinadas à Assistência Social - Transferências dos Estados Decorrentes de Emendas Parlamentares Individuais</t>
  </si>
  <si>
    <t>Controle dos recursos transferidos pelos Estados provenientes de emendas individuais impositivas ao orçamento desses entes, por meio de transferências especiais, nos termos das constituições estaduais que reproduziram o disposto no art. 166-A da Constituição Federal.</t>
  </si>
  <si>
    <t>Restituição de Recursos de Fomento e de Subvenções Financeiras</t>
  </si>
  <si>
    <t>Bens, Direitos e Valores Perdidos em Favor do Poder Público em Crimes Comuns</t>
  </si>
  <si>
    <t>Alienação de Bens e Mercadorias Apreendidos por Infrações à Legislação Aduaneira</t>
  </si>
  <si>
    <t>Bens, Direitos e Valores Perdidos em Favor do Poder Público por Demais Infrações ou Crimes Previstos em Legislação Especial</t>
  </si>
  <si>
    <t>Registra receitas que não se enquadrem em nenhuma das outras naturezas de receita específicas existentes na classificação atual e que sejam provenientes do perdimento de bens, direitos e valores em processos judiciais ou administratidos crimes e infrações praticados contra o meio ambiente, os relativos a atividades de garimpo ilegal e à coleta de material científico por estrangeiros, dentre outras práticas ilegais que resultem em tal punição.</t>
  </si>
  <si>
    <t>PORTARIA SOF/ME Nº 4.865, DE 30 DE MAIO DE 2022</t>
  </si>
  <si>
    <t>Bens, Direitos e Valores Perdidos em Favor do Poder Público por Demais Infrações ou Crimes Previstos em Legislação Especial - Pincipal</t>
  </si>
  <si>
    <t>Bens, Direitos e Valores Perdidos em Favor do Poder Público por Demais Infrações ou Crimes Previstos em Legislação Especial - Multas e Juros de Mora</t>
  </si>
  <si>
    <t>Bens, Direitos e Valores Perdidos em Favor do Poder Público por Demais Infrações ou Crimes Previstos em Legislação Especial - Juros de Mora</t>
  </si>
  <si>
    <t>Multas e Juros de Outras Receitas de Capital - Multas e Juros de Mora</t>
  </si>
  <si>
    <t>Compensações Financeiras entre os Regimes de Previdência</t>
  </si>
  <si>
    <t>Registra as receitas relativas a compensações financeiras entre o Regime Geral de Previdência Social e os Regimes Próprios de Previdência dos Servidores e destes entre si.</t>
  </si>
  <si>
    <t>Registra receitas Administradas pela RFB ou pela Secretaria de Fazenda dos estados ou municípios, que não se enquadrem em nenhuma outra classificação específica.</t>
  </si>
  <si>
    <t>Transferências de Recursos do Fundo Penitenciário Nacional - FUNPEN </t>
  </si>
  <si>
    <t>Transferências de Convênios dos Estados para o Sistema Único de Saúde - SUS - Transferências dos Estados Decorrentes de Emendas Parlamentares Individuais</t>
  </si>
  <si>
    <t>Transferências de Convênios dos Estados Destinadas a Programas de Saneamento Básico - Transferências dos Estados Decorrentes de Emendas Parlamentares Individuais</t>
  </si>
  <si>
    <t>Transferências de Convênios dos Estados Destinadas a Programas de Meio Ambiente - Transferências dos Estados Decorrentes de Emendas Parlamentares Individuais</t>
  </si>
  <si>
    <t>Transferências decorrentes de emendas parlamentares de bancada, na forma prevista nas Constituições Estaduais, de forma similar ao previsto no parágrafo 11 do art. 166, da CF/88</t>
  </si>
  <si>
    <t>Transferências de Convênios dos Estados Destinadas a Programas de Infraestrutura em Transporte - Transferências dos Estados Decorrentes de Emendas Parlamentares Individuais</t>
  </si>
  <si>
    <t>7.6.9.9.50.4.0.00</t>
  </si>
  <si>
    <t>7.6.9.9.50.4.1.00</t>
  </si>
  <si>
    <t>7.6.9.9.50.4.2.00</t>
  </si>
  <si>
    <t>7.6.9.9.50.4.3.00</t>
  </si>
  <si>
    <t>7.6.9.9.50.4.4.00</t>
  </si>
  <si>
    <t>7.6.9.9.50.4.5.00</t>
  </si>
  <si>
    <t>7.6.9.9.50.4.6.00</t>
  </si>
  <si>
    <t>7.6.9.9.50.4.7.00</t>
  </si>
  <si>
    <t>7.6.9.9.50.4.8.00</t>
  </si>
  <si>
    <t>Deduções das receitas de serviços sujeitos à regulação por parte do setor público.</t>
  </si>
  <si>
    <t>Deduções das Registra as receitas originadas da prestação de serviços de saneamento básico. Compreende os valores referentes a tarifa de água.</t>
  </si>
  <si>
    <t>Deduções das Registra as receitas originadas da prestação de serviços de saneamento básico. Compreende os valores referentes a tarifa de esgotamento sanitário.</t>
  </si>
  <si>
    <t>Deduções das receitas originadas da prestação de serviços de saneamento básico. Compreende os valores referentes a tarifa de esgotamento sanitário.</t>
  </si>
  <si>
    <t>Deduções das receitas originadas da prestação de serviços de saneamento básico. Compreende os valores referentes a tarifa de limpeza urbana e manejo de resíduos sólidos.</t>
  </si>
  <si>
    <t>Deduções das receitas originadas da prestação de serviços de saneamento básico. Compreende os serviços de água, esgoto, resíduos sólidos e drenagem.  </t>
  </si>
  <si>
    <t>Deduções das receitas decorrentes da prestação de serviços sujeitos à regulação não especificados anteriormente.  </t>
  </si>
  <si>
    <t>Deduções das  receitas decorrentes da prestação de serviços sujeitos à regulação não especificados anteriormente.  </t>
  </si>
  <si>
    <t>(-) Dedução de Transferências de Convênios dos Estados Destinadas a Programas de Saneamento Básico - Transferências dos Estados Decorrentes de Emendas Parlamentares Individuais</t>
  </si>
  <si>
    <t>(-) Dedução de Outras Transferências de Convênios dos Estados e DF e de Suas - Transferências dos Estados Decorrentes de Emendas Parlamentares Individuais</t>
  </si>
  <si>
    <t xml:space="preserve">
Transferências decorrentes de emendas parlamentares de bancada, na forma prevista nas Constituições Estaduais, de forma similar ao previsto no parágrafo 11 do art. 166, da CF/88.
</t>
  </si>
  <si>
    <t>Serviços Administrativos e Comerciais Gerais Prestados por Entidades e Órgãos Públicos em Geral - Principal</t>
  </si>
  <si>
    <t>Serviços Administrativos e Comerciais Gerais Prestados por Entidades e Órgãos Públicos em Gerals - Multas e Juros de Mora</t>
  </si>
  <si>
    <t>Serviços Administrativos e Comerciais Gerais Prestados por Entidades e Órgãos Públicos em Gerals - Dívida Ativa</t>
  </si>
  <si>
    <t>Serviços Administrativos e Comerciais Gerais Prestados por Entidades e Órgãos Públicos em Gerals - Dívida Ativa - Multas e Juros de Mora da Dívida Ativa</t>
  </si>
  <si>
    <t>Serviços Administrativos e Comerciais Gerais Prestados por Entidades e Órgãos Públicos em Gerals - Multas</t>
  </si>
  <si>
    <t>Serviços Administrativos e Comerciais Gerais Prestados por Entidades e Órgãos Públicos em Gerals - Juros de Mora</t>
  </si>
  <si>
    <t>Serviços Administrativos e Comerciais Gerais Prestados por Entidades e Órgãos Públicos em Gerals - Dívida Ativa - Multas da Dívida Ativa</t>
  </si>
  <si>
    <t>Serviços Administrativos e Comerciais Gerais Prestados por Entidades e Órgãos Públicos em Gerals - Juros de Mora da Dívida Ativa</t>
  </si>
  <si>
    <t>Serviços Administrativos e Comerciais Gerais Prestados por Entidades e Órgãos Públicos em Geral - Principal - Intra OFSS</t>
  </si>
  <si>
    <t>Serviços Administrativos e Comerciais Gerais Prestados por Entidades e Órgãos Públicos em Geral - Multas e Juros de Mora - Intra OFSS</t>
  </si>
  <si>
    <t>Serviços Administrativos e Comerciais Gerais Prestados por Entidades e Órgãos Públicos em Geral - Dívida Ativa - Intra OFSS</t>
  </si>
  <si>
    <t>Serviços Administrativos e Comerciais Gerais Prestados por Entidades e Órgãos Públicos em Geral- Dívida Ativa - Multas e Juros de Mora da Dívida Ativa - Intra OFSS</t>
  </si>
  <si>
    <t>Serviços Administrativos e Comerciais Gerais Prestados por Entidades e Órgãos Públicos em Geral - Multas - Intra OFSS</t>
  </si>
  <si>
    <t>Serviços Administrativos e Comerciais Gerais Prestados por Entidades e Órgãos Públicos em Geral - Juros de Mora - Intra OFSS</t>
  </si>
  <si>
    <t>Serviços Administrativos e Comerciais Gerais Prestados por Entidades e Órgãos Públicos em Geral - Dívida Ativa - Multas da Dívida Ativa - Intra OFSS</t>
  </si>
  <si>
    <t>Serviços Administrativos e Comerciais Gerais Prestados por Entidades e Órgãos Públicos em Geral - Juros de Mora da Dívida Ativa - Intra OFSS</t>
  </si>
  <si>
    <t>(-) Dedução de Serviços Administrativos e Comerciais Gerais Prestados por Entidades e Órgãos Públicos em Geral</t>
  </si>
  <si>
    <t>(-) Dedução de Serviços Administrativos e Comerciais Gerais Prestados por Entidades e Órgãos Públicos em Geral - Principal</t>
  </si>
  <si>
    <t>(-) Dedução de Serviços Administrativos e Comerciais Gerais Prestados por Entidades e Órgãos Públicos em Geral - Multas e Juros de Mora</t>
  </si>
  <si>
    <t>(-) Dedução de Serviços Administrativos e Comerciais Gerais Prestados por Entidades e Órgãos Públicos em Geral - Dívida Ativa</t>
  </si>
  <si>
    <t>(-) Dedução de Serviços Administrativos e Comerciais Gerais Prestados por Entidades e Órgãos Públicos em Geral - Dívida Ativa - Multas e Juros de Mora da Dívida Ativa</t>
  </si>
  <si>
    <t>(-) Dedução de Serviços Administrativos e Comerciais Gerais Prestados por Entidades e Órgãos Públicos em Geral - Multas</t>
  </si>
  <si>
    <t>(-) Dedução de Serviços Administrativos e Comerciais Gerais Prestados por Entidades e Órgãos Públicos em Geral - Juros de Mora</t>
  </si>
  <si>
    <t>(-) Dedução de Serviços Administrativos e Comerciais Gerais Prestados por Entidades e Órgãos Públicos em Geral - Dívida Ativa - Multas da Dívida Ativa</t>
  </si>
  <si>
    <t>(-) Dedução de Serviços Administrativos e Comerciais Gerais Prestados por Entidades e Órgãos Públicos em Geral - Juros de Mora da Dívida Ativa</t>
  </si>
  <si>
    <t>Registra o valor da arrecadação de receita com a Cota-parte do Bônus de Aasinatura de Contrato de Partilha de Produção. (Cessão onerosa do Bônus do pré-sal Lei nº 13.885/2019).</t>
  </si>
  <si>
    <t>Transferências decorrentes de emendas parlamentares individuais, na forma prevista nas Constituições Estaduais de forma similar ao previsto no parágrafo 9º do art. 166, da CF/88.</t>
  </si>
  <si>
    <t>Controle dos recursos transferidos decorrentes de emendas parlamentares de bancada, na forma prevista nas Constituições Estaduais, de forma similar ao previsto no parágrafo 11 do art. 166, da CF/88.</t>
  </si>
  <si>
    <t>Controle dos recursos transferidos decorrentes de emendas parlamentares individuais, na forma prevista nas Constituições Estaduais de forma similar ao previsto no parágrafo 9º do art. 166, da CF/88.</t>
  </si>
  <si>
    <t>Multas e Juros de Outras Receitas de Capital - Multas</t>
  </si>
  <si>
    <t>Identificação das Transferências dos Estados decorrentes de emendas parlamentares de bancada</t>
  </si>
  <si>
    <t xml:space="preserve">Transferências decorrentes de emendas parlamentares individuais, na forma prevista nas Constituições Estaduais de forma similar ao previsto no parágrafo 9º do art. 166, da CF/88.  </t>
  </si>
  <si>
    <t xml:space="preserve">Transferências decorrentes de emendas parlamentares de bancada, na forma prevista nas Constituições Estaduais, de forma similar ao previsto no parágrafo 11 do art. 166, da CF/88. </t>
  </si>
  <si>
    <t>Impostos sobre Transmissão "Inter Vivos" de Bens Imóveis e de Direitos Reais sobre Imóveis - Intra OFSS</t>
  </si>
  <si>
    <t>Receitas Correntes.</t>
  </si>
  <si>
    <t>Imposto sobre a Renda de Pessoa Física - IRPF</t>
  </si>
  <si>
    <t>Registra as receitas originadas de rendimentos e ganhos de capital percebidos pelas pessoas físicas residentes ou domiciliadas no Brasil, que não estejam sujeitas a tributação exclusiva na fonte.</t>
  </si>
  <si>
    <t>Imposto sobre a Renda de Pessoa Jurídica - IRPJ - Líquida de Incentivos</t>
  </si>
  <si>
    <t>Agrega as receitas originadas do imposto incidente sobre o lucro das pessoas jurídicas de direito privado em geral e das chamadas empresas individuais, nas quais enquadram-se as firmas individuais e as pessoas físicas que exploram, com habitualidade, qualquer atividade econômica objetivando o lucro. A base de cálculo do imposto é o lucro real, o lucro presumido ou o lucro arbitrado. Nesta natureza, está excluída a parcela do imposto de renda pago por pessoas jurídicas que fizeram opção pela aplicação em projetos considerados prioritários para o desenvolvimento das regiões Norte, Nordeste e do Estado do Espírito Santo, conforme Medida Provisória n.º 2.199-14, de 24 de agosto de 2001.</t>
  </si>
  <si>
    <t>Imposto sobre Circulação de Mercadorias e Serviços</t>
  </si>
  <si>
    <t>Agrega as receitas oriundas do Imposto sobre a Circulação de Mercadorias e Serviços de Transporte Interestadual e Intermunicipal e de Comunicações - ICMS e do Imposto sobre Serviços de Qualquer Natureza - ISS. Naturezas de receita específicas de Estados e Municípios situam-se sob competência da STN.</t>
  </si>
  <si>
    <t>EXCLUÍDO PELA PORTARIA CONJUNTA STN/SOF/ME Nº 16, de 11/02/2021</t>
  </si>
  <si>
    <t>Impostos sobre Transferências Patrimoniais</t>
  </si>
  <si>
    <t>Agrega as receitas oriundas do Imposto sobre Transmissão Causa Mortis e Doação - ITCMD e do Imposto sobre a Transmissão Inter Vivos de Bens Imóveis - ITBI. Naturezas de receita específicas de Estados e Municípios situam-se sob competência da STN.</t>
  </si>
  <si>
    <t>Taxa de Utilização do Sistema Integrado de Comércio Exterior – SISCOMEX</t>
  </si>
  <si>
    <t>Registra a arrecadação decorrente da Taxa de Utilização do Sistema Integrado de Comércio Exterior - SISCOMEX, cujo fato gerador consiste na utilização do sistema</t>
  </si>
  <si>
    <t>Agrega receitas da taxa pelo exercício do poder de polícia para controle e fiscalização de produtos químicos.</t>
  </si>
  <si>
    <t>Agrega as receitas relativas à taxa pelo poder de polícia para controle e fiscalização das atividades potencialmente poluidoras e utilizadoras de recursos naturais.</t>
  </si>
  <si>
    <t>Agrega as receitas relativas à Taxa de Controle e Fiscalização da Pesca e Aquicultura.</t>
  </si>
  <si>
    <t>Taxas pela Prestação de Serviços</t>
  </si>
  <si>
    <t>Contribuição para Financiamento da Seguridade Social - COFINS sobre o Faturamento</t>
  </si>
  <si>
    <t>Registra receitas originadas da Contribuição para o Financiamento da Seguridade</t>
  </si>
  <si>
    <t>Contribuição para Financiamento da Seguridade Social - COFINS sobre o Faturamento - SIMPLES</t>
  </si>
  <si>
    <t>Registra receitas originadas da Contribuição para o Financiamento da Seguridade
Social sobre o faturamento das pessoas jurídicas optantes pelo SIMPLES.</t>
  </si>
  <si>
    <t>Contribuição para Financiamento da Seguridade Social - COFINS sobre o Faturamento - Parcelamentos</t>
  </si>
  <si>
    <t>Registra receitas originadas do parcelamento de débitos da Contribuição para o</t>
  </si>
  <si>
    <t>Contribuição para o PIS/PASEP</t>
  </si>
  <si>
    <t>Registra receitas originadas das Contribuições para os Programas de Integração
Social e de Formação do Patrimônio do Servidor Público.</t>
  </si>
  <si>
    <t>Portaria SEAFI nº 25, de 24 de Abril de 2019 (SOF)</t>
  </si>
  <si>
    <t>Contribuição para o PIS/PASEP - Contribuintes Não Optantes pelo Simples Nacional</t>
  </si>
  <si>
    <t>Registra receitas originadas das Contribuições para os Programas de Integração
Social e de Formação do Patrimônio do Servidor Público, exclusive as optantes pelo SIMPLES.</t>
  </si>
  <si>
    <t>Contribuição para o PIS/PASEP - Contribuintes Optantes pelo Simples Nacional</t>
  </si>
  <si>
    <t>Registra receitas originadas das Contribuições para os Programas de Integração
Social e de Formação do Patrimônio do Servidor Público sobre optantes pelo SIMPLES.</t>
  </si>
  <si>
    <t>Contribuição para o PIS/PASEP sobre o Faturamento - SIMPLES</t>
  </si>
  <si>
    <t>Registra receitas originadas das Contribuições para os Programas de Integração
Social e de Formação do Patrimônio do Servidor Público sobre o faturamento das
pessoas jurídicas optantes pelo SIMPLES.</t>
  </si>
  <si>
    <t>Contribuição para o PIS/PASEP sobre a Folha de Salários - Templos de Qualquer Culto</t>
  </si>
  <si>
    <t>Registram receitas originadas da Contribuições para os Programas de Integração Social e de Formação do Patrimônio do Servidor Público sobre a folha de salários,
respectivamente, das seguintes entidades: Templos de Qualquer Culto;</t>
  </si>
  <si>
    <t>Contribuição para o PIS/PASEP sobre a Folha de Salários - Partidos Políticos</t>
  </si>
  <si>
    <t>Registram receitas originadas da Contribuições para os Programas de Integração Social e de Formação do Patrimônio do Servidor Público sobre a folha de salários,
respectivamente, das seguintes entidades: Partidos Políticos;</t>
  </si>
  <si>
    <t>Contribuição para o PIS/PASEP sobre a Folha de Salários - Instituições de Educação e de Assistência Social (Art. 12 da Lei nº 9.532, de 1997)</t>
  </si>
  <si>
    <t>Registram receitas originadas da Contribuições para os Programas de Integração Social e de Formação do Patrimônio do Servidor Público sobre a folha de salários,
respectivamente, das seguintes entidades: Instituições de Educação e de Assistência Social (Art. 12 da Lei nº 9.532-1997);</t>
  </si>
  <si>
    <t>Contribuição para o PIS/PASEP sobre a Folha de Salários - Instituições de Caráter Filantrópico, Recreativo, Cultural, Científico e as Associações (Art. 15 da Lei nº 9.532, de 1997)</t>
  </si>
  <si>
    <t>Registram receitas originadas da Contribuições para os Programas de Integração Social e de Formação do Patrimônio do Servidor Público sobre a folha de salários,
respectivamente, das seguintes entidades:Instituições de Caráter Filantrópico, Recreativo, Cultural, Científico e as Associações (Art. 15 da Lei nº 9.532, de 1997)</t>
  </si>
  <si>
    <t>Contribuição para o PIS/PASEP sobre a Folha de Salários - Sindicados, Federações e Confederações</t>
  </si>
  <si>
    <t>Registram receitas originadas da Contribuições para os Programas de Integração Social e de Formação do Patrimônio do Servidor Público sobre a folha de salários,
respectivamente, das seguintes entidades: Sindicados, Federações e Confederações;</t>
  </si>
  <si>
    <t>Contribuição para o PIS/PASEP sobre a Folha de Salários - Serviços Sociais Autônomos</t>
  </si>
  <si>
    <t>Registram receitas originadas da Contribuições para os Programas de Integração Social e de Formação do Patrimônio do Servidor Público sobre a folha de salários,
respectivamente, das seguintes entidades: Serviços Sociais Autônomos;</t>
  </si>
  <si>
    <t>Contribuição para o PIS/PASEP sobre a Folha de Salários - Conselhos de Fiscalização de Profissões Regulamentadas</t>
  </si>
  <si>
    <t>Registram receitas originadas da Contribuições para os Programas de Integração Social e de Formação do Patrimônio do Servidor Público sobre a folha de salários,
respectivamente, das seguintes entidades: Conselhos de Fiscalização de Profissões Regulamentadas;</t>
  </si>
  <si>
    <t>Contribuição para o PIS/PASEP sobre a Folha de Salários - Fundações de Direito Privado</t>
  </si>
  <si>
    <t>Registram receitas originadas da Contribuições para os Programas de Integração Social e de Formação do Patrimônio do Servidor Público sobre a folha de salários,
respectivamente, das seguintes entidades: Fundações de Direito Privado;</t>
  </si>
  <si>
    <t>Contribuição para o PIS/PASEP sobre a Folha de Salários - Condomínio de Proprietários de Imóveis Residenciais ou Comerciais</t>
  </si>
  <si>
    <t>Registram receitas originadas da Contribuições para os Programas de Integração Social e de Formação do Patrimônio do Servidor Público sobre a folha de salários,
respectivamente, das seguintes entidades: Condomínio de Proprietários de Imóveis Residenciais ou Comerciais;</t>
  </si>
  <si>
    <t>Contribuição para o PIS/PASEP sobre a Folha de Salários - Organização das Cooperativas Brasileiras e as Organizações Estaduais de Cooperativas (Lei nº 5.764, de 1971)</t>
  </si>
  <si>
    <t>Registram receitas originadas da Contribuições para os Programas de Integração Social e de Formação do Patrimônio do Servidor Público sobre a folha de salários,
respectivamente, das seguintes entidades: Organização das Cooperativas Brasileiras e as Organizações Estaduais de Cooperativas (Lei nº 5.764, de 1971);</t>
  </si>
  <si>
    <t>Contribuição para o PIS/PASEP - Parcelamentos</t>
  </si>
  <si>
    <t>Contribuição Social sobre o Lucro Líquido - CSLL</t>
  </si>
  <si>
    <t>Registra receitas originadas da Contribuição Social sobre o Lucro Líquido.</t>
  </si>
  <si>
    <t>Contribuição Social sobre o Lucro Líquido - CSLL - Contribuintes Não Optantes pelo Simples Nacional</t>
  </si>
  <si>
    <t>Registra receitas originadas da Contribuição Social sobre o Lucro Líquido de contribuintes não optantes pelo Simples Nacional.</t>
  </si>
  <si>
    <t>Contribuição Social sobre o Lucro Líquido - CSLL - Contribuintes Optantes pelo Simples Nacional</t>
  </si>
  <si>
    <t>Registra receitas originadas da Contribuição Social sobre o Lucro Líquido de contribuintes optantes pelo Simples Nacional.</t>
  </si>
  <si>
    <t>Contribuição Social sobre o Lucro Líquido - CSLL - Pessoas Jurídicas Não Financeiras</t>
  </si>
  <si>
    <t>Registra receitas originadas da Contribuição Social sobre o Lucro Líquido das
pessoas jurídicas não financeiras.</t>
  </si>
  <si>
    <t>Contribuição Social sobre o Lucro Líquido - CSLL - Entidades Financeiras, de Seguros Privados e de Capitalização</t>
  </si>
  <si>
    <t>Registra receitas originadas da Contribuição Social sobre o Lucro Líquido das
entidades financeiras, de seguros privados e de capitalização.</t>
  </si>
  <si>
    <t>Contribuição Social sobre o Lucro Líquido - CSLL - Parcelamentos</t>
  </si>
  <si>
    <t>Contribuição Previdenciária do Segurado</t>
  </si>
  <si>
    <t>Contribuição Previdenciária do Segurado Obrigatório</t>
  </si>
  <si>
    <t>Agrega as receitas originadas da Contribuição Previdenciária para o RGPS dos
segurados obrigatórios.</t>
  </si>
  <si>
    <t>Conbrituição Previdenciária do Empregado</t>
  </si>
  <si>
    <t>Registram as receitas originadas, respectivamente, da Contribuição Previdenciária
para o RGPS dos seguintes segurados obrigatórios: empregado;</t>
  </si>
  <si>
    <t>Conbrituição Previdenciária do Empregado Doméstico</t>
  </si>
  <si>
    <t>Registram as receitas originadas, respectivamente, da Contribuição Previdenciária
para o RGPS dos seguintes segurados obrigatórios: empregado doméstico;</t>
  </si>
  <si>
    <t>Conbrituição Previdenciária do Contribuinte Individual</t>
  </si>
  <si>
    <t>Registram as receitas originadas, respectivamente, da Contribuição Previdenciária
para o RGPS dos seguintes segurados obrigatórios: contribuinte individual;</t>
  </si>
  <si>
    <t>Contribuição Previdenciária do Trabalhador Avulso</t>
  </si>
  <si>
    <t>Registram as receitas originadas, respectivamente, da Contribuição Previdenciária
para o RGPS dos seguintes segurados obrigatórios: trabalhador avulso;</t>
  </si>
  <si>
    <t>Conbrituição Previdenciária do Segurado Especial</t>
  </si>
  <si>
    <t>Registram as receitas originadas, respectivamente, da Contribuição Previdenciária
para o RGPS dos seguintes segurados obrigatórios: segurado especial;</t>
  </si>
  <si>
    <t>Conbrituição Previdenciária do Segurado Facultativo</t>
  </si>
  <si>
    <t>Registra receitas originadas da Contribuição Previdenciária para o RGPS dos
segurados facultativos.</t>
  </si>
  <si>
    <t>Contribuições para o Regime Geral de Previdência Social - RGPS - Parcelamentos</t>
  </si>
  <si>
    <t>CPSSS - Servidor Civil</t>
  </si>
  <si>
    <t>CPSSS - Servidor Civil Ativo</t>
  </si>
  <si>
    <t>Registram as receitas provenientes da Contribuição para o Plano de Seguridade Social do Servidor Público, recolhidas, dos servidores civis ativos.</t>
  </si>
  <si>
    <t>CPSSS - Servidor Civil Inativo</t>
  </si>
  <si>
    <t>Registram as receitas provenientes da Contribuição para o Plano de Seguridade Social do Servidor Público, recolhidas, dos servidores civis inativos.</t>
  </si>
  <si>
    <t>CPSSS - Servidor Civil - Pensionistas</t>
  </si>
  <si>
    <t>Registram as receitas provenientes da Contribuição para o Plano de Seguridade Social do Servidor Público, recolhidas, dos pensionistas civis - servdiores públicos.</t>
  </si>
  <si>
    <t>CPSSS Oriunda de Sentenças Judiciais - Servidor Civil Ativo</t>
  </si>
  <si>
    <t>Registram as receitas provenientes da Contribuição para o Plano de Seguridade Social do Servidor Público, recolhidas, oriundas de sentenças judiciais, dos servidores civis ativos.</t>
  </si>
  <si>
    <t>CPSSS Oriunda de Sentenças Judiciais - Servidor Civil Inativo</t>
  </si>
  <si>
    <t>Registram as receitas provenientes da Contribuição para o Plano de Seguridade Social do Servidor Público, recolhidas, oriundas de sentenças judiciais, dos servidores civis inativos.</t>
  </si>
  <si>
    <t>CPSSS Oriunda de Sentenças Judiciais - Servidor Civil - Pensionistas</t>
  </si>
  <si>
    <t>Registram as receitas provenientes da Contribuição para o Plano de Seguridade Social do Servidor Público, recolhidas, oriundas de sentenças judiciais, dos pensionistas civis - servdiores públicos.</t>
  </si>
  <si>
    <t>CPSSS Patronal</t>
  </si>
  <si>
    <t>CPSSS Patronal - Servidor Civil</t>
  </si>
  <si>
    <t>Registram as receitas provenientes da Contribuição para o Plano de Seguridade Social do Servidor Público, recolhidas, respectivamente, das entidades patronais (União, Autarquias e Fundações).</t>
  </si>
  <si>
    <t>CPSSS Oriunda de Sentenças Judiciais - Patronal - Servidor Civil</t>
  </si>
  <si>
    <t>Registram as receitas provenientes da Contribuição para o Plano de Seguridade Social do Servidor Público, recolhidas, respectivamente, das entidades patronais (União, Autarquias e Fundações) em virtude de sentenças judiciais.</t>
  </si>
  <si>
    <t>CPSSS - Parcelamentos</t>
  </si>
  <si>
    <t>Agrega as receitas provenientes dos parcelamentos de débitos da Contribuição para o Plano de Seguridade Social do Servidor Público.</t>
  </si>
  <si>
    <t>Registra as receitas originadas de recursos que integram o Fundo de Saúde de Assistência Médica, destinado ao atendimento médico-hospitalar, médico-domiciliar, odontológico, psicológico e social de outros beneficiários não citados nas naturezas de receitas específicas.</t>
  </si>
  <si>
    <t>Contribuição para Custeio das Pensões Militares das Forças Armadas</t>
  </si>
  <si>
    <t>Registra receitas originadas da contribuição paga por militares das Forças Armadas
para o custeio das Pensões Militares.</t>
  </si>
  <si>
    <t>Contribuição para Custeio das Pensões Militares das Forças Armadas - Parcelamentos</t>
  </si>
  <si>
    <t>Registra receitas originadas do parcelamento de débitos da contribuição paga por
militares das Forças Armadas para o custeio das Pensões Militares.</t>
  </si>
  <si>
    <t>Contribuição para o Custeio das Pensões Militares e da Inatividade da Polícia Militar do Distrito Federal</t>
  </si>
  <si>
    <t>Registra receitas originadas da contribuição social incidente sobre a remuneração da Polícia Militar do Distrito Federal, a ser destinada para custear as pensões e a inatividade da Polícia Militar do DF.</t>
  </si>
  <si>
    <t>Portaria SOF 25.508 de 29/12/2020</t>
  </si>
  <si>
    <t>Contribuição para o Custeio das Pensões Militares e da Inatividade do Corpo de Bombeiros Militares do Distrito Federal</t>
  </si>
  <si>
    <t>Registra receitas originadas da contribuição social incidente sobre a remuneração do Corpo de Bombeiros Militar do Distrito Federal, a ser destinada para custear as pensões e a inatividade da Polícia Militar do DF</t>
  </si>
  <si>
    <t>Contribuições para o Programa de Integração Nacional - PIN e para o Programa de Redistribuição de Terras e de Estímulo à Agroindústria do Norte e do Nordeste - PROTERRA</t>
  </si>
  <si>
    <t>Agrega as receitas originadas das contribuições para o Programa de Integração Nacional - PIN, e para o Programa de Redistribuição de Terras e de Estímulo à Agroindústria do Norte e do Nordeste - PROTERRA.</t>
  </si>
  <si>
    <t>Contribuição para o Programa de Integração Nacional - PIN</t>
  </si>
  <si>
    <t>Agrega as receitas originadas das contribuições para o Programa de Integração Nacional - PIN.</t>
  </si>
  <si>
    <t>Contribuição para o Programa de Redistribuição de Terras e de Estímulo à Agroindústria do Norte e do Nordeste - PROTERRA</t>
  </si>
  <si>
    <t>Agrega as receitas originadas das contribuições para o Programa de Redistribuição de Terras e de Estímulo à Agroindústria do Norte e do Nordeste - PROTERRA.</t>
  </si>
  <si>
    <t>Contribuição de Lojas Francas, Entrepostos Aduaneiros e Depósitos Alfandegários</t>
  </si>
  <si>
    <t>Agrega as receitas relativas às contribuições para o Fundo de Desenvolvimento e Aperfeiçoamento das Atividades de Fiscalização - FUNDAF.</t>
  </si>
  <si>
    <t>Agrega as receitas da contribuição devida por permissionários de regime de entreposto aduaneiro na importação de uso público, concessionários de lojas francas, beneficiários de depósito especial alfandegado e permissionários de local alfandegado de uso público,  pelo ressarcimento das despesas administrativas decorrentes das atividades extraordinárias de fiscalização realizadas pela Secretaria da Receita Federal e pela realização de análises e laudos laboratoriais na importação de produtos das indústrias químicas e paraquímicas e alimentícias.</t>
  </si>
  <si>
    <t>Contribuição sobre Apostas em Competições Hípicas</t>
  </si>
  <si>
    <t>Agrega as receitas da contribuição mensal devida pelas entidades turfísticas à Comissão Coordenadora da Criação do Cavalo Nacional - CCCCN, destinada à sua administração, ao desenvolvimento das atividades ligadas à equideocultura no País e ao auxílio às sociedades e às entidades turfísticas, calculada sobre o valor total do movimento geral de apostas do mês anterior.</t>
  </si>
  <si>
    <t>Contribuição para o Desenvolvimento da Indústria Cinematográfica Nacional - CONDECINE</t>
  </si>
  <si>
    <t>Agrega as receitas oriundas da contribuição incidentes sobre: a veiculação, a produção, o licenciamento, a distribuição de obras cinematográficas e videofonográficas com fins comerciais; a prestação de serviços que se utilizem de meios que possam, efetiva ou potencialmente, distribuir conteúdos audiovisuais; a veiculação ou distribuição de obra audiovisual publicitária incluída em programação internacional; e o pagamento, o crédito, o emprego, a remessa ou a entrega, aos produtores, distribuidores ou intermediários no exterior, de importâncias relativas a rendimento decorrente da exploração de obras cinematográficas e videofonográficas ou por sua aquisição ou importação, a preço fixo.</t>
  </si>
  <si>
    <t>Cota-Parte do Adicional ao Frete para a Renovação da Marinha Mercante - AFRMM</t>
  </si>
  <si>
    <t>Agrega as receitas relativas à Cota-Parte do Adicional ao Frete para Renovação da Marinha Mercante - AFRMM, que destina-se a atender aos encargos da intervenção da União no apoio ao desenvolvimento da marinha mercante e da indústria de construção e reparação naval brasileiras, e constitui fonte básica do Fundo da Marinha Mercante - FMM. Esta contribuição incide sobre o frete, que é a remuneração do transporte aquaviário da carga de qualquer natureza, descarregada em porto brasileiro, com alíquotas de 10%, 25% e 40%, segundo o tipo de transporte.</t>
  </si>
  <si>
    <t>Contribuição sobre as Receitas de Concessionárias e Permissionárias de Energia Elétrica</t>
  </si>
  <si>
    <t>Agrega receitas da Contribuição sobre as Receitas de Concessionárias e Permissionárias de Energia Elétrica. As concessionárias e permissionárias de serviços públicos de distribuição de energia elétrica ficam obrigadas a aplicar, anualmente, um percentual de sua receita operacional líquida em pesquisa e desenvolvimento do setor elétrico e em programas de eficiência energética no uso final.</t>
  </si>
  <si>
    <t>Contribuição pela Licença de Uso, Aquisição ou Transferência de Tecnologia - CIDE - Remessas ao Exterior</t>
  </si>
  <si>
    <t>Agrega receitas da contribuição de intervenção no domínio econômico, devida pelas empresas detentoras de licença de uso ou adquirente de conhecimentos tecnológicos, bem como aquelas signatárias de contratos que impliquem transferência de tecnologia, firmados com residentes ou domiciliados no exterior, incidente à alíquota de 10% sobre os valores pagos, creditados, entregues, empregados ou remetidos, a cada mês, a residentes ou domiciliados no exterior.</t>
  </si>
  <si>
    <t>Contribuição Relativa às Atividades de Importação e Comercialização de Petróleo e seus Derivados, Gás Natural e Álcool Carburante - CIDE Combustíveis</t>
  </si>
  <si>
    <t>Agrega as receitas originadas da Contribuição de Intervenção no Domínio Econômico relativa às atividades de comercialização e de importação de petróleo e seus derivados, gás natural e álcool carburante - CIDE Combustíveis.</t>
  </si>
  <si>
    <t>Contribuição de Intervenção no Domínio Econômico - CIDE-Combustíveis - Importação</t>
  </si>
  <si>
    <t>Agrega as receitas originadas da Contribuição relativa às atividades de comercialização e de importação de petróleo e seus derivados, gás natural e álcool carburante - CIDE Combustíveis - Importação.</t>
  </si>
  <si>
    <t>Contribuição de Intervenção no Domínio Econômico - CIDE-Combustíveis - Comercialização</t>
  </si>
  <si>
    <t>Agrega as receitas originadas da Contribuição relativa às atividades de comercialização e de importação de petróleo e seus derivados, gás natural e álcool carburante - CIDE Combustíveis - Comercialização.</t>
  </si>
  <si>
    <t>Contribuição sobre a Receita das Empresas Prestadoras de Serviços de Telecomunicações</t>
  </si>
  <si>
    <t>Agrega as receitas advindas de contribuição sobre a receita das empresas prestadoras de serviços de telecomunicações, incidente à aliquota de 1,0% sobre a receita operacional bruta para o FUST e de 0,5% sobre a receita bruta para o FUNTTEL, excluindo-se o ICMS, o PIS e o COFINS, decorrente de prestação de serviços de telecomunicações.</t>
  </si>
  <si>
    <t>Contribuição sobre a Receita Operacional Bruta Decorrente de Prestação de Serviços de Telecomunicações</t>
  </si>
  <si>
    <t>Agrega as receitas advindas de contribuição devida pelas empresas prestadoras de serviços de telecomunicações, decorrente da prestação dos serviços de telecomunicações, à alíquota de 1% sobre o valor da receita operacional bruta, excluindo-se, para determinação da base de cálculo, as vendas canceladas, os descontos concedidos, o Imposto sobre Operações Relativas à Circulação de Mercadorias e sobre Prestações de Serviços de Transportes Interestaduais, Intermunicipal e de Comunicações - ICMS, a Contribuição ao Programa de Integração Social - PIS e a Contribuição para o Financiamento da Seguridade Social - COFINS.</t>
  </si>
  <si>
    <t>Contribuição sobre a Receita Bruta das Empresas Prestadoras de Serviços de Telecomunicações</t>
  </si>
  <si>
    <t>Agrega as receitas oriundas da contribuição devida pelas empresas prestadoras de serviços de telecomunicações, à alíquota de 0,5% sobre a receita bruta, decorrente de prestação de serviços de telecomunicações no regime público e privado, excluindo-se, para determinação da base de cálculo, as vendas canceladas, os descontos concedidos, o Imposto sobre Operações Relativas à Circulação de Mercadorias e sobre Prestações de Serviços de Transportes Interestaduais, Intermunicipal e de Comunicações - ICMS, a Contribuição ao Programa de Integração Social - PIS e a Contribuição para o Financiamento da Seguridade Social - COFINS.</t>
  </si>
  <si>
    <t>Contribuição para o Fomento da Radiodifusão Pública</t>
  </si>
  <si>
    <t>Agrega as receitas originadas da Contribuição para Fomento da Radiodifusão Pública.</t>
  </si>
  <si>
    <t>Contribuição sobre o Faturamento das Empresas de Informática</t>
  </si>
  <si>
    <t>Contribuição sobre o Faturamento das Empresas de Informática instaladas na Amazônia</t>
  </si>
  <si>
    <t xml:space="preserve">Contribuição sobre o Faturamento das Empresas de Informática instaladas nas Demais Regiões </t>
  </si>
  <si>
    <t>Agrega as receitas que se originaram da exploração do patrimônio imobiliário do Estado, como, por exemplo, as provenientes de aluguéis e arrendamentos, dentre outras.</t>
  </si>
  <si>
    <t>Agrega as receitas que se originaram da exploração do patrimônio imobiliário do Estado, como, por exemplo, foros, laudêmios, tarifas de ocupação de terrenos, tarifas de ocupação de imóveis.</t>
  </si>
  <si>
    <t>Agrega receitas provenientes da utilização de áreas de domínio da União, as quais, a critério do Poder Executivo, poderão ser cedidas, gratuitamente ou em condições especiais, sob qualquer regimes previsto em Lei, quai sejam: concessão, permissão ou autorização de uso de bem público.</t>
  </si>
  <si>
    <t>Agrega receitas oriundas da exploração do patrimônio imobiliário do Estado que não tenham se enquadrado nos itens anteriores.</t>
  </si>
  <si>
    <t>Agrega as receitas decorrentes de juros e correções monetárias incidentes sobre depósitos bancários</t>
  </si>
  <si>
    <t>Agrega recursos oruindos dos rendimentos auferidos decorrentes da aplicação de recursos do RPPS no mercado financeiro, em fundos de renda fixa, de renda variável, ou em fundos imobiliários.</t>
  </si>
  <si>
    <t>Agrega recursos oriundos de juros de título de renda, provenientes de aplicações no mercado financeiro. Inclui o resultado das aplicações em títulos públicos.</t>
  </si>
  <si>
    <t>Agrega recursos provenientes do pagamento à União, aos estados, ao DF e aos municípios, em face dos lucros obtidos pelas empresas estatais a título de Juros sobre o Capital Próprio. A exemplo dos dividendos, juros sobre o capital próprio são valores pagos pelas empresas em virtude de lucros obtidos. Trata-se, portanto, de receita primária.</t>
  </si>
  <si>
    <t>Agrega receitas decorrentes da delegação (mediante Concessão, Permissão ou Autorização) para o setor privado ou outros entes estatais prestarem serviços públicos de transporte rodoviário.</t>
  </si>
  <si>
    <t>Delegação para a Prestação dos Serviços de Transporte Ferroviário</t>
  </si>
  <si>
    <t>Agrega receitas decorrentes da delegação (mediante Concessão, Permissão ou Autorização) para o setor privado ou outros entes estatais prestarem serviços públicos de transporte ferroviário.</t>
  </si>
  <si>
    <t>Delegação para a Prestação dos Serviços de Transporte Metroviário</t>
  </si>
  <si>
    <t>Agrega receitas decorrentes da delegação (mediante Concessão, Permissão ou Autorização) para o setor privado ou outros entes estatais prestarem serviços públicos de transporte metroviário.</t>
  </si>
  <si>
    <t>Delegação para a Prestação dos Serviços de Transporte Aquaviário</t>
  </si>
  <si>
    <t>Agrega receitas decorrentes da delegação (mediante Concessão, Permissão ou Autorização) para o setor privado ou outros entes estatais prestarem serviços públicos de transporte aquaviário.</t>
  </si>
  <si>
    <t>Delegação para a Prestação dos Serviços de Transporte Aeroviário</t>
  </si>
  <si>
    <t>Agrega receitas decorrentes da delegação (mediante Concessão, Permissão ou Autorização) para o setor privado ou outros entes estatais prestarem serviços públicos de transporte aeroviário.</t>
  </si>
  <si>
    <t>Delegação para Exploração da Infraestrutura de Transporte Ferroviário</t>
  </si>
  <si>
    <t>Agrega receitas decorrentes da delegação para o setor privado explorar serviços públicos de infraestrutura de Transporte Ferroviário, mediante Concessão, Permissão ou Autorização.</t>
  </si>
  <si>
    <t>Delegação para Exploração da Infraestrutura de Transporte Aquaviário</t>
  </si>
  <si>
    <t>Agrega receitas decorrentes da delegação para o setor privado explorar serviços públicos de infraestrutura de Transporte Aquaviário, mediante Concessão, Permissão ou Autorização.</t>
  </si>
  <si>
    <t>Delegação para Exploração da Infraestrutura Aeroportuária</t>
  </si>
  <si>
    <t>Agrega as receitas de outorga de infraestrutura aeroportuária.</t>
  </si>
  <si>
    <t>Cessão do Direito de Exploração de Satélite Brasileiro</t>
  </si>
  <si>
    <t>Registra recursos provenientes da cessão do direito de exploração de satélite brasileiro, mediante licitação. Direito de exploração de satélite brasileiro para transporte de sinais de telecomunicações é o que assegura a ocupação da órbita e o uso das radiofrequências destinadas ao controle e monitoração do satélite e à telecomunicação via satélite. O direito de exploração de satélite brasileiro será conferido a título oneroso, podendo o pagamento, conforme dispuser a Agência Nacional de Telecomunicações, fazer-se na forma de quantia certa, em uma ou várias parcelas, bem como de parcelas anuais ou, complementarmente, de cessão de capacidade.</t>
  </si>
  <si>
    <t>Portaria SEAFI nº 01, de 29 de Março de 2019 (SOF)</t>
  </si>
  <si>
    <t>Concessão de Licenças e Autorizações da Agência Espacial Brasileira</t>
  </si>
  <si>
    <t>Registra as receitas provenientes da concessão de licenças e autorizações da Agência Espacial Brasileira - AEB.</t>
  </si>
  <si>
    <t>Outras Delegações dos Serviços de Telecomunicação</t>
  </si>
  <si>
    <t>Registra as receitas decorrentes concessões, permissões e autorizações dos serviços de telecomunicações e de uso de radiofrequência não relacionados nos itens anteriores. Não inclui receitas provenientes de posições orbitais.</t>
  </si>
  <si>
    <t>Outras Delegações dos Serviços de Telecomunicação - Não Proveniente da Utilização de Posições Orbitais</t>
  </si>
  <si>
    <t>Agrega as receitas decorrentes de concessões, permissões e autorizações dos serviços de telecomunicações e de uso de radiofrequência não relacionados nos itens anteriores. Essa natureza registra apenas os recursos não provenientes da utilização de posições orbitais.</t>
  </si>
  <si>
    <t>Outras Delegações dos Serviços de Telecomunicação - Proveniente da Utilização de Posições Orbitais</t>
  </si>
  <si>
    <t>Agrega as receitas decorrentes de concessões, permissões e autorizações dos serviços de telecomunicações e de uso de radiofrequência não relacionados nos itens anteriores. Essa natureza registra apenas os recursos provenientes da utilização de posições orbitais.</t>
  </si>
  <si>
    <t>Delegação dos Serviços de Telecomunicação - Poder Concedente no Regime Público</t>
  </si>
  <si>
    <t>Extinta pela Portaria SEAFI nº 1, de 29 de março de 2019, com efeitos retroativos a 1 de janeiro de 2019. Agrega as receitas relativas ao exercício do poder concedente dos serviços de telecomunicações, no regime público, inclusive pagamentos pela outorga, multas e indenizações. Concessão de Serviço de Telecomunicações é a delegação de sua prestação, mediante contrato, por prazo determinado, no regime público, sujeitando-se as concessionárias aos riscos empresariais, remunerando-se pela cobrança de tarifas dos usuários ou por outras receitas alternativas e respondendo diretamente pelas suas obrigações e pelos prejuízos que causar.</t>
  </si>
  <si>
    <t>Delegação dos Serviços de Telecomunicação - Atividade Ordenadora no Regime Privado</t>
  </si>
  <si>
    <t>Agrega as receitas relativas ao exercício da atividade ordenadora da exploração de serviços de telecomunicações, no regime privado, inclusive pagamentos pela expedição de autorização de serviço, multas e indenizações.
Autorização de Serviço de Telecomunicações é o ato administrativo vinculado que faculta a exploração, no regime privado, de modalidade de serviço de telecomunicações, quando preenchidas as condições objetivas e subjetivas necessárias.</t>
  </si>
  <si>
    <t>Delegação dos Serviços de Radiodifusão Sonora e de Sons e Imagens</t>
  </si>
  <si>
    <t>Agrega as receitas relativas ao exercício do poder concedente dos serviços públicos de radiodifusão, a serem recebidos direta e livremente pelo público em geral, compreendendo a radiodifusão sonora e de sons e imagens.</t>
  </si>
  <si>
    <t>Cessão do Direito de Uso de Radiofrequência</t>
  </si>
  <si>
    <t>Agrega as receitas relativas à cessão do direito de uso de radiofrequência para qualquer fim, inclusive multas e indenizações.
A cessão do direito de uso de radiofrequência decorre de ato administrativo vinculado, associado à concessão, permissão ou autorização para prestação de serviço de telecomunicações, que atribui a interessado, por prazo determinado, o direito de uso de radiofrequência nas condições legais e regulamentares.</t>
  </si>
  <si>
    <t>Agrega recursos provenientes da cessão do direito de exploração de satélite brasileiro, mediante licitação.
Direito de exploração de satélite brasileiro para transporte de sinais de telecomunicações é o que assegura a ocupação da órbita e o uso das radiofrequências destinadas ao controle e monitoração do satélite e à telecomunicação via satélite.
O direito de exploração de satélite brasileiro será conferido a título oneroso, podendo o pagamento, conforme dispuser a Agência Nacional de Telecomunicações - ANATEL, fazer-se na forma de quantia certa, em uma ou várias parcelas, bem como de parcelas anuais ou, complementarmente, de cessão de capacidade.</t>
  </si>
  <si>
    <t>Transferência da Delegação dos Serviços de Telecomunicações ou do Direito de Uso de Radiofrequência</t>
  </si>
  <si>
    <t>Agrega as receitas decorrentes de preço público, cobrado pela Agência Nacional de Telecomunicações, como condição para a transferência da delegação dos serviços de telecomunicações ou do uso de radiofrequência, a ser pago pela cessionária, na forma de quantia certa, em uma ou várias parcelas, ou de parcelas anuais, nos termos da regulamentação editada pela Agência.</t>
  </si>
  <si>
    <t>Agrega as receitas provenientes da concessão de licenças e autorizações da Agência Espacial Brasileira - AEB.</t>
  </si>
  <si>
    <t>Agrega as receitas decorrentes concessões, permissões e autorizações dos serviços de telecomunicações e de uso de radiofrequência não relacionados nos itens anteriores.</t>
  </si>
  <si>
    <t>Concessão dos Serviços de Geração, Transmissão ou Distribuição de Energia Elétrica</t>
  </si>
  <si>
    <t>Registra as receitas originadas da concessão dos serviços de geração, transmissão ou distribuição de energia elétrica.</t>
  </si>
  <si>
    <t>Portaria SEAFI/SOF nº 11.044, de 29 de Outubro de 2018.</t>
  </si>
  <si>
    <t>Agrega receitas decorrentes da delegação para prestação de serviços públicos não abarcadas por códigos específicos.</t>
  </si>
  <si>
    <t>Outorga de Direitos de Exploração e Pesquisa Mineral</t>
  </si>
  <si>
    <t>Agrega receitas decorrentes da outorga do Alvará de Pesquisa Mineral.</t>
  </si>
  <si>
    <t>Compensação Financeira pela Exploração de Recursos Minerais</t>
  </si>
  <si>
    <t>Agrega receitas decorrentes da compensação financeira pela exploração de recursos minerais.</t>
  </si>
  <si>
    <t>Outorga de Direitos de Uso de Recursos Hídricos</t>
  </si>
  <si>
    <t>Agrega as receitas decorrentes de outorga a particulares de direitos de uso da água. Os recursos são vinculados ao financiamento de estudos, programas, projetos e obras, incluídos nos Planos de Recursos Hídricos, e ao pagamento de despesas de implantação e custeio administrativo dos órgãos e entidades integrantes do Sistema Nacional de Gerenciamento de Recursos Hídricos.</t>
  </si>
  <si>
    <t>Concessão de Uso do Potencial de Energia Hidráulica</t>
  </si>
  <si>
    <t>Agrega as receitas decorrentes da autorização ou concessão, por parte da União, para exploração e aproveitamento dos potenciais de energia hidráulica.</t>
  </si>
  <si>
    <t>Custos de Edital de Concessão Florestal</t>
  </si>
  <si>
    <t>Agrega receitas decorrentes do pagamento de preço calculado sobre os custos de realização do edital de licitação da concessão florestal da unidade de manejo.</t>
  </si>
  <si>
    <t>Contratos de Transição de Concessão Florestal</t>
  </si>
  <si>
    <t>Agrega receitas decorrentes do pagamento de preço decorrente de contratos de transição de concessão florestal para exploração e gestão de florestas públicas e recursos florestais.</t>
  </si>
  <si>
    <t>Supressão Vegetal no Interior das Florestas Nacionais</t>
  </si>
  <si>
    <t>Agrega receitas decorrentes da indenização pela supressão de vegetação, no interior de florestas nacionais, para execução de obras, planos, atividades ou projetos de utilidade pública ou interesse social, bem como para uso alternativo do solo, nas hipóteses admitidas em lei.</t>
  </si>
  <si>
    <t>Agrega receitas oriundas de Compensações Ambientais</t>
  </si>
  <si>
    <t>Agrega receitas oriundas da exploração de quaisquer outros recursos naturais não listados em códigos de natureza de receita específicos.</t>
  </si>
  <si>
    <t>Outorga de Direito de Uso ou de Exploração de Criação Protegida - Instituição Científica e Tecnológica</t>
  </si>
  <si>
    <t>Agrega valores referentes à receita decorrente da celebração de contratos de transferência de tecnologia e de licenciamento para outorga de direito de uso de exploração de criação protegida.</t>
  </si>
  <si>
    <t>Agrega o valor das receitas provenientes do exercício de atividades que sejam afetas à exploração dos direitos de uso da imagem e de reprodução de bens do acervo patrimonial sob sua jurisdição.</t>
  </si>
  <si>
    <t>Royalties pela Exploração do Patrimônio Genético ou Conhecimento Tradicional Associado</t>
  </si>
  <si>
    <t>Registra os recursos decorrentes da exploração do patrimônio genético ou ao conhecimento tradicional associado</t>
  </si>
  <si>
    <t>Royalties pela Comercialização de Produtos Resultantes de Criação Protegida</t>
  </si>
  <si>
    <t>Agrega as receitas oriundas de royalties recebidos por órgãos ou entidades da administração pública direta ou indireta em decorrência da comercialização
de produtos que tenham sido desenvolvidos com a utilização de tecnologia por eles desenvolvida.</t>
  </si>
  <si>
    <t>Registra receitas decorrentes da cessão do direito de operacionalização da folha de pagamento de ativos e inativos de determinada unidade. Por meio da cessão, o agente financeiro (banco) passa a deter o direito de efetuar o pagamento dos salários dos servidores e, em contrapartida, recolhem à Conta Única do Tesouro Nacional o montante estipulado a título da cessão de acordo com as cláusulas previstas nos termos do respectivo contrato.</t>
  </si>
  <si>
    <t>Cessão do Direito de Operacionalização de Pagamentos - Poder Judiciário</t>
  </si>
  <si>
    <t>Agrega as receitas decorrentes da cessão do direito de operacionalizar pagamentos de determinado órgão ou entidade do Poder Judiciário.</t>
  </si>
  <si>
    <t>Agrega as receitas de atividades de exploração ordenada dos recursos naturais vegetais em ambiente natural e protegido. Compreende as atividades de cultivo agrícola, de cultivo de espécies florestais para produção de madeira, celulose e para proteção ambiental, de extração de madeira em florestas nativas, de coleta de produtos vegetais, além do cultivo de produtos agrícolas.</t>
  </si>
  <si>
    <t>Agrega as receitas de atividades industriais. Envolvem a extração e o beneficiamento de matérias-primas, bem como a produção e comercialização bens relacionados às indústrias mecânica, química e de transformação em geral.</t>
  </si>
  <si>
    <t>Agrega as receitas decorrentes da prestação de serviços administrativos e de serviços comerciais nas diversas áreas de atividade econômica.</t>
  </si>
  <si>
    <t>Agrega as receitas de inscrição em concursos e processos seletivos, inclusive vestibulares realizados pelas instituições de ensino.</t>
  </si>
  <si>
    <t>Agrega as receitas originadas de procedimentos obrigatórios de registro, certificação, inspeção e fiscalização.</t>
  </si>
  <si>
    <t>Agrega as receitas de serviços de registro e certificação. Compreende a prestação de serviços de metrologia legal e certificatória, científica, industrial, de produtos e serviços, de informação tecnológica, bem como serviços de inspeção e fiscalização, de registro de marcas, de patentes e de transferências de tecnologia, de registro de indicações geográficas, de programas de computador, de desenho industrial, proteção das topografias de circuitos integrados, de registro do comércio, de cadastro da atividade mineral, de credenciamento de empresas prestadoras de serviços de vistoria, de certificação e homologação de produtos de telecomunicações e de certificação e homologação da atividade mineral, entre outros.</t>
  </si>
  <si>
    <t>Agrega as receitas originadas da prestação de serviços relacionados à disponibilização de informações em redes e sistemas de dados em meio digital e à prestação de serviços relacionados ao uso intensivo de tecnologia.</t>
  </si>
  <si>
    <t>Agrega as receitas de serviços relacionados à disponibilização de informações em redes e sistemas de dados em meio digital. Compreende o desenvolvimento de sistemas, a programação com o uso de ferramentas e de linguagens de programação, o desenvolvimento de projetos e modelagem de banco de dados, e a prestação de serviços relacionados ao uso intensivo de tecnologia.</t>
  </si>
  <si>
    <t>Serviços Técnicos e Aprovação de Laudos de Telecomunicações</t>
  </si>
  <si>
    <t>Agrega as receitas decorrentes da aprovação de laudos de ensaio de produtos e prestação de serviços técnicos por órgãos da Agência Nacional de telecomunicações - Anatel.</t>
  </si>
  <si>
    <t>Agrega as receitas de serviços de navegação, decorrentes da utilização de instalações e serviços destinados a apoiar e tornar segura a navegação aérea e naval, de acordo com normas específicas.</t>
  </si>
  <si>
    <t>Serviços de Transporte</t>
  </si>
  <si>
    <t>Agrega as receitas originadas da prestação de serviços de transporte. Compreende as atividades de transporte de passageiros ou mercadorias, em todas as modalidades viárias.</t>
  </si>
  <si>
    <t>Agrega as receitas da prestação de serviços de transporte. Compreende as atividades de transporte de passageiros ou mercadorias, em todas as modalidades viárias.</t>
  </si>
  <si>
    <t>Agrega as receitas originadas na exploração dos portos, terminais marítimos, atracadouros e ancoradouros.</t>
  </si>
  <si>
    <t>Agrega as receitas pela exploração dos portos, terminais marítimos, atracadouros e ancoradouros.</t>
  </si>
  <si>
    <t>Serviços Aeroportuários</t>
  </si>
  <si>
    <t>Agrega as receitas originadas na prestação de serviços aeroportuários. Compreende as tarifas aeroportuárias cobradas pelo embarque de passageiros, pouso e permanência de aeronaves nos aeroportos, pelo armazenamento, guarda e controle de mercadorias em armazéns de carga aérea, além do adicional sobre tarifa aeroportuária e da parcela de embarque internacional.</t>
  </si>
  <si>
    <t>Tarifa Aeroportuária</t>
  </si>
  <si>
    <t>Agrega as receitas originadas de tarifas cobradas pelo embarque de passageiros, pouso e permanência de aeronaves nos aeroportos, pelo armazenamento, guarda e controle de mercadorias em armazéns de carga aérea e pela utilização de serviços relativos à manutenção e manuseio de mercadorias em armazéns de carga.</t>
  </si>
  <si>
    <t>Adicional sobre Tarifa Aeroportuária</t>
  </si>
  <si>
    <t>Agrega as receitas originadas do adicional sobre as tarifas aeroportuárias referidas no art. 3º da Lei nº 6.009, de 26 de dezembro de 1973.</t>
  </si>
  <si>
    <t>Parcela da Tarifa de Embarque Internacional</t>
  </si>
  <si>
    <t>Agrega as receitas originadas da parcela da tarifa de embarque internacional, correspondente ao aumento concedido pela Portaria nº 861/GM2, de 9 de dezembro de 1997, do Ministério da Aeronáutica, conforme disposto na Lei nº 9.825, de 23 de agosto de 1999.</t>
  </si>
  <si>
    <t>Agrega as receitas originadas de serviços de atendimento à saúde, de caráter especializado ou não. Compreende a prestação de serviços relacionados à saúde humana em hospitais, ambulatórios, consultórios, clínicas, centros de assistência psicossocial, unidades móveis de atendimento a urgências e remoções e, também, os serviços de saúde prestados nos domicílios.</t>
  </si>
  <si>
    <t>Agrega as receitas de serviços de atendimento à saúde, de caráter especializado ou não. Compreende a prestação de serviços relacionados à saúde humana em hospitais, ambulatórios, consultórios, clínicas, centros de assistência psicossocial, unidades móveis de atendimento a urgências e remoções e, também, os serviços de saúde prestados nos domicílios. Compreende também as atividades de apoio à gestão dos estabelecimentos de saúde e as atividades de práticas integrativas e complementares à saúde humana.</t>
  </si>
  <si>
    <t>Agrega as receitas decorrentes das contribuições mensais obrigatórias dos militares, da ativa e na inatividade, e dos pensionistas dos militares, para a constituição e manutenção dos Fundos de Saúde de cada Força Armada, e destinadas a complementar o custeio da assistência médico-hospitalar.</t>
  </si>
  <si>
    <t>Serviços de Assistência à Saúde Suplementar do Servidor Civil</t>
  </si>
  <si>
    <t>Agrega as receitas decorrentes da contribuição dos servidores públicos civis ativos, inativos e pensionistas, destinada ao custeio da Assistência à Saúde Suplementar do Servidor Civil.</t>
  </si>
  <si>
    <t>Serviços de Assistência Médico-Hospitalar do Militar</t>
  </si>
  <si>
    <t>Agrega as receitas correntes originadas da prestação de serviços financeiros. Abrange atividades com a finalidade de criar, coletar, intermediar e redistribuir recursos financeiros federais sob responsabilidade da unidade gestora. Compreende o resultado das taxas de juros aplicadas a empréstimos concedidos, de operações financeiras realizadas, por exemplo, pelo Fundo de Compensação de Variações Salariais, dentre outros serviços de natureza financeira.</t>
  </si>
  <si>
    <t>Concessão de Avais, Garantias e Seguros</t>
  </si>
  <si>
    <t>Agrega as receitas de natureza não-financeira originadas da concessão de garantias, avais e seguros nas operações de crédito.</t>
  </si>
  <si>
    <t>Remuneração sobre Repasse para Programas de Desenvolvimento Econômico</t>
  </si>
  <si>
    <t>Agrega as receitas decorrentes de parte dos rendimentos dos empréstimos de recursos do Fundo de Amparo ao Trabalhador ao Banco Nacional de Desenvolvimento Econômico e Social - BNDES, de acordo com o art. 239 da Constituição Federal.</t>
  </si>
  <si>
    <t>Transferências da União e de suas Entidades</t>
  </si>
  <si>
    <t>Registra o valor total dos recursos oriundos de convênios firmados, com ou sem contraprestações de serviços, com a União ou com suas entidades, para a realização de objetivos de interesse comum dos partícipes, e destinados a custear despesas correntes. Quando o convênio for entre entidades federais, a entidade transferidora não poderá integrar o orçamento da seguridade social da União.</t>
  </si>
  <si>
    <t>Transferências dos Estados e do Distrito Federal e de suas Entidades</t>
  </si>
  <si>
    <t>Registra o valor total dos recursos oriundos de convênios firmados, com ou sem contraprestações de serviços com Estados ou com o Distrito Federal e respectivas entidades públicas, para realização de objetivos de interesse comum dos partícipes, destinados a custear despesas correntes.</t>
  </si>
  <si>
    <t>Transferências recebidas por Órgãos e Entidades da União a partir de Convênios Celebrados com Estados, DF e suas Entidades</t>
  </si>
  <si>
    <t>Transferências dos Municípios e de suas Entidades</t>
  </si>
  <si>
    <t>Transferências recebidas por Órgãos e Entidades da União a partir de Convênios Celebrados com Municípios e suas Entidades</t>
  </si>
  <si>
    <t>Registra os valores das receitas de transferências recebidas por Órgãos e Entidades da União a partir de Convênios Celebrados com Municípios e suas Entidades.</t>
  </si>
  <si>
    <t>Registra as receitas provenientes de recursos financeiros recebidos de instituições dotadas de personalidade jurídica de direito privado, decorrentes de doações, contratos, convênios, acordos, ajustes, termos de parceria ou outros instrumentos, quando destinados a atender despesas classificáveis como correntes.</t>
  </si>
  <si>
    <t>Transferências recebidas por Órgãos e Entidades da União a partir de Convênios Celebrados com Instituições Privadas</t>
  </si>
  <si>
    <t xml:space="preserve">Transferências do Exterior </t>
  </si>
  <si>
    <t>Registra as receitas provenientes de recursos financeiros recebidos do exterior, decorrentes de doações, contratos, acordos, ajustes ou outros instrumentos, quando destinados a atender despesas classificáveis como correntes.</t>
  </si>
  <si>
    <t>Transferências recebidas por Órgãos e Entidades da União a partir de Convênios Celebrados com Instituições do Exterior</t>
  </si>
  <si>
    <t>Registra as receitas provenientes de recursos financeiros recebidos de pessoas físicas, decorrentes de doações, contratos, acordos, ajustes ou outros instrumentos, quando destinados a atender despesas classificáveis como correntes.</t>
  </si>
  <si>
    <t>Transferências recebidas por Órgãos e Entidades da União a partir de Convênios Celebrados com Pessoas Físicas</t>
  </si>
  <si>
    <t>Agrega receitas decorrentes de multas de caráter punitivo aplicadas por órgãos ou entidades, quando: i) a aplicação da multa for determinada por dispositivos legais que não possuam códigos de natureza de receita específicos para o recolhimento; e ii) quando o destinatário da totalidade da receita auferida por meio da aplicação da multa for a própria Unidade responsável por aplicá-la.</t>
  </si>
  <si>
    <t>Multas Previstas na Lei Geral das Telecomunicações</t>
  </si>
  <si>
    <t>Agrega receitas decorrentes de multas aplicadas por infração à Lei Geral de Telecomunicações - LGT e cometidas por concessionários de serviços de telecomunicações e de radiodifusão.</t>
  </si>
  <si>
    <t>Portaria SEAFI nº 1, de 29 de Março de 2019 (SOF)</t>
  </si>
  <si>
    <t>Multas Previstas na Lei Geral das Telecomunicações - Proveniente da Utilização de Posições Orbitais</t>
  </si>
  <si>
    <t>Multas Previstas na Legislação do Seguro-Desemprego e Abono Salarial</t>
  </si>
  <si>
    <t>Agrega receitas decorrentes de multas aplicadas por infração à legislação do seguro desemprego e abono salarial.</t>
  </si>
  <si>
    <t>Multas Previstas na Legislação sobre Defesa dos Direitos Difusos</t>
  </si>
  <si>
    <t>Agrega receitas oriundas de multas aplicadas por infrações à legislação sobre defesa de direitos difusos.</t>
  </si>
  <si>
    <t>Multas Previstas em Lei por Infrações no Setor de Energia Elétrica</t>
  </si>
  <si>
    <t>Agrega Multas aplicadas pela ANEEL (auto de infração) a Concessionárias, Permissionárias e Autorizadas de Energia Elétrica</t>
  </si>
  <si>
    <t>Multas por Danos Ambientais</t>
  </si>
  <si>
    <t>Multas Administrativas por Danos Ambientais</t>
  </si>
  <si>
    <t>Agrega receitas provenientes de sanções administrativas derivadas de condutas e atividades lesivas ao meio ambiente aplicadas por órgãos fiscalizadores.</t>
  </si>
  <si>
    <t>Multas Judiciais por Danos Ambientais</t>
  </si>
  <si>
    <t>Agrega receitas decorrentes de multas aplicadas por determinação judicial, relativas a condutas e atividades lesivas ao meio ambiente.</t>
  </si>
  <si>
    <t>Multas Aplicadas pelos Tribunais de Contas</t>
  </si>
  <si>
    <t>Agrega multas aplicadas por Tribunais de Contas pelo não cumprimento a decisão daqueles Tribunais.</t>
  </si>
  <si>
    <t>Agrega receitas decorrentes de multas aplicadas no âmbito de processos judiciais.</t>
  </si>
  <si>
    <t>Agrega receitas de multas e juros de mora destinados à indenização pelo atraso no cumprimento de obrigação e multas de caráter punitivo ou moratório decorrentes de inobservância de obrigações contratuais.</t>
  </si>
  <si>
    <t>Agrega receitas decorrentes de multas aplicadas pelo descumprimento da obrigatoriedade de que trata a legislação sobre regime de previdência privada complementar.</t>
  </si>
  <si>
    <t>Multa por Descumprimento de Obrigação Previdenciária Acessória</t>
  </si>
  <si>
    <t>Agrega as receitas decorrentes da inobservância ou descumprimento de obrigações acessórias previstas na legislação previdenciária, tais como multas relacionadas ao atraso no envio de informações da Guia de Recolhimento do Fundo de Garantia por Tempo de Serviço e Informações à Previdência Social - GFIP; multas relacionadas à falta de envio, pelos titulares de Cartórios de Registro Civil de Pessoas Naturais à Previdência Social, do registro dos óbitos ocorridos no mês imediatamente anterior; multas relacionadas à não comunicação, pela empresa, de ocorrência de acidente de trabalho ou morte de seus empregados; multas relacionadas à situação em que o empregador não desconta ou desconta em atraso, da remuneração dos segurados ao seu serviço, a importância proveniente de dívida ou responsabilidade por eles contraída junto à seguridade social, relativa a benefícios pagos indevidamente; e multas aplicadas pelo juiz ou tribunal ao litigante de má-fé nos casos em que o INSS figura como parte no processo, dentre outras.</t>
  </si>
  <si>
    <t>Multas Previstas na Legislação Antidrogas</t>
  </si>
  <si>
    <t>Agrega as receitas que se originaram de multas por infração às normas de controle e fiscalização sobre produtos químicos que direta ou indiretamente possam ser destinados à elaboração ilícita de substâncias entorpecentes, psicotrópicas ou que determinem dependência física ou psíquica.</t>
  </si>
  <si>
    <t>Multas Previstas na Legislação Anticorrupção.</t>
  </si>
  <si>
    <t>Agrega as receitas que se originaram de multas por infrações cometidas por pessoas jurídicas consideradas responsáveis pelos atos lesivos previstos na Lei no 12.846, de 2013.</t>
  </si>
  <si>
    <t>Multas da Legislação Anticorrupção Oriundas de Processos Administrativos de Responsabilização.</t>
  </si>
  <si>
    <t>Agrega as receitas que se originaram de multas por infração cometidas por pessoas jurídicas consideradas responsáveis pelos atos lesivos previstos na Lei no 12.846, de 2013, aplicadas através de Processo Administrativo de Responsabilização - PAR, conforme Art. 6º, inciso I da Lei no 12.846, de 2013.</t>
  </si>
  <si>
    <t>Agrega as receitas que se originaram de multas por infração cometidas por pessoas jurídicas consideradas responsáveis pelos atos lesivos previstos na Lei no 12.846, de 2013, aplicadas através do Acordo de Leniência previsto no §2o do art. 16 da Lei no 12.846, de 2013.</t>
  </si>
  <si>
    <t>Indenizações por Danos Causados ao Patrimônio Público</t>
  </si>
  <si>
    <t>Agrega o valor dos recursos recebidos como indenização por danos causados ao patrimônio público ou indenização por Posse/Ocupação Ilícita de Bens da União.</t>
  </si>
  <si>
    <t>Indenização por Posse ou Ocupação Ilícita de Bens Públicos</t>
  </si>
  <si>
    <t>Agrega o valor das receitas de Indenização por Posse ou Ocupação Ilícita de Bens da União.</t>
  </si>
  <si>
    <t>Indenização por Sinistro</t>
  </si>
  <si>
    <t>Agrega receitas provenientes da ocorrência de sinistro nas operações de seguros com o objetivo de garantir interesse legítimo do segurado, relativo a pessoa ou a coisa, contra riscos predeterminados. Decorrentes de contratos junto a entidades legalmente constituídas como seguradoras, nas quais o poder público figure como segurado.</t>
  </si>
  <si>
    <t>Agrega recursos recebidos como ressarcimento por danos causados ao patrimônio público, não classificado nos itens anteriores.</t>
  </si>
  <si>
    <t>Agrega receitas decorrentes de restituições, ao órgão concedente, de benefícios que não foram desembolsados em exercícios anteriores, ou mesmo pagos com erro ou fraude.</t>
  </si>
  <si>
    <t>Agrega as receitas provenientes de restituição dos benefícios previdenciários.</t>
  </si>
  <si>
    <t>Agrega receitas provenientes de restituição dos benefícios oriundos de pagamentos de Encargos Previdenciários da União - EPU, bem como dos Benefícios de Prestação Continuada - BPC e de Renda Mensal Vitalícia - RMV, conforme a Lei nº 8.472, de 2007 e o Decreto nº 6.214, de 2007.</t>
  </si>
  <si>
    <t>Agrega receitas relativas à restituição de contribuições previdenciárias complementares, como no caso de pagamentos por parte da Administração às fundações de previdência privada, relativas aos servidores que se aposentam.</t>
  </si>
  <si>
    <t>Restituição de Despesas de Exercícios Anteriores - Financiadas por Fontes Primárias</t>
  </si>
  <si>
    <t>Registra o valor de receitas provenientes da restituição / recuperação de despesas financiadas em exercícios anteriores com a utilização de recursos primários, mas que foram canceladas no exercício corrente.</t>
  </si>
  <si>
    <t>Restituição de Despesas de Exercícios Anteriores - Financiadas por Fontes Financeiras</t>
  </si>
  <si>
    <t>Registra o valor de receitas provenientes da restituição / recuperação de despesas financiadas em exercícios anteriores com a utilização de recursos FINANCEIROS, mas que foram canceladas no exercício corrente.</t>
  </si>
  <si>
    <t>Restituição de Parcelas do Seguro Desemprego Recebidas Indevidamente</t>
  </si>
  <si>
    <t>Agrega receita decorrente do pagamento do Seguro Desemprego pago indevidamente ao segurado (beneficiário) desse serviço seja obtido por meio de fraude ou seja obtido de forma legal, mas indevida. Verificada essa ocorrência cabe à administração adotar procedimentos que visam à recuperação da importância paga indevidamente podendo, inclusive, gerar ajuizamento de ação executiva correspondente.</t>
  </si>
  <si>
    <t>Restituição de Garantias Prestadas</t>
  </si>
  <si>
    <t>Agrega receitas decorrentes da Recuperação de Garantias Prestadas pela União em operações de crédito à exportação. Registra a receita decorrente do pagamento de prestação inadimplida que já foi objeto de indenização nas operações amparadas pelo Seguro de Crédito à Exportação, com recursos orçamentários e financeiros alocados no Fundo.</t>
  </si>
  <si>
    <t>Restituição de Recursos de Fomento</t>
  </si>
  <si>
    <t>Restituição Decorrente da Aplicação Irregular de Recursos Eleitorais</t>
  </si>
  <si>
    <t>Agrega a devolução de recursos pelos partidos políticos, candidatos e comitês financeiros, oriundos do exame das prestações de contas de campanhas eleitorais e partidárias consideradas irregulares por falta de comprovação da aplicação dos recursos recebidos do Fundo Partidário.</t>
  </si>
  <si>
    <t>Restituição de Depósitos de Setenças Judiciais não Sacados</t>
  </si>
  <si>
    <t>Agrega receitas decorrentes de restituições, ao órgão concedente, de depósitos relativos a precatórios e a sentenças de pequeno valor que não foram sacados pelos respectivos beneficiários há mais de dois anos.</t>
  </si>
  <si>
    <t>Restituição de Contribuições para a Previdência Complementar do Servidor Público</t>
  </si>
  <si>
    <t>Agrega receitas decorrentes de restituições de aportes financeiros dos Patrocinadores em favor da Funpresp-Exe, da Funpresp-Leg e da Funpresp-Jud, a título de adiantamento de contribuições futuras, necessários ao regular funcionamento inicial da Funpresp.</t>
  </si>
  <si>
    <t>Portaria SEAFI nº 2, de 8 de Abril de 2019 (SOF)</t>
  </si>
  <si>
    <t>Agrega receitas decorrentes de restituições não classificadas nos itens anteriores.</t>
  </si>
  <si>
    <t>Ressarcimento por Operadoras de Seguros Privados de Assistência a Saúde</t>
  </si>
  <si>
    <t>Agrega receitas de ressarcimentos por operadoras de seguros privados de assistência à saúde.</t>
  </si>
  <si>
    <t>Ressarcimento de Custos</t>
  </si>
  <si>
    <t>Agrega receitas oriundas do ressarcimento de custos</t>
  </si>
  <si>
    <t>Reversão de Garantias</t>
  </si>
  <si>
    <t>Agrega as receitas relativas à incorporação de valores perdidos em favor da União, quando nos casos de reversão de depósito de garantias, ou outros assemelhados, nos casos relacionados a contratos administrativos.</t>
  </si>
  <si>
    <t>Ressarcimento ao Regime Geral de Previdência Social - RGPS</t>
  </si>
  <si>
    <t>Agrega os recursos decorrentes do ressarcimento de ações regressivas oriundas da relação de trabalho.</t>
  </si>
  <si>
    <t>Agrega receitas oriundas de ressarcimentos não previstos nos itens anteriores</t>
  </si>
  <si>
    <t>Agrega as receitas relativas à alienação de bens, direitos e valores, objeto da pena de perdimento em favor da União.</t>
  </si>
  <si>
    <t>Agrega as receitas relativas à alienação de bens, direitos e valores perdidos em favor da União.</t>
  </si>
  <si>
    <t>Alienação de Bens Apreendidos</t>
  </si>
  <si>
    <t>Agrega receitas oriundas de bens apreendidos pelos órgãos fiscalizadores.</t>
  </si>
  <si>
    <t>Alienação de Bens e Mercadorias Apreendidos</t>
  </si>
  <si>
    <t>Agrega receitas de leilão de mercadorias apreendidas pelos órgãos fiscalizadores, objeto de perdimento em favor da União, Estado ou Município.</t>
  </si>
  <si>
    <t>Alienação de Bens e Mercadorias Associados ao Tráfico Ilícito de Entorpecentes e Drogas Afins</t>
  </si>
  <si>
    <t>Agrega receitas provenientes da alienação de bens e valores que tenham sido objeto de perdimento em favor da União, associados ao tráfico ilícito de entorpecentes e drogas afins, inclusive as glebas de qualquer região do país onde forem localizadas culturas ilegais de plantas psicotrópicas.</t>
  </si>
  <si>
    <t>Agrega receitas decorrentes do produto de depósitos abandonados (dinheiro ou objetos de valor), sendo originária da extinção de contratos de depósito regular e voluntário de bens de qualquer espécie por decurso de prazo. Extintos os contratos de depósito regular e voluntário de bens de qualquer espécie, são considerados abandonados os bens não-reclamados pelos seus proprietários no prazo de cinco anos após o fim do contrato. Aplicam-se essas disposições aos créditos resultantes de contratos de qualquer natureza em poder de estabelecimentos bancários, comerciais, industriais e Caixas Econômicas, não movimentados ou reclamados durante 25 anos.</t>
  </si>
  <si>
    <t>Prêmios Prescritos de Concursos de Prognósticos</t>
  </si>
  <si>
    <t>Agrega receitas decorrentes de prêmios de concursos de prognósticos não procurados pelos contemplados dentro de prazo de prescrição.</t>
  </si>
  <si>
    <t>Receitas Reconhecidas por Força de Decisões Judiciais e de Tribunais Administrativos</t>
  </si>
  <si>
    <t>Agrega as receitas que somente passaram a ser reconhecidas como orçamentárias por força de Decisões no âmbito da Justiça ou de Tribunais
Administrativos, como por exemplo os Tribunais de Contas dos entes federados.</t>
  </si>
  <si>
    <t>Aportes Periódicos para Amortização de Déficit Atuarial do RPPS</t>
  </si>
  <si>
    <t>Agrega as receitas do Regime Próprio de Previdência do Servidor - RPPS, decorrentes da realização de aportes periódicos para a amortização de déficit atuarial desse Regime, definido em lei em observância à legislação em vigor, com o objetivo de equilibrar o plano de previdência do respectivo ente da Federação.</t>
  </si>
  <si>
    <t>Aportes Periódicos para Compensações ao RGPS</t>
  </si>
  <si>
    <t>Agrega as receitas relativas à compensação devida pela União ao Fundo do Regime Geral da Previdência Social pela renúncia previdenciária decorrente da desoneração da folha de pagamentos.</t>
  </si>
  <si>
    <t>Compensações Financeiras entre o Regime Geral e os Regimes Próprios de Previdência dos Servidores</t>
  </si>
  <si>
    <t>Agrega as receitas relativas a compensações financeiras entre o Regime Geral e os Regimes Próprios de Previdência dos Servidores.</t>
  </si>
  <si>
    <t>Contribuição ao Montepio Civil</t>
  </si>
  <si>
    <t>Agrega receitas remanescentes de recursos da contribuição de servidores federais anteriormente habilitados a aderir ao Montepio Civil da União (instituto não recepcionado pela Constituição Federal de 1988) para pagamento de pensão a seus dependentes.
Eram habilitados para solicitar adesão ao Montepio Civil da União os Ministros do Supremo Tribunal Federal, do Tribunal Federal de Recursos, do Tribunal Superior do Trabalho e do Tribunal de Contas da União; os Juízes dos Tribunais Regionais do Trabalho, os Juízes-Presidentes de Juntas de Conciliação e Julgamento e os Juízes do Trabalho-Substitutos; os Juízes Federais; os Desembargadores do Tribunal de Justiça do Distrito Federal e os Juízes de Direito do Distrito Federal; os Desembargadores do Tribunal de Justiça do Estado do Rio de Janeiro e os Juízes de Direito, no mesmo Estado, ambos de investidura federal; e o Procurador-Geral do Tribunal de Contas da União.
A alíquota da contribuição é de 4%, incidente sobre os vencimentos e acréscimos percebidos mensalmente pelo contribuinte.
Segundo o Parecer AGU/AG-01/2012, da Advocacia Geral da União, o montepio detém natureza de previdência complementar, ainda que ajustado como um contrato ou como uma poupança; por isso, na essência, deve ser tratado num contexto de relações de natureza previdenciária.</t>
  </si>
  <si>
    <t>Barreiras Técnicas ao Comércio Exterior</t>
  </si>
  <si>
    <t>Agrega receita decorrente da realização de leilão de cotas de importação, medida de salvaguarda destinada a proteger a produção nacional, por meio da imposição de quotas quantitativas definidas em leilão.</t>
  </si>
  <si>
    <t>Agrega receitas decorrentes de contrapartida por parte de beneficiários de programas de concessão de subvenções ou subsídios.</t>
  </si>
  <si>
    <t>Disponibilidades de Recursos do Fundo Social</t>
  </si>
  <si>
    <t>Agrega recursos destinados a cumprir as finalidades legais do Fundo Social, mediante aplicação em programas e projetos voltados ao desenvolvimento social e regional, combate à pobreza e ao desenvolvimento da educação, da cultura, do esporte, da saúde pública, da ciência e tecnologia, do meio ambiente e de mitigação e adaptação às mudanças climáticas, de acordo com o art. 47 da Lei nº 12.351, de 22 de dezembro de 2010.</t>
  </si>
  <si>
    <t>Prêmio do Seguro Obrigatório de Danos Pessoais causados por Veículos Automotores de Via Terrestre - DPVAT</t>
  </si>
  <si>
    <t>Agrega as receitas provenientes do Seguro Obrigatório de Danos Pessoais Causados por Veículos Automotores de Via Terrestre - DPVAT. As companhias seguradoras que mantêm o seguro obrigatório de danos pessoais causados por veículos automotores de vias terrestres deverão repassar à Seguridade Social 50% (cinquenta por cento) do valor total do prêmio. Os outros 50% permanecem com as companhias seguradoras, não constituindo receita pública.</t>
  </si>
  <si>
    <t>Prestação de Contas Eleitorais</t>
  </si>
  <si>
    <t>Agrega recursos, em dinheiro ou estimáveis em dinheiro - inclusive na forma de publicidade de qualquer espécie - recebidos por partido político, comitê financeiro ou candidato. Abrange, também, o recolhimento de valores apurados como sobras de campanha plebiscitária.</t>
  </si>
  <si>
    <t>Reserva Global de Reversão</t>
  </si>
  <si>
    <t>Agrega as receitas de quota anual de reversão, que tem como finalidade prover recursos para reversão, encampação, expansão e melhoria dos serviços públicos energia elétrica. A quota é fixada em 2,5% e incide sobre os investimentos dos concessionários do serviço público de energia elétrica, observado o limite de 3% da receita anual do concessionário.</t>
  </si>
  <si>
    <t>Variação Cambial</t>
  </si>
  <si>
    <t>Agrega o valor total da receita financeira relativa às diferenças, para maior, de câmbio ocorridas em depósitos bancários ou transferências de recursos financeiros em moeda estrangeira.</t>
  </si>
  <si>
    <t>Encargos Legais pela Inscrição em Dívida Ativa e Receitas de Ônus de Sucumbência</t>
  </si>
  <si>
    <t>Encargos Legais pela Inscrição em Dívida Ativa</t>
  </si>
  <si>
    <t>Agrega as receitas correspondentes aos encargos legais exigidos na ato da inscrição de créditos em dívida ativa da União, bem como nas hipóteses de cobrança judicial do executado, a serem recolhidas como renda da União.</t>
  </si>
  <si>
    <t>Agrega as receitas provenientes de sentença judicial que condena o vencido a pagar honorários advocatícios de sucumbência, no caso dos advogados públicos, nos termos do art. 85, caput e § 19, do Código de Processo Civil, Lei nº 13.105, de 16 de março de 2015.</t>
  </si>
  <si>
    <t>Recursos Recebidos de Órgãos, Entidades ou Fundos, por Força de Determinação Constitucional ou Legal</t>
  </si>
  <si>
    <t>Agrega as receitas recebidas de órgãos, entidades ou fundos, em razão de uma determinação legal ou constitucional.</t>
  </si>
  <si>
    <t>Recursos Recebidos de Fundos de Desenvolvimento Regional</t>
  </si>
  <si>
    <t>Montante de recursos que as superintendências de desenvolvimento regional, quais sejam, Sudam, Sudene e Sudeco, recebem de seus respectivos fundos de desenvolvimento regional, FDA, FDNE e FDCO, calculado como um percentual de cada liberação de recursos realizada por tais fundos.</t>
  </si>
  <si>
    <t>Outras Receitas Administradas pela RFB</t>
  </si>
  <si>
    <t>Agrega receitas Administradas pela RFB que não se enquadram em nenhuma outra classificação específica.</t>
  </si>
  <si>
    <t>Outras Receitas - Primárias</t>
  </si>
  <si>
    <t>Agrega receitas primárias que não se enquadram nos itens anteriores.</t>
  </si>
  <si>
    <t>Outras Receitas - Financeiras</t>
  </si>
  <si>
    <t>Agrega receitas financeiras que não se enquadram nos itens anteriores.</t>
  </si>
  <si>
    <t>Impostos sobre o Comércio Exterior</t>
  </si>
  <si>
    <t>Agrega as receitas que se originaram de impostos cobrados sobre a exportação e sobre a importação.</t>
  </si>
  <si>
    <t>Imposto sobre a Importação</t>
  </si>
  <si>
    <t>Registra as receitas que se originaram dos impostos sobre a importação. De competência da União, o imposto de importação possui natureza regulatória e arrecadatória e incide sobre a importação de mercadorias estrangeiras. São contribuintes o importador e o arrematante de produtos apreendidos ou abandonados.</t>
  </si>
  <si>
    <t>Imposto sobre a Exportação</t>
  </si>
  <si>
    <t>Registra as receitas que se originaram dos impostos sobre a exportação.
De competência da União, incide sobre a exportação, para o estrangeiro, de produtos nacionais ou nacionalizados.</t>
  </si>
  <si>
    <t>Imposto sobre a Propriedade Territorial Rural</t>
  </si>
  <si>
    <t>Agrega as receitas que se originaram de Impostos sobre a Propriedade Territorial Rural.
De competência da União, tem suas alíquotas fixadas de forma a desestimular a manutenção de propriedades improdutivas. São contribuintes o proprietário do imóvel, o titular de seu domínio útil, ou o seu possuidor a qualquer título.</t>
  </si>
  <si>
    <t>Imposto sobre a Propriedade Territorial Rural - Municípios Conveniados</t>
  </si>
  <si>
    <t>Registra as receitas que se originaram de Impostos sobre a Propriedade Territorial Rural em municípios que possuem convênio com a União para fiscalização do referido tributo.</t>
  </si>
  <si>
    <t>Imposto sobre a Propriedade Territorial Rural - Municípios Não-Conveniados</t>
  </si>
  <si>
    <t>Registra as receitas que se originaram de Impostos sobre a Propriedade Territorial Rural em municípios que não possuem convênio com a União para fiscalização do referido tributo.</t>
  </si>
  <si>
    <t>Imposto sobre a Propriedade de Veículos Automotores</t>
  </si>
  <si>
    <t>Registra o valor total da arrecadação de imposto que incide sobre o valor do veículo automotor sujeito a licenciamento pelos órgãos competentes. De competência dos Estados.</t>
  </si>
  <si>
    <t>Imposto sobre Transmissão “Causa Mortis” e Doação de Bens e Direitos</t>
  </si>
  <si>
    <t>Registra o valor total da arrecadação de imposto sobre a transmissão “causa mortis” e a doação de: propriedade ou domínio útil de bens imóveis; direitos reais sobre imóveis; direitos relativos às transmissões de bens móveis, direitos, títulos e créditos. A base de cálculo é o valor venal do bem ou direito ou o valor do título ou do crédito.</t>
  </si>
  <si>
    <t>Registra as receitas originadas do imposto incidente sobre o lucro das pessoas jurídicas de direito privado em geral e das chamadas empresas individuais, nas quais enquadram-se as firmas individuais e as pessoas físicas que exploram, com habitualidade, qualquer atividade econômica objetivando o lucro. A base de cálculo do imposto é o lucro real, o lucro presumido ou o lucro arbitrado. Nesta natureza, está excluída a parcela do imposto de renda pago por pessoas jurídicas que fizeram opção pela aplicação em projetos considerados prioritários para o desenvolvimento das regiões Norte, Nordeste e do Estado do Espírito Santo, conforme Medida Provisória n.º 2.199-14, de 24 de agosto de 2001.</t>
  </si>
  <si>
    <t>Imposto sobre a Renda - Retido na Fonte - Capital</t>
  </si>
  <si>
    <t>Registra as receitas originadas do imposto sobre a renda calculado sobre os juros pagos a título de remuneração do capital próprio, rendimento de aplicações financeiras, fundos de investimento cultural e artístico, aluguéis e royalties pagos a pessoa física, rendimentos de partes beneficiárias ou de fundador, operações de swap e operações de day trade.</t>
  </si>
  <si>
    <t>Imposto sobre a Renda - Retido na Fonte - Remessa ao Exterior</t>
  </si>
  <si>
    <t>Registra as receitas originadas do imposto sobre a renda incidente sobre importâncias pagas, creditadas, entregues, empregadas ou remetidas ao exterior por fonte localizada no Brasil referentes a royalties e pagamentos de assistência técnica, juros e concessões em geral, juros sobre o capital próprio, aluguel e arrendamento, renda e proventos de qualquer natureza, fretes internacionais, previdência privada e remuneração de direitos e obras audiovisuais, e ainda sobre aplicações em fundos de conversão de débitos externos e aplicações financeiras por entidades de investimento coletivo, nos dois casos com participação exclusiva de residentes ou domiciliados no exterior.</t>
  </si>
  <si>
    <t>Imposto sobre Produtos Industrializados - IPI</t>
  </si>
  <si>
    <t>Agrega as receitas originadas do Imposto sobre Produtos Industrializados. 
Industrialização, entendida como a modificação de natureza ou finalidade do produto, ou ainda o seu aperfeiçoamento para consumo. Quanto ao aspecto temporal, considera-se que o fato gerador ocorreu no momento do desembaraço aduaneiro, quando os produtos são de procedência estrangeira; na saída do respectivo estabelecimento produtor, quando produzidos no país; ou na ocasião da apreensão e leilão, no caso de arrematação. Quando a industrialização se der no próprio local de consumo ou de utilização do produto, o fato gerador considerar-se-á ocorrido no momento em que ficar concluída a operação industrial.</t>
  </si>
  <si>
    <t>Imposto sobre Produtos Industrializados - IPI - Fumo</t>
  </si>
  <si>
    <t>Registra as receitas originadas do Imposto sobre Produtos Industrializados incidente sobre fumo (tabaco) manufaturado e não manufaturado, assim como sobre seus sucedâneos manufaturados (charutos, cigarrilhas e cigarros).</t>
  </si>
  <si>
    <t>Imposto sobre Produtos Industrializados - IPI- Bebidas</t>
  </si>
  <si>
    <t>Registra as receitas originadas do Imposto sobre Produtos Industrializados incidente sobre água mineral, gelo, refrigerantes, cervejas de malte, vinhos, álcool etílico não desnaturado, álcool etílico e aguardentes desnaturados, licores, gim, vodca, rum, vinagres e seus sucedâneos, obtidos a partir do ácido acético, para usos alimentares, entre outros.</t>
  </si>
  <si>
    <t>Imposto sobre Produtos Industrializados - IPI - Automóveis</t>
  </si>
  <si>
    <t>Registra as receitas originadas do Imposto sobre Produtos Industrializados incidente sobre veículos e material para vias férreas ou semelhantes, e suas partes; aparelhos mecânicos (incluídos os eletromecânicos) de sinalização para vias de comunicação; veículos automóveis, tratores, ciclos e outros veículos terrestres, suas partes e acessórios; aeronaves e aparelhos espaciais, e suas partes; embarcações e estruturas flutuantes.</t>
  </si>
  <si>
    <t>Imposto sobre Produtos Industrializados - IPI - Vinculados à Importação</t>
  </si>
  <si>
    <t>Registra as receitas originadas do Imposto sobre Produtos Industrializados incidente sobre produtos industrializados de procedência estrangeira. O fato gerador é o desembaraço aduaneiro.</t>
  </si>
  <si>
    <t>Imposto sobre Produtos Industrializados - IPI - Outros Produtos</t>
  </si>
  <si>
    <t>Registra as receitas originadas do Imposto sobre Produtos Industrializados incidente sobre as demais mercadorias relacionadas na Tabela de Incidência do Imposto sobre Produtos Industrializados - TIPI.</t>
  </si>
  <si>
    <t>Agrega a arrecadação dos impostos incidentes sobre a produção e circulação de mercadorias e serviços, de competência dos Estados.</t>
  </si>
  <si>
    <t>Imposto sobre Operações Relativas à Circulação de Mercadorias e sobre Prestações de Serviços de Transporte Interestadual e Intermunicipal e de Comunicação</t>
  </si>
  <si>
    <t>Registra a arrecadação de Imposto sobre Circulação de Mercadorias e Serviços – ICMS, de competência dos Estados. Tem como fato gerador as operações relativas à circulação de mercadorias e às prestações de serviços de transporte interestadual e intermunicipal e de comunicação, ainda que as operações e as prestações se iniciem no exterior. Incide ainda sobre a entrada de mercadoria importada.</t>
  </si>
  <si>
    <t>Adicional ICMS - Fundo Estadual de Combate à Pobreza</t>
  </si>
  <si>
    <t>Registra receita decorrente da aplicação de adicional de até dois pontos percentuais na alíquota do Imposto sobre Circulação de Mercadorias e Serviços – ICMS, sobre produtos e serviços supérfluos e nas condições definidas na lei complementar de que trata o art. 155, § 2º, XII, da Constituição, não se aplicando, sobre este percentual, o disposto no art. 158, IV, da Constituição, para constituição do fundo estadual de combate à pobreza.</t>
  </si>
  <si>
    <t>Imposto sobre Serviços de Qualquer Natureza - ISSQN</t>
  </si>
  <si>
    <t>Impostos sobre Operações de Crédito, Câmbio e Seguro, ou Relativas a Títulos ou Valores Mobiliários</t>
  </si>
  <si>
    <t>Agrega as receitas originadas do Imposto sobre Operações Financeiras.</t>
  </si>
  <si>
    <t>Imposto sobre Operações Financeiras Incidente sobre o Ouro – IOF-Ouro</t>
  </si>
  <si>
    <t>Registra as receitas originadas do Imposto sobre Operações Financeiras incidente sobre a primeira aquisição do ouro, quando definido em lei como ativo financeiro ou instrumento cambial, efetuada por instituição integrante do Sistema Financeiro Nacional. No caso de ouro oriundo do exterior, o fato gerador é o seu desembaraço aduaneiro.</t>
  </si>
  <si>
    <t>Portaria SOF/ME Nº 5, de 4 de Maio de 2021</t>
  </si>
  <si>
    <t>Portaria SOF/ME Nº 5.118, DE 4 DE MAIO DE 2021</t>
  </si>
  <si>
    <t>Imposto sobre Operações Financeiras - IOF - Demais Operações</t>
  </si>
  <si>
    <t>Registra as receitas originadas do Imposto sobre Operações Financeiras, tais como operações de crédito, câmbio, seguro, assim como as relativas a títulos e valores mobiliários.
Considerando-se o fato gerador, quanto às operações de crédito, sua efetivação pela entrega total ou parcial do montante ou do valor que constitua o objeto das obrigações, ou sua colocação à disposição do interessado; quanto às operações de câmbio, sua efetivação pela entrega de moeda nacional ou estrangeira, ou de documento que a represente, ou sua colocação à disposição do interessado, em montante equivalente à moeda estrangeira ou nacional entregue ou posta à disposição por este; quanto às operações de seguro, sua efetivação pela emissão da apólice ou do documento equivalente, ou o recebimento do prêmio, na forma da lei aplicável; e quanto às operações relativas a títulos e valores mobiliários, a emissão, transmissão, pagamento ou resgate destes, na forma da lei aplicável.</t>
  </si>
  <si>
    <t>Taxas pelo Exercício do Poder de Polícia</t>
  </si>
  <si>
    <t>Taxas de Fiscalização das Telecomunicações</t>
  </si>
  <si>
    <t>Agrega receitas que se originaram da Taxa de Fiscalização de Telecomunicações.</t>
  </si>
  <si>
    <t>Taxa de Fiscalização de Instalação - TFI - Não Proveniente da Utilização de Posições Orbitais</t>
  </si>
  <si>
    <t>Registra receitas que se originaram da Taxa de Fiscalização de Instalação, devida pelas concessionárias, permissionárias e autorizadas de serviços de telecomunicações e de uso de radiofrequência, no momento da emissão do certificado de licença para o funcionamento das estações, não proveniente da utilização de posições orbitais.</t>
  </si>
  <si>
    <t>Taxa de Fiscalização de Funcionamento - TFF - Não Proveniente da Utilização de Posições Orbitais</t>
  </si>
  <si>
    <t>Registra receitas que se originaram da Taxa de Fiscalização de Funcionamento, devida pelas concessionárias, permissionárias e autorizadas de serviços de telecomunicações e de uso de radiofrequência, anualmente pela fiscalização do funcionamento das estações e que não são proveniente da utilização de posições orbitais.</t>
  </si>
  <si>
    <t>Taxa de Fiscalização de Instalação - TFI - Proveniente da Utilização de Posições Orbitais</t>
  </si>
  <si>
    <t>Registra receitas que se originaram da Taxa de Fiscalização de Instalação, devida pelas concessionárias, permissionárias e autorizadas de serviços de telecomunicações e de uso de radiofrequência, no momento da emissão do certificado de licença para o funcionamento das estações e que são provenientes da utilização de posições orbitais.</t>
  </si>
  <si>
    <t>Taxa de Fiscalização de Funcionamento - TFF - Proveniente da Utilização de Posições Orbitais</t>
  </si>
  <si>
    <t>Registra receitas que se originaram da Taxa de Fiscalização de Funcionamento, devida pelas concessionárias, permissionárias e autorizadas de serviços de telecomunicações e de uso de radiofrequência, anualmente pela fiscalização do funcionamento das estações e que são provenientes da utilização de posições orbitais.</t>
  </si>
  <si>
    <t>Taxa de Utilização do Mercante - TUM</t>
  </si>
  <si>
    <t>Registra as receitas oriundas da Taxa de Utilização do MERCANTE, no âmbito do Sistema de Controle de Arrecadação do Adicional ao Frete para Renovação da Marinha Mercante - Sistema Mercante.</t>
  </si>
  <si>
    <t>Taxas pela Prestação de Serviços em Geral</t>
  </si>
  <si>
    <t xml:space="preserve">Emolumentos e Custas Judiciais </t>
  </si>
  <si>
    <t>Registra o valor da arrecadação de receita de Custas devidas à União em razão da atividade jurisdicional do Estado, na Justiça Federal de primeiro e segundo graus, bem como aos estados, na Justiça Estadual, com o devido acompanhamento dessas receitas pelo CNJ, de acordo com a Resolução CNJ nº 102/2009. Nas ações cíveis em geral, o valor das custas é calculado como percentual sobre o valor da causa; no caso de ações cíveis com causas de valor inestimável e cumprimento de carta rogatória, ações criminais, arrematação, adjudicação, remição, certidões e cartas de sentenças, o valor é fixo.</t>
  </si>
  <si>
    <t>Registra outras receitas relacionadas à contribuição de melhoria, que não se enquadrem nos itens anteriores, decorrentes de obras públicas.</t>
  </si>
  <si>
    <t>Agrega as receitas originadas de contribuições sociais, de intervenção no domínio econômico, de interesse  das categorias profissionais ou econômicas, assim como de contribuições destinadas a entidades privadas de serviço social e de formação profissional.</t>
  </si>
  <si>
    <t>Contribuição para Financiamento da Seguridade Social - COFINS</t>
  </si>
  <si>
    <t>Agrega as receitas oriundas da Contribuição para o Financiamento da Seguridade Social sobre o faturamento de pessoas jurídicas ou a elas equiparadas pela legislação do imposto de renda.</t>
  </si>
  <si>
    <t>Contribuição para Financiamento da Seguridade Social - COFINS sobre o Faturamento - Contribuintes Não Optantes pelo Simples Nacional</t>
  </si>
  <si>
    <t>Registra as receitas oriundas da Contribuição para o Financiamento da Seguridade Social sobre o faturamento de pessoas jurídicas ou a elas equiparadas pela legislação do imposto de renda, exclusive as optantes pelo SIMPLES.</t>
  </si>
  <si>
    <t xml:space="preserve">Registra receitas originadas da Contribuição para o Financiamento da Seguridade sobre o faturamento das pessoas jurídicas optantes pelo SIMPLES. </t>
  </si>
  <si>
    <t>Registra receitas originadas do parcelamento de débitos da Contribuição para o
Financiamento da Seguridade Social sobre o faturamento das pessoas jurídicas ou a
elas equiparadas pela legislação do imposto de renda.</t>
  </si>
  <si>
    <t>Contribuição para o Programa de Integração Social e para Programa de Formação de Patrimônio do Servidor Público PIS/PASEP</t>
  </si>
  <si>
    <t>Agrega as receitas originadas das Contribuições para os Programas de Integração
Social e de Formação do Patrimônio do Servidor Público.</t>
  </si>
  <si>
    <t>Registra receitas originadas das Contribuições para os Programas de Integração
Social e de Formação do Patrimônio do Servidor Público sobre o faturamento das pessoas jurídicas optantes pelo Simples Nacional.</t>
  </si>
  <si>
    <t>Registra as receitas originadas do parcelamento de débitos das Contribuições para os Programas de Integração Social e de Formação do Patrimônio do Servidor Público sobre a folha salários da Organização das Cooperativas Brasileiras e as organizações estaduais de cooperativas.</t>
  </si>
  <si>
    <t>Agrega as receitas originadas da Contribuição Social sobre o Lucro Líquido.</t>
  </si>
  <si>
    <t>Registra receitas originadas da Contribuição Social sobre o Lucro Líquido das pessoas jurídicas não optantes pelo Simples Nacional.</t>
  </si>
  <si>
    <t>Registra receitas originadas da Contribuição Social sobre o Lucro Líquido das pessoas jurídicas optantes pelo Simples Nacional.</t>
  </si>
  <si>
    <t>Registra receitas originadas do parcelamento de débitos da Contribuição Social sobre o Lucro Líquido.</t>
  </si>
  <si>
    <t>Contribuições para o Regime Geral de Previdência Social - RGPS</t>
  </si>
  <si>
    <t>Agrega as receitas originadas da Contribuição para o Regime Geral de Previdência
Social.</t>
  </si>
  <si>
    <t>Contribuição Previdenciária do Empregador ou Equiparado</t>
  </si>
  <si>
    <t>Agrega as receitas originadas da Contribuição Previdenciária para o RGPS de empresário ou sociedade que assume o risco de atividade econômica urbana ou rural, com fins lucrativos ou não, bem como dos órgãos e das entidades da administração pública direta, indireta e fundacional. Equipara-se a empresa, para fins previdenciários, o contribuinte individual em relação ao segurado que lhe presta serviço, bem como a cooperativa, associação ou entidade de qualquer natureza ou finalidade, missão diplomática e repartição consular de carreiras estrangeiras.</t>
  </si>
  <si>
    <t>Contribuição Previdenciária do Empregador ou Equiparado - Contribuintes Não Optantes pelo Simples Nacional</t>
  </si>
  <si>
    <t>Registra receitas originadas da Contribuição Previdenciária para o RGPS de: I - empresa: firma individual ou sociedade que assume o risco de atividade econômica urbana ou rural, com fins lucrativos ou não, bem como dos órgãos e das entidades da administração pública direta, indireta e fundacional para contribuintes não optantes pelo Simples Nacional; II - empregador doméstico: a pessoa ou família que admite a seu serviço, sem finalidade lucrativa, empregado doméstico; Equiparam-se a empresa, para fins previdenciários, o contribuinte individual e a pessoa física na condição de proprietário ou dono de obra de construção civil, em relação a segurado que lhe presta serviço, bem como a cooperativa, a associação ou a entidade de qualquer natureza ou finalidade, a missão diplomática e a repartição consular de carreira estrangeiras.</t>
  </si>
  <si>
    <t>Contribuição Previdenciária do Empregador ou Equiparado - Contribuintes Optantes pelo Simples Nacional</t>
  </si>
  <si>
    <t>Registra receitas originadas da Contribuição Previdenciária para o RGPS de firma individual ou sociedade que assume o risco de atividade econômica urbana ou rural, com fins lucrativos ou não, para contribuintes optantes pelo Simples Nacional. Equiparam-se a empresa, para fins previdenciários, o contribuinte individual e a pessoa física na condição de proprietário ou dono de obra de construção civil, em relação a segurado que lhe presta serviço, bem como a cooperativa, a associação ou a entidade de qualquer natureza ou finalidade, a missão diplomática e a repartição consular de carreira estrangeiras.</t>
  </si>
  <si>
    <t>Registra as receitas originadas da Contribuição Previdenciária para o RGPS dos seguintes segurados obrigatórios (Empregado, Empregado Doméstico, Contribuinte Individual, Trabalhador Avulso e Segurado Especial) e facultativos.</t>
  </si>
  <si>
    <t>Registra receitas originadas do parcelamento de débitos da Contribuição
Previdenciária para o Regime Geral de Previdência Social -  RGPS.</t>
  </si>
  <si>
    <t>Contribuições para  Regimes Próprios de Previdência e Sistema de Proteção Social</t>
  </si>
  <si>
    <t>Agrega as receitas provenientes da Contribuição para o Plano de Seguridade Social do Servidor Público, recolhidas dos servidores ativos, inativos e pensionistas.</t>
  </si>
  <si>
    <t>Registra as receitas provenientes da Contribuição para o Plano de Seguridade Social do Servidor Público, recolhidas dos servidores civis ativos.</t>
  </si>
  <si>
    <t>Registra as receitas provenientes da Contribuição para o Plano de Seguridade Social do Servidor Público, recolhidas dos servidores civis inativos.</t>
  </si>
  <si>
    <t>Registra as receitas provenientes da Contribuição para o Plano de Seguridade Social do Servidor Público, recolhidas dos pensionistas no âmbito do regime próprio.</t>
  </si>
  <si>
    <t>Registra as receitas provenientes da Contribuição para o Plano de Seguridade Social do Servidor Público, recolhidas dos servidores civis ativos, calculadas sobre valores pagos em cumprimento de decisões judiciais.</t>
  </si>
  <si>
    <t>Registra as receitas provenientes da Contribuição para o Plano de Seguridade Social do Servidor Público, recolhidas dos servidores civis inativos, calculadas sobre valores pagos em cumprimento de decisões judiciais.</t>
  </si>
  <si>
    <t>Registra as receitas provenientes da Contribuição para o Plano de Seguridade Social do Servidor Público, recolhidas os pensionistas, calculadas sobre valores pagos em cumprimento de decisões judiciais.</t>
  </si>
  <si>
    <t>Contribuição Patronal Oriunda de Sentenças Judiciais - Servidor Civil Ativo</t>
  </si>
  <si>
    <t>Registra as receitas provenientes da Contribuição para o Plano de Seguridade Social do Servidor Público, recolhidas, respectivamente, das entidades patronais (União, Autarquias e Fundações), calculadas sobre os valores pagos em cumprimento de decisões judiciais.</t>
  </si>
  <si>
    <t xml:space="preserve"> Contribuição para o Custeio das Pensões e/ou da Inatividade dos Militares </t>
  </si>
  <si>
    <t>Agrega a receita de contribuição dos militares e pensionistas militares  para o custeio do Sistema de Proteção Social dos Militares.</t>
  </si>
  <si>
    <t>Emenda Constitucional nº 103/2019.</t>
  </si>
  <si>
    <t>Contribuição para o Custeio das Pensões Militares das Forças Armadas</t>
  </si>
  <si>
    <t>Registra o valor da arrecadação da receita de contribuições dos militares para custeio das Pensões Militares do Sistema de Proteção Social dos Militares.</t>
  </si>
  <si>
    <t>Registra o valor da arrecadação da receita de contribuições dos militares inativos para o custeio do Sistema de Proteção Social dos Militares.</t>
  </si>
  <si>
    <t>Contribuição para o Custeio das Pensões Militares e da Inatividade do Corpo de Bombeiros Militar do Distrito Federal</t>
  </si>
  <si>
    <t>Registra o valor da arrecadação da receita de contribuições dos pensionistas militares para o custeio de pensões e a inatividade do Sistema de Proteção Social dos Militares.</t>
  </si>
  <si>
    <t>Contribuição Patronal  Oriunda de Sentenças Judiciais - Servidor Civil - Pensionistas</t>
  </si>
  <si>
    <t>Contribuição do Militar para o Sistema de Proteção Social dos Militares</t>
  </si>
  <si>
    <t>Agrega o valor total da arrecadação das contribuições dos militares para o Sistema de Proteção Social dos Militares previsto no Decreto-Lei nº 667, de 2 de julho de 1969.</t>
  </si>
  <si>
    <t>Contribuição do Militar Ativo</t>
  </si>
  <si>
    <t>Registra o valor da arrecadação da receita de contribuições dos militares ativos para o custeio do Sistema de Proteção Social dos Militares</t>
  </si>
  <si>
    <t>Contribuição do Militar Inativo</t>
  </si>
  <si>
    <t>Registra o valor da arrecadação da receita de contribuições dos militares inativos para o custeio do Sistema de Proteção Social dos Militares</t>
  </si>
  <si>
    <t>Contribuição dos Pensionistas Militares</t>
  </si>
  <si>
    <t>Registra o valor da arrecadação da receita de contribuições dos pensionistas militares para o custeio do Sistema de Proteção Social dos Militares</t>
  </si>
  <si>
    <t>Contribuição Patronal para o Sistema de Proteção Social dos Militares</t>
  </si>
  <si>
    <t>Agrega o valor total da arrecadação das receitas de contribuições patronais para o Sistema de Proteção Social dos Militares previsto no Decreto-Lei nº 667, de 2 de julho de 1969.</t>
  </si>
  <si>
    <t>Contribuição Patronal - Militar Ativo</t>
  </si>
  <si>
    <t>Registra o valor da arrecadação da receita de contribuições patronais relativas aos militares ativos para o custeio do Sistema de Proteção Social dos Militares.</t>
  </si>
  <si>
    <t>Contribuição Patronal - Militar Inativo</t>
  </si>
  <si>
    <t>Registra o valor da arrecadação da receita de contribuições patronais relativas aos militares inativos para o custeio do Sistema de Proteção Social dos Militares.</t>
  </si>
  <si>
    <t>Contribuição Patronal - Pensionistas Militares</t>
  </si>
  <si>
    <t>Registra o valor da arrecadação da receita de contribuições patronais relativas aos pensionistas militares para o custeio do Sistema de Proteção Social dos Militares.</t>
  </si>
  <si>
    <t>Contribuição Patronal Oriunda de Sentenças Judiciais - Militar Ativo</t>
  </si>
  <si>
    <t>Registra o valor da arrecadação da receita de contribuições patronais, oriunda de sentenças judiciais, relativas aos militares ativos, para o custeio do Sistema de Proteção Social dos Militares.</t>
  </si>
  <si>
    <t>Contribuição Patronal Oriunda de Sentenças Judiciais - Militar Inativo</t>
  </si>
  <si>
    <t>Registra o valor da arrecadação da receita de contribuições patronais, oriunda de sentenças judiciais, relativas aos militares inativos para o custeio do Sistema de Proteção Social dos Militares.</t>
  </si>
  <si>
    <t>Contribuição Patronal Oriunda de Sentenças Judiciais - Pensionistas Militares</t>
  </si>
  <si>
    <t>Registra o valor da arrecadação da receita de contribuições patronais, oriunda de sentenças judiciais, relativas aos pensionistas militares para o custeio do Sistema de Proteção Social dos Militares.</t>
  </si>
  <si>
    <t>Contribuição Patronal para o Sistema de Proteção Social dos Militares - Parcelamentos</t>
  </si>
  <si>
    <t>Agrega o valor total da arrecadação das receitas de parcelamentos das contribuições patronais para o Sistema de Proteção Social dos Militares previsto no Decreto-Lei nº 667, de 2 de julho de 1969.</t>
  </si>
  <si>
    <t xml:space="preserve">Contribuição Patronal - Militar Ativo - Parcelamentos </t>
  </si>
  <si>
    <t>Registra o valor da arrecadação por meio de parcelamento da receita de contribuições patronais relativas aos militares ativos para o custeio do Sistema de Proteção Social dos Militares.</t>
  </si>
  <si>
    <t>Contribuição Patronal - Militar Inativo - Parcelamentos</t>
  </si>
  <si>
    <t>Registra o valor da arrecadação por meio de parcelamento da receita de contribuições patronais relativas aos militares inativos para o custeio do Sistema de Proteção Social dos Militares.</t>
  </si>
  <si>
    <t>Contribuição Patronal - Pensionistas Militares - Parcelamentos</t>
  </si>
  <si>
    <t>Registra o valor da arrecadação por meio de parcelamento da receita de contribuições patronais relativas aos pensionistas militares para o custeio do Sistema de Proteção Social dos Militares.</t>
  </si>
  <si>
    <t>Contribuição do Militar para o Sistema de Proteção Social dos Militares - Parcelamentos</t>
  </si>
  <si>
    <t>Agrega o valor total da arrecadação das receitas de parcelamentos das contribuições dos militares para o Sistema de Proteção Social dos Militares previsto no Decreto-Lei nº 667, de 2 de julho de 1969.</t>
  </si>
  <si>
    <t>Contribuição do Militar Ativo - Parcelamentos</t>
  </si>
  <si>
    <t>Registra  o valor da arrecadação por meio de parcelamento da receita de contribuições dos militares ativos para o custeio do Sistema de Proteção Social dos Militares.</t>
  </si>
  <si>
    <t>Contribuição do Militar Inativo - Parcelamentos</t>
  </si>
  <si>
    <t>Registra o valor da arrecadação por meio de parcelamento da receita de contribuições dos militares inativos para o custeio do Sistema de Proteção Social dos Militares.</t>
  </si>
  <si>
    <t>Contribuição dos Pensionistas Militares - Parcelamentos</t>
  </si>
  <si>
    <t>Registra o valor da arrecadação por meio de parcelamento da receita de contribuições dos pensionistas militares para o custeio do Sistema de Proteção Social dos Militares.</t>
  </si>
  <si>
    <t xml:space="preserve">Contribuição do Militar para o Sistema de Proteção Social dos Militares, Oriunda de Sentenças Judiciais </t>
  </si>
  <si>
    <t>Agrega o valor total da arrecadação das receitas das contribuições dos militares, oriundas de sentenças judiciais para o Sistema de Proteção Social dos Militares previsto no Decreto-Lei nº 667, de 2 de julho de 1969.</t>
  </si>
  <si>
    <t>Contribuição do Militar Oriunda de Sentenças Judiciais - Militar Ativo</t>
  </si>
  <si>
    <t>Registra o valor da arrecadação da receita de contribuições dos militares ativos, oriunda de sentenças judiciais, para o custeio do Sistema de Proteção Social dos Militares.</t>
  </si>
  <si>
    <t>Contribuição do Militar Oriunda de Sentenças Judiciais - Militar Inativo</t>
  </si>
  <si>
    <t>Registra o valor da arrecadação da receita de contribuições dos militares inativos, oriunda de sentenças judiciais, para o custeio do Sistema de Proteção Social dos Militares.</t>
  </si>
  <si>
    <t>Contribuição do Militar Oriunda de Sentenças Judiciais - Pensionistas Militares</t>
  </si>
  <si>
    <t>Registra o valor da arrecadação da receita de contribuições dos pensionistas militares, oriunda de sentenças judiciais, para o custeio do Sistema de Proteção Social dos Militares.</t>
  </si>
  <si>
    <t>Contribuição para Fundos de Assistência Médico-Hospitalar e Social</t>
  </si>
  <si>
    <t>Contribuição para Fundos de Assistência Médica - Policiais Militares</t>
  </si>
  <si>
    <t>Agrega as receitas originadas de recursos que integram o Fundo de Saúde da Polícia Militar do Distrito Federal e dos estados, destinado ao atendimento médico-hospitalar, médico-domiciliar, odontológico, psicológico e social do militar, seus dependentes e pensionistas.</t>
  </si>
  <si>
    <t>Registra as receitas originadas de recursos que integram o Fundo de Saúde da Polícia Militar do Distrito Federal e dos estados, destinado ao atendimento médico-hospitalar, médico-domiciliar, odontológico, psicológico e social do militar, seus dependentes e pensionistas.</t>
  </si>
  <si>
    <t>Contribuição para Fundos de Assistência Médica - Policiais Militares - Parcelamentos</t>
  </si>
  <si>
    <t>Registra as receitas originadas do parcelamento de débitos da contribuição que integra o Fundo de Saúde da Polícia Militar do Distrito Federal e dos estados, destinado ao atendimento médico-hospitalar, médico-domiciliar, odontológico, psicológico e social do militar, seus dependentes e pensionistas.</t>
  </si>
  <si>
    <t>Contribuição para Fundos de Assistência Médica - Bombeiros Militares</t>
  </si>
  <si>
    <t>Agrega as receitas da contribuição para a Assistência Médico-Hospitalar dos Bombeiros Militares do Distrito Federal e dos estados.</t>
  </si>
  <si>
    <t>Registra as receitas da contribuição para a Assistência Médico-Hospitalar dos Bombeiros Militares do Distrito Federal e dos estados.</t>
  </si>
  <si>
    <t>Contribuição para Fundos de Assistência Médica - Bombeiros Militares - Parcelamentos</t>
  </si>
  <si>
    <t>Registra as receitas oriundas do parcelamento de débitos da contribuição para a Assistência Médico-Hospitalar dos Bombeiros Militares do Distrito Federal e dos estados.</t>
  </si>
  <si>
    <t>Contribuição para Fundos de Assistência Médico-Hospitalar e Social – Forças Armadas</t>
  </si>
  <si>
    <t>Registra as receitas decorrentes das contribuições mensais obrigatórias dos militares, da ativa e na inatividade, e dos pensionistas dos militares, para a constituição e manutenção dos Fundos de Saúde de cada Força Armada, e destinadas a complementar o custeio da assistência médico-hospitalar</t>
  </si>
  <si>
    <t>Contribuição para Fundos de Assistência Médico-Hospitalar e Social – Forças Armadas - Parcelamentos</t>
  </si>
  <si>
    <t>Registra as receitas decorrentes das contribuições mensais parceladas obrigatórias dos militares, da ativa e na inatividade, e dos pensionistas dos militares, para a constituição e manutenção dos Fundos de Saúde de cada Força Armada, e destinadas a complementar o custeio da assistência médico-hospitalar</t>
  </si>
  <si>
    <t>Agrega as receitas originadas de recursos que integram o Fundo de Saúde de Assistência Médica, destinado ao atendimento médico-hospitalar, médico-domiciliar, odontológico, psicológico e social de outros beneficiários não citadas nas naturezas de receitas específicas.</t>
  </si>
  <si>
    <t>Contribuições sobre Concursos de Prognósticos e Sorteios</t>
  </si>
  <si>
    <t>Agrega as receitas originadas das Contribuições de Concursos de Prognósticos, tais como Loteria Federal, Loteria Esportiva, Loterias de Números, Timemania e outros sorteios.</t>
  </si>
  <si>
    <t>Contribuição sobre a Loteria Federal</t>
  </si>
  <si>
    <t>Agrega as receitas das Contribuições sobre os Concursos da Loteria Federal.</t>
  </si>
  <si>
    <t>Registra as receitas das Contribuições sobre os Concursos da Loteria Federal.</t>
  </si>
  <si>
    <t>Contribuição sobre a Loteria Federal - Parcelamentos</t>
  </si>
  <si>
    <t>Registra as receitas de parcelamento das Contribuições sobre os Concursos da Loteria Federal.</t>
  </si>
  <si>
    <t>Contribuição sobre Loterias Esportivas</t>
  </si>
  <si>
    <t>Agrega as receitas das Contribuições sobre os Concursos de Loterias Esportivas.</t>
  </si>
  <si>
    <t>Registra as receitas das Contribuições sobre os Concursos de Loterias Esportivas.</t>
  </si>
  <si>
    <t>Contribuição sobre Loterias Esportivas - Parcelamentos</t>
  </si>
  <si>
    <t>Registra as receitas de parcelamento das Contribuições sobre os Concursos de
Loterias Esportivas.</t>
  </si>
  <si>
    <t>Contribuição sobre Concursos Especiais de Loterias Esportivas</t>
  </si>
  <si>
    <t>Agrega a receita da contribuição sobre concurso de prognóstico esportivo, realizado pela Caixa Econômica Federal, e que, excepcionalmente, repassa para a Cruz Vermelha a renda líquida auferida para a Cruz Vermelha Brasileira, nos termos da Lei nº 6.905,
de 11 de maio de 1981, art. 2º. (REVOGADA PELA LEI Nº 13.756, DE 12 DE DEZEMBRO DE 2018).</t>
  </si>
  <si>
    <t>Registra a receita da contribuição sobre concurso de prognóstico esportivo, realizado pela Caixa Econômica Federal, e que, excepcionalmente, repassa para a Cruz Vermelha a renda líquida auferida para a Cruz Vermelha Brasileira, nos termos da Lei nº 6.905, de 11 de maio de 1981, art. 2º. (REVOGADA PELA LEI Nº 13.756, DE 12 DE DEZEMBRO DE 2018).</t>
  </si>
  <si>
    <t>Contribuição sobre Concursos Especiais de Loterias Esportivas - Parcelamentos</t>
  </si>
  <si>
    <t>Registra a receita de parcelamento da contribuição sobre concurso de prognóstico esportivo, realizado pela Caixa Econômica Federal, e que, excepcionalmente, repassa para a Cruz Vermelha a renda líquida auferida para a Cruz Vermelha Brasileira, nos termos da Lei nº 6.905, de 11 de maio de 1981, art. 2º. (REVOGADA PELA LEI Nº 13.756, DE 12 DE DEZEMBRO DE 2018).</t>
  </si>
  <si>
    <t>Contribuição sobre Loterias de Números</t>
  </si>
  <si>
    <t>Agrega a receita da Contribuição sobre Loterias de Números.</t>
  </si>
  <si>
    <t>Registra a receita da Contribuição sobre Loterias de Números.</t>
  </si>
  <si>
    <t>Contribuição sobre Loterias de Números - Parcelamentos</t>
  </si>
  <si>
    <t>Registra a receita de parcelamento da Contribuição sobre Loterias de Números.</t>
  </si>
  <si>
    <t>Contribuição sobre a Loteria Instantânea</t>
  </si>
  <si>
    <t>Agrega as receitas da Contribuição sobre a Loteria Instantânea.</t>
  </si>
  <si>
    <t>Registra as receitas da Contribuição sobre a Loteria Instantânea.</t>
  </si>
  <si>
    <t>Contribuição sobre a Loteria Instantânea - Parcelamentos</t>
  </si>
  <si>
    <t>Registra as receitas de parcelamento da Contribuição sobre a Loteria Instantânea.</t>
  </si>
  <si>
    <t>Contribuição sobre Concursos de Prognósticos - Modalidade Futebol</t>
  </si>
  <si>
    <t>Agrega as receitas da contribuição sobre Concurso de Prognóstico Específico
destinado ao Desenvolvimento da Prática Desportiva – Timemania.</t>
  </si>
  <si>
    <t>Registra as receitas da contribuição sobre Concurso de Prognóstico Específico
destinado ao Desenvolvimento da Prática Desportiva – Timemania.</t>
  </si>
  <si>
    <t>Contribuição sobre Concursos de Prognósticos - Modalidade Futebol - Parcelamentos</t>
  </si>
  <si>
    <t>Contribuição sobre Sorteios Realizados por Entidades Filantrópicas</t>
  </si>
  <si>
    <t>Agrega as receitas originadas da contribuição devida sobre sorteios realizados por Entidades Filantrópicas.</t>
  </si>
  <si>
    <t>Registra as receitas originadas da contribuição devida sobre sorteios realizados por Entidades Filantrópicas.</t>
  </si>
  <si>
    <t>Contribuição sobre Sorteios Realizados por Entidades Filantrópicas - Parcelamentos</t>
  </si>
  <si>
    <t>Registra as receitas originadas do parcelamento de débitos da contribuição devida sobre sorteios realizados por Entidades Filantrópicas.</t>
  </si>
  <si>
    <t>Cota-Parte da Contribuição Sindical</t>
  </si>
  <si>
    <t>Agrega as receitas que se originaram da cota-parte dos recursos arrecadados a título de contribuição sindical. Consiste da parcela de que trata o art. 4º da Lei nº 9.322, de 1996, uma vez que o restante da contribuição em questão não tramita pelo orçamento.</t>
  </si>
  <si>
    <t>Registra as receitas que se originaram da cota-parte dos recursos arrecadados a título de contribuição sindical. Consiste da parcela de que trata o art. 4º da Lei nº 9.322, de 1996, uma vez que o restante da contribuição em questão não tramita pelo orçamento.</t>
  </si>
  <si>
    <t>Cota-Parte da Contribuição Sindical - Parcelamentos</t>
  </si>
  <si>
    <t>Registra as receitas que se originaram do parcelamento de débitos da cota-parte dos recursos arrecadados a título de contribuição sindical. Consiste da parcela de que trata o art. 4º da Lei nº 9.322, de 1996, uma vez que o restante da contribuição em questão não tramita pelo orçamento.</t>
  </si>
  <si>
    <t>Contribuições Referentes ao Fundo de Garantia do Tempo de Serviço - FGTS</t>
  </si>
  <si>
    <t>Agrega as receitas originadas da contribuição devida pelos empregadores em caso de despedida de empregado sem justa causa, bem como da contribuição sobre a remuneração devida ao trabalhador</t>
  </si>
  <si>
    <t>Contribuição Relativa à Despedida de Empregado sem Justa Causa</t>
  </si>
  <si>
    <t>Registra as receitas originadas da contribuição devida pelos empregadores em caso de despedida de empregado sem justa causa.</t>
  </si>
  <si>
    <t>Contribuição sobre a Remuneração Devida ao Trabalhador</t>
  </si>
  <si>
    <t>Registra as receitas da contribuição sobre a remuneração devida ao trabalhador,
correspondentes ao adicional da contribuição social de 8%, devida pelo empregador, determinada pela aplicação da alíquota de 0,5% sobre a base de cálculo especificada nos §§ 2º e 3º do Decreto nº 3.914, de 11 de setembro de 2001 (total da remuneração mensal), perfazendo uma alíquota total de 8,5%.</t>
  </si>
  <si>
    <t>Contribuições Referentes ao Fundo de Garantia do Tempo de Serviço - FGTS - Parcelamentos</t>
  </si>
  <si>
    <t>Registra as receitas originadas do parcelamento de débitos da contribuição devida pelos empregadores em caso de despedida de empregado sem justa causa, bem como da contribuição sobre a remuneração devida ao trabalhador.</t>
  </si>
  <si>
    <t>Contribuição Social do Salário-Educação</t>
  </si>
  <si>
    <t>Agrega as receitas que se originaram da Contribuição Social do Salário-Educação,
recolhida pelas Empresas calculada com base em alíquota incidente sobre a
remuneração paga ou creditada, a qualquer título, aos segurados empregados.</t>
  </si>
  <si>
    <t>Registra as receitas que se originaram da Contribuição Social do Salário-Educação, recolhida pelas Empresas calculada com base em alíquota incidente sobre a remuneração paga ou creditada, a qualquer título, aos segurados empregados.</t>
  </si>
  <si>
    <t>Contribuição Social do Salário-Educação - Parcelamentos</t>
  </si>
  <si>
    <t>Registra as receitas que se originaram do parcelamento de débitos da Contribuição Social do Salário-Educação, recolhida pelas Empresas calculada com base em alíquota incidente sobre a remuneração paga ou creditada, a qualquer título, aos segurados empregados.</t>
  </si>
  <si>
    <t>Contribuição para o Ensino Aeroviário</t>
  </si>
  <si>
    <t>Agrega as receitas de contribuição das empresas de transporte aéreo regular, não regular, de táxi aéreo, de serviços aéreos especializados; de telecomunicações aeronáuticas, de implantação, administração, operação e exploração da infra-estrutura aeroportuária e de serviços auxiliares; de fabricação, reparos e manutenção, ou de representação, de aeronaves, suas peças, acessórios e de equipamentos aeronáuticos. Essa contribuição substitui as devidas ao SENAI, SENAC, SESI e SESC.</t>
  </si>
  <si>
    <t xml:space="preserve">Registra as receitas de contribuição das empresas de transporte aéreo regular, não regular, de táxi aéreo, de serviços aéreos especializados; de telecomunicações aeronáuticas, de implantação, administração, operação e exploração da infra-estrutura aeroportuária e de serviços auxiliares; de fabricação, reparos e manutenção, ou de representação, de aeronaves, suas peças, acessórios e de equipamentos aeronáuticos. Essa contribuição substitui as devidas ao SENAI, SENAC, SESI e SESC. </t>
  </si>
  <si>
    <t>Contribuição para o Ensino Aeroviário - Parcelamentos</t>
  </si>
  <si>
    <t>Registra as receitas que se originaram do parcelamento de débitos da contribuição das empresas de transporte aéreo regular, não regular, de táxi aéreo, de serviços aéreos especializados; de telecomunicações aeronáuticas, de implantação, administração, operação e exploração da infraestrutura aeroportuária e de serviços auxiliares; de fabricação, reparos e manutenção, ou de representação, de aeronaves, suas peças, acessórios e de equipamentos aeronáuticos. Essa contribuição substitui as devidas ao SENAI, SENAC, SESI e SESC.</t>
  </si>
  <si>
    <t>Contribuição para o Desenvolvimento do Ensino Profissional Marítimo</t>
  </si>
  <si>
    <t>Agrega receitas de contribuição das empresas particulares, estaduais, de economia mista e autárquicas, quer federais, estaduais ou municipais, de navegação marítima, fluvial ou lacustre, de serviços portuários, de dragagem e de administração e exploração de portos. Contribuição tal que substitui aquelas devidas ao SENAI, SENAC, SESI e SESC.</t>
  </si>
  <si>
    <t>Registra receitas de contribuição das empresas particulares, estaduais, de economia mista e autárquicas, quer federais, estaduais ou municipais, de navegação marítima, fluvial ou lacustre, de serviços portuários, de dragagem e de administração e exploração de portos. Contribuição tal que substitui aquelas devidas ao SENAI, SENAC, SESI e SESC.</t>
  </si>
  <si>
    <t>Contribuição para o Desenvolvimento do Ensino Profissional Marítimo - Parcelamentos</t>
  </si>
  <si>
    <t>Registra receitas que se originaram do parcelamento de débitos da contribuição das empresas particulares, estaduais, de economia mista e autárquicas, quer federais, estaduais ou municipais, de navegação marítima, fluvial ou lacustre, de serviços portuários, de dragagem e de administração e exploração de portos. Contribuição tal que substitui aquelas devidas ao SENAI, SENAC, SESI e SESC.</t>
  </si>
  <si>
    <t>Contribuição sobre a Arrecadação dos Fundos de Investimentos Regionais</t>
  </si>
  <si>
    <t>Agrega a receita oriunda da parcela de 1% da arrecadação dos Fundos de Investimentos Regionais (FINAM, FINOR e FUNRES), formados pela aplicação facultativa de parte do Imposto sobre a Renda - Pessoa Jurídica em depósitos para reinvestimento em projetos relevantes nas áreas de atuação da SUDAM e SUDENE.</t>
  </si>
  <si>
    <t>Registra a receita oriunda da parcela de 1% da arrecadação dos Fundos de Investimentos Regionais (FINAM, FINOR e FUNRES), formados pela aplicação facultativa de parte do Imposto sobre a Renda - Pessoa Jurídica em depósitos para reinvestimento em projetos relevantes nas áreas de atuação da SUDAM e SUDENE.</t>
  </si>
  <si>
    <t>Contribuição sobre a Arrecadação dos Fundos de Investimentos Regionais - Parcelamentos</t>
  </si>
  <si>
    <t>Registra a receita oriunda do parcelamento de débitos da parcela de 1% da arrecadação dos Fundos de Investimentos Regionais (FINAM, FINOR e FUNRES), formados pela aplicação facultativa de parte do Imposto sobre a Renda - Pessoa Jurídica em depósitos para reinvestimento em projetos relevantes nas áreas de atuação da SUDAM e SUDENE.</t>
  </si>
  <si>
    <t>Contribuição Industrial Rural</t>
  </si>
  <si>
    <t>Agrega as receitas oriundas de contribuições pagas por produtores rurais.</t>
  </si>
  <si>
    <t>Registra as receitas oriundas de contribuições pagas por produtores rurais.</t>
  </si>
  <si>
    <t>Contribuição Industrial Rural - Parcelamentos</t>
  </si>
  <si>
    <t>Registra as receitas oriundas do parcelamento de débitos das contribuições pagas por produtores rurais.</t>
  </si>
  <si>
    <t>Adicional à Contribuição Previdenciária Rural</t>
  </si>
  <si>
    <t>Agrega as receitas oriundas de adicional de 2,6% sobre o total de salários pagos, a título de contribuição previdenciária devido pelos empregadores rurais.</t>
  </si>
  <si>
    <t>Registra as receitas oriundas de adicional de 2,6% sobre o total de salários pagos, a título de contribuição previdenciária devido pelos empregadores rurais.</t>
  </si>
  <si>
    <t>Adicional à Contribuição Previdenciária Rural - Parcelamentos</t>
  </si>
  <si>
    <t>Registra as receitas oriundas do parcelamento de débitos de adicional de 2,6% sobre o total de salários pagos, a título de contribuição previdenciária devido pelos empregadores rurais.</t>
  </si>
  <si>
    <t>Contribuição sobre Movimentação ou Transmissão de Valores e de Créditos e Direitos de Natureza Financeira</t>
  </si>
  <si>
    <t>Agrega valores relativos à contribuição provisória sobre movimentação ou
transmissão de valores e de créditos e direitos de natureza financeira, prevista nos arts. 74, 75 e 80, inciso I, do Ato das Disposições Constitucionais Transitórias, cobrada até 31 de dezembro de 2007.</t>
  </si>
  <si>
    <t>Registra valores relativos à contribuição provisória sobre movimentação ou transmissão de valores e de créditos e direitos de natureza financeira, prevista nos arts. 74, 75 e 80, inciso I, do Ato das Disposições Constitucionais Transitórias, cobrada até 31 de dezembro de 2007.</t>
  </si>
  <si>
    <t>Contribuição sobre Movimentação ou Transmissão de Valores e de Créditos e Direitos de Natureza Financeira - Parcelamentos</t>
  </si>
  <si>
    <t>Registra valores relativos ao parcelamento de débitos da contribuição provisória
sobre movimentação ou transmissão de valores e de créditos e direitos de natureza
financeira, prevista nos arts. 74, 75 e 80, inciso I, do Ato das Disposições
Constitucionais Transitórias, cobrada até 31 de dezembro de 2007.</t>
  </si>
  <si>
    <t>Demais Contribuições Sociais Não Arrecadadas e Não Projetadas pela RFB</t>
  </si>
  <si>
    <t>Demais Contribuições Sociais Não Arrecadadas e Não Projetadas pela RFB - Parcelamentos</t>
  </si>
  <si>
    <t>Demais Contribuições Sociais – Arrecadadas e Projetadas pela RFB</t>
  </si>
  <si>
    <t>Registra contribuições sociais que não se enquadrem em outra natureza de receita mais específica e que sejam arrecadadas e projetadas pela Secretaria da Receita Federal do Brasil - RFB. Considera-se receita Arrecadada e Projetada pela RFB aquela cuja responsabilidade de projeção recai sobre a Secretaria da Receita Federal do Brasil e que é enviada à SOF para fins de elaboração das estimativas de receitas orçamentárias do PLOA, do PLDO e de outras avaliações periódicas da receita primária</t>
  </si>
  <si>
    <t>Portaria SOF nº 2067, de 22 de fevereiro de 2021</t>
  </si>
  <si>
    <t>Demais Contribuições Sociais – Arrecadadas e Projetadas pela RFB - Parcelamentos</t>
  </si>
  <si>
    <t>Registra as receitas decorrentes de Parcelamentos referemtes a contribuições sociais que não se enquadrem em outra natureza de receita mais específica e que sejam arrecadadas e projetadas pela Secretaria da Receita Federal do Brasil - RFB. Considera-se receita Arrecadada e Projetada pela RFB aquela cuja responsabilidade de projeção recai sobre a Secretaria da Receita Federal do Brasil e que é enviada à SOF para fins de elaboração das estimativas de receitas orçamentárias do PLOA, do PLDO e de outras avaliações periódicas da receita primária.</t>
  </si>
  <si>
    <t>Portaria Conjunta STN/SOF/ME  nº 16/2021</t>
  </si>
  <si>
    <t>Registra as receitas originadas das contribuições para o Programa de Integração Nacional - PIN.</t>
  </si>
  <si>
    <t>Registra as receitas originadas das contribuições para o Programa de Redistribuição de Terras e de Estímulo à Agroindústria do Norte e do Nordeste - PROTERRA.</t>
  </si>
  <si>
    <t>Registra as receitas da Contribuição devida por permissionários de regime de entreposto aduaneiro na importação de uso público, concessionários de lojas francas, beneficiários de depósito especial alfandegado e permissionários de local alfandegado de uso público, pelo ressarcimento das despesas administrativas decorrentes das atividades extraordinárias de fiscalização realizadas pela Secretaria da Receita Federal e pela realização de análises e laudos laboratoriais na importação de produtos das indústrias químicas e paraquímicas e alimentícias.</t>
  </si>
  <si>
    <t>Registra as receitas da contribuição mensal devida pelas entidades turfísticas à Comissão Coordenadora da Criação do Cavalo Nacional - CCCCN, destinada à sua administração, ao desenvolvimento das atividades ligadas à equideocultura no País e ao auxílio às sociedades e às entidades turfísticas, calculada sobre o valor total do movimento geral de apostas do mês anterior.</t>
  </si>
  <si>
    <t>Registra as receitas oriundas da contribuição incidentes sobre: a veiculação, a produção, o licenciamento, a distribuição de obras cinematográficas e videofonográficas com fins comerciais; a prestação de serviços que se utilizem de meios que possam, efetiva ou potencialmente, distribuir conteúdos audiovisuais; a veiculação ou distribuição de obra audiovisual publicitária incluída em programação internacional; e o pagamento, o crédito, o emprego, a remessa ou a entrega, aos produtores, distribuidores ou intermediários no exterior, de importâncias relativas a rendimento decorrente da exploração de obras cinematográficas e videofonográficas ou por sua aquisição ou importação, a preço fixo.</t>
  </si>
  <si>
    <t>Registra as receitas relativas à Cota-Parte do Adicional ao Frete para Renovação da Marinha Mercante - AFRMM, que destina-se a atender aos encargos da intervenção da União no apoio ao desenvolvimento da marinha mercante e da indústria de construção e reparação naval brasileiras, e constitui fonte básica do Fundo da Marinha Mercante - FMM. Esta contribuição incide sobre o frete, que é a remuneração do transporte aquaviário da carga de qualquer natureza, descarregada em porto brasileiro, com alíquotas de 10%, 25% e 40%, segundo o tipo de transporte.</t>
  </si>
  <si>
    <t>Registra receitas da Contribuição sobre as Receitas de Concessionárias e Permissionárias de Energia Elétrica. As concessionárias e permissionárias de serviços públicos de distribuição de energia elétrica ficam obrigadas a aplicar, anualmente, um percentual de sua receita operacional líquida em pesquisa e desenvolvimento do setor elétrico e em programas de eficiência energética no uso final.</t>
  </si>
  <si>
    <t>Registra receitas da contribuição de intervenção no domínio econômico, devida pelas empresas detentoras de licença de uso ou adquirente de conhecimentos tecnológicos, bem como aquelas signatárias de contratos que impliquem transferência de tecnologia, firmados com residentes ou domiciliados no exterior, incidente à alíquota de 10% sobre os valores pagos, creditados, entregues, empregados ou remetidos, a cada mês, a residentes ou domiciliados no exterior.</t>
  </si>
  <si>
    <t>Registra as receitas originadas da Contribuição relativa às atividades de  importação de petróleo e seus derivados, gás natural e álcool carburante - CIDE Combustíveis - Importação.</t>
  </si>
  <si>
    <t>Registra as receitas originadas da Contribuição relativa às atividades de comercialização  de petróleo e seus derivados, gás natural e álcool carburante - CIDE Combustíveis - Comercialização.</t>
  </si>
  <si>
    <t>Registra as receitas advindas de contribuição devida pelas empresas prestadoras de serviços de telecomunicações, decorrente da prestação dos serviços de telecomunicações, à alíquota de 1% sobre o valor da receita operacional bruta, excluindo-se, para determinação da base de cálculo, as vendas canceladas, os descontos concedidos, o Imposto sobre Operações Relativas à Circulação de Mercadorias e sobre Prestações de Serviços de Transportes Interestaduais, Intermunicipal e de Comunicações - ICMS, a Contribuição ao Programa de Integração Social - PIS e a Contribuição para o Financiamento da Seguridade Social - COFINS.</t>
  </si>
  <si>
    <t>Registra as receitas oriundas da contribuição devida pelas empresas prestadoras de serviços de telecomunicações, à alíquota de 0,5% sobre a receita bruta, decorrente de prestação de serviços de telecomunicações no regime público e privado, excluindo-se, para determinação da base de cálculo, as vendas canceladas, os descontos concedidos, o Imposto sobre Operações Relativas à Circulação de Mercadorias e sobre Prestações de Serviços de Transportes Interestaduais, Intermunicipal e de Comunicações - ICMS, a Contribuição ao Programa de Integração Social - PIS e a Contribuição para o Financiamento da Seguridade Social - COFINS.</t>
  </si>
  <si>
    <t>Registra as receitas originadas da Contribuição para Fomento da Radiodifusão Pública.</t>
  </si>
  <si>
    <t>Agrega as receitas originadas da contribuição paga por empresas que vendem bens e serviços de informática e que optaram por investir em pesquisa e desenvolvimento</t>
  </si>
  <si>
    <t>Registra as receitas originadas da contribuição paga por empresas instaladas na Amazônia que vendem bens e serviços de informática e que optaram por investir em pesquisa e desenvolvimento.</t>
  </si>
  <si>
    <t>Registra as receitas originadas da contribuição paga por empresas instaladas nas demais regiões do País (exceto na Amazônia) que vendem bens e serviços de informática e que optaram por investir em pesquisa e desenvolvimento</t>
  </si>
  <si>
    <t>Contribuições Relativas às Atividades Rurais e Industriais Rurais</t>
  </si>
  <si>
    <t>Agrega os ingressos das contribuições de intervenção no domínio econômico (CIDEs) de que tratam os arts. 2º e 5º do Decreto-Lei nº 1.146, de 1970.</t>
  </si>
  <si>
    <t>Contribuição Relativa às Atividades Industriais Rurais - CIDE Industrial Rural</t>
  </si>
  <si>
    <t>Registra os ingressos da contribuição de intervenção no domínio econômico (CIDE), à alíquota de 2,5%, de que trata o art. 2º do Decreto-Lei nº 1.146, de 1970, devida sobre a soma da folha mensal dos salários de contribuição previdenciária dos seus empregados pelas pessoas naturais e jurídicas, inclusive cooperativa, que exerçam as atividades abaixo enumeradas: I - Indústria de cana-de-açúcar; II - Indústria de laticínios; III - Indústria de beneficiamento de chá e de mate; IV - Indústria da uva; V - Indústria de extração e beneficiamento de fibras vegetais e de descaroçamento de algodão; VI - Indústria de beneficiamento de cereais; VII - Indústria de beneficiamento de café; VIII - Indústria de extração de madeira para serraria, de resina, lenha e carvão vegetal; e IX - Matadouros ou abatedouros de animais de quaisquer espécies e charqueadas.</t>
  </si>
  <si>
    <t>Contribuição Relativa às Atividades Rurais em Imóveis Sujeitos ao ITR - CIDE Atividade Rural</t>
  </si>
  <si>
    <t>Registra os ingressos da contribuição de intervenção no domínio econômico (CIDE) de que trata o art. 5º do Decreto-Lei nº 1.146, de 1970, fixada em 21% (ver Decreto-Lei nº 1.989/1982, art. 1º) do valor de referência regional, para cada módulo fiscal atribuído ao respectivo imóvel de conformidade com o artigo 50, § 2º, da Lei nº 4.504, de 30 de novembro de 1964, com a redação dada pela Lei nº 6.746, de 10 dezembro de 1979. Esta contribuição é devida apenas pelos exercentes de atividades rurais em imóvel sujeito ao Imposto Territorial Rural (ITR).</t>
  </si>
  <si>
    <t>Adicional à Contribuição Previdenciária sobre a Folha - CIDE Reforma Agrária</t>
  </si>
  <si>
    <t>Registra os ingressos da contribuição de intervenção no domínio econômico (CIDE) de que trata o art. 3º do Decreto-Lei nº 1.146, de 1970. Trata-se do adicional de 0,2% à contribuição previdenciária das empresas, calculado sobre o valor da folha.</t>
  </si>
  <si>
    <t>Contribuições Econômicas sobre Commodities</t>
  </si>
  <si>
    <t>Agrega as receitas originadas de contribuições econômicas sobre commodities, específicas de Estados e Municípios</t>
  </si>
  <si>
    <t>Contribuição Econômica destinada ao Fethab</t>
  </si>
  <si>
    <t>Registra as receitas decorrentes de contribuições arrecadadas, coforme Lei Estadual do Estado do Mato Grosso nº 10.353/2015.</t>
  </si>
  <si>
    <t>Outras Contribuições Econômicas – Arrecadadas e Projetadas pela RFB</t>
  </si>
  <si>
    <t>Registra contribuições econômicas que não se enquadrem em outra natureza de receita mais específica e que sejam arrecadadas e projetadas pela Secretaria da Receita Federal do Brasil - RFB. Considera-se receita Arrecadada e Projetada pela RFB aquela cuja responsabilidade de projeção recai sobre a Secretaria da Receita Federal do Brasil e que é enviada à SOF para fins de elaboração das estimativas de receitas orçamentárias do PLOA, do PLDO e de outras avaliações periódicas da receita primária</t>
  </si>
  <si>
    <t>Portaria Conjunta STN/SOF/ME nº 16/2021</t>
  </si>
  <si>
    <t>Agrega recursos provenientes da colocação, no mercado interno, de títulos de responsabilidade do Tesouro Nacional, conforme autorizado na Lei nº 10.179, de 6 de fevereiro de 2001, e com as características definidas no Decreto nº 3.859, de 4 de julho de 2001, destinados aos diversos fins especificados em normativos legais, excetuados aqueles destinados ao refinanciamento da dívida pública federal.</t>
  </si>
  <si>
    <t>Títulos de Responsabilidade do Tesouro Nacional - Refinanciamento da Dívida Pública Federal no Mercado Interno</t>
  </si>
  <si>
    <t>Agrega os recursos provenientes da colocação, no mercado interno, de títulos de responsabilidade do Tesouro Nacional, conforme autorizado na Lei nº 10.179, de 6 de fevereiro de 2001, e com as características definidas no Decreto nº 3.859, de 4 de julho de 2001, destinados ao refinanciamento da dívida pública mobiliária. A Lei Complementar nº 101, de 4 de maio de 2000, Lei de Responsabilidade Fiscal - LRF, define o refinanciamento da dívida mobiliária, como sendo a emissão de títulos para pagamento do principal acrescido da atualização monetária.</t>
  </si>
  <si>
    <t>Agrega os Títulos da Dívida Agrária - TDA, que foram criados para viabilizar o pagamento das indenizações, para fins de reforma agrária, conforme disposto na Lei nº 4.504, de 30 de novembro de 1964. Os recursos oriundos da emissão desses títulos são destinados ao cumprimento das indenizações por desapropriações de imóveis rurais para fins de colonização e reforma agrária, dentro das ações previstas no Plano Nacional de Reforma Agrária.</t>
  </si>
  <si>
    <t>Agrega as receitas provenientes de obrigações contratuais no mercado interno, decorrentes de financiamentos ou empréstimos, inclusive arrendamento mercantil, ou concessão de qualquer garantia que represente compromisso, autorizadas por leis específicas, não especificadas em outras naturezas de receita.</t>
  </si>
  <si>
    <t>Empréstimos Compulsórios</t>
  </si>
  <si>
    <t>Agrega as receitas decorrentes de empréstimos compulsórios. O art. 148 da Constituição estabelece que a União, mediante lei complementar, poderá instituir empréstimos compulsórios para atender a despesas extraordinárias, decorrentes de calamidade pública, de guerra externa ou sua iminência; e no caso de investimento público de caráter urgente e de relevante interesse nacional.</t>
  </si>
  <si>
    <t>Operações de Crédito - Mercado Interno - Estados/DF/Municípios</t>
  </si>
  <si>
    <t>Agrega as operações de crédito internas, que compreendem os recursos decorrentes da colocação no mercado interno de títulos públicos, financiamentos ou empréstimos obtidos no país junto a entidades estatais ou particulares. Específica para operações de crédito internas dos Estados, Distrito Federal e Municípios.</t>
  </si>
  <si>
    <t>Operações de Crédito Internas de Estados/DF/Municípios</t>
  </si>
  <si>
    <t>Agrega o valor da arrecadação com operação de crédito internas de Estados, Distrito Federal e Municípios.</t>
  </si>
  <si>
    <t>Agrega os recursos provenientes da colocação, no mercado externo, de títulos de responsabilidade do Tesouro Nacional, conforme autorizado na Lei nº 10.179, de 6 de fevereiro de 2001, e com as características definidas no Decreto nº 3.859, de 4 de julho de 2001, destinados a fins específicos, autorizados em normativos legais. As operações externas, de natureza financeira, dependem, ainda, de autorização do Senado Federal, conforme disposto na Constituição Federal, art. 52.</t>
  </si>
  <si>
    <t>Agrega os recursos provenientes da colocação, no mercado externo, de títulos de responsabilidade do Tesouro Nacional, conforme autorizado na Lei nº 10.179, de 6 de fevereiro de 2001, e com as características definidas no Decreto nº 3.859, de 4 de julho de 2001, destinados ao refinanciamento da dívida pública.  A Lei de Responsabilidade Fiscal - LRF, define o refinanciamento da dívida mobiliária, como sendo a emissão de títulos para pagamento do principal acrescido da atualização monetária.</t>
  </si>
  <si>
    <t>Operação de Crédito Externas - Estados/DF/Municípios</t>
  </si>
  <si>
    <t>Agrega as receitas de operações de crédito externas. Compreendem os recursos decorrentes da colocação no mercado externo de títulos públicos, financiamentos ou empréstimos obtidos no país junto a entidades estatais ou particulares. Específica para operações de crédito externas dos Estados, Distrito Federal e Municípios.</t>
  </si>
  <si>
    <t>Operações de Crédito Externas - Estados/DF/ Municípios</t>
  </si>
  <si>
    <t>Registra o valor da arrecadação de receita com operações de crédito externas realizadas pelos Estados, Distrito Federal e Municípios.</t>
  </si>
  <si>
    <t>Alienação de Títulos Mobiliários</t>
  </si>
  <si>
    <t>Alienação de Estoques da Política de Garantia de Preços Mínimos - PGPM</t>
  </si>
  <si>
    <t>Registra as receitas provenientes da venda de produtos agrícolas contemplados pela política agrícola, na forma disposta do art. 174, da Constituição Federal, de 1988, cujo objetivo é exercer a função de planejamento promovendo, regulando, fiscalizando, controlando e  avaliando as atividades de suprir necessidades e de assegurar o incremento da produção e da produtividade agrícola, regulando o abastecimento interno, especialmente o alimentar, reduzindo as disparidades regionais.</t>
  </si>
  <si>
    <t>Alienação de Estoques do Programa de Aquisição de Alimentos - PAA</t>
  </si>
  <si>
    <t>Registra as receitas provenientes da alienação de estoques de alimentos pela Companhia Nacional de Abastecimento - CONAB, cujos produtos foram adquiridos mediante recursos transferidos pelo Ministério do Desenvolvimento Social e Combate à Fome - MDS.</t>
  </si>
  <si>
    <t>Alienação de Estoques de Café - FUNCAFÉ</t>
  </si>
  <si>
    <t>Registra as receitas provenientes da venda de estoques de café, contemplados pela política de garantia de preços mínimos, adquiridos com recursos do Tesouro Nacional.</t>
  </si>
  <si>
    <t>Registra as receitas provenientes da alienação de  bens móveis e semoventes. Compreende a alienação de animais, veículos, móveis, equipamentos e utensílios.</t>
  </si>
  <si>
    <t>Alienação de Bens Móveis Específica para Estados, Distrito Federal e Municípios</t>
  </si>
  <si>
    <t>Agrega o valor da receita de alienação de bens móveis tais como: mercadorias, bens inservíveis ou desnecessários, dentre outros. Específica para atender Estados, Distrito Federal e Municípios.</t>
  </si>
  <si>
    <t>Agrega o valor da receita obtida com a alienação ou resgate de títulos e valores mobiliários específica para Estados, Distrito Federal e Municípios.</t>
  </si>
  <si>
    <t>Alienação de Investimentos Temporários</t>
  </si>
  <si>
    <t>A questão do investimento ser classificado em temporário ou permanente é objeto do PCASP, não do ementário da NR. Este tem por objeto primário a definição entre receitas correntes ou de capital.</t>
  </si>
  <si>
    <t>Alienação de Investimentos Permanentes</t>
  </si>
  <si>
    <t>Alientação de Bens Imóveis, Programa de Administração Imobiliária da União</t>
  </si>
  <si>
    <t>Registra a receita proveniente da alienação de bens imóveis, conforme Programa de Administração Imobiliária da União.</t>
  </si>
  <si>
    <t>Agrega as receitas da alienação de bens intangíveis, tais como marcas, patentes, títulos de licença, direitos de franquia, direitos autorais, entre outros. A Lei de Responsabilidade Fiscal veda a aplicação da receita de capital derivada da alienação de bens e direitos que integram o patrimônio público para o financiamento de despesa corrente, salvo se destinada por lei aos regimes de previdência social, geral e próprio dos servidores públicos.</t>
  </si>
  <si>
    <t>Amortização de Empréstimos - BEA/BIB</t>
  </si>
  <si>
    <t>Agrega as receitas provenientes do Bond Exchange Agreement - BEA, acordo por meio do qual foram reestruturados juros atrasados devidos pelo setor público brasileiro no período de julho de 1989 a dezembro de 1990 a credores privados estrangeiros. Em 20 de novembro de 1992, esses juros foram permutados por bônus de emissão da União, segundo as disposições da Resolução do Senado Federal nº 20, de 1991. Pela Resolução, ficou assegurado aos mutuários originais o repasse das condições do Acordo mediante contratação dos pertinentes financiamentos internos, com prestações semestrais em junho e dezembro, autorizados pelas Portarias MF nº 211, de 1995, e nº 167, de 1997, o qual encerrou-se em 1º de janeiro de 2001. O Brazil Investment Bond Exchange Agreement - BIB representa o Acordo por intermédio do qual foram trocadas por bônus de emissão da União, em 31 de agosto de 1989, parcelas do principal da dívida devida pelo setor público brasileiro a credores externos, vencidas entre 1987 e 1993. Pela Resolução nº 96, de 1993, o Senado Federal autorizou o repasse dos benefícios do Acordo aos devedores originais, mediante celebração de contratos de financiamento interno. As Portarias MF nº 208, de 1995, e nº 166, de 1997, disciplinam a formalização dos instrumentos contratuais com prestações semestrais em março e setembro, o qual tem como vencimento em 15 de setembro de 2013.</t>
  </si>
  <si>
    <t>Amortização Proveniente da Execução de Garantia - Operações de Crédito</t>
  </si>
  <si>
    <t>Agrega os recursos oriundos da retenção de receitas próprias de Estados e Municípios em função do não-pagamento de dívidas nas quais a União foi garantidora. A legislação aplicável à honra de aval concedido pela União em operações de crédito externas é o Decreto-Lei nº 1.928, de 18 de fevereiro de 1982, alterado pelo Decreto-Lei nº 2.169, de 29 de outubro de 1984. Com relação à honra de aval interna, aplica-se a Lei Complementar nº 101, de 5 maio de 2000 . Quando o devedor original, por qualquer razão, não efetua o pagamento de sua dívida, a União, como garantidora, realiza o pagamento da prestação em atraso, sub-rogando-se no crédito respectivo junto ao devedor.</t>
  </si>
  <si>
    <t>Agrega receitas provenientes da amortização de empréstimos concedidos pela União aos Estados e Municípios, no âmbito do programa de renegociação de dívidas externas, instituído pela Lei nº 7.976, de 27 de dezembro de 1989. Inclui, também, as operações de crédito internas realizadas com base no disposto nos Votos CMN nº 340 e 548, ambos de 1989, as operações de crédito internas contratadas até 30 de setembro de 1991, junto a órgãos e entidades Controlas direta ou indiretamente pela União, autorizados pela Lei nº 8.727, de 5 de novembro de 1993, e o retorno de financiamentos concedidos no âmbito do Programa de Apoio à Reestruturação e ao Ajuste Fiscal dos Estados autorizados pela Lei nº 9.496, de 11 de setembro de 1997.</t>
  </si>
  <si>
    <t>Agrega as receitas oriundas da amortização de empréstimos, financiamentos e refinanciamentos concedidos pela União, no âmbito do programa de refinanciamento da dívida externa, o Plano Brady. O Plano Brady foi um acordo firmado ao amparo da Resolução do Senado Federal nº 98, de 1992, alterada pelas Resoluções nº 90 e 132, ambas de 1993, reestruturando a dívida de médio e longo prazos (principal vencido e vincendo, assim como juros devidos e não pagos no período de 1º de janeiro de 1991 a 15 de abril de 1994) do setor público brasileiro junto aos credores privados estrangeiros, mediante emissão em 15/04/1994 de sete tipos de bônus pela União: Debt Conversion Bond, New Money Bond, Flirb, C - Bond, Discount Bond, Par Bond e EI Bond. A contratação do financiamento interno com os mutuários originais, formalizando o repasse das condições financeiras do acordo com prestações semestrais em abril e outubro, foi autorizada pelas Portarias MF nº 89, de 1996, nº 192, de 1996, nº 168, de 1997 e nº 364, de 2000, com termo em 15 de abril de 2024.</t>
  </si>
  <si>
    <t>Agrega receitas provenientes de amortização de empréstimos concedidos no âmbito do Programa das Operações Oficiais de Crédito – POOC. Esse programa envolve operações destinadas ao financiamento de ações que, por serem de interesse público, são custeadas com recursos do Tesouro Nacional, têm encargos financeiros menores que os praticados pelo mercado, ou são contemplados com subvenção econômica direta ou indireta.</t>
  </si>
  <si>
    <t>Agrega as receitas provenientes de pagamento de parcelas de empréstimos, financiamentos e refinanciamentos que não se enquadram em categorias específicas.</t>
  </si>
  <si>
    <t>Amortização de Financiamento do Fundo de Financiamento ao Estudante do Ensino Superior - FIES</t>
  </si>
  <si>
    <t xml:space="preserve">Amortização de Financiamento do Fundo de Financiamento ao Estudante do Ensino Superior - FIES.
</t>
  </si>
  <si>
    <t>Portaria SEAFI/SOF nº 6, de 18 de Julho de 2019.</t>
  </si>
  <si>
    <t>Amortização de Financiamento Proveniente de Fundo Garantidor</t>
  </si>
  <si>
    <t xml:space="preserve">Agrega as receitas referentes à amortização de financiamento proveniente de fundos garantidores.
</t>
  </si>
  <si>
    <t>Agrega as receitas provenientes de amortização de financiamento concedido pelo Fundo de Financiamento ao Estudante do Ensino Superior.</t>
  </si>
  <si>
    <t>Transferências da União - Específicas de Estados, DF e Municípios</t>
  </si>
  <si>
    <t>Registra o valor total das receitas recebidas por meio de transferências de capital da União recebidas pelas entidades da administração Estadual, do Distrito Federal e Municipal inclusive suas fundações instituídas pelo poder público.</t>
  </si>
  <si>
    <t>Transferência de Recursos do Sistema Único de Saúde – SUS – Fundo a Fundo - Bloco de Manutenção das Ações e Serviços Públicos de Saúde</t>
  </si>
  <si>
    <t>Transferência de Recursos do SUS – Atenção Primária</t>
  </si>
  <si>
    <t>Agrega o valor total de transferências de capital do bloco de manutenção das ações e serviços públicos de saúde do Fundo Nacional de Saúde (União) recebidos pelos Fundos de Saúde dos Estados, do Distrito Federal e dos Municípios, referentes a gastos com atenção primária em saúde.</t>
  </si>
  <si>
    <t>Transferência de Recursos do SUS – Atenção Especializada</t>
  </si>
  <si>
    <t>Agrega o valor total de transferências de capital do bloco de manutenção das ações e serviços públicos de saúde do Fundo Nacional de Saúde (União) recebidos pelos Fundos de Saúde dos Estados, do Distrito Federal e dos Municípios, referentes a gastos com atenção especializada em saúde.</t>
  </si>
  <si>
    <t>Transferência de Recursos do SUS – Vigilância em Saúde</t>
  </si>
  <si>
    <t>Agrega o valor total de transferências de capital do bloco de manutenção das ações e serviços públicos de saúde do Fundo Nacional de Saúde (União) recebidos pelos Fundos de Saúde dos Estados, do Distrito Federal e dos Municípios, referentes a gastos com vigilância em saúde.</t>
  </si>
  <si>
    <t>Transferência de Recursos do SUS – Assistência Farmacêutica</t>
  </si>
  <si>
    <t>Agrega o valor total de transferências de capital do bloco de manutenção das ações e serviços públicos de saúde do Fundo Nacional de Saúde (União) recebidos pelos Fundos de Saúde dos Estados, do Distrito Federal e dos Municípios, referentes a gastos com assistência farmacêutica.</t>
  </si>
  <si>
    <t>Transferência de Recursos do SUS – Gestão do SUS</t>
  </si>
  <si>
    <t>Agrega o valor total de transferências de capital do bloco de manutenção das ações e serviços públicos de saúde do Fundo Nacional de Saúde (União) recebidos pelos Fundos de Saúde dos Estados, do Distrito Federal e dos Municípios, referentes a gastos com gestão do SUS.</t>
  </si>
  <si>
    <t>Transferência de Recursos do SUS – Outros Programas Financiados por Transferências Fundo a Fundo</t>
  </si>
  <si>
    <t>Agrega o valor total de transferências de capital do bloco de manutenção das ações e serviços públicos de saúde do Fundo Nacional de Saúde (União) recebidos pelos Fundos de Saúde dos Estados, do Distrito Federal e dos Municípios, para ações não especificados anteriormente.</t>
  </si>
  <si>
    <t>Transferências de Recursos do Sistema Único de Saúde – SUS Destinados à Atenção Primária</t>
  </si>
  <si>
    <t>Agrega o valor das transferências de capital da União recebidas pelos Estados, Distrito Federal e Municípios, referentes ao bloco de estruturação da rede de serviços do Sistema Único de Saúde – SUS, destinados à atenção primária em saúde.</t>
  </si>
  <si>
    <t>Transferências de Recursos do Sistema Único de Saúde – SUS destinados à Atenção Especializada</t>
  </si>
  <si>
    <t>Agrega o valor das transferências de capital da União recebidas pelos Estados, Distrito Federal e Municípios, referentes ao bloco de estruturação da rede de serviços do Sistema Único de Saúde – SUS, destinaos à atenção especializada em saúde.</t>
  </si>
  <si>
    <t>Transferências de Recursos do Sistema Único de Saúde – SUS destinados à Vigilância em Saúde</t>
  </si>
  <si>
    <t>Agrega o valor das transferências de capital da União recebidas pelos Estados, Distrito Federal e Municípios, referentes ao bloco de estruturação da rede de serviços do Sistema Único de Saúde – SUS, destinados à Vigilância em Saúde.</t>
  </si>
  <si>
    <t>Transferências de Recursos do Sistema Único de Saúde – SUS destinados à Gestão e Desenvolvimento de Tecnologias em Saúde no SUS</t>
  </si>
  <si>
    <t>Agrega o valor das transferências de capital da União recebidas pelos Estados, Distrito Federal e Municípios, referentes ao bloco de estruturação da rede de serviços do Sistema Único de Saúde – SUS, destinados à Gestão e Desenvolvimento de Tecnologias em Saúde no SUS.</t>
  </si>
  <si>
    <t>Transferências de Recursos do Sistema Único de Saúde – SUS destinados à Gestão do SUS</t>
  </si>
  <si>
    <t>Agrega o valor das transferências de capital da União recebidas pelos Estados, Distrito Federal e Municípios, referentes ao bloco de estruturação da rede de serviços do Sistema Único de Saúde – SUS, destinados à Gestão do SUS.</t>
  </si>
  <si>
    <t>Outras Transferências de Recursos do Sistema Único de Saúde – SUS, não detalhadas anteriormente</t>
  </si>
  <si>
    <t>Agrega o valor das transferências de capital da União recebidas pelos Estados, Distrito Federal e Municípios, referentes ao bloco investimento na rede de serviços do Sistema Único de Saúde – SUS, não detalhadas anteriormente.</t>
  </si>
  <si>
    <t>Agrega o valor das transferências de capital da União recebidas pelos Estados, Distrito Federal e Municípios, referentes ao bloco de estruturação da rede de serviços do Sistema Único de Saúde – SUS, não detalhadas anteriormente.</t>
  </si>
  <si>
    <t>Registra o valor das transferências de capital da União recebidas pelos Estados, Distrito Federal e Municípios, referentes a programas de educação.</t>
  </si>
  <si>
    <t>Prog. de Apoio ao Transp. Escolar para Educação Básica - CAMINHO DA ESCOLA</t>
  </si>
  <si>
    <t>Programa Nacional de Reestruturação e Aquisição de Equipamentos para a Rede Escolar Pública de Educação Infantil - Proinfância</t>
  </si>
  <si>
    <t>Outras transferências destinadas a Programas de Educação</t>
  </si>
  <si>
    <t>Transferências Advindas de Emendas Parlamentares Individuais</t>
  </si>
  <si>
    <t>Registra a receita de capital repassada pela União , decorrente de emedas parlamentares individuais, na forma prevista do parágrafo 9º do art. 166, da CF/88, acrescido pela Emenda Constitucional nº 86/2015.</t>
  </si>
  <si>
    <t>Portaria STN nº 387, de 13 de Junho de 2019</t>
  </si>
  <si>
    <t>Transferência de Convênios da União e de suas Entidades</t>
  </si>
  <si>
    <t>Registra o valor total dos recursos oriundos de convênios firmados, com ou sem contraprestações de serviços, com a União ou com suas entidades, para a realização de objetivos de interesse comum dos partícipes, e destinados a custear despesas de capital. Quando o convênio for entre entidades federais, a entidade transferidora não poderá integrar o orçamento da seguridade social da União.</t>
  </si>
  <si>
    <t>Transferências de Convênio da União para o Sistema Único de Saúde – SUS</t>
  </si>
  <si>
    <t>Transferências de Convênio da União destinadas a Programas de Educação</t>
  </si>
  <si>
    <t>Outras Transferências de Convênios da União</t>
  </si>
  <si>
    <t>Registra o valor dos recursos oriundos de outros convênios firmados com a União, para a realização de objetivos de interesse comum dos partícipes, e destinados a custear despesas de capital, não previstos nos itens anteriores.</t>
  </si>
  <si>
    <t>Outras Transferências da União</t>
  </si>
  <si>
    <t>Transferências dos Estados, Distrito Federal, e de suas Entidades</t>
  </si>
  <si>
    <t xml:space="preserve">Registra o valor total dos recursos recebidos pelas demais esferas de governo e respectivas entidades da administração descentralizada, transferidos pelos Estados e Distrito Federal. </t>
  </si>
  <si>
    <t>Agrega as transferências de capital dos Estados, Distrito Federal, e de suas entidades, recebidas pelos consórcios públicos, mediante contrato ou outro instrumento.</t>
  </si>
  <si>
    <t>Registra o valor das transferências de capital dos Estados, Distrito Federal, e de suas entidades, recebidas pelos consórcios públicos, mediante contrato ou outro instrumento.</t>
  </si>
  <si>
    <t>Registra o valor dos recursos oriundos de outros convênios dos Estados, para a realização de objetivos de interesse comum dos partícipes, e destinados a custear despesas de capital.</t>
  </si>
  <si>
    <t>Transferências de Convênios dos Estados e do Distrito Federal e de suas Entidades</t>
  </si>
  <si>
    <t>Registra o valor total dos recursos oriundos de convênios firmados com ou sem contraprestações de serviços com Estados ou com o Distrito Federal e respectivas entidades públicas, para a realização de objetivos de interesse comum dos partícipes, destinados a custear despesas de capital.</t>
  </si>
  <si>
    <t>Registrar o valor dos recursos oriundos de convênios firmados com os Estados, destinados a programas de saneamento básico, para a realização de objetivos de interesse comum dos partícipes, e destinados a custear despesas de capital.</t>
  </si>
  <si>
    <t>Outras Transferências de Convênio dos Estados</t>
  </si>
  <si>
    <t>Registra o valor dos recursos oriundos de outros convênios dos Estados, para a realização de objetivos de interesse comum dos partícipes, e destinados a custear despesas de capital, não previstos nos itens anteriores.</t>
  </si>
  <si>
    <t>Outras Transferências dos Estados</t>
  </si>
  <si>
    <t>Registra o valor dos recursos oriundos de outros convênios dos Municípios, para a realização de objetivos de interesse comum dos partícipes, e destinados a custear despesas de capital, não previstos nos itens anteriores.</t>
  </si>
  <si>
    <t>Registra o valor total dos recursos recebidos pelas demais esferas de governo e de suas entidades da administração descentralizada, transferidos pelos Municípios.</t>
  </si>
  <si>
    <t>Transferências de Convênios dos Municípios e de suas Entidades</t>
  </si>
  <si>
    <t>Registra o valor total dos recursos oriundos de convênios firmados, com ou sem contraprestações de serviços com Municípios ou com suas entidades públicas, para a realização de objetivos de interesse comum dos partícipes, destinados a custear despesas de capital.</t>
  </si>
  <si>
    <t>Transferências de Convênios dos Municípios destinados a Programas de Saúde</t>
  </si>
  <si>
    <t>Transferências de Convênios dos Municípios destinadas a Programas de Educação</t>
  </si>
  <si>
    <t>Transferências de Convênios dos Municípios destinadas a Programas de Saneamento</t>
  </si>
  <si>
    <t>Outras Transferências de Convênios dos Municípios</t>
  </si>
  <si>
    <t>Registra  as receitas provenientes de recursos financeiros recebidos de instituições dotadas de personalidade jurídica de direito privado, decorrentes de doações, contratos, convênios, acordos, ajustes, termos de parceria ou outros instrumentos, quando destinados a atender despesas classificáveis como de capital.</t>
  </si>
  <si>
    <t>Transferências de Instituições Privadas - Específicas de Estados, DF e Municípios</t>
  </si>
  <si>
    <t>Agrega as receitas provenientes de recursos financeiros recebidos de instituições dotadas de personalidade jurídica de direito privado, decorrentes de doações, contratos, convênios, acordos, ajustes, termos de parceria ou outros instrumentos, quando destinados a atender despesas classificáveis como de capital. Específica para transferências aos Estados, Distrito Federal e Municípios.</t>
  </si>
  <si>
    <t>Transferências de Convênios de Instituições Privadas</t>
  </si>
  <si>
    <t>Agrega o valor total dos recursos oriundos de convênios firmados, com ou sem contraprestações de serviços, com instituições privadas, para a realização de objetivos de interesse comum dos partícipes, destinados a custear despesas de capital.</t>
  </si>
  <si>
    <t>Agrega o valor total dos recursos oriundos de convênios firmados, com ou sem contraprestações de serviços, com instituições privadas, para a realização de objetivos de interesse comum dos partícipes, destinados a custear despesas de capital com Programas de Saúde.</t>
  </si>
  <si>
    <t>Agrega o valor total dos recursos oriundos de convênios firmados, com ou sem contraprestações de serviços, com instituições privadas, para a realização de objetivos de interesse comum dos partícipes, destinados a custear despesas de capital com Programas de Educação.</t>
  </si>
  <si>
    <t>Outras Transferências de Convênios de Instituições Privadas</t>
  </si>
  <si>
    <t>Agrega o valor total dos recursos oriundos de outros convênios firmados, com ou sem contraprestações de serviços, com instituições privadas, para a realização de objetivos de interesse comum dos partícipes, destinados a custear despesas de capital, não especificadas anteriormente.</t>
  </si>
  <si>
    <t>Agrega o valor total dos recursos recebidos, com ou sem contraprestações de serviços, oriundos de instituições privadas em modalidades distintas das anteriormente classificadas, para a realização de objetivos de interesse comum dos partícipes, destinados a custear despesas de capital.</t>
  </si>
  <si>
    <t>Transferências de Outras Instituições Públicas - Específicas de Estados, DF e Municípios</t>
  </si>
  <si>
    <t>Agrega as receitas provenientes de recursos financeiros recebidos de instituições públicas não especificadas em outras naturezas, decorrentes de doações, contratos, convênios, acordos, ajustes, termos de parceria ou outros instrumentos, quando destinados a atender despesas classificáveis como de capital. Específica para transferências aos Estados, Distrito Federal e Municípios.</t>
  </si>
  <si>
    <t>Registra  as receitas provenientes de recursos financeiros recebidos do exterior, decorrentes de doações, contratos, acordos, ajustes ou outros instrumentos, quando destinados a atender despesas classificáveis como de capital.</t>
  </si>
  <si>
    <t>Transferências do Exterior - Específicas de Estados, DF e Municípios</t>
  </si>
  <si>
    <t>Agrega as receitas provenientes de recursos financeiros recebidos do exterior, decorrentes de doações, contratos, acordos, ajustes ou outros instrumentos, quando destinados a atender despesas classificáveis como de capital. Específica para transferências aos Estados, Distrito Federal e Municípios.</t>
  </si>
  <si>
    <t>Agrega as receitas provenientes de recursos financeiros recebidos do exterior, decorrentes de doações, contratos, acordos, ajustes ou outros instrumentos, quando destinados a atender despesas classificáveis como de capital, específicas para Programas de Saúde.</t>
  </si>
  <si>
    <t>Agrega as receitas provenientes de recursos financeiros recebidos do exterior, decorrentes de doações, contratos, acordos, ajustes ou outros instrumentos, quando destinados a atender despesas classificáveis como de capital, específicas para Programas de Educação.</t>
  </si>
  <si>
    <t>Outras Transferências do Exterior Não Especificadas Anteiormente</t>
  </si>
  <si>
    <t>Agrega as receitas provenientes de recursos financeiros recebidos do exterior, decorrentes de doações, contratos, acordos, ajustes ou outros instrumentos, quando destinados a atender despesas classificáveis como de capital, não especificadas anteriormente.</t>
  </si>
  <si>
    <t>Registra  o valor total das receitas recebidas por meio de transferências de capital provenientes de pessoas físicas.</t>
  </si>
  <si>
    <t>Transferências de Pessoas Físicas - Específicas de Estados, DF e Municípios</t>
  </si>
  <si>
    <t>Agrega as receitas provenientes de recursos financeiros recebidos de pessoas físicas, decorrentes de doações, contratos, acordos, ajustes ou outros instrumentos, quando destinados a atender despesas classificáveis como de capital. Específica para transferências aos Estados, Distrito Federal e Municípios.</t>
  </si>
  <si>
    <t>Agrega o valor total das receitas recebidas por meio de transferências de capital provenientes de pessoas físicas .</t>
  </si>
  <si>
    <t>Agrega o valor total das receitas recebidas por meio de transferências de capital provenientes de pessoas físicas, específicas para Programas de Saúde.</t>
  </si>
  <si>
    <t>Agrega o valor total das receitas recebidas por meio de transferências de capital provenientes de pessoas físicas, específicas para Programas de Educação.</t>
  </si>
  <si>
    <t>Outras Transferências de Pessoas Físicas Não Especificadas Anteriormente</t>
  </si>
  <si>
    <t>Agrega o valor total das receitas recebidas por meio de transferências de capital provenientes de pessoas físicas, não especificadas anteriormente.</t>
  </si>
  <si>
    <t>Transferências Provenientes de Depósito Não Identificados</t>
  </si>
  <si>
    <t>Transferências Provenientes de Depósito Não Identificados - Específica E/DF/M</t>
  </si>
  <si>
    <t>Agrega as receitas provenientes de depósitos não identificados, decorrentes de doações, quando destinados a atender despesas classificáveis como de capital. Específica para transferências aos Estados, Distrito Federal e Municípios.</t>
  </si>
  <si>
    <t>Transferências Provenientes de Depósito Não Identificados - Específica E/M</t>
  </si>
  <si>
    <t>Resultado do Banco Central - Operações com Reservas e Derivativos Cambiais</t>
  </si>
  <si>
    <t>Agrega receitas decorrentes do resultado positivo apurado no balanço semestral do Banco Central, decorrente das operações com Reservas e Derivativos Cambiais, após computadas eventuais constituições ou reversões de reservas.</t>
  </si>
  <si>
    <t>Resultado do Banco Central - Demais Operações</t>
  </si>
  <si>
    <t>Agrega receitas decorrentes do resultado positivo apurado no balanço semestral do Banco Central, decorrente de operações não relacionadas a reservas e derivativos cambiais.</t>
  </si>
  <si>
    <t>Remuneração das Disponibilidades do Tesouro</t>
  </si>
  <si>
    <t>Agrega as receitas provenientes da remuneração das disponibilidades da Conta Única do Tesouro, no Banco Central e Instituições Financeiras Oficiais. Por força do disposto no parágrafo 3º do art. 164 da Constituição Federal, as disponibilidades de caixa da União são depositadas no Banco Central.</t>
  </si>
  <si>
    <t>Demais Receitas de Capital Específicas de Estados, DF e Municípios</t>
  </si>
  <si>
    <t>Agrega as receitas de capital que não atendem às especificações anteriores. Deve ser empregada apenas no caso de impossibilidade de utilização dos demais títulos. Específica para Estados, Distrito Federal e Municípios.</t>
  </si>
  <si>
    <t>Demais Receitas de Capital Específicas de E/DF/M</t>
  </si>
  <si>
    <t>Receitas de Alienação de Certificados de Potencial Adicional de Construção - CEPAC</t>
  </si>
  <si>
    <t>Registra receitas decorrentes da delegação (mediante Concessão, Permissão ou Autorização) para o setor privado ou outros entes estatais prestarem serviços públicos de transporte ferroviário.</t>
  </si>
  <si>
    <t>Registra receitas decorrentes da delegação (mediante Concessão, Permissão ou Autorização) para o setor privado ou outros entes estatais prestarem serviços públicos de transporte metroviário.</t>
  </si>
  <si>
    <t>Registra receitas decorrentes da delegação (mediante Concessão, Permissão ou Autorização) para o setor privado ou outros entes estatais prestarem serviços públicos de transporte aquaviário.</t>
  </si>
  <si>
    <t>Registra receitas decorrentes da delegação (mediante Concessão, Permissão ou Autorização) para o setor privado ou outros entes estatais prestarem serviços públicos de transporte aeroviário.</t>
  </si>
  <si>
    <t>Registra receitas decorrentes da delegação para o setor privado explorar serviços públicos de infraestrutura de Transporte Ferroviário, mediante Concessão, Permissão ou Autorização.</t>
  </si>
  <si>
    <t>Registra receitas decorrentes da delegação para o setor privado explorar serviços públicos de infraestrutura de Transporte Aquaviário, mediante Concessão, Permissão ou Autorização.</t>
  </si>
  <si>
    <t>Registra as receitas de outorga de infraestrutura aeroportuária.</t>
  </si>
  <si>
    <t>Delegação dos Serviços de Telecomunicação</t>
  </si>
  <si>
    <t>Agrega as receitas decorrentes da delegação dos serviços de telecomunicações</t>
  </si>
  <si>
    <t>Agrega as receitas relativas ao exercício do poder concedente dos serviços de telecomunicações, no regime público, inclusive pagamentos pela outorga, multas e indenizações.</t>
  </si>
  <si>
    <t>Delegação dos Serviços de Telecomunicação - Poder Concedente no Regime Público - Não Proveniente da Utilização de Posições Orbitais</t>
  </si>
  <si>
    <t>Registra as receitas relativas ao exercício do poder concedente dos serviços de telecomunicações, no regime público, inclusive pagamentos pela outorga, multas e indenizações. Essa natureza registra apenas os recursos não provenientes da utilização de posições orbitais.</t>
  </si>
  <si>
    <t>Delegação dos Serviços de Telecomunicação - Poder Concedente no Regime Público - Proveniente da Utilização de Posições Orbitais</t>
  </si>
  <si>
    <t>Registra as receitas relativas ao exercício do poder concedente dos serviços de telecomunicações, no regime público, inclusive pagamentos pela outorga, multas e indenizações. Essa natureza registra apenas os recursos provenientes da utilização de posições orbitais</t>
  </si>
  <si>
    <t>Agrega as receitas relativas ao exercício da atividade ordenadora da exploração de serviços de telecomunicações, no regime privado, inclusive pagamentos pela expedição de autorização de serviço, multas e indenizações.</t>
  </si>
  <si>
    <t>Delegação dos Serviços de Telecomunicação - Atividade Ordenadora no Regime Privado - Não Proveniente da Utilização de Posições Orbitais</t>
  </si>
  <si>
    <t>Registra as receitas relativas ao exercício da atividade ordenadora da exploração de serviços de telecomunicações, no regime privado, inclusive pagamentos pela expedição de autorização de serviço, multas e indenizações. Essa natureza registra apenas os recursos não provenientes da utilização de posições orbitais.</t>
  </si>
  <si>
    <t>Delegação dos Serviços de Telecomunicação - Atividade Ordenadora no Regime Privado - Proveniente da utilização de Posições Orbitais</t>
  </si>
  <si>
    <t>Registra as receitas relativas ao exercício da atividade ordenadora da exploração de serviços de telecomunicações, no regime privado, inclusive pagamentos pela expedição de autorização de serviço, multas e indenizações. Essa natureza registra apenas os recursos provenientes da utilização de posições orbitais.</t>
  </si>
  <si>
    <t>Delegação dos Serviços de Radiodifusão Sonora e de Sons e Imagens - Não Proveniente da Utilização de Posições Orbitais</t>
  </si>
  <si>
    <t>Registra as receitas relativas ao exercício do poder concedente dos serviços públicos de radiodifusão, a serem recebidos direta e livremente pelo público em geral, compreendendo a radiodifusão sonora e de sons e imagens. Essa natureza registra apenas os recursos não provenientes da utilização de posições orbitais.</t>
  </si>
  <si>
    <t>Delegação dos Serviços de Radiodifusão Sonora e de Sons e Imagens - Proveniente da Utilização de Posições Orbitais</t>
  </si>
  <si>
    <t>Registra as receitas relativas ao exercício do poder concedente dos serviços públicos de radiodifusão, a serem recebidos direta e livremente pelo público em geral, compreendendo a radiodifusão sonora e de sons e imagens. Essa natureza registra apenas os recursos provenientes da utilização de posições orbitais.</t>
  </si>
  <si>
    <t>Agrega as receitas relativas à cessão do direito de uso de radiofrequência para qualquer fim, inclusive multas e indenizações.</t>
  </si>
  <si>
    <t>Cessão do Direito de Uso de Radiofrequência - Não Proveniente da Utilização de Posições Orbitais</t>
  </si>
  <si>
    <t>Registra as receitas relativas à cessão do direito de uso de radiofrequência para qualquer fim, inclusive multas e indenizações. Essa natureza registra apenas os recursos não provenientes da utilização de posições orbitais.</t>
  </si>
  <si>
    <t>Cessão do Direito de Uso de Radiofrequência - Proveniente da Utilização de Posições Orbitais</t>
  </si>
  <si>
    <t>Registra as receitas relativas à cessão do direito de uso de radiofrequência para qualquer fim, inclusive multas e indenizações. Essa natureza registra apenas os recursos provenientes da utilização de posições orbitais.</t>
  </si>
  <si>
    <t>Transferência da Delegação dos Serviços de Telecomunicações ou do Direito de Uso de Radiofrequência - Não Proveniente da Utilização de Posições Orbitais</t>
  </si>
  <si>
    <t>Registra as receitas decorrentes de preço público, cobrado pela Agência Nacional de Telecomunicações, como condição para a transferência da delegação dos serviços de telecomunicações ou do uso de radiofrequência, a ser pago pela cessionária, na forma de quantia certa, em uma ou várias parcelas, ou de parcelas anuais, nos termos da regulamentação editada pela Agência. Essa natureza registra apenas os recursos não provenientes da utilização de posições orbitais.</t>
  </si>
  <si>
    <t>Transferência da Delegação dos Serviços de Telecomunicações ou do Direito de Uso de Radiofrequência - Proveniente da Utilização de Posições Orbitais</t>
  </si>
  <si>
    <t>Registra as receitas decorrentes de preço público, cobrado pela Agência Nacional de Telecomunicações, como condição para a transferência da delegação dos serviços de telecomunicações ou do uso de radiofrequência, a ser pago pela cessionária, na forma de quantia certa, em uma ou várias parcelas, ou de parcelas anuais, nos termos da regulamentação editada pela Agência. Essa natureza registra apenas os recursos provenientes da utilização de posições orbitais.</t>
  </si>
  <si>
    <t>Agrega as receitas decorrentes concessões, permissões e autorizações dos serviços de telecomunicações e de uso de radiofrequência não relacionados nos itens anteriores. Não inclui receitas provenientes de posições orbitais.</t>
  </si>
  <si>
    <t>Registra as receitas decorrentes de concessões, permissões e autorizações dos serviços de telecomunicações e de uso de radiofrequência não relacionados nos itens anteriores. Essa natureza registra apenas os recursos não provenientes da utilização de posições orbitais.</t>
  </si>
  <si>
    <t>Registra as receitas decorrentes de concessões, permissões e autorizações dos serviços de telecomunicações e de uso de radiofrequência não relacionados nos itens anteriores. Essa natureza registra apenas os recursos provenientes da utilização de posições orbitais.</t>
  </si>
  <si>
    <t>Concessão para Prestação de Serviços de Energia Elétrica</t>
  </si>
  <si>
    <t>Agrega receitas originadas de concessão para prestação de serviços de energia elétrica.</t>
  </si>
  <si>
    <t>Registra as receitas originadas de concessão dos serviços de geração, transmissão ou distribuição de energia elétrica.</t>
  </si>
  <si>
    <t>Petróleo - Regime de Concessão</t>
  </si>
  <si>
    <t>Agrega as receitas oriundas da produção de petróleo, gás natural ou outros hidrocarbonetos fluidos, quando a lavra ocorrer sob o regime de concessão.</t>
  </si>
  <si>
    <t>Outorga de Exploração e Produção de Petróleo e Gás Natural - Regime de Concessão</t>
  </si>
  <si>
    <t>Agrega as receitas de outorga dos serviços de exploração e produção de petróleo e gás natural no regime de concessão.</t>
  </si>
  <si>
    <t>Bônus de Assinatura do Contrato de Concessão</t>
  </si>
  <si>
    <t>Registra as receitas decorrentes do pagamento oferecido na proposta para obtenção da concessão. Esse bônus de assinatura terá valor mínimo estabelecido em edital, devendo ser pago no ato da assinatura do contrato.</t>
  </si>
  <si>
    <t>Pagamento pela Retenção de Área para Exploração ou Produção</t>
  </si>
  <si>
    <t>Registra as receitas auferidas em função do pagamento anual pela retenção de área para exploração, desenvolvimento ou produção de petróleo e gás natural.</t>
  </si>
  <si>
    <t>Royalties Mínimos pela Produção de Petróleo - Contrato de Concessão</t>
  </si>
  <si>
    <t>Royalties Mínimos pela Produção de Petróleo em Terra (Qualquer Situação) - Contrato de Concessão</t>
  </si>
  <si>
    <t>Registra as receitas oriundas da parcela do valor do royalty, previsto no contrato de concessão, que representar 5% do valor da produção de petróleo, gás natural ou outros hidrocarbonetos fluidos, quando a lavra ocorrer em terra.</t>
  </si>
  <si>
    <t>Royalties Mínimos pela Produção de Petróleo em Plataforma - Contrato de Concessão - Declaração de Comercialidade antes de 3/12/2012 - Área e Camada Pré-Sal</t>
  </si>
  <si>
    <t>Registra as receitas oriundas da parcela do valor do royalty, previsto no contrato de concessão, que representar 5% do valor da produção de petróleo, gás natural ou outros hidrocarbonetos fluidos, quando a lavra ocorrer na plataforma continental, no mar territorial ou na zona econômica exclusiva, em contratos cuja declaração de comercialidade tenha ocorrido antes de 3/12/2012, em áreas no horizonte geológico denominado Pré-Sal*, em campos localizados na área definida no inciso IV do caput do art. 2o da Lei no 12.351, de 2010.
* Entende-se por horizonte geológico denominado Pré-Sal o intervalo de rochas que se estende por baixo de uma extensa camada de sal, localizado em áreas de águas profundas, em grande parte do litoral brasileiro.</t>
  </si>
  <si>
    <t>Royalties Mínimos pela Produção de Petróleo em Plataforma - Contrato de Concessão - Declaração de Comercialidade antes de 3/12/2012 - Demais Situações</t>
  </si>
  <si>
    <t>Registra as receitas oriundas da parcela do valor do royalty, previsto no contrato de concessão, que representar 5% do valor da produção de petróleo, gás natural ou outros hidrocarbonetos fluidos, quando a lavra ocorrer na plataforma continental, no mar territorial ou na zona econômica exclusiva, em contratos cuja declaração de comercialidade tenha ocorrido antes de 3/12/2012, fora do horizonte geológico* e das áreas do pré-sal** e estratégicas.
* Entende-se por horizonte geológico denominado Pré-Sal o intervalo de rochas que se estende por baixo de uma extensa camada de sal, localizado em áreas de águas profundas, em grande parte do litoral brasileiro.
**A área do pré-sal é definida pelo inciso IV do art. 2o da Lei no 12.351, de 22 de dezembro de 2010, como a “região do subsolo formada por um prisma vertical de profundidade indeterminada, com superfície poligonal definida pelas coordenadas geográficas de seus vértices estabelecidas no Anexo desta Lei, bem como outras regiões que venham a ser delimitadas em ato do Poder Executivo, de acordo com a evolução do conhecimento geológico”.</t>
  </si>
  <si>
    <t>Royalties Mínimos pela Produção de Petróleo em Plataforma - Contrato de Concessão - Declaração de Comercialidade a partir de 3/12/2012 - Qualquer Situação</t>
  </si>
  <si>
    <t>Registra as receitas oriundas da parcela do valor do royalty, previsto no contrato de concessão, que representar 5% do valor da produção de petróleo, gás natural ou outros hidrocarbonetos fluidos, quando a lavra ocorrer na plataforma continental, no mar territorial ou na zona econômica exclusiva, em contratos cuja declaração de comercialidade tenha ocorrido a partir de 3/12/2012.</t>
  </si>
  <si>
    <t>Royalties Excedentes pela Produção de Petróleo - Contrato de Concessão</t>
  </si>
  <si>
    <t>Royalties Excedentes pela Produção de Petróleo em Terra (Qualquer Situação) - Contrato de Concessão</t>
  </si>
  <si>
    <t>Registra as receitas oriundas da parcela do valor do royalty, previsto no contrato de concessão, que exceder a 5% do valor da produção de petróleo, gás natural ou outros hidrocarbonetos fluidos, quando a lavra ocorrer em terra.</t>
  </si>
  <si>
    <t>Royalties Excedentes pela Produção de Petróleo em Plataforma - Contrato de Concessão - Declaração de Comercialidade antes de 3/12/2012 - Área e Camada Pré-Sal</t>
  </si>
  <si>
    <t>Registra as receitas oriundas da parcela do valor do royalty, previsto no contrato de concessão, que exceder a 5% do valor da produção de petróleo, gás natural ou outros hidrocarbonetos fluidos, quando a lavra ocorrer na plataforma continental, no mar territorial ou na zona econômica exclusiva, em contratos cuja declaração de comercialidade tenha ocorrido antes de 3/12/2012, em áreas no horizonte geológico denominado Pré-Sal*, em campos localizados na área definida no inciso IV do caput do art. 2o da Lei no 12.351, de 2010.
* Entende-se por horizonte geológico denominado Pré-Sal o intervalo de rochas que se estende por baixo de uma extensa camada de sal, localizado em áreas de águas profundas, em grande parte do litoral brasileiro.</t>
  </si>
  <si>
    <t>Royalties Excedentes pela Produção de Petróleo em Plataforma - Contrato de Concessão - Declaração de Comercialidade antes de 3/12/2012 - Demais Situações</t>
  </si>
  <si>
    <t>Registra as receitas oriundas da parcela do valor do royalty, previsto no contrato de concessão, que exceder a 5% do valor da produção de petróleo, gás natural ou outros hidrocarbonetos fluidos, quando a lavra ocorrer na plataforma continental, no mar territorial ou na zona econômica exclusiva, em contratos cuja declaração de comercialidade tenha ocorrido antes de 3/12/2012, fora do horizonte geológico* e das áreas do pré-sal** e estratégicas.
* Entende-se por horizonte geológico denominado Pré-Sal o intervalo de rochas que se estende por baixo de uma extensa camada de sal, localizado em áreas de águas profundas, em grande parte do litoral brasileiro.
**A área do pré-sal é definida pelo inciso IV do art. 2o da Lei no 12.351, de 22 de dezembro de 2010, como a “região do subsolo formada por um prisma vertical de profundidade indeterminada, com superfície poligonal definida pelas coordenadas geográficas de seus vértices estabelecidas no Anexo desta Lei, bem como outras regiões que venham a ser delimitadas em ato do Poder Executivo, de acordo com a evolução do conhecimento geológico”.</t>
  </si>
  <si>
    <t>Royalties Excedentes pela Produção de Petróleo em Plataforma - Contrato de Concessão - Declaração de Comercialidade a partir de 3/12/2012 - Qualquer Situação</t>
  </si>
  <si>
    <t>Registra  as receitas oriundas da parcela do valor do royalty, previsto no contrato de concessão, que exceder a 5% do valor da produção de petróleo, gás natural ou outros hidrocarbonetos fluidos, quando a lavra ocorrer na plataforma continental, no mar territorial ou na zona econômica exclusiva, em contratos cuja declaração de comercialidade tenha ocorrido a partir de 3/12/2012.</t>
  </si>
  <si>
    <t>Participação Especial pela Produção de Petróleo - Contrato de Concessão</t>
  </si>
  <si>
    <t>Agrega as receitas oriundas da participação especial pela produção de petróleo, gás natural ou outros hidrocarbonetos fluidos, quando a lavra ocorrer sob o regime de concessão.</t>
  </si>
  <si>
    <t>Participação Especial pela Produção de Petróleo em Terra (Qualquer Situação) - Contrato de Concessão</t>
  </si>
  <si>
    <t>Registra as receitas auferidas a título de participação especial pela produção de petróleo, gás natural ou outros hidrocarbonetos fluidos em campos explorados sob regime de concessão, quando a lavra ocorrer em terra.
O art. 50 da Lei no 9.478, de 6 de agosto de 1997, determina que “o edital e o contrato estabelecerão que, nos casos de grande volume de produção, ou de grande rentabilidade, haverá o pagamento de uma participação especial [...]”. Conforme dispõe o § 1o do referido art. 50, “a participação especial será aplicada sobre a receita bruta da produção, deduzidos os royalties, os investimentos na exploração, os custos operacionais, a depreciação e os tributos previstos na legislação em vigor”.</t>
  </si>
  <si>
    <t>Participação Especial pela Produção de Petróleo em Plataforma - Contrato de Concessão - Declaração de Comercialidade antes de 3/12/2012 - Área e Camada Pré-Sal</t>
  </si>
  <si>
    <t>Registra as receitas auferidas a título de participação especial pela produção de petróleo, gás natural ou outros hidrocarbonetos fluidos em campos explorados sob regime de concessão, quando a lavra ocorrer na plataforma continental, no mar territorial ou na zona econômica exclusiva, em contratos cuja declaração de comercialidade tenha ocorrido antes de 3/12/2012, em áreas no horizonte geológico denominado Pré-Sal*, em campos localizados na área definida no inciso IV do caput do art. 2o da Lei no 12.351, de 2010.
O art. 50 da Lei no 9.478, de 6 de agosto de 1997, determina que “o edital e o contrato estabelecerão que, nos casos de grande volume de produção, ou de grande rentabilidade, haverá o pagamento de uma participação especial [...]”. Conforme dispõe o § 1o do referido art. 50, “a participação especial será aplicada sobre a receita bruta da produção, deduzidos os royalties, os investimentos na exploração, os custos operacionais, a depreciação e os tributos previstos na legislação em vigor”.
* Entende-se por horizonte geológico denominado Pré-Sal o intervalo de rochas que se estende por baixo de uma extensa camada de sal, localizado em áreas de águas profundas, em grande parte do litoral brasileiro.</t>
  </si>
  <si>
    <t>Participação Especial pela Produção de Petróleo em Plataforma - Contrato de Concessão - Declaração de Comercialidade antes de 3/12/2012 - Demais Situações</t>
  </si>
  <si>
    <t>Registra as receitas auferidas a título de participação especial pela produção de petróleo, gás natural ou outros hidrocarbonetos fluidos em campos explorados sob regime de concessão, quando a lavra ocorrer na plataforma continental, no mar territorial ou na zona econômica exclusiva, em contratos cuja declaração de comercialidade tenha ocorrido antes de 3/12/2012, fora do horizonte geológico* e das áreas do pré-sal** e estratégicas.
O art. 50 da Lei no 9.478, de 6 de agosto de 1997, determina que “o edital e o contrato estabelecerão que, nos casos de grande volume de produção, ou de grande rentabilidade, haverá o pagamento de uma participação especial [...]”. Conforme dispõe o § 1o do referido art. 50, “a participação especial será aplicada sobre a receita bruta da produção, deduzidos os royalties, os investimentos na exploração, os custos operacionais, a depreciação e os tributos previstos na legislação em vigor”.
* Entende-se por horizonte geológico denominado Pré-Sal o intervalo de rochas que se estende por baixo de uma extensa camada de sal, localizado em áreas de águas profundas, em grande parte do litoral brasileiro.
**A área do pré-sal é definida pelo inciso IV do art. 2o da Lei no 12.351, de 22 de dezembro de 2010, como a “região do subsolo formada por um prisma vertical de profundidade indeterminada, com superfície poligonal definida pelas coordenadas geográficas de seus vértices estabelecidas no Anexo desta Lei, bem como outras regiões que venham a ser delimitadas em ato do Poder Executivo, de acordo com a evolução do conhecimento geológico”.</t>
  </si>
  <si>
    <t>Participação Especial pela Produção de Petróleo em Plataforma - Contrato de Concessão - Declaração de Comercialidade a partir de 3/12/2012 - Qualquer Situação</t>
  </si>
  <si>
    <t>Registra as receitas auferidas a título de participação especial pela produção de petróleo, gás natural ou outros hidrocarbonetos fluidos em campos explorados sob regime de concessão, quando a lavra ocorrer na plataforma continental, no mar territorial ou na zona econômica exclusiva, em contratos cuja declaração de comercialidade tenha ocorrido a partir de 3/12/2012.
O art. 50 da Lei no 9.478, de 6 de agosto de 1997, determina que “o edital e o contrato estabelecerão que, nos casos de grande volume de produção, ou de grande rentabilidade, haverá o pagamento de uma participação especial [...]”. Conforme dispõe o § 1o do referido art. 50, “a participação especial será aplicada sobre a receita bruta da produção, deduzidos os royalties, os investimentos na exploração, os custos operacionais, a depreciação e os tributos previstos na legislação em vigor”.</t>
  </si>
  <si>
    <t>Participação do Proprietário da Terra – Contrato de Concessão</t>
  </si>
  <si>
    <t>Registra as receitas referentes à participação recebida pelo ente federativo a título de proprietário da terra na qual haja sido produzido petróleo ou gás natural, sob o regime de contrato de concessão.</t>
  </si>
  <si>
    <t>Portaria SOF/ME nº13.954/2021</t>
  </si>
  <si>
    <t>Petróleo - Regime de Cessão Onerosa</t>
  </si>
  <si>
    <t>Agrega as receitas oriundas da produção de petróleo, gás natural ou outros hidrocarbonetos fluidos, relativas a contratos celebrados sob o regime de cessão onerosa.</t>
  </si>
  <si>
    <t>Royalties Mínimos pela Produção de Petróleo - Cessão Onerosa - Declaração de Comercialidade a partir de 3/12/2012</t>
  </si>
  <si>
    <t>Agrega as receitas oriundas da parcela do valor do royalty, previsto no contrato de cessão onerosa, que representar 5% do valor da produção de petróleo, gás natural ou outros hidrocarbonetos fluidos.</t>
  </si>
  <si>
    <t>Royalties Mínimos pela Produção de Petróleo em Terra - Cessão Onerosa - Declaração de Comercialidade a partir de 3/12/2012</t>
  </si>
  <si>
    <t>Registra as receitas oriundas da parcela do valor do royalty, previsto no contrato de cessão onerosa, que representar 5% do valor da produção de petróleo, gás natural ou outros hidrocarbonetos fluidos, quando a lavra ocorrer em terra ou em lagos, rios, ilhas fluviais e lacustres.</t>
  </si>
  <si>
    <t>Royalties Mínimos pela Produção de Petróleo em Plataforma - Cessão Onerosa - Declaração de Comercialidade a partir de 3/12/2012</t>
  </si>
  <si>
    <t>Registra as receitas oriundas da parcela do valor do royalty, que representem 5% do valor da produção de petróleo, gás natural ou outros hidrocarbonetos fluidos, quando a lavra ocorrer na plataforma continental, no mar territorial ou na zona econômica exclusiva, no regime de cessão onerosa.</t>
  </si>
  <si>
    <t>Royalties Excedentes pela Produção de Petróleo - Cessão Onerosa - Declaração de Comercialidade a partir de 3/12/2012</t>
  </si>
  <si>
    <t>Agrega as receitas oriundas da parcela do valor do royalty, previsto no contrato de cessão onerosa, que exceder a 5% do valor da produção de petróleo, gás natural ou outros hidrocarbonetos fluidos.</t>
  </si>
  <si>
    <t>Royalties Excedentes pela Produção de Petróleo em Terra - Cessão Onerosa - Declaração de Comercialidade a partir de 3/12/2012</t>
  </si>
  <si>
    <t>Registra as receitas oriundas da parcela do valor do royalty, previsto no contrato de cessão onerosa, que exceder a 5% do valor da produção de petróleo, gás natural ou outros hidrocarbonetos fluidos, quando a lavra ocorrer em terra ou em lagos, rios, ilhas fluviais e lacustres.</t>
  </si>
  <si>
    <t>Royalties Excedentes pela Produção de Petróleo em Plataforma - Cessão Onerosa - Declaração de Comercialidade a partir de 3/12/2012</t>
  </si>
  <si>
    <t>Registra as receitas oriundas da parcela do valor do royalty, previsto no contrato de cessão onerosa, que exceder a 5% do valor da produção de petróleo, gás natural ou outros hidrocarbonetos fluidos, quando a lavra ocorrer na plataforma continental, no mar territorial ou na zona econômica exclusiva.</t>
  </si>
  <si>
    <t>Petróleo - Regime de Partilha de Produção</t>
  </si>
  <si>
    <t>Agrega as receitas oriundas da produção de petróleo, gás natural ou outros hidrocarbonetos fluidos, relativas a contratos celebrados sob o regime de partilha de produção.</t>
  </si>
  <si>
    <t>Outorga dos Serviços de Exploração e Produção de Petróleo e Gás Natural - Regime de Partilha de Produção</t>
  </si>
  <si>
    <t>Agrega as receitas de outorga dos serviços de exploração e produção de petróleo e gás natural no regime de partilha de produção.</t>
  </si>
  <si>
    <t>Bônus de Assinatura de Contrato de Partilha de Produção - Parcela da União</t>
  </si>
  <si>
    <t>Registra as receitas que se originaram do bônus de assinatura do contrato de partilha de produção que são devidas à União,  dos contratos relativos às áreas do pré-sal e estratégicas. Segundo o inciso XII do art. 2o da Lei no 12.351, de 22 de dezembro de 2010, o bônus de assinatura corresponde a um valor fixo que o contratado pagará à União no ato da celebração e nos termos do respectivo contrato de partilha de produção. O valor a ser pago como bônus de assinatura é parâmetro técnico constante do contrato de partilha de produção, estabelecido por meio de proposta do Ministério de Minas e Energia - MME ao Conselho Nacional de Política Energética - CNPE, conforme determina alínea "f" do inciso III do art. 10 da Lei no 12.351, de 22 de dezembro de 2010.</t>
  </si>
  <si>
    <t>Bônus de Assinatura de Contrato de Partilha de Produção - Parcela do Fundo Social</t>
  </si>
  <si>
    <t>Registra as receitas que se originaram do bônus de assinatura do contrato de partilha de produção que são devidas ao Fundo Social,  dos contratos relativos às áreas do pré-sal e estratégicas. Segundo o inciso XII do art. 2º da Lei no 12.351, de 22 de dezembro de 2010, o bônus de assinatura corresponde a um valor fixo que o contratado pagará à União no ato da celebração e nos termos do respectivo contrato de partilha de produção. O valor a ser pago como bônus de assinatura é parâmetro técnico constante do contrato de partilha de produção, estabelecido por meio de proposta do Ministério de Minas e Energia - MME ao Conselho Nacional de Política Energética - CNPE, conforme determina alínea "f" do inciso III do art. 10 da Lei no 12.351, de 22 de dezembro de 2010.</t>
  </si>
  <si>
    <t>Bônus de Assinatura de Contrato de Partilha de Produção - Parcela da Empresa Gestora do Contrato</t>
  </si>
  <si>
    <t>Registra os recursos decorrentes do pagamento de bônus de assinatura, devido à empresa gestora do contrato, dos contratos relativos às áreas do pré-sal e estratégicas. Segundo o inciso XII do art. 2º da Lei nº 12.351, de 22 de dezembro de 2010, o bônus de assinatura corresponde a um valor fixo que o contratado pagará à União no ato da celebração e nos termos do respectivo contrato de partilha de produção. O valor a ser pago como bônus de assinatura é parâmetro técnico constante do contrato de partilha de produção, estabelecido por meio de proposta do Ministério de Minas e Energia - MME ao Conselho Nacional de Política Energética - CNPE, conforme determina alínea "f" do inciso III do art. 10 da Lei nº 12.351, de 22 de dezembro de 2010.</t>
  </si>
  <si>
    <t>Bônus de Assinatura de Contrato de Partilha de Produção - Parcela de Estados e Municípios</t>
  </si>
  <si>
    <t>Registra os recursos decorrentes do pagamento de bônus de assinatura da outorga dos serviços de exploração e a produção de petróleo, de gás natural e de outros hidrocarbonetos fluidos em áreas do pré-sal e em áreas estratégicas, sob o regime de partilha de produção, a serem transferidas a Estados e Municípios.</t>
  </si>
  <si>
    <t>Royalties pela Produção de Petróleo - Partilha de Produção - Declaração de Comercialidade a partir de 3/12/2012</t>
  </si>
  <si>
    <t>Agrega as receitas oriundas da parcela do valor do royalty, no regime de partilha de produção, sobre a produção de petróleo, gás natural ou outros hidrocarbonetos fluidos.</t>
  </si>
  <si>
    <t>Royalties pela Produção de Petróleo em Terra - Partilha de Produção - Declaração de Comercialidade a partir de 3/12/2012</t>
  </si>
  <si>
    <t>Registra as receitas oriundas da parcela do valor do royalty, no regime de partilha de produção, sobre o valor da produção de petróleo, gás natural ou outros hidrocarbonetos fluidos, quando a lavra ocorrer em terra ou em lagos, rios, ilhas fluviais e lacustres.</t>
  </si>
  <si>
    <t>Royalties pela Produção de Petróleo em Plataforma - Partilha de Produção - Declaração de Comercialidade a partir de 3/12/2012</t>
  </si>
  <si>
    <t>Registra as receitas oriundas da parcela do valor do royalty, no regime de partilha de produção, sobre o valor da produção de petróleo, gás natural ou outros hidrocarbonetos fluidos, quando a lavra ocorrer na plataforma continental, no mar territorial ou na zona econômica exclusiva.</t>
  </si>
  <si>
    <t>Exploração de Recursos Minerais</t>
  </si>
  <si>
    <t>Agrega receitas decorrentes da extração mineral</t>
  </si>
  <si>
    <t>Registra receitas decorrentes da outorga do Alvará de Pesquisa Mineral.</t>
  </si>
  <si>
    <t>Registra receitas decorrentes da compensação financeira pela exploração de recursos minerais.</t>
  </si>
  <si>
    <t>Exploração de Recursos Hídricos</t>
  </si>
  <si>
    <t>Agrega as receitas de compensação financeira pela exploração e utilização de recursos hídricos.</t>
  </si>
  <si>
    <t>Registra as receitas decorrentes de outorga a particulares de direitos de uso da água. Os recursos são vinculados ao financiamento de estudos, programas, projetos e obras, incluídos nos Planos de Recursos Hídricos, e ao pagamento de despesas de implantação e custeio administrativo dos órgãos e entidades integrantes do Sistema Nacional de Gerenciamento de Recursos Hídricos.</t>
  </si>
  <si>
    <t>Registra as receitas decorrentes da autorização ou concessão, por parte da União, para exploração e aproveitamento dos potenciais de energia hidráulica.</t>
  </si>
  <si>
    <t>Compensação Financeira pela Exploração de Recursos Hídricos</t>
  </si>
  <si>
    <t>Agrega as receitas de compensação financeira pela exploração e utilização de recursos hídricos para geração de energia elétrica.</t>
  </si>
  <si>
    <t>Utilização de Recursos Hídricos - Itaipu</t>
  </si>
  <si>
    <t>Registra as receitas de compensação financeira pela utilização de recursos hídricos por parte da Itaipu Binacional do Brasil.</t>
  </si>
  <si>
    <t>Utilização de Recursos Hídricos - Demais Empresas</t>
  </si>
  <si>
    <t>Registra as receitas de compensação financeira pela utilização de recursos hídricos para geração de energia elétrica por parte de outras empresas, exceto Itaipu.</t>
  </si>
  <si>
    <t>Utilização de Recursos Hídricos - Demais Empresas - Prorrogação de Outorga</t>
  </si>
  <si>
    <t>Registra as receitas de compensação financeira pela utilização de recursos hídricos para geração de energia elétrica por parte de outras empresas, exceto Itaipu, nos casos de prorrogação de outorga de que trata o art. 2º, da Lei 12.783, de 11 de janeiro de 2013.</t>
  </si>
  <si>
    <t>Exploração de Recursos Florestais</t>
  </si>
  <si>
    <t>Agrega receitas decorrentes da exploração de recursos florestais.</t>
  </si>
  <si>
    <t>Concessão de Florestas Nacionais</t>
  </si>
  <si>
    <t>Agrega receitas decorrentes da concessão florestal de unidades localizadas em florestas nacionais criadas pela União nos termos do art. 17 da Lei no 9.985, de 18 de julho de 2000.</t>
  </si>
  <si>
    <t>Concessão de Florestas Nacionais - Valor Mínimo</t>
  </si>
  <si>
    <t>Registra receitas decorrentes do "preço mínimo" pago à União em razão da concessão florestal de unidades localizadas em florestas nacionais criadas pela União nos termos do art. 17 da Lei no 9.985, de 18 de julho de 2000. O "preço mínimo" é definido no edital de licitação e calculado em função seja da quantidade de produto ou serviço a ser auferido do objeto da concessão, seja do faturamento líquido ou bruto das unidades localizadas na floresta nacional.</t>
  </si>
  <si>
    <t>Concessão de Florestas Nacionais - Demais Valores</t>
  </si>
  <si>
    <t>Registra receitas decorrentes do valor excedente ao "preço mínimo" pago à União em razão da concessão florestal de unidades localizadas em florestas nacionais criadas pela União nos termos do art. 17 da Lei no 9.985, de 18 de julho de 2000. O "preço mínimo" é definido no edital de licitação e calculado em função seja da quantidade de produto ou serviço a ser auferido do objeto da concessão, seja do faturamento líquido ou bruto das unidades localizadas na floresta nacional.</t>
  </si>
  <si>
    <t>Concessão de Florestas Não Catalogadas como “Florestas Nacionais”</t>
  </si>
  <si>
    <t>Agrega receitas decorrentes da concessão florestal de unidades localizadas em florestas não classificadas como "florestas nacionais nos termos do art. 17 da Lei no 9.985, de 18 de julho de 2000".</t>
  </si>
  <si>
    <t>Concessão de Florestas Não Catalogadas como “Florestas Nacionais” - Valor Mínimo</t>
  </si>
  <si>
    <t>Registra receitas decorrentes do "preço mínimo" pago à União em razão da concessão florestal, quando a unidade de conservação NÃO está localizada em floresta classificada como "floresta nacional" nos termos do art. 17 da Lei nº 9.985, de 18 de julho de 2000. O "preço mínimo" é definido no edital de licitação e calculado em função seja da quantidade de produto ou serviço a ser auferido do objeto da concessão, seja do faturamento líquido ou bruto das unidades localizadas na floresta nacional.</t>
  </si>
  <si>
    <t>Concessão de Florestas Não Catalogadas como “Florestas Nacionais” - Demais Valores</t>
  </si>
  <si>
    <t>Registra receitas decorrentes do valor excedente ao "preço mínimo" pago à União em razão da concessão florestal, quando a unidade de conservação NÃO está localizada em floresta classificada como "floresta nacional" nos termos do art. 17 da Lei nº 9.985, de 18 de julho de 2000. O "preço mínimo" é definido no edital de licitação e calculado em função seja da quantidade de produto ou serviço a ser auferido do objeto da concessão, seja do faturamento líquido ou bruto das unidades localizadas na floresta nacional.</t>
  </si>
  <si>
    <t>Registra receitas decorrentes do pagamento de preço calculado sobre os custos de realização do edital de licitação da concessão florestal da unidade de manejo.</t>
  </si>
  <si>
    <t>Registra receitas decorrentes do pagamento de preço decorrente de contratos de transição de concessão florestal para exploração e gestão de florestas públicas e recursos florestais.</t>
  </si>
  <si>
    <t>Demais Receitas de Exploração de Recursos Florestais</t>
  </si>
  <si>
    <t>Registra receitas decorrentes da exploração de recursos florestais e outros recursos naturais, nos limites estabelecidos em lei.</t>
  </si>
  <si>
    <t>Registra valores referentes à receita decorrente da celebração de contratos de transferência de tecnologia e de licenciamento para outorga de direito de uso de exploração de criação protegida.</t>
  </si>
  <si>
    <t>Registra as receitas oriundas de royalties recebidos por órgãos ou entidades da administração pública direta ou indireta em decorrência da comercialização
de produtos que tenham sido desenvolvidos com a utilização de tecnologia por eles desenvolvida.</t>
  </si>
  <si>
    <t>Registra receitas decorrentes da cessão do direito de operacionalizar pagamentos de determinado órgão ou entidade. Por meio da cessão, é possível à instituição financeira operacionalizar, por exemplo, pagamentos relativos a salários dos servidores, a precatórios, a RPV´s, bem como qualquer outro pagamento a ser efetuado a terceiros e que possa ser operacionalizado por instituição financeira. Nesse contexto, a cessão do direito é firmada entre o órgão/entidade e a instituição financeira interessada, a qual passará a ter o direito de operacionalizar os pagamentos especificados no respectivo contrato de cessão que esse órgão/entidade tem a efetuar com terceiros. Como contrapartida, a instituição financeira recolhe à Conta Única do Tesouro Nacional o montante estipulado a título da cessão, conforme as cláusulas previstas nos termos do respectivo contrato.</t>
  </si>
  <si>
    <t>Registra as receitas decorrentes da cessão do direito de operacionalizar pagamentos de determinado órgão ou entidade do Poder Judiciário. Por meio da cessão, é possível à instituição financeira operacionalizar, por exemplo, pagamentos relativos a salários dos servidores, a precatórios, a RPVs, bem como qualquer outro pagamento a ser efetuado a terceiros e que possa ser operacionalizado por instituição financeira. Nesse contexto, a cessão do direito é firmada entre o órgão/entidade da Justiça Federal e a instituição financeira interessada, a qual passará a ter o direito de operacionalizar os pagamentos especificados no respectivo contrato de cessão que esse órgão/entidade tem a efetuar com terceiros. Como contrapartida, a instituição financeira recolhe à Conta Única do Tesouro Nacional o montante estipulado a título da cessão, conforme as cláusulas previstas nos termos do respectivo contrato.</t>
  </si>
  <si>
    <t>Participação da União em Receita de Serviços</t>
  </si>
  <si>
    <t>Agrega as receitas decorrentes de participação da União nos recursos obtidos em serviços públicos, devidas por ocasião da exploração de monopólio daquele ente por concessionárias, permissionárias ou empresas estatais.</t>
  </si>
  <si>
    <t>Participação da União em Receita de Concursos de Prognósticos e Sorteios</t>
  </si>
  <si>
    <t>Agrega as receitas decorrentes de participação da União nos recursos obtidos em serviços lotéricos e sorteios, devidas por ocasião da exploração de monopólio daquele ente por empresa pública ou particular concessionário.</t>
  </si>
  <si>
    <t>Participação da União em Receita de Loteria Federal</t>
  </si>
  <si>
    <t>Registra as receitas decorrentes de participação patrimonial da União nos recursos obtidos na loteria federal, devidas por ocasião da exploração de monopólio daquele ente por empresa pública ou particular concessionário.</t>
  </si>
  <si>
    <t>Participação da União em Receita de Loteria Esportiva</t>
  </si>
  <si>
    <t>Registra as receitas decorrentes de participação patrimonial da União nos recursos obtidos na loteria esportiva, devidas por ocasião da exploração de monopólio daquele ente por empresa pública ou particular concessionário.</t>
  </si>
  <si>
    <t>Participação da União em Receita de Loterias de Prognósticos Numéricos</t>
  </si>
  <si>
    <t>Registra as receitas decorrentes de participação patrimonial da União nos recursos obtidos na loteria de números, devidas por ocasião da exploração de monopólio daquele ente por empresa pública ou particular concessionário.</t>
  </si>
  <si>
    <t>Participação da União em Receita de Loteria Instantânea</t>
  </si>
  <si>
    <t>Registra as receitas decorrentes de participação patrimonial da União nos recursos obtidos na loteria instantânea, devidas por ocasião da exploração de monopólio daquele ente por empresa pública ou particular concessionário.</t>
  </si>
  <si>
    <t>Participação da União em Receita de Loterias de Prognósticos Específico</t>
  </si>
  <si>
    <t>Registra as receitas decorrentes de participação patrimonial da União nos recursos obtidos na loteria modalidade futebol, devidas por ocasião da exploração de monopólio daquele ente por empresa pública ou particular concessionário.</t>
  </si>
  <si>
    <t>Registra as receitas decorrentes das atividades industriais. Envolvem a extração e o beneficiamento de matérias-primas, bem como a produção e comercialização bens relacionados às indústrias extrativa mineral, mecânica, química e de transformação em geral.</t>
  </si>
  <si>
    <t>Serviços Administrativos e Comerciais Gerais Prestados por Entidades e Órgãos Públicos em Geral</t>
  </si>
  <si>
    <t>Registraas receitas de serviços de registro e certificação. Compreende a prestação de serviços de metrologia legal e certificatória, científica, industrial, de produtos e serviços, de informação tecnológica, bem como serviços de inspeção e fiscalização, de registro de marcas, de patentes e de transferências de tecnologia, de registro de indicações geográficas, de programas de computador, de desenho industrial, proteção das topografias de circuitos integrados, de registro do comércio, de cadastro da atividade mineral, de credenciamento de empresas prestadoras de serviços de vistoria, de certificação e homologação de produtos de telecomunicações e de certificação e homologação da atividade mineral, entre outros.</t>
  </si>
  <si>
    <t>Registra as receitas de serviços relacionados à disponibilização de informações em redes e sistemas de dados em meio digital. Compreende o desenvolvimento de sistemas, a programação com o uso de ferramentas e de linguagens de programação, o desenvolvimento de projetos e modelagem de banco de dados, e a prestação de serviços relacionados ao uso intensivo de tecnologia.</t>
  </si>
  <si>
    <t>Registra as receitas decorrentes da aprovação de laudos de ensaio de produtos e prestação de serviços técnicos por órgãos da Agência Nacional de telecomunicações - Anatel.</t>
  </si>
  <si>
    <t>Registra as receitas decorrentes da utilização de instalações e serviços destinados a apoiar e tornar segura a navegação aérea, proporcionados pelo Comando da Aeronáutica. Compreende as seguintes tarifas: I - Tarifa de Uso das Comunicações e dos Auxílios à Navegação Aérea em Rota - devida pela utilização do conjunto de instalações e serviços relacionados ao controle dos voos em rota, de acordo com as normas específicas do Comando da Aeronáutica; II - Tarifa de Uso das Comunicações e dos Auxílios-Rádio à Navegação Aérea em Área de Controle de Aproximação - devida pela utilização do conjunto de instalações e serviços relacionados ao controle de aproximação, de acordo com as normas específicas do Comando da Aeronáutica; III - Tarifa de Uso das Comunicações e dos Auxílios-Rádio à Navegação Aérea em Área de Controle de Aeródromo - devida pela utilização do conjunto de instalações e serviços relacionados ao controle de aeródromo ou aos serviços de informações de voo de aeródromo, de acordo com as normas específicas do Comando da Aeronáutica.</t>
  </si>
  <si>
    <t>Registra as receitas decorrentes da tarifa cobrada em retribuição à efetiva utilização dos serviços de sinalização náutica de proteção à navegação.</t>
  </si>
  <si>
    <t>Registra as receitas originadas de tarifas cobradas pelo embarque de passageiros, pouso e permanência de aeronaves nos aeroportos, pelo armazenamento, guarda e controle de mercadorias em armazéns de carga aérea e pela utilização de serviços relativos à manutenção e manuseio de mercadorias em armazéns de carga.</t>
  </si>
  <si>
    <t>Registra as receitas originadas do adicional sobre as tarifas aeroportuárias referidas no art. 3º da Lei nº 6.009, de 26 de dezembro de 1973. O fato gerador do Adicional de Tarifa Aeroportuária está extinto desde 1º de janeiro de 2017, conforme o Art. 1º da Lei nº 13.319, de 25 de julho de 2016.</t>
  </si>
  <si>
    <t>Registra as receitas originadas da parcela da tarifa de embarque internacional, correspondente ao aumento concedido pela Portaria nº 861/GM2, de 9 de dezembro de 1997, do Ministério da Aeronáutica, conforme disposto na Lei nº 9.825, de 23 de agosto de 1999.</t>
  </si>
  <si>
    <t>Registra as receitas originadas de serviços de atendimento à saúde, de caráter especializado ou não. Compreende a prestação de serviços relacionados à saúde humana em hospitais, ambulatórios, consultórios, clínicas, centros de assistência psicossocial, unidades móveis de atendimento a urgências e remoções e, também, os serviços de saúde prestados nos domicílios. Compreende também as atividades de apoio à gestão dos estabelecimentos de saúde e as atividades de práticas integrativas e complementares à saúde humana.</t>
  </si>
  <si>
    <t>Registra outras receitas de serviços de atendimento à saúde, que não se enquadrem nos itens anteriores, de caráter especializado ou não. Compreende a prestação de serviços relacionados à saúde humana em hospitais, ambulatórios, consultórios, clínicas, centros de assistência psicossocial, unidades móveis de atendimento a urgências e remoções e, também, os serviços de saúde prestados nos domicílios. Compreende também as atividades de apoio à gestão dos estabelecimentos de saúde e as atividades de práticas integrativas e complementares à saúde humana.</t>
  </si>
  <si>
    <t>PORTARIA SOF/ME Nº 5.118, DE 4 DE MAIO DE 2021, alterada pela PORTARIA SOF/ME Nº 7.715, DE 29 DE JUNHO DE 2021, republicada no DOU de 03/08/2021</t>
  </si>
  <si>
    <t>Registra as receitas de natureza não-financeira originadas da concessão de garantias, avais e seguros nas operações de crédito.</t>
  </si>
  <si>
    <t>Registra as receitas decorrentes de parte dos rendimentos dos empréstimos de recursos do Fundo de Amparo ao Trabalhador ao Banco Nacional de Desenvolvimento Econômico e Social - BNDES, de acordo com o art. 239 da Constituição Federal.</t>
  </si>
  <si>
    <t>Impostos sobre o Patrimônio para Estados/DF/Municípios</t>
  </si>
  <si>
    <t>Registra o valor total da arrecadação dos impostos incidentes sobre o patrimônio, de competência dos Estados, Distrito Federal e Municípios.</t>
  </si>
  <si>
    <t>Imposto sobre Transmissão “Inter Vivos” de Bens Imóveis e de Direitos Reais sobre Imóveis</t>
  </si>
  <si>
    <t>Impostos sobre a Produção, Circulação de Mercadorias e Serviços</t>
  </si>
  <si>
    <t>Registra o valor total da arrecadação dos impostos incidentes sobre a produção, circulação de mercadorias e serviços, de competência dos Estados, Distrito Federal e Municípios.</t>
  </si>
  <si>
    <t>Registra o valor total da arrecadação de Imposto sobre Circulação de Mercadorias e Serviços – ICMS. De competência dos Estados. Tem como fato gerador as operações relativas à circulação de mercadorias e às prestações de serviços de transporte interestadual e intermunicipal e de comunicação, ainda que as operações e as prestações se iniciem no exterior. Incide ainda sobre a entrada de mercadoria importada.</t>
  </si>
  <si>
    <t>Registra o valor da receita decorrente da aplicação de adicional de até dois pontos percentuais na alíquota do Imposto sobre Circulação de Mercadorias e Serviços – ICMS, sobre produtos e serviços supérfluos e nas condições definidas na lei complementar de que trata o art. 155, § 2º, XII, da Constituição, não se aplicando, sobre este percentual, o disposto no art. 158, IV, da Constituição, para constituição do fundo estadual de combate à pobreza.</t>
  </si>
  <si>
    <t>Imposto sobre Serviços de Qualquer Natureza</t>
  </si>
  <si>
    <t>Registra o valor total da arrecadação de imposto sobre serviços de qualquer natureza de competência dos Municípios. Tem como fato gerador a prestação, por empresa ou profissional autônomo, com ou sem estabelecimento fixo, de serviços constantes em lista própria.</t>
  </si>
  <si>
    <t>Registra o valor da receita decorrente da aplicação de adicional de até meio ponto percentual na alíquota do Imposto sobre Serviços ou do imposto que vier a substituí-lo, sobre produtos supérfluos, para a constituição do Fundo Municipal de Combate à Pobreza, conforme estabelece o artigo 82, § 2º, ADCT, CF/1988.</t>
  </si>
  <si>
    <t>Registra o valor da receita decorrente da arrecadação do Imposto sobre Vendas a Varejo de Combustíveis Líquidos e Gasosos (IVVC). Imposto instituído pela Constituição Federal de 1988, art. 156, IV, extinto pela Emenda Constitucional nº 3/1993. Entretatno, ainda há arrecadação de saldos remanescentes do período em que o referido imposto vigorou.</t>
  </si>
  <si>
    <t>Taxas de Inspeção, Controle e Fiscalização - Outras</t>
  </si>
  <si>
    <t>Registra as receitas relacionadas a outras taxas não especificadas anteriormente relativas a atividades de inspeção, controle e fiscalização de competência dos Estados, Distrito Federal e Municípios.</t>
  </si>
  <si>
    <t>Taxas pela Prestação de Serviços - Outras</t>
  </si>
  <si>
    <t>Registra receitas que se originaram de taxas pela utilização efetiva ou potencial de serviço público específico e divisível, prestado ao contribuinte ou posto à sua disposição, não especificadas anteriormente.</t>
  </si>
  <si>
    <t>Agrega as receitas relacionadas às taxas de inspeção, controle e fiscalização de competência dos Estados, Distrito Federal e Municípios.</t>
  </si>
  <si>
    <t>Agrega as receitas relacionadas às taxas de inspeção, controle e fiscalização de vigilância sanitária, de competência dos Estados, Distrito Federal e Municípios.</t>
  </si>
  <si>
    <t>Agrega as receitas relacionadas às taxas de inspeção, controle e fiscalização relativas a saúde suplementar, de competência dos Estados, Distrito Federal e Municípios.</t>
  </si>
  <si>
    <t>Agrega as receitas relacionadas a outras taxas não especificadas anteriormente relativas a atividades de inspeção, controle e fiscalização de competência dos Estados, Distrito Federal e Municípios.</t>
  </si>
  <si>
    <t>Agrega o valor da arrecadação de receita de Taxas devidas à União em razão da atividade jurisdicional do Estado, na Justiça Federal, bem como aos estados, na Justiça Estadual, com o devido acompanhamento dessas receitas pelo CNJ, de acordo com a Resolução CNJ nº 102/2009.</t>
  </si>
  <si>
    <t>Agrega o valor da arrecadação de receita de taxas relativas a serviços extrajudiciais ligadas à atividade de constrole jurisdicional do Estado, com o devido acompanhamento dessas receitas pelo CNJ, de acordo com a Resolução CNJ nº 102/2009.</t>
  </si>
  <si>
    <t>Agrega as receitas relativas à Taxa de Estudo de Impacto de Vizinhança (EIV), estabelecidas conforme a Lei nº 10.257/2001.</t>
  </si>
  <si>
    <t>Agrega receitas que se originaram de taxas pela utilização efetiva ou potencial de serviço público específico e divisível, prestado ao contribuinte ou posto à sua disposição, não especificadas anteriormente.</t>
  </si>
  <si>
    <t>Contribuição para o Sistema de Proteção Social dos Militares</t>
  </si>
  <si>
    <t xml:space="preserve">Contribuição Patronal - Militar </t>
  </si>
  <si>
    <t>Contribuição Patronal - Militar - Parcelamentos</t>
  </si>
  <si>
    <t>Contribuição do Militar - Parcelamentos</t>
  </si>
  <si>
    <t xml:space="preserve">Contribuição do Militar Oriunda de Sentenças Judiciais </t>
  </si>
  <si>
    <t>Contribuição do Servidor Civil para o Plano de Seguridade Social - CPSSS - Específico de EST/DF/MUN</t>
  </si>
  <si>
    <t>Agrega a receita de contribuição dos servidores públicos e pensionistas civis correlatos dos Estados, DF e Municípios para o custeio do Plano de Seguridade Social do Serviço Público.</t>
  </si>
  <si>
    <t>CPSSS do Servidor Civil Ativo</t>
  </si>
  <si>
    <t>Agrega o valor da arrecadação da receita de contribuições previdenciárias dos servidores civis ativos para institutos de previdência social.</t>
  </si>
  <si>
    <t>CPSSS do Servidor Civil Inativo</t>
  </si>
  <si>
    <t>Agrega o valor da arrecadação da receita de contribuições previdenciárias dos servidores civis inativos para institutos de previdência social.</t>
  </si>
  <si>
    <t>CPSSS do Servidor Civil - Pensionistas</t>
  </si>
  <si>
    <t>Agrega o valor da arrecadação da receita de contribuições previdenciárias dos pensionistas civis públicos para institutos de previdência social.</t>
  </si>
  <si>
    <t>Agrega o valor da arrecadação da receita de contribuições previdenciárias oriunda de sentenças judiciais relativas a servidores civis ativos para institutos de previdência social.</t>
  </si>
  <si>
    <t>Agrega o valor da arrecadação da receita de contribuições previdenciárias oriunda de sentenças judiciais relativas a servidores civis inativos para institutos de previdência social.</t>
  </si>
  <si>
    <t>Agrega o valor da arrecadação da receita de contribuições previdenciárias oriunda de sentenças judiciais relativas a pensionistas civis públicos para institutos de previdência social.</t>
  </si>
  <si>
    <t>CPSSS - Parcelamentos - Específico de EST/DF/MUN</t>
  </si>
  <si>
    <t>Agrega a receita de parcelamentos de contribuição dos servidores públicos e pensionistas civis correlatos dos Estados, DF e Municípios para o custeio do Plano de Seguridade Social do Serviço Público.</t>
  </si>
  <si>
    <t>CPSSS  - Parcelamentos - do Servidor Civil Ativo</t>
  </si>
  <si>
    <t>Agrega o valor da arrecadação por meio de parcelamento da receita de contribuições previdenciárias dos servidores civis ativos para institutos de previdência social.</t>
  </si>
  <si>
    <t>CPSSS  - Parcelamentos - do Servidor Civil Inativo</t>
  </si>
  <si>
    <t>Agrega o valor da arrecadação por meio de parcelamento da receita de contribuições previdenciárias dos servidores civis inativos para institutos de previdência social.</t>
  </si>
  <si>
    <t>CPSSS  - Parcelamentos - Pensionistas</t>
  </si>
  <si>
    <t>Agrega o valor da arrecadação por meio de parcelamento da receita de contribuições previdenciárias dos pensionistas civis públicos para institutos de previdência social.</t>
  </si>
  <si>
    <t>CPSSS  - Parcelamentos - Oriunda de Sentenças Judiciais - Servidor Civil Ativo</t>
  </si>
  <si>
    <t>Agrega o valor da arrecadação por meio de parcelamento da receita de contribuições previdenciárias oriunda de sentenças judiciais relativas a servidores civis ativos para institutos de previdência social.</t>
  </si>
  <si>
    <t>CPSSS  - Parcelamentos - Oriunda de Sentenças Judiciais - Servidor Civil Inativo</t>
  </si>
  <si>
    <t>Agrega o valor da arrecadação por meio de parcelamento da receita de contribuições previdenciárias oriunda de sentenças judiciais relativas a servidores civis inativos para institutos de previdência social.</t>
  </si>
  <si>
    <t>CPSSS  - Parcelamentos - Oriunda de Sentenças Judiciais - Servidor Civil - Pensionistas</t>
  </si>
  <si>
    <t>Agrega o valor da arrecadação por meio de parcelamento da receita de contribuições previdenciárias oriunda de sentenças judiciais relativas a pensionistas civis públicos para institutos de previdência social.</t>
  </si>
  <si>
    <t>CPSSS Patronal - Servidor Civil - Específico de EST/DF/MUN</t>
  </si>
  <si>
    <t>Agrega a receita de contribuição dos entes, específica para Estados, DF e Municípios, bem como seus órgãos e entidades obrigadas, para o custeio do Plano de Seguridade Social do Serviço Público.</t>
  </si>
  <si>
    <t>CPSSS Patronal - Servidor Civil Ativo</t>
  </si>
  <si>
    <t>Agrega o valor da arrecadação da receita de contribuições patronais relativas aos servidores civis ativos para institutos de previdência social.</t>
  </si>
  <si>
    <t>CPSSS Patronal - Servidor Civil Inativo</t>
  </si>
  <si>
    <t>Agrega o valor da arrecadação da receita de contribuições patronais relativas aos servidores civis inativos para institutos de previdência social.</t>
  </si>
  <si>
    <t>CPSSS Patronal - Servidor Civil - Pensionistas</t>
  </si>
  <si>
    <t>Agrega o valor da arrecadação da receita de contribuições patronais relativas aos pensionistas civis públicos para institutos de previdência social.</t>
  </si>
  <si>
    <t>CPSSS Patronal - Oriunda de Sentenças Judiciais - Servidor Civil Ativo</t>
  </si>
  <si>
    <t>Agrega o valor da arrecadação da receita de contribuições patronais oriundas de sentenças judiciais relativas aos servidores civis ativos para institutos de previdência social.</t>
  </si>
  <si>
    <t>CPSSS Patronal - Oriunda de Sentenças Judiciais - Servidor Civil Inativo</t>
  </si>
  <si>
    <t>Agrega o valor da arrecadação da receita de contribuições patronais oriundas de sentenças judiciais relativas aos servidores civis inativos para institutos de previdência social.</t>
  </si>
  <si>
    <t>CPSSS Patronal - Oriunda de Sentenças Judiciais - Servidor Civil - Pensionistas</t>
  </si>
  <si>
    <t>Agrega o valor da arrecadação da receita de contribuições patronais oriundas de sentenças judiciais relativas aos pensionistas civis públicos para institutos de previdência social.</t>
  </si>
  <si>
    <t>CPSSS Patronal - Parcelamentos - Específico de EST/DF/MUN</t>
  </si>
  <si>
    <t>CPSSS Patronal - Parcelamentos - Servidor Civil Ativo</t>
  </si>
  <si>
    <t>Agrega o valor da arrecadação por meio de parcelamento da receita de contribuições patronais relativas aos servidores civis ativos para institutos de previdência social.</t>
  </si>
  <si>
    <t>CPSSS Patronal - Parcelamentos - Servidor Civil Inativo</t>
  </si>
  <si>
    <t>Agrega o valor da arrecadação por meio de parcelamento da receita de contribuições patronais relativas aos servidores civis inativos para institutos de previdência social.</t>
  </si>
  <si>
    <t>CPSSS Patronal - Parcelamentos - Servidor Civil - Pensionistas</t>
  </si>
  <si>
    <t>Agrega o valor da arrecadação por meio de parcelamento da receita de contribuições patronais relativas aos pensionistas civis públicos para institutos de previdência social.</t>
  </si>
  <si>
    <t>CPSSS Patronal - Parcelamentos - Oriunda de Sentenças Judiciais - Servidor Civil Ativo</t>
  </si>
  <si>
    <t>Agrega o valor da arrecadação por meio de parcelamento da receita de contribuições patronais oriundas de sentenças judiciais relativas aos servidores civis ativos para institutos de previdência social.</t>
  </si>
  <si>
    <t>CPSSS Patronal - Parcelamentos - Oriunda de Sentenças Judiciais - Servidor Civil Inativo</t>
  </si>
  <si>
    <t>Agrega o valor da arrecadação por meio de parcelamento da receita de contribuições patronais oriundas de sentenças judiciais relativas aos servidores civis inativos para institutos de previdência social.</t>
  </si>
  <si>
    <t>CPSSS Patronal - Parcelamentos - Oriunda de Sentenças Judiciais - Servidor Civil - Pensionistas</t>
  </si>
  <si>
    <t>Agrega o valor da arrecadação por meio de parcelamento da receita de contribuições patronais oriundas de sentenças judiciais relativas aos pensionistas civis públicos para institutos de previdência social.</t>
  </si>
  <si>
    <t>Contribuição dos Militares e Pensionistas para o Sistema de Proteção Social dos Militares - SPSM de Estados e DF</t>
  </si>
  <si>
    <t>Agrega a receita de contribuição dos militares e pensionistas militares dos Estados e DF para o custeio do Sistema de Proteção Social dos Militares.</t>
  </si>
  <si>
    <t>Contribuição para o SPSM - Militar Ativo</t>
  </si>
  <si>
    <t>Agrega o valor da arrecadação da receita de contribuições dos militares ativos para custeio do Sistema de Proteção Social dos Militares.</t>
  </si>
  <si>
    <t>Contribuição para o SPSM - Militar Inativo</t>
  </si>
  <si>
    <t>Agrega o valor da arrecadação da receita de contribuições dos militares inativos para o custeio do Sistema de Proteção Social dos Militares.</t>
  </si>
  <si>
    <t>Contribuição para o SPSM - Pensionistas Militares</t>
  </si>
  <si>
    <t>Agrega o valor da arrecadação da receita de contribuições dos pensionistas militares para o custeio do Sistema de Proteção Social dos Militares.</t>
  </si>
  <si>
    <t>Contribuição dos Militares e Pensionistas para o Sistema de Proteção Social dos Militares - SPSM - Parcelamentos - de EST/DF/MUN</t>
  </si>
  <si>
    <t>Agrega a receita de parcelamentos de contribuição dos militares e pensionistas correlatos para o custeio do Sistema de Proteção Social dos Militares.</t>
  </si>
  <si>
    <t>Contribuição para o SPSM - Parcelamentos - Militar Ativo</t>
  </si>
  <si>
    <t>Agrega o valor da arrecadação por meio de parcelamento da receita de contribuições dos militares ativos para o custeio do Sistema de Proteção Social dos Militares.</t>
  </si>
  <si>
    <t>Contribuição para o SPSM - Parcelamentos - Militar Inativo</t>
  </si>
  <si>
    <t>Agrega o valor da arrecadação por meio de parcelamento da receita de contribuições dos militares inativos para o custeio do Sistema de Proteção Social dos Militares.</t>
  </si>
  <si>
    <t>Contribuição para o SPSM - Parcelamentos - Pensionistas Militares</t>
  </si>
  <si>
    <t>Agrega o valor da arrecadação por meio de parcelamento da receita de contribuições dos pensionistas militares para o custeio do Sistema de Proteção Social dos Militares.</t>
  </si>
  <si>
    <t>Contribuição Patronal para o Sistema de Proteção Social dos Militares - SPSM de Estados e DF</t>
  </si>
  <si>
    <t>Agrega a receita de contribuição dos entes, específica dos Estados e DF, para o custeio do Sistema de Proteção Social dos Militares.</t>
  </si>
  <si>
    <t>Contribuição Patronal para o SPSM - Militar Ativo</t>
  </si>
  <si>
    <t>Agrega o valor da arrecadação da receita de contribuições patronais relativas aos militares ativos para o custeio do Sistema de Proteção Social dos Militares.</t>
  </si>
  <si>
    <t>Contribuição Patronal para o SPSM - Militar Inativo</t>
  </si>
  <si>
    <t>Agrega o valor da arrecadação da receita de contribuições patronais relativas aos militares inativos para o custeio do Sistema de Proteção Social dos Militares.</t>
  </si>
  <si>
    <t>Contribuição Patronal para o SPSM - Pensionistas Militares</t>
  </si>
  <si>
    <t>Agrega o valor da arrecadação da receita de contribuições patronais relativas aos pensionistas militares para o custeio do Sistema de Proteção Social dos Militares.</t>
  </si>
  <si>
    <t>Contribuição Patronal para o Sistema de Proteção Social dos Militares - SPSM - Parcelamentos - de Estados e DF</t>
  </si>
  <si>
    <t>Agrega a receita de parcelamentos de contribuição dos entes, específica dos Estados e DF, para o custeio do Sistema de Proteção Social dos Militares.</t>
  </si>
  <si>
    <t>Contribuição Patronal - Parcelamentos - para o SPSM - Militar Ativo</t>
  </si>
  <si>
    <t>Agrega o valor da arrecadação por meio de parcelamento da receita de contribuições patronais relativas aos militares ativos para o custeio do Sistema de Proteção Social dos Militares.</t>
  </si>
  <si>
    <t>Contribuição Patronal - Parcelamentos - para o SPSM - Militar Inativo</t>
  </si>
  <si>
    <t>Agrega o valor da arrecadação por meio de parcelamento da receita de contribuições patronais relativas aos militares inativos para o custeio do Sistema de Proteção Social dos Militares.</t>
  </si>
  <si>
    <t>Contribuição Patronal - Parcelamentos - para o SPSM - Pensionistas Militares</t>
  </si>
  <si>
    <t>Agrega o valor da arrecadação por meio de parcelamento da receita de contribuições patronais relativas aos pensionistas militares para o custeio do Sistema de Proteção Social dos Militares.</t>
  </si>
  <si>
    <t>Agrega as receitas decorrentes de contribuições arrecadadas, coforme Lei Estadual do Estado do Mato Grosso nº 10.353/2015.</t>
  </si>
  <si>
    <t>Serviços de Saúde - Específico para Estados/DF/Municípios</t>
  </si>
  <si>
    <t>Agrega as receitas originadas de serviços de atendimento à saúde, de caráter especializado ou não. Compreende a prestação de serviços relacionados à saúde em hospitais, ambulatórios, consultórios, clínicas, centros de assistência psicossocial, unidades móveis de atendimento a urgências e remoções, bem como testes, análises e outros serviços relacionados à saúde.</t>
  </si>
  <si>
    <t>Agrega as receitas originadas de serviços de atendimento à saúde, de caráter especializado ou não. Compreende a prestação de serviços relacionados à saúde em hospitais e similares, bem como serviços de saúde correlatos.</t>
  </si>
  <si>
    <t>Serviços de Registro de Análise e de Controle</t>
  </si>
  <si>
    <t>Agrega as receitas originadas de serviços de registro de análise e de controle de produtos sujeitos a normas de vigilância sanitária.</t>
  </si>
  <si>
    <t>Agrega as receitas originadas de serviços de atendimento à saúde, de caráter especializado ou não. Compreende a prestação de serviços relacionados à saúde com natureza radiológica ou laboratorial.</t>
  </si>
  <si>
    <t>Agrega as receitas originadas de serviços de atendimento à saúde, de caráter especializado ou não. Compreende a prestação de serviços relacionados à saúde com natureza ambulatórial.</t>
  </si>
  <si>
    <t>Outros Serviços de Saúde</t>
  </si>
  <si>
    <t>Compreende a prestação de outros serviços relacionados à saúde, não especificados anteriormente.</t>
  </si>
  <si>
    <t>Participação na Receita da União</t>
  </si>
  <si>
    <t>Registra o valor total das receitas recebidas por meio de participação na receita da União.</t>
  </si>
  <si>
    <t>Cota-Parte do Fundo de Participação dos Estados e do Distrito Federal</t>
  </si>
  <si>
    <t>Agrega o valor total das receitas recebidas por meio de cota-parte do fundo participação dos Estados e Distrito Federal.</t>
  </si>
  <si>
    <t>Agrega o valor total das receitas recebidas por meio de cota-parte do Fundo de Participação dos Municípios (FPM), referente à alínea “b” do inciso I do art. 159 da Constituição Federal.</t>
  </si>
  <si>
    <t>Cota-Parte do Fundo de Participação do Municípios – 1% Cota entregue no mês de dezembro</t>
  </si>
  <si>
    <t>Agrega o valor total das receitas recebidas por meio de cota-parte do Fundo de Participação dos Municípios (FPM), referente à alínea “d” do inciso I do art. 159 da Constituição Federal.</t>
  </si>
  <si>
    <t>Cota-Parte do Fundo de Participação dos Municípios - 1% Cota entregue no mês de julho</t>
  </si>
  <si>
    <t>Agrega o valor total das receitas recebidas por meio de cota-parte do Fundo de Participação dos Municípios (FPM), referente à alínea “e” do inciso I do art. 159 da Constituição Federal e Emenda Constitucional nº 84, de 2014.</t>
  </si>
  <si>
    <t>Cota-Parte do Imposto Sobre a Propriedade Territorial Rural</t>
  </si>
  <si>
    <t>Agrega o valor total das receitas recebidas por meio de transferências do imposto sobre a propriedade territorial rural.</t>
  </si>
  <si>
    <t>Agrega recebidos em decorrência da transferência constitucional do imposto sobre produtos industrializados.</t>
  </si>
  <si>
    <t xml:space="preserve">Agrega o valor das receitas recebidas pelos Estados por meio de transferências constitucionais da contribuição de intervenção no domínio econômico (Emenda Constitucional nº 42, de 19/12/2003). </t>
  </si>
  <si>
    <t>Agrega o valor total das receitas recebidas por meio de cota-parte imposto sobre operações crédito câmbio e seguros.</t>
  </si>
  <si>
    <t>Outras Transferências decorrentes de Compensação Financeira pela Exploração de Recursos Naturais</t>
  </si>
  <si>
    <t>Transferência da Compensação Financeira pela Exploração de Recursos Naturais</t>
  </si>
  <si>
    <t>Agrega o valor da arrecadação da receita da cota-parte da compensação financeira de recursos hídricos, para fins de geração de energia elétrica.</t>
  </si>
  <si>
    <t>Cota-parte da Compensação Financeira de Recursos Minerais - CFEM</t>
  </si>
  <si>
    <t>Agrega o valor da arrecadação da receita da cota-parte da compensação financeira de recursos minerais, para fins de aproveitamento econômico.</t>
  </si>
  <si>
    <t>Cota-parte Royalties – Compensação Financeira pela Produção de Petróleo – Lei nº 7.990/89</t>
  </si>
  <si>
    <t>Agrega o valor da arrecadação da receita com a cota-parte royalties – compensação financeira pela produção de petróleo.</t>
  </si>
  <si>
    <t>Cota-parte Royalties pelo Excedente da Produção do Petróleo – Lei nº 9.478/97, artigo 49, I e II</t>
  </si>
  <si>
    <t>Cota-parte Royalties pela Participação Especial – Lei nº 9.478/97, artigo 50</t>
  </si>
  <si>
    <t>Agrega o valor da arrecadação de receita com a cota-parte royalties pela participação especial prevista na Lei nº 9.478/97, art. 50.</t>
  </si>
  <si>
    <t>Agrega o valor da arrecadação de receita de transferência da cota-parte do Fundo Especial do Petróleo – FEP.</t>
  </si>
  <si>
    <t>Agrega o valor da arrecadação de receita com outras transferências decorrentes de compensação financeira proveniente da exploração de recursos naturais.</t>
  </si>
  <si>
    <t>Transferência de Recursos do Sistema Único de Saúde – SUS – Repasses Fundo a Fundo - Bloco de Manutenção das Ações e Serviços Públicos de Saúde</t>
  </si>
  <si>
    <t>Agrega o valor total de transferências correntes do bloco de manutenção das ações e serviços públicos de saúde do Fundo Nacional de Saúde (União) recebidos pelos Fundos de Saúde dos Estados, do Distrito Federal e dos Municípios, referentes a gastos com atenção primária em saúde.</t>
  </si>
  <si>
    <t>Agrega o valor total de transferências correntes do bloco de manutenção das ações e serviços públicos de saúde do Fundo Nacional de Saúde (União) recebidos pelos Fundos de Saúde dos Estados, do Distrito Federal e dos Municípios, referentes a gastos com atenção especializada em saúde.</t>
  </si>
  <si>
    <t>Agrega o valor total de transferências correntes do bloco de manutenção das ações e serviços públicos de saúde do Fundo Nacional de Saúde (União) recebidos pelos Fundos de Saúde dos Estados, do Distrito Federal e dos Municípios, referentes a gastos com vigilância em saúde.</t>
  </si>
  <si>
    <t>Agrega o valor total de transferências correntes do bloco de manutenção das ações e serviços públicos de saúde do Fundo Nacional de Saúde (União) recebidos pelos Fundos de Saúde dos Estados, do Distrito Federal e dos Municípios, referentes a gastos com assistência farmacêutica.</t>
  </si>
  <si>
    <t>Agrega o valor total de transferências correntes do bloco de manutenção das ações e serviços públicos de saúde do Fundo Nacional de Saúde (União) recebidos pelos Fundos de Saúde dos Estados, do Distrito Federal e dos Municípios, referentes a gastos com gestão do SUS.</t>
  </si>
  <si>
    <t>Agrega o valor total de transferências correntes do bloco de manutenção das ações e serviços públicos de saúde do Fundo Nacional de Saúde (União) recebidos pelos Fundos de Saúde dos Estados, do Distrito Federal e dos Municípios, para ações não especificados anteriormente.</t>
  </si>
  <si>
    <t>Agrega o valor das transferências correntes da União recebidas pelos Estados, Distrito Federal e Municípios, referentes ao bloco de estruturação da rede de serviços do Sistema Único de Saúde – SUS, destinados à atenção primária em saúde.</t>
  </si>
  <si>
    <t>Agrega o valor das transferências correntes da União recebidas pelos Estados, Distrito Federal e Municípios, referentes ao bloco de estruturação da rede de serviços do Sistema Único de Saúde – SUS, destinados à atenção especializada em saúde.</t>
  </si>
  <si>
    <t>Agrega o valor das transferências correntes da União recebidas pelos Estados, Distrito Federal e Municípios, referentes ao bloco de estruturação da rede de serviços do Sistema Único de Saúde – SUS, destinados à Vigilância em Saúde.</t>
  </si>
  <si>
    <t>Agrega o valor das transferências correntes da União recebidas pelos Estados, Distrito Federal e Municípios, referentes ao bloco de estruturação da rede de serviços do Sistema Único de Saúde – SUS, destinados à Gestão e Desenvolvimento de Tecnologias em Saúde no SUS.</t>
  </si>
  <si>
    <t>Agrega o valor das transferências correntes da União recebidas pelos Estados, Distrito Federal e Municípios, referentes ao bloco de estruturação da rede de serviços do Sistema Único de Saúde – SUS, destinados à Gestão do SUS.</t>
  </si>
  <si>
    <t>Agrega o valor das transferências correntes da União recebidas pelos Estados, Distrito Federal e Municípios, referentes ao bloco de investimentos na rede de serviços do Sistema Único de Saúde – SUS, não detalhadas anteriormente.</t>
  </si>
  <si>
    <t>Agrega o valor das transferências correntes da União recebidas pelos Estados, Distrito Federal e Municípios, referentes ao bloco de estruturação da rede de serviços do Sistema Único de Saúde – SUS, não detalhadas anteriormente.</t>
  </si>
  <si>
    <t>Outras Transferências Diretas do Fundo Nacional do Desenvolvimento da Educação – FNDE</t>
  </si>
  <si>
    <t>Transferências de Recursos do Fundo Nacional do Desenvolvimento da Educação – FNDE</t>
  </si>
  <si>
    <t>Registra o valor total dos recursos de transferências da União recebidos pelos Estados, Distrito Federal e Municípios, relativos ao Fundo Nacional do Desenvolvimento da Educação – FNDE, compreendendo os repasses referentes ao salário-educação e demais programas do FNDE.</t>
  </si>
  <si>
    <t>Transferências do Salário-Educação</t>
  </si>
  <si>
    <t xml:space="preserve">Registra o valor dos recursos de transferências da União aos Estados, Distrito Federal e Municípios referentes ao Programa Dinheiro Direto na Escola – PDDE. </t>
  </si>
  <si>
    <t>Transferências Diretas do FNDE referentes ao Programa Nacional de Alimentação Escolar – PNAE</t>
  </si>
  <si>
    <t>Transferências Diretas do FNDE referentes ao Programa Nacional de Apoio ao Transporte do Escolar – PNATE</t>
  </si>
  <si>
    <t>Programa Nacional de Inclusão de Jovens - Projovem Urbano</t>
  </si>
  <si>
    <t>Programa Nacional de Inclusão de Jovens - Projovem Campo</t>
  </si>
  <si>
    <t>Programa Brasil Alfabetizado - PBA</t>
  </si>
  <si>
    <t>Programa de Apoio aos Sistemas de Ensino para Atendimento à Educação de Jovens e Adultos - PEJA</t>
  </si>
  <si>
    <t>Transferências de Recursos da Complementação da União ao Fundo de Manutenção e Desenvolvimento da Educação Básica e de Valorização dos Profissionais da Educação – FUNDEB</t>
  </si>
  <si>
    <t>Registra o valor recebido a título da complementação Valor Anual por Aluno (VAAF), conforme art. 5º, I da Lei nº 14.133/2020.</t>
  </si>
  <si>
    <t>Registra o valor recebido a título da complementação Valor Anual Total por Aluno (VAAT), conforme art. 5º, II da Lei nº 14.133/2020.</t>
  </si>
  <si>
    <t>Registra o valor recebido a título da complementação do valor anual por aluno na modalidade VAAF, conforme art. 5º, III da Lei nº 14.133/2020.</t>
  </si>
  <si>
    <t>Outras Transferências de Recursos da União</t>
  </si>
  <si>
    <t>Transferência Financeira do ICMS – Desoneração – L.C. Nº 87/96</t>
  </si>
  <si>
    <t>Registra o valor total dos recursos de transferências da União aos Estados, Distrito Federal e aos Municípios, atendidos os limites, critérios, prazos e demais condições fixados no anexo a Lei Complementar nº 87 de 13/09/96, com base no produto de arrecadação do Imposto Estadual Sobre Operações Relativas a Circulação de Mercadorias e Sobre Prestações de Serviços de Transportes Interestadual e Intermunicipal e de Comunicação – ICMS.</t>
  </si>
  <si>
    <t>Registra a receita corrente repassada pela União , decorrente de emedas parlamentares individuais, na forma prevista do parágrafo 9º do art. 166, da CF/88, acrescido pela Emenda Constitucional nº 86/2015.</t>
  </si>
  <si>
    <t>Transferências de Recursos de Complementação da União ao Fundo de Manutenção e Desenvolvimento da Educação Básica e de Valorização dos Profissionais da Educação – FUNDEB</t>
  </si>
  <si>
    <t>Registra o valor da receita de outras transferências de convênios da União, não compreendidas nos itens anteriores.</t>
  </si>
  <si>
    <t>Transferências de Recursos para Segurança Pública</t>
  </si>
  <si>
    <t>Registra o valor da receita de transferências de recursos da União para Estados, Distrito Federal e  Municípios especificamente para a área de segurança pública.</t>
  </si>
  <si>
    <t>Transferência de Recursos do Fundo Penitenciário Nacional - Fupen</t>
  </si>
  <si>
    <t>Transferência de Recursos do Fundo Nacional de Segurança Pública - FNSP - Obrigatórias</t>
  </si>
  <si>
    <t>As transferências dos recursos do FNSP destinadas aos Estados, ao Distrito Federal e aos Municípios repassadas aos entes federativos, nos termos da legislação em vigor, a título de transferência obrigatória, no mínimo, 50% (cinquenta por cento) dos recursos de que trata a alínea a do inciso II do caput do art. 3º da Lei nº 13.756/2018 para o fundo estadual ou distrital, independentemente da celebração de convênio, de contrato de repasse ou de instrumento congênere.</t>
  </si>
  <si>
    <t>Transferência de Recursos do Fundo Nacional de Segurança Pública - FNSP - Acordadas</t>
  </si>
  <si>
    <t>As transferências dos recursos do FNSP destinadas aos Estados, ao Distrito Federal e aos Municípios repassadas aos entes federativos, nos termos da legislação em vigor, por meio da celebração de convênio, de contrato de repasse ou de instrumento congênere, as demais receitas destinadas ao FNSP e os recursos de que trata a alínea "a" do inciso II do caput do art. 3º da Lei nº 13.756/2018 não transferidos nos termos do disposto no inciso I do caput do artigo 7º da citada lei.</t>
  </si>
  <si>
    <t>Demais transferências para a área de segurança pública que não se enquadrem nos itens de natureza de receita anteriores.</t>
  </si>
  <si>
    <t>Agrega o valor total dos recursos de transferências da União em decorrência de decisão judicial que versem sobre diferenças na complementação, devida pela União, no âmbito do Fundo de Manutenção e Desenvolvimento do Ensino Fundamental e de Valorização do Magistério - FUNDEF, pagas por meio de precatórios, recebidos pelos Estados, Distrito Federal e Municípios, guardada estrita vinculação de tais recursos com os termos constantes no art. 21, da Lei nº 11.494/2007 c/c o art. 60 do ADCT.</t>
  </si>
  <si>
    <t>Registra o valor total das receitas recebidas por meio de outras transferências da União que não se enquadram nos itens anteriores,.</t>
  </si>
  <si>
    <t>Outras Participações na Receita dos Estados</t>
  </si>
  <si>
    <t>Registra o valor total da arrecadação de outras participações na receita dos Estados, não classificadas nos itens anteriores.</t>
  </si>
  <si>
    <t>Participação na Receita dos Estados</t>
  </si>
  <si>
    <t>Demonstra o valor total dos recursos recebidos pelos Municípios, por sua participação constitucional na arrecadação de receitas estaduais. As parcelas do Imposto sobre a Propriedade de Veículos Automotores – IPVA, do Imposto Sobre Operações Relativas a Circulação de Mercadorias e Sobre Prestação de Serviços de Transporte Interestadual e Intermunicipal e de Comunicação – ICMS, e do Imposto sobre Produto Industrializado sobre exportações – IPI-Exportação, pertencentes aos Municípios, devem ser classificadas em contas a serem discriminadas como desdobramento desse título.</t>
  </si>
  <si>
    <t>Registra o valor decorrente de outras transferências dos Estados.</t>
  </si>
  <si>
    <t>Transferência de Recursos do Estado para Programas de Saúde – Repasse Fundo a Fundo</t>
  </si>
  <si>
    <t>Registra o valor de receita da transferência de recursos do Sistema Único de Saúde oriundo do Fundo Estadual de Saúde para o Fundo Municipal de Saúde (Ações Básicas de Vigilância Sanitária, Atenção à Saúde dos Povos Indígenas, Programa de Assistência Farmacêutica Básica, Programa de Combate às Carências Nutricionais, Programa de Saúde da Família, Programa de Agentes Comunitários, Programa Nacional de Vigilância Epidemiológica e Controle de Doenças e outros).</t>
  </si>
  <si>
    <t>Transferência de Convênios dos Estados e do Distrito Federal e de Suas Entidades</t>
  </si>
  <si>
    <t>Transferências de Convênio dos Estados para o Sistema Único de Saúde – SUS</t>
  </si>
  <si>
    <t>Transferências de Convênio dos Estados Destinadas a Programas de Educação</t>
  </si>
  <si>
    <t>Registra o valor total dos recursos oriundos de outros convênios firmados, com ou sem contraprestações de serviços com Estados ou com o Distrito Federal e respectivas entidades públicas, para realização de objetivos de interesse comum dos partícipes, destinados a custear despesas correntes, não previstos nos itens anteriores.</t>
  </si>
  <si>
    <t>Para atender às suas necessidades de identificação, as demais esferas de governo poderão desdobrar esse item, discriminando os recursos transferidos pelos Estados que não estejam especificados.</t>
  </si>
  <si>
    <t>Transferência de Convênios dos Municípios e de Suas Entidades</t>
  </si>
  <si>
    <t>Registra o valor total de recursos oriundos de convênios firmados com os Municípios e suas entidades, recebidos pela União, Estados, Distrito Federal e Municípios e suas respectivas entidades, para realização de objetivos de interesse comum dos partícipes, destinadas a custear despesas correntes.</t>
  </si>
  <si>
    <t>Transferências de Convênio dos Municípios para o Sistema Único de Saúde – SUS</t>
  </si>
  <si>
    <t>Transferências de Convênio dos Municípios destinadas a Programas de Educação</t>
  </si>
  <si>
    <t>Registra o valor total de recursos oriundos de convênios firmados com os Municípios e suas entidades, recebidos pela União, Estados, Distrito Federal e Municípios e suas respectivas entidades, para realização de objetivos de interesse comum dos partícipes, não previstos nos itens anteriores.</t>
  </si>
  <si>
    <t xml:space="preserve">Registra o valor total dos recursos recebidos pela União, Estados, Distrito Federal e Municípios, incluindo suas respectivas entidades, transferidos por Municípios, não classificadas nos itens anteriores (vide Portaria Interministerial nº 163/01 e Portaria STN nº 339/01). </t>
  </si>
  <si>
    <t>Registra o valor total dos recursos oriundos de outros convênios firmados, com ou sem contraprestações de serviços, com instituições privadas, para a realização de objetivos de interesse comum dos partícipes, destinados a custear despesas correntes, não especificadas anteriormente.</t>
  </si>
  <si>
    <t>Transferência de Convênios de Instituições Privadas para EST/DF/MUN</t>
  </si>
  <si>
    <t>Agrega as receitas provenientes de recursos financeiros recebidos de instituições dotadas de personalidade jurídica de direito privado, decorrentes de convênios, quando destinados a atender despesas classificáveis como correntes. Específica para transferências aos Estados, Distrito Federal e Municípios.</t>
  </si>
  <si>
    <t>Agrega as receitas provenientes de recursos financeiros recebidos de instituições dotadas de personalidade jurídica de direito privado, decorrentes de convênios, quando destinados a atender despesas classificáveis como correntes, na área de programas de saúde. Específica para transferências aos Estados, Distrito Federal e Municípios.</t>
  </si>
  <si>
    <t>Agrega as receitas provenientes de recursos financeiros recebidos de instituições dotadas de personalidade jurídica de direito privado, decorrentes de convênios, quando destinados a atender despesas classificáveis como correntes, na área de programas de educação. Específica para transferências aos Estados, Distrito Federal e Municípios.</t>
  </si>
  <si>
    <t>Agrega o valor total dos recursos oriundos de outros convênios firmados, com ou sem contraprestações de serviços, com instituições privadas, para a realização de objetivos de interesse comum dos partícipes, destinados a custear despesas correntes, não especificadas anteriormente.</t>
  </si>
  <si>
    <t>Outras Transferência de Instituições Privadas para EST/DF/MUN - Não Especificadas Anteriormente</t>
  </si>
  <si>
    <t>Agrega o valor total dos recursos oriundos instituições privadas, para realização de objetivos de interesse comum dos partícipes, não especificados anteriormente, destinados a custear despesas correntes.</t>
  </si>
  <si>
    <t>Outras Transferências Multigovernamentais</t>
  </si>
  <si>
    <t>Outras Transferências de Convênios do Exterior - Não Especificadas Anteriormente</t>
  </si>
  <si>
    <t>Registra as Outras Transferências de Convênios do Exterior - Não Especificadas Anteriormente</t>
  </si>
  <si>
    <t>Transferência de Convênios do Exterior</t>
  </si>
  <si>
    <t>Agrega o valor total dos recursos oriundos de convênios firmados com organismos e fundos internacionais, governos estrangeiros e instituições privadas internacionais.</t>
  </si>
  <si>
    <t>Transferência de Convênios do Exterior - Programas de Saúde</t>
  </si>
  <si>
    <t>Agrega o valor total dos recursos oriundos de convênios firmados com organismos e fundos internacionais, governos estrangeiros e instituições privadas internacionais, especificamente destinados a programas de saúde.</t>
  </si>
  <si>
    <t>Transferência de Convênios do Exterior - Programas de Educação</t>
  </si>
  <si>
    <t>Agrega o valor total dos recursos oriundos de convênios firmados com organismos e fundos internacionais, governos estrangeiros e instituições privadas internacionais, especificamente destinados a programas de educação.</t>
  </si>
  <si>
    <t>Outras Transferência de Convênios do Exterior - Não Especificadas Anteriormente</t>
  </si>
  <si>
    <t>Agrega o valor total dos recursos oriundos de convênios firmados com organismos e fundos internacionais, governos estrangeiros e instituições privadas internacionais, não especificados nos itens anteriores.</t>
  </si>
  <si>
    <t>Outras Transferências de Pessoas Físicas- Não Especificadas Anteriormente</t>
  </si>
  <si>
    <t>Registra as receitas provenientes de recursos financeiros recebidos de pessoas físicas, decorrentes de doações, contratos, acordos, ajustes ou outros instrumentos, quando destinados a atender despesas classificáveis como correntes, para transferências aos Estados, Distrito Federal e Municípios, não especificados nos itens anteriores.</t>
  </si>
  <si>
    <t>Transferências de Pessoas Físicas - Específicas de E/DF/M</t>
  </si>
  <si>
    <t>Agrega as receitas provenientes de recursos financeiros recebidos de pessoas físicas, decorrentes de doações, contratos, acordos, ajustes ou outros instrumentos, quando destinados a atender despesas classificáveis como correntes. Específica para transferências aos Estados, Distrito Federal e Municípios.</t>
  </si>
  <si>
    <t>Transferências de Pessoas Físicas - Específicas de E/DF/M - Programas de Saúde</t>
  </si>
  <si>
    <t>Agrega o valor total dos recursos financeiros recebidos de pessoas físicas, decorrentes de doações, contratos, acordos, ajustes ou outros instrumentos, quando destinados a atender despesas especificamente destinados a programas de saúde.</t>
  </si>
  <si>
    <t>Transferências de Pessoas Físicas - Específicas de E/DF/M - Programas de Educação</t>
  </si>
  <si>
    <t>Agrega o valor total dos recursos financeiros recebidos de pessoas físicas, decorrentes de doações, contratos, acordos, ajustes ou outros instrumentos, quando destinados a atender despesas especificamente destinados a programas de educação.</t>
  </si>
  <si>
    <t>Outras Transferência de Pessoas Físicas- Específicas de E/DF/M - Não Especificadas Anteriormente</t>
  </si>
  <si>
    <t>Agrega as receitas provenientes de recursos financeiros recebidos de pessoas físicas, decorrentes de doações, contratos, acordos, ajustes ou outros instrumentos, quando destinados a atender despesas classificáveis como correntes, para transferências aos Estados, Distrito Federal e Municípios, não especificados nos itens anteriores.</t>
  </si>
  <si>
    <t>Indenizações- Específicas para Estados/DF/Municípios</t>
  </si>
  <si>
    <t>Agrega as receitas oriundas de indenizações ao ente público, específicas para Estados, DF e Municípios.</t>
  </si>
  <si>
    <t>Indenizações - Específicas para Estados/DF/Municípios</t>
  </si>
  <si>
    <t>Restituições - Específicas para Estados/DF/Municípios</t>
  </si>
  <si>
    <t>Agrega as receitas oriundas de restituições ao ente público, específicas para Estados, DF e Municípios.</t>
  </si>
  <si>
    <t>Restituições de Recursos Recebidos do SUS - Específicas para Estados/DF/Municípios</t>
  </si>
  <si>
    <t>Outras Restituições - Específicas para Estados/DF/Municípios - Não Especificadas Anteriormente</t>
  </si>
  <si>
    <t>Agrega outras receitas oriundas de restituições ao ente público, específicas para Estados, DF e Municípios, não detalhadas anteriormente.</t>
  </si>
  <si>
    <t>Ressarcimentos - Específicas para Estados/DF/Municípios</t>
  </si>
  <si>
    <t>Agrega as receitas oriundas de ressarcimentos ao ente público, específicas para Estados, DF e Municípios.</t>
  </si>
  <si>
    <t>Ressarcimento - Específicas para Estados/DF/Municípios</t>
  </si>
  <si>
    <t>Cota-Parte do Fundo de Participação dos Estados e do Distrito Federal - FPE</t>
  </si>
  <si>
    <t>Registra o valor total das receitas recebidas por meio de cota-parte do fundo participação dos Estados e Distrito Federal.</t>
  </si>
  <si>
    <t>Registra o valor total das receitas recebidas por meio de cota-parte do Fundo de Participação dos Municípios (FPM), referente à alínea “d” do inciso I do art. 159 da Constituição Federal.</t>
  </si>
  <si>
    <t>Registra o valor total das receitas recebidas por meio de cota-parte do Fundo de Participação dos Municípios (FPM), referente à alínea “e” do inciso I do art. 159 da Constituição Federal e Emenda Constitucional nº 84, de 2014.</t>
  </si>
  <si>
    <t xml:space="preserve">Registra o valor das receitas recebidas pelos Estados por meio de transferências constitucionais da contribuição de intervenção no domínio econômico (Emenda Constitucional nº 42, de 19/12/2003). </t>
  </si>
  <si>
    <t>Transferências das Compensações Financeiras pela Exploração de Recursos Naturais</t>
  </si>
  <si>
    <t>Agrega as receitas transferidas a Estados, DF e Municípios em decorrência da participação dos mesmos nas receitas oriundas de compensações financeiras pela exploração de recursos naturais, auferidas pela União, quando destinadas a atender despesas classificáveis como correntes.</t>
  </si>
  <si>
    <t>Cota-parte da Compensação Financeira pela Exploração de Recursos Hídricos</t>
  </si>
  <si>
    <t>Cota-parte da Compensação Financeira pela Exploração de Recursos Minerais - CFEM</t>
  </si>
  <si>
    <t xml:space="preserve">Cota-parte da Compensação Financeira pela Produção de Petróleo </t>
  </si>
  <si>
    <t>Cota-parte do bônus de assinatura de contrato de partilha de produção</t>
  </si>
  <si>
    <t>Registra o valor da arrecadação de receita com a cota-parte do bônus de assinatura de contrato de partilha de produção</t>
  </si>
  <si>
    <t>Registra outras transferências destinadas a Estados, DF e Municípios em decorrência da sua participação nas receitas oriundas de compensações financeiras pela exploração de recursos naturais, auferidas pela União, quando direcionadas a atender despesas classificáveis como correntes, que não se enquadrem em outra natureza de receita mais específica.</t>
  </si>
  <si>
    <t xml:space="preserve">Agrega as receitas transfereridas e destinadas ao Sistema Único de Saúde - SUS, quanso destinadas a atender despesas classificáveis como correntes </t>
  </si>
  <si>
    <t>Registra o valor das transferências correntes da União recebidas pelos Estados, Distrito Federal e Municípios, referentes ao bloco de estruturação da rede de serviços do Sistema Único de Saúde – SUS, que não se enquadrem em outra natureza de receita mais específica.</t>
  </si>
  <si>
    <t>Transferências do Salário-Educação</t>
  </si>
  <si>
    <t>Transferências referentes ao Programa Nacional de Inclusão de Jovens - Projovem</t>
  </si>
  <si>
    <t>Transferências  referentes ao Programa Nacional de Inclusão de Jovens - Projovem Urbano</t>
  </si>
  <si>
    <t>Transferências referentes ao Programa Nacional de Inclusão de Jovens - Projovem Campo</t>
  </si>
  <si>
    <t>Transferências referentes ao Programa Brasil Alfabetizado - PBA</t>
  </si>
  <si>
    <t>Transferências referentes ao  Programa de Apoio aos Sistemas de Ensino para Atendimento à Educação de Jovens e Adultos - PEJA</t>
  </si>
  <si>
    <t>Transferências referentes ao  Programa Nacional de Saúde do Escolar - PNSE</t>
  </si>
  <si>
    <t>Transferências referentes ao Programa de Apoio a Aquisição de Equipamentos para a Rede Pública de Ensino Fundamental</t>
  </si>
  <si>
    <t>Transferências referentes ao Programa de Apoio à Reestruturação da Rede Física Pública da Educação Básica  - REESTFÍSICA</t>
  </si>
  <si>
    <t>Transferências de Recursos do Fundo Penitenciário Nacional - FUNPEN</t>
  </si>
  <si>
    <t>Registra o valor da receita das transferências de recursos do Fundo Penitenciário Nacional - FUNPEN, a título de transferência obrigatória aos Estados, Distrito Federal e Municípios.</t>
  </si>
  <si>
    <t xml:space="preserve">Transferências de Recursos do Fundo Nacional de Segurança Pública - FNSP </t>
  </si>
  <si>
    <t>Agrega as receitas transferidas a Municípios em decorrência da participação dos mesmso nas receitas tributárias auferidas por Estados e DF, quando destinadas a atender despesas classificáveis como correntes.</t>
  </si>
  <si>
    <t xml:space="preserve">Transferências das Compensações Financeiras pela Exploração de Recursos Naturais </t>
  </si>
  <si>
    <t>Agrega as receitas transferidas a Municípios em decorrência da participação dos mesmos nas receitas oriundas de compensações financeiras pela exploração de recursos naturais, auferidas por Estados e DF, quando destinadas a atender despesas classificáveis como correntes.</t>
  </si>
  <si>
    <t xml:space="preserve">Cota-parte Royalties – Compensação Financeira pela Produção do Petróleo </t>
  </si>
  <si>
    <t>Agrega as receitas transferidas a Estados, DF e Municípios destinadas ao Sistema Único de Saúde - SUS, quando destinadas a atender despesas classificáveis como correntes.</t>
  </si>
  <si>
    <t>Republicação em 03.08.2021 da Portaria SOF nº 7.715, de 29.06.2021</t>
  </si>
  <si>
    <t>Agrega as receitas provenientes de transferências dos Estados e do DF que não se enquadrem em outra natureza de receita mais específica, quando destinadas a atender despesas classificáveis como correntes.</t>
  </si>
  <si>
    <t>Registra as receitas provenientes de transferências dos Estados e do DF que não se enquadrem em outra natureza de receita mais específica, quando destinadas a atender despesas classificáveis como correntes.</t>
  </si>
  <si>
    <t>Agrega as receitas transferidas pela União e destinadas ao Sistema Único de Saúde - SUS, quando destinadas a atender despesas classificáveis como correntes.</t>
  </si>
  <si>
    <t>Agrega s receitas provenientes de recursos financeiros recebidos de Municípios ou de suas entidades, decorrentes de convênios, quando destinadas a atender despesas classificáveis como correntes.</t>
  </si>
  <si>
    <t>Registra os receitas provenientes de recursos financeiros recebidos de Municípios ou de suas entidades, decorrentes de convênios, quando destinadas a atender despesas classificáveis como correntes.</t>
  </si>
  <si>
    <t>Agrega as receitas provenientes de transferências dos Municípios que não se enquadrem em outra natureza de receita mais específica, quando destinadas a atender despesas classificáveis como correntes.</t>
  </si>
  <si>
    <t>Registra as receitas provenientes de recursos financeiros recebidos de instituições dotadas de personalidade jurídica de direito privado  quando destinados a atender despesas classificáveis como correntes, não especificados anteriormente.</t>
  </si>
  <si>
    <t>Agrega as receitas provenientes de recursos financeiros recebidos de instituições públicas não especificadas em outras naturezas, decorrentes de doações, contratos, convênios, acordos, ajustes, termos de parceria ou outros instrumentos, quando destinadas a atender despesas classificáveis como correntes.</t>
  </si>
  <si>
    <t>Registra as receitas provenientes de recursos financeiros recebidos de instituições públicas não especificadas em outras naturezas, decorrentes de doações, contratos, convênios, acordos, ajustes, termos de parceria ou outros instrumentos, quando destinados a atender despesas classificáveis como correntes.</t>
  </si>
  <si>
    <t>Registra as receitas provenientes de recursos financeiros recebidos do exterior, decorrentes de doações, contratos, acordos, ajustes ou outros instrumentos, quando destinados a atender despesas classificáveis como correntes, que não se enquadrem em outra natureza de receita mais específica.</t>
  </si>
  <si>
    <t>Transferências de Pessoas Físicas -  Programas de Saúde</t>
  </si>
  <si>
    <t>Registra as receitas provenientes de recursos financeiros recebidos de pessoas físicas, decorrentes de doações, contratos, acordos, ajustes ou outros instrumentos, quando destinados a atender despesas classificáveis como correntes, que não se enquadrem em outra natureza de receita mais específica.</t>
  </si>
  <si>
    <t>Agrega as receitas decorrentes de multas de caráter punitivo aplicadas por órgãos ou entidades.</t>
  </si>
  <si>
    <t>Agrega as receitas decorrentes de multas aplicadas por infração à Lei Geral de Telecomunicações - LGT e cometidas por concessionários de serviços de telecomunicações e de radiodifusão.</t>
  </si>
  <si>
    <t>Multas Previstas na Lei Geral das Telecomunicações - Não Proveniente da Utilização de Posições Orbitais</t>
  </si>
  <si>
    <t>Registra as receitas decorrentes de multas aplicadas por infração à Lei Geral de Telecomunicações - LGT e cometidas por concessionários de serviços de telecomunicações e de radiodifusão e que não são provenientes de posições orbitais.</t>
  </si>
  <si>
    <t>Registra as receitas decorrentes de multas aplicadas por infração à Lei Geral de Telecomunicações - LGT e cometidas por concessionários de serviços de telecomunicações e de radiodifusão e que são provenientes de posições orbitais.</t>
  </si>
  <si>
    <t>Registra receitas decorrentes de multas aplicadas por infração à legislação do seguro desemprego e abono salarial.</t>
  </si>
  <si>
    <t>Registra as receitas oriundas de multas aplicadas por infrações à legislação sobre defesa de direitos difusos.</t>
  </si>
  <si>
    <t>Impostos Específicos de Estados, DF e Municípios</t>
  </si>
  <si>
    <t>Registra o valor total da arrecadação dos impostos de competência dos Estados, Distrito Federal e Municípios.</t>
  </si>
  <si>
    <t>Taxas - Específicas de Estados, DF e Municípios</t>
  </si>
  <si>
    <t>Agrega as receitas relacionadas às taxas de competência dos Estados, Distrito Federal e Municípios.</t>
  </si>
  <si>
    <t>Contribuição de Melhoria - Específica de Estados, DF e Municípios</t>
  </si>
  <si>
    <t>Agrega as receitas relacionadas à contribuição de melhoria de competência dos Estados, Distrito Federal e Municípios, decorrente de obras públicas.</t>
  </si>
  <si>
    <t>Contribuição Social sobre o Lucro Líquido - CSLL - Outros Contribuintes</t>
  </si>
  <si>
    <t>Registra receitas originadas da Contribuição Social sobre o Lucro Líquido dos demais
contribuintes.</t>
  </si>
  <si>
    <t>Contribuição para o Plano de Seguridade Social do Servidor Público - CPSSS</t>
  </si>
  <si>
    <t>Agrega as receitas provenientes da Contribuição para o Plano de Seguridade Social do Servidor Público, recolhidas dos servidores, da União, das Autarquias e das Fundações.</t>
  </si>
  <si>
    <t>Contribuição para Fundos de Assistência Médica</t>
  </si>
  <si>
    <t>Contribuições Sociais Específicas de Estados, DF e Municípios</t>
  </si>
  <si>
    <t>Agrega as contribuiçoes sociais e de interesse das categorias profissionais ou econômicas, de arrecadação específica de Estados, DF e Municípios.</t>
  </si>
  <si>
    <t>Contribuições Econômicas Específicas de Estados e Municípios</t>
  </si>
  <si>
    <t>Agrega as receitas originadas de contribuições econômicas específicas de Estados e Municípios.</t>
  </si>
  <si>
    <t>Serviços e Atividades Referentes à Saúde - Específico para Estados/DF/Municípios</t>
  </si>
  <si>
    <t xml:space="preserve">Agrega as receitas originadas de serviços de atendimento à saúde, de caráter especializado ou não, voltados à população em geral ou especificamente aos servidores públicos civis e militares. </t>
  </si>
  <si>
    <t>Registra o valor total das receitas recebidas por meio de transferências da União para Estados, Distrito Federal e Municípios.</t>
  </si>
  <si>
    <t>Transferências dos Estados - Específicas de Estados, DF e Municípios</t>
  </si>
  <si>
    <t>Registra o valor total dos recursos recebidos pelas demais esferas de governo e respectivas entidades da administração descentralizada, transferidos pelos Estados.</t>
  </si>
  <si>
    <t>Transferência da Cota-parte da Compensação Financeira (25%)</t>
  </si>
  <si>
    <t>Agrega o valor da arrecadação de receita com a transferência da cota-parte da compensação financeira proveniente da exploração de recursos naturais.</t>
  </si>
  <si>
    <t>Cota-parte Royalties – Compensação Financeira pela Produção do Petróleo – Lei nº 7.990/89, artigo 9º</t>
  </si>
  <si>
    <t>Registra o valor da arrecadação de receita com a transferência da cota-parte da compensação financeira proveniente da exploração de recursos naturais.</t>
  </si>
  <si>
    <t>Transferências dos Municípios -Específicas de Estados, DF e Municípios</t>
  </si>
  <si>
    <t>Registra o valor total dos recursos recebidos pelos Estados, Distrito Federal e Municípios, incluindo suas respectivas entidades, transferidos por Municípios. Essa conta não se aplica para transferências intragovernamentais (vide Portaria Interministerial nº 163/01 e Portaria STN nº 339/01).</t>
  </si>
  <si>
    <t>Agrega as receitas provenientes de recursos financeiros recebidos de instituições dotadas de personalidade jurídica de direito privado, decorrentes de doações, contratos, convênios, acordos, ajustes, termos de parceria ou outros instrumentos, quando destinados a atender despesas classificáveis como correntes. Específica para transferências aos Estados, Distrito Federal e Municípios.</t>
  </si>
  <si>
    <t>Agrega as receitas provenientes de recursos financeiros recebidos de instituições públicas não especificadas em outras naturezas, decorrentes de doações, contratos, convênios, acordos, ajustes, termos de parceria ou outros instrumentos, quando destinados a atender despesas classificáveis como correntes. Específica para transferências aos Estados, Distrito Federal e Municípios.</t>
  </si>
  <si>
    <t>Agrega as receitas provenientes de recursos financeiros recebidos do exterior, decorrentes de doações, contratos, acordos, ajustes ou outros instrumentos, quando destinados a atender despesas classificáveis como correntes. Específica para transferências aos Estados, Distrito Federal e Municípios.</t>
  </si>
  <si>
    <t>Indenizações, Restituições e Ressarcimentos - Específicas para Estados/DF/Municípios</t>
  </si>
  <si>
    <t>Agrega as receitas oriundas de indenizações, restituições e ressarcimentos ao ente público, específicas para Estados, DF e Municípios.</t>
  </si>
  <si>
    <t>Registra Multas aplicadas pela ANEEL (auto de infração) a Concessionárias, Permissionárias e Autorizadas de Energia Elétrica</t>
  </si>
  <si>
    <t>Registra as receitas decorrentes da inobservância ou descumprimento de obrigações acessórias previstas na legislação previdenciária, tais como multas relacionadas ao atraso no envio de informações da Guia de Recolhimento do Fundo de Garantia por Tempo de Serviço e Informações à Previdência Social - GFIP; multas relacionadas à falta de envio, pelos titulares de Cartórios de Registro Civil de Pessoas Naturais à Previdência Social, do registro dos óbitos ocorridos no mês imediatamente anterior; multas relacionadas à não comunicação, pela empresa, de ocorrência de acidente de trabalho ou morte de seus empregados; multas relacionadas à situação em que o empregador não desconta ou desconta em atraso, da remuneração dos segurados ao seu serviço, a importância proveniente de dívida ou responsabilidade por eles contraída junto à seguridade social, relativa a benefícios pagos indevidamente; e multas aplicadas pelo juiz ou tribunal ao litigante de má-fé nos casos em que o INSS figura como parte no processo, dentre outras.</t>
  </si>
  <si>
    <t>Registra as receitas que se originaram de multas por infração às normas de controle e fiscalização sobre produtos químicos que direta ou indiretamente possam ser destinados à elaboração ilícita de substâncias entorpecentes, psicotrópicas ou que determinem dependência física ou psíquica.</t>
  </si>
  <si>
    <t>Indenização pela Assistência Médico-Hospitalar</t>
  </si>
  <si>
    <t>Registra as receitas originadas de recursos relativos à indenização pela prestação de assistência médico-hospitalar.</t>
  </si>
  <si>
    <t>Registra receita decorrente do pagamento do Seguro Desemprego pago indevidamente ao segurado (beneficiário) desse serviço seja obtido por meio de fraude ou seja obtido de forma legal, mas indevida. Verificada essa ocorrência cabe à administração adotar procedimentos que visam à recuperação da importância paga indevidamente podendo, inclusive, gerar ajuizamento de ação executiva correspondente.</t>
  </si>
  <si>
    <t>Registra receitas decorrentes da Recuperação de Garantias Prestadas pela União em operações de crédito à exportação. Registra a receita decorrente do pagamento de prestação inadimplida que já foi objeto de indenização nas operações amparadas pelo Seguro de Crédito à Exportação, com recursos orçamentários e financeiros alocados no Fundo.</t>
  </si>
  <si>
    <t>Registra a receita decorrente da devolução de recursos repassados pelo agente financeiro como resultado da conclusão, denúncia, rescisão ou extinção do contrato de financiamento, ou, ainda, pelo descumprimento dos projetos, pela não-efetivação do investimento ou pela sua realização em desacordo com o estatuído em contrato.</t>
  </si>
  <si>
    <t>Portaria SOF/ME nº 13.433/2021</t>
  </si>
  <si>
    <t>Restituição Decorrente da Não Aplicação de Incentivos Fiscais Relativos à Lei do Audiovisual</t>
  </si>
  <si>
    <t>Registra as receitas advindas da devolução de recursos referentes ao abatimento de Imposto de Renda concedido pela Lei do Audiovisual (Lei no 8.685, de 20 de julho de 1993), no caso de não aplicação dos referidos recursos no desenvolvimento de projetos culturais, produção de obras audiovisuais e cinematográficas brasileiras no devido prazo legal.</t>
  </si>
  <si>
    <t>Registra a devolução de recursos pelos partidos políticos, candidatos e comitês financeiros, oriundos do exame das prestações de contas de campanhas eleitorais e partidárias consideradas irregulares por falta de comprovação da aplicação dos recursos recebidos do Fundo Partidário.</t>
  </si>
  <si>
    <t>Registra receitas decorrentes de restituições, ao órgão concedente, de depósitos relativos a precatórios e a sentenças de pequeno valor que não foram sacados pelos respectivos beneficiários há mais de dois anos.</t>
  </si>
  <si>
    <t>Registra receitas decorrentes de restituições de aportes financeiros dos Patrocinadores em favor da Funpresp-Exe, da Funpresp-Leg e da Funpresp-Jud, a título de adiantamento de contribuições futuras, necessários ao regular funcionamento inicial da Funpresp.</t>
  </si>
  <si>
    <t>Restituição de Recursos Transferidos</t>
  </si>
  <si>
    <t>Registra devolução de recursos transferidos.</t>
  </si>
  <si>
    <t>Portaria SOF/ME nº 12.943/2021</t>
  </si>
  <si>
    <t>Restituição de Recursos Primários Transferidos</t>
  </si>
  <si>
    <t>Registra devolução de recursos primários transferidos.</t>
  </si>
  <si>
    <t>Restituição de Recursos Financeiros Transferidos</t>
  </si>
  <si>
    <t>Registra devolução de recursos financeiros transferidos.</t>
  </si>
  <si>
    <t>Registra receitas de ressarcimentos por operadoras de seguros privados de assistência à saúde.</t>
  </si>
  <si>
    <t>Registra receitas oriundas do ressarcimento de custos</t>
  </si>
  <si>
    <t>Registra as receitas relativas à incorporação de valores perdidos em favor da União, quando nos casos de reversão de depósito de garantias, ou outros assemelhados, nos casos relacionados a contratos administrativos.</t>
  </si>
  <si>
    <t>Registra os recursos decorrentes do ressarcimento de ações regressivas oriundas da relação de trabalho.</t>
  </si>
  <si>
    <t>Agrega receitas oriundas de bens, direitos e valores incorporados ao patrimônio público.</t>
  </si>
  <si>
    <t>Regsitra as receitas relativas à alienação de bens, direitos e valores perdidos em favor da União em decorrência de penas impostas pela prática de crimes comuns.</t>
  </si>
  <si>
    <t>Registra as receitas oriundas de bens apreendidos, pelos órgãos fiscalizadores, por infrações à legislação aduaneira.</t>
  </si>
  <si>
    <t>Registra receitas de leilão de mercadorias apreendidas pelos órgãos fiscalizadores, objeto de perdimento em favor da União, Estado ou Município.</t>
  </si>
  <si>
    <t>Registra receitas provenientes da alienação de bens e valores que tenham sido objeto de perdimento, associados ao tráfico ilícito de entorpecentes e drogas afins, inclusive as glebas de qualquer região do país onde forem localizadas culturas ilegais de plantas psicotrópicas.</t>
  </si>
  <si>
    <t>Registra receitas decorrentes de prêmios de concursos de prognósticos não procurados pelos contemplados dentro de prazo de prescrição.</t>
  </si>
  <si>
    <t>Bens, Direitos e Valores Objeto de Renúncia Voluntária em Acordo de Não Persecução Penal</t>
  </si>
  <si>
    <t>Registra receitas provenientes de renúncia voluntária em acordo de não persecução penal.</t>
  </si>
  <si>
    <t>Portaria nº 22.456, de 16 de outubro de 2020</t>
  </si>
  <si>
    <t>Bens, Direitos e Valores Perdidos em Favor da União em Crimes de "Lavagem" ou Ocultação de Bens, Direitos e Valores</t>
  </si>
  <si>
    <t>Registra o valor de bens, direitos, e valores declarados perdidos pelo Poder Judiciário federal, bem como daqueles repatriados em decorrência da prática de crimes de "lavagem" ou ocultação de bens, direitos e valores, convertidos em dinheiro.</t>
  </si>
  <si>
    <t>Portaria SOF/ME 3.129, de 07 de abril de2022</t>
  </si>
  <si>
    <t>Bens, Direitos e Valores Perdidos em Favor do Poder Público em Crimes Associados ao Tráfico Ilícito de Entorpecentes ou Drogas Afins</t>
  </si>
  <si>
    <t>Registra as receitas provenientes da alienação de bens, direitos e valores que tenham sido objeto de perdimento em favor da União, associados ao tráfico ilícito de entorpecentes e drogas afins, inclusive as glebas de qualquer região ilegais de plantas psicotrópicas.</t>
  </si>
  <si>
    <t>Agrega receitas decorrentes de multas e juros de mora pelo pagamento em atraso referente a receitas de capital.</t>
  </si>
  <si>
    <t xml:space="preserve">Multas e Juros de Mora das Alienações de Bens Móveis </t>
  </si>
  <si>
    <t>Agrega receitas decorrentes de multas e juros de mora pelo pagamento em atraso de alienações de bens móveis.</t>
  </si>
  <si>
    <t xml:space="preserve">Agrega as receitas provenientes de multas e juros de mora por pagamentos em atraso referentes a venda de estoques públicos ou privados, em consonância com a política agrícola nacional.
</t>
  </si>
  <si>
    <t>Registra as receitas provenientes de multas e juros de mora decorrentes do pagamento em atraso referente à venda de produtos agrícolas contemplados pela Política de Garantia de Preços Mínimos - PGPM.</t>
  </si>
  <si>
    <t>Registra as receitas provenientes de multas e juros de mora decorrentes do pagamento em atraso referente à venda de produtos alimentícios, higiênicos e de limpeza, destinados ao atendimento de programas sociais.</t>
  </si>
  <si>
    <t>Registra as receitas provenientes de multas e juros decorrentes da alienação de estoques de alimentos pela Companhia Nacional de Abastecimento - CONAB, cujos produtos foram adquiridos mediante recursos transferidos pelo Ministério do Desenvolvimento Social e Combate à Fome - MDS.</t>
  </si>
  <si>
    <t>Registra  as receitas de multas e juros provenientes da venda de estoques de café, contemplados pela política de garantia de preços mínimos, adquiridos com recursos do Tesouro Nacional.</t>
  </si>
  <si>
    <t>Multas e Juros de Mora de Alienação de Bens Móveis e Semoventes</t>
  </si>
  <si>
    <t>Registra as receitas de multas e juros provenientes da alienação de bens móveis e semoventes. Compreende a alienação de animais, veículos, móveis, equipamentos e utensílios.</t>
  </si>
  <si>
    <t>Agrega rs receitas provenientes de multas e juros de mora decorrente de pagamentos em atraso referentes à alienação de bens imóveis.</t>
  </si>
  <si>
    <t>Registra as receitas provenientes de multas e juros de mora decorrente de pagamentos em atraso referentes à alienação de bens imóveis em geral.</t>
  </si>
  <si>
    <t>Registra as demais receitas oriundas de multas e juros de bens de alienações de bens imóveis, não especificados anteriormente.</t>
  </si>
  <si>
    <t>Agrega  as receitas de multas e juros da alienação de bens intangíveis, tais como marcas, patentes, títulos de licença, direitos de franquia, direitos autorais, entre outros. A Lei de Responsabilidade Fiscal veda a aplicação da receita de capital derivada da alienação de bens e direitos que integram o patrimônio público para o financiamento de despesa corrente, salvo se destinada por lei aos regimes de previdência social, geral e próprio dos servidores públicos.</t>
  </si>
  <si>
    <t>Registra as receitas de multas e juros da alienação de bens intangíveis, tais como marcas, patentes, títulos de licença, direitos de franquia, direitos autorais, entre outros. A Lei de Responsabilidade Fiscal veda a aplicação da receita de capital derivada da alienação de bens e direitos que integram o patrimônio público para o financiamento de despesa corrente, salvo se destinada por lei aos regimes de previdência social, geral e próprio dos servidores públicos.</t>
  </si>
  <si>
    <t>Agrega as receitas provenientes de multas e juros de financiamentos ou empréstimos concedidos  em títulos e contratos.</t>
  </si>
  <si>
    <t>Multas e Juros de Amortização de Empréstimos - BEA/BIB</t>
  </si>
  <si>
    <t>Registra as receitas provenientes de multas e juros de mora decorrentes do pagamento em atraso referente à Amortização de Empréstimos - BEA/BIB.</t>
  </si>
  <si>
    <t>Multas e Juros de Mora de Amortização Proveniente da Execução de Garantia - Operações de Crédito</t>
  </si>
  <si>
    <t>Registra as receitas provenientes de multas e juros de mora decorrentes do pagamento em atraso referente à Amortização Proveniente da Execução de Garantia - Operações de Crédito.</t>
  </si>
  <si>
    <t xml:space="preserve">Multas e Juros de Mora de Amortização de Empréstimos - Estados e Municípios </t>
  </si>
  <si>
    <t>Registraas receitas provenientes de multas e juros de mora decorrentes do pagamento em atraso referente à Amortização de Empréstimos - Estados e Municípios.</t>
  </si>
  <si>
    <t>Registra  as receitas provenientes de multas e juros de mora decorrentes do pagamento em atraso referente à Amortização de Empréstimos - Refinanciamento de Dívidas de Médio e Longo Prazo.</t>
  </si>
  <si>
    <t>Registra s receitas provenientes de multas e juros de mora decorrentes do pagamento em atraso referente à Amortização de Empréstimos - Programa das Operações Oficiais de Crédito.</t>
  </si>
  <si>
    <t>Registra as receitas de multas e juros de mora pelo pagamento em atraso de parcelas da amortização de empréstimos, financiamentos e refinanciamentos que não se enquadram em categorias específicas.</t>
  </si>
  <si>
    <t>Agrega a receita de multas e juros do pagamento em atraso da amortização de financiamentos.</t>
  </si>
  <si>
    <t>Registra a receita de multas e juros do pagamento em atraso da amortização de financiamento em geral.</t>
  </si>
  <si>
    <t>Multas e Juros de Mora de Amortização de Financiamento do Fundo de Financiamento ao Estudante do Ensino Superior - FIES</t>
  </si>
  <si>
    <t>Registra a receita proveniente de multas e juros pelo pagamento em atraso da amortização do financiamento concedido pelo Fundo de Financiamento ao Estudante do Ensino Superior.</t>
  </si>
  <si>
    <t>Multas e Juros de Mora de Amortização de Financiamento Proveniente de Fundo Garantidor</t>
  </si>
  <si>
    <t>Registra decorrente de multas e juros pelo pagamento em atraso da amortização do financiamento proveniente de fundo garantidor.</t>
  </si>
  <si>
    <t>Agrega receitas decorrentes de multas e juros de outras receitas de capital.</t>
  </si>
  <si>
    <t>Registra as receitas decorrentes de multas e juros de outras receitas de capital.</t>
  </si>
  <si>
    <t>Registra as receitas decorrentes de outras receitas correntes.</t>
  </si>
  <si>
    <t>Registra as receitas relativas à compensação devida pela União ao Fundo do Regime Geral da Previdência Social pela renúncia previdenciária decorrente da desoneração da folha de pagamentos.</t>
  </si>
  <si>
    <t>Registra receitas remanescentes de recursos da contribuição de servidores federais anteriormente habilitados a aderir ao Montepio Civil da União (instituto não recepcionado pela Constituição Federal de 1988) para pagamento de pensão a seus dependentes.
Eram habilitados para solicitar adesão ao Montepio Civil da União os Ministros do Supremo Tribunal Federal, do Tribunal Federal de Recursos, do Tribunal Superior do Trabalho e do Tribunal de Contas da União; os Juízes dos Tribunais Regionais do Trabalho, os Juízes-Presidentes de Juntas de Conciliação e Julgamento e os Juízes do Trabalho-Substitutos; os Juízes Federais; os Desembargadores do Tribunal de Justiça do Distrito Federal e os Juízes de Direito do Distrito Federal; os Desembargadores do Tribunal de Justiça do Estado do Rio de Janeiro e os Juízes de Direito, no mesmo Estado, ambos de investidura federal; e o Procurador-Geral do Tribunal de Contas da União.
A alíquota da contribuição é de 4%, incidente sobre os vencimentos e acréscimos percebidos mensalmente pelo contribuinte.
Segundo o Parecer AGU/AG-01/2012, da Advocacia Geral da União, o montepio detém natureza de previdência complementar, ainda que ajustado como um contrato ou como uma poupança; por isso, na essência, deve ser tratado num contexto de relações de natureza previdenciária.</t>
  </si>
  <si>
    <t>Registra receita decorrente da realização de leilão de cotas de importação, medida de salvaguarda destinada a proteger a produção nacional, por meio da imposição de quotas quantitativas definidas em leilão.</t>
  </si>
  <si>
    <t>Registra recursos destinados a cumprir as finalidades legais do Fundo Social, mediante aplicação em programas e projetos voltados ao desenvolvimento social e regional, combate à pobreza e ao desenvolvimento da educação, da cultura, do esporte, da saúde pública, da ciência e tecnologia, do meio ambiente e de mitigação e adaptação às mudanças climáticas, de acordo com o art. 47 da Lei nº 12.351, de 22 de dezembro de 2010.</t>
  </si>
  <si>
    <t>Receitas do Seguro Obrigatório de Danos Pessoais Causados por Veículos Automotores de Via Terrestre - DPVAT</t>
  </si>
  <si>
    <t xml:space="preserve">Agrega as receitas provenientes do Seguro Obrigatório de Danos Pessoais Causados por Veículos Automotores de Via Terrestre - DPVAT. </t>
  </si>
  <si>
    <t>Prêmio do Seguro Obrigatório de Danos Pessoais Causados por Veículos Automotores de Via Terrestre - DPVAT</t>
  </si>
  <si>
    <t>Registra as receitas provenientes do Seguro Obrigatório de Danos Pessoais Causados por Veículos Automotores de Via Terrestre - DPVAT. As companhias seguradoras que mantêm o seguro obrigatório de danos pessoais causados por veículos automotores de vias terrestres deverão repassar à Seguridade Social 50% (cinquenta por cento) do valor total do prêmio. Os outros 50% permanecem com as companhias seguradoras, não constituindo receita pública.</t>
  </si>
  <si>
    <t>Reversão da Provisão de Sinistros Ocorridos e Não Avisados - IBNR do Seguro Obrigatório de Danos Pessoais Causados por Veículos Automotores de Vias Terrestres - DPVAT</t>
  </si>
  <si>
    <t>Registra as receitas decorrentes da reversão da provisão de sinistros IBNR do DPVAT. Essas receitas correspondem à diferença entre os recursos acumulados nas provisões técnicas do balanço do Consórcio do Seguro DPVAT e o valor necessário para o pagamento das obrigações da Seguradora Líder do Consórcio do Seguro DPVAT S.A., que foram revertidas para a União por força do art. 3º da Medida Provisória nº 904, de 11 de novembro de 2019.</t>
  </si>
  <si>
    <t>Registrarecursos provenientes de fontes vedadas ou de origem não identificada recebidos por partido ou candidato, além de recursos provenientes do Fundo Especial de Financiamento de Campanha que não foram utilizados nas campanhas eleitorais.</t>
  </si>
  <si>
    <t>Registra as receitas de quota anual de reversão, que tem como finalidade prover recursos para reversão, encampação, expansão e melhoria dos serviços públicos energia elétrica. A quota é fixada em 2,5% e incide sobre os investimentos dos concessionários do serviço público de energia elétrica, observado o limite de 3% da receita anual do concessionário.</t>
  </si>
  <si>
    <t>Registra o valor total da receita financeira relativa às diferenças, para maior, de câmbio ocorridas em depósitos bancários ou transferências de recursos financeiros em moeda estrangeira.</t>
  </si>
  <si>
    <t>Registra o montante de recursos que as superintendências de desenvolvimento regional, quais sejam, Sudam, Sudene e Sudeco, recebem de seus respectivos fundos de desenvolvimento regional, FDA, FDNE e FDCO, calculado como um percentual de cada liberação de recursos realizada por tais fundos.</t>
  </si>
  <si>
    <t>Transação Resolutiva de Litígios de Receitas Não Administradas pela RFB</t>
  </si>
  <si>
    <t>Registra as receitas da transação resolutiva de litígio relativo à cobrança de créditos da Fazenda Pública e relacionados a receitas não administradas pela Secretaria da Receita Federal do Brasil. Essa Natureza de Receita tem seu uso restrito à projeção do ingresso de receitas, vedado seu uso para registrar a efetiva arrecadação, no SIAFI.</t>
  </si>
  <si>
    <t>Registraas receitas provenientes da venda de produtos agrícolas contemplados pela política agrícola, na forma disposta do art. 174, da Constituição Federal, de 1988, cujo objetivo é exercer a função de planejamento promovendo, regulando, fiscalizando, controlando e avaliando as atividades de suprir necessidades e de assegurar o incremento da produção e da produtividade agrícola, regulando o abastecimento interno, especialmente o alimentar, reduzindo as disparidades regionais.</t>
  </si>
  <si>
    <t>Demais Créditos Decorrentes da Revisão de Contratos de Concessão</t>
  </si>
  <si>
    <t>Registra demais créditos ao Poder Concedente, excluídos os provenientes de multas e indenizações,resultado da compensação de haveres e deveres de natureza não tributária no âmbito dos contratos de concessão, incluindo eventual desequilíbrio econômico-financeiro que venha a ser apurado após o termo final dos contratos de concessão.</t>
  </si>
  <si>
    <t>Portaria SOF/ME nº 6.294, de 27 de maio de 2021, que alterou a Portaria SOF nº 45, de 26 de agosto de 2015</t>
  </si>
  <si>
    <t>Receitas de Subvenções</t>
  </si>
  <si>
    <t>Registra o valor de recursos recebidos pelo órgão, fundo ou entidade a título de subvenção econômica.</t>
  </si>
  <si>
    <t>Portaria SOF/ME nº 7.161, de 21 de junho de 2021, que altera a Portaria SOF/ME nº 5.118, de 4 de maio de 2021</t>
  </si>
  <si>
    <t>Retribuição pela Tributação, Fiscalização, Arrecadação, Cobrança e Recolhimento das Contribuições Sociais de Terceiros</t>
  </si>
  <si>
    <t>Registra o valor de retribuições pelos serviços prestados pela Secretaria Especial da Receita Federal do Brasil relativos ao planejamento, à execução, ao acompanhamento e à avaliação das atividades relativas à tributação, fiscalização, arrecadação, cobrança e recolhimento das contribuições sociais do Sistema “S”.</t>
  </si>
  <si>
    <t>Portaria SOF/ME nº 1.051/2022</t>
  </si>
  <si>
    <t>Resultado Positivo das Operações de Comercialização de Energia no Âmbito da CCEE</t>
  </si>
  <si>
    <t>Registra o valor de resultado positivo entre o total de energia comprada e o total de energia consumida, comercializado pela Câmara de Comercialização de Energia Elétrica – CCEE no mercado livre.</t>
  </si>
  <si>
    <t>Portaria SOF/ME nº 1.437/2022</t>
  </si>
  <si>
    <t xml:space="preserve">Outras Receitas Não Arrecadadas e Não Projetadas pela RFB - Primárias  </t>
  </si>
  <si>
    <t>Registra as  receitas primárias que não se enquadram nos itens anteriores.</t>
  </si>
  <si>
    <t>Outras Receitas Não Arrecadadas e Não Projetadas pela RFB - Financeiras</t>
  </si>
  <si>
    <t>Registra as  receitas financeiras que não se enquadram nos itens anteriores.</t>
  </si>
  <si>
    <t>Outras Concessões Florestais</t>
  </si>
  <si>
    <t>Outras Concessões Florestais - Valor Mínimo</t>
  </si>
  <si>
    <t>Agrega receitas decorrentes do "preço mínimo" pago à União em razão da concessão florestal, quando a unidade de conservação NÃO está localizada em floresta classificada como "floresta nacional" nos termos do art. 17 da Lei nº 9.985, de 18 de julho de 2000. O "preço mínimo" é definido no edital de licitação e calculado em função seja da quantidade de produto ou serviço a ser auferido do objeto da concessão, seja do faturamento líquido ou bruto das unidades localizadas na floresta nacional.</t>
  </si>
  <si>
    <t>Outras Concessões Florestais - Demais Valores</t>
  </si>
  <si>
    <t>Agrega receitas decorrentes do valor excedente ao "preço mínimo" pago à União em razão da concessão florestal, quando a unidade de conservação NÃO está localizada em floresta classificada como "floresta nacional" nos termos do art. 17 da Lei nº 9.985, de 18 de julho de 2000. O "preço mínimo" é definido no edital de licitação e calculado em função seja da quantidade de produto ou serviço a ser auferido do objeto da concessão, seja do faturamento líquido ou bruto das unidades localizadas na floresta nacional.</t>
  </si>
  <si>
    <t>Agrega recursos provenientes da colocação, no mercado interno, de títulos de responsabilidade do Tesouro Nacional, conforme autorizado na Lei nº 10.179, de 6 de fevereiro de 2001, e com as características definidas no Decreto nº 9.292, de 23 de fevereiro de 2018, destinados aos diversos fins especificados em normativos legais. Os títulos da dívida pública podem ser emitidos com três finalidades: financiar o déficit orçamentário; realizar operações com fins específicos, definidos em lei; e operacionalizar a política monetária. Registra o valor da receita decorrente da colocação no mercado interno de títulos do governo federal, estadual ou municipal.</t>
  </si>
  <si>
    <t>Portaria Interministerial MF/MP, de 2015.</t>
  </si>
  <si>
    <t>Títulos de Responsabilidade do Tesouro Nacional - Mercado Interno, Exceto Refinanciamento da Dívida Pública</t>
  </si>
  <si>
    <t>Registra recursos provenientes da colocação, no mercado interno, de títulos de responsabilidade do Tesouro Nacional, conforme autorizado na Lei nº 10.179, de 6 de fevereiro de 2001, e com as características definidas no Decreto nº 9.292, de 23 de fevereiro de 2018, destinados aos diversos fins especificados em normativos legais, excetuados aqueles destinados ao refinanciamento da dívida pública federal.</t>
  </si>
  <si>
    <t>PORTARIA SOF/ME Nº 5.118, DE 4 DE MAIO DE 2021</t>
  </si>
  <si>
    <t>Registra os recursos provenientes da colocação, no mercado interno, de títulos de responsabilidade do Tesouro Nacional, conforme autorizado na Lei nº 10.179, de 6 de fevereiro de 2001, e com as características definidas no Decreto nº 9.292, de 23 de fevereiro de 2018, destinados ao refinanciamento da dívida pública mobiliária. A Lei Complementar nº 101, de 4 de maio de 2000, Lei de Responsabilidade Fiscal - LRF, define o refinanciamento da dívida mobiliária, como sendo a emissão de títulos para pagamento do principal acrescido da atualização monetária.</t>
  </si>
  <si>
    <t>Registra as receitas decorrentes de empréstimos compulsórios. O art. 148 da Constituição estabelece que a União, mediante lei complementar, poderá instituir empréstimos compulsórios para atender a despesas extraordinárias, decorrentes de calamidade pública, de guerra externa ou sua iminência; e no caso de investimento público de caráter urgente e de relevante interesse nacional.</t>
  </si>
  <si>
    <t>Registra receitas decorrentes da contratação de operação de crédito no mercado interno não contempladas nos itens anteriores, assim como a atualização monetária do refinanciamento da dívida pública com base no IGP-M, quando tal atualização é superior aos fatores de remuneração do título (indexador, deságio e juros).</t>
  </si>
  <si>
    <t>Agrega os recursos provenientes da colocação, no mercado externo, de títulos de responsabilidade do Tesouro Nacional, conforme autorizado na Lei nº 10.179, de 6 de fevereiro de 2001, e com as características definidas no Decreto nº 9.292, de 23 de fevereiro de 2018, destinados aos diversos fins especificados em normativos legais. Os títulos da dívida pública podem ser emitidos com três finalidades: financiar o déficit orçamentário; realizar operações com fins específicos, definidos em lei; e operacionalizar a política monetária. Registra o valor da receita decorrente da colocação no mercado interno de títulos do governo federal, estadual ou municipal.</t>
  </si>
  <si>
    <t>Títulos de Responsabilidade do Tesouro Nacional - exceto Refinanciamento da Dívida Pública Federal no Mercado Externo</t>
  </si>
  <si>
    <t>Registra os recursos provenientes da colocação, no mercado externo, de títulos de responsabilidade do Tesouro Nacional, conforme autorizado na Lei nº 10.179, de 6 de fevereiro de 2001, e com as características definidas no Decreto nº 9.292, de 23 de fevereiro de 2018, destinados a fins específicos, autorizados em normativos legais. As operações externas, de natureza financeira, dependem, ainda, de autorização do Senado Federal, conforme disposto na Constituição Federal, art. 52.</t>
  </si>
  <si>
    <t>Registra os recursos provenientes da colocação, no mercado externo, de títulos de responsabilidade do Tesouro Nacional, conforme autorizado na Lei nº 10.179, de 6 de fevereiro de 2001, e com as características definidas no Decreto nº 9.292, de 23 de fevereiro de 2018, destinados ao refinanciamento da dívida pública. A Lei de Responsabilidade Fiscal - LRF define o refinanciamento da dívida mobiliária como sendo a emissão de títulos para pagamento do principal acrescido da atualização monetária.</t>
  </si>
  <si>
    <t>Registra o valor da receita obtida com a alienação de títulos, valores mobiliários e aplicação congêneres de caráter temporário, cujo registro não impacta a dívida consolidada líquida (DCL), por representar troca de haveres financeiros por disponibilidade de caixa.</t>
  </si>
  <si>
    <t>Registra o valor da receita obtida com a alienação de títulos, valores mobiliários e aplicação congêneres de caráter permanente, cujo registro impacta a dívida consolidada líquida (DCL), por aumentar o valor da disponibilidade de caixa.</t>
  </si>
  <si>
    <t>Agrega as receitas provenientes da venda de estoques de café, contemplados pela política de garantia de preços mínimos, adquiridos com recursos do Tesouro Nacional.</t>
  </si>
  <si>
    <t>Agrega as receitas provenientes da alienação de  bens móveis e semoventes. Compreende a alienação de animais, veículos, móveis, equipamentos e utensílios.</t>
  </si>
  <si>
    <t>Registra as receitas provenientes do Bond Exchange Agreement - BEA, acordo por meio do qual foram reestruturados juros atrasados devidos pelo setor público brasileiro no período de julho de 1989 a dezembro de 1990 a credores privados estrangeiros. Em 20 de novembro de 1992, esses juros foram permutados por bônus de emissão da União, segundo as disposições da Resolução do Senado Federal nº 20, de 1991. Pela Resolução, ficou assegurado aos mutuários originais o repasse das condições do Acordo mediante contratação dos pertinentes financiamentos internos, com prestações semestrais em junho e dezembro, autorizados pelas Portarias MF nº 211, de 1995, e nº 167, de 1997, o qual encerrou-se em 1º de janeiro de 2001. O Brazil Investment Bond Exchange Agreement - BIB representa o Acordo por intermédio do qual foram trocadas por bônus de emissão da União, em 31 de agosto de 1989, parcelas do principal da dívida devida pelo setor público brasileiro a credores externos, vencidas entre 1987 e 1993. Pela Resolução nº 96, de 1993, o Senado Federal autorizou o repasse dos benefícios do Acordo aos devedores originais, mediante celebração de contratos de financiamento interno. As Portarias MF nº 208, de 1995, e nº 166, de 1997, disciplinam a formalização dos instrumentos contratuais com prestações semestrais em março e setembro, o qual tem como vencimento em 15 de setembro de 2013.</t>
  </si>
  <si>
    <t>Registra os recursos oriundos da retenção de receitas próprias de Estados e Municípios em função do não-pagamento de dívidas nas quais a União foi garantidora. A legislação aplicável à honra de aval concedido pela União em operações de crédito externas é o Decreto-Lei nº 1.928, de 18 de fevereiro de 1982, alterado pelo Decreto-Lei nº 2.169, de 29 de outubro de 1984. Com relação à honra de aval interna, aplica-se a Lei Complementar nº 101, de 5 maio de 2000 . Quando o devedor original, por qualquer razão, não efetua o pagamento de sua dívida, a União, como garantidora, realiza o pagamento da prestação em atraso, sub-rogando-se no crédito respectivo junto ao devedor.</t>
  </si>
  <si>
    <t>Registra receitas provenientes da amortização de empréstimos concedidos pela União aos Estados e Municípios, no âmbito do programa de renegociação de dívidas externas, instituído pela Lei nº 7.976, de 27 de dezembro de 1989. Inclui, também, as operações de crédito internas realizadas com base no disposto nos Votos CMN nº 340 e 548, ambos de 1989, as operações de crédito internas contratadas até 30 de setembro de 1991, junto a órgãos e entidades Controlas direta ou indiretamente pela União, autorizados pela Lei nº 8.727, de 5 de novembro de 1993, e o retorno de financiamentos concedidos no âmbito do Programa de Apoio à Reestruturação e ao Ajuste Fiscal dos Estados autorizados pela Lei nº 9.496, de 11 de setembro de 1997.</t>
  </si>
  <si>
    <t>Registra receitas provenientes de amortização de empréstimos concedidos no âmbito do Programa das Operações Oficiais de Crédito – POOC. Esse programa envolve operações destinadas ao financiamento de ações que, por serem de interesse público, são custeadas com recursos do Tesouro Nacional, têm encargos financeiros menores que os praticados pelo mercado, ou são contemplados com subvenção econômica direta ou indireta.</t>
  </si>
  <si>
    <t>Registra as receitas provenientes de amortização de financiamento concedido pelo Fundo de Financiamento ao Estudante do Ensino Superior.</t>
  </si>
  <si>
    <t>Registra as receitas referentes à amortização de financiamento proveniente de fundos garantidores.</t>
  </si>
  <si>
    <t>Agrega os valores das receitas recebidas da União no âmbito do Sistema Único de Saúde – SUS, quando destinadas a atender despesas classificáveis como de capital.</t>
  </si>
  <si>
    <t>Registra o valor das transferências de capital da União recebidas pelos Estados, Distrito Federal e Municípios, referentes ao bloco de estruturação da rede de serviços do Sistema Único de Saúde – SUS, quando destinadas a atender despesas classificáveis como de capital, não detalhadas anteriormente.</t>
  </si>
  <si>
    <t>Agrega as receitas transferidas pelo Fundo Nacional do Desenvolvimento da Educação - FNDE, quando destinadas a atender despesas classificáveis como de capital.</t>
  </si>
  <si>
    <t>Transferências para o Programa de Apoio ao Transporte Escolar para Educação Básica - CAMINHO DA ESCOLA</t>
  </si>
  <si>
    <t>Portaria STN  nº 1.128/2021</t>
  </si>
  <si>
    <r>
      <t>Transferências de Recursos do Fundo Nacional de Segurança Pública - FNSP </t>
    </r>
    <r>
      <rPr>
        <sz val="11"/>
        <color rgb="FF000000"/>
        <rFont val="Calibri"/>
        <family val="2"/>
      </rPr>
      <t> </t>
    </r>
  </si>
  <si>
    <r>
      <t>Transferências de Recursos do Fundo Nacional de Segurança Pública - FNSP - Obrigatórias</t>
    </r>
    <r>
      <rPr>
        <sz val="11"/>
        <color rgb="FF000000"/>
        <rFont val="Calibri"/>
        <family val="2"/>
      </rPr>
      <t> </t>
    </r>
  </si>
  <si>
    <r>
      <t>Transferências de Recursos do Fundo Nacional de Segurança Pública - FNSP - Acordadas</t>
    </r>
    <r>
      <rPr>
        <sz val="11"/>
        <color rgb="FF000000"/>
        <rFont val="Calibri"/>
        <family val="2"/>
      </rPr>
      <t> </t>
    </r>
  </si>
  <si>
    <t>Agrega as receitas provenientes de transferências dos Estados e do DF que não se enquadrem em outra natureza de receita mais específica, quando destinadas a atender despesas classificáveis como de capital.</t>
  </si>
  <si>
    <t>Registraas receitas provenientes de transferências dos Estados e do DF que não se enquadrem em outra natureza de receita mais específica, quando destinadas a atender despesas classificáveis como de capital.</t>
  </si>
  <si>
    <t>Agrega os valores das receitas recebidas dos Municípios no âmbito do Sistema Único de Saúde – SUS, quando destinadas a atender despesas classificáveis como de capital.</t>
  </si>
  <si>
    <t>Registraas receitas provenientes de recursos financeiros recebidos de Municípios ou de suas entidades, decorrentes de convênios, quando destinadas a atender despesas classificáveis como de capital.</t>
  </si>
  <si>
    <t>Registra  o valor dos recursos oriundos de convênios firmados com os Municípios, destinados a programas de saúde, para a realização de objetivos de interesse comum dos partícipes, e destinados a custear despesas de capital.</t>
  </si>
  <si>
    <t>Registra  o valor dos recursos oriundos de convênios firmados com os Municípios, destinados a programas de educação, para a realização de objetivos de interesse comum dos partícipes, e destinados a custear despesas de capital.</t>
  </si>
  <si>
    <t>Registra  o valor dos recursos oriundos de convênios firmados com os Municípios, destinados a programas de saneamento, para a realização de objetivos de interesse comum dos partícipes, e destinados a custear despesas de capital.</t>
  </si>
  <si>
    <t>Registra as receitas provenientes de recursos financeiros recebidos de Municípios ou de suas entidades, decorrentes de convênios, quando destinadas a atender despesas classificáveis como de capital, que não se enquadrem em outra natureza de receita mais específica.</t>
  </si>
  <si>
    <t>Agrega as receitas provenientes de transferências dos Municípios que não se enquadrem em outra natureza de receita mais específica, quando destinadas a atender despesas classificáveis como de capital.</t>
  </si>
  <si>
    <t>Registra  o valor das transferências de capital dos Municípios recebidas pelos consórcios públicos, mediante contrato ou outro instrumento.</t>
  </si>
  <si>
    <t>Registra  as receitas provenientes de transferências dos Municípios que não se enquadrem em outra natureza de receita mais específica, quando destinadas a atender despesas classificáveis como de capital.</t>
  </si>
  <si>
    <t>Registra  o valor total dos recursos oriundos de convênios firmados, com ou sem contraprestações de serviços, com instituições privadas, para a realização de objetivos de interesse comum dos partícipes, destinados a custear despesas de capital com Programas de Saúde.</t>
  </si>
  <si>
    <t>Registra  o valor total dos recursos oriundos de convênios firmados, com ou sem contraprestações de serviços, com instituições privadas, para a realização de objetivos de interesse comum dos partícipes, destinados a custear despesas de capital com Programas de Educação.</t>
  </si>
  <si>
    <t>Registra os receitas provenientes de recursos financeiros recebidos de instituições dotadas de personalidade jurídica de direito privado, decorrentes de doações, contratos, convênios, acordos, ajustes, termos de parceria ou outros instrumentos, quando destinados a atender despesas classificáveis como de capital, que não se enquadrem em outra natureza de receita mais específica.</t>
  </si>
  <si>
    <t>Registra  as receitas provenientes de recursos financeiros recebidos de instituições públicas não especificadas em outras naturezas, decorrentes de doações, contratos, convênios, acordos, ajustes, termos de parceria ou outros instrumentos, quando destinados a atender despesas classificáveis como de capital.</t>
  </si>
  <si>
    <t>Registra  as receitas provenientes de recursos financeiros recebidos do exterior, decorrentes de doações, contratos, acordos, ajustes ou outros instrumentos, quando destinados a atender despesas classificáveis como de capital, específicas para Programas de Saúde.</t>
  </si>
  <si>
    <t>Registra  as receitas provenientes de recursos financeiros recebidos do exterior, decorrentes de doações, contratos, acordos, ajustes ou outros instrumentos, quando destinados a atender despesas classificáveis como de capital, específicas para Programas de Educação.</t>
  </si>
  <si>
    <t>Registra as receitas provenientes de recursos financeiros recebidos do exterior, decorrentes de doações, contratos, acordos, ajustes ou outros instrumentos, quando destinados a atender despesas classificáveis como de capital, que não se enquadrem em outra natureza de receita mais específica.</t>
  </si>
  <si>
    <t>Registra as receitas provenientes de recursos financeiros recebidos de pessoas físicas, decorrentes de doações, contratos, acordos, ajustes ou outros instrumentos, quando destinados a atender despesas classificáveis como de capital.</t>
  </si>
  <si>
    <t>Registra  o valor total das receitas recebidas por meio de transferências de capital provenientes de pessoas físicas, específicas para Programas de Saúde.</t>
  </si>
  <si>
    <t>Registra  o valor total das receitas recebidas por meio de transferências de capital provenientes de pessoas físicas, específicas para Programas de Educação.</t>
  </si>
  <si>
    <t>Registra as receitas provenientes de recursos financeiros recebidos de pessoas físicas, decorrentes de doações, contratos, acordos, ajustes ou outros instrumentos, quando destinados a atender despesas classificáveis como de capital, que não se enquadrem em outra natureza de receita mais específica.</t>
  </si>
  <si>
    <r>
      <t>Transferências Provenientes de Depósitos Não Identificados</t>
    </r>
    <r>
      <rPr>
        <sz val="8"/>
        <rFont val="Times New Roman"/>
        <family val="1"/>
      </rPr>
      <t> </t>
    </r>
  </si>
  <si>
    <t xml:space="preserve">Outras Transferências de Capital </t>
  </si>
  <si>
    <t>Registra  os recursos destinados à constituição ou aumento de capital social de empresas públicas ou de sociedades de economia mista. Cabe ressaltar que o capital social poderá ser formado com contribuições em dinheiro ou em qualquer espécie de bens suscetíveis de avaliação em dinheiro.</t>
  </si>
  <si>
    <t>Resultado do Banco Central</t>
  </si>
  <si>
    <t>Agrega receitas decorrentes do resultado positivo apurado no balanço semestral do Banco Central, após computadas eventuais constituições ou reversões de reservas.</t>
  </si>
  <si>
    <t>Registra as receitas decorrentes do resultado positivo apurado no balanço semestral do Banco Central, decorrente das operações com Reservas e Derivativos Cambiais, após computadas eventuais constituições ou reversões de reservas.</t>
  </si>
  <si>
    <t>Registra as receitas decorrentes do resultado positivo apurado no balanço semestral do Banco Central, decorrente de operações não relacionadas a reservas e derivativos cambiais.</t>
  </si>
  <si>
    <t>Registra  as receitas provenientes da remuneração das disponibilidades da Conta Única do Tesouro, no Banco Central e Instituições Financeiras Oficiais. Por força do disposto no parágrafo 3º do art. 164 da Constituição Federal, as disponibilidades de caixa da União são depositadas no Banco Central.</t>
  </si>
  <si>
    <t>Agrega as receitas de capital que não atendem às especificações anteriores.</t>
  </si>
  <si>
    <t>Registra  as receitas de capital que não atendem às especificações anteriores. Deve ser empregada apenas no caso de impossibilidade de utilização dos demais títulos.</t>
  </si>
  <si>
    <t>Código</t>
  </si>
  <si>
    <t>Cota-Parte do Fundo de Participação dos Municípios - Cotas Extraordinárias - Principal</t>
  </si>
  <si>
    <t>Transferência de Recursos do Fundo de Amparo ao Trabalhador - FAT - Principal</t>
  </si>
  <si>
    <t>Restituição de Recursos de Fomento e de Subvenções Financeiras - Principal</t>
  </si>
  <si>
    <t>Serviços Sujeitos à Regulação - Intra OFSS</t>
  </si>
  <si>
    <t>Outros Serviços Sujeitos à Regulação - Intra OFSS</t>
  </si>
  <si>
    <t>Outros Serviços Sujeitos à Regulação - Principal - Intra OFSS</t>
  </si>
  <si>
    <t>Outros Serviços Sujeitos à Regulação - Multas e Juros de Mora - Intra OFSS</t>
  </si>
  <si>
    <t>Outros Serviços Sujeitos à Regulação - Dívida Ativa - Intra OFSS</t>
  </si>
  <si>
    <t>Outros Serviços Sujeitos à Regulação - Dívida Ativa - Multas e Juros de Mora da Dívida Ativa - Intra OFSS</t>
  </si>
  <si>
    <t>Outros Serviços Sujeitos à Regulação - Multas - Intra OFSS</t>
  </si>
  <si>
    <t>Outros Serviços Sujeitos à Regulação - Juros de Mora - Intra OFSS</t>
  </si>
  <si>
    <t>Outros Serviços Sujeitos à Regulação - Dívida Ativa - Multas da Dívida Ativa - Intra OFSS</t>
  </si>
  <si>
    <t>Outros Serviços Sujeitos à Regulação - Juros de Mora da Dívida Ativa - Intra OFSS</t>
  </si>
  <si>
    <t>Imposto sobre Serviços de Qualquer Natureza - ISSQN - Principal</t>
  </si>
  <si>
    <t>Imposto sobre Serviços de Qualquer Natureza - ISSQN - Multas e Juros de Mora</t>
  </si>
  <si>
    <t>Imposto sobre Serviços de Qualquer Natureza - ISSQN - Dívida Ativa</t>
  </si>
  <si>
    <t>Imposto sobre Serviços de Qualquer Natureza - ISSQN - Dívida Ativa - Multas e Juros de Mora da Dívida Ativa</t>
  </si>
  <si>
    <t>Imposto sobre Serviços de Qualquer Natureza - ISSQN - Multas</t>
  </si>
  <si>
    <t>Imposto sobre Serviços de Qualquer Natureza - ISSQN - Juros de Mora</t>
  </si>
  <si>
    <t>Imposto sobre Serviços de Qualquer Natureza - ISSQN - Dívida Ativa - Multas da Dívida Ativa</t>
  </si>
  <si>
    <t>Imposto sobre Serviços de Qualquer Natureza - ISSQN - Juros de Mora da Dívida Ativa</t>
  </si>
  <si>
    <t>Outras Contribuições Econômicas - Não Arrecadadas e Não Projetadas Pela RFB</t>
  </si>
  <si>
    <t>Delegação para Exploração da Infraestrutura de Transporte Rodoviário para Os Estados, Distrito Federal e Municípios</t>
  </si>
  <si>
    <t>Delegação para Exploração da Infraestrutura de Transporte Rodoviário para Os Estados, Distrito Federal e Municípios - Principal</t>
  </si>
  <si>
    <t>Delegação para Exploração da Infraestrutura de Transporte Rodoviário para Os Estados, Distrito Federal e Municípios - Multas e Juros de Mora</t>
  </si>
  <si>
    <t>Delegação para Exploração da Infraestrutura de Transporte Rodoviário para Os Estados, Distrito Federal e Municípios - Dívia Ativa</t>
  </si>
  <si>
    <t>Delegação para Exploração da Infraestrutura de Transporte Rodoviário para Os Estados, Distrito Federal e Municípios - Multas e Juros de Mora da Dívida Ativa</t>
  </si>
  <si>
    <t>Delegação para Exploração da Infraestrutura de Transporte Rodoviário para Os Estados, Distrito Federal e Municípios - Multas</t>
  </si>
  <si>
    <t>Delegação para Exploração da Infraestrutura de Transporte Rodoviário para Os Estados, Distrito Federal e Municípios - Juros de Mora</t>
  </si>
  <si>
    <t>Delegação para Exploração da Infraestrutura de Transporte Rodoviário para Os Estados, Distrito Federal e Municípios - Multas da Dívida Ativa</t>
  </si>
  <si>
    <t>Delegação para Exploração da Infraestrutura de Transporte Rodoviário para Os Estados, Distrito Federal e Municípios - Juros de Mora da Dívida Ativa</t>
  </si>
  <si>
    <t>Outros Serviços de Administração Previdenciária - Multas e Juros de Mora</t>
  </si>
  <si>
    <t>Outros Serviços de Administração Previdenciária - Dívida Ativa</t>
  </si>
  <si>
    <t>Outros Serviços de Administração Previdenciária - Dívida Ativa - Multas da Dívida Ativa</t>
  </si>
  <si>
    <t>Serviços de Saneamento Básico - Abastecimento de Água</t>
  </si>
  <si>
    <t>Serviços de Saneamento Básico - Abastecimento de Água - Principal</t>
  </si>
  <si>
    <t>Serviços de Saneamento Básico - Abastecimento de Água - Multas e Juros de Mora</t>
  </si>
  <si>
    <t>Serviços de Saneamento Básico - Abastecimento de Água - Dívida Ativa</t>
  </si>
  <si>
    <t>Serviços de Saneamento Básico - Abastecimento de Água - Dívida Ativa - Multas e Juros de Mora da Dívida Ativa</t>
  </si>
  <si>
    <t>Serviços de Saneamento Básico - Abastecimento de Água - Multas</t>
  </si>
  <si>
    <t>Serviços de Saneamento Básico - Abastecimento de Água - Juros de Mora</t>
  </si>
  <si>
    <t>Serviços de Saneamento Básico - Abastecimento de Água - Dívida Ativa - Multas da Dívida Ativa</t>
  </si>
  <si>
    <t>Serviços de Saneamento Básico - Abastecimento de Água - Juros de Mora da Dívida Ativa</t>
  </si>
  <si>
    <t>Serviços de Saneamento Básico - Esgotamento Sanitário</t>
  </si>
  <si>
    <t>Serviços de Saneamento Básico - Esgotamento Sanitário - Principal</t>
  </si>
  <si>
    <t>Serviços de Saneamento Básico - Esgotamento Sanitário - Multas e Juros de Mora</t>
  </si>
  <si>
    <t>Serviços de Saneamento Básico - Esgotamento Sanitário - Dívida Ativa</t>
  </si>
  <si>
    <t>Serviços de Saneamento Básico - Esgotamento Sanitário - Dívida Ativa - Multas e Juros de Mora da Dívida Ativa</t>
  </si>
  <si>
    <t>Serviços de Saneamento Básico - Esgotamento Sanitário - Multas</t>
  </si>
  <si>
    <t>Serviços de Saneamento Básico - Esgotamento Sanitário - Juros de Mora</t>
  </si>
  <si>
    <t>Serviços de Saneamento Básico - Esgotamento Sanitário - Dívida Ativa - Multas da Dívida Ativa</t>
  </si>
  <si>
    <t>Serviços de Saneamento Básico - Esgotamento Sanitário - Juros de Mora da Dívida Ativa</t>
  </si>
  <si>
    <t>Serviços de Saneamento Básico - Limpeza Urbana e Manejo de Resíduos Sólidos</t>
  </si>
  <si>
    <t>Serviços de Saneamento Básico - Limpeza Urbana e Manejo de Resíduos Sólidos - Principal</t>
  </si>
  <si>
    <t>Serviços de Saneamento Básico - Limpeza Urbana e Manejo de Resíduos Sólidos - Multas e Juros de Mora</t>
  </si>
  <si>
    <t>Serviços de Saneamento Básico - Limpeza Urbana e Manejo de Resíduos Sólidos - Dívida Ativa</t>
  </si>
  <si>
    <t>Serviços de Saneamento Básico - Limpeza Urbana e Manejo de Resíduos Sólidos - Dívida Ativa - Multas e Juros de Mora da Dívida Ativa</t>
  </si>
  <si>
    <t>Serviços de Saneamento Básico - Limpeza Urbana e Manejo de Resíduos Sólidos - Multas</t>
  </si>
  <si>
    <t>Serviços de Saneamento Básico - Limpeza Urbana e Manejo de Resíduos Sólidos - Juros de Mora</t>
  </si>
  <si>
    <t>Serviços de Saneamento Básico - Limpeza Urbana e Manejo de Resíduos Sólidos - Dívida Ativa - Multas da Dívida Ativa</t>
  </si>
  <si>
    <t>Serviços de Saneamento Básico - Limpeza Urbana e Manejo de Resíduos Sólidos - Juros de Mora da Dívida Ativa</t>
  </si>
  <si>
    <t>Serviços de Saneamento Básico - Drenagem e Manejo das Águas Pluviais Urbanas</t>
  </si>
  <si>
    <t>Cota-Parte do Imposto sobre Produtos Industrializados - Estados Exportadores de Produtos Industrializados</t>
  </si>
  <si>
    <t>Cota-Parte do Imposto sobre Operações de Crédito, Câmbio e Seguro, ou Relativas a Títulos ou Valores Mobiliários - Comercialização do Ouro</t>
  </si>
  <si>
    <t>Cota-Parte da Compensação Financeira Pela Exploração de Recursos Minerais - Cfem</t>
  </si>
  <si>
    <t>Cota-Parte da Compensação Financeira Pela Exploração de Recursos Minerais - Cfem - Principal</t>
  </si>
  <si>
    <t>Cota-Parte da Compensação Financeira Pela Produção de Petróleo - Lei nº 7.990/89</t>
  </si>
  <si>
    <t>Cota-Parte Pelo Excedente da Produção do Petróleo - Lei nº 9.478/97, Artigo 49, I e Ii</t>
  </si>
  <si>
    <t>Cota-Parte Pelo Excedente da Produção do Petróleo - Lei nº 9.478/97, Artigo 49, I e Ii - Principal</t>
  </si>
  <si>
    <t>Cota-Parte Pela Participação Especial - Lei nº 9.478/97, Artigo 50</t>
  </si>
  <si>
    <t>Cota-Parte do Fundo Especial do Petróleo - FEP</t>
  </si>
  <si>
    <t>Cota-Parte do Bônus de Assinatura de Contrato de Partilha de Produção</t>
  </si>
  <si>
    <t>Cota-Parte do Bônus de Aasinatura de Contrato de Partilha de Produção</t>
  </si>
  <si>
    <t>Outras Transferências Decorrentes de Compensação Financeira Pela Exploração de Recursos Naturais</t>
  </si>
  <si>
    <t>Transferências de Recursos do Sistema Único de Saúde - SUS - Repasses Fundo a Fundo - Bloco de Manutenção das Ações e Serviços Públicos de Saúde</t>
  </si>
  <si>
    <t>Transferências de Recursos do Bloco de Manutenção das Ações e Serviços Públicos de Saúde - Atenção Primária</t>
  </si>
  <si>
    <t>Transferências de Recursos do Bloco de Manutenção das Ações e Serviços Públicos de Saúde - Atenção Especializada</t>
  </si>
  <si>
    <t>Transferências de Recursos do Bloco de Manutenção das Ações e Serviços Públicos de Saúde - Vigilância em Saúde</t>
  </si>
  <si>
    <t>Transferências de Recursos do Bloco de Manutenção das Ações e Serviços Públicos de Saúde - Assistência Farmacêutica</t>
  </si>
  <si>
    <t>Transferências de Recursos do Bloco de Manutenção das Ações e Serviços Públicos de Saúde - Gestão do SUS</t>
  </si>
  <si>
    <t>Transferências de Recursos do Bloco de Manutenção das Ações e Serviços Públicos de Saúde - Outros Programas</t>
  </si>
  <si>
    <t>Transferências de Recursos do Sistema Único de Saúde - SUS - Repasses Fundo a Fundo - Bloco de Estruturação da Rede de Serviços Públicos de Saúde</t>
  </si>
  <si>
    <t>Outras Transferências de Recursos do Sistema Único de Saúde - SUS - Transferências da União Decorrentes de Emendas Parlamentares de Bancada</t>
  </si>
  <si>
    <t>Transferências de Recursos do Fundo Nacional do Desenvolvimento da Educação - FNDE</t>
  </si>
  <si>
    <t>Transferências Dosalário-Educação</t>
  </si>
  <si>
    <t>Transferências Dosalário-Educação - Principal</t>
  </si>
  <si>
    <t>Transferências Diretas do FNDE Referentes ao Programa Dinheiro Direto na Escola - Pdde</t>
  </si>
  <si>
    <t>Transferências Diretas do FNDE Referentes ao Programa Dinheiro Direto na Escola - Pdde - Principal</t>
  </si>
  <si>
    <t>Transferências Referentes ao Programa Nacional de Alimentação Escolar - Pnae</t>
  </si>
  <si>
    <t>Transferências Referentes ao Programa Nacional de Apoio ao Transporte do Escolar - Pnate</t>
  </si>
  <si>
    <t>Transferências Referentes ao Programa Nacional de Saúde do Escolar - Pnse</t>
  </si>
  <si>
    <t>Transferências Referentes ao Programa Nacional de Saúde do Escolar - Pnse - Principal</t>
  </si>
  <si>
    <t>Transferências Referentes ao Programa de Apoio à Reestruturação da Rede Física Pública da Educação Básica - Reestfísica</t>
  </si>
  <si>
    <t>Transferências Referentes ao Programa de Apoio à Reestruturação da Rede Física Pública da Educação Básica - Reestfísica - Principal</t>
  </si>
  <si>
    <t>Transferências de Recursos de Complementação da União ao Fundo de Manutenção e Desenvolvimento da Educação Básica e de Valorização dos Profissionais da Educação - FUNDEB</t>
  </si>
  <si>
    <t>Transferências de Recursos de Complementação da União ao FUNDEB - VAAT</t>
  </si>
  <si>
    <t>Transferências de Recursos de Complementação da União ao FUNDEB - VAAT - Principal</t>
  </si>
  <si>
    <t>Transferências de Recursos de Complementação da União ao FUNDEB - Vaaf</t>
  </si>
  <si>
    <t>Transferências de Recursos de Complementação da União ao FUNDEB - VAAR</t>
  </si>
  <si>
    <t>Transferências de Recursos de Complementação da União ao FUNDEB - VAAR - Principal</t>
  </si>
  <si>
    <t>Transferências de Recursos do Fundo Nacional de Assistência Social - FNAS</t>
  </si>
  <si>
    <t>Transferências de Convênios da União para o Sistema Único de Saúde - SUS</t>
  </si>
  <si>
    <t>Transferências de Convênios da União Destinadas a Programas de Combate à Fome - Transferências da União Decorrentes de Emendas Parlamentares de Bancada</t>
  </si>
  <si>
    <t>Transferências de Recursos do Fundo Nacional de Segurança Pública - Fnsp</t>
  </si>
  <si>
    <t>Transferências de Recursos do Fundo Nacional de Segurança Pública - Fnsp - Obrigatórias</t>
  </si>
  <si>
    <t>Transferências de Recursos do Fundo Nacional de Segurança Pública - Fnsp - Obrigatórias - Principal</t>
  </si>
  <si>
    <t>Transferências de Recursos do Fundo Nacional de Segurança Pública - Fnsp - Acordadas</t>
  </si>
  <si>
    <t>Transferências de Recursos do Fundo Nacional de Segurança Pública - Fnsp - Acordadas - Principal</t>
  </si>
  <si>
    <t>Transferências Decorrentes de Decisão Judicial (Precatórios) Relativas ao Fundo de Manutenção e Desenvolvimento do Ensino Fundamental e de Valorização do Magistério - Fundef</t>
  </si>
  <si>
    <t>Cota-Parte da Compensação Financeira de Recursos Hídricos</t>
  </si>
  <si>
    <t>Cota-Parte da Compensação Financeira de Recursos Minerais - Cfem</t>
  </si>
  <si>
    <t>Cota-Parte da Compensação Financeira de Recursos Minerais - Cfem - Principal</t>
  </si>
  <si>
    <t>Cota-Parte Royalties - Compensação Financeira Pela Produção do Petróleo</t>
  </si>
  <si>
    <t>Transferências de Recursos do Sistema Único de Saúde - SUS - Transferências dos Estados Decorrentes de Emendas Parlamentares Individuais</t>
  </si>
  <si>
    <t>Transferências de Convênios dos Estados e DF para o Sistema Único de Saúde - SUS</t>
  </si>
  <si>
    <t>Transferências de Convênios dos Estados e DF para o Sistema Único de Saúde - SUS - Transferências dos Estados Decorrentes de Emendas Parlamentares Individuais</t>
  </si>
  <si>
    <t>Transferências de Convênios dos Estados Destinadas a Programas de Educação - Transferências dos Estados Decorrentes de Emendas Parlamentares Individuais</t>
  </si>
  <si>
    <t>Outras Transferências de Convênios dos Estados e DF e de Suas Entidades - Transferências dos Estados Decorrentes de Emendas Parlamentares Individuais</t>
  </si>
  <si>
    <t>Transferências de Recursos Destinados a Programas de Educação - Identificação das Transferências dos Estados Decorrentes de Emendas Parlamentares Individuaisl</t>
  </si>
  <si>
    <t>Transferências de Recursos Destinados a Programas de Educação - Identificação das Transferências dos Estados Decorrentes de Emendas Parlamentares de Bancada</t>
  </si>
  <si>
    <t>Outras Transferências dos Estados e DF - Transferências dos Estados Decorrentes de Emendas Parlamentares Individuais</t>
  </si>
  <si>
    <t>Transferências de Convênios dos Municípios para o Sistema Único de Saúde - SUS</t>
  </si>
  <si>
    <t>Transferências de Pessoas Físicas - Programas de Educação</t>
  </si>
  <si>
    <t>Transferências de Pessoas Físicas - Programas de Educação - Principal</t>
  </si>
  <si>
    <t>Multas Administrativas por Danos Ambientais - Principal</t>
  </si>
  <si>
    <t>Multas Administrativas por Danos Ambientais - Multas e Juros de Mora</t>
  </si>
  <si>
    <t>Multas Administrativas por Danos Ambientais - Dívida Ativa</t>
  </si>
  <si>
    <t>Multas Administrativas por Danos Ambientais - Dívida Ativa - Multas e Juros de Mora da Dívida Ativa</t>
  </si>
  <si>
    <t>Multas Administrativas por Danos Ambientais - Multas</t>
  </si>
  <si>
    <t>Multas Administrativas por Danos Ambientais - Juros de Mora</t>
  </si>
  <si>
    <t>Multas Administrativas por Danos Ambientais - Dívida Ativa - Multas da Dívida Ativa</t>
  </si>
  <si>
    <t>Multas Administrativas por Danos Ambientais - Juros de Mora da Dívida Ativa</t>
  </si>
  <si>
    <t>Multas Judiciais por Danos Ambientais - Principal</t>
  </si>
  <si>
    <t>Multas Judiciais por Danos Ambientais - Multas e Juros de Mora</t>
  </si>
  <si>
    <t>Multas Judiciais por Danos Ambientais - Dívida Ativa</t>
  </si>
  <si>
    <t>Multas Judiciais por Danos Ambientais - Dívida Ativa - Multas e Juros de Mora da Dívida Ativa</t>
  </si>
  <si>
    <t>Multas Judiciais por Danos Ambientais - Multas</t>
  </si>
  <si>
    <t>Multas Judiciais por Danos Ambientais - Juros de Mora</t>
  </si>
  <si>
    <t>Multas Judiciais por Danos Ambientais - Dívida Ativa - Multas da Dívida Ativa</t>
  </si>
  <si>
    <t>Multas Judiciais por Danos Ambientais - Juros de Mora da Dívida Ativa</t>
  </si>
  <si>
    <t>Indenizações por Danos Causados ao Patrimônio Público - Principal</t>
  </si>
  <si>
    <t>Indenizações por Danos Causados ao Patrimônio Público - Multas e Juros de Mora</t>
  </si>
  <si>
    <t>Indenizações por Danos Causados ao Patrimônio Público - Dívida Ativa</t>
  </si>
  <si>
    <t>Indenizações por Danos Causados ao Patrimônio Público - Multas e Juros de Mora da Dívida Ativa</t>
  </si>
  <si>
    <t>Indenizações por Danos Causados ao Patrimônio Público - Multas</t>
  </si>
  <si>
    <t>Indenizações por Danos Causados ao Patrimônio Público - Juros de Mora</t>
  </si>
  <si>
    <t>Indenizações por Danos Causados ao Patrimônio Público - Multas da Dívida Ativa</t>
  </si>
  <si>
    <t>Indenizações por Danos Causados ao Patrimônio Público - Juros da Dívida Ativa</t>
  </si>
  <si>
    <t>Indenização por Posse ou Ocupação Ilícita de Bens Públicos - Principal</t>
  </si>
  <si>
    <t>Indenização por Posse ou Ocupação Ilícita de Bens Públicos - Multas e Juros de Mora</t>
  </si>
  <si>
    <t>Indenização por Posse ou Ocupação Ilícita de Bens Públicos - Dívida Ativa</t>
  </si>
  <si>
    <t>Indenização por Posse ou Ocupação Ilícita de Bens Públicos - Multas e Juros de Mora da Dívida Ativa</t>
  </si>
  <si>
    <t>Indenização por Posse ou Ocupação Ilícita de Bens Públicos - Multas</t>
  </si>
  <si>
    <t>Indenização por Posse ou Ocupação Ilícita de Bens Públicos - Juros de Mora</t>
  </si>
  <si>
    <t>Indenização por Posse ou Ocupação Ilícita de Bens Públicos - Multas da Dívida Ativa</t>
  </si>
  <si>
    <t>Indenização por Posse ou Ocupação Ilícita de Bens Públicos - Juros da Dívida Ativa</t>
  </si>
  <si>
    <t>Indenização por Sinistro - Principal</t>
  </si>
  <si>
    <t>Indenização por Sinistro - Multas e Juros de Mora</t>
  </si>
  <si>
    <t>Indenização por Sinistro - Dívida Ativa</t>
  </si>
  <si>
    <t>Indenização por Sinistro - Multas e Juros de Mora da Dívida Ativa</t>
  </si>
  <si>
    <t>Indenização por Sinistro - Multas</t>
  </si>
  <si>
    <t>Indenização por Sinistro - Juros de Mora</t>
  </si>
  <si>
    <t>Indenização por Sinistro - Multas da Dívida Ativa</t>
  </si>
  <si>
    <t>Indenização por Sinistro - Juros da Dívida Ativa</t>
  </si>
  <si>
    <t>Restituição de Despesas Financeiras de Exercícios Anteriores - Principal</t>
  </si>
  <si>
    <t>Receitas Reconhecidas por Força de Decisões Judiciais e de Tribunais Administrativos - Principal</t>
  </si>
  <si>
    <t>Bens, Direitos e Valores Perdidos em Favor do Poder Público por Demais Infrações ou Crimes Previstos em Legislação Especial - Multas</t>
  </si>
  <si>
    <t>Multas e Juros de Mora das Alienações de Bens Imóveis - Programa de Administração Patrimonial Imobiliária - Dívida Ativa - Multas da Dívida Ativa</t>
  </si>
  <si>
    <t>Multas e Juros de Mora do Adicional sobre Alienações de Bens Imóveis - Dívida Ativa - Multas da Dívida Ativa</t>
  </si>
  <si>
    <t>Outras Multas e Juros de Mora de Alienações de Bens Imóveis - Dívida Ativa - Multas da Dívida Ativa</t>
  </si>
  <si>
    <t>Multas e Juros de Outras Receitas de Capital - Juros de Mora</t>
  </si>
  <si>
    <t>Compensações Financeiras Entre Os Regimes de Previdência</t>
  </si>
  <si>
    <t>Compensações Financeiras Entre Os Regimes de Previdência - Principal</t>
  </si>
  <si>
    <t>Compensações Financeiras Entre Os Regimes de Previdência - Multas e Juros de Mora</t>
  </si>
  <si>
    <t>Compensações Financeiras Entre Os Regimes de Previdência - Dívida Ativa</t>
  </si>
  <si>
    <t>Compensações Financeiras Entre Os Regimes de Previdência - Dívida Ativa - Multas e Juros de Mora da Dívida Ativa</t>
  </si>
  <si>
    <t>Compensações Financeiras Entre Os Regimes de Previdência - Multas</t>
  </si>
  <si>
    <t>Compensações Financeiras Entre Os Regimes de Previdência - Juros de Mora</t>
  </si>
  <si>
    <t>Compensações Financeiras Entre Os Regimes de Previdência - Dívida Ativa - Multas da Dívida Ativa</t>
  </si>
  <si>
    <t>Compensações Financeiras Entre Os Regimes de Previdência - Juros de Mora da Dívida Ativa</t>
  </si>
  <si>
    <t>Transferências de Recursos do Sistema Único de Saúde - SUS - Fundo a Fundo - Bloco de Manutenção das Ações e Serviços Públicos de Saúde</t>
  </si>
  <si>
    <t>Transferências de Recursos do Sistema Único de Saúde - SUS - Fundo a Fundo - Bloco de Estruturação da Rede de Serviços Públicos de Saúde</t>
  </si>
  <si>
    <t>Transferências de Recursos do Fundo Penitenciário Nacional - Funpen</t>
  </si>
  <si>
    <t>Transferências de Recursos do Fundo Penitenciário Nacional - Funpen- Principal</t>
  </si>
  <si>
    <t>Transferências de Recursos do Fundo Nacional de Segurança Pública - Fnsp - Obrigatórias- Principal</t>
  </si>
  <si>
    <t>Transferências de Recursos do Sistema Único de Saúde - Susdos Estados e DF</t>
  </si>
  <si>
    <t>Transferências de Convênios dos Estados para o Sistema Único de Saúde - SUS</t>
  </si>
  <si>
    <t>Outras Transferências de Convênios dos Estados e DF e de Suas - Transferências dos Estados Decorrentes de Emendas Parlamentares Individuais</t>
  </si>
  <si>
    <t>Transferências de Recursos Destinados a Programas de Educação - Identificação das Transferências dos Estados Decorrentes de Emendas Parlamentares Individuais</t>
  </si>
  <si>
    <t>Outras Transferências de Recursos dos Estados - Transferência Especial Relativas às Emendas Individuais (Art. 166-A, Inciso I, § 1º, da CF)</t>
  </si>
  <si>
    <t>Outras Transferências de Recursos dos Estados - Transferências da União Decorrentes de Emendas Parlamentares Individuais</t>
  </si>
  <si>
    <t>Transferências de Recursos do Sistema Único de Saúde - SUS dos Municípios</t>
  </si>
  <si>
    <t>Transferências de Recursos do Sistema Único de Saúde - SUS dos Municípios - Principal</t>
  </si>
  <si>
    <t>Imposto sobre Serviços de Qualquer Natureza - ISSQN - Intra OFSS</t>
  </si>
  <si>
    <t>Imposto sobre Serviços de Qualquer Natureza - ISSQN - Principal - Intra OFSS</t>
  </si>
  <si>
    <t>Imposto sobre Serviços de Qualquer Natureza - ISSQN - Multas e Juros de Mora - Intra OFSS</t>
  </si>
  <si>
    <t>Imposto sobre Serviços de Qualquer Natureza - ISSQN - Dívida Ativa - Intra OFSS</t>
  </si>
  <si>
    <t>Imposto sobre Serviços de Qualquer Natureza - ISSQN - Dívida Ativa - Multas e Juros de Mora da Dívida Ativa - Intra OFSS</t>
  </si>
  <si>
    <t>Imposto sobre Serviços de Qualquer Natureza - ISSQN - Multas - Intra OFSS</t>
  </si>
  <si>
    <t>Imposto sobre Serviços de Qualquer Natureza - ISSQN - Juros de Mora - Intra OFSS</t>
  </si>
  <si>
    <t>Imposto sobre Serviços de Qualquer Natureza - ISSQN - Dívida Ativa - Multas da Dívida Ativa - Intra OFSS</t>
  </si>
  <si>
    <t>Imposto sobre Serviços de Qualquer Natureza - ISSQN - Juros de Mora da Dívida Ativa - Intra OFSS</t>
  </si>
  <si>
    <t>Contribuição para Fundos de Assistência Médico-Hospitalar e Social - Intra OFSS</t>
  </si>
  <si>
    <t>Serviços de Administração Previdenciária - Intra OFSS</t>
  </si>
  <si>
    <t>Outros Serviços de Administração Previdenciária - Intra OFSS</t>
  </si>
  <si>
    <t>Outros Serviços de Administração Previdenciária - Principal - Intra OFSS</t>
  </si>
  <si>
    <t>Outros Serviços de Administração Previdenciária - Multas e Juros de Mora - Intra OFSS</t>
  </si>
  <si>
    <t>Outros Serviços de Administração Previdenciária - Dívida Ativa - Intra OFSS</t>
  </si>
  <si>
    <t>Outros Serviços de Administração Previdenciária - Dívida Ativa - Multas e Juros de Mora da Dívida Ativa - Intra OFSS</t>
  </si>
  <si>
    <t>Outros Serviços de Administração Previdenciária - Multas - Intra OFSS</t>
  </si>
  <si>
    <t>Outros Serviços de Administração Previdenciária - Juros de Mora - Intra OFSS</t>
  </si>
  <si>
    <t>Outros Serviços de Administração Previdenciária - Dívida Ativa - Multas da Dívida Ativa - Intra OFSS</t>
  </si>
  <si>
    <t>Outros Serviços de Administração Previdenciária - Juros de Mora da Dívida Ativa - Intra OFSS</t>
  </si>
  <si>
    <t>Serviços de Saneamento Básico - Abastecimento de Água - Intra OFSS</t>
  </si>
  <si>
    <t>Serviços de Saneamento Básico - Abastecimento de Água - Principal - Intra OFSS</t>
  </si>
  <si>
    <t>Serviços de Saneamento Básico - Abastecimento de Água - Multas e Juros de Mora - Intra OFSS</t>
  </si>
  <si>
    <t>Serviços de Saneamento Básico - Abastecimento de Água - Dívida Ativa - Intra OFSS</t>
  </si>
  <si>
    <t>Serviços de Saneamento Básico - Abastecimento de Água - Dívida Ativa - Multas e Juros de Mora da Dívida Ativa - Intra OFSS</t>
  </si>
  <si>
    <t>Serviços de Saneamento Básico - Abastecimento de Água - Multas - Intra OFSS</t>
  </si>
  <si>
    <t>Serviços de Saneamento Básico - Abastecimento de Água - Juros de Mora - Intra OFSS</t>
  </si>
  <si>
    <t>Serviços de Saneamento Básico - Abastecimento de Água - Dívida Ativa - Multas da Dívida Ativa - Intra OFSS</t>
  </si>
  <si>
    <t>Serviços de Saneamento Básico - Abastecimento de Água - Juros de Mora da Dívida Ativa - Intra OFSS</t>
  </si>
  <si>
    <t>Serviços de Saneamento Básico - Esgotamento Sanitário - Intra OFSS</t>
  </si>
  <si>
    <t>Serviços de Saneamento Básico - Esgotamento Sanitário - Principal - Intra OFSS</t>
  </si>
  <si>
    <t>Serviços de Saneamento Básico - Esgotamento Sanitário - Multas e Juros de Mora - Intra OFSS</t>
  </si>
  <si>
    <t>Serviços de Saneamento Básico - Esgotamento Sanitário - Dívida Ativa - Intra OFSS</t>
  </si>
  <si>
    <t>Serviços de Saneamento Básico - Esgotamento Sanitário - Dívida Ativa - Multas e Juros de Mora da Dívida Ativa - Intra OFSS</t>
  </si>
  <si>
    <t>Serviços de Saneamento Básico - Esgotamento Sanitário - Multas - Intra OFSS</t>
  </si>
  <si>
    <t>Serviços de Saneamento Básico - Esgotamento Sanitário - Juros de Mora - Intra OFSS</t>
  </si>
  <si>
    <t>Serviços de Saneamento Básico - Esgotamento Sanitário - Dívida Ativa - Multas da Dívida Ativa - Intra OFSS</t>
  </si>
  <si>
    <t>Serviços de Saneamento Básico - Esgotamento Sanitário - Juros de Mora da Dívida Ativa - Intra OFSS</t>
  </si>
  <si>
    <t>Serviços de Saneamento Básico - Limpeza Urbana e Manejo de Resíduos Sólidos - Intra OFSS</t>
  </si>
  <si>
    <t>Serviços de Saneamento Básico - Limpeza Urbana e Manejo de Resíduos Sólidos - Principal - Intra OFSS</t>
  </si>
  <si>
    <t>Serviços de Saneamento Básico - Limpeza Urbana e Manejo de Resíduos Sólidos - Multas e Juros de Mora - Intra OFSS</t>
  </si>
  <si>
    <t>Serviços de Saneamento Básico - Limpeza Urbana e Manejo de Resíduos Sólidos - Dívida Ativa - Intra OFSS</t>
  </si>
  <si>
    <t>Serviços de Saneamento Básico - Limpeza Urbana e Manejo de Resíduos Sólidos - Dívida Ativa - Multas e Juros de Mora da Dívida Ativa - Intra OFSS</t>
  </si>
  <si>
    <t>Serviços de Saneamento Básico - Limpeza Urbana e Manejo de Resíduos Sólidos - Multas - Intra OFSS</t>
  </si>
  <si>
    <t>Serviços de Saneamento Básico - Limpeza Urbana e Manejo de Resíduos Sólidos - Juros de Mora - Intra OFSS</t>
  </si>
  <si>
    <t>Serviços de Saneamento Básico - Limpeza Urbana e Manejo de Resíduos Sólidos - Dívida Ativa - Multas da Dívida Ativa - Intra OFSS</t>
  </si>
  <si>
    <t>Serviços de Saneamento Básico - Limpeza Urbana e Manejo de Resíduos Sólidos - Juros de Mora da Dívida Ativa - Intra OFSS</t>
  </si>
  <si>
    <t>Multas por Danos Ambientais - Intra OFSS</t>
  </si>
  <si>
    <t>Multas Administrativas por Danos Ambientais - Intra OFSS</t>
  </si>
  <si>
    <t>Multas Administrativas por Danos Ambientais - Principal - Intra OFSS</t>
  </si>
  <si>
    <t>Multas Administrativas por Danos Ambientais - Multas e Juros de Mora - Intra OFSS</t>
  </si>
  <si>
    <t>Multas Administrativas por Danos Ambientais - Dívida Ativa - Intra OFSS</t>
  </si>
  <si>
    <t>Multas Administrativas por Danos Ambientais - Dívida Ativa - Multas e Juros de Mora da Dívida Ativa - Intra OFSS</t>
  </si>
  <si>
    <t>Multas Administrativas por Danos Ambientais - Multas - Intra OFSS</t>
  </si>
  <si>
    <t>Multas Administrativas por Danos Ambientais - Juros de Mora - Intra OFSS</t>
  </si>
  <si>
    <t>Multas Administrativas por Danos Ambientais - Dívida Ativa - Multas da Dívida Ativa - Intra OFSS</t>
  </si>
  <si>
    <t>Multas Administrativas por Danos Ambientais - Juros de Mora da Dívida Ativa - Intra OFSS</t>
  </si>
  <si>
    <t>Multas Judiciais por Danos Ambientais - Intra OFSS</t>
  </si>
  <si>
    <t>Multas Judiciais por Danos Ambientais - Principal - Intra OFSS</t>
  </si>
  <si>
    <t>Multas Judiciais por Danos Ambientais - Multas e Juros de Mora - Intra OFSS</t>
  </si>
  <si>
    <t>Multas Judiciais por Danos Ambientais - Dívida Ativa - Intra OFSS</t>
  </si>
  <si>
    <t>Multas Judiciais por Danos Ambientais - Dívida Ativa - Multas e Juros de Mora da Dívida Ativa - Intra OFSS</t>
  </si>
  <si>
    <t>Multas Judiciais por Danos Ambientais - Multas - Intra OFSS</t>
  </si>
  <si>
    <t>Multas Judiciais por Danos Ambientais - Juros de Mora - Intra OFSS</t>
  </si>
  <si>
    <t>Multas Judiciais por Danos Ambientais - Dívida Ativa - Multas da Dívida Ativa - Intra OFSS</t>
  </si>
  <si>
    <t>Multas Judiciais por Danos Ambientais - Juros de Mora da Dívida Ativa - Intra OFSS</t>
  </si>
  <si>
    <t>Indenizações por Danos Causados ao Patrimônio Público - Intra OFSS</t>
  </si>
  <si>
    <t>Indenizações por Danos Causados ao Patrimônio Público - Principal - Intra OFSS</t>
  </si>
  <si>
    <t>Transferências de Convênios dos Municípios e de Suas Entidades - Intra OFSS</t>
  </si>
  <si>
    <t>(-) Dedução de Imposto sobre Serviços de Qualquer Natureza - ISSQN</t>
  </si>
  <si>
    <t>(-) Dedução de Imposto sobre Serviços de Qualquer Natureza - ISSQN - Principal</t>
  </si>
  <si>
    <t>(-) Dedução de Imposto sobre Serviços de Qualquer Natureza - ISSQN - Multas e Juros de Mora</t>
  </si>
  <si>
    <t>(-) Dedução de Imposto sobre Serviços de Qualquer Natureza - ISSQN - Dívida Ativa</t>
  </si>
  <si>
    <t>(-) Dedução de Imposto sobre Serviços de Qualquer Natureza - ISSQN - Dívida Ativa - Multas e Juros de Mora da Dívida Ativa</t>
  </si>
  <si>
    <t>(-) Dedução de Imposto sobre Serviços de Qualquer Natureza - ISSQN - Multas</t>
  </si>
  <si>
    <t>(-) Dedução de Imposto sobre Serviços de Qualquer Natureza - ISSQN - Juros de Mora</t>
  </si>
  <si>
    <t>(-) Dedução de Imposto sobre Serviços de Qualquer Natureza - ISSQN - Dívida Ativa - Multas da Dívida Ativa</t>
  </si>
  <si>
    <t>(-) Dedução de Imposto sobre Serviços de Qualquer Natureza - ISSQN - Juros de Mora da Dívida Ativa</t>
  </si>
  <si>
    <t>(-) Dedução de Contribuição para Fundos de Assistência Médico-Hospitalar e Social</t>
  </si>
  <si>
    <t>(-) Dedução de Serviços Sujeitos à Regulação</t>
  </si>
  <si>
    <t>(-) Dedução de Serviços de Saneamento Básico - Abastecimento de Água</t>
  </si>
  <si>
    <t>(-) Dedução de Serviços de Saneamento Básico - Abastecimento de Água - Principal</t>
  </si>
  <si>
    <t>(-) Dedução de Serviços de Saneamento Básico - Abastecimento de Água - Multas e Juros de Mora</t>
  </si>
  <si>
    <t>(-) Dedução de Serviços de Saneamento Básico - Abastecimento de Água - Dívida Ativa</t>
  </si>
  <si>
    <t>(-) Dedução de Serviços de Saneamento Básico - Abastecimento de Água - Dívida Ativa - Multas e Juros de Mora da Dívida Ativa</t>
  </si>
  <si>
    <t>(-) Dedução de Serviços de Saneamento Básico - Abastecimento de Água - Multas</t>
  </si>
  <si>
    <t>(-) Dedução de Serviços de Saneamento Básico - Abastecimento de Água - Juros de Mora</t>
  </si>
  <si>
    <t>(-) Dedução de Serviços de Saneamento Básico - Abastecimento de Água - Dívida Ativa - Multas da Dívida Ativa</t>
  </si>
  <si>
    <t>(-) Dedução de Serviços de Saneamento Básico - Abastecimento de Água - Juros de Mora da Dívida Ativa</t>
  </si>
  <si>
    <t>(-) Dedução de Serviços de Saneamento Básico - Esgotamento Sanitário</t>
  </si>
  <si>
    <t>(-) Dedução de Serviços de Saneamento Básico - Esgotamento Sanitário - Principal</t>
  </si>
  <si>
    <t>(-) Dedução de Serviços de Saneamento Básico - Esgotamento Sanitário - Multas e Juros de Mora</t>
  </si>
  <si>
    <t>(-) Dedução de Serviços de Saneamento Básico - Esgotamento Sanitário - Dívida Ativa</t>
  </si>
  <si>
    <t>(-) Dedução de Serviços de Saneamento Básico - Esgotamento Sanitário - Dívida Ativa - Multas e Juros de Mora da Dívida Ativa</t>
  </si>
  <si>
    <t>(-) Dedução de Serviços de Saneamento Básico - Esgotamento Sanitário - Multas</t>
  </si>
  <si>
    <t>(-) Dedução de Serviços de Saneamento Básico - Esgotamento Sanitário - Juros de Mora</t>
  </si>
  <si>
    <t>(-) Dedução de Serviços de Saneamento Básico - Esgotamento Sanitário - Dívida Ativa - Multas da Dívida Ativa</t>
  </si>
  <si>
    <t>(-) Dedução de Serviços de Saneamento Básico - Esgotamento Sanitário - Juros de Mora da Dívida Ativa</t>
  </si>
  <si>
    <t>(-) Dedução de Serviços de Saneamento Básico - Limpeza Urbana e Manejo de Resíduos Sólidos</t>
  </si>
  <si>
    <t>(-) Dedução de Serviços de Saneamento Básico - Limpeza Urbana e Manejo de Resíduos Sólidos - Principal</t>
  </si>
  <si>
    <t>(-) Dedução de Serviços de Saneamento Básico - Limpeza Urbana e Manejo de Resíduos Sólidos - Multas e Juros de Mora</t>
  </si>
  <si>
    <t>(-) Dedução de Serviços de Saneamento Básico - Limpeza Urbana e Manejo de Resíduos Sólidos - Dívida Ativa</t>
  </si>
  <si>
    <t>(-) Dedução de Serviços de Saneamento Básico - Limpeza Urbana e Manejo de Resíduos Sólidos - Dívida Ativa - Multas e Juros de Mora da Dívida Ativa</t>
  </si>
  <si>
    <t>(-) Dedução de Serviços de Saneamento Básico - Limpeza Urbana e Manejo de Resíduos Sólidos - Multas</t>
  </si>
  <si>
    <t>(-) Dedução de Serviços de Saneamento Básico - Limpeza Urbana e Manejo de Resíduos Sólidos - Juros de Mora</t>
  </si>
  <si>
    <t>(-) Dedução de Serviços de Saneamento Básico - Limpeza Urbana e Manejo de Resíduos Sólidos - Dívida Ativa - Multas da Dívida Ativa</t>
  </si>
  <si>
    <t>(-) Dedução de Serviços de Saneamento Básico - Limpeza Urbana e Manejo de Resíduos Sólidos - Juros de Mora da Dívida Ativa</t>
  </si>
  <si>
    <t>(-) Dedução de Serviços de Saneamento Básico - Drenagem e Manejo das Águas Pluviais Urbanas</t>
  </si>
  <si>
    <t>(-) Dedução de Serviços de Saneamento Básico - Drenagem e Manejo das Águas Pluviais Urbanas - Principal</t>
  </si>
  <si>
    <t>(-) Dedução de Serviços de Saneamento Básico - Drenagem e Manejo das Águas Pluviais Urbanas - Multas e Juros de Mora</t>
  </si>
  <si>
    <t>(-) Dedução de Serviços de Saneamento Básico - Drenagem e Manejo das Águas Pluviais Urbanas - Dívida Ativa</t>
  </si>
  <si>
    <t>(-) Dedução de Serviços de Saneamento Básico - Drenagem e Manejo das Águas Pluviais Urbanas - Dívida Ativa - Multas e Juros de Mora da Dívida Ativa</t>
  </si>
  <si>
    <t>(-) Dedução de Serviços de Saneamento Básico - Drenagem e Manejo das Águas Pluviais Urbanas - Multas</t>
  </si>
  <si>
    <t>(-) Dedução de Serviços de Saneamento Básico - Drenagem e Manejo das Águas Pluviais Urbanas - Juros de Mora</t>
  </si>
  <si>
    <t>(-) Dedução de Serviços de Saneamento Básico - Drenagem e Manejo das Águas Pluviais Urbanas - Dívida Ativa - Multas da Dívida Ativa</t>
  </si>
  <si>
    <t>(-) Dedução de Serviços de Saneamento Básico - Drenagem e Manejo das Águas Pluviais Urbanas - Juros de Mora da Dívida Ativa</t>
  </si>
  <si>
    <t>(-) Dedução de Outros Serviços Sujeitos à Regulação</t>
  </si>
  <si>
    <t>(-) Dedução de Outros Serviços Sujeitos à Regulação - Principal</t>
  </si>
  <si>
    <t>(-) Dedução de Outros Serviços Sujeitos à Regulação - Multas e Juros de Mora</t>
  </si>
  <si>
    <t>(-) Dedução de Outros Serviços Sujeitos à Regulação - Dívida Ativa</t>
  </si>
  <si>
    <t>(-) Dedução de Outros Serviços Sujeitos à Regulação - Dívida Ativa - Multas e Juros de Mora da Dívida Ativa</t>
  </si>
  <si>
    <t>(-) Dedução de Outros Serviços Sujeitos à Regulação - Multas</t>
  </si>
  <si>
    <t>(-) Dedução de Outros Serviços Sujeitos à Regulação - Juros de Mora</t>
  </si>
  <si>
    <t>(-) Dedução de Outros Serviços Sujeitos à Regulação - Dívida Ativa - Multas da Dívida Ativa</t>
  </si>
  <si>
    <t>(-) Dedução de Outros Serviços Sujeitos à Regulação - Juros de Mora da Dívida Ativa</t>
  </si>
  <si>
    <t>(-) Dedução de Cota-Parte do Fundo de Participação dos Municípios - Cota Mensal - Principal - FUNDEB</t>
  </si>
  <si>
    <t>(-) Dedução de Cota-Parte do Imposto sobre a Propriedade Territorial Rural</t>
  </si>
  <si>
    <t>(-) Dedução de Cota-Parte do Imposto sobre Produtos Industrializados - Estados Exportadores de Produtos Industrializados</t>
  </si>
  <si>
    <t>(-) Dedução de Transferências de Convênios da União para o Sistema Único de Saúde - SUS</t>
  </si>
  <si>
    <t>(-) Dedução de Transferências de Convênios dos Estados e DF para o Sistema Único de Saúde - SUS</t>
  </si>
  <si>
    <t>(-) Dedução de Transferências de Convênios dos Estados e DF para o Sistema Único de Saúde - SUS - Transferências dos Estados Decorrentes de Emendas Parlamentares Individuais</t>
  </si>
  <si>
    <t>(-) Dedução de Transferências de Convênios dos Estados Destinadas a Programas de Educação - Transferências dos Estados Decorrentes de Emendas Parlamentares Individuais</t>
  </si>
  <si>
    <t>(-) Dedução de Outras Transferências de Convênios dos Estados e DF e de Suas Entidades - Transferências dos Estados Decorrentes de Emendas Parlamentares Individuais</t>
  </si>
  <si>
    <t>(-) Dedução de Transferências de Convênios dos Municípios para o Sistema Único de Saúde - SUS</t>
  </si>
  <si>
    <t>(-) Dedução de Transferências de Pessoas Físicas - Programas de Educação</t>
  </si>
  <si>
    <t>(-) Dedução de Transferências de Pessoas Físicas - Programas de Educação - Principal</t>
  </si>
  <si>
    <t>(-) Dedução de Multas por Danos Ambientais</t>
  </si>
  <si>
    <t>(-) Dedução de Multas Administrativas por Danos Ambientais</t>
  </si>
  <si>
    <t>(-) Dedução de Multas Administrativas por Danos Ambientais - Principal</t>
  </si>
  <si>
    <t>(-) Dedução de Multas Administrativas por Danos Ambientais - Multas e Juros de Mora</t>
  </si>
  <si>
    <t>(-) Dedução de Multas Administrativas por Danos Ambientais - Dívida Ativa</t>
  </si>
  <si>
    <t>(-) Dedução de Multas Administrativas por Danos Ambientais - Dívida Ativa - Multas e Juros de Mora da Dívida Ativa</t>
  </si>
  <si>
    <t>(-) Dedução de Multas Administrativas por Danos Ambientais - Multas</t>
  </si>
  <si>
    <t>(-) Dedução de Multas Administrativas por Danos Ambientais - Juros de Mora</t>
  </si>
  <si>
    <t>(-) Dedução de Multas Administrativas por Danos Ambientais - Dívida Ativa - Multas da Dívida Ativa</t>
  </si>
  <si>
    <t>(-) Dedução de Multas Administrativas por Danos Ambientais - Juros de Mora da Dívida Ativa</t>
  </si>
  <si>
    <t>(-) Dedução de Multas Judiciais por Danos Ambientais</t>
  </si>
  <si>
    <t>(-) Dedução de Multas Judiciais por Danos Ambientais - Principal</t>
  </si>
  <si>
    <t>(-) Dedução de Multas Judiciais por Danos Ambientais - Multas e Juros de Mora</t>
  </si>
  <si>
    <t>(-) Dedução de Multas Judiciais por Danos Ambientais - Dívida Ativa</t>
  </si>
  <si>
    <t>(-) Dedução de Multas Judiciais por Danos Ambientais - Dívida Ativa - Multas e Juros de Mora da Dívida Ativa</t>
  </si>
  <si>
    <t>(-) Dedução de Multas Judiciais por Danos Ambientais - Multas</t>
  </si>
  <si>
    <t>(-) Dedução de Multas Judiciais por Danos Ambientais - Juros de Mora</t>
  </si>
  <si>
    <t>(-) Dedução de Multas Judiciais por Danos Ambientais - Dívida Ativa - Multas da Dívida Ativa</t>
  </si>
  <si>
    <t>(-) Dedução de Multas Judiciais por Danos Ambientais - Juros de Mora da Dívida Ativa</t>
  </si>
  <si>
    <t>(-) Dedução de Indenizações por Danos Causados ao Patrimônio Público</t>
  </si>
  <si>
    <t>(-) Dedução de Indenizações por Danos Causados ao Patrimônio Público - Principal</t>
  </si>
  <si>
    <t>(-) Dedução de Indenizações por Danos Causados ao Patrimônio Público - Multas e Juros de Mora</t>
  </si>
  <si>
    <t>(-) Dedução de Indenizações por Danos Causados ao Patrimônio Público - Dívida Ativa</t>
  </si>
  <si>
    <t>(-) Dedução de Indenizações por Danos Causados ao Patrimônio Público - Multas e Juros de Mora da Dívida Ativa</t>
  </si>
  <si>
    <t>(-) Dedução de Indenizações por Danos Causados ao Patrimônio Público - Multas</t>
  </si>
  <si>
    <t>(-) Dedução de Indenizações por Danos Causados ao Patrimônio Público - Juros de Mora</t>
  </si>
  <si>
    <t>(-) Dedução de Indenizações por Danos Causados ao Patrimônio Público - Multas da Dívida Ativa</t>
  </si>
  <si>
    <t>(-) Dedução de Indenizações por Danos Causados ao Patrimônio Público - Juros da Dívida Ativa</t>
  </si>
  <si>
    <t>(-) Dedução de Indenização por Sinistro</t>
  </si>
  <si>
    <t>(-) Dedução de Indenização por Sinistro - Principal</t>
  </si>
  <si>
    <t>(-) Dedução de Indenização por Sinistro - Multas e Juros de Mora</t>
  </si>
  <si>
    <t>(-) Dedução de Indenização por Sinistro - Dívida Ativa</t>
  </si>
  <si>
    <t>(-) Dedução de Indenização por Sinistro - Multas e Juros de Mora da Dívida Ativa</t>
  </si>
  <si>
    <t>(-) Dedução de Indenização por Sinistro - Multas</t>
  </si>
  <si>
    <t>(-) Dedução de Indenização por Sinistro - Juros de Mora</t>
  </si>
  <si>
    <t>(-) Dedução de Indenização por Sinistro - Multas da Dívida Ativa</t>
  </si>
  <si>
    <t>(-) Dedução de Indenização por Sinistro - Juros da Dívida Ativa</t>
  </si>
  <si>
    <t>(-) Dedução de Transferências de Convênios dos Estados para o Sistema Único de Saúde - SUS</t>
  </si>
  <si>
    <t>(-) Dedução de Transferências de Convênios dos Estados para o Sistema Único de Saúde - SUS - Transferências dos Estados Decorrentes de Emendas Parlamentares Individuais</t>
  </si>
  <si>
    <t>(-) Dedução de Transferências de Convênios dos Estados Destinadas a Programas de Infraestrutura em Transporte - Transferências dos Estados Decorrentes de Emendas Parlamentares Individuais</t>
  </si>
  <si>
    <t>60</t>
  </si>
  <si>
    <t>1.7.1.9.60.0.0.00</t>
  </si>
  <si>
    <t>Transferências da Política Nacional Aldir Blanc de Fomento à Cultura - Lei nº 14.399/2022</t>
  </si>
  <si>
    <t>Registra as transferências referentes à Política Nacional Aldir Blanc de Fomento à Cultura - Lei nº 14.399/2022</t>
  </si>
  <si>
    <t>Portaria STN nº 1.567, de 31/08/2022</t>
  </si>
  <si>
    <t>1.7.1.9.60.0.1.00</t>
  </si>
  <si>
    <t>61</t>
  </si>
  <si>
    <t>1.7.1.9.61.0.0.00</t>
  </si>
  <si>
    <t>Auxílio Financeiro – Outorga Crédito Tributário ICMS – Art. 5º, Inciso V, EC nº 123/2022</t>
  </si>
  <si>
    <t>Registra as receitas referentes ao auxílio financeiro – Outorga Crédito Tributário ICMS – Art. 5º, Inciso V, EC nº 123/2022</t>
  </si>
  <si>
    <t>Portaria STN nº 1567, de 31 de agosto de 2022 (ATO RETIFICADO)</t>
  </si>
  <si>
    <t>1.7.1.9.61.0.1.00</t>
  </si>
  <si>
    <t>1.7.1.9.99.0.1.09</t>
  </si>
  <si>
    <t>Transferências União decorrentes de apoio financeiro para garantir ações emenrgenciais direcionada ao setor cultural, Artigo 5º da Lei Complementar nº 195, de 8 de julho de 2022 – Lei Paulo Gustavo (setor audiovisual). (Ementa Fonte e Natureza da Receita)</t>
  </si>
  <si>
    <t>1.7.1.9.99.0.1.10</t>
  </si>
  <si>
    <t>Transferências União decorrentes de apoio financeiro para garantir ações emenrgenciais direcionada ao setor cultural, Artigo 8º da Lei Complementar nº 195, de 8 de julho de 2022 – Lei Paulo Gustavo (Demais Setores da Cultura). (Ementa Fonte e Natureza da Receita)</t>
  </si>
  <si>
    <t>1.7.1.9.99.0.1.12</t>
  </si>
  <si>
    <t>Transferências União decorrentes assistência financeira em carater emergencial a serem utilizados no custeio da garantia prevista no §2º do art. 230 da CF. (Transporte coletivo). Emenda Constitucional nª 123, de 14 de julho de 2022,  inciso IV do art. 5º</t>
  </si>
  <si>
    <t>9.1.7.1.9.00.0.0.00</t>
  </si>
  <si>
    <t>(-) Dedução de Outras Transferências de Recursos da União e de Suas Entidades</t>
  </si>
  <si>
    <t>Dedução que agrega o valor total de outras transferências de recursos da União e de suas Entidades</t>
  </si>
  <si>
    <t>9.1.7.1.9.61.0.0.00</t>
  </si>
  <si>
    <t>(-) Dedução de Auxílio Financeiro – Outorga Crédito Tributário ICMS – Art. 5º, Inciso V, EC nº 123/2022</t>
  </si>
  <si>
    <t>Registra a dedução das receitas referentes ao auxílio financeiro – Outorga Crédito Tributário ICMS – Art. 5º, Inciso V, EC nº 123/2022</t>
  </si>
  <si>
    <t>9.1.7.1.9.61.0.1.00</t>
  </si>
  <si>
    <t>Portaria STn nº 1.567, de 31/08/2022</t>
  </si>
  <si>
    <t>Auxílio Financeiro - Outorga Crédito Tributário ICMS - Art. 5º, Inciso V, EC nº 123/2022</t>
  </si>
  <si>
    <r>
      <t xml:space="preserve">Outras Transferências de Recursos da União e de Suas Entidades - </t>
    </r>
    <r>
      <rPr>
        <b/>
        <sz val="11"/>
        <rFont val="Calibri"/>
        <family val="2"/>
        <scheme val="minor"/>
      </rPr>
      <t>Artigo 5º</t>
    </r>
    <r>
      <rPr>
        <sz val="11"/>
        <rFont val="Calibri"/>
        <family val="2"/>
        <scheme val="minor"/>
      </rPr>
      <t xml:space="preserve"> da  Lei Complementar nº 195/2022. (setor audiovisual).</t>
    </r>
  </si>
  <si>
    <r>
      <t xml:space="preserve">Outras Transferências de Recursos da União e de Suas Entidades - </t>
    </r>
    <r>
      <rPr>
        <b/>
        <sz val="11"/>
        <rFont val="Calibri"/>
        <family val="2"/>
        <scheme val="minor"/>
      </rPr>
      <t>Artigo 8</t>
    </r>
    <r>
      <rPr>
        <sz val="11"/>
        <rFont val="Calibri"/>
        <family val="2"/>
        <scheme val="minor"/>
      </rPr>
      <t>º da  Lei Complementar nº 195/2022. (Demais Setores da Cultura).</t>
    </r>
  </si>
  <si>
    <r>
      <t xml:space="preserve">Auxílio Financeiro – Outorga Crédito Tributário ICMS – </t>
    </r>
    <r>
      <rPr>
        <b/>
        <sz val="11"/>
        <color theme="8" tint="-0.499984740745262"/>
        <rFont val="Calibri"/>
        <family val="2"/>
        <scheme val="minor"/>
      </rPr>
      <t>Art. 5º, Inciso V, EC nº 123/2022</t>
    </r>
  </si>
  <si>
    <t>62</t>
  </si>
  <si>
    <t>Transferência da Compensação Financeira das Perdas com Arrecadação de ICMS - Art. 3º, §4º, LC nº 194/2022.</t>
  </si>
  <si>
    <t>Registra transferência da Compensação Financeira das Perdas com Arrecadação de ICMS - Art. 3º, §4º, LC nº 194/2022.</t>
  </si>
  <si>
    <t>63</t>
  </si>
  <si>
    <t>Transferência da Compensação Financeira das Perdas com Arrecadação de ICMS referente à apropriação da parcela da CFEM devida a União - Art. 3º, §5º, LC nº 194/2022.</t>
  </si>
  <si>
    <t>Registra transferência da Compensação Financeira das Perdas com Arrecadação de ICMS referente à apropriação da parcela da CFEM devida a União - Art. 3º, §5º, LC nº 194/2022.</t>
  </si>
  <si>
    <t>1.7.1.9.62.0.0.00</t>
  </si>
  <si>
    <t>1.7.1.9.63.0.0.00</t>
  </si>
  <si>
    <t>Transferência da Compensação Financeira das Perdas com Arrecadação de ICMS referente à apropriação da parcela da CFEM devida a União - Art. 3º, §5º, LC nº 194/2022 - Principal</t>
  </si>
  <si>
    <t>Transferência da Compensação Financeira das Perdas com Arrecadação de ICMS - Art. 3º, §4º, LC nº 194/2022 - Principal</t>
  </si>
  <si>
    <t>NATUREZA RECEITA</t>
  </si>
  <si>
    <t>1.7.1.9.62.0.1.00</t>
  </si>
  <si>
    <t>1.7.1.9.63.0.1.00</t>
  </si>
  <si>
    <t>Cota - Parte da Transferência da Compensação Financeira das Perdas Com Arrecadação de ICMS - LC nº 194/2022</t>
  </si>
  <si>
    <t>Registra o valor referente a cota-parte da transferência da compensação financeira das perdas com arrecadação de ICMS - LC nº 194/2022</t>
  </si>
  <si>
    <t>Cota - Parte da Transferência da Compensação Financeira das Perdas Com Arrecadação de ICMS - LC nº 194/2022 - Principal</t>
  </si>
  <si>
    <t>1.7.2.9.53.0.0.00 - Cota - Parte da Transferência da Compensação Financeira das Perdas Com Arrecadação de ICMS - LC nº 194/2022</t>
  </si>
  <si>
    <t>1.7.2.9.53.0.1.00 - Cota - Parte da Transferência da Compensação Financeira das Perdas Com Arrecadação de ICMS - LC nº 194/2022 - Principal</t>
  </si>
  <si>
    <t>(-) Dedução de Outras Transferências dos Estados e Distrito Federal</t>
  </si>
  <si>
    <t>(-) Dedução de Transferências de Estados a Consórcios Públicos</t>
  </si>
  <si>
    <t>(-) Dedução de Transferências de Estados a Consórcios Públicos - Principal</t>
  </si>
  <si>
    <t>(-) Dedução de Transferências de Estados Destinadas à Assistência Social</t>
  </si>
  <si>
    <t>(-) Dedução de Transferências de Estados Destinadas à Assistência Social - Principal</t>
  </si>
  <si>
    <t>(-) Dedução de Transferências de Estados Destinadas à Assistência Social - Transferências dos Estados Decorrentes de Emendas Parlamentares Individuais</t>
  </si>
  <si>
    <t>(-) Dedução de Transferências de Estados Destinadas à Assistência Social - Transferências dos Estados Decorrentes de Emendas Parlamentares de Bancada</t>
  </si>
  <si>
    <t>(-) Dedução de Transferências de Recursos Destinados a Programas de Educação</t>
  </si>
  <si>
    <t>(-) Dedução de Transferências de Recursos Destinados a Programas de Educação - Principal</t>
  </si>
  <si>
    <t>(-) Dedução de Transferências de Recursos Destinados a Programas de Educação - Identificação das Transferências dos Estados Decorrentes de Emendas Parlamentares de Bancada</t>
  </si>
  <si>
    <t>(-) Dedução de Cota - Parte da Transferência da Compensação Financeira das Perdas Com Arrecadação de ICMS - LC nº 194/2022</t>
  </si>
  <si>
    <t>(-) Dedução de Cota - Parte da Transferência da Compensação Financeira das Perdas Com Arrecadação de ICMS - LC nº 194/2022 - Principal</t>
  </si>
  <si>
    <t>(-) Dedução de Outras Transferências dos Estados e DF</t>
  </si>
  <si>
    <t>(-) Dedução de Outras Transferências dos Estados e DF - Principal</t>
  </si>
  <si>
    <t>(-) Dedução de Outras Transferências dos Estados e DF - Transferência Especial Relativas às Emendas Individuais (Art. 166-A, Inciso I, da CF)</t>
  </si>
  <si>
    <t>(-) Dedução de Outras Transferências dos Estados e DF - Transferências dos Estados Decorrentes de Emendas Parlamentares Individuais</t>
  </si>
  <si>
    <t>(-) Dedução de Transferências de Recursos Destinados a Programas de Educação - Identificação das Transferências dos Estados Decorrentes de Emendas Parlamentares Individuais</t>
  </si>
  <si>
    <t>Transferência da Compensação Financeira das Perdas com Arrecadação de ICMS- Art. 3º, §4º, LC 194/2022</t>
  </si>
  <si>
    <t>Registra a transferência da oompensação financeira das perdas com arrecadação de ICMS- Art. 3º, §4º, LC 194/2022</t>
  </si>
  <si>
    <t>Portaria STN nº 10.460, de 7/12/2022</t>
  </si>
  <si>
    <t>Transferência da Compensação Financeira das Perdas com Arrecadação de ICMS referente à apropriação da parcela da CFEM devida à União - Art. 3º,  §5º, LC 194/2022</t>
  </si>
  <si>
    <t>Registra a transferência da compensação financeira das perdas com arrecadação de ICMS referente à apropriação da parcela da CFEM devida à União - Art. 3º,  §5º, LC 194/2022</t>
  </si>
  <si>
    <t>Cota-Parte da Transferência da Compensação Financeira das Perdas com Arrecadação de ICMS - LC nº 194/2022</t>
  </si>
  <si>
    <t>Data</t>
  </si>
  <si>
    <t>Taxa pela Prestação de Serviços de Limpeza Pública e Manejo de Resíduos Sólidos.</t>
  </si>
  <si>
    <t>Registra as receitas que se originaram da cobrança de taxas pela prestação dos serviços públicos de limpeza pública e manejo de resíduos sólidos.</t>
  </si>
  <si>
    <t>Contribuição sobre Loteria de Apostas de Quota Fixa</t>
  </si>
  <si>
    <t xml:space="preserve">Agrega o valor das contribuições sobre loterias de Apostas de Quota Fixa. </t>
  </si>
  <si>
    <t>PORTARIA SOF/MPO Nº 7, DE 1º DE FEVEREIRO DE 2023</t>
  </si>
  <si>
    <t xml:space="preserve">Registra o valor das contribuições sobre loterias de Apostas de Quota Fixa. Cabe ressalvar que uma parcela decorrente dessa modalidade lotérica é registrada na Natureza de Receita 1391.01.70, visto que se trata de receita patrimonial. </t>
  </si>
  <si>
    <t>Contribuição sobre Loteria de Apostas de Quota Fixa - Parcelamentos.</t>
  </si>
  <si>
    <t>Registra o valor dos parcelamentos das contribuições sobre loterias de Apostas de Quota Fixa. Cabe ressalvar que uma parcela decorrente dessa modalidade lotérica é registrada na Natureza de Receita 1391.01.70, visto que se trata de receita patrimonial.</t>
  </si>
  <si>
    <t>Outras Contribuições Previdenciárias</t>
  </si>
  <si>
    <r>
      <t>Agrega as contribuições previdenciárias que não se enquadrem em natureza de receita  específica que são arrecadadas por Estados ou Municípios, as quais foram previstas em leis</t>
    </r>
    <r>
      <rPr>
        <sz val="11"/>
        <color rgb="FF0070C0"/>
        <rFont val="Calibri"/>
        <family val="2"/>
        <charset val="1"/>
      </rPr>
      <t>.</t>
    </r>
  </si>
  <si>
    <t>Contribuições Previdenciárias de Benefícios Mantidos pelo Tesouro</t>
  </si>
  <si>
    <t>Registra as contribuições previdenciárias de benefícios mantidos pelo Tesouro que são arrecadadas por Estados ou Municípios, as quais foram previstas em leis.</t>
  </si>
  <si>
    <t>Demais Contribuições Previdenciárias</t>
  </si>
  <si>
    <t>Registra as demais contribuições previdenciárias de benefícios arrecadados pelo Tesouro Estadual ou Municipal que não se enquadrem em outra natureza de receita mais específica, as quais foram previstas em leis.</t>
  </si>
  <si>
    <t>Participação da União em Receita de Loteria de AQF</t>
  </si>
  <si>
    <t>Registra as receitas decorrentes de participação patrimonial da União nos recursos obtidos na Loterias de Apostas de Quota Fixa, devidas por ocasião da exploração de monopólio daquele ente por empresa pública ou particular concessionário. Cabe ressalvar que uma parcela decorrente dessa modalidade lotérica é registrada na Natureza de Receita 1217.07.00, visto que se trata de receita tributária, regida pelo inciso III do art. 195 da Constituição Federal.</t>
  </si>
  <si>
    <t>Comercialização do Petróleo, do Gás Natural e de Outros Hidrocarbonetos Fluidos da União</t>
  </si>
  <si>
    <t>Agrega as receitas de atividades industriais relacionadas a petróleo, gás natural e outros hidrocarbonetos fluidos da União, envolvendo a extração e a comercialização desses minerais.</t>
  </si>
  <si>
    <t>PORTARIA SOF/MPO Nº 55, DE 16 DE MARÇO DE 2023</t>
  </si>
  <si>
    <t>Comercialização do Petróleo, do Gás Natural e de Outros Hidrocarbonetos Fluidos da União - Contratos de Partilha de Produção</t>
  </si>
  <si>
    <t>Registra o ingresso de recursos oriundos da atividade de comercialização de petróleo, gás natural e outros hidrocarbonetos fluidos da União, relativa a contratos de partilha da produção.</t>
  </si>
  <si>
    <t>Comercialização do Petróleo, do Gás Natural e de Outros Hidrocarbonetos Fluidos da União - Acordos de Individualização de Produção</t>
  </si>
  <si>
    <t>Registra o ingresso de recursos oriundos dos acordos de individualização da produção (AIP's) de que trata o art. 36 da Lei nº 12.351, de 2010, celebrados pela Empresa Brasileira de Administração de Petróleo e Gás Natural S.A. (PPSA) nos casos em que as jazidas da área do pré-sal e das áreas estratégicas se estendam por áreas não concedidas ou não partilhadas.</t>
  </si>
  <si>
    <t>Registra as receitas originadas da prestação de serviços de saneamento básico. Compreende os valores referentes a tarifa de Drenagem e Manejo das Águas Pluviais Urbanas</t>
  </si>
  <si>
    <t>Repasse da União para Foros, Laudêmios e Tarifas de Ocupação</t>
  </si>
  <si>
    <t>Registra o valor dos recursos repassados aos Municípios e ao Distrito Federal referentes ao percentual arrecadado com a cobrança de taxa de ocupação, foro e laudêmio onde estão localizados os imóveis que deram origem à cobrança.                 </t>
  </si>
  <si>
    <t>Registra o valor de receitas decorrentes de recuperação de despesas efetuadas em exercícios anteriores e canceladas no exercício corrente, provenientes do recebimento de disponibilidades referentes a devoluções de recursos pagos a maior</t>
  </si>
  <si>
    <t>Ressarcimento por Danos Causados por Usurpação de Recursos Minerais por Lavra Ilegal.</t>
  </si>
  <si>
    <t>Registra o ingresso de recursos oriundos da indenização e/ou ressarcimento por danos causados por usurpação de recursos minerais por lavra ilegal, destinados à ANM, conforme previsto em acordos firmados pela União.</t>
  </si>
  <si>
    <t>PORTARIA SOF/ME Nº 9.447, DE 27 DE OUTUBRO DE 2022</t>
  </si>
  <si>
    <t xml:space="preserve">Recursos dos Patrimônios Acumulados do PIS/PASEP não Reclamados por Prazo Superior a 20 anos </t>
  </si>
  <si>
    <t>Registra o ingresso de recursos oriundos das contas referentes aos patrimônios acumulados do PIS/PASEP, não reclamados por prazo superior a 20 (vinte) anos, tidos por abandonados conforme o inciso III do caput do art. 1.275 da Lei nº 10.406, de 10 de janeiro de 2002 (Código Civil), e apropriados pelo Tesouro Nacional.</t>
  </si>
  <si>
    <t>Multas e Juros de Mora de Títulos Mobiliários</t>
  </si>
  <si>
    <t>Registra receitas decorrentes de multas e juros de mora pelo pagamento em atraso de alienações de Títulos Mobiliários.</t>
  </si>
  <si>
    <t>Multas e Juros de Mora da Alienação de Estoques</t>
  </si>
  <si>
    <t>Multas e Juros de Mora de Alienação de Estoques - Política de Garantia de Preços Mínimos</t>
  </si>
  <si>
    <t>Multas e Juros de Mora de Alienação de Estoques - Destinados a Programas Sociais</t>
  </si>
  <si>
    <t>Multas e Juros de Mora  de Alienação de Estoques - Programa de Aquisição de Alimentos</t>
  </si>
  <si>
    <t>Multas e Juros de Mora  de Alienação de Estoques - Funcafé</t>
  </si>
  <si>
    <r>
      <t>Agrega as contribuições previdenciárias que não se enquadrem em natureza de receita  específica que são arrecadadas por Estados ou Municípios, as quais foram previstas em leis</t>
    </r>
    <r>
      <rPr>
        <sz val="11"/>
        <color rgb="FF0070C0"/>
        <rFont val="Calibri"/>
        <family val="2"/>
      </rPr>
      <t>.</t>
    </r>
  </si>
  <si>
    <r>
      <t xml:space="preserve">Os códigos das contas de natureza de receita em </t>
    </r>
    <r>
      <rPr>
        <b/>
        <sz val="11"/>
        <color rgb="FF0070C0"/>
        <rFont val="Calibri"/>
        <family val="2"/>
        <scheme val="minor"/>
      </rPr>
      <t xml:space="preserve">azul </t>
    </r>
    <r>
      <rPr>
        <b/>
        <sz val="11"/>
        <rFont val="Calibri"/>
        <family val="2"/>
        <scheme val="minor"/>
      </rPr>
      <t xml:space="preserve">foram </t>
    </r>
    <r>
      <rPr>
        <b/>
        <sz val="11"/>
        <color rgb="FF0070C0"/>
        <rFont val="Calibri"/>
        <family val="2"/>
        <scheme val="minor"/>
      </rPr>
      <t>incluídas</t>
    </r>
    <r>
      <rPr>
        <b/>
        <sz val="11"/>
        <color theme="1"/>
        <rFont val="Calibri"/>
        <family val="2"/>
        <scheme val="minor"/>
      </rPr>
      <t xml:space="preserve"> e as</t>
    </r>
    <r>
      <rPr>
        <b/>
        <sz val="11"/>
        <color rgb="FF7030A0"/>
        <rFont val="Calibri"/>
        <family val="2"/>
        <scheme val="minor"/>
      </rPr>
      <t xml:space="preserve"> roxo</t>
    </r>
    <r>
      <rPr>
        <b/>
        <sz val="11"/>
        <rFont val="Calibri"/>
        <family val="2"/>
        <scheme val="minor"/>
      </rPr>
      <t xml:space="preserve"> foram</t>
    </r>
    <r>
      <rPr>
        <b/>
        <sz val="11"/>
        <color rgb="FF7030A0"/>
        <rFont val="Calibri"/>
        <family val="2"/>
        <scheme val="minor"/>
      </rPr>
      <t xml:space="preserve"> alteradas</t>
    </r>
    <r>
      <rPr>
        <b/>
        <sz val="11"/>
        <color theme="1"/>
        <rFont val="Calibri"/>
        <family val="2"/>
        <scheme val="minor"/>
      </rPr>
      <t xml:space="preserve"> em relação do ementário do exercício financeiro ao ano passado.</t>
    </r>
  </si>
  <si>
    <t>PORTARIA STN/MF Nº 700, DE 7 DE JULHO DE 2023</t>
  </si>
  <si>
    <t>Taxa pela Prestação de Serviços de Limpeza Pública e Manejo de Resíduos Sólidos - Principal</t>
  </si>
  <si>
    <t>Taxa pela Prestação de Serviços de Limpeza Pública e Manejo de Resíduos Sólidos - Multas e Juros de Mora</t>
  </si>
  <si>
    <t>Taxa pela Prestação de Serviços de Limpeza Pública e Manejo de Resíduos Sólidos - Dívida Ativa</t>
  </si>
  <si>
    <t>Taxa pela Prestação de Serviços de Limpeza Pública e Manejo de Resíduos Sólidos  - Dívida Ativa - Multas e Juros de Mora da Dívida Ativa</t>
  </si>
  <si>
    <t>Taxa pela Prestação de Serviços de Limpeza Pública e Manejo de Resíduos Sólidos - Multas</t>
  </si>
  <si>
    <t>Taxa pela Prestação de Serviços de Limpeza Pública e Manejo de Resíduos Sólidos - Juros de Mora</t>
  </si>
  <si>
    <t>Taxa pela Prestação de Serviços de Limpeza Pública e Manejo de Resíduos Sólidos  - Dívida Ativa - Multas da Dívida Ativa</t>
  </si>
  <si>
    <t>Taxa pela Prestação de Serviços de Limpeza Pública e Manejo de Resíduos Sólidos  - Juros de Mora da Dívida Ativa</t>
  </si>
  <si>
    <t>Agrega as contribuições previdenciárias que não se enquadrem em natureza de receita  específica que são arrecadadas por Estados ou Municípios, as quais foram previstas em leis.</t>
  </si>
  <si>
    <t>1.2.1.9.50.1.8.00</t>
  </si>
  <si>
    <t>Contribuições Previdenciárias de Benefícios Mantidos pelo Tesouro - Principal</t>
  </si>
  <si>
    <t>Contribuições Previdenciárias de Benefícios Mantidos pelo Tesouro - Multas e Juros de Mora</t>
  </si>
  <si>
    <t>Contribuições Previdenciárias de Benefícios Mantidos pelo Tesouro - Dívida Ativa</t>
  </si>
  <si>
    <t>Contribuições Previdenciárias de Benefícios Mantidos pelo Tesouro - Multas e Juros de Mora da Dívida Ativa</t>
  </si>
  <si>
    <t>Contribuições Previdenciárias de Benefícios Mantidos pelo Tesouro  - Multas</t>
  </si>
  <si>
    <t>Contribuições Previdenciárias de Benefícios Mantidos pelo Tesouro - Juros de Mora</t>
  </si>
  <si>
    <t>Contribuições Previdenciárias de Benefícios Mantidos pelo Tesouro - Dívida Ativa - Multas da Dívida Ativa</t>
  </si>
  <si>
    <t>Contribuições Previdenciárias de Benefícios Mantidos pelo Tesouro - Juros de Mora da Dívida Ativa</t>
  </si>
  <si>
    <t>1.2.1.9.50.9.0.00</t>
  </si>
  <si>
    <t>Repasse da União para Foros, Laudêmios e Tarifas de Ocupação  - Principal</t>
  </si>
  <si>
    <t>ITEMS 5 e 6, da Nota Técnica SEI nº 40082/2022/ME</t>
  </si>
  <si>
    <r>
      <t xml:space="preserve">Outras Transferências de Recursos da União e de Suas Entidades -Emenda Constitucional </t>
    </r>
    <r>
      <rPr>
        <b/>
        <sz val="11"/>
        <rFont val="Calibri"/>
        <family val="2"/>
        <scheme val="minor"/>
      </rPr>
      <t>nª 123</t>
    </r>
    <r>
      <rPr>
        <sz val="11"/>
        <rFont val="Calibri"/>
        <family val="2"/>
        <scheme val="minor"/>
      </rPr>
      <t xml:space="preserve">, de 14 de julho de 2022,  inciso </t>
    </r>
    <r>
      <rPr>
        <b/>
        <sz val="11"/>
        <rFont val="Calibri"/>
        <family val="2"/>
        <scheme val="minor"/>
      </rPr>
      <t>IV do art. 5º</t>
    </r>
  </si>
  <si>
    <t>Indenização pela Assistência Médico-Hospitalar  - Principal</t>
  </si>
  <si>
    <t>Indenização pela Assistência Médico-Hospitalar - Multas e Juros de Mora</t>
  </si>
  <si>
    <t>Indenização pela Assistência Médico-Hospitalar - Dívida Ativa</t>
  </si>
  <si>
    <t>Indenização pela Assistência Médico-Hospitalar - Dívida Ativa - Multas e Juros de Mora da Dívida Ativa</t>
  </si>
  <si>
    <t>Indenização pela Assistência Médico-Hospitalar - Multas</t>
  </si>
  <si>
    <t>Indenização pela Assistência Médico-Hospitalar - Juros de Mora</t>
  </si>
  <si>
    <t>Indenização pela Assistência Médico-Hospitalar  - Dívida Ativa - Multas da Dívida Ativa</t>
  </si>
  <si>
    <t>Indenização pela Assistência Médico-Hospitalar  - Juros de Mora da Dívida Ativa</t>
  </si>
  <si>
    <t>Restituição de Despesas de Exercícios Anteriores  - Principal</t>
  </si>
  <si>
    <t>Multas e Juros de Mora de Títulos Mobiliários - Multas e Juros de Mora</t>
  </si>
  <si>
    <t>Multas e Juros de Mora de Títulos Mobiliários - Multas</t>
  </si>
  <si>
    <t>Multas e Juros de Mora de Títulos Mobiliários - Juros de Mora</t>
  </si>
  <si>
    <t>ENR-2024 (TCE/MS)</t>
  </si>
  <si>
    <t>1.1.2.2.53.0.0.00</t>
  </si>
  <si>
    <t>1.1.2.2.53.0.1.00</t>
  </si>
  <si>
    <t>1.1.2.2.53.0.2.00</t>
  </si>
  <si>
    <t>1.1.2.2.53.0.3.00</t>
  </si>
  <si>
    <t>1.1.2.2.53.0.4.00</t>
  </si>
  <si>
    <t>1.1.2.2.53.0.5.00</t>
  </si>
  <si>
    <t>1.1.2.2.53.0.6.00</t>
  </si>
  <si>
    <t>1.1.2.2.53.0.7.00</t>
  </si>
  <si>
    <t>1.1.2.2.53.0.8.00</t>
  </si>
  <si>
    <t>7.1.2.2.53.0.0.00</t>
  </si>
  <si>
    <t>7.1.2.2.53.0.1.00</t>
  </si>
  <si>
    <t>7.1.2.2.53.0.2.00</t>
  </si>
  <si>
    <t>7.1.2.2.53.0.3.00</t>
  </si>
  <si>
    <t>7.1.2.2.53.0.4.00</t>
  </si>
  <si>
    <t>7.1.2.2.53.0.5.00</t>
  </si>
  <si>
    <t>7.1.2.2.53.0.6.00</t>
  </si>
  <si>
    <t>7.1.2.2.53.0.7.00</t>
  </si>
  <si>
    <t>7.1.2.2.53.0.8.00</t>
  </si>
  <si>
    <t>1.2.1.9.50.0.0.00</t>
  </si>
  <si>
    <t>1.2.1.9.50.1.0.00</t>
  </si>
  <si>
    <t>1.2.1.9.50.1.1.00</t>
  </si>
  <si>
    <t>1.2.1.9.50.1.2.00</t>
  </si>
  <si>
    <t>1.2.1.9.50.1.3.00</t>
  </si>
  <si>
    <t>1.2.1.9.50.1.4.00</t>
  </si>
  <si>
    <t>1.2.1.9.50.1.5.00</t>
  </si>
  <si>
    <t>1.2.1.9.50.1.6.00</t>
  </si>
  <si>
    <t>1.2.1.9.50.1.7.00</t>
  </si>
  <si>
    <t>1.2.1.9.50.9.1.00</t>
  </si>
  <si>
    <t>1.2.1.9.50.9.2.00</t>
  </si>
  <si>
    <t>1.2.1.9.50.9.3.00</t>
  </si>
  <si>
    <t>1.2.1.9.50.9.4.00</t>
  </si>
  <si>
    <t>1.2.1.9.50.9.5.00</t>
  </si>
  <si>
    <t>1.2.1.9.50.9.6.00</t>
  </si>
  <si>
    <t>1.2.1.9.50.9.7.00</t>
  </si>
  <si>
    <t>1.2.1.9.50.9.8.00</t>
  </si>
  <si>
    <t>7.2.1.9.50.0.0.00</t>
  </si>
  <si>
    <t>7.2.1.9.50.1.0.00</t>
  </si>
  <si>
    <t>7.2.1.9.50.1.1.00</t>
  </si>
  <si>
    <t>7.2.1.9.50.1.2.00</t>
  </si>
  <si>
    <t>7.2.1.9.50.1.3.00</t>
  </si>
  <si>
    <t>7.2.1.9.50.1.4.00</t>
  </si>
  <si>
    <t>7.2.1.9.50.1.5.00</t>
  </si>
  <si>
    <t>7.2.1.9.50.1.6.00</t>
  </si>
  <si>
    <t>7.2.1.9.50.1.7.00</t>
  </si>
  <si>
    <t>7.2.1.9.50.1.8.00</t>
  </si>
  <si>
    <t>7.2.1.9.50.9.0.00</t>
  </si>
  <si>
    <t>7.2.1.9.50.9.1.00</t>
  </si>
  <si>
    <t>7.2.1.9.50.9.2.00</t>
  </si>
  <si>
    <t>7.2.1.9.50.9.3.00</t>
  </si>
  <si>
    <t>7.2.1.9.50.9.4.00</t>
  </si>
  <si>
    <t>7.2.1.9.50.9.5.00</t>
  </si>
  <si>
    <t>7.2.1.9.50.9.6.00</t>
  </si>
  <si>
    <t>7.2.1.9.50.9.7.00</t>
  </si>
  <si>
    <t>7.2.1.9.50.9.8.00</t>
  </si>
  <si>
    <t>1.9.2.2.06.1.0.00</t>
  </si>
  <si>
    <t>1.9.2.2.06.1.1.00</t>
  </si>
  <si>
    <t>7.9.2.2.06.1.0.00</t>
  </si>
  <si>
    <t>7.9.2.2.06.1.1.00</t>
  </si>
  <si>
    <t>1.7.1.1.56.0.0.00</t>
  </si>
  <si>
    <t>1.7.1.1.56.0.1.00</t>
  </si>
  <si>
    <t>1.9.2.1.04.0.0.00</t>
  </si>
  <si>
    <t>1.9.2.1.04.0.1.00</t>
  </si>
  <si>
    <t>1.9.2.1.04.0.2.00</t>
  </si>
  <si>
    <t>1.9.2.1.04.0.3.00</t>
  </si>
  <si>
    <t>1.9.2.1.04.0.4.00</t>
  </si>
  <si>
    <t>1.9.2.1.04.0.5.00</t>
  </si>
  <si>
    <t>1.9.2.1.04.0.6.00</t>
  </si>
  <si>
    <t>1.9.2.1.04.0.7.00</t>
  </si>
  <si>
    <t>1.9.2.1.04.0.8.00</t>
  </si>
  <si>
    <t>1.9.4.1.01.0.0.00</t>
  </si>
  <si>
    <t>1.9.4.1.01.0.2.00</t>
  </si>
  <si>
    <t>1.9.4.1.01.0.5.00</t>
  </si>
  <si>
    <t>1.9.4.1.01.0.6.00</t>
  </si>
  <si>
    <t>(-) Dedução de Outras Contribuições Previdenciárias</t>
  </si>
  <si>
    <t>(-) Dedução de Contribuições Previdenciárias de Benefícios Mantidos pelo Tesouro</t>
  </si>
  <si>
    <t>(-) Dedução de Contribuições Previdenciárias de Benefícios Mantidos pelo Tesouro - Principal</t>
  </si>
  <si>
    <t>(-) Dedução de Contribuições Previdenciárias de Benefícios Mantidos pelo Tesouro - Multas e Juros de Mora</t>
  </si>
  <si>
    <t>(-) Dedução de Contribuições Previdenciárias de Benefícios Mantidos pelo Tesouro - Dívida Ativa</t>
  </si>
  <si>
    <t>(-) Dedução de Contribuições Previdenciárias de Benefícios Mantidos pelo Tesouro - Multas e Juros de Mora da Dívida Ativa</t>
  </si>
  <si>
    <t>(-) Dedução de Contribuições Previdenciárias de Benefícios Mantidos pelo Tesouro  - Multas</t>
  </si>
  <si>
    <t>(-) Dedução de Contribuições Previdenciárias de Benefícios Mantidos pelo Tesouro - Juros de Mora</t>
  </si>
  <si>
    <t>(-) Dedução de Contribuições Previdenciárias de Benefícios Mantidos pelo Tesouro - Dívida Ativa - Multas da Dívida Ativa</t>
  </si>
  <si>
    <t>(-) Dedução de Contribuições Previdenciárias de Benefícios Mantidos pelo Tesouro - Juros de Mora da Dívida Ativa</t>
  </si>
  <si>
    <t>(-) Dedução de Taxa pela Prestação de Serviços de Limpeza Pública e Manejo de Resíduos Sólidos.</t>
  </si>
  <si>
    <t>(-) Dedução de Taxa pela Prestação de Serviços de Limpeza Pública e Manejo de Resíduos Sólidos - Principal</t>
  </si>
  <si>
    <t>(-) Dedução de Taxa pela Prestação de Serviços de Limpeza Pública e Manejo de Resíduos Sólidos - Multas e Juros de Mora</t>
  </si>
  <si>
    <t>(-) Dedução de Taxa pela Prestação de Serviços de Limpeza Pública e Manejo de Resíduos Sólidos - Dívida Ativa</t>
  </si>
  <si>
    <t>(-) Dedução de Taxa pela Prestação de Serviços de Limpeza Pública e Manejo de Resíduos Sólidos  - Dívida Ativa - Multas e Juros de Mora da Dívida Ativa</t>
  </si>
  <si>
    <t>(-) Dedução de Taxa pela Prestação de Serviços de Limpeza Pública e Manejo de Resíduos Sólidos - Multas</t>
  </si>
  <si>
    <t>(-) Dedução de Taxa pela Prestação de Serviços de Limpeza Pública e Manejo de Resíduos Sólidos - Juros de Mora</t>
  </si>
  <si>
    <t>(-) Dedução de Taxa pela Prestação de Serviços de Limpeza Pública e Manejo de Resíduos Sólidos  - Dívida Ativa - Multas da Dívida Ativa</t>
  </si>
  <si>
    <t>(-) Dedução de Taxa pela Prestação de Serviços de Limpeza Pública e Manejo de Resíduos Sólidos  - Juros de Mora da Dívida Ativa</t>
  </si>
  <si>
    <t>9.1.2.1.9.50.9.0.00</t>
  </si>
  <si>
    <t>9.1.2.1.9.50.9.1.00</t>
  </si>
  <si>
    <t>9.1.2.1.9.50.9.2.00</t>
  </si>
  <si>
    <t>9.1.2.1.9.50.9.3.00</t>
  </si>
  <si>
    <t>9.1.2.1.9.50.9.4.00</t>
  </si>
  <si>
    <t>9.1.2.1.9.50.9.5.00</t>
  </si>
  <si>
    <t>9.1.2.1.9.50.9.6.00</t>
  </si>
  <si>
    <t>(-) Dedução de Restituição de Despesas de Exercícios Anteriores  - Principal</t>
  </si>
  <si>
    <t>(-) Dedução de Ressarcimentos</t>
  </si>
  <si>
    <t>(-) Dedução de Ressarcimento por Danos Causados por Usurpação de Recursos Minerais por Lavra Ilegal.</t>
  </si>
  <si>
    <t>9.1.1.2.2.53.0.0.00</t>
  </si>
  <si>
    <t>9.1.1.2.2.53.0.1.00</t>
  </si>
  <si>
    <t>9.1.1.2.2.53.0.2.00</t>
  </si>
  <si>
    <t>9.1.1.2.2.53.0.3.00</t>
  </si>
  <si>
    <t>9.1.1.2.2.53.0.4.00</t>
  </si>
  <si>
    <t>9.1.1.2.2.53.0.5.00</t>
  </si>
  <si>
    <t>9.1.1.2.2.53.0.6.00</t>
  </si>
  <si>
    <t>9.1.1.2.2.53.0.7.00</t>
  </si>
  <si>
    <t>9.1.1.2.2.53.0.8.00</t>
  </si>
  <si>
    <t>9.1.2.1.9.50.0.0.00</t>
  </si>
  <si>
    <t>9.1.2.1.9.50.1.0.00</t>
  </si>
  <si>
    <t>9.1.2.1.9.50.1.1.00</t>
  </si>
  <si>
    <t>9.1.2.1.9.50.1.2.00</t>
  </si>
  <si>
    <t>9.1.2.1.9.50.1.3.00</t>
  </si>
  <si>
    <t>9.1.2.1.9.50.1.4.00</t>
  </si>
  <si>
    <t>9.1.2.1.9.50.1.5.00</t>
  </si>
  <si>
    <t>9.1.2.1.9.50.1.6.00</t>
  </si>
  <si>
    <t>9.1.2.1.9.50.1.7.00</t>
  </si>
  <si>
    <t>9.1.2.1.9.50.1.8.00</t>
  </si>
  <si>
    <t>9.1.2.1.9.50.9.7.00</t>
  </si>
  <si>
    <t>9.1.2.1.9.50.9.8.00</t>
  </si>
  <si>
    <t>9.1.9.2.2.06.1.0.00</t>
  </si>
  <si>
    <t>9.1.9.2.2.06.1.1.00</t>
  </si>
  <si>
    <t>9.1.9.2.3.00.0.0.00</t>
  </si>
  <si>
    <t>9.1.9.2.3.05.0.0.00</t>
  </si>
  <si>
    <t>9.1.9.2.3.05.0.1.00</t>
  </si>
  <si>
    <t>Portaria STN nº 10.460, de 7 de dezembro de 2022. Item 23, Nota Técnica SEI nº 1740/2023/ME</t>
  </si>
  <si>
    <t>Portaria STN nº 10.460, de 7 de dezembro de 2022. Item 28, Nota Técnica SEI nº 1740/2023/ME</t>
  </si>
  <si>
    <t>Portaria STN/MF nº 277, de 26/04/2023, Item 29, Nota Técnica SEI nº 1740/2023/ME</t>
  </si>
  <si>
    <t>Portaria STN/MF nº 277, de 26/04/2023, Item 22, Nota Técnica SEI nº 1740/2023/ME</t>
  </si>
  <si>
    <t>9.1.7.2.9.00.0.0.00</t>
  </si>
  <si>
    <t>9.1.7.2.9.50.0.0.00</t>
  </si>
  <si>
    <t>9.1.7.2.9.50.0.1.00</t>
  </si>
  <si>
    <t>9.1.7.2.9.51.0.0.00</t>
  </si>
  <si>
    <t>9.1.7.2.9.51.0.1.00</t>
  </si>
  <si>
    <t>9.1.7.2.9.51.0.1.01</t>
  </si>
  <si>
    <t>9.1.7.2.9.51.0.1.02</t>
  </si>
  <si>
    <t>9.1.7.2.9.51.0.1.03</t>
  </si>
  <si>
    <t>9.1.7.2.9.52.0.0.00</t>
  </si>
  <si>
    <t>9.1.7.2.9.52.0.1.00</t>
  </si>
  <si>
    <t>9.1.7.2.9.52.0.1.01</t>
  </si>
  <si>
    <t>9.1.7.2.9.52.0.1.02</t>
  </si>
  <si>
    <t>9.1.7.2.9.52.0.1.03</t>
  </si>
  <si>
    <t>(-) Dedução de Outras Transferências dos Estados e DF e de Suas Entidades - Transferências dos Estados Decorrentes de Emendas Parlamentares de Bancada</t>
  </si>
  <si>
    <t>Outras Transferências dos Estados e DF e de Suas Entidades - Transferências dos Estados Decorrentes de Emendas Parlamentares de Bancada</t>
  </si>
  <si>
    <t>9.1.7.2.9.99.0.0.00</t>
  </si>
  <si>
    <t>9.1.7.2.9.99.0.1.00</t>
  </si>
  <si>
    <t>9.1.7.2.9.99.0.1.01</t>
  </si>
  <si>
    <t>9.1.7.2.9.99.0.1.02</t>
  </si>
  <si>
    <t>9.1.7.2.9.99.0.1.03</t>
  </si>
  <si>
    <t>9.1.7.2.9.99.0.1.99</t>
  </si>
  <si>
    <t>1.9.2.3.05.0.0.00</t>
  </si>
  <si>
    <t>1.9.2.3.05.0.1.00</t>
  </si>
  <si>
    <t>19/07/2023</t>
  </si>
  <si>
    <t>VERSÃO</t>
  </si>
  <si>
    <t>1.0</t>
  </si>
  <si>
    <t>ATUALIZAÇÕES DE 2023 PARA 2024</t>
  </si>
  <si>
    <t>1.7.1.9.99.0.1.13</t>
  </si>
  <si>
    <t>Outras Transferências de Recursos da União e de Suas Entidades - Apoio Financeiro - Lei Complementar nº 201, de 24 de outubro de 2023, Artigos 1º incisos VI e VII, 13 e 14 (Nota Técnica SEI nº 3241/2023/MF - Item 19)</t>
  </si>
  <si>
    <r>
      <t xml:space="preserve">Outras Transferências de Recursos da União e de Suas Entidades - Apoio Financeiro - </t>
    </r>
    <r>
      <rPr>
        <b/>
        <sz val="11"/>
        <rFont val="Calibri"/>
        <family val="2"/>
        <scheme val="minor"/>
      </rPr>
      <t>Lei Complementar nº 201</t>
    </r>
    <r>
      <rPr>
        <sz val="11"/>
        <rFont val="Calibri"/>
        <family val="2"/>
        <scheme val="minor"/>
      </rPr>
      <t>, de 24 de outubro de 2023, Artigos 1º incisos VI e VII, 13 e 14 (Nota Técnica SEI nº 3241/2023/MF - Item 19)</t>
    </r>
  </si>
  <si>
    <t>Transferências União decorrente de Apoio Financeiro da Lei Complementar nº 201, de 24 de outubro de 2023, Artigos 1º incisos VI e VII, 13 e 14 (Nota Técnica SEI nº 3241/2023/MF - Item 19)</t>
  </si>
  <si>
    <t>ITEM 19 da Nota Técnica SEI nº 3241/2023/MF</t>
  </si>
  <si>
    <t>08/12/2023</t>
  </si>
  <si>
    <t>1.1</t>
  </si>
  <si>
    <t xml:space="preserve">Registros referentes às deduções das Receitas Orçamentárias, são representadas pelo dígito "9" inserido no início antecedendo o código da Categoria Econômica e mantendo-se o restante da codificação de Natureza da Receita.                                                                                                                                                                                                                                              
3.6. PROCEDIMENTOS CONTÁBEIS REFERENTES À RECEITA ORÇAMENTÁRIA, MCASP 10ª edição, pág 62 à 65:                                                                                                                                                                                                                               
    3.6.1.  Deduções da Receita Orçamentária;                                       
        3.6.1.1.  Restituições de Receitas Orçamentárias; 
        3.6.1.2.  Recursos cuja ributação e Arrecadação Competem a um Ente da Federação, mas são atribuídos a Outro(s) Ente(s)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</si>
</sst>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quot;.&quot;0&quot;.&quot;0&quot;.&quot;0&quot;.&quot;00&quot;.&quot;0&quot;.&quot;0"/>
    <numFmt numFmtId="165" formatCode="###,###,###"/>
  </numFmts>
  <fonts count="45" x14ac:knownFonts="1">
    <font>
      <sz val="11"/>
      <color theme="1"/>
      <name val="Calibri"/>
      <family val="2"/>
      <scheme val="minor"/>
    </font>
    <font>
      <b/>
      <sz val="11"/>
      <color theme="1"/>
      <name val="Calibri"/>
      <family val="2"/>
      <scheme val="minor"/>
    </font>
    <font>
      <sz val="11"/>
      <name val="Calibri"/>
      <family val="2"/>
      <scheme val="minor"/>
    </font>
    <font>
      <b/>
      <sz val="11"/>
      <name val="Calibri"/>
      <family val="2"/>
      <scheme val="minor"/>
    </font>
    <font>
      <sz val="11"/>
      <color rgb="FF0070C0"/>
      <name val="Calibri"/>
      <family val="2"/>
      <scheme val="minor"/>
    </font>
    <font>
      <strike/>
      <sz val="11"/>
      <name val="Calibri"/>
      <family val="2"/>
      <scheme val="minor"/>
    </font>
    <font>
      <b/>
      <sz val="12"/>
      <color theme="1"/>
      <name val="Calibri"/>
      <family val="2"/>
      <scheme val="minor"/>
    </font>
    <font>
      <sz val="8"/>
      <name val="Calibri"/>
      <family val="2"/>
      <scheme val="minor"/>
    </font>
    <font>
      <sz val="9"/>
      <color indexed="81"/>
      <name val="Segoe UI"/>
      <family val="2"/>
    </font>
    <font>
      <b/>
      <sz val="9"/>
      <color indexed="81"/>
      <name val="Segoe UI"/>
      <family val="2"/>
    </font>
    <font>
      <sz val="11"/>
      <color rgb="FF7030A0"/>
      <name val="Calibri"/>
      <family val="2"/>
      <scheme val="minor"/>
    </font>
    <font>
      <sz val="11"/>
      <color rgb="FFFF0000"/>
      <name val="Calibri"/>
      <family val="2"/>
      <scheme val="minor"/>
    </font>
    <font>
      <sz val="22"/>
      <color rgb="FFFFFF00"/>
      <name val="Arial Black"/>
      <family val="2"/>
    </font>
    <font>
      <sz val="11"/>
      <color theme="1"/>
      <name val="Calibri"/>
      <family val="2"/>
      <scheme val="minor"/>
    </font>
    <font>
      <sz val="11"/>
      <color rgb="FF002060"/>
      <name val="Calibri"/>
      <family val="2"/>
      <scheme val="minor"/>
    </font>
    <font>
      <sz val="10"/>
      <name val="Calibri"/>
      <family val="2"/>
      <scheme val="minor"/>
    </font>
    <font>
      <sz val="11"/>
      <color rgb="FF92D050"/>
      <name val="Calibri"/>
      <family val="2"/>
      <scheme val="minor"/>
    </font>
    <font>
      <u/>
      <sz val="11"/>
      <color theme="10"/>
      <name val="Calibri"/>
      <family val="2"/>
    </font>
    <font>
      <sz val="10"/>
      <name val="Arial"/>
      <family val="2"/>
    </font>
    <font>
      <sz val="10"/>
      <name val="MS Sans Serif"/>
      <family val="2"/>
    </font>
    <font>
      <sz val="10"/>
      <color indexed="8"/>
      <name val="Arial"/>
      <family val="2"/>
    </font>
    <font>
      <sz val="11"/>
      <color indexed="8"/>
      <name val="Calibri"/>
      <family val="2"/>
    </font>
    <font>
      <sz val="11"/>
      <color rgb="FF000000"/>
      <name val="Calibri"/>
      <family val="2"/>
      <charset val="1"/>
    </font>
    <font>
      <sz val="11"/>
      <color indexed="8"/>
      <name val="Calibri"/>
      <family val="2"/>
      <scheme val="minor"/>
    </font>
    <font>
      <sz val="10"/>
      <name val="Arial"/>
      <family val="2"/>
      <charset val="1"/>
    </font>
    <font>
      <b/>
      <sz val="12"/>
      <color rgb="FFFFFF00"/>
      <name val="Calibri"/>
      <family val="2"/>
      <scheme val="minor"/>
    </font>
    <font>
      <b/>
      <sz val="11"/>
      <color theme="0"/>
      <name val="Calibri"/>
      <family val="2"/>
      <scheme val="minor"/>
    </font>
    <font>
      <sz val="11"/>
      <color theme="0"/>
      <name val="Calibri"/>
      <family val="2"/>
      <scheme val="minor"/>
    </font>
    <font>
      <b/>
      <sz val="14"/>
      <color theme="0"/>
      <name val="Calibri"/>
      <family val="2"/>
      <scheme val="minor"/>
    </font>
    <font>
      <strike/>
      <sz val="11"/>
      <color rgb="FFFF0000"/>
      <name val="Calibri"/>
      <family val="2"/>
      <scheme val="minor"/>
    </font>
    <font>
      <sz val="11"/>
      <color rgb="FF000000"/>
      <name val="Calibri"/>
      <family val="2"/>
      <scheme val="minor"/>
    </font>
    <font>
      <sz val="11"/>
      <color rgb="FF000000"/>
      <name val="Calibri"/>
      <family val="2"/>
    </font>
    <font>
      <sz val="8"/>
      <name val="Times New Roman"/>
      <family val="1"/>
    </font>
    <font>
      <sz val="12"/>
      <color theme="1"/>
      <name val="Calibri"/>
      <family val="2"/>
      <scheme val="minor"/>
    </font>
    <font>
      <sz val="12"/>
      <name val="Calibri"/>
      <family val="2"/>
      <scheme val="minor"/>
    </font>
    <font>
      <b/>
      <sz val="24"/>
      <color theme="0"/>
      <name val="Calibri"/>
      <family val="2"/>
      <scheme val="minor"/>
    </font>
    <font>
      <b/>
      <sz val="14"/>
      <color rgb="FFFFFF00"/>
      <name val="Calibri"/>
      <family val="2"/>
      <scheme val="minor"/>
    </font>
    <font>
      <b/>
      <sz val="11"/>
      <color theme="8" tint="-0.499984740745262"/>
      <name val="Calibri"/>
      <family val="2"/>
      <scheme val="minor"/>
    </font>
    <font>
      <sz val="11"/>
      <name val="Calibri"/>
      <family val="2"/>
      <scheme val="minor"/>
    </font>
    <font>
      <sz val="11"/>
      <color rgb="FF0070C0"/>
      <name val="Calibri"/>
      <family val="2"/>
      <charset val="1"/>
    </font>
    <font>
      <sz val="11"/>
      <color rgb="FF0070C0"/>
      <name val="Calibri"/>
      <family val="2"/>
    </font>
    <font>
      <b/>
      <sz val="11"/>
      <color rgb="FF0070C0"/>
      <name val="Calibri"/>
      <family val="2"/>
      <scheme val="minor"/>
    </font>
    <font>
      <b/>
      <sz val="11"/>
      <color rgb="FF7030A0"/>
      <name val="Calibri"/>
      <family val="2"/>
      <scheme val="minor"/>
    </font>
    <font>
      <sz val="11"/>
      <name val="Calibri"/>
      <family val="2"/>
      <scheme val="minor"/>
    </font>
    <font>
      <sz val="11"/>
      <name val="Calibri"/>
      <family val="2"/>
      <scheme val="minor"/>
    </font>
  </fonts>
  <fills count="23">
    <fill>
      <patternFill patternType="none"/>
    </fill>
    <fill>
      <patternFill patternType="gray125"/>
    </fill>
    <fill>
      <patternFill patternType="solid">
        <fgColor theme="3" tint="0.39997558519241921"/>
        <bgColor indexed="64"/>
      </patternFill>
    </fill>
    <fill>
      <patternFill patternType="solid">
        <fgColor theme="9" tint="-0.249977111117893"/>
        <bgColor indexed="64"/>
      </patternFill>
    </fill>
    <fill>
      <patternFill patternType="solid">
        <fgColor theme="9"/>
        <bgColor indexed="64"/>
      </patternFill>
    </fill>
    <fill>
      <patternFill patternType="solid">
        <fgColor theme="3" tint="0.59999389629810485"/>
        <bgColor indexed="64"/>
      </patternFill>
    </fill>
    <fill>
      <patternFill patternType="solid">
        <fgColor theme="3" tint="0.79998168889431442"/>
        <bgColor indexed="64"/>
      </patternFill>
    </fill>
    <fill>
      <patternFill patternType="solid">
        <fgColor theme="2" tint="-0.249977111117893"/>
        <bgColor indexed="64"/>
      </patternFill>
    </fill>
    <fill>
      <patternFill patternType="solid">
        <fgColor theme="9" tint="0.39997558519241921"/>
        <bgColor indexed="64"/>
      </patternFill>
    </fill>
    <fill>
      <patternFill patternType="solid">
        <fgColor theme="0"/>
        <bgColor indexed="64"/>
      </patternFill>
    </fill>
    <fill>
      <patternFill patternType="solid">
        <fgColor rgb="FFFFFF00"/>
        <bgColor indexed="64"/>
      </patternFill>
    </fill>
    <fill>
      <patternFill patternType="solid">
        <fgColor theme="8" tint="0.39997558519241921"/>
        <bgColor indexed="64"/>
      </patternFill>
    </fill>
    <fill>
      <patternFill patternType="solid">
        <fgColor theme="8" tint="-0.249977111117893"/>
        <bgColor indexed="64"/>
      </patternFill>
    </fill>
    <fill>
      <patternFill patternType="solid">
        <fgColor theme="8" tint="0.79998168889431442"/>
        <bgColor indexed="64"/>
      </patternFill>
    </fill>
    <fill>
      <patternFill patternType="solid">
        <fgColor rgb="FF00FFFF"/>
        <bgColor indexed="64"/>
      </patternFill>
    </fill>
    <fill>
      <patternFill patternType="solid">
        <fgColor theme="1"/>
        <bgColor indexed="64"/>
      </patternFill>
    </fill>
    <fill>
      <patternFill patternType="solid">
        <fgColor theme="8" tint="-0.499984740745262"/>
        <bgColor indexed="64"/>
      </patternFill>
    </fill>
    <fill>
      <patternFill patternType="solid">
        <fgColor theme="7" tint="0.39997558519241921"/>
        <bgColor indexed="64"/>
      </patternFill>
    </fill>
    <fill>
      <patternFill patternType="solid">
        <fgColor rgb="FFACB9CA"/>
        <bgColor rgb="FF000000"/>
      </patternFill>
    </fill>
    <fill>
      <patternFill patternType="solid">
        <fgColor rgb="FFD6DCE4"/>
        <bgColor rgb="FF000000"/>
      </patternFill>
    </fill>
    <fill>
      <patternFill patternType="solid">
        <fgColor theme="4" tint="-0.249977111117893"/>
        <bgColor indexed="64"/>
      </patternFill>
    </fill>
    <fill>
      <patternFill patternType="solid">
        <fgColor theme="2" tint="-0.89999084444715716"/>
        <bgColor indexed="64"/>
      </patternFill>
    </fill>
    <fill>
      <patternFill patternType="solid">
        <fgColor theme="9" tint="-0.499984740745262"/>
        <bgColor indexed="64"/>
      </patternFill>
    </fill>
  </fills>
  <borders count="2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style="thin">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bottom/>
      <diagonal/>
    </border>
  </borders>
  <cellStyleXfs count="19">
    <xf numFmtId="0" fontId="0" fillId="0" borderId="0"/>
    <xf numFmtId="0" fontId="17" fillId="0" borderId="0" applyNumberFormat="0" applyFill="0" applyBorder="0" applyAlignment="0" applyProtection="0">
      <alignment vertical="top"/>
      <protection locked="0"/>
    </xf>
    <xf numFmtId="0" fontId="18" fillId="0" borderId="0"/>
    <xf numFmtId="0" fontId="19" fillId="0" borderId="0"/>
    <xf numFmtId="0" fontId="20" fillId="0" borderId="0"/>
    <xf numFmtId="0" fontId="19" fillId="0" borderId="0"/>
    <xf numFmtId="0" fontId="21" fillId="0" borderId="0"/>
    <xf numFmtId="0" fontId="19" fillId="0" borderId="0"/>
    <xf numFmtId="0" fontId="18" fillId="0" borderId="0"/>
    <xf numFmtId="0" fontId="18" fillId="0" borderId="0"/>
    <xf numFmtId="0" fontId="22" fillId="0" borderId="0"/>
    <xf numFmtId="0" fontId="13" fillId="0" borderId="0"/>
    <xf numFmtId="0" fontId="13" fillId="0" borderId="0"/>
    <xf numFmtId="0" fontId="13" fillId="0" borderId="0"/>
    <xf numFmtId="0" fontId="23" fillId="0" borderId="0"/>
    <xf numFmtId="0" fontId="13" fillId="0" borderId="0"/>
    <xf numFmtId="0" fontId="13" fillId="0" borderId="0"/>
    <xf numFmtId="165" fontId="18" fillId="0" borderId="0" applyFont="0" applyBorder="0" applyAlignment="0" applyProtection="0"/>
    <xf numFmtId="0" fontId="24" fillId="0" borderId="0"/>
  </cellStyleXfs>
  <cellXfs count="235">
    <xf numFmtId="0" fontId="0" fillId="0" borderId="0" xfId="0"/>
    <xf numFmtId="0" fontId="2" fillId="0" borderId="1" xfId="0" applyFont="1" applyBorder="1" applyAlignment="1">
      <alignment vertical="center" wrapText="1"/>
    </xf>
    <xf numFmtId="0" fontId="2" fillId="5" borderId="1" xfId="0" applyFont="1" applyFill="1" applyBorder="1" applyAlignment="1">
      <alignment vertical="center" wrapText="1"/>
    </xf>
    <xf numFmtId="0" fontId="2" fillId="4" borderId="1" xfId="0" applyFont="1" applyFill="1" applyBorder="1" applyAlignment="1">
      <alignment vertical="center" wrapText="1"/>
    </xf>
    <xf numFmtId="0" fontId="2" fillId="6" borderId="1" xfId="0" applyFont="1" applyFill="1" applyBorder="1" applyAlignment="1">
      <alignment vertical="center" wrapText="1"/>
    </xf>
    <xf numFmtId="0" fontId="2" fillId="2" borderId="1" xfId="0" applyFont="1" applyFill="1" applyBorder="1" applyAlignment="1">
      <alignment vertical="center" wrapText="1"/>
    </xf>
    <xf numFmtId="0" fontId="2" fillId="0" borderId="0" xfId="0" applyFont="1" applyAlignment="1">
      <alignment vertical="center" wrapText="1"/>
    </xf>
    <xf numFmtId="0" fontId="2" fillId="0" borderId="0" xfId="0" applyFont="1" applyAlignment="1">
      <alignment vertical="center"/>
    </xf>
    <xf numFmtId="0" fontId="2" fillId="8" borderId="1" xfId="0" applyFont="1" applyFill="1" applyBorder="1" applyAlignment="1">
      <alignment vertical="center" wrapText="1"/>
    </xf>
    <xf numFmtId="0" fontId="2" fillId="3" borderId="2" xfId="0" applyFont="1" applyFill="1" applyBorder="1" applyAlignment="1">
      <alignment vertical="center" wrapText="1"/>
    </xf>
    <xf numFmtId="0" fontId="2" fillId="9" borderId="1" xfId="0" applyFont="1" applyFill="1" applyBorder="1" applyAlignment="1">
      <alignment vertical="center" wrapText="1"/>
    </xf>
    <xf numFmtId="0" fontId="2" fillId="0" borderId="0" xfId="0" applyFont="1" applyAlignment="1">
      <alignment horizontal="center" vertical="center" wrapText="1"/>
    </xf>
    <xf numFmtId="0" fontId="4" fillId="9" borderId="1" xfId="0" applyFont="1" applyFill="1" applyBorder="1" applyAlignment="1">
      <alignment vertical="center" wrapText="1"/>
    </xf>
    <xf numFmtId="164" fontId="4" fillId="9" borderId="1" xfId="0" applyNumberFormat="1" applyFont="1" applyFill="1" applyBorder="1" applyAlignment="1">
      <alignment horizontal="center" vertical="center" wrapText="1"/>
    </xf>
    <xf numFmtId="0" fontId="10" fillId="0" borderId="1" xfId="0" applyFont="1" applyBorder="1" applyAlignment="1">
      <alignment vertical="center" wrapText="1"/>
    </xf>
    <xf numFmtId="0" fontId="10" fillId="0" borderId="1" xfId="0" applyFont="1" applyBorder="1" applyAlignment="1">
      <alignment horizontal="center" vertical="center" wrapText="1"/>
    </xf>
    <xf numFmtId="0" fontId="2" fillId="9" borderId="0" xfId="0" applyFont="1" applyFill="1" applyAlignment="1">
      <alignment horizontal="center" vertical="center"/>
    </xf>
    <xf numFmtId="164" fontId="2" fillId="0" borderId="3" xfId="0" applyNumberFormat="1" applyFont="1" applyBorder="1" applyAlignment="1">
      <alignment horizontal="center" vertical="center" wrapText="1"/>
    </xf>
    <xf numFmtId="164" fontId="2" fillId="0" borderId="1" xfId="0" applyNumberFormat="1" applyFont="1" applyBorder="1" applyAlignment="1">
      <alignment horizontal="center" vertical="center" wrapText="1"/>
    </xf>
    <xf numFmtId="164" fontId="2" fillId="0" borderId="1" xfId="0" applyNumberFormat="1" applyFont="1" applyBorder="1" applyAlignment="1">
      <alignment vertical="center" wrapText="1"/>
    </xf>
    <xf numFmtId="0" fontId="2" fillId="0" borderId="1" xfId="0" applyFont="1" applyBorder="1" applyAlignment="1">
      <alignment horizontal="center" vertical="center" wrapText="1"/>
    </xf>
    <xf numFmtId="0" fontId="0" fillId="0" borderId="0" xfId="0" applyAlignment="1">
      <alignment vertical="center"/>
    </xf>
    <xf numFmtId="49" fontId="2" fillId="0" borderId="1" xfId="0" applyNumberFormat="1" applyFont="1" applyBorder="1" applyAlignment="1">
      <alignment horizontal="center" vertical="center" wrapText="1"/>
    </xf>
    <xf numFmtId="49" fontId="2" fillId="0" borderId="1" xfId="0" applyNumberFormat="1" applyFont="1" applyBorder="1" applyAlignment="1">
      <alignment vertical="center" wrapText="1"/>
    </xf>
    <xf numFmtId="0" fontId="2" fillId="0" borderId="0" xfId="0" applyFont="1" applyAlignment="1">
      <alignment horizontal="center" vertical="center"/>
    </xf>
    <xf numFmtId="0" fontId="2" fillId="0" borderId="0" xfId="0" applyFont="1"/>
    <xf numFmtId="49" fontId="2" fillId="0" borderId="1" xfId="0" applyNumberFormat="1" applyFont="1" applyBorder="1" applyAlignment="1">
      <alignment horizontal="center" vertical="center"/>
    </xf>
    <xf numFmtId="164" fontId="4" fillId="0" borderId="1" xfId="0" applyNumberFormat="1" applyFont="1" applyBorder="1" applyAlignment="1">
      <alignment horizontal="center" vertical="center" wrapText="1"/>
    </xf>
    <xf numFmtId="0" fontId="6" fillId="11" borderId="1" xfId="0" applyFont="1" applyFill="1" applyBorder="1" applyAlignment="1">
      <alignment horizontal="center" vertical="center" wrapText="1"/>
    </xf>
    <xf numFmtId="0" fontId="14" fillId="9" borderId="1" xfId="0" applyFont="1" applyFill="1" applyBorder="1" applyAlignment="1">
      <alignment vertical="center" wrapText="1"/>
    </xf>
    <xf numFmtId="0" fontId="2" fillId="2" borderId="0" xfId="0" applyFont="1" applyFill="1" applyAlignment="1">
      <alignment vertical="center"/>
    </xf>
    <xf numFmtId="0" fontId="2" fillId="10" borderId="0" xfId="0" applyFont="1" applyFill="1" applyAlignment="1">
      <alignment vertical="center"/>
    </xf>
    <xf numFmtId="0" fontId="2" fillId="7" borderId="0" xfId="0" applyFont="1" applyFill="1" applyAlignment="1">
      <alignment vertical="center"/>
    </xf>
    <xf numFmtId="0" fontId="2" fillId="5" borderId="0" xfId="0" applyFont="1" applyFill="1" applyAlignment="1">
      <alignment vertical="center"/>
    </xf>
    <xf numFmtId="49" fontId="10" fillId="0" borderId="1" xfId="0" applyNumberFormat="1" applyFont="1" applyBorder="1" applyAlignment="1">
      <alignment horizontal="center" vertical="center" wrapText="1"/>
    </xf>
    <xf numFmtId="0" fontId="5" fillId="14" borderId="0" xfId="0" applyFont="1" applyFill="1" applyAlignment="1">
      <alignment vertical="center"/>
    </xf>
    <xf numFmtId="49" fontId="2" fillId="9" borderId="1" xfId="0" applyNumberFormat="1" applyFont="1" applyFill="1" applyBorder="1" applyAlignment="1">
      <alignment horizontal="center" vertical="center" wrapText="1"/>
    </xf>
    <xf numFmtId="0" fontId="10" fillId="0" borderId="0" xfId="0" applyFont="1" applyAlignment="1">
      <alignment vertical="center"/>
    </xf>
    <xf numFmtId="0" fontId="5" fillId="0" borderId="0" xfId="0" applyFont="1" applyAlignment="1">
      <alignment vertical="center"/>
    </xf>
    <xf numFmtId="0" fontId="2" fillId="0" borderId="7" xfId="0" applyFont="1" applyBorder="1" applyAlignment="1">
      <alignment horizontal="center" vertical="center" wrapText="1"/>
    </xf>
    <xf numFmtId="0" fontId="4" fillId="0" borderId="0" xfId="0" applyFont="1" applyAlignment="1">
      <alignment vertical="center"/>
    </xf>
    <xf numFmtId="49" fontId="14" fillId="0" borderId="1" xfId="0" applyNumberFormat="1" applyFont="1" applyBorder="1" applyAlignment="1">
      <alignment horizontal="center" vertical="center" wrapText="1"/>
    </xf>
    <xf numFmtId="0" fontId="14" fillId="0" borderId="1" xfId="0" applyFont="1" applyBorder="1" applyAlignment="1">
      <alignment vertical="center" wrapText="1"/>
    </xf>
    <xf numFmtId="0" fontId="2" fillId="0" borderId="1" xfId="0" applyFont="1" applyBorder="1" applyAlignment="1">
      <alignment horizontal="center" vertical="center"/>
    </xf>
    <xf numFmtId="0" fontId="5" fillId="0" borderId="1" xfId="0" applyFont="1" applyBorder="1" applyAlignment="1">
      <alignment horizontal="center" vertical="center" wrapText="1"/>
    </xf>
    <xf numFmtId="164" fontId="2" fillId="9" borderId="1" xfId="0" applyNumberFormat="1" applyFont="1" applyFill="1" applyBorder="1" applyAlignment="1">
      <alignment horizontal="center" vertical="center" wrapText="1"/>
    </xf>
    <xf numFmtId="49" fontId="2" fillId="0" borderId="5" xfId="0" applyNumberFormat="1" applyFont="1" applyBorder="1" applyAlignment="1">
      <alignment horizontal="center" vertical="center" wrapText="1"/>
    </xf>
    <xf numFmtId="0" fontId="2" fillId="15" borderId="0" xfId="0" applyFont="1" applyFill="1" applyAlignment="1">
      <alignment vertical="center"/>
    </xf>
    <xf numFmtId="0" fontId="2" fillId="15" borderId="0" xfId="0" applyFont="1" applyFill="1" applyAlignment="1">
      <alignment horizontal="center" vertical="center"/>
    </xf>
    <xf numFmtId="0" fontId="2" fillId="15" borderId="0" xfId="0" applyFont="1" applyFill="1" applyAlignment="1">
      <alignment vertical="center" wrapText="1"/>
    </xf>
    <xf numFmtId="0" fontId="2" fillId="15" borderId="0" xfId="0" applyFont="1" applyFill="1" applyAlignment="1">
      <alignment horizontal="center" vertical="center" wrapText="1"/>
    </xf>
    <xf numFmtId="49" fontId="2" fillId="0" borderId="5" xfId="0" applyNumberFormat="1" applyFont="1" applyBorder="1" applyAlignment="1">
      <alignment horizontal="center" vertical="center"/>
    </xf>
    <xf numFmtId="49" fontId="5" fillId="0" borderId="5" xfId="0" applyNumberFormat="1" applyFont="1" applyBorder="1" applyAlignment="1">
      <alignment horizontal="center" vertical="center"/>
    </xf>
    <xf numFmtId="49" fontId="4" fillId="0" borderId="5" xfId="0" applyNumberFormat="1" applyFont="1" applyBorder="1" applyAlignment="1">
      <alignment horizontal="center" vertical="center"/>
    </xf>
    <xf numFmtId="49" fontId="10" fillId="0" borderId="5" xfId="0" applyNumberFormat="1" applyFont="1" applyBorder="1" applyAlignment="1">
      <alignment horizontal="center" vertical="center"/>
    </xf>
    <xf numFmtId="0" fontId="25" fillId="16" borderId="5" xfId="0" applyFont="1" applyFill="1" applyBorder="1" applyAlignment="1">
      <alignment horizontal="center" vertical="center" textRotation="255" wrapText="1"/>
    </xf>
    <xf numFmtId="0" fontId="25" fillId="16" borderId="1" xfId="0" applyFont="1" applyFill="1" applyBorder="1" applyAlignment="1">
      <alignment horizontal="center" vertical="center" wrapText="1"/>
    </xf>
    <xf numFmtId="0" fontId="5" fillId="0" borderId="1" xfId="0" applyFont="1" applyBorder="1" applyAlignment="1">
      <alignment vertical="center" wrapText="1"/>
    </xf>
    <xf numFmtId="0" fontId="16" fillId="0" borderId="1" xfId="0" applyFont="1" applyBorder="1" applyAlignment="1">
      <alignment vertical="center" wrapText="1"/>
    </xf>
    <xf numFmtId="0" fontId="15" fillId="0" borderId="1" xfId="0" applyFont="1" applyBorder="1" applyAlignment="1">
      <alignment vertical="center" wrapText="1"/>
    </xf>
    <xf numFmtId="49" fontId="15" fillId="0" borderId="1" xfId="0" applyNumberFormat="1" applyFont="1" applyBorder="1" applyAlignment="1">
      <alignment horizontal="justify" vertical="center" wrapText="1"/>
    </xf>
    <xf numFmtId="49" fontId="2" fillId="10" borderId="1" xfId="0" applyNumberFormat="1" applyFont="1" applyFill="1" applyBorder="1" applyAlignment="1">
      <alignment vertical="center" wrapText="1"/>
    </xf>
    <xf numFmtId="0" fontId="2" fillId="0" borderId="1" xfId="0" applyFont="1" applyBorder="1" applyAlignment="1">
      <alignment vertical="top" wrapText="1"/>
    </xf>
    <xf numFmtId="49" fontId="2" fillId="17" borderId="1" xfId="0" applyNumberFormat="1" applyFont="1" applyFill="1" applyBorder="1" applyAlignment="1">
      <alignment vertical="center" wrapText="1"/>
    </xf>
    <xf numFmtId="0" fontId="2" fillId="17" borderId="1" xfId="0" applyFont="1" applyFill="1" applyBorder="1" applyAlignment="1">
      <alignment vertical="center" wrapText="1"/>
    </xf>
    <xf numFmtId="0" fontId="0" fillId="0" borderId="0" xfId="0" applyAlignment="1">
      <alignment vertical="center" wrapText="1"/>
    </xf>
    <xf numFmtId="49" fontId="2" fillId="0" borderId="1" xfId="0" applyNumberFormat="1" applyFont="1" applyBorder="1" applyAlignment="1">
      <alignment vertical="center"/>
    </xf>
    <xf numFmtId="0" fontId="2" fillId="0" borderId="0" xfId="0" applyFont="1" applyAlignment="1">
      <alignment horizontal="center"/>
    </xf>
    <xf numFmtId="0" fontId="2" fillId="9" borderId="0" xfId="0" applyFont="1" applyFill="1" applyAlignment="1">
      <alignment horizontal="center"/>
    </xf>
    <xf numFmtId="164" fontId="2" fillId="9" borderId="3" xfId="0" applyNumberFormat="1" applyFont="1" applyFill="1" applyBorder="1" applyAlignment="1">
      <alignment horizontal="center" vertical="center" wrapText="1"/>
    </xf>
    <xf numFmtId="164" fontId="2" fillId="9" borderId="1" xfId="0" applyNumberFormat="1" applyFont="1" applyFill="1" applyBorder="1" applyAlignment="1">
      <alignment vertical="center" wrapText="1"/>
    </xf>
    <xf numFmtId="0" fontId="2" fillId="9" borderId="4" xfId="0" applyFont="1" applyFill="1" applyBorder="1" applyAlignment="1">
      <alignment horizontal="center" vertical="center" wrapText="1"/>
    </xf>
    <xf numFmtId="164" fontId="2" fillId="7" borderId="3" xfId="0" applyNumberFormat="1" applyFont="1" applyFill="1" applyBorder="1" applyAlignment="1">
      <alignment horizontal="center" vertical="center" wrapText="1"/>
    </xf>
    <xf numFmtId="164" fontId="2" fillId="7" borderId="1" xfId="0" applyNumberFormat="1" applyFont="1" applyFill="1" applyBorder="1" applyAlignment="1">
      <alignment horizontal="center" vertical="center" wrapText="1"/>
    </xf>
    <xf numFmtId="164" fontId="5" fillId="9" borderId="3" xfId="0" applyNumberFormat="1" applyFont="1" applyFill="1" applyBorder="1" applyAlignment="1">
      <alignment horizontal="center" vertical="center" wrapText="1"/>
    </xf>
    <xf numFmtId="164" fontId="5" fillId="9" borderId="1" xfId="0" applyNumberFormat="1" applyFont="1" applyFill="1" applyBorder="1" applyAlignment="1">
      <alignment horizontal="center" vertical="center" wrapText="1"/>
    </xf>
    <xf numFmtId="0" fontId="29" fillId="9" borderId="1" xfId="0" applyFont="1" applyFill="1" applyBorder="1" applyAlignment="1">
      <alignment horizontal="center" vertical="center" wrapText="1"/>
    </xf>
    <xf numFmtId="0" fontId="2" fillId="9" borderId="1" xfId="0" applyFont="1" applyFill="1" applyBorder="1" applyAlignment="1">
      <alignment horizontal="left" vertical="top" wrapText="1"/>
    </xf>
    <xf numFmtId="0" fontId="2" fillId="2" borderId="0" xfId="0" applyFont="1" applyFill="1"/>
    <xf numFmtId="0" fontId="2" fillId="7" borderId="0" xfId="0" applyFont="1" applyFill="1"/>
    <xf numFmtId="0" fontId="2" fillId="9" borderId="4" xfId="0" applyFont="1" applyFill="1" applyBorder="1" applyAlignment="1">
      <alignment vertical="center" wrapText="1"/>
    </xf>
    <xf numFmtId="0" fontId="2" fillId="5" borderId="0" xfId="0" applyFont="1" applyFill="1"/>
    <xf numFmtId="0" fontId="2" fillId="18" borderId="1" xfId="0" applyFont="1" applyFill="1" applyBorder="1" applyAlignment="1">
      <alignment vertical="center" wrapText="1"/>
    </xf>
    <xf numFmtId="0" fontId="4" fillId="19" borderId="1" xfId="0" applyFont="1" applyFill="1" applyBorder="1" applyAlignment="1">
      <alignment vertical="center" wrapText="1"/>
    </xf>
    <xf numFmtId="0" fontId="30" fillId="18" borderId="1" xfId="0" applyFont="1" applyFill="1" applyBorder="1" applyAlignment="1">
      <alignment horizontal="justify" wrapText="1"/>
    </xf>
    <xf numFmtId="0" fontId="2" fillId="18" borderId="1" xfId="0" applyFont="1" applyFill="1" applyBorder="1" applyAlignment="1">
      <alignment horizontal="center" vertical="center" wrapText="1"/>
    </xf>
    <xf numFmtId="0" fontId="2" fillId="19" borderId="1" xfId="0" applyFont="1" applyFill="1" applyBorder="1" applyAlignment="1">
      <alignment vertical="center" wrapText="1"/>
    </xf>
    <xf numFmtId="0" fontId="2" fillId="19" borderId="1" xfId="0" applyFont="1" applyFill="1" applyBorder="1" applyAlignment="1">
      <alignment horizontal="center" vertical="center" wrapText="1"/>
    </xf>
    <xf numFmtId="0" fontId="2" fillId="2" borderId="4" xfId="0" applyFont="1" applyFill="1" applyBorder="1" applyAlignment="1">
      <alignment horizontal="center" vertical="center" wrapText="1"/>
    </xf>
    <xf numFmtId="0" fontId="2" fillId="7" borderId="1" xfId="0" applyFont="1" applyFill="1" applyBorder="1" applyAlignment="1">
      <alignment vertical="center" wrapText="1"/>
    </xf>
    <xf numFmtId="0" fontId="2" fillId="7" borderId="4" xfId="0" applyFont="1" applyFill="1" applyBorder="1" applyAlignment="1">
      <alignment horizontal="center" vertical="center" wrapText="1"/>
    </xf>
    <xf numFmtId="0" fontId="2" fillId="10" borderId="1" xfId="0" applyFont="1" applyFill="1" applyBorder="1" applyAlignment="1">
      <alignment vertical="center" wrapText="1"/>
    </xf>
    <xf numFmtId="0" fontId="2" fillId="9" borderId="1" xfId="0" applyFont="1" applyFill="1" applyBorder="1" applyAlignment="1">
      <alignment horizontal="left" vertical="center" wrapText="1"/>
    </xf>
    <xf numFmtId="0" fontId="2" fillId="9" borderId="1" xfId="0" applyFont="1" applyFill="1" applyBorder="1" applyAlignment="1">
      <alignment horizontal="justify" vertical="justify" wrapText="1" readingOrder="1"/>
    </xf>
    <xf numFmtId="164" fontId="2" fillId="10" borderId="3" xfId="0" applyNumberFormat="1" applyFont="1" applyFill="1" applyBorder="1" applyAlignment="1">
      <alignment horizontal="center" vertical="center" wrapText="1"/>
    </xf>
    <xf numFmtId="164" fontId="2" fillId="10" borderId="1" xfId="0" applyNumberFormat="1" applyFont="1" applyFill="1" applyBorder="1" applyAlignment="1">
      <alignment horizontal="center" vertical="center" wrapText="1"/>
    </xf>
    <xf numFmtId="0" fontId="2" fillId="10" borderId="1" xfId="0" applyFont="1" applyFill="1" applyBorder="1" applyAlignment="1">
      <alignment horizontal="center" vertical="center" wrapText="1"/>
    </xf>
    <xf numFmtId="0" fontId="2" fillId="10" borderId="4" xfId="0" applyFont="1" applyFill="1" applyBorder="1" applyAlignment="1">
      <alignment horizontal="center" vertical="center" wrapText="1"/>
    </xf>
    <xf numFmtId="0" fontId="5" fillId="0" borderId="0" xfId="0" applyFont="1"/>
    <xf numFmtId="0" fontId="4" fillId="0" borderId="0" xfId="0" applyFont="1"/>
    <xf numFmtId="0" fontId="29" fillId="0" borderId="0" xfId="0" applyFont="1"/>
    <xf numFmtId="0" fontId="15" fillId="9" borderId="1" xfId="0" applyFont="1" applyFill="1" applyBorder="1" applyAlignment="1">
      <alignment vertical="center" wrapText="1"/>
    </xf>
    <xf numFmtId="0" fontId="2" fillId="10" borderId="0" xfId="0" applyFont="1" applyFill="1"/>
    <xf numFmtId="164" fontId="2" fillId="9" borderId="19" xfId="0" applyNumberFormat="1" applyFont="1" applyFill="1" applyBorder="1" applyAlignment="1">
      <alignment horizontal="center" vertical="center" wrapText="1"/>
    </xf>
    <xf numFmtId="164" fontId="2" fillId="9" borderId="20" xfId="0" applyNumberFormat="1" applyFont="1" applyFill="1" applyBorder="1" applyAlignment="1">
      <alignment horizontal="center" vertical="center" wrapText="1"/>
    </xf>
    <xf numFmtId="0" fontId="2" fillId="9" borderId="20" xfId="0" applyFont="1" applyFill="1" applyBorder="1" applyAlignment="1">
      <alignment vertical="center" wrapText="1"/>
    </xf>
    <xf numFmtId="0" fontId="2" fillId="9" borderId="20" xfId="0" applyFont="1" applyFill="1" applyBorder="1" applyAlignment="1">
      <alignment horizontal="center" vertical="center" wrapText="1"/>
    </xf>
    <xf numFmtId="0" fontId="2" fillId="9" borderId="21" xfId="0" applyFont="1" applyFill="1" applyBorder="1" applyAlignment="1">
      <alignment horizontal="center" vertical="center" wrapText="1"/>
    </xf>
    <xf numFmtId="164" fontId="10" fillId="9" borderId="1" xfId="0" applyNumberFormat="1" applyFont="1" applyFill="1" applyBorder="1" applyAlignment="1">
      <alignment horizontal="center" vertical="center" wrapText="1"/>
    </xf>
    <xf numFmtId="0" fontId="4" fillId="9" borderId="1" xfId="0" applyFont="1" applyFill="1" applyBorder="1" applyAlignment="1">
      <alignment horizontal="center" vertical="center" wrapText="1"/>
    </xf>
    <xf numFmtId="164" fontId="10" fillId="0" borderId="1" xfId="0" applyNumberFormat="1" applyFont="1" applyBorder="1" applyAlignment="1">
      <alignment horizontal="center" vertical="center" wrapText="1"/>
    </xf>
    <xf numFmtId="0" fontId="10" fillId="9" borderId="1" xfId="0" applyFont="1" applyFill="1" applyBorder="1" applyAlignment="1">
      <alignment vertical="center" wrapText="1"/>
    </xf>
    <xf numFmtId="0" fontId="0" fillId="0" borderId="0" xfId="0" applyAlignment="1">
      <alignment horizontal="center"/>
    </xf>
    <xf numFmtId="0" fontId="0" fillId="0" borderId="0" xfId="0" applyAlignment="1">
      <alignment horizontal="center" vertical="top"/>
    </xf>
    <xf numFmtId="0" fontId="27" fillId="20" borderId="2" xfId="0" applyFont="1" applyFill="1" applyBorder="1" applyAlignment="1">
      <alignment horizontal="center" vertical="top"/>
    </xf>
    <xf numFmtId="0" fontId="26" fillId="20" borderId="2" xfId="0" applyFont="1" applyFill="1" applyBorder="1" applyAlignment="1">
      <alignment horizontal="center" vertical="top"/>
    </xf>
    <xf numFmtId="0" fontId="26" fillId="20" borderId="2" xfId="0" applyFont="1" applyFill="1" applyBorder="1" applyAlignment="1">
      <alignment horizontal="center" vertical="top" wrapText="1"/>
    </xf>
    <xf numFmtId="49" fontId="2" fillId="9" borderId="5" xfId="0" applyNumberFormat="1" applyFont="1" applyFill="1" applyBorder="1" applyAlignment="1">
      <alignment horizontal="center" vertical="center"/>
    </xf>
    <xf numFmtId="0" fontId="38" fillId="9" borderId="1" xfId="0" applyFont="1" applyFill="1" applyBorder="1" applyAlignment="1">
      <alignment horizontal="center" vertical="center" wrapText="1"/>
    </xf>
    <xf numFmtId="49" fontId="38" fillId="9" borderId="1" xfId="0" applyNumberFormat="1" applyFont="1" applyFill="1" applyBorder="1" applyAlignment="1">
      <alignment vertical="center" wrapText="1"/>
    </xf>
    <xf numFmtId="49" fontId="38" fillId="9" borderId="1" xfId="0" applyNumberFormat="1" applyFont="1" applyFill="1" applyBorder="1" applyAlignment="1">
      <alignment horizontal="center" vertical="center" wrapText="1"/>
    </xf>
    <xf numFmtId="0" fontId="38" fillId="9" borderId="1" xfId="0" applyFont="1" applyFill="1" applyBorder="1" applyAlignment="1">
      <alignment vertical="center" wrapText="1"/>
    </xf>
    <xf numFmtId="0" fontId="0" fillId="9" borderId="0" xfId="0" applyFill="1"/>
    <xf numFmtId="49" fontId="2" fillId="9" borderId="1" xfId="0" applyNumberFormat="1" applyFont="1" applyFill="1" applyBorder="1" applyAlignment="1">
      <alignment vertical="center" wrapText="1"/>
    </xf>
    <xf numFmtId="0" fontId="25" fillId="16" borderId="15" xfId="0" applyFont="1" applyFill="1" applyBorder="1" applyAlignment="1">
      <alignment horizontal="center" vertical="center" wrapText="1"/>
    </xf>
    <xf numFmtId="0" fontId="35" fillId="21" borderId="22" xfId="0" applyFont="1" applyFill="1" applyBorder="1" applyAlignment="1">
      <alignment vertical="center" wrapText="1"/>
    </xf>
    <xf numFmtId="0" fontId="35" fillId="21" borderId="0" xfId="0" applyFont="1" applyFill="1" applyAlignment="1">
      <alignment vertical="center" wrapText="1"/>
    </xf>
    <xf numFmtId="164" fontId="26" fillId="3" borderId="2" xfId="0" applyNumberFormat="1" applyFont="1" applyFill="1" applyBorder="1" applyAlignment="1">
      <alignment horizontal="center" vertical="center" wrapText="1"/>
    </xf>
    <xf numFmtId="0" fontId="26" fillId="3" borderId="2" xfId="0" applyFont="1" applyFill="1" applyBorder="1" applyAlignment="1">
      <alignment vertical="center" wrapText="1"/>
    </xf>
    <xf numFmtId="49" fontId="27" fillId="3" borderId="11" xfId="0" applyNumberFormat="1" applyFont="1" applyFill="1" applyBorder="1" applyAlignment="1">
      <alignment horizontal="center" vertical="center" wrapText="1"/>
    </xf>
    <xf numFmtId="0" fontId="27" fillId="3" borderId="11" xfId="0" applyFont="1" applyFill="1" applyBorder="1" applyAlignment="1">
      <alignment horizontal="center" vertical="center" wrapText="1"/>
    </xf>
    <xf numFmtId="49" fontId="11" fillId="0" borderId="1" xfId="0" applyNumberFormat="1" applyFont="1" applyBorder="1" applyAlignment="1">
      <alignment horizontal="center" vertical="center"/>
    </xf>
    <xf numFmtId="49" fontId="11" fillId="0" borderId="1" xfId="0" applyNumberFormat="1" applyFont="1" applyBorder="1" applyAlignment="1">
      <alignment vertical="center"/>
    </xf>
    <xf numFmtId="0" fontId="0" fillId="9" borderId="16" xfId="0" applyFill="1" applyBorder="1" applyAlignment="1">
      <alignment horizontal="center" vertical="center" wrapText="1"/>
    </xf>
    <xf numFmtId="0" fontId="0" fillId="9" borderId="17" xfId="0" applyFill="1" applyBorder="1" applyAlignment="1">
      <alignment horizontal="center" vertical="center" wrapText="1"/>
    </xf>
    <xf numFmtId="164" fontId="2" fillId="9" borderId="17" xfId="0" applyNumberFormat="1" applyFont="1" applyFill="1" applyBorder="1" applyAlignment="1">
      <alignment horizontal="center" vertical="center" wrapText="1"/>
    </xf>
    <xf numFmtId="0" fontId="2" fillId="9" borderId="17" xfId="0" applyFont="1" applyFill="1" applyBorder="1" applyAlignment="1">
      <alignment horizontal="center" vertical="center" wrapText="1"/>
    </xf>
    <xf numFmtId="0" fontId="0" fillId="9" borderId="18" xfId="0" applyFill="1" applyBorder="1" applyAlignment="1">
      <alignment horizontal="center" vertical="center" wrapText="1"/>
    </xf>
    <xf numFmtId="164" fontId="2" fillId="7" borderId="1" xfId="0" applyNumberFormat="1" applyFont="1" applyFill="1" applyBorder="1" applyAlignment="1">
      <alignment vertical="center" wrapText="1"/>
    </xf>
    <xf numFmtId="164" fontId="2" fillId="10" borderId="1" xfId="0" applyNumberFormat="1" applyFont="1" applyFill="1" applyBorder="1" applyAlignment="1">
      <alignment vertical="center" wrapText="1"/>
    </xf>
    <xf numFmtId="164" fontId="2" fillId="9" borderId="7" xfId="0" applyNumberFormat="1" applyFont="1" applyFill="1" applyBorder="1" applyAlignment="1">
      <alignment vertical="center" wrapText="1"/>
    </xf>
    <xf numFmtId="164" fontId="2" fillId="9" borderId="20" xfId="0" applyNumberFormat="1" applyFont="1" applyFill="1" applyBorder="1" applyAlignment="1">
      <alignment vertical="center" wrapText="1"/>
    </xf>
    <xf numFmtId="164" fontId="4" fillId="9" borderId="1" xfId="0" applyNumberFormat="1" applyFont="1" applyFill="1" applyBorder="1" applyAlignment="1">
      <alignment vertical="center" wrapText="1"/>
    </xf>
    <xf numFmtId="0" fontId="10" fillId="9" borderId="1" xfId="0" applyFont="1" applyFill="1" applyBorder="1" applyAlignment="1">
      <alignment horizontal="center" vertical="center" wrapText="1"/>
    </xf>
    <xf numFmtId="164" fontId="4" fillId="0" borderId="1" xfId="0" applyNumberFormat="1" applyFont="1" applyBorder="1" applyAlignment="1">
      <alignment vertical="center" wrapText="1"/>
    </xf>
    <xf numFmtId="0" fontId="2" fillId="9" borderId="1" xfId="0" applyFont="1" applyFill="1" applyBorder="1" applyAlignment="1">
      <alignment horizontal="center" vertical="center" wrapText="1"/>
    </xf>
    <xf numFmtId="14" fontId="2" fillId="0" borderId="0" xfId="0" applyNumberFormat="1" applyFont="1" applyAlignment="1">
      <alignment horizontal="center" vertical="center"/>
    </xf>
    <xf numFmtId="14" fontId="25" fillId="16" borderId="15" xfId="0" applyNumberFormat="1" applyFont="1" applyFill="1" applyBorder="1" applyAlignment="1">
      <alignment horizontal="center" vertical="center" wrapText="1"/>
    </xf>
    <xf numFmtId="14" fontId="2" fillId="15" borderId="0" xfId="0" applyNumberFormat="1" applyFont="1" applyFill="1" applyAlignment="1">
      <alignment horizontal="center" vertical="center"/>
    </xf>
    <xf numFmtId="14" fontId="2" fillId="0" borderId="0" xfId="0" applyNumberFormat="1" applyFont="1" applyAlignment="1">
      <alignment vertical="center"/>
    </xf>
    <xf numFmtId="0" fontId="10" fillId="0" borderId="7" xfId="0" applyFont="1" applyBorder="1" applyAlignment="1">
      <alignment horizontal="center" vertical="center" wrapText="1"/>
    </xf>
    <xf numFmtId="0" fontId="5" fillId="0" borderId="7" xfId="0" applyFont="1" applyBorder="1" applyAlignment="1">
      <alignment horizontal="center" vertical="center" wrapText="1"/>
    </xf>
    <xf numFmtId="0" fontId="38" fillId="9" borderId="7" xfId="0" applyFont="1" applyFill="1" applyBorder="1" applyAlignment="1">
      <alignment horizontal="center" vertical="center" wrapText="1"/>
    </xf>
    <xf numFmtId="0" fontId="14" fillId="0" borderId="7" xfId="0" applyFont="1" applyBorder="1" applyAlignment="1">
      <alignment horizontal="center" vertical="center" wrapText="1"/>
    </xf>
    <xf numFmtId="14" fontId="2" fillId="0" borderId="1" xfId="0" applyNumberFormat="1" applyFont="1" applyBorder="1" applyAlignment="1">
      <alignment horizontal="center" vertical="center" wrapText="1"/>
    </xf>
    <xf numFmtId="14" fontId="10" fillId="0" borderId="1" xfId="0" applyNumberFormat="1" applyFont="1" applyBorder="1" applyAlignment="1">
      <alignment horizontal="center" vertical="center" wrapText="1"/>
    </xf>
    <xf numFmtId="14" fontId="5" fillId="0" borderId="1" xfId="0" applyNumberFormat="1" applyFont="1" applyBorder="1" applyAlignment="1">
      <alignment horizontal="center" vertical="center" wrapText="1"/>
    </xf>
    <xf numFmtId="14" fontId="38" fillId="9" borderId="1" xfId="0" applyNumberFormat="1" applyFont="1" applyFill="1" applyBorder="1" applyAlignment="1">
      <alignment horizontal="center" vertical="center" wrapText="1"/>
    </xf>
    <xf numFmtId="14" fontId="14" fillId="0" borderId="1" xfId="0" applyNumberFormat="1" applyFont="1" applyBorder="1" applyAlignment="1">
      <alignment horizontal="center" vertical="center" wrapText="1"/>
    </xf>
    <xf numFmtId="0" fontId="33" fillId="0" borderId="0" xfId="0" applyFont="1" applyAlignment="1">
      <alignment horizontal="center" vertical="center"/>
    </xf>
    <xf numFmtId="0" fontId="34" fillId="0" borderId="1" xfId="0" applyFont="1" applyBorder="1" applyAlignment="1">
      <alignment horizontal="center" vertical="center" wrapText="1"/>
    </xf>
    <xf numFmtId="0" fontId="33" fillId="0" borderId="0" xfId="0" applyFont="1" applyAlignment="1">
      <alignment vertical="center"/>
    </xf>
    <xf numFmtId="0" fontId="1" fillId="0" borderId="1" xfId="0" applyFont="1" applyBorder="1" applyAlignment="1">
      <alignment horizontal="center" vertical="top"/>
    </xf>
    <xf numFmtId="49" fontId="43" fillId="0" borderId="5" xfId="0" applyNumberFormat="1" applyFont="1" applyBorder="1" applyAlignment="1">
      <alignment horizontal="center" vertical="center"/>
    </xf>
    <xf numFmtId="49" fontId="43" fillId="0" borderId="1" xfId="0" applyNumberFormat="1" applyFont="1" applyBorder="1" applyAlignment="1">
      <alignment horizontal="center" vertical="center" wrapText="1"/>
    </xf>
    <xf numFmtId="0" fontId="43" fillId="0" borderId="1" xfId="0" applyFont="1" applyBorder="1" applyAlignment="1">
      <alignment horizontal="center" vertical="center" wrapText="1"/>
    </xf>
    <xf numFmtId="49" fontId="43" fillId="0" borderId="1" xfId="0" applyNumberFormat="1" applyFont="1" applyBorder="1" applyAlignment="1">
      <alignment vertical="center" wrapText="1"/>
    </xf>
    <xf numFmtId="0" fontId="43" fillId="0" borderId="1" xfId="0" applyFont="1" applyBorder="1" applyAlignment="1">
      <alignment vertical="center" wrapText="1"/>
    </xf>
    <xf numFmtId="0" fontId="11" fillId="10" borderId="1" xfId="0" applyFont="1" applyFill="1" applyBorder="1" applyAlignment="1">
      <alignment vertical="center" wrapText="1"/>
    </xf>
    <xf numFmtId="49" fontId="2" fillId="10" borderId="1" xfId="0" applyNumberFormat="1" applyFont="1" applyFill="1" applyBorder="1" applyAlignment="1">
      <alignment horizontal="center" vertical="center"/>
    </xf>
    <xf numFmtId="49" fontId="2" fillId="10" borderId="1" xfId="0" applyNumberFormat="1" applyFont="1" applyFill="1" applyBorder="1" applyAlignment="1">
      <alignment vertical="center"/>
    </xf>
    <xf numFmtId="49" fontId="11" fillId="10" borderId="1" xfId="0" applyNumberFormat="1" applyFont="1" applyFill="1" applyBorder="1" applyAlignment="1">
      <alignment horizontal="center" vertical="center"/>
    </xf>
    <xf numFmtId="49" fontId="2" fillId="0" borderId="8" xfId="0" applyNumberFormat="1" applyFont="1" applyBorder="1" applyAlignment="1">
      <alignment horizontal="center" vertical="center"/>
    </xf>
    <xf numFmtId="0" fontId="2" fillId="9" borderId="7" xfId="0" applyFont="1" applyFill="1" applyBorder="1" applyAlignment="1">
      <alignment horizontal="center" vertical="center" wrapText="1"/>
    </xf>
    <xf numFmtId="49" fontId="44" fillId="0" borderId="5" xfId="0" applyNumberFormat="1" applyFont="1" applyBorder="1" applyAlignment="1">
      <alignment horizontal="center" vertical="center"/>
    </xf>
    <xf numFmtId="49" fontId="44" fillId="0" borderId="8" xfId="0" applyNumberFormat="1" applyFont="1" applyBorder="1" applyAlignment="1">
      <alignment horizontal="center" vertical="center"/>
    </xf>
    <xf numFmtId="49" fontId="44" fillId="0" borderId="1" xfId="0" applyNumberFormat="1" applyFont="1" applyBorder="1" applyAlignment="1">
      <alignment horizontal="center" vertical="center"/>
    </xf>
    <xf numFmtId="49" fontId="44" fillId="0" borderId="1" xfId="0" applyNumberFormat="1" applyFont="1" applyBorder="1" applyAlignment="1">
      <alignment vertical="center"/>
    </xf>
    <xf numFmtId="0" fontId="2" fillId="0" borderId="1" xfId="0" applyFont="1" applyBorder="1" applyAlignment="1">
      <alignment vertical="center"/>
    </xf>
    <xf numFmtId="0" fontId="27" fillId="0" borderId="0" xfId="0" applyFont="1" applyAlignment="1">
      <alignment vertical="center"/>
    </xf>
    <xf numFmtId="14" fontId="34" fillId="0" borderId="1" xfId="0" applyNumberFormat="1" applyFont="1" applyBorder="1" applyAlignment="1">
      <alignment horizontal="center" vertical="center"/>
    </xf>
    <xf numFmtId="0" fontId="27" fillId="0" borderId="0" xfId="0" applyFont="1"/>
    <xf numFmtId="0" fontId="27" fillId="0" borderId="0" xfId="0" applyFont="1" applyAlignment="1">
      <alignment horizontal="center" vertical="center" wrapText="1"/>
    </xf>
    <xf numFmtId="0" fontId="27" fillId="0" borderId="14" xfId="0" applyFont="1" applyBorder="1" applyAlignment="1">
      <alignment vertical="center" wrapText="1"/>
    </xf>
    <xf numFmtId="0" fontId="36" fillId="0" borderId="0" xfId="0" applyFont="1" applyAlignment="1">
      <alignment horizontal="center" vertical="center"/>
    </xf>
    <xf numFmtId="0" fontId="27" fillId="0" borderId="0" xfId="0" applyFont="1" applyAlignment="1">
      <alignment vertical="center" wrapText="1"/>
    </xf>
    <xf numFmtId="0" fontId="28" fillId="0" borderId="0" xfId="0" applyFont="1" applyAlignment="1">
      <alignment horizontal="center" vertical="center"/>
    </xf>
    <xf numFmtId="0" fontId="3" fillId="0" borderId="0" xfId="0" applyFont="1" applyAlignment="1">
      <alignment vertical="center"/>
    </xf>
    <xf numFmtId="0" fontId="36" fillId="0" borderId="0" xfId="0" applyFont="1" applyAlignment="1">
      <alignment vertical="center"/>
    </xf>
    <xf numFmtId="49" fontId="2" fillId="0" borderId="5" xfId="0" applyNumberFormat="1" applyFont="1" applyFill="1" applyBorder="1" applyAlignment="1">
      <alignment horizontal="center" vertical="center"/>
    </xf>
    <xf numFmtId="49" fontId="2" fillId="0" borderId="1" xfId="0" applyNumberFormat="1" applyFont="1" applyFill="1" applyBorder="1" applyAlignment="1">
      <alignment horizontal="center" vertical="center" wrapText="1"/>
    </xf>
    <xf numFmtId="0" fontId="2" fillId="0" borderId="1" xfId="0" applyFont="1" applyFill="1" applyBorder="1" applyAlignment="1">
      <alignment horizontal="center" vertical="center" wrapText="1"/>
    </xf>
    <xf numFmtId="49" fontId="2" fillId="0" borderId="1" xfId="0" applyNumberFormat="1" applyFont="1" applyFill="1" applyBorder="1" applyAlignment="1">
      <alignment vertical="center" wrapText="1"/>
    </xf>
    <xf numFmtId="0" fontId="2" fillId="0" borderId="1" xfId="0" applyFont="1" applyFill="1" applyBorder="1" applyAlignment="1">
      <alignment vertical="center" wrapText="1"/>
    </xf>
    <xf numFmtId="0" fontId="2" fillId="0" borderId="7" xfId="0" applyFont="1" applyFill="1" applyBorder="1" applyAlignment="1">
      <alignment horizontal="center" vertical="center" wrapText="1"/>
    </xf>
    <xf numFmtId="14" fontId="2" fillId="0" borderId="1" xfId="0" applyNumberFormat="1" applyFont="1" applyFill="1" applyBorder="1" applyAlignment="1">
      <alignment horizontal="center" vertical="center" wrapText="1"/>
    </xf>
    <xf numFmtId="0" fontId="27" fillId="0" borderId="14" xfId="0" applyFont="1" applyBorder="1" applyAlignment="1">
      <alignment horizontal="center" vertical="center" wrapText="1"/>
    </xf>
    <xf numFmtId="0" fontId="12" fillId="12" borderId="0" xfId="0" applyFont="1" applyFill="1" applyAlignment="1">
      <alignment horizontal="center" vertical="center"/>
    </xf>
    <xf numFmtId="0" fontId="3" fillId="0" borderId="7" xfId="0" applyFont="1" applyBorder="1" applyAlignment="1">
      <alignment vertical="center"/>
    </xf>
    <xf numFmtId="0" fontId="3" fillId="0" borderId="8" xfId="0" applyFont="1" applyBorder="1" applyAlignment="1">
      <alignment vertical="center"/>
    </xf>
    <xf numFmtId="0" fontId="3" fillId="0" borderId="5" xfId="0" applyFont="1" applyBorder="1" applyAlignment="1">
      <alignment vertical="center"/>
    </xf>
    <xf numFmtId="0" fontId="26" fillId="0" borderId="14" xfId="0" applyFont="1" applyBorder="1" applyAlignment="1">
      <alignment horizontal="center" vertical="center" wrapText="1"/>
    </xf>
    <xf numFmtId="0" fontId="3" fillId="13" borderId="7" xfId="0" applyFont="1" applyFill="1" applyBorder="1" applyAlignment="1">
      <alignment horizontal="center" vertical="center"/>
    </xf>
    <xf numFmtId="0" fontId="3" fillId="13" borderId="8" xfId="0" applyFont="1" applyFill="1" applyBorder="1" applyAlignment="1">
      <alignment horizontal="center" vertical="center"/>
    </xf>
    <xf numFmtId="0" fontId="3" fillId="13" borderId="5" xfId="0" applyFont="1" applyFill="1" applyBorder="1" applyAlignment="1">
      <alignment horizontal="center" vertical="center"/>
    </xf>
    <xf numFmtId="0" fontId="3" fillId="0" borderId="7" xfId="0" applyFont="1" applyBorder="1" applyAlignment="1">
      <alignment horizontal="left" vertical="center" wrapText="1"/>
    </xf>
    <xf numFmtId="0" fontId="3" fillId="0" borderId="8" xfId="0" applyFont="1" applyBorder="1" applyAlignment="1">
      <alignment horizontal="left" vertical="center" wrapText="1"/>
    </xf>
    <xf numFmtId="0" fontId="3" fillId="0" borderId="5" xfId="0" applyFont="1" applyBorder="1" applyAlignment="1">
      <alignment horizontal="left" vertical="center" wrapText="1"/>
    </xf>
    <xf numFmtId="0" fontId="2" fillId="0" borderId="14" xfId="0" applyFont="1" applyBorder="1" applyAlignment="1">
      <alignment horizontal="center" vertical="center" wrapText="1"/>
    </xf>
    <xf numFmtId="0" fontId="2" fillId="0" borderId="7" xfId="0" applyFont="1" applyBorder="1" applyAlignment="1">
      <alignment horizontal="left" vertical="center" wrapText="1"/>
    </xf>
    <xf numFmtId="0" fontId="2" fillId="0" borderId="8" xfId="0" applyFont="1" applyBorder="1" applyAlignment="1">
      <alignment horizontal="left" vertical="center" wrapText="1"/>
    </xf>
    <xf numFmtId="0" fontId="2" fillId="0" borderId="5" xfId="0" applyFont="1" applyBorder="1" applyAlignment="1">
      <alignment horizontal="left" vertical="center" wrapText="1"/>
    </xf>
    <xf numFmtId="0" fontId="2" fillId="0" borderId="9" xfId="0" applyFont="1" applyBorder="1" applyAlignment="1">
      <alignment vertical="center" wrapText="1"/>
    </xf>
    <xf numFmtId="0" fontId="2" fillId="0" borderId="10" xfId="0" applyFont="1" applyBorder="1" applyAlignment="1">
      <alignment vertical="center" wrapText="1"/>
    </xf>
    <xf numFmtId="0" fontId="2" fillId="0" borderId="6" xfId="0" applyFont="1" applyBorder="1" applyAlignment="1">
      <alignment vertical="center" wrapText="1"/>
    </xf>
    <xf numFmtId="0" fontId="2" fillId="0" borderId="11" xfId="0" applyFont="1" applyBorder="1" applyAlignment="1">
      <alignment vertical="center" wrapText="1"/>
    </xf>
    <xf numFmtId="0" fontId="2" fillId="0" borderId="12" xfId="0" applyFont="1" applyBorder="1" applyAlignment="1">
      <alignment vertical="center" wrapText="1"/>
    </xf>
    <xf numFmtId="0" fontId="2" fillId="0" borderId="13" xfId="0" applyFont="1" applyBorder="1" applyAlignment="1">
      <alignment vertical="center" wrapText="1"/>
    </xf>
    <xf numFmtId="0" fontId="2" fillId="0" borderId="7" xfId="0" applyFont="1" applyBorder="1" applyAlignment="1">
      <alignment vertical="center" wrapText="1"/>
    </xf>
    <xf numFmtId="0" fontId="2" fillId="0" borderId="8" xfId="0" applyFont="1" applyBorder="1" applyAlignment="1">
      <alignment vertical="center" wrapText="1"/>
    </xf>
    <xf numFmtId="0" fontId="2" fillId="0" borderId="5" xfId="0" applyFont="1" applyBorder="1" applyAlignment="1">
      <alignment vertical="center" wrapText="1"/>
    </xf>
    <xf numFmtId="0" fontId="2" fillId="0" borderId="7" xfId="0" applyFont="1" applyBorder="1" applyAlignment="1">
      <alignment vertical="top" wrapText="1"/>
    </xf>
    <xf numFmtId="0" fontId="2" fillId="0" borderId="8" xfId="0" applyFont="1" applyBorder="1" applyAlignment="1">
      <alignment vertical="top" wrapText="1"/>
    </xf>
    <xf numFmtId="0" fontId="2" fillId="0" borderId="5" xfId="0" applyFont="1" applyBorder="1" applyAlignment="1">
      <alignment vertical="top" wrapText="1"/>
    </xf>
    <xf numFmtId="0" fontId="3" fillId="13" borderId="7" xfId="0" applyFont="1" applyFill="1" applyBorder="1" applyAlignment="1">
      <alignment horizontal="left" vertical="center"/>
    </xf>
    <xf numFmtId="0" fontId="3" fillId="13" borderId="8" xfId="0" applyFont="1" applyFill="1" applyBorder="1" applyAlignment="1">
      <alignment horizontal="left" vertical="center"/>
    </xf>
    <xf numFmtId="0" fontId="3" fillId="13" borderId="5" xfId="0" applyFont="1" applyFill="1" applyBorder="1" applyAlignment="1">
      <alignment horizontal="left" vertical="center"/>
    </xf>
    <xf numFmtId="0" fontId="2" fillId="0" borderId="7" xfId="0" applyFont="1" applyBorder="1" applyAlignment="1">
      <alignment horizontal="left" vertical="top" wrapText="1"/>
    </xf>
    <xf numFmtId="0" fontId="2" fillId="0" borderId="8" xfId="0" applyFont="1" applyBorder="1" applyAlignment="1">
      <alignment horizontal="left" vertical="top" wrapText="1"/>
    </xf>
    <xf numFmtId="0" fontId="2" fillId="0" borderId="5" xfId="0" applyFont="1" applyBorder="1" applyAlignment="1">
      <alignment horizontal="left" vertical="top" wrapText="1"/>
    </xf>
    <xf numFmtId="0" fontId="35" fillId="22" borderId="7" xfId="0" applyFont="1" applyFill="1" applyBorder="1" applyAlignment="1">
      <alignment horizontal="center" vertical="center" wrapText="1"/>
    </xf>
    <xf numFmtId="0" fontId="35" fillId="22" borderId="8" xfId="0" applyFont="1" applyFill="1" applyBorder="1" applyAlignment="1">
      <alignment horizontal="center" vertical="center" wrapText="1"/>
    </xf>
    <xf numFmtId="0" fontId="35" fillId="22" borderId="5" xfId="0" applyFont="1" applyFill="1" applyBorder="1" applyAlignment="1">
      <alignment horizontal="center" vertical="center" wrapText="1"/>
    </xf>
    <xf numFmtId="0" fontId="1" fillId="0" borderId="1" xfId="0" applyFont="1" applyBorder="1" applyAlignment="1">
      <alignment horizontal="left" vertical="top"/>
    </xf>
    <xf numFmtId="0" fontId="12" fillId="12" borderId="12" xfId="0" applyFont="1" applyFill="1" applyBorder="1" applyAlignment="1">
      <alignment horizontal="center" vertical="center" wrapText="1"/>
    </xf>
  </cellXfs>
  <cellStyles count="19">
    <cellStyle name="Hiperlink 2" xfId="1" xr:uid="{00000000-0005-0000-0000-000000000000}"/>
    <cellStyle name="Normal" xfId="0" builtinId="0"/>
    <cellStyle name="Normal 2" xfId="2" xr:uid="{00000000-0005-0000-0000-000002000000}"/>
    <cellStyle name="Normal 2 2" xfId="3" xr:uid="{00000000-0005-0000-0000-000003000000}"/>
    <cellStyle name="Normal 2 2 2" xfId="4" xr:uid="{00000000-0005-0000-0000-000004000000}"/>
    <cellStyle name="Normal 2 3" xfId="5" xr:uid="{00000000-0005-0000-0000-000005000000}"/>
    <cellStyle name="Normal 2 3 2" xfId="6" xr:uid="{00000000-0005-0000-0000-000006000000}"/>
    <cellStyle name="Normal 2 3 3" xfId="7" xr:uid="{00000000-0005-0000-0000-000007000000}"/>
    <cellStyle name="Normal 2 4" xfId="8" xr:uid="{00000000-0005-0000-0000-000008000000}"/>
    <cellStyle name="Normal 3" xfId="9" xr:uid="{00000000-0005-0000-0000-000009000000}"/>
    <cellStyle name="Normal 4" xfId="10" xr:uid="{00000000-0005-0000-0000-00000A000000}"/>
    <cellStyle name="Normal 5" xfId="11" xr:uid="{00000000-0005-0000-0000-00000B000000}"/>
    <cellStyle name="Normal 6" xfId="12" xr:uid="{00000000-0005-0000-0000-00000C000000}"/>
    <cellStyle name="Normal 6 2 2 2" xfId="13" xr:uid="{00000000-0005-0000-0000-00000D000000}"/>
    <cellStyle name="Normal 7" xfId="14" xr:uid="{00000000-0005-0000-0000-00000E000000}"/>
    <cellStyle name="Normal 7 2" xfId="15" xr:uid="{00000000-0005-0000-0000-00000F000000}"/>
    <cellStyle name="Normal 9" xfId="16" xr:uid="{00000000-0005-0000-0000-000010000000}"/>
    <cellStyle name="Separador de milhares 2" xfId="17" xr:uid="{00000000-0005-0000-0000-000011000000}"/>
    <cellStyle name="Texto Explicativo 2" xfId="18" xr:uid="{00000000-0005-0000-0000-000012000000}"/>
  </cellStyles>
  <dxfs count="3564">
    <dxf>
      <font>
        <color rgb="FF0070C0"/>
      </font>
    </dxf>
    <dxf>
      <font>
        <strike/>
        <color rgb="FFFF0000"/>
      </font>
    </dxf>
    <dxf>
      <font>
        <color rgb="FF7030A0"/>
      </font>
    </dxf>
    <dxf>
      <font>
        <strike/>
      </font>
    </dxf>
    <dxf>
      <fill>
        <patternFill>
          <bgColor rgb="FFE6E9EE"/>
        </patternFill>
      </fill>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E6E9EE"/>
        </patternFill>
      </fill>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E6E9EE"/>
        </patternFill>
      </fill>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E6E9EE"/>
        </patternFill>
      </fill>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E6E9EE"/>
        </patternFill>
      </fill>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E6E9EE"/>
        </patternFill>
      </fill>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b/>
        <i val="0"/>
      </font>
      <fill>
        <patternFill>
          <bgColor rgb="FFAEAAAA"/>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ill>
        <patternFill>
          <bgColor rgb="FFFF0000"/>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FF0000"/>
        </patternFill>
      </fill>
    </dxf>
    <dxf>
      <fill>
        <patternFill>
          <bgColor rgb="FFFF0000"/>
        </patternFill>
      </fill>
    </dxf>
    <dxf>
      <font>
        <b val="0"/>
        <i val="0"/>
        <strike val="0"/>
        <condense val="0"/>
        <extend val="0"/>
        <outline val="0"/>
        <shadow val="0"/>
        <u val="none"/>
        <vertAlign val="baseline"/>
        <sz val="11"/>
        <color auto="1"/>
        <name val="Calibri"/>
        <scheme val="minor"/>
      </font>
      <numFmt numFmtId="30" formatCode="@"/>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Calibri"/>
        <family val="2"/>
        <scheme val="minor"/>
      </font>
      <numFmt numFmtId="30" formatCode="@"/>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scheme val="minor"/>
      </font>
      <numFmt numFmtId="30" formatCode="@"/>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Calibri"/>
        <scheme val="minor"/>
      </font>
      <numFmt numFmtId="30" formatCode="@"/>
      <fill>
        <patternFill patternType="none">
          <fgColor indexed="64"/>
          <bgColor auto="1"/>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Calibri"/>
        <scheme val="minor"/>
      </font>
      <numFmt numFmtId="30" formatCode="@"/>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Calibri"/>
        <scheme val="minor"/>
      </font>
      <numFmt numFmtId="30" formatCode="@"/>
      <fill>
        <patternFill patternType="none">
          <fgColor indexed="64"/>
          <bgColor indexed="65"/>
        </patternFill>
      </fill>
      <alignment horizontal="center" vertical="center" textRotation="0" wrapText="0" indent="0"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11"/>
        <color auto="1"/>
        <name val="Calibri"/>
        <scheme val="minor"/>
      </font>
      <numFmt numFmtId="30" formatCode="@"/>
      <fill>
        <patternFill patternType="none">
          <fgColor indexed="64"/>
          <bgColor indexed="65"/>
        </patternFill>
      </fill>
      <alignment horizontal="center" vertical="center" textRotation="0" wrapText="0"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scheme val="minor"/>
      </font>
      <numFmt numFmtId="30" formatCode="@"/>
      <fill>
        <patternFill patternType="none">
          <fgColor indexed="64"/>
          <bgColor indexed="65"/>
        </patternFill>
      </fill>
      <alignment horizontal="center" vertical="center" textRotation="0" wrapText="0"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scheme val="minor"/>
      </font>
      <numFmt numFmtId="30" formatCode="@"/>
      <fill>
        <patternFill patternType="none">
          <fgColor indexed="64"/>
          <bgColor indexed="65"/>
        </patternFill>
      </fill>
      <alignment horizontal="center" vertical="center" textRotation="0" wrapText="0"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scheme val="minor"/>
      </font>
      <numFmt numFmtId="30" formatCode="@"/>
      <fill>
        <patternFill patternType="none">
          <fgColor indexed="64"/>
          <bgColor indexed="65"/>
        </patternFill>
      </fill>
      <alignment horizontal="center" vertical="center" textRotation="0" wrapText="0"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scheme val="minor"/>
      </font>
      <numFmt numFmtId="30" formatCode="@"/>
      <fill>
        <patternFill patternType="none">
          <fgColor indexed="64"/>
          <bgColor indexed="65"/>
        </patternFill>
      </fill>
      <alignment horizontal="center" vertical="center" textRotation="0" wrapText="0"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scheme val="minor"/>
      </font>
      <numFmt numFmtId="30" formatCode="@"/>
      <fill>
        <patternFill patternType="none">
          <fgColor indexed="64"/>
          <bgColor indexed="65"/>
        </patternFill>
      </fill>
      <alignment horizontal="center" vertical="center" textRotation="0" wrapText="0"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scheme val="minor"/>
      </font>
      <numFmt numFmtId="30" formatCode="@"/>
      <fill>
        <patternFill patternType="none">
          <fgColor indexed="64"/>
          <bgColor indexed="65"/>
        </patternFill>
      </fill>
      <alignment horizontal="center" vertical="center" textRotation="0" wrapText="0"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scheme val="minor"/>
      </font>
      <numFmt numFmtId="30" formatCode="@"/>
      <fill>
        <patternFill patternType="none">
          <fgColor indexed="64"/>
          <bgColor indexed="65"/>
        </patternFill>
      </fill>
      <alignment horizontal="center" vertical="center" textRotation="0" wrapText="0" indent="0" justifyLastLine="0" shrinkToFit="0" readingOrder="0"/>
      <border diagonalUp="0" diagonalDown="0">
        <left/>
        <right style="thin">
          <color indexed="64"/>
        </right>
        <top style="thin">
          <color indexed="64"/>
        </top>
        <bottom style="thin">
          <color indexed="64"/>
        </bottom>
        <vertical/>
        <horizontal/>
      </border>
    </dxf>
    <dxf>
      <border outline="0">
        <top style="thin">
          <color indexed="64"/>
        </top>
      </border>
    </dxf>
    <dxf>
      <border outline="0">
        <right style="thin">
          <color indexed="64"/>
        </right>
        <top style="thin">
          <color indexed="64"/>
        </top>
        <bottom style="thin">
          <color indexed="64"/>
        </bottom>
      </border>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center" vertical="center" textRotation="0" wrapText="0" indent="0" justifyLastLine="0" shrinkToFit="0" readingOrder="0"/>
    </dxf>
    <dxf>
      <border outline="0">
        <bottom style="thin">
          <color indexed="64"/>
        </bottom>
      </border>
    </dxf>
    <dxf>
      <font>
        <strike val="0"/>
        <outline val="0"/>
        <shadow val="0"/>
        <u val="none"/>
        <vertAlign val="baseline"/>
        <sz val="11"/>
        <color theme="0"/>
        <name val="Calibri"/>
        <scheme val="minor"/>
      </font>
      <fill>
        <patternFill patternType="solid">
          <fgColor indexed="64"/>
          <bgColor theme="4" tint="-0.249977111117893"/>
        </patternFill>
      </fill>
    </dxf>
    <dxf>
      <font>
        <color rgb="FF0070C0"/>
      </font>
      <fill>
        <patternFill>
          <bgColor theme="0"/>
        </patternFill>
      </fill>
    </dxf>
    <dxf>
      <font>
        <color rgb="FF7030A0"/>
      </font>
    </dxf>
    <dxf>
      <font>
        <strike val="0"/>
        <color rgb="FFFF0000"/>
      </font>
    </dxf>
    <dxf>
      <font>
        <color rgb="FF0070C0"/>
      </font>
      <fill>
        <patternFill>
          <bgColor theme="0"/>
        </patternFill>
      </fill>
    </dxf>
    <dxf>
      <font>
        <color rgb="FF7030A0"/>
      </font>
    </dxf>
    <dxf>
      <font>
        <strike val="0"/>
        <color rgb="FFFF0000"/>
      </font>
    </dxf>
    <dxf>
      <numFmt numFmtId="0" formatCode="General"/>
      <fill>
        <patternFill patternType="none">
          <fgColor rgb="FF000000"/>
          <bgColor auto="1"/>
        </patternFill>
      </fill>
    </dxf>
    <dxf>
      <font>
        <b val="0"/>
        <i val="0"/>
        <strike val="0"/>
        <condense val="0"/>
        <extend val="0"/>
        <outline val="0"/>
        <shadow val="0"/>
        <u val="none"/>
        <vertAlign val="baseline"/>
        <sz val="11"/>
        <color auto="1"/>
        <name val="Calibri"/>
        <family val="2"/>
        <scheme val="minor"/>
      </font>
      <numFmt numFmtId="19" formatCode="dd/mm/yyyy"/>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Calibri"/>
        <scheme val="minor"/>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scheme val="minor"/>
      </font>
      <fill>
        <patternFill patternType="none">
          <fgColor indexed="64"/>
          <bgColor auto="1"/>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scheme val="minor"/>
      </font>
      <fill>
        <patternFill patternType="none">
          <fgColor indexed="64"/>
          <bgColor auto="1"/>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scheme val="minor"/>
      </font>
      <numFmt numFmtId="30" formatCode="@"/>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scheme val="minor"/>
      </font>
      <numFmt numFmtId="0" formatCode="General"/>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scheme val="minor"/>
      </font>
      <numFmt numFmtId="0" formatCode="General"/>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scheme val="minor"/>
      </font>
      <numFmt numFmtId="30" formatCode="@"/>
      <fill>
        <patternFill patternType="none">
          <fgColor indexed="64"/>
          <bgColor auto="1"/>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scheme val="minor"/>
      </font>
      <numFmt numFmtId="0" formatCode="General"/>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scheme val="minor"/>
      </font>
      <numFmt numFmtId="30" formatCode="@"/>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scheme val="minor"/>
      </font>
      <numFmt numFmtId="30" formatCode="@"/>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scheme val="minor"/>
      </font>
      <numFmt numFmtId="30" formatCode="@"/>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scheme val="minor"/>
      </font>
      <numFmt numFmtId="30" formatCode="@"/>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scheme val="minor"/>
      </font>
      <numFmt numFmtId="30" formatCode="@"/>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scheme val="minor"/>
      </font>
      <numFmt numFmtId="30" formatCode="@"/>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scheme val="minor"/>
      </font>
      <numFmt numFmtId="30" formatCode="@"/>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scheme val="minor"/>
      </font>
      <numFmt numFmtId="30" formatCode="@"/>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scheme val="minor"/>
      </font>
      <numFmt numFmtId="30" formatCode="@"/>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outline="0">
        <left style="thin">
          <color rgb="FF000000"/>
        </left>
      </border>
    </dxf>
    <dxf>
      <fill>
        <patternFill patternType="none">
          <fgColor rgb="FF000000"/>
          <bgColor auto="1"/>
        </patternFill>
      </fill>
    </dxf>
    <dxf>
      <font>
        <b/>
        <i val="0"/>
        <strike val="0"/>
        <condense val="0"/>
        <extend val="0"/>
        <outline val="0"/>
        <shadow val="0"/>
        <u val="none"/>
        <vertAlign val="baseline"/>
        <sz val="12"/>
        <color rgb="FFFFFF00"/>
        <name val="Calibri"/>
        <scheme val="minor"/>
      </font>
      <fill>
        <patternFill patternType="solid">
          <fgColor indexed="64"/>
          <bgColor theme="8" tint="-0.499984740745262"/>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color rgb="FF0070C0"/>
      </font>
    </dxf>
    <dxf>
      <font>
        <strike/>
        <color rgb="FFFF0000"/>
      </font>
    </dxf>
    <dxf>
      <font>
        <color rgb="FF7030A0"/>
      </font>
    </dxf>
    <dxf>
      <font>
        <strike/>
      </font>
    </dxf>
    <dxf>
      <fill>
        <patternFill>
          <bgColor rgb="FFE6E9EE"/>
        </patternFill>
      </fill>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E6E9EE"/>
        </patternFill>
      </fill>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s>
  <tableStyles count="0" defaultTableStyle="TableStyleMedium2" defaultPivotStyle="PivotStyleLight16"/>
  <colors>
    <mruColors>
      <color rgb="FFFF5B5B"/>
      <color rgb="FFFF0000"/>
      <color rgb="FF7030A0"/>
      <color rgb="FFFFB3B3"/>
      <color rgb="FFFED2D2"/>
      <color rgb="FFF2F7FC"/>
      <color rgb="FFE6E9EE"/>
      <color rgb="FF548235"/>
      <color rgb="FFACB9CA"/>
      <color rgb="FFAEAAA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31" Type="http://schemas.microsoft.com/office/2017/10/relationships/person" Target="persons/person.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ramaolopes/Downloads/Ement&#225;rio%20da%20Natureza%20de%20Receita%202022%20-%202-Edi&#231;&#227;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elas"/>
      <sheetName val="ENR-2022"/>
      <sheetName val="Síntese Alterações "/>
    </sheetNames>
    <sheetDataSet>
      <sheetData sheetId="0"/>
      <sheetData sheetId="1"/>
      <sheetData sheetId="2"/>
    </sheetDataSet>
  </externalBook>
</externalLink>
</file>

<file path=xl/persons/person.xml><?xml version="1.0" encoding="utf-8"?>
<personList xmlns="http://schemas.microsoft.com/office/spreadsheetml/2018/threadedcomments" xmlns:x="http://schemas.openxmlformats.org/spreadsheetml/2006/main">
  <person displayName="Gabriela Leopoldina Abreu" id="{94B109D9-8B5C-4873-93F7-E15E475F555A}" userId="Gabriela Leopoldina Abreu" providerId="None"/>
</personList>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0000000}" name="Tabela813" displayName="Tabela813" ref="B3:T3805" totalsRowShown="0" headerRowDxfId="3541" dataDxfId="3540" tableBorderDxfId="3539">
  <autoFilter ref="B3:T3805" xr:uid="{00000000-0009-0000-0100-00000C000000}"/>
  <tableColumns count="19">
    <tableColumn id="1" xr3:uid="{00000000-0010-0000-0000-000001000000}" name="RED" dataDxfId="3538"/>
    <tableColumn id="2" xr3:uid="{00000000-0010-0000-0000-000002000000}" name="C" dataDxfId="3537"/>
    <tableColumn id="3" xr3:uid="{00000000-0010-0000-0000-000003000000}" name="O" dataDxfId="3536"/>
    <tableColumn id="4" xr3:uid="{00000000-0010-0000-0000-000004000000}" name="E" dataDxfId="3535"/>
    <tableColumn id="5" xr3:uid="{00000000-0010-0000-0000-000005000000}" name="D1" dataDxfId="3534"/>
    <tableColumn id="6" xr3:uid="{00000000-0010-0000-0000-000006000000}" name="D2" dataDxfId="3533"/>
    <tableColumn id="7" xr3:uid="{00000000-0010-0000-0000-000007000000}" name="D3" dataDxfId="3532"/>
    <tableColumn id="8" xr3:uid="{00000000-0010-0000-0000-000008000000}" name="T" dataDxfId="3531"/>
    <tableColumn id="9" xr3:uid="{00000000-0010-0000-0000-000009000000}" name="D4" dataDxfId="3530"/>
    <tableColumn id="10" xr3:uid="{00000000-0010-0000-0000-00000A000000}" name="NR" dataDxfId="3529">
      <calculatedColumnFormula>IF(Tabela813[[#This Row],[C]]&lt;&gt;"",IF(Tabela813[[#This Row],[RED]]&lt;&gt;"",(Tabela813[[#This Row],[RED]] &amp; "."),"") &amp; CONCATENATE(Tabela813[[#This Row],[C]],".",Tabela813[[#This Row],[O]],".",Tabela813[[#This Row],[E]],".",Tabela813[[#This Row],[D1]],".",Tabela813[[#This Row],[D2]],".",Tabela813[[#This Row],[D3]],".",Tabela813[[#This Row],[T]],".",Tabela813[[#This Row],[D4]]),"")</calculatedColumnFormula>
    </tableColumn>
    <tableColumn id="11" xr3:uid="{00000000-0010-0000-0000-00000B000000}" name="Especificação" dataDxfId="3528"/>
    <tableColumn id="12" xr3:uid="{00000000-0010-0000-0000-00000C000000}" name="S-Sintética_x000a_A-Analítica" dataDxfId="3527">
      <calculatedColumnFormula>IF(N4 &lt; N5,"S","A")</calculatedColumnFormula>
    </tableColumn>
    <tableColumn id="13" xr3:uid="{00000000-0010-0000-0000-00000D000000}" name="Nível" dataDxfId="3526">
      <calculatedColumnFormula>IF(VALUE(Tabela813[[#This Row],[RED]]) &gt; 0,1,0) + IF(VALUE(J4)&gt;0,8,IF(VALUE(I4)&gt;0,7,IF(VALUE(H4)&gt;0,6,IF(VALUE(G4)&gt;0,5,IF(VALUE(F4)&gt;0,4,IF(VALUE(E4)&gt;0,3,IF(VALUE(D4)&gt;0,2,1)))))))</calculatedColumnFormula>
    </tableColumn>
    <tableColumn id="14" xr3:uid="{00000000-0010-0000-0000-00000E000000}" name="Portaria" dataDxfId="3525"/>
    <tableColumn id="15" xr3:uid="{00000000-0010-0000-0000-00000F000000}" name="Descrição" dataDxfId="3524"/>
    <tableColumn id="16" xr3:uid="{00000000-0010-0000-0000-000010000000}" name="Norma Correspondente" dataDxfId="3523"/>
    <tableColumn id="17" xr3:uid="{00000000-0010-0000-0000-000011000000}" name="Situação" dataDxfId="3522"/>
    <tableColumn id="19" xr3:uid="{FE967E75-D575-48E5-A503-CB050794100D}" name="Data" dataDxfId="3521"/>
    <tableColumn id="18" xr3:uid="{00000000-0010-0000-0000-000012000000}" name="NATUREZA RECEITA" dataDxfId="3520">
      <calculatedColumnFormula>Tabela813[[#This Row],[NR]]&amp;" - "&amp;Tabela813[[#This Row],[Especificação]]</calculatedColumnFormula>
    </tableColumn>
  </tableColumns>
  <tableStyleInfo name="TableStyleLight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1000000}" name="Tabela1" displayName="Tabela1" ref="B2:O145" totalsRowShown="0" headerRowDxfId="3513" dataDxfId="3511" headerRowBorderDxfId="3512" tableBorderDxfId="3510" totalsRowBorderDxfId="3509">
  <autoFilter ref="B2:O145" xr:uid="{00000000-0009-0000-0100-000001000000}"/>
  <sortState xmlns:xlrd2="http://schemas.microsoft.com/office/spreadsheetml/2017/richdata2" ref="B3:O145">
    <sortCondition ref="K3:K145"/>
  </sortState>
  <tableColumns count="14">
    <tableColumn id="1" xr3:uid="{00000000-0010-0000-0100-000001000000}" name="RED" dataDxfId="3508"/>
    <tableColumn id="2" xr3:uid="{00000000-0010-0000-0100-000002000000}" name="C" dataDxfId="3507"/>
    <tableColumn id="3" xr3:uid="{00000000-0010-0000-0100-000003000000}" name="O" dataDxfId="3506"/>
    <tableColumn id="4" xr3:uid="{00000000-0010-0000-0100-000004000000}" name="E" dataDxfId="3505"/>
    <tableColumn id="5" xr3:uid="{00000000-0010-0000-0100-000005000000}" name="D1" dataDxfId="3504"/>
    <tableColumn id="6" xr3:uid="{00000000-0010-0000-0100-000006000000}" name="D2" dataDxfId="3503"/>
    <tableColumn id="7" xr3:uid="{00000000-0010-0000-0100-000007000000}" name="D3" dataDxfId="3502"/>
    <tableColumn id="8" xr3:uid="{00000000-0010-0000-0100-000008000000}" name="T" dataDxfId="3501"/>
    <tableColumn id="9" xr3:uid="{00000000-0010-0000-0100-000009000000}" name="D4" dataDxfId="3500"/>
    <tableColumn id="10" xr3:uid="{00000000-0010-0000-0100-00000A000000}" name="NR" dataDxfId="3499"/>
    <tableColumn id="11" xr3:uid="{00000000-0010-0000-0100-00000B000000}" name="Especificação" dataDxfId="3498"/>
    <tableColumn id="12" xr3:uid="{00000000-0010-0000-0100-00000C000000}" name="AÇÃO" dataDxfId="3497"/>
    <tableColumn id="14" xr3:uid="{4C9356EA-67EF-414D-AA93-DC6C6CBCAF60}" name="Data" dataDxfId="3496"/>
    <tableColumn id="13" xr3:uid="{00000000-0010-0000-0100-00000D000000}" name="VERSÃO" dataDxfId="3495"/>
  </tableColumns>
  <tableStyleInfo name="TableStyleLight9" showFirstColumn="0" showLastColumn="0" showRowStripes="1" showColumnStripes="0"/>
</table>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Escritório">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1.v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Plan17">
    <tabColor theme="8" tint="-0.499984740745262"/>
  </sheetPr>
  <dimension ref="A1:V3830"/>
  <sheetViews>
    <sheetView showGridLines="0" tabSelected="1" zoomScale="120" zoomScaleNormal="120" workbookViewId="0">
      <pane xSplit="11" ySplit="3" topLeftCell="L3820" activePane="bottomRight" state="frozen"/>
      <selection activeCell="A3" sqref="A3"/>
      <selection pane="topRight" activeCell="A3" sqref="A3"/>
      <selection pane="bottomLeft" activeCell="A3" sqref="A3"/>
      <selection pane="bottomRight" activeCell="B1073" sqref="B1073:S1073"/>
    </sheetView>
  </sheetViews>
  <sheetFormatPr defaultColWidth="9.140625" defaultRowHeight="15" x14ac:dyDescent="0.25"/>
  <cols>
    <col min="1" max="1" width="2.5703125" style="181" customWidth="1"/>
    <col min="2" max="2" width="6.5703125" style="7" customWidth="1"/>
    <col min="3" max="3" width="4.140625" style="7" customWidth="1"/>
    <col min="4" max="4" width="4.42578125" style="7" customWidth="1"/>
    <col min="5" max="5" width="4" style="7" customWidth="1"/>
    <col min="6" max="8" width="5.42578125" style="7" customWidth="1"/>
    <col min="9" max="9" width="4" style="7" customWidth="1"/>
    <col min="10" max="10" width="5.42578125" style="7" customWidth="1"/>
    <col min="11" max="11" width="18.5703125" style="24" customWidth="1"/>
    <col min="12" max="12" width="69.7109375" style="6" customWidth="1"/>
    <col min="13" max="13" width="16.42578125" style="11" customWidth="1"/>
    <col min="14" max="14" width="10.85546875" style="11" bestFit="1" customWidth="1"/>
    <col min="15" max="15" width="14.42578125" style="11" bestFit="1" customWidth="1"/>
    <col min="16" max="16" width="105.7109375" style="6" customWidth="1"/>
    <col min="17" max="17" width="55.7109375" style="7" customWidth="1"/>
    <col min="18" max="18" width="16" style="24" customWidth="1"/>
    <col min="19" max="19" width="16" style="146" customWidth="1"/>
    <col min="20" max="20" width="238.140625" style="7" hidden="1" customWidth="1"/>
    <col min="21" max="44" width="8.7109375" style="7" customWidth="1"/>
    <col min="45" max="16384" width="9.140625" style="7"/>
  </cols>
  <sheetData>
    <row r="1" spans="1:20" ht="9.75" customHeight="1" x14ac:dyDescent="0.25"/>
    <row r="2" spans="1:20" ht="52.5" customHeight="1" x14ac:dyDescent="0.25">
      <c r="B2" s="197" t="s">
        <v>6615</v>
      </c>
      <c r="C2" s="197"/>
      <c r="D2" s="197"/>
      <c r="E2" s="197"/>
      <c r="F2" s="197"/>
      <c r="G2" s="197"/>
      <c r="H2" s="197"/>
      <c r="I2" s="197"/>
      <c r="J2" s="197"/>
      <c r="K2" s="197"/>
    </row>
    <row r="3" spans="1:20" s="16" customFormat="1" ht="81.599999999999994" customHeight="1" x14ac:dyDescent="0.25">
      <c r="A3" s="181"/>
      <c r="B3" s="55" t="s">
        <v>1609</v>
      </c>
      <c r="C3" s="56" t="s">
        <v>32</v>
      </c>
      <c r="D3" s="56" t="s">
        <v>33</v>
      </c>
      <c r="E3" s="56" t="s">
        <v>34</v>
      </c>
      <c r="F3" s="56" t="s">
        <v>35</v>
      </c>
      <c r="G3" s="56" t="s">
        <v>1610</v>
      </c>
      <c r="H3" s="56" t="s">
        <v>37</v>
      </c>
      <c r="I3" s="56" t="s">
        <v>38</v>
      </c>
      <c r="J3" s="56" t="s">
        <v>1611</v>
      </c>
      <c r="K3" s="56" t="s">
        <v>39</v>
      </c>
      <c r="L3" s="56" t="s">
        <v>40</v>
      </c>
      <c r="M3" s="56" t="s">
        <v>793</v>
      </c>
      <c r="N3" s="56" t="s">
        <v>0</v>
      </c>
      <c r="O3" s="56" t="s">
        <v>41</v>
      </c>
      <c r="P3" s="56" t="s">
        <v>42</v>
      </c>
      <c r="Q3" s="56" t="s">
        <v>43</v>
      </c>
      <c r="R3" s="56" t="s">
        <v>4441</v>
      </c>
      <c r="S3" s="147" t="s">
        <v>6538</v>
      </c>
      <c r="T3" s="124" t="s">
        <v>6507</v>
      </c>
    </row>
    <row r="4" spans="1:20" ht="45" x14ac:dyDescent="0.25">
      <c r="A4" s="179"/>
      <c r="B4" s="51"/>
      <c r="C4" s="22" t="s">
        <v>1537</v>
      </c>
      <c r="D4" s="22" t="s">
        <v>1540</v>
      </c>
      <c r="E4" s="22" t="s">
        <v>1540</v>
      </c>
      <c r="F4" s="22" t="s">
        <v>1540</v>
      </c>
      <c r="G4" s="22" t="s">
        <v>1543</v>
      </c>
      <c r="H4" s="22" t="s">
        <v>1540</v>
      </c>
      <c r="I4" s="22" t="s">
        <v>1540</v>
      </c>
      <c r="J4" s="22" t="s">
        <v>1543</v>
      </c>
      <c r="K4" s="20" t="str">
        <f>IF(Tabela813[[#This Row],[C]]&lt;&gt;"",IF(Tabela813[[#This Row],[RED]]&lt;&gt;"",(Tabela813[[#This Row],[RED]] &amp; "."),"") &amp; CONCATENATE(Tabela813[[#This Row],[C]],".",Tabela813[[#This Row],[O]],".",Tabela813[[#This Row],[E]],".",Tabela813[[#This Row],[D1]],".",Tabela813[[#This Row],[D2]],".",Tabela813[[#This Row],[D3]],".",Tabela813[[#This Row],[T]],".",Tabela813[[#This Row],[D4]]),"")</f>
        <v>1.0.0.0.00.0.0.00</v>
      </c>
      <c r="L4" s="23" t="s">
        <v>44</v>
      </c>
      <c r="M4" s="20" t="str">
        <f t="shared" ref="M4:M67" si="0">IF(N4 &lt; N5,"S","A")</f>
        <v>S</v>
      </c>
      <c r="N4" s="20">
        <f>IF(VALUE(Tabela813[[#This Row],[RED]]) &gt; 0,1,0) + IF(VALUE(J4)&gt;0,8,IF(VALUE(I4)&gt;0,7,IF(VALUE(H4)&gt;0,6,IF(VALUE(G4)&gt;0,5,IF(VALUE(F4)&gt;0,4,IF(VALUE(E4)&gt;0,3,IF(VALUE(D4)&gt;0,2,1)))))))</f>
        <v>1</v>
      </c>
      <c r="O4" s="22" t="s">
        <v>45</v>
      </c>
      <c r="P4" s="1" t="s">
        <v>46</v>
      </c>
      <c r="Q4" s="1"/>
      <c r="R4" s="39"/>
      <c r="S4" s="154" t="s">
        <v>158</v>
      </c>
      <c r="T4" s="7" t="str">
        <f>Tabela813[[#This Row],[NR]]&amp;" - "&amp;Tabela813[[#This Row],[Especificação]]</f>
        <v>1.0.0.0.00.0.0.00 - Receitas Correntes</v>
      </c>
    </row>
    <row r="5" spans="1:20" x14ac:dyDescent="0.25">
      <c r="A5" s="179"/>
      <c r="B5" s="51"/>
      <c r="C5" s="22" t="s">
        <v>1537</v>
      </c>
      <c r="D5" s="22" t="s">
        <v>1537</v>
      </c>
      <c r="E5" s="22" t="s">
        <v>1540</v>
      </c>
      <c r="F5" s="22" t="s">
        <v>1540</v>
      </c>
      <c r="G5" s="22" t="s">
        <v>1543</v>
      </c>
      <c r="H5" s="22" t="s">
        <v>1540</v>
      </c>
      <c r="I5" s="22" t="s">
        <v>1540</v>
      </c>
      <c r="J5" s="22" t="s">
        <v>1543</v>
      </c>
      <c r="K5" s="20" t="str">
        <f>IF(Tabela813[[#This Row],[C]]&lt;&gt;"",IF(Tabela813[[#This Row],[RED]]&lt;&gt;"",(Tabela813[[#This Row],[RED]] &amp; "."),"") &amp; CONCATENATE(Tabela813[[#This Row],[C]],".",Tabela813[[#This Row],[O]],".",Tabela813[[#This Row],[E]],".",Tabela813[[#This Row],[D1]],".",Tabela813[[#This Row],[D2]],".",Tabela813[[#This Row],[D3]],".",Tabela813[[#This Row],[T]],".",Tabela813[[#This Row],[D4]]),"")</f>
        <v>1.1.0.0.00.0.0.00</v>
      </c>
      <c r="L5" s="23" t="s">
        <v>47</v>
      </c>
      <c r="M5" s="20" t="str">
        <f t="shared" si="0"/>
        <v>S</v>
      </c>
      <c r="N5" s="20">
        <f>IF(VALUE(Tabela813[[#This Row],[RED]]) &gt; 0,1,0) + IF(VALUE(J5)&gt;0,8,IF(VALUE(I5)&gt;0,7,IF(VALUE(H5)&gt;0,6,IF(VALUE(G5)&gt;0,5,IF(VALUE(F5)&gt;0,4,IF(VALUE(E5)&gt;0,3,IF(VALUE(D5)&gt;0,2,1)))))))</f>
        <v>2</v>
      </c>
      <c r="O5" s="22" t="s">
        <v>45</v>
      </c>
      <c r="P5" s="1" t="s">
        <v>48</v>
      </c>
      <c r="Q5" s="1"/>
      <c r="R5" s="39"/>
      <c r="S5" s="154" t="s">
        <v>158</v>
      </c>
      <c r="T5" s="7" t="str">
        <f>Tabela813[[#This Row],[NR]]&amp;" - "&amp;Tabela813[[#This Row],[Especificação]]</f>
        <v>1.1.0.0.00.0.0.00 - Impostos, Taxas e Contribuições de Melhoria</v>
      </c>
    </row>
    <row r="6" spans="1:20" ht="60" x14ac:dyDescent="0.25">
      <c r="A6" s="179"/>
      <c r="B6" s="51"/>
      <c r="C6" s="22" t="s">
        <v>1537</v>
      </c>
      <c r="D6" s="22" t="s">
        <v>1537</v>
      </c>
      <c r="E6" s="22" t="s">
        <v>1537</v>
      </c>
      <c r="F6" s="22" t="s">
        <v>1540</v>
      </c>
      <c r="G6" s="22" t="s">
        <v>1543</v>
      </c>
      <c r="H6" s="22" t="s">
        <v>1540</v>
      </c>
      <c r="I6" s="22" t="s">
        <v>1540</v>
      </c>
      <c r="J6" s="22" t="s">
        <v>1543</v>
      </c>
      <c r="K6" s="20" t="str">
        <f>IF(Tabela813[[#This Row],[C]]&lt;&gt;"",IF(Tabela813[[#This Row],[RED]]&lt;&gt;"",(Tabela813[[#This Row],[RED]] &amp; "."),"") &amp; CONCATENATE(Tabela813[[#This Row],[C]],".",Tabela813[[#This Row],[O]],".",Tabela813[[#This Row],[E]],".",Tabela813[[#This Row],[D1]],".",Tabela813[[#This Row],[D2]],".",Tabela813[[#This Row],[D3]],".",Tabela813[[#This Row],[T]],".",Tabela813[[#This Row],[D4]]),"")</f>
        <v>1.1.1.0.00.0.0.00</v>
      </c>
      <c r="L6" s="23" t="s">
        <v>49</v>
      </c>
      <c r="M6" s="20" t="str">
        <f t="shared" si="0"/>
        <v>S</v>
      </c>
      <c r="N6" s="20">
        <f>IF(VALUE(Tabela813[[#This Row],[RED]]) &gt; 0,1,0) + IF(VALUE(J6)&gt;0,8,IF(VALUE(I6)&gt;0,7,IF(VALUE(H6)&gt;0,6,IF(VALUE(G6)&gt;0,5,IF(VALUE(F6)&gt;0,4,IF(VALUE(E6)&gt;0,3,IF(VALUE(D6)&gt;0,2,1)))))))</f>
        <v>3</v>
      </c>
      <c r="O6" s="22" t="s">
        <v>45</v>
      </c>
      <c r="P6" s="1" t="s">
        <v>50</v>
      </c>
      <c r="Q6" s="1"/>
      <c r="R6" s="39"/>
      <c r="S6" s="154" t="s">
        <v>158</v>
      </c>
      <c r="T6" s="7" t="str">
        <f>Tabela813[[#This Row],[NR]]&amp;" - "&amp;Tabela813[[#This Row],[Especificação]]</f>
        <v>1.1.1.0.00.0.0.00 - Impostos</v>
      </c>
    </row>
    <row r="7" spans="1:20" x14ac:dyDescent="0.25">
      <c r="A7" s="179"/>
      <c r="B7" s="51"/>
      <c r="C7" s="22" t="s">
        <v>1537</v>
      </c>
      <c r="D7" s="22" t="s">
        <v>1537</v>
      </c>
      <c r="E7" s="22" t="s">
        <v>1537</v>
      </c>
      <c r="F7" s="22" t="s">
        <v>1546</v>
      </c>
      <c r="G7" s="22" t="s">
        <v>1543</v>
      </c>
      <c r="H7" s="22" t="s">
        <v>1540</v>
      </c>
      <c r="I7" s="22" t="s">
        <v>1540</v>
      </c>
      <c r="J7" s="22" t="s">
        <v>1543</v>
      </c>
      <c r="K7" s="20" t="str">
        <f>IF(Tabela813[[#This Row],[C]]&lt;&gt;"",IF(Tabela813[[#This Row],[RED]]&lt;&gt;"",(Tabela813[[#This Row],[RED]] &amp; "."),"") &amp; CONCATENATE(Tabela813[[#This Row],[C]],".",Tabela813[[#This Row],[O]],".",Tabela813[[#This Row],[E]],".",Tabela813[[#This Row],[D1]],".",Tabela813[[#This Row],[D2]],".",Tabela813[[#This Row],[D3]],".",Tabela813[[#This Row],[T]],".",Tabela813[[#This Row],[D4]]),"")</f>
        <v>1.1.1.2.00.0.0.00</v>
      </c>
      <c r="L7" s="23" t="s">
        <v>52</v>
      </c>
      <c r="M7" s="20" t="str">
        <f t="shared" si="0"/>
        <v>S</v>
      </c>
      <c r="N7" s="20">
        <f>IF(VALUE(Tabela813[[#This Row],[RED]]) &gt; 0,1,0) + IF(VALUE(J7)&gt;0,8,IF(VALUE(I7)&gt;0,7,IF(VALUE(H7)&gt;0,6,IF(VALUE(G7)&gt;0,5,IF(VALUE(F7)&gt;0,4,IF(VALUE(E7)&gt;0,3,IF(VALUE(D7)&gt;0,2,1)))))))</f>
        <v>4</v>
      </c>
      <c r="O7" s="22" t="s">
        <v>45</v>
      </c>
      <c r="P7" s="1" t="s">
        <v>53</v>
      </c>
      <c r="Q7" s="1"/>
      <c r="R7" s="39"/>
      <c r="S7" s="154" t="s">
        <v>158</v>
      </c>
      <c r="T7" s="7" t="str">
        <f>Tabela813[[#This Row],[NR]]&amp;" - "&amp;Tabela813[[#This Row],[Especificação]]</f>
        <v>1.1.1.2.00.0.0.00 - Impostos sobre o Patrimônio</v>
      </c>
    </row>
    <row r="8" spans="1:20" ht="45" x14ac:dyDescent="0.25">
      <c r="A8" s="179"/>
      <c r="B8" s="51"/>
      <c r="C8" s="22" t="s">
        <v>1537</v>
      </c>
      <c r="D8" s="22" t="s">
        <v>1537</v>
      </c>
      <c r="E8" s="22" t="s">
        <v>1537</v>
      </c>
      <c r="F8" s="22" t="s">
        <v>1546</v>
      </c>
      <c r="G8" s="22" t="s">
        <v>1570</v>
      </c>
      <c r="H8" s="22" t="s">
        <v>1540</v>
      </c>
      <c r="I8" s="22" t="s">
        <v>1540</v>
      </c>
      <c r="J8" s="22" t="s">
        <v>1543</v>
      </c>
      <c r="K8" s="20" t="str">
        <f>IF(Tabela813[[#This Row],[C]]&lt;&gt;"",IF(Tabela813[[#This Row],[RED]]&lt;&gt;"",(Tabela813[[#This Row],[RED]] &amp; "."),"") &amp; CONCATENATE(Tabela813[[#This Row],[C]],".",Tabela813[[#This Row],[O]],".",Tabela813[[#This Row],[E]],".",Tabela813[[#This Row],[D1]],".",Tabela813[[#This Row],[D2]],".",Tabela813[[#This Row],[D3]],".",Tabela813[[#This Row],[T]],".",Tabela813[[#This Row],[D4]]),"")</f>
        <v>1.1.1.2.50.0.0.00</v>
      </c>
      <c r="L8" s="23" t="s">
        <v>54</v>
      </c>
      <c r="M8" s="20" t="str">
        <f t="shared" si="0"/>
        <v>S</v>
      </c>
      <c r="N8" s="20">
        <f>IF(VALUE(Tabela813[[#This Row],[RED]]) &gt; 0,1,0) + IF(VALUE(J8)&gt;0,8,IF(VALUE(I8)&gt;0,7,IF(VALUE(H8)&gt;0,6,IF(VALUE(G8)&gt;0,5,IF(VALUE(F8)&gt;0,4,IF(VALUE(E8)&gt;0,3,IF(VALUE(D8)&gt;0,2,1)))))))</f>
        <v>5</v>
      </c>
      <c r="O8" s="22" t="s">
        <v>55</v>
      </c>
      <c r="P8" s="1" t="s">
        <v>56</v>
      </c>
      <c r="Q8" s="1"/>
      <c r="R8" s="39"/>
      <c r="S8" s="154" t="s">
        <v>158</v>
      </c>
      <c r="T8" s="7" t="str">
        <f>Tabela813[[#This Row],[NR]]&amp;" - "&amp;Tabela813[[#This Row],[Especificação]]</f>
        <v>1.1.1.2.50.0.0.00 - Imposto sobre a Propriedade Predial e Territorial Urbana</v>
      </c>
    </row>
    <row r="9" spans="1:20" ht="45" x14ac:dyDescent="0.25">
      <c r="A9" s="179"/>
      <c r="B9" s="51"/>
      <c r="C9" s="22" t="s">
        <v>1537</v>
      </c>
      <c r="D9" s="22" t="s">
        <v>1537</v>
      </c>
      <c r="E9" s="22" t="s">
        <v>1537</v>
      </c>
      <c r="F9" s="22" t="s">
        <v>1546</v>
      </c>
      <c r="G9" s="22" t="s">
        <v>1570</v>
      </c>
      <c r="H9" s="22" t="s">
        <v>1540</v>
      </c>
      <c r="I9" s="22" t="s">
        <v>1537</v>
      </c>
      <c r="J9" s="22" t="s">
        <v>1543</v>
      </c>
      <c r="K9" s="20" t="str">
        <f>IF(Tabela813[[#This Row],[C]]&lt;&gt;"",IF(Tabela813[[#This Row],[RED]]&lt;&gt;"",(Tabela813[[#This Row],[RED]] &amp; "."),"") &amp; CONCATENATE(Tabela813[[#This Row],[C]],".",Tabela813[[#This Row],[O]],".",Tabela813[[#This Row],[E]],".",Tabela813[[#This Row],[D1]],".",Tabela813[[#This Row],[D2]],".",Tabela813[[#This Row],[D3]],".",Tabela813[[#This Row],[T]],".",Tabela813[[#This Row],[D4]]),"")</f>
        <v>1.1.1.2.50.0.1.00</v>
      </c>
      <c r="L9" s="23" t="s">
        <v>795</v>
      </c>
      <c r="M9" s="20" t="str">
        <f t="shared" si="0"/>
        <v>A</v>
      </c>
      <c r="N9" s="20">
        <f>IF(VALUE(Tabela813[[#This Row],[RED]]) &gt; 0,1,0) + IF(VALUE(J9)&gt;0,8,IF(VALUE(I9)&gt;0,7,IF(VALUE(H9)&gt;0,6,IF(VALUE(G9)&gt;0,5,IF(VALUE(F9)&gt;0,4,IF(VALUE(E9)&gt;0,3,IF(VALUE(D9)&gt;0,2,1)))))))</f>
        <v>7</v>
      </c>
      <c r="O9" s="22" t="s">
        <v>55</v>
      </c>
      <c r="P9" s="1" t="s">
        <v>56</v>
      </c>
      <c r="Q9" s="1"/>
      <c r="R9" s="39"/>
      <c r="S9" s="154" t="s">
        <v>158</v>
      </c>
      <c r="T9" s="7" t="str">
        <f>Tabela813[[#This Row],[NR]]&amp;" - "&amp;Tabela813[[#This Row],[Especificação]]</f>
        <v>1.1.1.2.50.0.1.00 - Imposto sobre a Propriedade Predial e Territorial Urbana - Principal</v>
      </c>
    </row>
    <row r="10" spans="1:20" ht="45" x14ac:dyDescent="0.25">
      <c r="A10" s="179"/>
      <c r="B10" s="51"/>
      <c r="C10" s="22" t="s">
        <v>1537</v>
      </c>
      <c r="D10" s="22" t="s">
        <v>1537</v>
      </c>
      <c r="E10" s="22" t="s">
        <v>1537</v>
      </c>
      <c r="F10" s="22" t="s">
        <v>1546</v>
      </c>
      <c r="G10" s="22" t="s">
        <v>1570</v>
      </c>
      <c r="H10" s="22" t="s">
        <v>1540</v>
      </c>
      <c r="I10" s="22" t="s">
        <v>1546</v>
      </c>
      <c r="J10" s="22" t="s">
        <v>1543</v>
      </c>
      <c r="K10" s="20" t="str">
        <f>IF(Tabela813[[#This Row],[C]]&lt;&gt;"",IF(Tabela813[[#This Row],[RED]]&lt;&gt;"",(Tabela813[[#This Row],[RED]] &amp; "."),"") &amp; CONCATENATE(Tabela813[[#This Row],[C]],".",Tabela813[[#This Row],[O]],".",Tabela813[[#This Row],[E]],".",Tabela813[[#This Row],[D1]],".",Tabela813[[#This Row],[D2]],".",Tabela813[[#This Row],[D3]],".",Tabela813[[#This Row],[T]],".",Tabela813[[#This Row],[D4]]),"")</f>
        <v>1.1.1.2.50.0.2.00</v>
      </c>
      <c r="L10" s="23" t="s">
        <v>796</v>
      </c>
      <c r="M10" s="20" t="str">
        <f>IF(N10 &lt; N11,"S","A")</f>
        <v>A</v>
      </c>
      <c r="N10" s="20">
        <f>IF(VALUE(Tabela813[[#This Row],[RED]]) &gt; 0,1,0) + IF(VALUE(J10)&gt;0,8,IF(VALUE(I10)&gt;0,7,IF(VALUE(H10)&gt;0,6,IF(VALUE(G10)&gt;0,5,IF(VALUE(F10)&gt;0,4,IF(VALUE(E10)&gt;0,3,IF(VALUE(D10)&gt;0,2,1)))))))</f>
        <v>7</v>
      </c>
      <c r="O10" s="22" t="s">
        <v>55</v>
      </c>
      <c r="P10" s="1" t="s">
        <v>56</v>
      </c>
      <c r="Q10" s="1"/>
      <c r="R10" s="39"/>
      <c r="S10" s="154" t="s">
        <v>158</v>
      </c>
      <c r="T10" s="7" t="str">
        <f>Tabela813[[#This Row],[NR]]&amp;" - "&amp;Tabela813[[#This Row],[Especificação]]</f>
        <v>1.1.1.2.50.0.2.00 - Imposto sobre a Propriedade Predial e Territorial Urbana - Multas e Juros de Mora</v>
      </c>
    </row>
    <row r="11" spans="1:20" ht="45" x14ac:dyDescent="0.25">
      <c r="A11" s="179"/>
      <c r="B11" s="51"/>
      <c r="C11" s="22" t="s">
        <v>1537</v>
      </c>
      <c r="D11" s="22" t="s">
        <v>1537</v>
      </c>
      <c r="E11" s="22" t="s">
        <v>1537</v>
      </c>
      <c r="F11" s="22" t="s">
        <v>1546</v>
      </c>
      <c r="G11" s="22" t="s">
        <v>1570</v>
      </c>
      <c r="H11" s="22" t="s">
        <v>1540</v>
      </c>
      <c r="I11" s="22" t="s">
        <v>1538</v>
      </c>
      <c r="J11" s="22" t="s">
        <v>1543</v>
      </c>
      <c r="K11" s="20" t="str">
        <f>IF(Tabela813[[#This Row],[C]]&lt;&gt;"",IF(Tabela813[[#This Row],[RED]]&lt;&gt;"",(Tabela813[[#This Row],[RED]] &amp; "."),"") &amp; CONCATENATE(Tabela813[[#This Row],[C]],".",Tabela813[[#This Row],[O]],".",Tabela813[[#This Row],[E]],".",Tabela813[[#This Row],[D1]],".",Tabela813[[#This Row],[D2]],".",Tabela813[[#This Row],[D3]],".",Tabela813[[#This Row],[T]],".",Tabela813[[#This Row],[D4]]),"")</f>
        <v>1.1.1.2.50.0.3.00</v>
      </c>
      <c r="L11" s="23" t="s">
        <v>797</v>
      </c>
      <c r="M11" s="20" t="str">
        <f t="shared" si="0"/>
        <v>A</v>
      </c>
      <c r="N11" s="20">
        <f>IF(VALUE(Tabela813[[#This Row],[RED]]) &gt; 0,1,0) + IF(VALUE(J11)&gt;0,8,IF(VALUE(I11)&gt;0,7,IF(VALUE(H11)&gt;0,6,IF(VALUE(G11)&gt;0,5,IF(VALUE(F11)&gt;0,4,IF(VALUE(E11)&gt;0,3,IF(VALUE(D11)&gt;0,2,1)))))))</f>
        <v>7</v>
      </c>
      <c r="O11" s="22" t="s">
        <v>55</v>
      </c>
      <c r="P11" s="1" t="s">
        <v>56</v>
      </c>
      <c r="Q11" s="1"/>
      <c r="R11" s="39"/>
      <c r="S11" s="154" t="s">
        <v>158</v>
      </c>
      <c r="T11" s="7" t="str">
        <f>Tabela813[[#This Row],[NR]]&amp;" - "&amp;Tabela813[[#This Row],[Especificação]]</f>
        <v>1.1.1.2.50.0.3.00 - Imposto sobre a Propriedade Predial e Territorial Urbana - Dívida Ativa</v>
      </c>
    </row>
    <row r="12" spans="1:20" ht="45" x14ac:dyDescent="0.25">
      <c r="A12" s="179"/>
      <c r="B12" s="51"/>
      <c r="C12" s="22" t="s">
        <v>1537</v>
      </c>
      <c r="D12" s="22" t="s">
        <v>1537</v>
      </c>
      <c r="E12" s="22" t="s">
        <v>1537</v>
      </c>
      <c r="F12" s="22" t="s">
        <v>1546</v>
      </c>
      <c r="G12" s="22" t="s">
        <v>1570</v>
      </c>
      <c r="H12" s="22" t="s">
        <v>1540</v>
      </c>
      <c r="I12" s="22" t="s">
        <v>1547</v>
      </c>
      <c r="J12" s="22" t="s">
        <v>1543</v>
      </c>
      <c r="K12" s="20" t="str">
        <f>IF(Tabela813[[#This Row],[C]]&lt;&gt;"",IF(Tabela813[[#This Row],[RED]]&lt;&gt;"",(Tabela813[[#This Row],[RED]] &amp; "."),"") &amp; CONCATENATE(Tabela813[[#This Row],[C]],".",Tabela813[[#This Row],[O]],".",Tabela813[[#This Row],[E]],".",Tabela813[[#This Row],[D1]],".",Tabela813[[#This Row],[D2]],".",Tabela813[[#This Row],[D3]],".",Tabela813[[#This Row],[T]],".",Tabela813[[#This Row],[D4]]),"")</f>
        <v>1.1.1.2.50.0.4.00</v>
      </c>
      <c r="L12" s="23" t="s">
        <v>798</v>
      </c>
      <c r="M12" s="20" t="str">
        <f t="shared" si="0"/>
        <v>A</v>
      </c>
      <c r="N12" s="20">
        <f>IF(VALUE(Tabela813[[#This Row],[RED]]) &gt; 0,1,0) + IF(VALUE(J12)&gt;0,8,IF(VALUE(I12)&gt;0,7,IF(VALUE(H12)&gt;0,6,IF(VALUE(G12)&gt;0,5,IF(VALUE(F12)&gt;0,4,IF(VALUE(E12)&gt;0,3,IF(VALUE(D12)&gt;0,2,1)))))))</f>
        <v>7</v>
      </c>
      <c r="O12" s="22" t="s">
        <v>55</v>
      </c>
      <c r="P12" s="1" t="s">
        <v>56</v>
      </c>
      <c r="Q12" s="1"/>
      <c r="R12" s="39"/>
      <c r="S12" s="154" t="s">
        <v>158</v>
      </c>
      <c r="T12" s="7" t="str">
        <f>Tabela813[[#This Row],[NR]]&amp;" - "&amp;Tabela813[[#This Row],[Especificação]]</f>
        <v>1.1.1.2.50.0.4.00 - Imposto sobre a Propriedade Predial e Territorial Urbana - Dívida Ativa - Multas e Juros de Mora da Dívida Ativa</v>
      </c>
    </row>
    <row r="13" spans="1:20" ht="45" x14ac:dyDescent="0.25">
      <c r="A13" s="179"/>
      <c r="B13" s="51"/>
      <c r="C13" s="22" t="s">
        <v>1537</v>
      </c>
      <c r="D13" s="22" t="s">
        <v>1537</v>
      </c>
      <c r="E13" s="22" t="s">
        <v>1537</v>
      </c>
      <c r="F13" s="22" t="s">
        <v>1546</v>
      </c>
      <c r="G13" s="22" t="s">
        <v>1570</v>
      </c>
      <c r="H13" s="22" t="s">
        <v>1540</v>
      </c>
      <c r="I13" s="22" t="s">
        <v>1548</v>
      </c>
      <c r="J13" s="22" t="s">
        <v>1543</v>
      </c>
      <c r="K13" s="20" t="str">
        <f>IF(Tabela813[[#This Row],[C]]&lt;&gt;"",IF(Tabela813[[#This Row],[RED]]&lt;&gt;"",(Tabela813[[#This Row],[RED]] &amp; "."),"") &amp; CONCATENATE(Tabela813[[#This Row],[C]],".",Tabela813[[#This Row],[O]],".",Tabela813[[#This Row],[E]],".",Tabela813[[#This Row],[D1]],".",Tabela813[[#This Row],[D2]],".",Tabela813[[#This Row],[D3]],".",Tabela813[[#This Row],[T]],".",Tabela813[[#This Row],[D4]]),"")</f>
        <v>1.1.1.2.50.0.5.00</v>
      </c>
      <c r="L13" s="23" t="s">
        <v>799</v>
      </c>
      <c r="M13" s="20" t="str">
        <f t="shared" si="0"/>
        <v>A</v>
      </c>
      <c r="N13" s="20">
        <f>IF(VALUE(Tabela813[[#This Row],[RED]]) &gt; 0,1,0) + IF(VALUE(J13)&gt;0,8,IF(VALUE(I13)&gt;0,7,IF(VALUE(H13)&gt;0,6,IF(VALUE(G13)&gt;0,5,IF(VALUE(F13)&gt;0,4,IF(VALUE(E13)&gt;0,3,IF(VALUE(D13)&gt;0,2,1)))))))</f>
        <v>7</v>
      </c>
      <c r="O13" s="22" t="s">
        <v>55</v>
      </c>
      <c r="P13" s="1" t="s">
        <v>56</v>
      </c>
      <c r="Q13" s="1"/>
      <c r="R13" s="39"/>
      <c r="S13" s="154" t="s">
        <v>158</v>
      </c>
      <c r="T13" s="7" t="str">
        <f>Tabela813[[#This Row],[NR]]&amp;" - "&amp;Tabela813[[#This Row],[Especificação]]</f>
        <v>1.1.1.2.50.0.5.00 - Imposto sobre a Propriedade Predial e Territorial Urbana - Multas</v>
      </c>
    </row>
    <row r="14" spans="1:20" ht="45" x14ac:dyDescent="0.25">
      <c r="A14" s="179"/>
      <c r="B14" s="51"/>
      <c r="C14" s="22" t="s">
        <v>1537</v>
      </c>
      <c r="D14" s="22" t="s">
        <v>1537</v>
      </c>
      <c r="E14" s="22" t="s">
        <v>1537</v>
      </c>
      <c r="F14" s="22" t="s">
        <v>1546</v>
      </c>
      <c r="G14" s="22" t="s">
        <v>1570</v>
      </c>
      <c r="H14" s="22" t="s">
        <v>1540</v>
      </c>
      <c r="I14" s="22" t="s">
        <v>1542</v>
      </c>
      <c r="J14" s="22" t="s">
        <v>1543</v>
      </c>
      <c r="K14" s="20" t="str">
        <f>IF(Tabela813[[#This Row],[C]]&lt;&gt;"",IF(Tabela813[[#This Row],[RED]]&lt;&gt;"",(Tabela813[[#This Row],[RED]] &amp; "."),"") &amp; CONCATENATE(Tabela813[[#This Row],[C]],".",Tabela813[[#This Row],[O]],".",Tabela813[[#This Row],[E]],".",Tabela813[[#This Row],[D1]],".",Tabela813[[#This Row],[D2]],".",Tabela813[[#This Row],[D3]],".",Tabela813[[#This Row],[T]],".",Tabela813[[#This Row],[D4]]),"")</f>
        <v>1.1.1.2.50.0.6.00</v>
      </c>
      <c r="L14" s="23" t="s">
        <v>800</v>
      </c>
      <c r="M14" s="20" t="str">
        <f t="shared" si="0"/>
        <v>A</v>
      </c>
      <c r="N14" s="20">
        <f>IF(VALUE(Tabela813[[#This Row],[RED]]) &gt; 0,1,0) + IF(VALUE(J14)&gt;0,8,IF(VALUE(I14)&gt;0,7,IF(VALUE(H14)&gt;0,6,IF(VALUE(G14)&gt;0,5,IF(VALUE(F14)&gt;0,4,IF(VALUE(E14)&gt;0,3,IF(VALUE(D14)&gt;0,2,1)))))))</f>
        <v>7</v>
      </c>
      <c r="O14" s="22" t="s">
        <v>55</v>
      </c>
      <c r="P14" s="1" t="s">
        <v>56</v>
      </c>
      <c r="Q14" s="1"/>
      <c r="R14" s="39"/>
      <c r="S14" s="154" t="s">
        <v>158</v>
      </c>
      <c r="T14" s="7" t="str">
        <f>Tabela813[[#This Row],[NR]]&amp;" - "&amp;Tabela813[[#This Row],[Especificação]]</f>
        <v>1.1.1.2.50.0.6.00 - Imposto sobre a Propriedade Predial e Territorial Urbana - Juros de Mora</v>
      </c>
    </row>
    <row r="15" spans="1:20" ht="45" x14ac:dyDescent="0.25">
      <c r="A15" s="179"/>
      <c r="B15" s="51"/>
      <c r="C15" s="22" t="s">
        <v>1537</v>
      </c>
      <c r="D15" s="22" t="s">
        <v>1537</v>
      </c>
      <c r="E15" s="22" t="s">
        <v>1537</v>
      </c>
      <c r="F15" s="22" t="s">
        <v>1546</v>
      </c>
      <c r="G15" s="22" t="s">
        <v>1570</v>
      </c>
      <c r="H15" s="22" t="s">
        <v>1540</v>
      </c>
      <c r="I15" s="22" t="s">
        <v>1544</v>
      </c>
      <c r="J15" s="22" t="s">
        <v>1543</v>
      </c>
      <c r="K15" s="20" t="str">
        <f>IF(Tabela813[[#This Row],[C]]&lt;&gt;"",IF(Tabela813[[#This Row],[RED]]&lt;&gt;"",(Tabela813[[#This Row],[RED]] &amp; "."),"") &amp; CONCATENATE(Tabela813[[#This Row],[C]],".",Tabela813[[#This Row],[O]],".",Tabela813[[#This Row],[E]],".",Tabela813[[#This Row],[D1]],".",Tabela813[[#This Row],[D2]],".",Tabela813[[#This Row],[D3]],".",Tabela813[[#This Row],[T]],".",Tabela813[[#This Row],[D4]]),"")</f>
        <v>1.1.1.2.50.0.7.00</v>
      </c>
      <c r="L15" s="23" t="s">
        <v>801</v>
      </c>
      <c r="M15" s="20" t="str">
        <f t="shared" si="0"/>
        <v>A</v>
      </c>
      <c r="N15" s="20">
        <f>IF(VALUE(Tabela813[[#This Row],[RED]]) &gt; 0,1,0) + IF(VALUE(J15)&gt;0,8,IF(VALUE(I15)&gt;0,7,IF(VALUE(H15)&gt;0,6,IF(VALUE(G15)&gt;0,5,IF(VALUE(F15)&gt;0,4,IF(VALUE(E15)&gt;0,3,IF(VALUE(D15)&gt;0,2,1)))))))</f>
        <v>7</v>
      </c>
      <c r="O15" s="22" t="s">
        <v>55</v>
      </c>
      <c r="P15" s="1" t="s">
        <v>56</v>
      </c>
      <c r="Q15" s="1"/>
      <c r="R15" s="39"/>
      <c r="S15" s="154" t="s">
        <v>158</v>
      </c>
      <c r="T15" s="7" t="str">
        <f>Tabela813[[#This Row],[NR]]&amp;" - "&amp;Tabela813[[#This Row],[Especificação]]</f>
        <v>1.1.1.2.50.0.7.00 - Imposto sobre a Propriedade Predial e Territorial Urbana - Dívida Ativa - Multas da Dívida Ativa</v>
      </c>
    </row>
    <row r="16" spans="1:20" ht="45" x14ac:dyDescent="0.25">
      <c r="A16" s="179"/>
      <c r="B16" s="51"/>
      <c r="C16" s="22" t="s">
        <v>1537</v>
      </c>
      <c r="D16" s="22" t="s">
        <v>1537</v>
      </c>
      <c r="E16" s="22" t="s">
        <v>1537</v>
      </c>
      <c r="F16" s="22" t="s">
        <v>1546</v>
      </c>
      <c r="G16" s="22" t="s">
        <v>1570</v>
      </c>
      <c r="H16" s="22" t="s">
        <v>1540</v>
      </c>
      <c r="I16" s="22" t="s">
        <v>1545</v>
      </c>
      <c r="J16" s="22" t="s">
        <v>1543</v>
      </c>
      <c r="K16" s="20" t="str">
        <f>IF(Tabela813[[#This Row],[C]]&lt;&gt;"",IF(Tabela813[[#This Row],[RED]]&lt;&gt;"",(Tabela813[[#This Row],[RED]] &amp; "."),"") &amp; CONCATENATE(Tabela813[[#This Row],[C]],".",Tabela813[[#This Row],[O]],".",Tabela813[[#This Row],[E]],".",Tabela813[[#This Row],[D1]],".",Tabela813[[#This Row],[D2]],".",Tabela813[[#This Row],[D3]],".",Tabela813[[#This Row],[T]],".",Tabela813[[#This Row],[D4]]),"")</f>
        <v>1.1.1.2.50.0.8.00</v>
      </c>
      <c r="L16" s="23" t="s">
        <v>802</v>
      </c>
      <c r="M16" s="20" t="str">
        <f t="shared" si="0"/>
        <v>A</v>
      </c>
      <c r="N16" s="20">
        <f>IF(VALUE(Tabela813[[#This Row],[RED]]) &gt; 0,1,0) + IF(VALUE(J16)&gt;0,8,IF(VALUE(I16)&gt;0,7,IF(VALUE(H16)&gt;0,6,IF(VALUE(G16)&gt;0,5,IF(VALUE(F16)&gt;0,4,IF(VALUE(E16)&gt;0,3,IF(VALUE(D16)&gt;0,2,1)))))))</f>
        <v>7</v>
      </c>
      <c r="O16" s="22" t="s">
        <v>55</v>
      </c>
      <c r="P16" s="1" t="s">
        <v>56</v>
      </c>
      <c r="Q16" s="1"/>
      <c r="R16" s="39"/>
      <c r="S16" s="154" t="s">
        <v>158</v>
      </c>
      <c r="T16" s="7" t="str">
        <f>Tabela813[[#This Row],[NR]]&amp;" - "&amp;Tabela813[[#This Row],[Especificação]]</f>
        <v>1.1.1.2.50.0.8.00 - Imposto sobre a Propriedade Predial e Territorial Urbana - Juros de Mora da Dívida Ativa</v>
      </c>
    </row>
    <row r="17" spans="1:20" ht="60" x14ac:dyDescent="0.25">
      <c r="A17" s="179"/>
      <c r="B17" s="51"/>
      <c r="C17" s="22" t="s">
        <v>1537</v>
      </c>
      <c r="D17" s="22" t="s">
        <v>1537</v>
      </c>
      <c r="E17" s="22" t="s">
        <v>1537</v>
      </c>
      <c r="F17" s="22" t="s">
        <v>1546</v>
      </c>
      <c r="G17" s="22" t="s">
        <v>1574</v>
      </c>
      <c r="H17" s="22" t="s">
        <v>1540</v>
      </c>
      <c r="I17" s="22" t="s">
        <v>1540</v>
      </c>
      <c r="J17" s="22" t="s">
        <v>1543</v>
      </c>
      <c r="K17" s="20" t="str">
        <f>IF(Tabela813[[#This Row],[C]]&lt;&gt;"",IF(Tabela813[[#This Row],[RED]]&lt;&gt;"",(Tabela813[[#This Row],[RED]] &amp; "."),"") &amp; CONCATENATE(Tabela813[[#This Row],[C]],".",Tabela813[[#This Row],[O]],".",Tabela813[[#This Row],[E]],".",Tabela813[[#This Row],[D1]],".",Tabela813[[#This Row],[D2]],".",Tabela813[[#This Row],[D3]],".",Tabela813[[#This Row],[T]],".",Tabela813[[#This Row],[D4]]),"")</f>
        <v>1.1.1.2.53.0.0.00</v>
      </c>
      <c r="L17" s="23" t="s">
        <v>57</v>
      </c>
      <c r="M17" s="20" t="str">
        <f t="shared" si="0"/>
        <v>S</v>
      </c>
      <c r="N17" s="20">
        <f>IF(VALUE(Tabela813[[#This Row],[RED]]) &gt; 0,1,0) + IF(VALUE(J17)&gt;0,8,IF(VALUE(I17)&gt;0,7,IF(VALUE(H17)&gt;0,6,IF(VALUE(G17)&gt;0,5,IF(VALUE(F17)&gt;0,4,IF(VALUE(E17)&gt;0,3,IF(VALUE(D17)&gt;0,2,1)))))))</f>
        <v>5</v>
      </c>
      <c r="O17" s="22" t="s">
        <v>55</v>
      </c>
      <c r="P17" s="1" t="s">
        <v>58</v>
      </c>
      <c r="Q17" s="1"/>
      <c r="R17" s="39"/>
      <c r="S17" s="154" t="s">
        <v>158</v>
      </c>
      <c r="T17" s="7" t="str">
        <f>Tabela813[[#This Row],[NR]]&amp;" - "&amp;Tabela813[[#This Row],[Especificação]]</f>
        <v>1.1.1.2.53.0.0.00 - Impostos sobre Transmissão "Inter Vivos" de Bens Imóveis e de Direitos Reais sobre Imóveis</v>
      </c>
    </row>
    <row r="18" spans="1:20" ht="60" x14ac:dyDescent="0.25">
      <c r="A18" s="179"/>
      <c r="B18" s="51"/>
      <c r="C18" s="22" t="s">
        <v>1537</v>
      </c>
      <c r="D18" s="22" t="s">
        <v>1537</v>
      </c>
      <c r="E18" s="22" t="s">
        <v>1537</v>
      </c>
      <c r="F18" s="22" t="s">
        <v>1546</v>
      </c>
      <c r="G18" s="22" t="s">
        <v>1574</v>
      </c>
      <c r="H18" s="22" t="s">
        <v>1540</v>
      </c>
      <c r="I18" s="22" t="s">
        <v>1537</v>
      </c>
      <c r="J18" s="22" t="s">
        <v>1543</v>
      </c>
      <c r="K18" s="20" t="str">
        <f>IF(Tabela813[[#This Row],[C]]&lt;&gt;"",IF(Tabela813[[#This Row],[RED]]&lt;&gt;"",(Tabela813[[#This Row],[RED]] &amp; "."),"") &amp; CONCATENATE(Tabela813[[#This Row],[C]],".",Tabela813[[#This Row],[O]],".",Tabela813[[#This Row],[E]],".",Tabela813[[#This Row],[D1]],".",Tabela813[[#This Row],[D2]],".",Tabela813[[#This Row],[D3]],".",Tabela813[[#This Row],[T]],".",Tabela813[[#This Row],[D4]]),"")</f>
        <v>1.1.1.2.53.0.1.00</v>
      </c>
      <c r="L18" s="23" t="s">
        <v>803</v>
      </c>
      <c r="M18" s="20" t="str">
        <f t="shared" si="0"/>
        <v>A</v>
      </c>
      <c r="N18" s="20">
        <f>IF(VALUE(Tabela813[[#This Row],[RED]]) &gt; 0,1,0) + IF(VALUE(J18)&gt;0,8,IF(VALUE(I18)&gt;0,7,IF(VALUE(H18)&gt;0,6,IF(VALUE(G18)&gt;0,5,IF(VALUE(F18)&gt;0,4,IF(VALUE(E18)&gt;0,3,IF(VALUE(D18)&gt;0,2,1)))))))</f>
        <v>7</v>
      </c>
      <c r="O18" s="22" t="s">
        <v>55</v>
      </c>
      <c r="P18" s="1" t="s">
        <v>58</v>
      </c>
      <c r="Q18" s="1"/>
      <c r="R18" s="39"/>
      <c r="S18" s="154" t="s">
        <v>158</v>
      </c>
      <c r="T18" s="7" t="str">
        <f>Tabela813[[#This Row],[NR]]&amp;" - "&amp;Tabela813[[#This Row],[Especificação]]</f>
        <v>1.1.1.2.53.0.1.00 - Impostos sobre Transmissão "Inter Vivos" de Bens Imóveis e de Direitos Reais sobre Imóveis - Principal</v>
      </c>
    </row>
    <row r="19" spans="1:20" ht="60" x14ac:dyDescent="0.25">
      <c r="A19" s="179"/>
      <c r="B19" s="51"/>
      <c r="C19" s="22" t="s">
        <v>1537</v>
      </c>
      <c r="D19" s="22" t="s">
        <v>1537</v>
      </c>
      <c r="E19" s="22" t="s">
        <v>1537</v>
      </c>
      <c r="F19" s="22" t="s">
        <v>1546</v>
      </c>
      <c r="G19" s="22" t="s">
        <v>1574</v>
      </c>
      <c r="H19" s="22" t="s">
        <v>1540</v>
      </c>
      <c r="I19" s="22" t="s">
        <v>1546</v>
      </c>
      <c r="J19" s="22" t="s">
        <v>1543</v>
      </c>
      <c r="K19" s="20" t="str">
        <f>IF(Tabela813[[#This Row],[C]]&lt;&gt;"",IF(Tabela813[[#This Row],[RED]]&lt;&gt;"",(Tabela813[[#This Row],[RED]] &amp; "."),"") &amp; CONCATENATE(Tabela813[[#This Row],[C]],".",Tabela813[[#This Row],[O]],".",Tabela813[[#This Row],[E]],".",Tabela813[[#This Row],[D1]],".",Tabela813[[#This Row],[D2]],".",Tabela813[[#This Row],[D3]],".",Tabela813[[#This Row],[T]],".",Tabela813[[#This Row],[D4]]),"")</f>
        <v>1.1.1.2.53.0.2.00</v>
      </c>
      <c r="L19" s="23" t="s">
        <v>804</v>
      </c>
      <c r="M19" s="20" t="str">
        <f t="shared" si="0"/>
        <v>A</v>
      </c>
      <c r="N19" s="20">
        <f>IF(VALUE(Tabela813[[#This Row],[RED]]) &gt; 0,1,0) + IF(VALUE(J19)&gt;0,8,IF(VALUE(I19)&gt;0,7,IF(VALUE(H19)&gt;0,6,IF(VALUE(G19)&gt;0,5,IF(VALUE(F19)&gt;0,4,IF(VALUE(E19)&gt;0,3,IF(VALUE(D19)&gt;0,2,1)))))))</f>
        <v>7</v>
      </c>
      <c r="O19" s="22" t="s">
        <v>55</v>
      </c>
      <c r="P19" s="1" t="s">
        <v>58</v>
      </c>
      <c r="Q19" s="1"/>
      <c r="R19" s="39"/>
      <c r="S19" s="154" t="s">
        <v>158</v>
      </c>
      <c r="T19" s="7" t="str">
        <f>Tabela813[[#This Row],[NR]]&amp;" - "&amp;Tabela813[[#This Row],[Especificação]]</f>
        <v>1.1.1.2.53.0.2.00 - Impostos sobre Transmissão "Inter Vivos" de Bens Imóveis e de Direitos Reais sobre Imóveis - Multas e Juros de Mora</v>
      </c>
    </row>
    <row r="20" spans="1:20" ht="60" x14ac:dyDescent="0.25">
      <c r="A20" s="179"/>
      <c r="B20" s="51"/>
      <c r="C20" s="22" t="s">
        <v>1537</v>
      </c>
      <c r="D20" s="22" t="s">
        <v>1537</v>
      </c>
      <c r="E20" s="22" t="s">
        <v>1537</v>
      </c>
      <c r="F20" s="22" t="s">
        <v>1546</v>
      </c>
      <c r="G20" s="22" t="s">
        <v>1574</v>
      </c>
      <c r="H20" s="22" t="s">
        <v>1540</v>
      </c>
      <c r="I20" s="22" t="s">
        <v>1538</v>
      </c>
      <c r="J20" s="22" t="s">
        <v>1543</v>
      </c>
      <c r="K20" s="20" t="str">
        <f>IF(Tabela813[[#This Row],[C]]&lt;&gt;"",IF(Tabela813[[#This Row],[RED]]&lt;&gt;"",(Tabela813[[#This Row],[RED]] &amp; "."),"") &amp; CONCATENATE(Tabela813[[#This Row],[C]],".",Tabela813[[#This Row],[O]],".",Tabela813[[#This Row],[E]],".",Tabela813[[#This Row],[D1]],".",Tabela813[[#This Row],[D2]],".",Tabela813[[#This Row],[D3]],".",Tabela813[[#This Row],[T]],".",Tabela813[[#This Row],[D4]]),"")</f>
        <v>1.1.1.2.53.0.3.00</v>
      </c>
      <c r="L20" s="23" t="s">
        <v>805</v>
      </c>
      <c r="M20" s="20" t="str">
        <f t="shared" si="0"/>
        <v>A</v>
      </c>
      <c r="N20" s="20">
        <f>IF(VALUE(Tabela813[[#This Row],[RED]]) &gt; 0,1,0) + IF(VALUE(J20)&gt;0,8,IF(VALUE(I20)&gt;0,7,IF(VALUE(H20)&gt;0,6,IF(VALUE(G20)&gt;0,5,IF(VALUE(F20)&gt;0,4,IF(VALUE(E20)&gt;0,3,IF(VALUE(D20)&gt;0,2,1)))))))</f>
        <v>7</v>
      </c>
      <c r="O20" s="22" t="s">
        <v>55</v>
      </c>
      <c r="P20" s="1" t="s">
        <v>58</v>
      </c>
      <c r="Q20" s="1"/>
      <c r="R20" s="39"/>
      <c r="S20" s="154" t="s">
        <v>158</v>
      </c>
      <c r="T20" s="7" t="str">
        <f>Tabela813[[#This Row],[NR]]&amp;" - "&amp;Tabela813[[#This Row],[Especificação]]</f>
        <v>1.1.1.2.53.0.3.00 - Impostos sobre Transmissão "Inter Vivos" de Bens Imóveis e de Direitos Reais sobre Imóveis - Dívida Ativa</v>
      </c>
    </row>
    <row r="21" spans="1:20" ht="60" x14ac:dyDescent="0.25">
      <c r="A21" s="179"/>
      <c r="B21" s="51"/>
      <c r="C21" s="22" t="s">
        <v>1537</v>
      </c>
      <c r="D21" s="22" t="s">
        <v>1537</v>
      </c>
      <c r="E21" s="22" t="s">
        <v>1537</v>
      </c>
      <c r="F21" s="22" t="s">
        <v>1546</v>
      </c>
      <c r="G21" s="22" t="s">
        <v>1574</v>
      </c>
      <c r="H21" s="22" t="s">
        <v>1540</v>
      </c>
      <c r="I21" s="22" t="s">
        <v>1547</v>
      </c>
      <c r="J21" s="22" t="s">
        <v>1543</v>
      </c>
      <c r="K21" s="20" t="str">
        <f>IF(Tabela813[[#This Row],[C]]&lt;&gt;"",IF(Tabela813[[#This Row],[RED]]&lt;&gt;"",(Tabela813[[#This Row],[RED]] &amp; "."),"") &amp; CONCATENATE(Tabela813[[#This Row],[C]],".",Tabela813[[#This Row],[O]],".",Tabela813[[#This Row],[E]],".",Tabela813[[#This Row],[D1]],".",Tabela813[[#This Row],[D2]],".",Tabela813[[#This Row],[D3]],".",Tabela813[[#This Row],[T]],".",Tabela813[[#This Row],[D4]]),"")</f>
        <v>1.1.1.2.53.0.4.00</v>
      </c>
      <c r="L21" s="23" t="s">
        <v>806</v>
      </c>
      <c r="M21" s="20" t="str">
        <f t="shared" si="0"/>
        <v>A</v>
      </c>
      <c r="N21" s="20">
        <f>IF(VALUE(Tabela813[[#This Row],[RED]]) &gt; 0,1,0) + IF(VALUE(J21)&gt;0,8,IF(VALUE(I21)&gt;0,7,IF(VALUE(H21)&gt;0,6,IF(VALUE(G21)&gt;0,5,IF(VALUE(F21)&gt;0,4,IF(VALUE(E21)&gt;0,3,IF(VALUE(D21)&gt;0,2,1)))))))</f>
        <v>7</v>
      </c>
      <c r="O21" s="22" t="s">
        <v>55</v>
      </c>
      <c r="P21" s="1" t="s">
        <v>58</v>
      </c>
      <c r="Q21" s="1"/>
      <c r="R21" s="39"/>
      <c r="S21" s="154" t="s">
        <v>158</v>
      </c>
      <c r="T21" s="7" t="str">
        <f>Tabela813[[#This Row],[NR]]&amp;" - "&amp;Tabela813[[#This Row],[Especificação]]</f>
        <v>1.1.1.2.53.0.4.00 - Impostos sobre Transmissão "Inter Vivos" de Bens Imóveis e de Direitos Reais sobre Imóveis - Dívida Ativa - Multas e Juros de Mora da Dívida Ativa</v>
      </c>
    </row>
    <row r="22" spans="1:20" ht="60" x14ac:dyDescent="0.25">
      <c r="A22" s="179"/>
      <c r="B22" s="51"/>
      <c r="C22" s="22" t="s">
        <v>1537</v>
      </c>
      <c r="D22" s="22" t="s">
        <v>1537</v>
      </c>
      <c r="E22" s="22" t="s">
        <v>1537</v>
      </c>
      <c r="F22" s="22" t="s">
        <v>1546</v>
      </c>
      <c r="G22" s="22" t="s">
        <v>1574</v>
      </c>
      <c r="H22" s="22" t="s">
        <v>1540</v>
      </c>
      <c r="I22" s="22" t="s">
        <v>1548</v>
      </c>
      <c r="J22" s="22" t="s">
        <v>1543</v>
      </c>
      <c r="K22" s="20" t="str">
        <f>IF(Tabela813[[#This Row],[C]]&lt;&gt;"",IF(Tabela813[[#This Row],[RED]]&lt;&gt;"",(Tabela813[[#This Row],[RED]] &amp; "."),"") &amp; CONCATENATE(Tabela813[[#This Row],[C]],".",Tabela813[[#This Row],[O]],".",Tabela813[[#This Row],[E]],".",Tabela813[[#This Row],[D1]],".",Tabela813[[#This Row],[D2]],".",Tabela813[[#This Row],[D3]],".",Tabela813[[#This Row],[T]],".",Tabela813[[#This Row],[D4]]),"")</f>
        <v>1.1.1.2.53.0.5.00</v>
      </c>
      <c r="L22" s="23" t="s">
        <v>807</v>
      </c>
      <c r="M22" s="20" t="str">
        <f t="shared" si="0"/>
        <v>A</v>
      </c>
      <c r="N22" s="20">
        <f>IF(VALUE(Tabela813[[#This Row],[RED]]) &gt; 0,1,0) + IF(VALUE(J22)&gt;0,8,IF(VALUE(I22)&gt;0,7,IF(VALUE(H22)&gt;0,6,IF(VALUE(G22)&gt;0,5,IF(VALUE(F22)&gt;0,4,IF(VALUE(E22)&gt;0,3,IF(VALUE(D22)&gt;0,2,1)))))))</f>
        <v>7</v>
      </c>
      <c r="O22" s="22" t="s">
        <v>55</v>
      </c>
      <c r="P22" s="1" t="s">
        <v>58</v>
      </c>
      <c r="Q22" s="1"/>
      <c r="R22" s="39"/>
      <c r="S22" s="154" t="s">
        <v>158</v>
      </c>
      <c r="T22" s="7" t="str">
        <f>Tabela813[[#This Row],[NR]]&amp;" - "&amp;Tabela813[[#This Row],[Especificação]]</f>
        <v>1.1.1.2.53.0.5.00 - Impostos sobre Transmissão "Inter Vivos" de Bens Imóveis e de Direitos Reais sobre Imóveis - Multas</v>
      </c>
    </row>
    <row r="23" spans="1:20" ht="60" x14ac:dyDescent="0.25">
      <c r="A23" s="179"/>
      <c r="B23" s="51"/>
      <c r="C23" s="22" t="s">
        <v>1537</v>
      </c>
      <c r="D23" s="22" t="s">
        <v>1537</v>
      </c>
      <c r="E23" s="22" t="s">
        <v>1537</v>
      </c>
      <c r="F23" s="22" t="s">
        <v>1546</v>
      </c>
      <c r="G23" s="22" t="s">
        <v>1574</v>
      </c>
      <c r="H23" s="22" t="s">
        <v>1540</v>
      </c>
      <c r="I23" s="22" t="s">
        <v>1542</v>
      </c>
      <c r="J23" s="22" t="s">
        <v>1543</v>
      </c>
      <c r="K23" s="20" t="str">
        <f>IF(Tabela813[[#This Row],[C]]&lt;&gt;"",IF(Tabela813[[#This Row],[RED]]&lt;&gt;"",(Tabela813[[#This Row],[RED]] &amp; "."),"") &amp; CONCATENATE(Tabela813[[#This Row],[C]],".",Tabela813[[#This Row],[O]],".",Tabela813[[#This Row],[E]],".",Tabela813[[#This Row],[D1]],".",Tabela813[[#This Row],[D2]],".",Tabela813[[#This Row],[D3]],".",Tabela813[[#This Row],[T]],".",Tabela813[[#This Row],[D4]]),"")</f>
        <v>1.1.1.2.53.0.6.00</v>
      </c>
      <c r="L23" s="23" t="s">
        <v>808</v>
      </c>
      <c r="M23" s="20" t="str">
        <f t="shared" si="0"/>
        <v>A</v>
      </c>
      <c r="N23" s="20">
        <f>IF(VALUE(Tabela813[[#This Row],[RED]]) &gt; 0,1,0) + IF(VALUE(J23)&gt;0,8,IF(VALUE(I23)&gt;0,7,IF(VALUE(H23)&gt;0,6,IF(VALUE(G23)&gt;0,5,IF(VALUE(F23)&gt;0,4,IF(VALUE(E23)&gt;0,3,IF(VALUE(D23)&gt;0,2,1)))))))</f>
        <v>7</v>
      </c>
      <c r="O23" s="22" t="s">
        <v>55</v>
      </c>
      <c r="P23" s="1" t="s">
        <v>58</v>
      </c>
      <c r="Q23" s="1"/>
      <c r="R23" s="39"/>
      <c r="S23" s="154" t="s">
        <v>158</v>
      </c>
      <c r="T23" s="7" t="str">
        <f>Tabela813[[#This Row],[NR]]&amp;" - "&amp;Tabela813[[#This Row],[Especificação]]</f>
        <v>1.1.1.2.53.0.6.00 - Impostos sobre Transmissão "Inter Vivos" de Bens Imóveis e de Direitos Reais sobre Imóveis - Juros de Mora</v>
      </c>
    </row>
    <row r="24" spans="1:20" ht="60" x14ac:dyDescent="0.25">
      <c r="A24" s="179"/>
      <c r="B24" s="51"/>
      <c r="C24" s="22" t="s">
        <v>1537</v>
      </c>
      <c r="D24" s="22" t="s">
        <v>1537</v>
      </c>
      <c r="E24" s="22" t="s">
        <v>1537</v>
      </c>
      <c r="F24" s="22" t="s">
        <v>1546</v>
      </c>
      <c r="G24" s="22" t="s">
        <v>1574</v>
      </c>
      <c r="H24" s="22" t="s">
        <v>1540</v>
      </c>
      <c r="I24" s="22" t="s">
        <v>1544</v>
      </c>
      <c r="J24" s="22" t="s">
        <v>1543</v>
      </c>
      <c r="K24" s="20" t="str">
        <f>IF(Tabela813[[#This Row],[C]]&lt;&gt;"",IF(Tabela813[[#This Row],[RED]]&lt;&gt;"",(Tabela813[[#This Row],[RED]] &amp; "."),"") &amp; CONCATENATE(Tabela813[[#This Row],[C]],".",Tabela813[[#This Row],[O]],".",Tabela813[[#This Row],[E]],".",Tabela813[[#This Row],[D1]],".",Tabela813[[#This Row],[D2]],".",Tabela813[[#This Row],[D3]],".",Tabela813[[#This Row],[T]],".",Tabela813[[#This Row],[D4]]),"")</f>
        <v>1.1.1.2.53.0.7.00</v>
      </c>
      <c r="L24" s="23" t="s">
        <v>809</v>
      </c>
      <c r="M24" s="20" t="str">
        <f t="shared" si="0"/>
        <v>A</v>
      </c>
      <c r="N24" s="20">
        <f>IF(VALUE(Tabela813[[#This Row],[RED]]) &gt; 0,1,0) + IF(VALUE(J24)&gt;0,8,IF(VALUE(I24)&gt;0,7,IF(VALUE(H24)&gt;0,6,IF(VALUE(G24)&gt;0,5,IF(VALUE(F24)&gt;0,4,IF(VALUE(E24)&gt;0,3,IF(VALUE(D24)&gt;0,2,1)))))))</f>
        <v>7</v>
      </c>
      <c r="O24" s="22" t="s">
        <v>55</v>
      </c>
      <c r="P24" s="1" t="s">
        <v>58</v>
      </c>
      <c r="Q24" s="1"/>
      <c r="R24" s="39"/>
      <c r="S24" s="154" t="s">
        <v>158</v>
      </c>
      <c r="T24" s="7" t="str">
        <f>Tabela813[[#This Row],[NR]]&amp;" - "&amp;Tabela813[[#This Row],[Especificação]]</f>
        <v>1.1.1.2.53.0.7.00 - Impostos sobre Transmissão "Inter Vivos" de Bens Imóveis e de Direitos Reais sobre Imóveis - Dívida Ativa - Multas da Dívida Ativa</v>
      </c>
    </row>
    <row r="25" spans="1:20" ht="60" x14ac:dyDescent="0.25">
      <c r="A25" s="179"/>
      <c r="B25" s="51"/>
      <c r="C25" s="22" t="s">
        <v>1537</v>
      </c>
      <c r="D25" s="22" t="s">
        <v>1537</v>
      </c>
      <c r="E25" s="22" t="s">
        <v>1537</v>
      </c>
      <c r="F25" s="22" t="s">
        <v>1546</v>
      </c>
      <c r="G25" s="22" t="s">
        <v>1574</v>
      </c>
      <c r="H25" s="22" t="s">
        <v>1540</v>
      </c>
      <c r="I25" s="22" t="s">
        <v>1545</v>
      </c>
      <c r="J25" s="22" t="s">
        <v>1543</v>
      </c>
      <c r="K25" s="20" t="str">
        <f>IF(Tabela813[[#This Row],[C]]&lt;&gt;"",IF(Tabela813[[#This Row],[RED]]&lt;&gt;"",(Tabela813[[#This Row],[RED]] &amp; "."),"") &amp; CONCATENATE(Tabela813[[#This Row],[C]],".",Tabela813[[#This Row],[O]],".",Tabela813[[#This Row],[E]],".",Tabela813[[#This Row],[D1]],".",Tabela813[[#This Row],[D2]],".",Tabela813[[#This Row],[D3]],".",Tabela813[[#This Row],[T]],".",Tabela813[[#This Row],[D4]]),"")</f>
        <v>1.1.1.2.53.0.8.00</v>
      </c>
      <c r="L25" s="23" t="s">
        <v>810</v>
      </c>
      <c r="M25" s="20" t="str">
        <f t="shared" si="0"/>
        <v>A</v>
      </c>
      <c r="N25" s="20">
        <f>IF(VALUE(Tabela813[[#This Row],[RED]]) &gt; 0,1,0) + IF(VALUE(J25)&gt;0,8,IF(VALUE(I25)&gt;0,7,IF(VALUE(H25)&gt;0,6,IF(VALUE(G25)&gt;0,5,IF(VALUE(F25)&gt;0,4,IF(VALUE(E25)&gt;0,3,IF(VALUE(D25)&gt;0,2,1)))))))</f>
        <v>7</v>
      </c>
      <c r="O25" s="22" t="s">
        <v>55</v>
      </c>
      <c r="P25" s="1" t="s">
        <v>58</v>
      </c>
      <c r="Q25" s="1"/>
      <c r="R25" s="39"/>
      <c r="S25" s="154" t="s">
        <v>158</v>
      </c>
      <c r="T25" s="7" t="str">
        <f>Tabela813[[#This Row],[NR]]&amp;" - "&amp;Tabela813[[#This Row],[Especificação]]</f>
        <v>1.1.1.2.53.0.8.00 - Impostos sobre Transmissão "Inter Vivos" de Bens Imóveis e de Direitos Reais sobre Imóveis - Juros de Mora da Dívida Ativa</v>
      </c>
    </row>
    <row r="26" spans="1:20" x14ac:dyDescent="0.25">
      <c r="A26" s="179"/>
      <c r="B26" s="51"/>
      <c r="C26" s="22" t="s">
        <v>1537</v>
      </c>
      <c r="D26" s="22" t="s">
        <v>1537</v>
      </c>
      <c r="E26" s="22" t="s">
        <v>1537</v>
      </c>
      <c r="F26" s="22" t="s">
        <v>1538</v>
      </c>
      <c r="G26" s="22" t="s">
        <v>1543</v>
      </c>
      <c r="H26" s="22" t="s">
        <v>1540</v>
      </c>
      <c r="I26" s="22" t="s">
        <v>1540</v>
      </c>
      <c r="J26" s="22" t="s">
        <v>1543</v>
      </c>
      <c r="K26" s="20" t="str">
        <f>IF(Tabela813[[#This Row],[C]]&lt;&gt;"",IF(Tabela813[[#This Row],[RED]]&lt;&gt;"",(Tabela813[[#This Row],[RED]] &amp; "."),"") &amp; CONCATENATE(Tabela813[[#This Row],[C]],".",Tabela813[[#This Row],[O]],".",Tabela813[[#This Row],[E]],".",Tabela813[[#This Row],[D1]],".",Tabela813[[#This Row],[D2]],".",Tabela813[[#This Row],[D3]],".",Tabela813[[#This Row],[T]],".",Tabela813[[#This Row],[D4]]),"")</f>
        <v>1.1.1.3.00.0.0.00</v>
      </c>
      <c r="L26" s="23" t="s">
        <v>59</v>
      </c>
      <c r="M26" s="20" t="str">
        <f t="shared" si="0"/>
        <v>S</v>
      </c>
      <c r="N26" s="20">
        <f>IF(VALUE(Tabela813[[#This Row],[RED]]) &gt; 0,1,0) + IF(VALUE(J26)&gt;0,8,IF(VALUE(I26)&gt;0,7,IF(VALUE(H26)&gt;0,6,IF(VALUE(G26)&gt;0,5,IF(VALUE(F26)&gt;0,4,IF(VALUE(E26)&gt;0,3,IF(VALUE(D26)&gt;0,2,1)))))))</f>
        <v>4</v>
      </c>
      <c r="O26" s="22" t="s">
        <v>45</v>
      </c>
      <c r="P26" s="1" t="s">
        <v>60</v>
      </c>
      <c r="Q26" s="1"/>
      <c r="R26" s="39"/>
      <c r="S26" s="154" t="s">
        <v>158</v>
      </c>
      <c r="T26" s="7" t="str">
        <f>Tabela813[[#This Row],[NR]]&amp;" - "&amp;Tabela813[[#This Row],[Especificação]]</f>
        <v>1.1.1.3.00.0.0.00 - Impostos sobre a Renda e Proventos de Qualquer Natureza</v>
      </c>
    </row>
    <row r="27" spans="1:20" ht="30" x14ac:dyDescent="0.25">
      <c r="A27" s="179"/>
      <c r="B27" s="51"/>
      <c r="C27" s="22" t="s">
        <v>1537</v>
      </c>
      <c r="D27" s="22" t="s">
        <v>1537</v>
      </c>
      <c r="E27" s="22" t="s">
        <v>1537</v>
      </c>
      <c r="F27" s="22" t="s">
        <v>1538</v>
      </c>
      <c r="G27" s="22" t="s">
        <v>1550</v>
      </c>
      <c r="H27" s="22" t="s">
        <v>1540</v>
      </c>
      <c r="I27" s="22" t="s">
        <v>1540</v>
      </c>
      <c r="J27" s="22" t="s">
        <v>1543</v>
      </c>
      <c r="K27" s="20" t="str">
        <f>IF(Tabela813[[#This Row],[C]]&lt;&gt;"",IF(Tabela813[[#This Row],[RED]]&lt;&gt;"",(Tabela813[[#This Row],[RED]] &amp; "."),"") &amp; CONCATENATE(Tabela813[[#This Row],[C]],".",Tabela813[[#This Row],[O]],".",Tabela813[[#This Row],[E]],".",Tabela813[[#This Row],[D1]],".",Tabela813[[#This Row],[D2]],".",Tabela813[[#This Row],[D3]],".",Tabela813[[#This Row],[T]],".",Tabela813[[#This Row],[D4]]),"")</f>
        <v>1.1.1.3.03.0.0.00</v>
      </c>
      <c r="L27" s="23" t="s">
        <v>61</v>
      </c>
      <c r="M27" s="20" t="str">
        <f t="shared" si="0"/>
        <v>S</v>
      </c>
      <c r="N27" s="20">
        <f>IF(VALUE(Tabela813[[#This Row],[RED]]) &gt; 0,1,0) + IF(VALUE(J27)&gt;0,8,IF(VALUE(I27)&gt;0,7,IF(VALUE(H27)&gt;0,6,IF(VALUE(G27)&gt;0,5,IF(VALUE(F27)&gt;0,4,IF(VALUE(E27)&gt;0,3,IF(VALUE(D27)&gt;0,2,1)))))))</f>
        <v>5</v>
      </c>
      <c r="O27" s="22" t="s">
        <v>51</v>
      </c>
      <c r="P27" s="1" t="s">
        <v>62</v>
      </c>
      <c r="Q27" s="1"/>
      <c r="R27" s="39"/>
      <c r="S27" s="154" t="s">
        <v>158</v>
      </c>
      <c r="T27" s="7" t="str">
        <f>Tabela813[[#This Row],[NR]]&amp;" - "&amp;Tabela813[[#This Row],[Especificação]]</f>
        <v>1.1.1.3.03.0.0.00 - Imposto sobre a Renda - Retido na Fonte</v>
      </c>
    </row>
    <row r="28" spans="1:20" x14ac:dyDescent="0.25">
      <c r="A28" s="179"/>
      <c r="B28" s="51"/>
      <c r="C28" s="22" t="s">
        <v>1537</v>
      </c>
      <c r="D28" s="22" t="s">
        <v>1537</v>
      </c>
      <c r="E28" s="22" t="s">
        <v>1537</v>
      </c>
      <c r="F28" s="22" t="s">
        <v>1538</v>
      </c>
      <c r="G28" s="22" t="s">
        <v>1550</v>
      </c>
      <c r="H28" s="22" t="s">
        <v>1537</v>
      </c>
      <c r="I28" s="22" t="s">
        <v>1540</v>
      </c>
      <c r="J28" s="22" t="s">
        <v>1543</v>
      </c>
      <c r="K28" s="20" t="str">
        <f>IF(Tabela813[[#This Row],[C]]&lt;&gt;"",IF(Tabela813[[#This Row],[RED]]&lt;&gt;"",(Tabela813[[#This Row],[RED]] &amp; "."),"") &amp; CONCATENATE(Tabela813[[#This Row],[C]],".",Tabela813[[#This Row],[O]],".",Tabela813[[#This Row],[E]],".",Tabela813[[#This Row],[D1]],".",Tabela813[[#This Row],[D2]],".",Tabela813[[#This Row],[D3]],".",Tabela813[[#This Row],[T]],".",Tabela813[[#This Row],[D4]]),"")</f>
        <v>1.1.1.3.03.1.0.00</v>
      </c>
      <c r="L28" s="23" t="s">
        <v>63</v>
      </c>
      <c r="M28" s="20" t="str">
        <f t="shared" si="0"/>
        <v>S</v>
      </c>
      <c r="N28" s="20">
        <f>IF(VALUE(Tabela813[[#This Row],[RED]]) &gt; 0,1,0) + IF(VALUE(J28)&gt;0,8,IF(VALUE(I28)&gt;0,7,IF(VALUE(H28)&gt;0,6,IF(VALUE(G28)&gt;0,5,IF(VALUE(F28)&gt;0,4,IF(VALUE(E28)&gt;0,3,IF(VALUE(D28)&gt;0,2,1)))))))</f>
        <v>6</v>
      </c>
      <c r="O28" s="22" t="s">
        <v>51</v>
      </c>
      <c r="P28" s="1" t="s">
        <v>64</v>
      </c>
      <c r="Q28" s="1"/>
      <c r="R28" s="39"/>
      <c r="S28" s="154" t="s">
        <v>158</v>
      </c>
      <c r="T28" s="7" t="str">
        <f>Tabela813[[#This Row],[NR]]&amp;" - "&amp;Tabela813[[#This Row],[Especificação]]</f>
        <v>1.1.1.3.03.1.0.00 - Imposto sobre a Renda - Retido na Fonte - Trabalho</v>
      </c>
    </row>
    <row r="29" spans="1:20" x14ac:dyDescent="0.25">
      <c r="A29" s="179"/>
      <c r="B29" s="51"/>
      <c r="C29" s="22" t="s">
        <v>1537</v>
      </c>
      <c r="D29" s="22" t="s">
        <v>1537</v>
      </c>
      <c r="E29" s="22" t="s">
        <v>1537</v>
      </c>
      <c r="F29" s="22" t="s">
        <v>1538</v>
      </c>
      <c r="G29" s="22" t="s">
        <v>1550</v>
      </c>
      <c r="H29" s="22" t="s">
        <v>1537</v>
      </c>
      <c r="I29" s="22" t="s">
        <v>1537</v>
      </c>
      <c r="J29" s="22" t="s">
        <v>1543</v>
      </c>
      <c r="K29" s="20" t="str">
        <f>IF(Tabela813[[#This Row],[C]]&lt;&gt;"",IF(Tabela813[[#This Row],[RED]]&lt;&gt;"",(Tabela813[[#This Row],[RED]] &amp; "."),"") &amp; CONCATENATE(Tabela813[[#This Row],[C]],".",Tabela813[[#This Row],[O]],".",Tabela813[[#This Row],[E]],".",Tabela813[[#This Row],[D1]],".",Tabela813[[#This Row],[D2]],".",Tabela813[[#This Row],[D3]],".",Tabela813[[#This Row],[T]],".",Tabela813[[#This Row],[D4]]),"")</f>
        <v>1.1.1.3.03.1.1.00</v>
      </c>
      <c r="L29" s="23" t="s">
        <v>811</v>
      </c>
      <c r="M29" s="20" t="str">
        <f t="shared" si="0"/>
        <v>A</v>
      </c>
      <c r="N29" s="20">
        <f>IF(VALUE(Tabela813[[#This Row],[RED]]) &gt; 0,1,0) + IF(VALUE(J29)&gt;0,8,IF(VALUE(I29)&gt;0,7,IF(VALUE(H29)&gt;0,6,IF(VALUE(G29)&gt;0,5,IF(VALUE(F29)&gt;0,4,IF(VALUE(E29)&gt;0,3,IF(VALUE(D29)&gt;0,2,1)))))))</f>
        <v>7</v>
      </c>
      <c r="O29" s="22" t="s">
        <v>51</v>
      </c>
      <c r="P29" s="1" t="s">
        <v>64</v>
      </c>
      <c r="Q29" s="1"/>
      <c r="R29" s="39"/>
      <c r="S29" s="154" t="s">
        <v>158</v>
      </c>
      <c r="T29" s="7" t="str">
        <f>Tabela813[[#This Row],[NR]]&amp;" - "&amp;Tabela813[[#This Row],[Especificação]]</f>
        <v>1.1.1.3.03.1.1.00 - Imposto sobre a Renda - Retido na Fonte - Trabalho - Principal</v>
      </c>
    </row>
    <row r="30" spans="1:20" ht="30" x14ac:dyDescent="0.25">
      <c r="A30" s="179"/>
      <c r="B30" s="51"/>
      <c r="C30" s="22" t="s">
        <v>1537</v>
      </c>
      <c r="D30" s="22" t="s">
        <v>1537</v>
      </c>
      <c r="E30" s="22" t="s">
        <v>1537</v>
      </c>
      <c r="F30" s="22" t="s">
        <v>1538</v>
      </c>
      <c r="G30" s="22" t="s">
        <v>1550</v>
      </c>
      <c r="H30" s="22" t="s">
        <v>1537</v>
      </c>
      <c r="I30" s="22" t="s">
        <v>1546</v>
      </c>
      <c r="J30" s="22" t="s">
        <v>1543</v>
      </c>
      <c r="K30" s="20" t="str">
        <f>IF(Tabela813[[#This Row],[C]]&lt;&gt;"",IF(Tabela813[[#This Row],[RED]]&lt;&gt;"",(Tabela813[[#This Row],[RED]] &amp; "."),"") &amp; CONCATENATE(Tabela813[[#This Row],[C]],".",Tabela813[[#This Row],[O]],".",Tabela813[[#This Row],[E]],".",Tabela813[[#This Row],[D1]],".",Tabela813[[#This Row],[D2]],".",Tabela813[[#This Row],[D3]],".",Tabela813[[#This Row],[T]],".",Tabela813[[#This Row],[D4]]),"")</f>
        <v>1.1.1.3.03.1.2.00</v>
      </c>
      <c r="L30" s="23" t="s">
        <v>812</v>
      </c>
      <c r="M30" s="20" t="str">
        <f t="shared" si="0"/>
        <v>A</v>
      </c>
      <c r="N30" s="20">
        <f>IF(VALUE(Tabela813[[#This Row],[RED]]) &gt; 0,1,0) + IF(VALUE(J30)&gt;0,8,IF(VALUE(I30)&gt;0,7,IF(VALUE(H30)&gt;0,6,IF(VALUE(G30)&gt;0,5,IF(VALUE(F30)&gt;0,4,IF(VALUE(E30)&gt;0,3,IF(VALUE(D30)&gt;0,2,1)))))))</f>
        <v>7</v>
      </c>
      <c r="O30" s="22" t="s">
        <v>51</v>
      </c>
      <c r="P30" s="1" t="s">
        <v>64</v>
      </c>
      <c r="Q30" s="1"/>
      <c r="R30" s="39"/>
      <c r="S30" s="154" t="s">
        <v>158</v>
      </c>
      <c r="T30" s="7" t="str">
        <f>Tabela813[[#This Row],[NR]]&amp;" - "&amp;Tabela813[[#This Row],[Especificação]]</f>
        <v>1.1.1.3.03.1.2.00 - Imposto sobre a Renda - Retido na Fonte - Trabalho - Multas e Juros de Mora</v>
      </c>
    </row>
    <row r="31" spans="1:20" x14ac:dyDescent="0.25">
      <c r="A31" s="179"/>
      <c r="B31" s="51"/>
      <c r="C31" s="22" t="s">
        <v>1537</v>
      </c>
      <c r="D31" s="22" t="s">
        <v>1537</v>
      </c>
      <c r="E31" s="22" t="s">
        <v>1537</v>
      </c>
      <c r="F31" s="22" t="s">
        <v>1538</v>
      </c>
      <c r="G31" s="22" t="s">
        <v>1550</v>
      </c>
      <c r="H31" s="22" t="s">
        <v>1537</v>
      </c>
      <c r="I31" s="22" t="s">
        <v>1538</v>
      </c>
      <c r="J31" s="22" t="s">
        <v>1543</v>
      </c>
      <c r="K31" s="20" t="str">
        <f>IF(Tabela813[[#This Row],[C]]&lt;&gt;"",IF(Tabela813[[#This Row],[RED]]&lt;&gt;"",(Tabela813[[#This Row],[RED]] &amp; "."),"") &amp; CONCATENATE(Tabela813[[#This Row],[C]],".",Tabela813[[#This Row],[O]],".",Tabela813[[#This Row],[E]],".",Tabela813[[#This Row],[D1]],".",Tabela813[[#This Row],[D2]],".",Tabela813[[#This Row],[D3]],".",Tabela813[[#This Row],[T]],".",Tabela813[[#This Row],[D4]]),"")</f>
        <v>1.1.1.3.03.1.3.00</v>
      </c>
      <c r="L31" s="23" t="s">
        <v>813</v>
      </c>
      <c r="M31" s="20" t="str">
        <f t="shared" si="0"/>
        <v>A</v>
      </c>
      <c r="N31" s="20">
        <f>IF(VALUE(Tabela813[[#This Row],[RED]]) &gt; 0,1,0) + IF(VALUE(J31)&gt;0,8,IF(VALUE(I31)&gt;0,7,IF(VALUE(H31)&gt;0,6,IF(VALUE(G31)&gt;0,5,IF(VALUE(F31)&gt;0,4,IF(VALUE(E31)&gt;0,3,IF(VALUE(D31)&gt;0,2,1)))))))</f>
        <v>7</v>
      </c>
      <c r="O31" s="22" t="s">
        <v>51</v>
      </c>
      <c r="P31" s="1" t="s">
        <v>64</v>
      </c>
      <c r="Q31" s="1"/>
      <c r="R31" s="39"/>
      <c r="S31" s="154" t="s">
        <v>158</v>
      </c>
      <c r="T31" s="7" t="str">
        <f>Tabela813[[#This Row],[NR]]&amp;" - "&amp;Tabela813[[#This Row],[Especificação]]</f>
        <v>1.1.1.3.03.1.3.00 - Imposto sobre a Renda - Retido na Fonte - Trabalho - Dívida Ativa</v>
      </c>
    </row>
    <row r="32" spans="1:20" ht="30" x14ac:dyDescent="0.25">
      <c r="A32" s="179"/>
      <c r="B32" s="51"/>
      <c r="C32" s="22" t="s">
        <v>1537</v>
      </c>
      <c r="D32" s="22" t="s">
        <v>1537</v>
      </c>
      <c r="E32" s="22" t="s">
        <v>1537</v>
      </c>
      <c r="F32" s="22" t="s">
        <v>1538</v>
      </c>
      <c r="G32" s="22" t="s">
        <v>1550</v>
      </c>
      <c r="H32" s="22" t="s">
        <v>1537</v>
      </c>
      <c r="I32" s="22" t="s">
        <v>1547</v>
      </c>
      <c r="J32" s="22" t="s">
        <v>1543</v>
      </c>
      <c r="K32" s="20" t="str">
        <f>IF(Tabela813[[#This Row],[C]]&lt;&gt;"",IF(Tabela813[[#This Row],[RED]]&lt;&gt;"",(Tabela813[[#This Row],[RED]] &amp; "."),"") &amp; CONCATENATE(Tabela813[[#This Row],[C]],".",Tabela813[[#This Row],[O]],".",Tabela813[[#This Row],[E]],".",Tabela813[[#This Row],[D1]],".",Tabela813[[#This Row],[D2]],".",Tabela813[[#This Row],[D3]],".",Tabela813[[#This Row],[T]],".",Tabela813[[#This Row],[D4]]),"")</f>
        <v>1.1.1.3.03.1.4.00</v>
      </c>
      <c r="L32" s="23" t="s">
        <v>814</v>
      </c>
      <c r="M32" s="20" t="str">
        <f t="shared" si="0"/>
        <v>A</v>
      </c>
      <c r="N32" s="20">
        <f>IF(VALUE(Tabela813[[#This Row],[RED]]) &gt; 0,1,0) + IF(VALUE(J32)&gt;0,8,IF(VALUE(I32)&gt;0,7,IF(VALUE(H32)&gt;0,6,IF(VALUE(G32)&gt;0,5,IF(VALUE(F32)&gt;0,4,IF(VALUE(E32)&gt;0,3,IF(VALUE(D32)&gt;0,2,1)))))))</f>
        <v>7</v>
      </c>
      <c r="O32" s="22" t="s">
        <v>51</v>
      </c>
      <c r="P32" s="1" t="s">
        <v>64</v>
      </c>
      <c r="Q32" s="1"/>
      <c r="R32" s="39"/>
      <c r="S32" s="154" t="s">
        <v>158</v>
      </c>
      <c r="T32" s="7" t="str">
        <f>Tabela813[[#This Row],[NR]]&amp;" - "&amp;Tabela813[[#This Row],[Especificação]]</f>
        <v>1.1.1.3.03.1.4.00 - Imposto sobre a Renda - Retido na Fonte - Trabalho - Dívida Ativa - Multas e Juros de Mora da Dívida Ativa</v>
      </c>
    </row>
    <row r="33" spans="1:20" x14ac:dyDescent="0.25">
      <c r="A33" s="179"/>
      <c r="B33" s="51"/>
      <c r="C33" s="22" t="s">
        <v>1537</v>
      </c>
      <c r="D33" s="22" t="s">
        <v>1537</v>
      </c>
      <c r="E33" s="22" t="s">
        <v>1537</v>
      </c>
      <c r="F33" s="22" t="s">
        <v>1538</v>
      </c>
      <c r="G33" s="22" t="s">
        <v>1550</v>
      </c>
      <c r="H33" s="22" t="s">
        <v>1537</v>
      </c>
      <c r="I33" s="22" t="s">
        <v>1548</v>
      </c>
      <c r="J33" s="22" t="s">
        <v>1543</v>
      </c>
      <c r="K33" s="20" t="str">
        <f>IF(Tabela813[[#This Row],[C]]&lt;&gt;"",IF(Tabela813[[#This Row],[RED]]&lt;&gt;"",(Tabela813[[#This Row],[RED]] &amp; "."),"") &amp; CONCATENATE(Tabela813[[#This Row],[C]],".",Tabela813[[#This Row],[O]],".",Tabela813[[#This Row],[E]],".",Tabela813[[#This Row],[D1]],".",Tabela813[[#This Row],[D2]],".",Tabela813[[#This Row],[D3]],".",Tabela813[[#This Row],[T]],".",Tabela813[[#This Row],[D4]]),"")</f>
        <v>1.1.1.3.03.1.5.00</v>
      </c>
      <c r="L33" s="23" t="s">
        <v>815</v>
      </c>
      <c r="M33" s="20" t="str">
        <f t="shared" si="0"/>
        <v>A</v>
      </c>
      <c r="N33" s="20">
        <f>IF(VALUE(Tabela813[[#This Row],[RED]]) &gt; 0,1,0) + IF(VALUE(J33)&gt;0,8,IF(VALUE(I33)&gt;0,7,IF(VALUE(H33)&gt;0,6,IF(VALUE(G33)&gt;0,5,IF(VALUE(F33)&gt;0,4,IF(VALUE(E33)&gt;0,3,IF(VALUE(D33)&gt;0,2,1)))))))</f>
        <v>7</v>
      </c>
      <c r="O33" s="22" t="s">
        <v>51</v>
      </c>
      <c r="P33" s="1" t="s">
        <v>64</v>
      </c>
      <c r="Q33" s="1"/>
      <c r="R33" s="39"/>
      <c r="S33" s="154" t="s">
        <v>158</v>
      </c>
      <c r="T33" s="7" t="str">
        <f>Tabela813[[#This Row],[NR]]&amp;" - "&amp;Tabela813[[#This Row],[Especificação]]</f>
        <v>1.1.1.3.03.1.5.00 - Imposto sobre a Renda - Retido na Fonte - Trabalho - Multas</v>
      </c>
    </row>
    <row r="34" spans="1:20" x14ac:dyDescent="0.25">
      <c r="A34" s="179"/>
      <c r="B34" s="51"/>
      <c r="C34" s="22" t="s">
        <v>1537</v>
      </c>
      <c r="D34" s="22" t="s">
        <v>1537</v>
      </c>
      <c r="E34" s="22" t="s">
        <v>1537</v>
      </c>
      <c r="F34" s="22" t="s">
        <v>1538</v>
      </c>
      <c r="G34" s="22" t="s">
        <v>1550</v>
      </c>
      <c r="H34" s="22" t="s">
        <v>1537</v>
      </c>
      <c r="I34" s="22" t="s">
        <v>1542</v>
      </c>
      <c r="J34" s="22" t="s">
        <v>1543</v>
      </c>
      <c r="K34" s="20" t="str">
        <f>IF(Tabela813[[#This Row],[C]]&lt;&gt;"",IF(Tabela813[[#This Row],[RED]]&lt;&gt;"",(Tabela813[[#This Row],[RED]] &amp; "."),"") &amp; CONCATENATE(Tabela813[[#This Row],[C]],".",Tabela813[[#This Row],[O]],".",Tabela813[[#This Row],[E]],".",Tabela813[[#This Row],[D1]],".",Tabela813[[#This Row],[D2]],".",Tabela813[[#This Row],[D3]],".",Tabela813[[#This Row],[T]],".",Tabela813[[#This Row],[D4]]),"")</f>
        <v>1.1.1.3.03.1.6.00</v>
      </c>
      <c r="L34" s="23" t="s">
        <v>816</v>
      </c>
      <c r="M34" s="20" t="str">
        <f t="shared" si="0"/>
        <v>A</v>
      </c>
      <c r="N34" s="20">
        <f>IF(VALUE(Tabela813[[#This Row],[RED]]) &gt; 0,1,0) + IF(VALUE(J34)&gt;0,8,IF(VALUE(I34)&gt;0,7,IF(VALUE(H34)&gt;0,6,IF(VALUE(G34)&gt;0,5,IF(VALUE(F34)&gt;0,4,IF(VALUE(E34)&gt;0,3,IF(VALUE(D34)&gt;0,2,1)))))))</f>
        <v>7</v>
      </c>
      <c r="O34" s="22" t="s">
        <v>51</v>
      </c>
      <c r="P34" s="1" t="s">
        <v>64</v>
      </c>
      <c r="Q34" s="1"/>
      <c r="R34" s="39"/>
      <c r="S34" s="154" t="s">
        <v>158</v>
      </c>
      <c r="T34" s="7" t="str">
        <f>Tabela813[[#This Row],[NR]]&amp;" - "&amp;Tabela813[[#This Row],[Especificação]]</f>
        <v>1.1.1.3.03.1.6.00 - Imposto sobre a Renda - Retido na Fonte - Trabalho - Juros de Mora</v>
      </c>
    </row>
    <row r="35" spans="1:20" ht="30" x14ac:dyDescent="0.25">
      <c r="A35" s="179"/>
      <c r="B35" s="51"/>
      <c r="C35" s="22" t="s">
        <v>1537</v>
      </c>
      <c r="D35" s="22" t="s">
        <v>1537</v>
      </c>
      <c r="E35" s="22" t="s">
        <v>1537</v>
      </c>
      <c r="F35" s="22" t="s">
        <v>1538</v>
      </c>
      <c r="G35" s="22" t="s">
        <v>1550</v>
      </c>
      <c r="H35" s="22" t="s">
        <v>1537</v>
      </c>
      <c r="I35" s="22" t="s">
        <v>1544</v>
      </c>
      <c r="J35" s="22" t="s">
        <v>1543</v>
      </c>
      <c r="K35" s="20" t="str">
        <f>IF(Tabela813[[#This Row],[C]]&lt;&gt;"",IF(Tabela813[[#This Row],[RED]]&lt;&gt;"",(Tabela813[[#This Row],[RED]] &amp; "."),"") &amp; CONCATENATE(Tabela813[[#This Row],[C]],".",Tabela813[[#This Row],[O]],".",Tabela813[[#This Row],[E]],".",Tabela813[[#This Row],[D1]],".",Tabela813[[#This Row],[D2]],".",Tabela813[[#This Row],[D3]],".",Tabela813[[#This Row],[T]],".",Tabela813[[#This Row],[D4]]),"")</f>
        <v>1.1.1.3.03.1.7.00</v>
      </c>
      <c r="L35" s="23" t="s">
        <v>817</v>
      </c>
      <c r="M35" s="20" t="str">
        <f t="shared" si="0"/>
        <v>A</v>
      </c>
      <c r="N35" s="20">
        <f>IF(VALUE(Tabela813[[#This Row],[RED]]) &gt; 0,1,0) + IF(VALUE(J35)&gt;0,8,IF(VALUE(I35)&gt;0,7,IF(VALUE(H35)&gt;0,6,IF(VALUE(G35)&gt;0,5,IF(VALUE(F35)&gt;0,4,IF(VALUE(E35)&gt;0,3,IF(VALUE(D35)&gt;0,2,1)))))))</f>
        <v>7</v>
      </c>
      <c r="O35" s="22" t="s">
        <v>51</v>
      </c>
      <c r="P35" s="1" t="s">
        <v>64</v>
      </c>
      <c r="Q35" s="1"/>
      <c r="R35" s="39"/>
      <c r="S35" s="154" t="s">
        <v>158</v>
      </c>
      <c r="T35" s="7" t="str">
        <f>Tabela813[[#This Row],[NR]]&amp;" - "&amp;Tabela813[[#This Row],[Especificação]]</f>
        <v>1.1.1.3.03.1.7.00 - Imposto sobre a Renda - Retido na Fonte - Trabalho - Dívida Ativa - Multas da Dívida Ativa</v>
      </c>
    </row>
    <row r="36" spans="1:20" ht="30" x14ac:dyDescent="0.25">
      <c r="A36" s="179"/>
      <c r="B36" s="51"/>
      <c r="C36" s="22" t="s">
        <v>1537</v>
      </c>
      <c r="D36" s="22" t="s">
        <v>1537</v>
      </c>
      <c r="E36" s="22" t="s">
        <v>1537</v>
      </c>
      <c r="F36" s="22" t="s">
        <v>1538</v>
      </c>
      <c r="G36" s="22" t="s">
        <v>1550</v>
      </c>
      <c r="H36" s="22" t="s">
        <v>1537</v>
      </c>
      <c r="I36" s="22" t="s">
        <v>1545</v>
      </c>
      <c r="J36" s="22" t="s">
        <v>1543</v>
      </c>
      <c r="K36" s="20" t="str">
        <f>IF(Tabela813[[#This Row],[C]]&lt;&gt;"",IF(Tabela813[[#This Row],[RED]]&lt;&gt;"",(Tabela813[[#This Row],[RED]] &amp; "."),"") &amp; CONCATENATE(Tabela813[[#This Row],[C]],".",Tabela813[[#This Row],[O]],".",Tabela813[[#This Row],[E]],".",Tabela813[[#This Row],[D1]],".",Tabela813[[#This Row],[D2]],".",Tabela813[[#This Row],[D3]],".",Tabela813[[#This Row],[T]],".",Tabela813[[#This Row],[D4]]),"")</f>
        <v>1.1.1.3.03.1.8.00</v>
      </c>
      <c r="L36" s="23" t="s">
        <v>818</v>
      </c>
      <c r="M36" s="20" t="str">
        <f t="shared" si="0"/>
        <v>A</v>
      </c>
      <c r="N36" s="20">
        <f>IF(VALUE(Tabela813[[#This Row],[RED]]) &gt; 0,1,0) + IF(VALUE(J36)&gt;0,8,IF(VALUE(I36)&gt;0,7,IF(VALUE(H36)&gt;0,6,IF(VALUE(G36)&gt;0,5,IF(VALUE(F36)&gt;0,4,IF(VALUE(E36)&gt;0,3,IF(VALUE(D36)&gt;0,2,1)))))))</f>
        <v>7</v>
      </c>
      <c r="O36" s="22" t="s">
        <v>51</v>
      </c>
      <c r="P36" s="1" t="s">
        <v>64</v>
      </c>
      <c r="Q36" s="1"/>
      <c r="R36" s="39"/>
      <c r="S36" s="154" t="s">
        <v>158</v>
      </c>
      <c r="T36" s="7" t="str">
        <f>Tabela813[[#This Row],[NR]]&amp;" - "&amp;Tabela813[[#This Row],[Especificação]]</f>
        <v>1.1.1.3.03.1.8.00 - Imposto sobre a Renda - Retido na Fonte - Trabalho - Juros de Mora da Dívida Ativa</v>
      </c>
    </row>
    <row r="37" spans="1:20" ht="165" x14ac:dyDescent="0.25">
      <c r="A37" s="179"/>
      <c r="B37" s="51"/>
      <c r="C37" s="22" t="s">
        <v>1537</v>
      </c>
      <c r="D37" s="22" t="s">
        <v>1537</v>
      </c>
      <c r="E37" s="22" t="s">
        <v>1537</v>
      </c>
      <c r="F37" s="22" t="s">
        <v>1538</v>
      </c>
      <c r="G37" s="22" t="s">
        <v>1550</v>
      </c>
      <c r="H37" s="22" t="s">
        <v>1547</v>
      </c>
      <c r="I37" s="22" t="s">
        <v>1540</v>
      </c>
      <c r="J37" s="22" t="s">
        <v>1543</v>
      </c>
      <c r="K37" s="20" t="str">
        <f>IF(Tabela813[[#This Row],[C]]&lt;&gt;"",IF(Tabela813[[#This Row],[RED]]&lt;&gt;"",(Tabela813[[#This Row],[RED]] &amp; "."),"") &amp; CONCATENATE(Tabela813[[#This Row],[C]],".",Tabela813[[#This Row],[O]],".",Tabela813[[#This Row],[E]],".",Tabela813[[#This Row],[D1]],".",Tabela813[[#This Row],[D2]],".",Tabela813[[#This Row],[D3]],".",Tabela813[[#This Row],[T]],".",Tabela813[[#This Row],[D4]]),"")</f>
        <v>1.1.1.3.03.4.0.00</v>
      </c>
      <c r="L37" s="23" t="s">
        <v>65</v>
      </c>
      <c r="M37" s="20" t="str">
        <f t="shared" si="0"/>
        <v>S</v>
      </c>
      <c r="N37" s="20">
        <f>IF(VALUE(Tabela813[[#This Row],[RED]]) &gt; 0,1,0) + IF(VALUE(J37)&gt;0,8,IF(VALUE(I37)&gt;0,7,IF(VALUE(H37)&gt;0,6,IF(VALUE(G37)&gt;0,5,IF(VALUE(F37)&gt;0,4,IF(VALUE(E37)&gt;0,3,IF(VALUE(D37)&gt;0,2,1)))))))</f>
        <v>6</v>
      </c>
      <c r="O37" s="22" t="s">
        <v>51</v>
      </c>
      <c r="P37" s="1" t="s">
        <v>66</v>
      </c>
      <c r="Q37" s="1"/>
      <c r="R37" s="39"/>
      <c r="S37" s="154" t="s">
        <v>158</v>
      </c>
      <c r="T37" s="7" t="str">
        <f>Tabela813[[#This Row],[NR]]&amp;" - "&amp;Tabela813[[#This Row],[Especificação]]</f>
        <v>1.1.1.3.03.4.0.00 - Imposto sobre a Renda - Retido na Fonte - Outros Rendimentos</v>
      </c>
    </row>
    <row r="38" spans="1:20" ht="165" x14ac:dyDescent="0.25">
      <c r="A38" s="179"/>
      <c r="B38" s="51"/>
      <c r="C38" s="22" t="s">
        <v>1537</v>
      </c>
      <c r="D38" s="22" t="s">
        <v>1537</v>
      </c>
      <c r="E38" s="22" t="s">
        <v>1537</v>
      </c>
      <c r="F38" s="22" t="s">
        <v>1538</v>
      </c>
      <c r="G38" s="22" t="s">
        <v>1550</v>
      </c>
      <c r="H38" s="22" t="s">
        <v>1547</v>
      </c>
      <c r="I38" s="22" t="s">
        <v>1537</v>
      </c>
      <c r="J38" s="22" t="s">
        <v>1543</v>
      </c>
      <c r="K38" s="20" t="str">
        <f>IF(Tabela813[[#This Row],[C]]&lt;&gt;"",IF(Tabela813[[#This Row],[RED]]&lt;&gt;"",(Tabela813[[#This Row],[RED]] &amp; "."),"") &amp; CONCATENATE(Tabela813[[#This Row],[C]],".",Tabela813[[#This Row],[O]],".",Tabela813[[#This Row],[E]],".",Tabela813[[#This Row],[D1]],".",Tabela813[[#This Row],[D2]],".",Tabela813[[#This Row],[D3]],".",Tabela813[[#This Row],[T]],".",Tabela813[[#This Row],[D4]]),"")</f>
        <v>1.1.1.3.03.4.1.00</v>
      </c>
      <c r="L38" s="23" t="s">
        <v>819</v>
      </c>
      <c r="M38" s="20" t="str">
        <f t="shared" si="0"/>
        <v>A</v>
      </c>
      <c r="N38" s="20">
        <f>IF(VALUE(Tabela813[[#This Row],[RED]]) &gt; 0,1,0) + IF(VALUE(J38)&gt;0,8,IF(VALUE(I38)&gt;0,7,IF(VALUE(H38)&gt;0,6,IF(VALUE(G38)&gt;0,5,IF(VALUE(F38)&gt;0,4,IF(VALUE(E38)&gt;0,3,IF(VALUE(D38)&gt;0,2,1)))))))</f>
        <v>7</v>
      </c>
      <c r="O38" s="22" t="s">
        <v>51</v>
      </c>
      <c r="P38" s="1" t="s">
        <v>66</v>
      </c>
      <c r="Q38" s="1"/>
      <c r="R38" s="39"/>
      <c r="S38" s="154" t="s">
        <v>158</v>
      </c>
      <c r="T38" s="7" t="str">
        <f>Tabela813[[#This Row],[NR]]&amp;" - "&amp;Tabela813[[#This Row],[Especificação]]</f>
        <v>1.1.1.3.03.4.1.00 - Imposto sobre a Renda - Retido na Fonte - Outros Rendimentos - Principal</v>
      </c>
    </row>
    <row r="39" spans="1:20" ht="165" x14ac:dyDescent="0.25">
      <c r="A39" s="179"/>
      <c r="B39" s="51"/>
      <c r="C39" s="22" t="s">
        <v>1537</v>
      </c>
      <c r="D39" s="22" t="s">
        <v>1537</v>
      </c>
      <c r="E39" s="22" t="s">
        <v>1537</v>
      </c>
      <c r="F39" s="22" t="s">
        <v>1538</v>
      </c>
      <c r="G39" s="22" t="s">
        <v>1550</v>
      </c>
      <c r="H39" s="22" t="s">
        <v>1547</v>
      </c>
      <c r="I39" s="22" t="s">
        <v>1546</v>
      </c>
      <c r="J39" s="22" t="s">
        <v>1543</v>
      </c>
      <c r="K39" s="20" t="str">
        <f>IF(Tabela813[[#This Row],[C]]&lt;&gt;"",IF(Tabela813[[#This Row],[RED]]&lt;&gt;"",(Tabela813[[#This Row],[RED]] &amp; "."),"") &amp; CONCATENATE(Tabela813[[#This Row],[C]],".",Tabela813[[#This Row],[O]],".",Tabela813[[#This Row],[E]],".",Tabela813[[#This Row],[D1]],".",Tabela813[[#This Row],[D2]],".",Tabela813[[#This Row],[D3]],".",Tabela813[[#This Row],[T]],".",Tabela813[[#This Row],[D4]]),"")</f>
        <v>1.1.1.3.03.4.2.00</v>
      </c>
      <c r="L39" s="23" t="s">
        <v>820</v>
      </c>
      <c r="M39" s="20" t="str">
        <f t="shared" si="0"/>
        <v>A</v>
      </c>
      <c r="N39" s="20">
        <f>IF(VALUE(Tabela813[[#This Row],[RED]]) &gt; 0,1,0) + IF(VALUE(J39)&gt;0,8,IF(VALUE(I39)&gt;0,7,IF(VALUE(H39)&gt;0,6,IF(VALUE(G39)&gt;0,5,IF(VALUE(F39)&gt;0,4,IF(VALUE(E39)&gt;0,3,IF(VALUE(D39)&gt;0,2,1)))))))</f>
        <v>7</v>
      </c>
      <c r="O39" s="22" t="s">
        <v>51</v>
      </c>
      <c r="P39" s="1" t="s">
        <v>66</v>
      </c>
      <c r="Q39" s="1"/>
      <c r="R39" s="39"/>
      <c r="S39" s="154" t="s">
        <v>158</v>
      </c>
      <c r="T39" s="7" t="str">
        <f>Tabela813[[#This Row],[NR]]&amp;" - "&amp;Tabela813[[#This Row],[Especificação]]</f>
        <v>1.1.1.3.03.4.2.00 - Imposto sobre a Renda - Retido na Fonte - Outros Rendimentos - Multas e Juros de Mora</v>
      </c>
    </row>
    <row r="40" spans="1:20" ht="165" x14ac:dyDescent="0.25">
      <c r="A40" s="179"/>
      <c r="B40" s="51"/>
      <c r="C40" s="22" t="s">
        <v>1537</v>
      </c>
      <c r="D40" s="22" t="s">
        <v>1537</v>
      </c>
      <c r="E40" s="22" t="s">
        <v>1537</v>
      </c>
      <c r="F40" s="22" t="s">
        <v>1538</v>
      </c>
      <c r="G40" s="22" t="s">
        <v>1550</v>
      </c>
      <c r="H40" s="22" t="s">
        <v>1547</v>
      </c>
      <c r="I40" s="22" t="s">
        <v>1538</v>
      </c>
      <c r="J40" s="22" t="s">
        <v>1543</v>
      </c>
      <c r="K40" s="20" t="str">
        <f>IF(Tabela813[[#This Row],[C]]&lt;&gt;"",IF(Tabela813[[#This Row],[RED]]&lt;&gt;"",(Tabela813[[#This Row],[RED]] &amp; "."),"") &amp; CONCATENATE(Tabela813[[#This Row],[C]],".",Tabela813[[#This Row],[O]],".",Tabela813[[#This Row],[E]],".",Tabela813[[#This Row],[D1]],".",Tabela813[[#This Row],[D2]],".",Tabela813[[#This Row],[D3]],".",Tabela813[[#This Row],[T]],".",Tabela813[[#This Row],[D4]]),"")</f>
        <v>1.1.1.3.03.4.3.00</v>
      </c>
      <c r="L40" s="23" t="s">
        <v>821</v>
      </c>
      <c r="M40" s="20" t="str">
        <f t="shared" si="0"/>
        <v>A</v>
      </c>
      <c r="N40" s="20">
        <f>IF(VALUE(Tabela813[[#This Row],[RED]]) &gt; 0,1,0) + IF(VALUE(J40)&gt;0,8,IF(VALUE(I40)&gt;0,7,IF(VALUE(H40)&gt;0,6,IF(VALUE(G40)&gt;0,5,IF(VALUE(F40)&gt;0,4,IF(VALUE(E40)&gt;0,3,IF(VALUE(D40)&gt;0,2,1)))))))</f>
        <v>7</v>
      </c>
      <c r="O40" s="22" t="s">
        <v>51</v>
      </c>
      <c r="P40" s="1" t="s">
        <v>66</v>
      </c>
      <c r="Q40" s="1"/>
      <c r="R40" s="39"/>
      <c r="S40" s="154" t="s">
        <v>158</v>
      </c>
      <c r="T40" s="7" t="str">
        <f>Tabela813[[#This Row],[NR]]&amp;" - "&amp;Tabela813[[#This Row],[Especificação]]</f>
        <v>1.1.1.3.03.4.3.00 - Imposto sobre a Renda - Retido na Fonte - Outros Rendimentos - Dívida Ativa</v>
      </c>
    </row>
    <row r="41" spans="1:20" ht="165" x14ac:dyDescent="0.25">
      <c r="A41" s="179"/>
      <c r="B41" s="51"/>
      <c r="C41" s="22" t="s">
        <v>1537</v>
      </c>
      <c r="D41" s="22" t="s">
        <v>1537</v>
      </c>
      <c r="E41" s="22" t="s">
        <v>1537</v>
      </c>
      <c r="F41" s="22" t="s">
        <v>1538</v>
      </c>
      <c r="G41" s="22" t="s">
        <v>1550</v>
      </c>
      <c r="H41" s="22" t="s">
        <v>1547</v>
      </c>
      <c r="I41" s="22" t="s">
        <v>1547</v>
      </c>
      <c r="J41" s="22" t="s">
        <v>1543</v>
      </c>
      <c r="K41" s="20" t="str">
        <f>IF(Tabela813[[#This Row],[C]]&lt;&gt;"",IF(Tabela813[[#This Row],[RED]]&lt;&gt;"",(Tabela813[[#This Row],[RED]] &amp; "."),"") &amp; CONCATENATE(Tabela813[[#This Row],[C]],".",Tabela813[[#This Row],[O]],".",Tabela813[[#This Row],[E]],".",Tabela813[[#This Row],[D1]],".",Tabela813[[#This Row],[D2]],".",Tabela813[[#This Row],[D3]],".",Tabela813[[#This Row],[T]],".",Tabela813[[#This Row],[D4]]),"")</f>
        <v>1.1.1.3.03.4.4.00</v>
      </c>
      <c r="L41" s="23" t="s">
        <v>822</v>
      </c>
      <c r="M41" s="20" t="str">
        <f t="shared" si="0"/>
        <v>A</v>
      </c>
      <c r="N41" s="20">
        <f>IF(VALUE(Tabela813[[#This Row],[RED]]) &gt; 0,1,0) + IF(VALUE(J41)&gt;0,8,IF(VALUE(I41)&gt;0,7,IF(VALUE(H41)&gt;0,6,IF(VALUE(G41)&gt;0,5,IF(VALUE(F41)&gt;0,4,IF(VALUE(E41)&gt;0,3,IF(VALUE(D41)&gt;0,2,1)))))))</f>
        <v>7</v>
      </c>
      <c r="O41" s="22" t="s">
        <v>51</v>
      </c>
      <c r="P41" s="1" t="s">
        <v>66</v>
      </c>
      <c r="Q41" s="1"/>
      <c r="R41" s="39"/>
      <c r="S41" s="154" t="s">
        <v>158</v>
      </c>
      <c r="T41" s="7" t="str">
        <f>Tabela813[[#This Row],[NR]]&amp;" - "&amp;Tabela813[[#This Row],[Especificação]]</f>
        <v>1.1.1.3.03.4.4.00 - Imposto sobre a Renda - Retido na Fonte - Outros Rendimentos - Dívida Ativa - Multas e Juros de Mora da Dívida Ativa</v>
      </c>
    </row>
    <row r="42" spans="1:20" ht="165" x14ac:dyDescent="0.25">
      <c r="A42" s="179"/>
      <c r="B42" s="51"/>
      <c r="C42" s="22" t="s">
        <v>1537</v>
      </c>
      <c r="D42" s="22" t="s">
        <v>1537</v>
      </c>
      <c r="E42" s="22" t="s">
        <v>1537</v>
      </c>
      <c r="F42" s="22" t="s">
        <v>1538</v>
      </c>
      <c r="G42" s="22" t="s">
        <v>1550</v>
      </c>
      <c r="H42" s="22" t="s">
        <v>1547</v>
      </c>
      <c r="I42" s="22" t="s">
        <v>1548</v>
      </c>
      <c r="J42" s="22" t="s">
        <v>1543</v>
      </c>
      <c r="K42" s="20" t="str">
        <f>IF(Tabela813[[#This Row],[C]]&lt;&gt;"",IF(Tabela813[[#This Row],[RED]]&lt;&gt;"",(Tabela813[[#This Row],[RED]] &amp; "."),"") &amp; CONCATENATE(Tabela813[[#This Row],[C]],".",Tabela813[[#This Row],[O]],".",Tabela813[[#This Row],[E]],".",Tabela813[[#This Row],[D1]],".",Tabela813[[#This Row],[D2]],".",Tabela813[[#This Row],[D3]],".",Tabela813[[#This Row],[T]],".",Tabela813[[#This Row],[D4]]),"")</f>
        <v>1.1.1.3.03.4.5.00</v>
      </c>
      <c r="L42" s="23" t="s">
        <v>823</v>
      </c>
      <c r="M42" s="20" t="str">
        <f t="shared" si="0"/>
        <v>A</v>
      </c>
      <c r="N42" s="20">
        <f>IF(VALUE(Tabela813[[#This Row],[RED]]) &gt; 0,1,0) + IF(VALUE(J42)&gt;0,8,IF(VALUE(I42)&gt;0,7,IF(VALUE(H42)&gt;0,6,IF(VALUE(G42)&gt;0,5,IF(VALUE(F42)&gt;0,4,IF(VALUE(E42)&gt;0,3,IF(VALUE(D42)&gt;0,2,1)))))))</f>
        <v>7</v>
      </c>
      <c r="O42" s="22" t="s">
        <v>51</v>
      </c>
      <c r="P42" s="1" t="s">
        <v>66</v>
      </c>
      <c r="Q42" s="1"/>
      <c r="R42" s="39"/>
      <c r="S42" s="154" t="s">
        <v>158</v>
      </c>
      <c r="T42" s="7" t="str">
        <f>Tabela813[[#This Row],[NR]]&amp;" - "&amp;Tabela813[[#This Row],[Especificação]]</f>
        <v>1.1.1.3.03.4.5.00 - Imposto sobre a Renda - Retido na Fonte - Outros Rendimentos - Multas</v>
      </c>
    </row>
    <row r="43" spans="1:20" ht="165" x14ac:dyDescent="0.25">
      <c r="A43" s="179"/>
      <c r="B43" s="51"/>
      <c r="C43" s="22" t="s">
        <v>1537</v>
      </c>
      <c r="D43" s="22" t="s">
        <v>1537</v>
      </c>
      <c r="E43" s="22" t="s">
        <v>1537</v>
      </c>
      <c r="F43" s="22" t="s">
        <v>1538</v>
      </c>
      <c r="G43" s="22" t="s">
        <v>1550</v>
      </c>
      <c r="H43" s="22" t="s">
        <v>1547</v>
      </c>
      <c r="I43" s="22" t="s">
        <v>1542</v>
      </c>
      <c r="J43" s="22" t="s">
        <v>1543</v>
      </c>
      <c r="K43" s="20" t="str">
        <f>IF(Tabela813[[#This Row],[C]]&lt;&gt;"",IF(Tabela813[[#This Row],[RED]]&lt;&gt;"",(Tabela813[[#This Row],[RED]] &amp; "."),"") &amp; CONCATENATE(Tabela813[[#This Row],[C]],".",Tabela813[[#This Row],[O]],".",Tabela813[[#This Row],[E]],".",Tabela813[[#This Row],[D1]],".",Tabela813[[#This Row],[D2]],".",Tabela813[[#This Row],[D3]],".",Tabela813[[#This Row],[T]],".",Tabela813[[#This Row],[D4]]),"")</f>
        <v>1.1.1.3.03.4.6.00</v>
      </c>
      <c r="L43" s="23" t="s">
        <v>824</v>
      </c>
      <c r="M43" s="20" t="str">
        <f t="shared" si="0"/>
        <v>A</v>
      </c>
      <c r="N43" s="20">
        <f>IF(VALUE(Tabela813[[#This Row],[RED]]) &gt; 0,1,0) + IF(VALUE(J43)&gt;0,8,IF(VALUE(I43)&gt;0,7,IF(VALUE(H43)&gt;0,6,IF(VALUE(G43)&gt;0,5,IF(VALUE(F43)&gt;0,4,IF(VALUE(E43)&gt;0,3,IF(VALUE(D43)&gt;0,2,1)))))))</f>
        <v>7</v>
      </c>
      <c r="O43" s="22" t="s">
        <v>51</v>
      </c>
      <c r="P43" s="1" t="s">
        <v>66</v>
      </c>
      <c r="Q43" s="1"/>
      <c r="R43" s="39"/>
      <c r="S43" s="154" t="s">
        <v>158</v>
      </c>
      <c r="T43" s="7" t="str">
        <f>Tabela813[[#This Row],[NR]]&amp;" - "&amp;Tabela813[[#This Row],[Especificação]]</f>
        <v>1.1.1.3.03.4.6.00 - Imposto sobre a Renda - Retido na Fonte - Outros Rendimentos - Juros de Mora</v>
      </c>
    </row>
    <row r="44" spans="1:20" ht="165" x14ac:dyDescent="0.25">
      <c r="A44" s="179"/>
      <c r="B44" s="51"/>
      <c r="C44" s="22" t="s">
        <v>1537</v>
      </c>
      <c r="D44" s="22" t="s">
        <v>1537</v>
      </c>
      <c r="E44" s="22" t="s">
        <v>1537</v>
      </c>
      <c r="F44" s="22" t="s">
        <v>1538</v>
      </c>
      <c r="G44" s="22" t="s">
        <v>1550</v>
      </c>
      <c r="H44" s="22" t="s">
        <v>1547</v>
      </c>
      <c r="I44" s="22" t="s">
        <v>1544</v>
      </c>
      <c r="J44" s="22" t="s">
        <v>1543</v>
      </c>
      <c r="K44" s="20" t="str">
        <f>IF(Tabela813[[#This Row],[C]]&lt;&gt;"",IF(Tabela813[[#This Row],[RED]]&lt;&gt;"",(Tabela813[[#This Row],[RED]] &amp; "."),"") &amp; CONCATENATE(Tabela813[[#This Row],[C]],".",Tabela813[[#This Row],[O]],".",Tabela813[[#This Row],[E]],".",Tabela813[[#This Row],[D1]],".",Tabela813[[#This Row],[D2]],".",Tabela813[[#This Row],[D3]],".",Tabela813[[#This Row],[T]],".",Tabela813[[#This Row],[D4]]),"")</f>
        <v>1.1.1.3.03.4.7.00</v>
      </c>
      <c r="L44" s="23" t="s">
        <v>825</v>
      </c>
      <c r="M44" s="20" t="str">
        <f t="shared" si="0"/>
        <v>A</v>
      </c>
      <c r="N44" s="20">
        <f>IF(VALUE(Tabela813[[#This Row],[RED]]) &gt; 0,1,0) + IF(VALUE(J44)&gt;0,8,IF(VALUE(I44)&gt;0,7,IF(VALUE(H44)&gt;0,6,IF(VALUE(G44)&gt;0,5,IF(VALUE(F44)&gt;0,4,IF(VALUE(E44)&gt;0,3,IF(VALUE(D44)&gt;0,2,1)))))))</f>
        <v>7</v>
      </c>
      <c r="O44" s="22" t="s">
        <v>51</v>
      </c>
      <c r="P44" s="1" t="s">
        <v>66</v>
      </c>
      <c r="Q44" s="1"/>
      <c r="R44" s="39"/>
      <c r="S44" s="154" t="s">
        <v>158</v>
      </c>
      <c r="T44" s="7" t="str">
        <f>Tabela813[[#This Row],[NR]]&amp;" - "&amp;Tabela813[[#This Row],[Especificação]]</f>
        <v>1.1.1.3.03.4.7.00 - Imposto sobre a Renda - Retido na Fonte - Outros Rendimentos - Dívida Ativa - Multas da Dívida Ativa</v>
      </c>
    </row>
    <row r="45" spans="1:20" ht="165" x14ac:dyDescent="0.25">
      <c r="A45" s="179"/>
      <c r="B45" s="51"/>
      <c r="C45" s="22" t="s">
        <v>1537</v>
      </c>
      <c r="D45" s="22" t="s">
        <v>1537</v>
      </c>
      <c r="E45" s="22" t="s">
        <v>1537</v>
      </c>
      <c r="F45" s="22" t="s">
        <v>1538</v>
      </c>
      <c r="G45" s="22" t="s">
        <v>1550</v>
      </c>
      <c r="H45" s="22" t="s">
        <v>1547</v>
      </c>
      <c r="I45" s="22" t="s">
        <v>1545</v>
      </c>
      <c r="J45" s="22" t="s">
        <v>1543</v>
      </c>
      <c r="K45" s="20" t="str">
        <f>IF(Tabela813[[#This Row],[C]]&lt;&gt;"",IF(Tabela813[[#This Row],[RED]]&lt;&gt;"",(Tabela813[[#This Row],[RED]] &amp; "."),"") &amp; CONCATENATE(Tabela813[[#This Row],[C]],".",Tabela813[[#This Row],[O]],".",Tabela813[[#This Row],[E]],".",Tabela813[[#This Row],[D1]],".",Tabela813[[#This Row],[D2]],".",Tabela813[[#This Row],[D3]],".",Tabela813[[#This Row],[T]],".",Tabela813[[#This Row],[D4]]),"")</f>
        <v>1.1.1.3.03.4.8.00</v>
      </c>
      <c r="L45" s="23" t="s">
        <v>826</v>
      </c>
      <c r="M45" s="20" t="str">
        <f t="shared" si="0"/>
        <v>A</v>
      </c>
      <c r="N45" s="20">
        <f>IF(VALUE(Tabela813[[#This Row],[RED]]) &gt; 0,1,0) + IF(VALUE(J45)&gt;0,8,IF(VALUE(I45)&gt;0,7,IF(VALUE(H45)&gt;0,6,IF(VALUE(G45)&gt;0,5,IF(VALUE(F45)&gt;0,4,IF(VALUE(E45)&gt;0,3,IF(VALUE(D45)&gt;0,2,1)))))))</f>
        <v>7</v>
      </c>
      <c r="O45" s="22" t="s">
        <v>51</v>
      </c>
      <c r="P45" s="1" t="s">
        <v>66</v>
      </c>
      <c r="Q45" s="1"/>
      <c r="R45" s="39"/>
      <c r="S45" s="154" t="s">
        <v>158</v>
      </c>
      <c r="T45" s="7" t="str">
        <f>Tabela813[[#This Row],[NR]]&amp;" - "&amp;Tabela813[[#This Row],[Especificação]]</f>
        <v>1.1.1.3.03.4.8.00 - Imposto sobre a Renda - Retido na Fonte - Outros Rendimentos - Juros de Mora da Dívida Ativa</v>
      </c>
    </row>
    <row r="46" spans="1:20" ht="90" x14ac:dyDescent="0.25">
      <c r="A46" s="179"/>
      <c r="B46" s="51"/>
      <c r="C46" s="22" t="s">
        <v>1537</v>
      </c>
      <c r="D46" s="22" t="s">
        <v>1537</v>
      </c>
      <c r="E46" s="22" t="s">
        <v>1537</v>
      </c>
      <c r="F46" s="22" t="s">
        <v>1547</v>
      </c>
      <c r="G46" s="22" t="s">
        <v>1543</v>
      </c>
      <c r="H46" s="22" t="s">
        <v>1540</v>
      </c>
      <c r="I46" s="22" t="s">
        <v>1540</v>
      </c>
      <c r="J46" s="22" t="s">
        <v>1543</v>
      </c>
      <c r="K46" s="20" t="str">
        <f>IF(Tabela813[[#This Row],[C]]&lt;&gt;"",IF(Tabela813[[#This Row],[RED]]&lt;&gt;"",(Tabela813[[#This Row],[RED]] &amp; "."),"") &amp; CONCATENATE(Tabela813[[#This Row],[C]],".",Tabela813[[#This Row],[O]],".",Tabela813[[#This Row],[E]],".",Tabela813[[#This Row],[D1]],".",Tabela813[[#This Row],[D2]],".",Tabela813[[#This Row],[D3]],".",Tabela813[[#This Row],[T]],".",Tabela813[[#This Row],[D4]]),"")</f>
        <v>1.1.1.4.00.0.0.00</v>
      </c>
      <c r="L46" s="23" t="s">
        <v>67</v>
      </c>
      <c r="M46" s="20" t="str">
        <f t="shared" si="0"/>
        <v>S</v>
      </c>
      <c r="N46" s="20">
        <f>IF(VALUE(Tabela813[[#This Row],[RED]]) &gt; 0,1,0) + IF(VALUE(J46)&gt;0,8,IF(VALUE(I46)&gt;0,7,IF(VALUE(H46)&gt;0,6,IF(VALUE(G46)&gt;0,5,IF(VALUE(F46)&gt;0,4,IF(VALUE(E46)&gt;0,3,IF(VALUE(D46)&gt;0,2,1)))))))</f>
        <v>4</v>
      </c>
      <c r="O46" s="22" t="s">
        <v>45</v>
      </c>
      <c r="P46" s="1" t="s">
        <v>68</v>
      </c>
      <c r="Q46" s="1"/>
      <c r="R46" s="39"/>
      <c r="S46" s="154" t="s">
        <v>158</v>
      </c>
      <c r="T46" s="7" t="str">
        <f>Tabela813[[#This Row],[NR]]&amp;" - "&amp;Tabela813[[#This Row],[Especificação]]</f>
        <v>1.1.1.4.00.0.0.00 - Impostos sobre a Produção e Circulação de Mercadorias e Serviços</v>
      </c>
    </row>
    <row r="47" spans="1:20" ht="45" x14ac:dyDescent="0.25">
      <c r="A47" s="179"/>
      <c r="B47" s="51"/>
      <c r="C47" s="22" t="s">
        <v>1537</v>
      </c>
      <c r="D47" s="22" t="s">
        <v>1537</v>
      </c>
      <c r="E47" s="22" t="s">
        <v>1537</v>
      </c>
      <c r="F47" s="22" t="s">
        <v>1547</v>
      </c>
      <c r="G47" s="22" t="s">
        <v>1575</v>
      </c>
      <c r="H47" s="22" t="s">
        <v>1540</v>
      </c>
      <c r="I47" s="22" t="s">
        <v>1540</v>
      </c>
      <c r="J47" s="22" t="s">
        <v>1543</v>
      </c>
      <c r="K47" s="20" t="str">
        <f>IF(Tabela813[[#This Row],[C]]&lt;&gt;"",IF(Tabela813[[#This Row],[RED]]&lt;&gt;"",(Tabela813[[#This Row],[RED]] &amp; "."),"") &amp; CONCATENATE(Tabela813[[#This Row],[C]],".",Tabela813[[#This Row],[O]],".",Tabela813[[#This Row],[E]],".",Tabela813[[#This Row],[D1]],".",Tabela813[[#This Row],[D2]],".",Tabela813[[#This Row],[D3]],".",Tabela813[[#This Row],[T]],".",Tabela813[[#This Row],[D4]]),"")</f>
        <v>1.1.1.4.51.0.0.00</v>
      </c>
      <c r="L47" s="23" t="s">
        <v>69</v>
      </c>
      <c r="M47" s="20" t="str">
        <f t="shared" si="0"/>
        <v>S</v>
      </c>
      <c r="N47" s="20">
        <f>IF(VALUE(Tabela813[[#This Row],[RED]]) &gt; 0,1,0) + IF(VALUE(J47)&gt;0,8,IF(VALUE(I47)&gt;0,7,IF(VALUE(H47)&gt;0,6,IF(VALUE(G47)&gt;0,5,IF(VALUE(F47)&gt;0,4,IF(VALUE(E47)&gt;0,3,IF(VALUE(D47)&gt;0,2,1)))))))</f>
        <v>5</v>
      </c>
      <c r="O47" s="22" t="s">
        <v>55</v>
      </c>
      <c r="P47" s="1" t="s">
        <v>70</v>
      </c>
      <c r="Q47" s="1"/>
      <c r="R47" s="39"/>
      <c r="S47" s="154" t="s">
        <v>158</v>
      </c>
      <c r="T47" s="7" t="str">
        <f>Tabela813[[#This Row],[NR]]&amp;" - "&amp;Tabela813[[#This Row],[Especificação]]</f>
        <v>1.1.1.4.51.0.0.00 - Impostos sobre Serviços</v>
      </c>
    </row>
    <row r="48" spans="1:20" ht="45" x14ac:dyDescent="0.25">
      <c r="A48" s="179"/>
      <c r="B48" s="51"/>
      <c r="C48" s="22" t="s">
        <v>1537</v>
      </c>
      <c r="D48" s="22" t="s">
        <v>1537</v>
      </c>
      <c r="E48" s="22" t="s">
        <v>1537</v>
      </c>
      <c r="F48" s="22" t="s">
        <v>1547</v>
      </c>
      <c r="G48" s="22" t="s">
        <v>1575</v>
      </c>
      <c r="H48" s="22" t="s">
        <v>1537</v>
      </c>
      <c r="I48" s="22" t="s">
        <v>1540</v>
      </c>
      <c r="J48" s="22" t="s">
        <v>1543</v>
      </c>
      <c r="K48" s="20" t="str">
        <f>IF(Tabela813[[#This Row],[C]]&lt;&gt;"",IF(Tabela813[[#This Row],[RED]]&lt;&gt;"",(Tabela813[[#This Row],[RED]] &amp; "."),"") &amp; CONCATENATE(Tabela813[[#This Row],[C]],".",Tabela813[[#This Row],[O]],".",Tabela813[[#This Row],[E]],".",Tabela813[[#This Row],[D1]],".",Tabela813[[#This Row],[D2]],".",Tabela813[[#This Row],[D3]],".",Tabela813[[#This Row],[T]],".",Tabela813[[#This Row],[D4]]),"")</f>
        <v>1.1.1.4.51.1.0.00</v>
      </c>
      <c r="L48" s="23" t="s">
        <v>5009</v>
      </c>
      <c r="M48" s="20" t="str">
        <f t="shared" si="0"/>
        <v>S</v>
      </c>
      <c r="N48" s="20">
        <f>IF(VALUE(Tabela813[[#This Row],[RED]]) &gt; 0,1,0) + IF(VALUE(J48)&gt;0,8,IF(VALUE(I48)&gt;0,7,IF(VALUE(H48)&gt;0,6,IF(VALUE(G48)&gt;0,5,IF(VALUE(F48)&gt;0,4,IF(VALUE(E48)&gt;0,3,IF(VALUE(D48)&gt;0,2,1)))))))</f>
        <v>6</v>
      </c>
      <c r="O48" s="22" t="s">
        <v>55</v>
      </c>
      <c r="P48" s="1" t="s">
        <v>71</v>
      </c>
      <c r="Q48" s="1"/>
      <c r="R48" s="39"/>
      <c r="S48" s="154" t="s">
        <v>158</v>
      </c>
      <c r="T48" s="7" t="str">
        <f>Tabela813[[#This Row],[NR]]&amp;" - "&amp;Tabela813[[#This Row],[Especificação]]</f>
        <v>1.1.1.4.51.1.0.00 - Imposto sobre Serviços de Qualquer Natureza - ISSQN</v>
      </c>
    </row>
    <row r="49" spans="1:20" ht="45" x14ac:dyDescent="0.25">
      <c r="A49" s="179"/>
      <c r="B49" s="51"/>
      <c r="C49" s="22" t="s">
        <v>1537</v>
      </c>
      <c r="D49" s="22" t="s">
        <v>1537</v>
      </c>
      <c r="E49" s="22" t="s">
        <v>1537</v>
      </c>
      <c r="F49" s="22" t="s">
        <v>1547</v>
      </c>
      <c r="G49" s="22" t="s">
        <v>1575</v>
      </c>
      <c r="H49" s="22" t="s">
        <v>1537</v>
      </c>
      <c r="I49" s="22" t="s">
        <v>1537</v>
      </c>
      <c r="J49" s="22" t="s">
        <v>1543</v>
      </c>
      <c r="K49" s="20" t="str">
        <f>IF(Tabela813[[#This Row],[C]]&lt;&gt;"",IF(Tabela813[[#This Row],[RED]]&lt;&gt;"",(Tabela813[[#This Row],[RED]] &amp; "."),"") &amp; CONCATENATE(Tabela813[[#This Row],[C]],".",Tabela813[[#This Row],[O]],".",Tabela813[[#This Row],[E]],".",Tabela813[[#This Row],[D1]],".",Tabela813[[#This Row],[D2]],".",Tabela813[[#This Row],[D3]],".",Tabela813[[#This Row],[T]],".",Tabela813[[#This Row],[D4]]),"")</f>
        <v>1.1.1.4.51.1.1.00</v>
      </c>
      <c r="L49" s="23" t="s">
        <v>6111</v>
      </c>
      <c r="M49" s="20" t="str">
        <f t="shared" si="0"/>
        <v>A</v>
      </c>
      <c r="N49" s="20">
        <f>IF(VALUE(Tabela813[[#This Row],[RED]]) &gt; 0,1,0) + IF(VALUE(J49)&gt;0,8,IF(VALUE(I49)&gt;0,7,IF(VALUE(H49)&gt;0,6,IF(VALUE(G49)&gt;0,5,IF(VALUE(F49)&gt;0,4,IF(VALUE(E49)&gt;0,3,IF(VALUE(D49)&gt;0,2,1)))))))</f>
        <v>7</v>
      </c>
      <c r="O49" s="22" t="s">
        <v>55</v>
      </c>
      <c r="P49" s="1" t="s">
        <v>71</v>
      </c>
      <c r="Q49" s="1"/>
      <c r="R49" s="39"/>
      <c r="S49" s="154" t="s">
        <v>158</v>
      </c>
      <c r="T49" s="7" t="str">
        <f>Tabela813[[#This Row],[NR]]&amp;" - "&amp;Tabela813[[#This Row],[Especificação]]</f>
        <v>1.1.1.4.51.1.1.00 - Imposto sobre Serviços de Qualquer Natureza - ISSQN - Principal</v>
      </c>
    </row>
    <row r="50" spans="1:20" ht="45" x14ac:dyDescent="0.25">
      <c r="A50" s="179"/>
      <c r="B50" s="51"/>
      <c r="C50" s="22" t="s">
        <v>1537</v>
      </c>
      <c r="D50" s="22" t="s">
        <v>1537</v>
      </c>
      <c r="E50" s="22" t="s">
        <v>1537</v>
      </c>
      <c r="F50" s="22" t="s">
        <v>1547</v>
      </c>
      <c r="G50" s="22" t="s">
        <v>1575</v>
      </c>
      <c r="H50" s="22" t="s">
        <v>1537</v>
      </c>
      <c r="I50" s="22" t="s">
        <v>1546</v>
      </c>
      <c r="J50" s="22" t="s">
        <v>1543</v>
      </c>
      <c r="K50" s="20" t="str">
        <f>IF(Tabela813[[#This Row],[C]]&lt;&gt;"",IF(Tabela813[[#This Row],[RED]]&lt;&gt;"",(Tabela813[[#This Row],[RED]] &amp; "."),"") &amp; CONCATENATE(Tabela813[[#This Row],[C]],".",Tabela813[[#This Row],[O]],".",Tabela813[[#This Row],[E]],".",Tabela813[[#This Row],[D1]],".",Tabela813[[#This Row],[D2]],".",Tabela813[[#This Row],[D3]],".",Tabela813[[#This Row],[T]],".",Tabela813[[#This Row],[D4]]),"")</f>
        <v>1.1.1.4.51.1.2.00</v>
      </c>
      <c r="L50" s="23" t="s">
        <v>6112</v>
      </c>
      <c r="M50" s="20" t="str">
        <f t="shared" si="0"/>
        <v>A</v>
      </c>
      <c r="N50" s="20">
        <f>IF(VALUE(Tabela813[[#This Row],[RED]]) &gt; 0,1,0) + IF(VALUE(J50)&gt;0,8,IF(VALUE(I50)&gt;0,7,IF(VALUE(H50)&gt;0,6,IF(VALUE(G50)&gt;0,5,IF(VALUE(F50)&gt;0,4,IF(VALUE(E50)&gt;0,3,IF(VALUE(D50)&gt;0,2,1)))))))</f>
        <v>7</v>
      </c>
      <c r="O50" s="22" t="s">
        <v>55</v>
      </c>
      <c r="P50" s="1" t="s">
        <v>71</v>
      </c>
      <c r="Q50" s="1"/>
      <c r="R50" s="39"/>
      <c r="S50" s="154" t="s">
        <v>158</v>
      </c>
      <c r="T50" s="7" t="str">
        <f>Tabela813[[#This Row],[NR]]&amp;" - "&amp;Tabela813[[#This Row],[Especificação]]</f>
        <v>1.1.1.4.51.1.2.00 - Imposto sobre Serviços de Qualquer Natureza - ISSQN - Multas e Juros de Mora</v>
      </c>
    </row>
    <row r="51" spans="1:20" ht="45" x14ac:dyDescent="0.25">
      <c r="A51" s="179"/>
      <c r="B51" s="51"/>
      <c r="C51" s="22" t="s">
        <v>1537</v>
      </c>
      <c r="D51" s="22" t="s">
        <v>1537</v>
      </c>
      <c r="E51" s="22" t="s">
        <v>1537</v>
      </c>
      <c r="F51" s="22" t="s">
        <v>1547</v>
      </c>
      <c r="G51" s="22" t="s">
        <v>1575</v>
      </c>
      <c r="H51" s="22" t="s">
        <v>1537</v>
      </c>
      <c r="I51" s="22" t="s">
        <v>1538</v>
      </c>
      <c r="J51" s="22" t="s">
        <v>1543</v>
      </c>
      <c r="K51" s="20" t="str">
        <f>IF(Tabela813[[#This Row],[C]]&lt;&gt;"",IF(Tabela813[[#This Row],[RED]]&lt;&gt;"",(Tabela813[[#This Row],[RED]] &amp; "."),"") &amp; CONCATENATE(Tabela813[[#This Row],[C]],".",Tabela813[[#This Row],[O]],".",Tabela813[[#This Row],[E]],".",Tabela813[[#This Row],[D1]],".",Tabela813[[#This Row],[D2]],".",Tabela813[[#This Row],[D3]],".",Tabela813[[#This Row],[T]],".",Tabela813[[#This Row],[D4]]),"")</f>
        <v>1.1.1.4.51.1.3.00</v>
      </c>
      <c r="L51" s="23" t="s">
        <v>6113</v>
      </c>
      <c r="M51" s="20" t="str">
        <f t="shared" si="0"/>
        <v>A</v>
      </c>
      <c r="N51" s="20">
        <f>IF(VALUE(Tabela813[[#This Row],[RED]]) &gt; 0,1,0) + IF(VALUE(J51)&gt;0,8,IF(VALUE(I51)&gt;0,7,IF(VALUE(H51)&gt;0,6,IF(VALUE(G51)&gt;0,5,IF(VALUE(F51)&gt;0,4,IF(VALUE(E51)&gt;0,3,IF(VALUE(D51)&gt;0,2,1)))))))</f>
        <v>7</v>
      </c>
      <c r="O51" s="22" t="s">
        <v>55</v>
      </c>
      <c r="P51" s="1" t="s">
        <v>71</v>
      </c>
      <c r="Q51" s="1"/>
      <c r="R51" s="39"/>
      <c r="S51" s="154" t="s">
        <v>158</v>
      </c>
      <c r="T51" s="7" t="str">
        <f>Tabela813[[#This Row],[NR]]&amp;" - "&amp;Tabela813[[#This Row],[Especificação]]</f>
        <v>1.1.1.4.51.1.3.00 - Imposto sobre Serviços de Qualquer Natureza - ISSQN - Dívida Ativa</v>
      </c>
    </row>
    <row r="52" spans="1:20" ht="45" x14ac:dyDescent="0.25">
      <c r="A52" s="179"/>
      <c r="B52" s="51"/>
      <c r="C52" s="22" t="s">
        <v>1537</v>
      </c>
      <c r="D52" s="22" t="s">
        <v>1537</v>
      </c>
      <c r="E52" s="22" t="s">
        <v>1537</v>
      </c>
      <c r="F52" s="22" t="s">
        <v>1547</v>
      </c>
      <c r="G52" s="22" t="s">
        <v>1575</v>
      </c>
      <c r="H52" s="22" t="s">
        <v>1537</v>
      </c>
      <c r="I52" s="22" t="s">
        <v>1547</v>
      </c>
      <c r="J52" s="22" t="s">
        <v>1543</v>
      </c>
      <c r="K52" s="20" t="str">
        <f>IF(Tabela813[[#This Row],[C]]&lt;&gt;"",IF(Tabela813[[#This Row],[RED]]&lt;&gt;"",(Tabela813[[#This Row],[RED]] &amp; "."),"") &amp; CONCATENATE(Tabela813[[#This Row],[C]],".",Tabela813[[#This Row],[O]],".",Tabela813[[#This Row],[E]],".",Tabela813[[#This Row],[D1]],".",Tabela813[[#This Row],[D2]],".",Tabela813[[#This Row],[D3]],".",Tabela813[[#This Row],[T]],".",Tabela813[[#This Row],[D4]]),"")</f>
        <v>1.1.1.4.51.1.4.00</v>
      </c>
      <c r="L52" s="23" t="s">
        <v>6114</v>
      </c>
      <c r="M52" s="20" t="str">
        <f t="shared" si="0"/>
        <v>A</v>
      </c>
      <c r="N52" s="20">
        <f>IF(VALUE(Tabela813[[#This Row],[RED]]) &gt; 0,1,0) + IF(VALUE(J52)&gt;0,8,IF(VALUE(I52)&gt;0,7,IF(VALUE(H52)&gt;0,6,IF(VALUE(G52)&gt;0,5,IF(VALUE(F52)&gt;0,4,IF(VALUE(E52)&gt;0,3,IF(VALUE(D52)&gt;0,2,1)))))))</f>
        <v>7</v>
      </c>
      <c r="O52" s="22" t="s">
        <v>55</v>
      </c>
      <c r="P52" s="1" t="s">
        <v>71</v>
      </c>
      <c r="Q52" s="1"/>
      <c r="R52" s="39"/>
      <c r="S52" s="154" t="s">
        <v>158</v>
      </c>
      <c r="T52" s="7" t="str">
        <f>Tabela813[[#This Row],[NR]]&amp;" - "&amp;Tabela813[[#This Row],[Especificação]]</f>
        <v>1.1.1.4.51.1.4.00 - Imposto sobre Serviços de Qualquer Natureza - ISSQN - Dívida Ativa - Multas e Juros de Mora da Dívida Ativa</v>
      </c>
    </row>
    <row r="53" spans="1:20" ht="45" x14ac:dyDescent="0.25">
      <c r="A53" s="179"/>
      <c r="B53" s="51"/>
      <c r="C53" s="22" t="s">
        <v>1537</v>
      </c>
      <c r="D53" s="22" t="s">
        <v>1537</v>
      </c>
      <c r="E53" s="22" t="s">
        <v>1537</v>
      </c>
      <c r="F53" s="22" t="s">
        <v>1547</v>
      </c>
      <c r="G53" s="22" t="s">
        <v>1575</v>
      </c>
      <c r="H53" s="22" t="s">
        <v>1537</v>
      </c>
      <c r="I53" s="22" t="s">
        <v>1548</v>
      </c>
      <c r="J53" s="22" t="s">
        <v>1543</v>
      </c>
      <c r="K53" s="20" t="str">
        <f>IF(Tabela813[[#This Row],[C]]&lt;&gt;"",IF(Tabela813[[#This Row],[RED]]&lt;&gt;"",(Tabela813[[#This Row],[RED]] &amp; "."),"") &amp; CONCATENATE(Tabela813[[#This Row],[C]],".",Tabela813[[#This Row],[O]],".",Tabela813[[#This Row],[E]],".",Tabela813[[#This Row],[D1]],".",Tabela813[[#This Row],[D2]],".",Tabela813[[#This Row],[D3]],".",Tabela813[[#This Row],[T]],".",Tabela813[[#This Row],[D4]]),"")</f>
        <v>1.1.1.4.51.1.5.00</v>
      </c>
      <c r="L53" s="23" t="s">
        <v>6115</v>
      </c>
      <c r="M53" s="20" t="str">
        <f t="shared" si="0"/>
        <v>A</v>
      </c>
      <c r="N53" s="20">
        <f>IF(VALUE(Tabela813[[#This Row],[RED]]) &gt; 0,1,0) + IF(VALUE(J53)&gt;0,8,IF(VALUE(I53)&gt;0,7,IF(VALUE(H53)&gt;0,6,IF(VALUE(G53)&gt;0,5,IF(VALUE(F53)&gt;0,4,IF(VALUE(E53)&gt;0,3,IF(VALUE(D53)&gt;0,2,1)))))))</f>
        <v>7</v>
      </c>
      <c r="O53" s="22" t="s">
        <v>55</v>
      </c>
      <c r="P53" s="1" t="s">
        <v>71</v>
      </c>
      <c r="Q53" s="1"/>
      <c r="R53" s="39"/>
      <c r="S53" s="154" t="s">
        <v>158</v>
      </c>
      <c r="T53" s="7" t="str">
        <f>Tabela813[[#This Row],[NR]]&amp;" - "&amp;Tabela813[[#This Row],[Especificação]]</f>
        <v>1.1.1.4.51.1.5.00 - Imposto sobre Serviços de Qualquer Natureza - ISSQN - Multas</v>
      </c>
    </row>
    <row r="54" spans="1:20" ht="45" x14ac:dyDescent="0.25">
      <c r="A54" s="179"/>
      <c r="B54" s="51"/>
      <c r="C54" s="22" t="s">
        <v>1537</v>
      </c>
      <c r="D54" s="22" t="s">
        <v>1537</v>
      </c>
      <c r="E54" s="22" t="s">
        <v>1537</v>
      </c>
      <c r="F54" s="22" t="s">
        <v>1547</v>
      </c>
      <c r="G54" s="22" t="s">
        <v>1575</v>
      </c>
      <c r="H54" s="22" t="s">
        <v>1537</v>
      </c>
      <c r="I54" s="22" t="s">
        <v>1542</v>
      </c>
      <c r="J54" s="22" t="s">
        <v>1543</v>
      </c>
      <c r="K54" s="20" t="str">
        <f>IF(Tabela813[[#This Row],[C]]&lt;&gt;"",IF(Tabela813[[#This Row],[RED]]&lt;&gt;"",(Tabela813[[#This Row],[RED]] &amp; "."),"") &amp; CONCATENATE(Tabela813[[#This Row],[C]],".",Tabela813[[#This Row],[O]],".",Tabela813[[#This Row],[E]],".",Tabela813[[#This Row],[D1]],".",Tabela813[[#This Row],[D2]],".",Tabela813[[#This Row],[D3]],".",Tabela813[[#This Row],[T]],".",Tabela813[[#This Row],[D4]]),"")</f>
        <v>1.1.1.4.51.1.6.00</v>
      </c>
      <c r="L54" s="23" t="s">
        <v>6116</v>
      </c>
      <c r="M54" s="20" t="str">
        <f t="shared" si="0"/>
        <v>A</v>
      </c>
      <c r="N54" s="20">
        <f>IF(VALUE(Tabela813[[#This Row],[RED]]) &gt; 0,1,0) + IF(VALUE(J54)&gt;0,8,IF(VALUE(I54)&gt;0,7,IF(VALUE(H54)&gt;0,6,IF(VALUE(G54)&gt;0,5,IF(VALUE(F54)&gt;0,4,IF(VALUE(E54)&gt;0,3,IF(VALUE(D54)&gt;0,2,1)))))))</f>
        <v>7</v>
      </c>
      <c r="O54" s="22" t="s">
        <v>55</v>
      </c>
      <c r="P54" s="1" t="s">
        <v>71</v>
      </c>
      <c r="Q54" s="1"/>
      <c r="R54" s="39"/>
      <c r="S54" s="154" t="s">
        <v>158</v>
      </c>
      <c r="T54" s="7" t="str">
        <f>Tabela813[[#This Row],[NR]]&amp;" - "&amp;Tabela813[[#This Row],[Especificação]]</f>
        <v>1.1.1.4.51.1.6.00 - Imposto sobre Serviços de Qualquer Natureza - ISSQN - Juros de Mora</v>
      </c>
    </row>
    <row r="55" spans="1:20" ht="45" x14ac:dyDescent="0.25">
      <c r="A55" s="179"/>
      <c r="B55" s="51"/>
      <c r="C55" s="22" t="s">
        <v>1537</v>
      </c>
      <c r="D55" s="22" t="s">
        <v>1537</v>
      </c>
      <c r="E55" s="22" t="s">
        <v>1537</v>
      </c>
      <c r="F55" s="22" t="s">
        <v>1547</v>
      </c>
      <c r="G55" s="22" t="s">
        <v>1575</v>
      </c>
      <c r="H55" s="22" t="s">
        <v>1537</v>
      </c>
      <c r="I55" s="22" t="s">
        <v>1544</v>
      </c>
      <c r="J55" s="22" t="s">
        <v>1543</v>
      </c>
      <c r="K55" s="20" t="str">
        <f>IF(Tabela813[[#This Row],[C]]&lt;&gt;"",IF(Tabela813[[#This Row],[RED]]&lt;&gt;"",(Tabela813[[#This Row],[RED]] &amp; "."),"") &amp; CONCATENATE(Tabela813[[#This Row],[C]],".",Tabela813[[#This Row],[O]],".",Tabela813[[#This Row],[E]],".",Tabela813[[#This Row],[D1]],".",Tabela813[[#This Row],[D2]],".",Tabela813[[#This Row],[D3]],".",Tabela813[[#This Row],[T]],".",Tabela813[[#This Row],[D4]]),"")</f>
        <v>1.1.1.4.51.1.7.00</v>
      </c>
      <c r="L55" s="23" t="s">
        <v>6117</v>
      </c>
      <c r="M55" s="20" t="str">
        <f t="shared" si="0"/>
        <v>A</v>
      </c>
      <c r="N55" s="20">
        <f>IF(VALUE(Tabela813[[#This Row],[RED]]) &gt; 0,1,0) + IF(VALUE(J55)&gt;0,8,IF(VALUE(I55)&gt;0,7,IF(VALUE(H55)&gt;0,6,IF(VALUE(G55)&gt;0,5,IF(VALUE(F55)&gt;0,4,IF(VALUE(E55)&gt;0,3,IF(VALUE(D55)&gt;0,2,1)))))))</f>
        <v>7</v>
      </c>
      <c r="O55" s="22" t="s">
        <v>55</v>
      </c>
      <c r="P55" s="1" t="s">
        <v>71</v>
      </c>
      <c r="Q55" s="1"/>
      <c r="R55" s="39"/>
      <c r="S55" s="154" t="s">
        <v>158</v>
      </c>
      <c r="T55" s="7" t="str">
        <f>Tabela813[[#This Row],[NR]]&amp;" - "&amp;Tabela813[[#This Row],[Especificação]]</f>
        <v>1.1.1.4.51.1.7.00 - Imposto sobre Serviços de Qualquer Natureza - ISSQN - Dívida Ativa - Multas da Dívida Ativa</v>
      </c>
    </row>
    <row r="56" spans="1:20" ht="45" x14ac:dyDescent="0.25">
      <c r="A56" s="179"/>
      <c r="B56" s="51"/>
      <c r="C56" s="22" t="s">
        <v>1537</v>
      </c>
      <c r="D56" s="22" t="s">
        <v>1537</v>
      </c>
      <c r="E56" s="22" t="s">
        <v>1537</v>
      </c>
      <c r="F56" s="22" t="s">
        <v>1547</v>
      </c>
      <c r="G56" s="22" t="s">
        <v>1575</v>
      </c>
      <c r="H56" s="22" t="s">
        <v>1537</v>
      </c>
      <c r="I56" s="22" t="s">
        <v>1545</v>
      </c>
      <c r="J56" s="22" t="s">
        <v>1543</v>
      </c>
      <c r="K56" s="20" t="str">
        <f>IF(Tabela813[[#This Row],[C]]&lt;&gt;"",IF(Tabela813[[#This Row],[RED]]&lt;&gt;"",(Tabela813[[#This Row],[RED]] &amp; "."),"") &amp; CONCATENATE(Tabela813[[#This Row],[C]],".",Tabela813[[#This Row],[O]],".",Tabela813[[#This Row],[E]],".",Tabela813[[#This Row],[D1]],".",Tabela813[[#This Row],[D2]],".",Tabela813[[#This Row],[D3]],".",Tabela813[[#This Row],[T]],".",Tabela813[[#This Row],[D4]]),"")</f>
        <v>1.1.1.4.51.1.8.00</v>
      </c>
      <c r="L56" s="23" t="s">
        <v>6118</v>
      </c>
      <c r="M56" s="20" t="str">
        <f t="shared" si="0"/>
        <v>A</v>
      </c>
      <c r="N56" s="20">
        <f>IF(VALUE(Tabela813[[#This Row],[RED]]) &gt; 0,1,0) + IF(VALUE(J56)&gt;0,8,IF(VALUE(I56)&gt;0,7,IF(VALUE(H56)&gt;0,6,IF(VALUE(G56)&gt;0,5,IF(VALUE(F56)&gt;0,4,IF(VALUE(E56)&gt;0,3,IF(VALUE(D56)&gt;0,2,1)))))))</f>
        <v>7</v>
      </c>
      <c r="O56" s="22" t="s">
        <v>55</v>
      </c>
      <c r="P56" s="1" t="s">
        <v>71</v>
      </c>
      <c r="Q56" s="1"/>
      <c r="R56" s="39"/>
      <c r="S56" s="154" t="s">
        <v>158</v>
      </c>
      <c r="T56" s="7" t="str">
        <f>Tabela813[[#This Row],[NR]]&amp;" - "&amp;Tabela813[[#This Row],[Especificação]]</f>
        <v>1.1.1.4.51.1.8.00 - Imposto sobre Serviços de Qualquer Natureza - ISSQN - Juros de Mora da Dívida Ativa</v>
      </c>
    </row>
    <row r="57" spans="1:20" ht="45" x14ac:dyDescent="0.25">
      <c r="A57" s="179"/>
      <c r="B57" s="51"/>
      <c r="C57" s="22" t="s">
        <v>1537</v>
      </c>
      <c r="D57" s="22" t="s">
        <v>1537</v>
      </c>
      <c r="E57" s="22" t="s">
        <v>1537</v>
      </c>
      <c r="F57" s="22" t="s">
        <v>1547</v>
      </c>
      <c r="G57" s="22" t="s">
        <v>1575</v>
      </c>
      <c r="H57" s="22" t="s">
        <v>1546</v>
      </c>
      <c r="I57" s="22" t="s">
        <v>1540</v>
      </c>
      <c r="J57" s="22" t="s">
        <v>1543</v>
      </c>
      <c r="K57" s="20" t="str">
        <f>IF(Tabela813[[#This Row],[C]]&lt;&gt;"",IF(Tabela813[[#This Row],[RED]]&lt;&gt;"",(Tabela813[[#This Row],[RED]] &amp; "."),"") &amp; CONCATENATE(Tabela813[[#This Row],[C]],".",Tabela813[[#This Row],[O]],".",Tabela813[[#This Row],[E]],".",Tabela813[[#This Row],[D1]],".",Tabela813[[#This Row],[D2]],".",Tabela813[[#This Row],[D3]],".",Tabela813[[#This Row],[T]],".",Tabela813[[#This Row],[D4]]),"")</f>
        <v>1.1.1.4.51.2.0.00</v>
      </c>
      <c r="L57" s="23" t="s">
        <v>72</v>
      </c>
      <c r="M57" s="20" t="str">
        <f t="shared" si="0"/>
        <v>S</v>
      </c>
      <c r="N57" s="20">
        <f>IF(VALUE(Tabela813[[#This Row],[RED]]) &gt; 0,1,0) + IF(VALUE(J57)&gt;0,8,IF(VALUE(I57)&gt;0,7,IF(VALUE(H57)&gt;0,6,IF(VALUE(G57)&gt;0,5,IF(VALUE(F57)&gt;0,4,IF(VALUE(E57)&gt;0,3,IF(VALUE(D57)&gt;0,2,1)))))))</f>
        <v>6</v>
      </c>
      <c r="O57" s="22" t="s">
        <v>55</v>
      </c>
      <c r="P57" s="1" t="s">
        <v>73</v>
      </c>
      <c r="Q57" s="1"/>
      <c r="R57" s="39"/>
      <c r="S57" s="154" t="s">
        <v>158</v>
      </c>
      <c r="T57" s="7" t="str">
        <f>Tabela813[[#This Row],[NR]]&amp;" - "&amp;Tabela813[[#This Row],[Especificação]]</f>
        <v>1.1.1.4.51.2.0.00 - Adicional ISS - Fundo Municipal de Combate à Pobreza</v>
      </c>
    </row>
    <row r="58" spans="1:20" ht="45" x14ac:dyDescent="0.25">
      <c r="A58" s="179"/>
      <c r="B58" s="51"/>
      <c r="C58" s="22" t="s">
        <v>1537</v>
      </c>
      <c r="D58" s="22" t="s">
        <v>1537</v>
      </c>
      <c r="E58" s="22" t="s">
        <v>1537</v>
      </c>
      <c r="F58" s="22" t="s">
        <v>1547</v>
      </c>
      <c r="G58" s="22" t="s">
        <v>1575</v>
      </c>
      <c r="H58" s="22" t="s">
        <v>1546</v>
      </c>
      <c r="I58" s="22" t="s">
        <v>1537</v>
      </c>
      <c r="J58" s="22" t="s">
        <v>1543</v>
      </c>
      <c r="K58" s="20" t="str">
        <f>IF(Tabela813[[#This Row],[C]]&lt;&gt;"",IF(Tabela813[[#This Row],[RED]]&lt;&gt;"",(Tabela813[[#This Row],[RED]] &amp; "."),"") &amp; CONCATENATE(Tabela813[[#This Row],[C]],".",Tabela813[[#This Row],[O]],".",Tabela813[[#This Row],[E]],".",Tabela813[[#This Row],[D1]],".",Tabela813[[#This Row],[D2]],".",Tabela813[[#This Row],[D3]],".",Tabela813[[#This Row],[T]],".",Tabela813[[#This Row],[D4]]),"")</f>
        <v>1.1.1.4.51.2.1.00</v>
      </c>
      <c r="L58" s="23" t="s">
        <v>827</v>
      </c>
      <c r="M58" s="20" t="str">
        <f t="shared" si="0"/>
        <v>A</v>
      </c>
      <c r="N58" s="20">
        <f>IF(VALUE(Tabela813[[#This Row],[RED]]) &gt; 0,1,0) + IF(VALUE(J58)&gt;0,8,IF(VALUE(I58)&gt;0,7,IF(VALUE(H58)&gt;0,6,IF(VALUE(G58)&gt;0,5,IF(VALUE(F58)&gt;0,4,IF(VALUE(E58)&gt;0,3,IF(VALUE(D58)&gt;0,2,1)))))))</f>
        <v>7</v>
      </c>
      <c r="O58" s="22" t="s">
        <v>55</v>
      </c>
      <c r="P58" s="1" t="s">
        <v>73</v>
      </c>
      <c r="Q58" s="1"/>
      <c r="R58" s="39"/>
      <c r="S58" s="154" t="s">
        <v>158</v>
      </c>
      <c r="T58" s="7" t="str">
        <f>Tabela813[[#This Row],[NR]]&amp;" - "&amp;Tabela813[[#This Row],[Especificação]]</f>
        <v>1.1.1.4.51.2.1.00 - Adicional ISS - Fundo Municipal de Combate à Pobreza - Principal</v>
      </c>
    </row>
    <row r="59" spans="1:20" ht="45" x14ac:dyDescent="0.25">
      <c r="A59" s="179"/>
      <c r="B59" s="51"/>
      <c r="C59" s="22" t="s">
        <v>1537</v>
      </c>
      <c r="D59" s="22" t="s">
        <v>1537</v>
      </c>
      <c r="E59" s="22" t="s">
        <v>1537</v>
      </c>
      <c r="F59" s="22" t="s">
        <v>1547</v>
      </c>
      <c r="G59" s="22" t="s">
        <v>1575</v>
      </c>
      <c r="H59" s="22" t="s">
        <v>1546</v>
      </c>
      <c r="I59" s="22" t="s">
        <v>1546</v>
      </c>
      <c r="J59" s="22" t="s">
        <v>1543</v>
      </c>
      <c r="K59" s="20" t="str">
        <f>IF(Tabela813[[#This Row],[C]]&lt;&gt;"",IF(Tabela813[[#This Row],[RED]]&lt;&gt;"",(Tabela813[[#This Row],[RED]] &amp; "."),"") &amp; CONCATENATE(Tabela813[[#This Row],[C]],".",Tabela813[[#This Row],[O]],".",Tabela813[[#This Row],[E]],".",Tabela813[[#This Row],[D1]],".",Tabela813[[#This Row],[D2]],".",Tabela813[[#This Row],[D3]],".",Tabela813[[#This Row],[T]],".",Tabela813[[#This Row],[D4]]),"")</f>
        <v>1.1.1.4.51.2.2.00</v>
      </c>
      <c r="L59" s="23" t="s">
        <v>828</v>
      </c>
      <c r="M59" s="20" t="str">
        <f t="shared" si="0"/>
        <v>A</v>
      </c>
      <c r="N59" s="20">
        <f>IF(VALUE(Tabela813[[#This Row],[RED]]) &gt; 0,1,0) + IF(VALUE(J59)&gt;0,8,IF(VALUE(I59)&gt;0,7,IF(VALUE(H59)&gt;0,6,IF(VALUE(G59)&gt;0,5,IF(VALUE(F59)&gt;0,4,IF(VALUE(E59)&gt;0,3,IF(VALUE(D59)&gt;0,2,1)))))))</f>
        <v>7</v>
      </c>
      <c r="O59" s="22" t="s">
        <v>55</v>
      </c>
      <c r="P59" s="1" t="s">
        <v>73</v>
      </c>
      <c r="Q59" s="1"/>
      <c r="R59" s="39"/>
      <c r="S59" s="154" t="s">
        <v>158</v>
      </c>
      <c r="T59" s="7" t="str">
        <f>Tabela813[[#This Row],[NR]]&amp;" - "&amp;Tabela813[[#This Row],[Especificação]]</f>
        <v>1.1.1.4.51.2.2.00 - Adicional ISS - Fundo Municipal de Combate à Pobreza - Multas e Juros de Mora</v>
      </c>
    </row>
    <row r="60" spans="1:20" ht="45" x14ac:dyDescent="0.25">
      <c r="A60" s="179"/>
      <c r="B60" s="51"/>
      <c r="C60" s="22" t="s">
        <v>1537</v>
      </c>
      <c r="D60" s="22" t="s">
        <v>1537</v>
      </c>
      <c r="E60" s="22" t="s">
        <v>1537</v>
      </c>
      <c r="F60" s="22" t="s">
        <v>1547</v>
      </c>
      <c r="G60" s="22" t="s">
        <v>1575</v>
      </c>
      <c r="H60" s="22" t="s">
        <v>1546</v>
      </c>
      <c r="I60" s="22" t="s">
        <v>1538</v>
      </c>
      <c r="J60" s="22" t="s">
        <v>1543</v>
      </c>
      <c r="K60" s="20" t="str">
        <f>IF(Tabela813[[#This Row],[C]]&lt;&gt;"",IF(Tabela813[[#This Row],[RED]]&lt;&gt;"",(Tabela813[[#This Row],[RED]] &amp; "."),"") &amp; CONCATENATE(Tabela813[[#This Row],[C]],".",Tabela813[[#This Row],[O]],".",Tabela813[[#This Row],[E]],".",Tabela813[[#This Row],[D1]],".",Tabela813[[#This Row],[D2]],".",Tabela813[[#This Row],[D3]],".",Tabela813[[#This Row],[T]],".",Tabela813[[#This Row],[D4]]),"")</f>
        <v>1.1.1.4.51.2.3.00</v>
      </c>
      <c r="L60" s="23" t="s">
        <v>829</v>
      </c>
      <c r="M60" s="20" t="str">
        <f t="shared" si="0"/>
        <v>A</v>
      </c>
      <c r="N60" s="20">
        <f>IF(VALUE(Tabela813[[#This Row],[RED]]) &gt; 0,1,0) + IF(VALUE(J60)&gt;0,8,IF(VALUE(I60)&gt;0,7,IF(VALUE(H60)&gt;0,6,IF(VALUE(G60)&gt;0,5,IF(VALUE(F60)&gt;0,4,IF(VALUE(E60)&gt;0,3,IF(VALUE(D60)&gt;0,2,1)))))))</f>
        <v>7</v>
      </c>
      <c r="O60" s="22" t="s">
        <v>55</v>
      </c>
      <c r="P60" s="1" t="s">
        <v>73</v>
      </c>
      <c r="Q60" s="1"/>
      <c r="R60" s="39"/>
      <c r="S60" s="154" t="s">
        <v>158</v>
      </c>
      <c r="T60" s="7" t="str">
        <f>Tabela813[[#This Row],[NR]]&amp;" - "&amp;Tabela813[[#This Row],[Especificação]]</f>
        <v>1.1.1.4.51.2.3.00 - Adicional ISS - Fundo Municipal de Combate à Pobreza - Dívida Ativa</v>
      </c>
    </row>
    <row r="61" spans="1:20" ht="45" x14ac:dyDescent="0.25">
      <c r="A61" s="179"/>
      <c r="B61" s="51"/>
      <c r="C61" s="22" t="s">
        <v>1537</v>
      </c>
      <c r="D61" s="22" t="s">
        <v>1537</v>
      </c>
      <c r="E61" s="22" t="s">
        <v>1537</v>
      </c>
      <c r="F61" s="22" t="s">
        <v>1547</v>
      </c>
      <c r="G61" s="22" t="s">
        <v>1575</v>
      </c>
      <c r="H61" s="22" t="s">
        <v>1546</v>
      </c>
      <c r="I61" s="22" t="s">
        <v>1547</v>
      </c>
      <c r="J61" s="22" t="s">
        <v>1543</v>
      </c>
      <c r="K61" s="20" t="str">
        <f>IF(Tabela813[[#This Row],[C]]&lt;&gt;"",IF(Tabela813[[#This Row],[RED]]&lt;&gt;"",(Tabela813[[#This Row],[RED]] &amp; "."),"") &amp; CONCATENATE(Tabela813[[#This Row],[C]],".",Tabela813[[#This Row],[O]],".",Tabela813[[#This Row],[E]],".",Tabela813[[#This Row],[D1]],".",Tabela813[[#This Row],[D2]],".",Tabela813[[#This Row],[D3]],".",Tabela813[[#This Row],[T]],".",Tabela813[[#This Row],[D4]]),"")</f>
        <v>1.1.1.4.51.2.4.00</v>
      </c>
      <c r="L61" s="23" t="s">
        <v>830</v>
      </c>
      <c r="M61" s="20" t="str">
        <f t="shared" si="0"/>
        <v>A</v>
      </c>
      <c r="N61" s="20">
        <f>IF(VALUE(Tabela813[[#This Row],[RED]]) &gt; 0,1,0) + IF(VALUE(J61)&gt;0,8,IF(VALUE(I61)&gt;0,7,IF(VALUE(H61)&gt;0,6,IF(VALUE(G61)&gt;0,5,IF(VALUE(F61)&gt;0,4,IF(VALUE(E61)&gt;0,3,IF(VALUE(D61)&gt;0,2,1)))))))</f>
        <v>7</v>
      </c>
      <c r="O61" s="22" t="s">
        <v>55</v>
      </c>
      <c r="P61" s="1" t="s">
        <v>73</v>
      </c>
      <c r="Q61" s="1"/>
      <c r="R61" s="39"/>
      <c r="S61" s="154" t="s">
        <v>158</v>
      </c>
      <c r="T61" s="7" t="str">
        <f>Tabela813[[#This Row],[NR]]&amp;" - "&amp;Tabela813[[#This Row],[Especificação]]</f>
        <v>1.1.1.4.51.2.4.00 - Adicional ISS - Fundo Municipal de Combate à Pobreza - Dívida Ativa - Multas e Juros de Mora da Dívida Ativa</v>
      </c>
    </row>
    <row r="62" spans="1:20" ht="45" x14ac:dyDescent="0.25">
      <c r="A62" s="179"/>
      <c r="B62" s="51"/>
      <c r="C62" s="22" t="s">
        <v>1537</v>
      </c>
      <c r="D62" s="22" t="s">
        <v>1537</v>
      </c>
      <c r="E62" s="22" t="s">
        <v>1537</v>
      </c>
      <c r="F62" s="22" t="s">
        <v>1547</v>
      </c>
      <c r="G62" s="22" t="s">
        <v>1575</v>
      </c>
      <c r="H62" s="22" t="s">
        <v>1546</v>
      </c>
      <c r="I62" s="22" t="s">
        <v>1548</v>
      </c>
      <c r="J62" s="22" t="s">
        <v>1543</v>
      </c>
      <c r="K62" s="20" t="str">
        <f>IF(Tabela813[[#This Row],[C]]&lt;&gt;"",IF(Tabela813[[#This Row],[RED]]&lt;&gt;"",(Tabela813[[#This Row],[RED]] &amp; "."),"") &amp; CONCATENATE(Tabela813[[#This Row],[C]],".",Tabela813[[#This Row],[O]],".",Tabela813[[#This Row],[E]],".",Tabela813[[#This Row],[D1]],".",Tabela813[[#This Row],[D2]],".",Tabela813[[#This Row],[D3]],".",Tabela813[[#This Row],[T]],".",Tabela813[[#This Row],[D4]]),"")</f>
        <v>1.1.1.4.51.2.5.00</v>
      </c>
      <c r="L62" s="23" t="s">
        <v>831</v>
      </c>
      <c r="M62" s="20" t="str">
        <f t="shared" si="0"/>
        <v>A</v>
      </c>
      <c r="N62" s="20">
        <f>IF(VALUE(Tabela813[[#This Row],[RED]]) &gt; 0,1,0) + IF(VALUE(J62)&gt;0,8,IF(VALUE(I62)&gt;0,7,IF(VALUE(H62)&gt;0,6,IF(VALUE(G62)&gt;0,5,IF(VALUE(F62)&gt;0,4,IF(VALUE(E62)&gt;0,3,IF(VALUE(D62)&gt;0,2,1)))))))</f>
        <v>7</v>
      </c>
      <c r="O62" s="22" t="s">
        <v>55</v>
      </c>
      <c r="P62" s="1" t="s">
        <v>73</v>
      </c>
      <c r="Q62" s="1"/>
      <c r="R62" s="39"/>
      <c r="S62" s="154" t="s">
        <v>158</v>
      </c>
      <c r="T62" s="7" t="str">
        <f>Tabela813[[#This Row],[NR]]&amp;" - "&amp;Tabela813[[#This Row],[Especificação]]</f>
        <v>1.1.1.4.51.2.5.00 - Adicional ISS - Fundo Municipal de Combate à Pobreza - Multas</v>
      </c>
    </row>
    <row r="63" spans="1:20" ht="45" x14ac:dyDescent="0.25">
      <c r="A63" s="179"/>
      <c r="B63" s="51"/>
      <c r="C63" s="22" t="s">
        <v>1537</v>
      </c>
      <c r="D63" s="22" t="s">
        <v>1537</v>
      </c>
      <c r="E63" s="22" t="s">
        <v>1537</v>
      </c>
      <c r="F63" s="22" t="s">
        <v>1547</v>
      </c>
      <c r="G63" s="22" t="s">
        <v>1575</v>
      </c>
      <c r="H63" s="22" t="s">
        <v>1546</v>
      </c>
      <c r="I63" s="22" t="s">
        <v>1542</v>
      </c>
      <c r="J63" s="22" t="s">
        <v>1543</v>
      </c>
      <c r="K63" s="20" t="str">
        <f>IF(Tabela813[[#This Row],[C]]&lt;&gt;"",IF(Tabela813[[#This Row],[RED]]&lt;&gt;"",(Tabela813[[#This Row],[RED]] &amp; "."),"") &amp; CONCATENATE(Tabela813[[#This Row],[C]],".",Tabela813[[#This Row],[O]],".",Tabela813[[#This Row],[E]],".",Tabela813[[#This Row],[D1]],".",Tabela813[[#This Row],[D2]],".",Tabela813[[#This Row],[D3]],".",Tabela813[[#This Row],[T]],".",Tabela813[[#This Row],[D4]]),"")</f>
        <v>1.1.1.4.51.2.6.00</v>
      </c>
      <c r="L63" s="23" t="s">
        <v>832</v>
      </c>
      <c r="M63" s="20" t="str">
        <f t="shared" si="0"/>
        <v>A</v>
      </c>
      <c r="N63" s="20">
        <f>IF(VALUE(Tabela813[[#This Row],[RED]]) &gt; 0,1,0) + IF(VALUE(J63)&gt;0,8,IF(VALUE(I63)&gt;0,7,IF(VALUE(H63)&gt;0,6,IF(VALUE(G63)&gt;0,5,IF(VALUE(F63)&gt;0,4,IF(VALUE(E63)&gt;0,3,IF(VALUE(D63)&gt;0,2,1)))))))</f>
        <v>7</v>
      </c>
      <c r="O63" s="22" t="s">
        <v>55</v>
      </c>
      <c r="P63" s="1" t="s">
        <v>73</v>
      </c>
      <c r="Q63" s="1"/>
      <c r="R63" s="39"/>
      <c r="S63" s="154" t="s">
        <v>158</v>
      </c>
      <c r="T63" s="7" t="str">
        <f>Tabela813[[#This Row],[NR]]&amp;" - "&amp;Tabela813[[#This Row],[Especificação]]</f>
        <v>1.1.1.4.51.2.6.00 - Adicional ISS - Fundo Municipal de Combate à Pobreza - Juros de Mora</v>
      </c>
    </row>
    <row r="64" spans="1:20" ht="45" x14ac:dyDescent="0.25">
      <c r="A64" s="179"/>
      <c r="B64" s="51"/>
      <c r="C64" s="22" t="s">
        <v>1537</v>
      </c>
      <c r="D64" s="22" t="s">
        <v>1537</v>
      </c>
      <c r="E64" s="22" t="s">
        <v>1537</v>
      </c>
      <c r="F64" s="22" t="s">
        <v>1547</v>
      </c>
      <c r="G64" s="22" t="s">
        <v>1575</v>
      </c>
      <c r="H64" s="22" t="s">
        <v>1546</v>
      </c>
      <c r="I64" s="22" t="s">
        <v>1544</v>
      </c>
      <c r="J64" s="22" t="s">
        <v>1543</v>
      </c>
      <c r="K64" s="20" t="str">
        <f>IF(Tabela813[[#This Row],[C]]&lt;&gt;"",IF(Tabela813[[#This Row],[RED]]&lt;&gt;"",(Tabela813[[#This Row],[RED]] &amp; "."),"") &amp; CONCATENATE(Tabela813[[#This Row],[C]],".",Tabela813[[#This Row],[O]],".",Tabela813[[#This Row],[E]],".",Tabela813[[#This Row],[D1]],".",Tabela813[[#This Row],[D2]],".",Tabela813[[#This Row],[D3]],".",Tabela813[[#This Row],[T]],".",Tabela813[[#This Row],[D4]]),"")</f>
        <v>1.1.1.4.51.2.7.00</v>
      </c>
      <c r="L64" s="23" t="s">
        <v>833</v>
      </c>
      <c r="M64" s="20" t="str">
        <f t="shared" si="0"/>
        <v>A</v>
      </c>
      <c r="N64" s="20">
        <f>IF(VALUE(Tabela813[[#This Row],[RED]]) &gt; 0,1,0) + IF(VALUE(J64)&gt;0,8,IF(VALUE(I64)&gt;0,7,IF(VALUE(H64)&gt;0,6,IF(VALUE(G64)&gt;0,5,IF(VALUE(F64)&gt;0,4,IF(VALUE(E64)&gt;0,3,IF(VALUE(D64)&gt;0,2,1)))))))</f>
        <v>7</v>
      </c>
      <c r="O64" s="22" t="s">
        <v>55</v>
      </c>
      <c r="P64" s="1" t="s">
        <v>73</v>
      </c>
      <c r="Q64" s="1"/>
      <c r="R64" s="39"/>
      <c r="S64" s="154" t="s">
        <v>158</v>
      </c>
      <c r="T64" s="7" t="str">
        <f>Tabela813[[#This Row],[NR]]&amp;" - "&amp;Tabela813[[#This Row],[Especificação]]</f>
        <v>1.1.1.4.51.2.7.00 - Adicional ISS - Fundo Municipal de Combate à Pobreza - Dívida Ativa - Multas da Dívida Ativa</v>
      </c>
    </row>
    <row r="65" spans="1:20" ht="45" x14ac:dyDescent="0.25">
      <c r="A65" s="179"/>
      <c r="B65" s="51"/>
      <c r="C65" s="22" t="s">
        <v>1537</v>
      </c>
      <c r="D65" s="22" t="s">
        <v>1537</v>
      </c>
      <c r="E65" s="22" t="s">
        <v>1537</v>
      </c>
      <c r="F65" s="22" t="s">
        <v>1547</v>
      </c>
      <c r="G65" s="22" t="s">
        <v>1575</v>
      </c>
      <c r="H65" s="22" t="s">
        <v>1546</v>
      </c>
      <c r="I65" s="22" t="s">
        <v>1545</v>
      </c>
      <c r="J65" s="22" t="s">
        <v>1543</v>
      </c>
      <c r="K65" s="20" t="str">
        <f>IF(Tabela813[[#This Row],[C]]&lt;&gt;"",IF(Tabela813[[#This Row],[RED]]&lt;&gt;"",(Tabela813[[#This Row],[RED]] &amp; "."),"") &amp; CONCATENATE(Tabela813[[#This Row],[C]],".",Tabela813[[#This Row],[O]],".",Tabela813[[#This Row],[E]],".",Tabela813[[#This Row],[D1]],".",Tabela813[[#This Row],[D2]],".",Tabela813[[#This Row],[D3]],".",Tabela813[[#This Row],[T]],".",Tabela813[[#This Row],[D4]]),"")</f>
        <v>1.1.1.4.51.2.8.00</v>
      </c>
      <c r="L65" s="23" t="s">
        <v>834</v>
      </c>
      <c r="M65" s="20" t="str">
        <f t="shared" si="0"/>
        <v>A</v>
      </c>
      <c r="N65" s="20">
        <f>IF(VALUE(Tabela813[[#This Row],[RED]]) &gt; 0,1,0) + IF(VALUE(J65)&gt;0,8,IF(VALUE(I65)&gt;0,7,IF(VALUE(H65)&gt;0,6,IF(VALUE(G65)&gt;0,5,IF(VALUE(F65)&gt;0,4,IF(VALUE(E65)&gt;0,3,IF(VALUE(D65)&gt;0,2,1)))))))</f>
        <v>7</v>
      </c>
      <c r="O65" s="22" t="s">
        <v>55</v>
      </c>
      <c r="P65" s="1" t="s">
        <v>73</v>
      </c>
      <c r="Q65" s="1"/>
      <c r="R65" s="39"/>
      <c r="S65" s="154" t="s">
        <v>158</v>
      </c>
      <c r="T65" s="7" t="str">
        <f>Tabela813[[#This Row],[NR]]&amp;" - "&amp;Tabela813[[#This Row],[Especificação]]</f>
        <v>1.1.1.4.51.2.8.00 - Adicional ISS - Fundo Municipal de Combate à Pobreza - Juros de Mora da Dívida Ativa</v>
      </c>
    </row>
    <row r="66" spans="1:20" ht="60" x14ac:dyDescent="0.25">
      <c r="A66" s="179"/>
      <c r="B66" s="51"/>
      <c r="C66" s="22" t="s">
        <v>1537</v>
      </c>
      <c r="D66" s="22" t="s">
        <v>1537</v>
      </c>
      <c r="E66" s="22" t="s">
        <v>1537</v>
      </c>
      <c r="F66" s="22" t="s">
        <v>1547</v>
      </c>
      <c r="G66" s="22" t="s">
        <v>1577</v>
      </c>
      <c r="H66" s="22" t="s">
        <v>1540</v>
      </c>
      <c r="I66" s="22" t="s">
        <v>1540</v>
      </c>
      <c r="J66" s="22" t="s">
        <v>1543</v>
      </c>
      <c r="K66" s="20" t="str">
        <f>IF(Tabela813[[#This Row],[C]]&lt;&gt;"",IF(Tabela813[[#This Row],[RED]]&lt;&gt;"",(Tabela813[[#This Row],[RED]] &amp; "."),"") &amp; CONCATENATE(Tabela813[[#This Row],[C]],".",Tabela813[[#This Row],[O]],".",Tabela813[[#This Row],[E]],".",Tabela813[[#This Row],[D1]],".",Tabela813[[#This Row],[D2]],".",Tabela813[[#This Row],[D3]],".",Tabela813[[#This Row],[T]],".",Tabela813[[#This Row],[D4]]),"")</f>
        <v>1.1.1.4.52.0.0.00</v>
      </c>
      <c r="L66" s="23" t="s">
        <v>74</v>
      </c>
      <c r="M66" s="20" t="str">
        <f t="shared" si="0"/>
        <v>S</v>
      </c>
      <c r="N66" s="20">
        <f>IF(VALUE(Tabela813[[#This Row],[RED]]) &gt; 0,1,0) + IF(VALUE(J66)&gt;0,8,IF(VALUE(I66)&gt;0,7,IF(VALUE(H66)&gt;0,6,IF(VALUE(G66)&gt;0,5,IF(VALUE(F66)&gt;0,4,IF(VALUE(E66)&gt;0,3,IF(VALUE(D66)&gt;0,2,1)))))))</f>
        <v>5</v>
      </c>
      <c r="O66" s="22" t="s">
        <v>55</v>
      </c>
      <c r="P66" s="1" t="s">
        <v>75</v>
      </c>
      <c r="Q66" s="1"/>
      <c r="R66" s="39"/>
      <c r="S66" s="154" t="s">
        <v>158</v>
      </c>
      <c r="T66" s="7" t="str">
        <f>Tabela813[[#This Row],[NR]]&amp;" - "&amp;Tabela813[[#This Row],[Especificação]]</f>
        <v>1.1.1.4.52.0.0.00 - Imposto sobre Vendas a Varejo de Combustíveis Líquidos e Gasosos (IVVC)</v>
      </c>
    </row>
    <row r="67" spans="1:20" ht="60" x14ac:dyDescent="0.25">
      <c r="A67" s="179"/>
      <c r="B67" s="51"/>
      <c r="C67" s="22" t="s">
        <v>1537</v>
      </c>
      <c r="D67" s="22" t="s">
        <v>1537</v>
      </c>
      <c r="E67" s="22" t="s">
        <v>1537</v>
      </c>
      <c r="F67" s="22" t="s">
        <v>1547</v>
      </c>
      <c r="G67" s="22" t="s">
        <v>1577</v>
      </c>
      <c r="H67" s="22" t="s">
        <v>1540</v>
      </c>
      <c r="I67" s="22" t="s">
        <v>1537</v>
      </c>
      <c r="J67" s="22" t="s">
        <v>1543</v>
      </c>
      <c r="K67" s="20" t="str">
        <f>IF(Tabela813[[#This Row],[C]]&lt;&gt;"",IF(Tabela813[[#This Row],[RED]]&lt;&gt;"",(Tabela813[[#This Row],[RED]] &amp; "."),"") &amp; CONCATENATE(Tabela813[[#This Row],[C]],".",Tabela813[[#This Row],[O]],".",Tabela813[[#This Row],[E]],".",Tabela813[[#This Row],[D1]],".",Tabela813[[#This Row],[D2]],".",Tabela813[[#This Row],[D3]],".",Tabela813[[#This Row],[T]],".",Tabela813[[#This Row],[D4]]),"")</f>
        <v>1.1.1.4.52.0.1.00</v>
      </c>
      <c r="L67" s="23" t="s">
        <v>835</v>
      </c>
      <c r="M67" s="20" t="str">
        <f t="shared" si="0"/>
        <v>A</v>
      </c>
      <c r="N67" s="20">
        <f>IF(VALUE(Tabela813[[#This Row],[RED]]) &gt; 0,1,0) + IF(VALUE(J67)&gt;0,8,IF(VALUE(I67)&gt;0,7,IF(VALUE(H67)&gt;0,6,IF(VALUE(G67)&gt;0,5,IF(VALUE(F67)&gt;0,4,IF(VALUE(E67)&gt;0,3,IF(VALUE(D67)&gt;0,2,1)))))))</f>
        <v>7</v>
      </c>
      <c r="O67" s="22" t="s">
        <v>55</v>
      </c>
      <c r="P67" s="1" t="s">
        <v>75</v>
      </c>
      <c r="Q67" s="1"/>
      <c r="R67" s="39"/>
      <c r="S67" s="154" t="s">
        <v>158</v>
      </c>
      <c r="T67" s="7" t="str">
        <f>Tabela813[[#This Row],[NR]]&amp;" - "&amp;Tabela813[[#This Row],[Especificação]]</f>
        <v>1.1.1.4.52.0.1.00 - Imposto sobre Vendas a Varejo de Combustíveis Líquidos e Gasosos (IVVC) - Principal</v>
      </c>
    </row>
    <row r="68" spans="1:20" ht="60" x14ac:dyDescent="0.25">
      <c r="A68" s="179"/>
      <c r="B68" s="51"/>
      <c r="C68" s="22" t="s">
        <v>1537</v>
      </c>
      <c r="D68" s="22" t="s">
        <v>1537</v>
      </c>
      <c r="E68" s="22" t="s">
        <v>1537</v>
      </c>
      <c r="F68" s="22" t="s">
        <v>1547</v>
      </c>
      <c r="G68" s="22" t="s">
        <v>1577</v>
      </c>
      <c r="H68" s="22" t="s">
        <v>1540</v>
      </c>
      <c r="I68" s="22" t="s">
        <v>1546</v>
      </c>
      <c r="J68" s="22" t="s">
        <v>1543</v>
      </c>
      <c r="K68" s="20" t="str">
        <f>IF(Tabela813[[#This Row],[C]]&lt;&gt;"",IF(Tabela813[[#This Row],[RED]]&lt;&gt;"",(Tabela813[[#This Row],[RED]] &amp; "."),"") &amp; CONCATENATE(Tabela813[[#This Row],[C]],".",Tabela813[[#This Row],[O]],".",Tabela813[[#This Row],[E]],".",Tabela813[[#This Row],[D1]],".",Tabela813[[#This Row],[D2]],".",Tabela813[[#This Row],[D3]],".",Tabela813[[#This Row],[T]],".",Tabela813[[#This Row],[D4]]),"")</f>
        <v>1.1.1.4.52.0.2.00</v>
      </c>
      <c r="L68" s="23" t="s">
        <v>836</v>
      </c>
      <c r="M68" s="20" t="str">
        <f t="shared" ref="M68:M131" si="1">IF(N68 &lt; N69,"S","A")</f>
        <v>A</v>
      </c>
      <c r="N68" s="20">
        <f>IF(VALUE(Tabela813[[#This Row],[RED]]) &gt; 0,1,0) + IF(VALUE(J68)&gt;0,8,IF(VALUE(I68)&gt;0,7,IF(VALUE(H68)&gt;0,6,IF(VALUE(G68)&gt;0,5,IF(VALUE(F68)&gt;0,4,IF(VALUE(E68)&gt;0,3,IF(VALUE(D68)&gt;0,2,1)))))))</f>
        <v>7</v>
      </c>
      <c r="O68" s="22" t="s">
        <v>55</v>
      </c>
      <c r="P68" s="1" t="s">
        <v>75</v>
      </c>
      <c r="Q68" s="1"/>
      <c r="R68" s="39"/>
      <c r="S68" s="154" t="s">
        <v>158</v>
      </c>
      <c r="T68" s="7" t="str">
        <f>Tabela813[[#This Row],[NR]]&amp;" - "&amp;Tabela813[[#This Row],[Especificação]]</f>
        <v>1.1.1.4.52.0.2.00 - Imposto sobre Vendas a Varejo de Combustíveis Líquidos e Gasosos (IVVC) - Multas e Juros de Mora</v>
      </c>
    </row>
    <row r="69" spans="1:20" ht="60" x14ac:dyDescent="0.25">
      <c r="A69" s="179"/>
      <c r="B69" s="51"/>
      <c r="C69" s="22" t="s">
        <v>1537</v>
      </c>
      <c r="D69" s="22" t="s">
        <v>1537</v>
      </c>
      <c r="E69" s="22" t="s">
        <v>1537</v>
      </c>
      <c r="F69" s="22" t="s">
        <v>1547</v>
      </c>
      <c r="G69" s="22" t="s">
        <v>1577</v>
      </c>
      <c r="H69" s="22" t="s">
        <v>1540</v>
      </c>
      <c r="I69" s="22" t="s">
        <v>1538</v>
      </c>
      <c r="J69" s="22" t="s">
        <v>1543</v>
      </c>
      <c r="K69" s="20" t="str">
        <f>IF(Tabela813[[#This Row],[C]]&lt;&gt;"",IF(Tabela813[[#This Row],[RED]]&lt;&gt;"",(Tabela813[[#This Row],[RED]] &amp; "."),"") &amp; CONCATENATE(Tabela813[[#This Row],[C]],".",Tabela813[[#This Row],[O]],".",Tabela813[[#This Row],[E]],".",Tabela813[[#This Row],[D1]],".",Tabela813[[#This Row],[D2]],".",Tabela813[[#This Row],[D3]],".",Tabela813[[#This Row],[T]],".",Tabela813[[#This Row],[D4]]),"")</f>
        <v>1.1.1.4.52.0.3.00</v>
      </c>
      <c r="L69" s="23" t="s">
        <v>837</v>
      </c>
      <c r="M69" s="20" t="str">
        <f t="shared" si="1"/>
        <v>A</v>
      </c>
      <c r="N69" s="20">
        <f>IF(VALUE(Tabela813[[#This Row],[RED]]) &gt; 0,1,0) + IF(VALUE(J69)&gt;0,8,IF(VALUE(I69)&gt;0,7,IF(VALUE(H69)&gt;0,6,IF(VALUE(G69)&gt;0,5,IF(VALUE(F69)&gt;0,4,IF(VALUE(E69)&gt;0,3,IF(VALUE(D69)&gt;0,2,1)))))))</f>
        <v>7</v>
      </c>
      <c r="O69" s="22" t="s">
        <v>55</v>
      </c>
      <c r="P69" s="1" t="s">
        <v>75</v>
      </c>
      <c r="Q69" s="1"/>
      <c r="R69" s="39"/>
      <c r="S69" s="154" t="s">
        <v>158</v>
      </c>
      <c r="T69" s="7" t="str">
        <f>Tabela813[[#This Row],[NR]]&amp;" - "&amp;Tabela813[[#This Row],[Especificação]]</f>
        <v>1.1.1.4.52.0.3.00 - Imposto sobre Vendas a Varejo de Combustíveis Líquidos e Gasosos (IVVC) - Dívida Ativa</v>
      </c>
    </row>
    <row r="70" spans="1:20" ht="60" x14ac:dyDescent="0.25">
      <c r="A70" s="179"/>
      <c r="B70" s="51"/>
      <c r="C70" s="22" t="s">
        <v>1537</v>
      </c>
      <c r="D70" s="22" t="s">
        <v>1537</v>
      </c>
      <c r="E70" s="22" t="s">
        <v>1537</v>
      </c>
      <c r="F70" s="22" t="s">
        <v>1547</v>
      </c>
      <c r="G70" s="22" t="s">
        <v>1577</v>
      </c>
      <c r="H70" s="22" t="s">
        <v>1540</v>
      </c>
      <c r="I70" s="22" t="s">
        <v>1547</v>
      </c>
      <c r="J70" s="22" t="s">
        <v>1543</v>
      </c>
      <c r="K70" s="20" t="str">
        <f>IF(Tabela813[[#This Row],[C]]&lt;&gt;"",IF(Tabela813[[#This Row],[RED]]&lt;&gt;"",(Tabela813[[#This Row],[RED]] &amp; "."),"") &amp; CONCATENATE(Tabela813[[#This Row],[C]],".",Tabela813[[#This Row],[O]],".",Tabela813[[#This Row],[E]],".",Tabela813[[#This Row],[D1]],".",Tabela813[[#This Row],[D2]],".",Tabela813[[#This Row],[D3]],".",Tabela813[[#This Row],[T]],".",Tabela813[[#This Row],[D4]]),"")</f>
        <v>1.1.1.4.52.0.4.00</v>
      </c>
      <c r="L70" s="23" t="s">
        <v>838</v>
      </c>
      <c r="M70" s="20" t="str">
        <f t="shared" si="1"/>
        <v>A</v>
      </c>
      <c r="N70" s="20">
        <f>IF(VALUE(Tabela813[[#This Row],[RED]]) &gt; 0,1,0) + IF(VALUE(J70)&gt;0,8,IF(VALUE(I70)&gt;0,7,IF(VALUE(H70)&gt;0,6,IF(VALUE(G70)&gt;0,5,IF(VALUE(F70)&gt;0,4,IF(VALUE(E70)&gt;0,3,IF(VALUE(D70)&gt;0,2,1)))))))</f>
        <v>7</v>
      </c>
      <c r="O70" s="22" t="s">
        <v>55</v>
      </c>
      <c r="P70" s="1" t="s">
        <v>75</v>
      </c>
      <c r="Q70" s="1"/>
      <c r="R70" s="39"/>
      <c r="S70" s="154" t="s">
        <v>158</v>
      </c>
      <c r="T70" s="7" t="str">
        <f>Tabela813[[#This Row],[NR]]&amp;" - "&amp;Tabela813[[#This Row],[Especificação]]</f>
        <v>1.1.1.4.52.0.4.00 - Imposto sobre Vendas a Varejo de Combustíveis Líquidos e Gasosos (IVVC) - Dívida Ativa - Multas e Juros de Mora da Dívida Ativa</v>
      </c>
    </row>
    <row r="71" spans="1:20" ht="60" x14ac:dyDescent="0.25">
      <c r="A71" s="179"/>
      <c r="B71" s="51"/>
      <c r="C71" s="22" t="s">
        <v>1537</v>
      </c>
      <c r="D71" s="22" t="s">
        <v>1537</v>
      </c>
      <c r="E71" s="22" t="s">
        <v>1537</v>
      </c>
      <c r="F71" s="22" t="s">
        <v>1547</v>
      </c>
      <c r="G71" s="22" t="s">
        <v>1577</v>
      </c>
      <c r="H71" s="22" t="s">
        <v>1540</v>
      </c>
      <c r="I71" s="22" t="s">
        <v>1548</v>
      </c>
      <c r="J71" s="22" t="s">
        <v>1543</v>
      </c>
      <c r="K71" s="20" t="str">
        <f>IF(Tabela813[[#This Row],[C]]&lt;&gt;"",IF(Tabela813[[#This Row],[RED]]&lt;&gt;"",(Tabela813[[#This Row],[RED]] &amp; "."),"") &amp; CONCATENATE(Tabela813[[#This Row],[C]],".",Tabela813[[#This Row],[O]],".",Tabela813[[#This Row],[E]],".",Tabela813[[#This Row],[D1]],".",Tabela813[[#This Row],[D2]],".",Tabela813[[#This Row],[D3]],".",Tabela813[[#This Row],[T]],".",Tabela813[[#This Row],[D4]]),"")</f>
        <v>1.1.1.4.52.0.5.00</v>
      </c>
      <c r="L71" s="23" t="s">
        <v>839</v>
      </c>
      <c r="M71" s="20" t="str">
        <f t="shared" si="1"/>
        <v>A</v>
      </c>
      <c r="N71" s="20">
        <f>IF(VALUE(Tabela813[[#This Row],[RED]]) &gt; 0,1,0) + IF(VALUE(J71)&gt;0,8,IF(VALUE(I71)&gt;0,7,IF(VALUE(H71)&gt;0,6,IF(VALUE(G71)&gt;0,5,IF(VALUE(F71)&gt;0,4,IF(VALUE(E71)&gt;0,3,IF(VALUE(D71)&gt;0,2,1)))))))</f>
        <v>7</v>
      </c>
      <c r="O71" s="22" t="s">
        <v>55</v>
      </c>
      <c r="P71" s="1" t="s">
        <v>75</v>
      </c>
      <c r="Q71" s="1"/>
      <c r="R71" s="39"/>
      <c r="S71" s="154" t="s">
        <v>158</v>
      </c>
      <c r="T71" s="7" t="str">
        <f>Tabela813[[#This Row],[NR]]&amp;" - "&amp;Tabela813[[#This Row],[Especificação]]</f>
        <v>1.1.1.4.52.0.5.00 - Imposto sobre Vendas a Varejo de Combustíveis Líquidos e Gasosos (IVVC) - Multas</v>
      </c>
    </row>
    <row r="72" spans="1:20" ht="60" x14ac:dyDescent="0.25">
      <c r="A72" s="179"/>
      <c r="B72" s="51"/>
      <c r="C72" s="22" t="s">
        <v>1537</v>
      </c>
      <c r="D72" s="22" t="s">
        <v>1537</v>
      </c>
      <c r="E72" s="22" t="s">
        <v>1537</v>
      </c>
      <c r="F72" s="22" t="s">
        <v>1547</v>
      </c>
      <c r="G72" s="22" t="s">
        <v>1577</v>
      </c>
      <c r="H72" s="22" t="s">
        <v>1540</v>
      </c>
      <c r="I72" s="22" t="s">
        <v>1542</v>
      </c>
      <c r="J72" s="22" t="s">
        <v>1543</v>
      </c>
      <c r="K72" s="20" t="str">
        <f>IF(Tabela813[[#This Row],[C]]&lt;&gt;"",IF(Tabela813[[#This Row],[RED]]&lt;&gt;"",(Tabela813[[#This Row],[RED]] &amp; "."),"") &amp; CONCATENATE(Tabela813[[#This Row],[C]],".",Tabela813[[#This Row],[O]],".",Tabela813[[#This Row],[E]],".",Tabela813[[#This Row],[D1]],".",Tabela813[[#This Row],[D2]],".",Tabela813[[#This Row],[D3]],".",Tabela813[[#This Row],[T]],".",Tabela813[[#This Row],[D4]]),"")</f>
        <v>1.1.1.4.52.0.6.00</v>
      </c>
      <c r="L72" s="23" t="s">
        <v>840</v>
      </c>
      <c r="M72" s="20" t="str">
        <f t="shared" si="1"/>
        <v>A</v>
      </c>
      <c r="N72" s="20">
        <f>IF(VALUE(Tabela813[[#This Row],[RED]]) &gt; 0,1,0) + IF(VALUE(J72)&gt;0,8,IF(VALUE(I72)&gt;0,7,IF(VALUE(H72)&gt;0,6,IF(VALUE(G72)&gt;0,5,IF(VALUE(F72)&gt;0,4,IF(VALUE(E72)&gt;0,3,IF(VALUE(D72)&gt;0,2,1)))))))</f>
        <v>7</v>
      </c>
      <c r="O72" s="22" t="s">
        <v>55</v>
      </c>
      <c r="P72" s="1" t="s">
        <v>75</v>
      </c>
      <c r="Q72" s="1"/>
      <c r="R72" s="39"/>
      <c r="S72" s="154" t="s">
        <v>158</v>
      </c>
      <c r="T72" s="7" t="str">
        <f>Tabela813[[#This Row],[NR]]&amp;" - "&amp;Tabela813[[#This Row],[Especificação]]</f>
        <v>1.1.1.4.52.0.6.00 - Imposto sobre Vendas a Varejo de Combustíveis Líquidos e Gasosos (IVVC) - Juros de Mora</v>
      </c>
    </row>
    <row r="73" spans="1:20" ht="60" x14ac:dyDescent="0.25">
      <c r="A73" s="179"/>
      <c r="B73" s="51"/>
      <c r="C73" s="22" t="s">
        <v>1537</v>
      </c>
      <c r="D73" s="22" t="s">
        <v>1537</v>
      </c>
      <c r="E73" s="22" t="s">
        <v>1537</v>
      </c>
      <c r="F73" s="22" t="s">
        <v>1547</v>
      </c>
      <c r="G73" s="22" t="s">
        <v>1577</v>
      </c>
      <c r="H73" s="22" t="s">
        <v>1540</v>
      </c>
      <c r="I73" s="22" t="s">
        <v>1544</v>
      </c>
      <c r="J73" s="22" t="s">
        <v>1543</v>
      </c>
      <c r="K73" s="20" t="str">
        <f>IF(Tabela813[[#This Row],[C]]&lt;&gt;"",IF(Tabela813[[#This Row],[RED]]&lt;&gt;"",(Tabela813[[#This Row],[RED]] &amp; "."),"") &amp; CONCATENATE(Tabela813[[#This Row],[C]],".",Tabela813[[#This Row],[O]],".",Tabela813[[#This Row],[E]],".",Tabela813[[#This Row],[D1]],".",Tabela813[[#This Row],[D2]],".",Tabela813[[#This Row],[D3]],".",Tabela813[[#This Row],[T]],".",Tabela813[[#This Row],[D4]]),"")</f>
        <v>1.1.1.4.52.0.7.00</v>
      </c>
      <c r="L73" s="23" t="s">
        <v>841</v>
      </c>
      <c r="M73" s="20" t="str">
        <f t="shared" si="1"/>
        <v>A</v>
      </c>
      <c r="N73" s="20">
        <f>IF(VALUE(Tabela813[[#This Row],[RED]]) &gt; 0,1,0) + IF(VALUE(J73)&gt;0,8,IF(VALUE(I73)&gt;0,7,IF(VALUE(H73)&gt;0,6,IF(VALUE(G73)&gt;0,5,IF(VALUE(F73)&gt;0,4,IF(VALUE(E73)&gt;0,3,IF(VALUE(D73)&gt;0,2,1)))))))</f>
        <v>7</v>
      </c>
      <c r="O73" s="22" t="s">
        <v>55</v>
      </c>
      <c r="P73" s="1" t="s">
        <v>75</v>
      </c>
      <c r="Q73" s="1"/>
      <c r="R73" s="39"/>
      <c r="S73" s="154" t="s">
        <v>158</v>
      </c>
      <c r="T73" s="7" t="str">
        <f>Tabela813[[#This Row],[NR]]&amp;" - "&amp;Tabela813[[#This Row],[Especificação]]</f>
        <v>1.1.1.4.52.0.7.00 - Imposto sobre Vendas a Varejo de Combustíveis Líquidos e Gasosos (IVVC) - Dívida Ativa - Multas da Dívida Ativa</v>
      </c>
    </row>
    <row r="74" spans="1:20" ht="60" x14ac:dyDescent="0.25">
      <c r="A74" s="179"/>
      <c r="B74" s="51"/>
      <c r="C74" s="22" t="s">
        <v>1537</v>
      </c>
      <c r="D74" s="22" t="s">
        <v>1537</v>
      </c>
      <c r="E74" s="22" t="s">
        <v>1537</v>
      </c>
      <c r="F74" s="22" t="s">
        <v>1547</v>
      </c>
      <c r="G74" s="22" t="s">
        <v>1577</v>
      </c>
      <c r="H74" s="22" t="s">
        <v>1540</v>
      </c>
      <c r="I74" s="22" t="s">
        <v>1545</v>
      </c>
      <c r="J74" s="22" t="s">
        <v>1543</v>
      </c>
      <c r="K74" s="20" t="str">
        <f>IF(Tabela813[[#This Row],[C]]&lt;&gt;"",IF(Tabela813[[#This Row],[RED]]&lt;&gt;"",(Tabela813[[#This Row],[RED]] &amp; "."),"") &amp; CONCATENATE(Tabela813[[#This Row],[C]],".",Tabela813[[#This Row],[O]],".",Tabela813[[#This Row],[E]],".",Tabela813[[#This Row],[D1]],".",Tabela813[[#This Row],[D2]],".",Tabela813[[#This Row],[D3]],".",Tabela813[[#This Row],[T]],".",Tabela813[[#This Row],[D4]]),"")</f>
        <v>1.1.1.4.52.0.8.00</v>
      </c>
      <c r="L74" s="23" t="s">
        <v>842</v>
      </c>
      <c r="M74" s="20" t="str">
        <f t="shared" si="1"/>
        <v>A</v>
      </c>
      <c r="N74" s="20">
        <f>IF(VALUE(Tabela813[[#This Row],[RED]]) &gt; 0,1,0) + IF(VALUE(J74)&gt;0,8,IF(VALUE(I74)&gt;0,7,IF(VALUE(H74)&gt;0,6,IF(VALUE(G74)&gt;0,5,IF(VALUE(F74)&gt;0,4,IF(VALUE(E74)&gt;0,3,IF(VALUE(D74)&gt;0,2,1)))))))</f>
        <v>7</v>
      </c>
      <c r="O74" s="22" t="s">
        <v>55</v>
      </c>
      <c r="P74" s="1" t="s">
        <v>75</v>
      </c>
      <c r="Q74" s="1"/>
      <c r="R74" s="39"/>
      <c r="S74" s="154" t="s">
        <v>158</v>
      </c>
      <c r="T74" s="7" t="str">
        <f>Tabela813[[#This Row],[NR]]&amp;" - "&amp;Tabela813[[#This Row],[Especificação]]</f>
        <v>1.1.1.4.52.0.8.00 - Imposto sobre Vendas a Varejo de Combustíveis Líquidos e Gasosos (IVVC) - Juros de Mora da Dívida Ativa</v>
      </c>
    </row>
    <row r="75" spans="1:20" x14ac:dyDescent="0.25">
      <c r="A75" s="179"/>
      <c r="B75" s="51"/>
      <c r="C75" s="22" t="s">
        <v>1537</v>
      </c>
      <c r="D75" s="22" t="s">
        <v>1537</v>
      </c>
      <c r="E75" s="22" t="s">
        <v>1537</v>
      </c>
      <c r="F75" s="22" t="s">
        <v>1549</v>
      </c>
      <c r="G75" s="22" t="s">
        <v>1543</v>
      </c>
      <c r="H75" s="22" t="s">
        <v>1540</v>
      </c>
      <c r="I75" s="22" t="s">
        <v>1540</v>
      </c>
      <c r="J75" s="22" t="s">
        <v>1543</v>
      </c>
      <c r="K75" s="20" t="str">
        <f>IF(Tabela813[[#This Row],[C]]&lt;&gt;"",IF(Tabela813[[#This Row],[RED]]&lt;&gt;"",(Tabela813[[#This Row],[RED]] &amp; "."),"") &amp; CONCATENATE(Tabela813[[#This Row],[C]],".",Tabela813[[#This Row],[O]],".",Tabela813[[#This Row],[E]],".",Tabela813[[#This Row],[D1]],".",Tabela813[[#This Row],[D2]],".",Tabela813[[#This Row],[D3]],".",Tabela813[[#This Row],[T]],".",Tabela813[[#This Row],[D4]]),"")</f>
        <v>1.1.1.9.00.0.0.00</v>
      </c>
      <c r="L75" s="23" t="s">
        <v>76</v>
      </c>
      <c r="M75" s="20" t="str">
        <f t="shared" si="1"/>
        <v>S</v>
      </c>
      <c r="N75" s="20">
        <f>IF(VALUE(Tabela813[[#This Row],[RED]]) &gt; 0,1,0) + IF(VALUE(J75)&gt;0,8,IF(VALUE(I75)&gt;0,7,IF(VALUE(H75)&gt;0,6,IF(VALUE(G75)&gt;0,5,IF(VALUE(F75)&gt;0,4,IF(VALUE(E75)&gt;0,3,IF(VALUE(D75)&gt;0,2,1)))))))</f>
        <v>4</v>
      </c>
      <c r="O75" s="22" t="s">
        <v>45</v>
      </c>
      <c r="P75" s="1" t="s">
        <v>77</v>
      </c>
      <c r="Q75" s="1"/>
      <c r="R75" s="39"/>
      <c r="S75" s="154" t="s">
        <v>158</v>
      </c>
      <c r="T75" s="7" t="str">
        <f>Tabela813[[#This Row],[NR]]&amp;" - "&amp;Tabela813[[#This Row],[Especificação]]</f>
        <v>1.1.1.9.00.0.0.00 - Outros Impostos</v>
      </c>
    </row>
    <row r="76" spans="1:20" x14ac:dyDescent="0.25">
      <c r="A76" s="179"/>
      <c r="B76" s="51"/>
      <c r="C76" s="22" t="s">
        <v>1537</v>
      </c>
      <c r="D76" s="22" t="s">
        <v>1537</v>
      </c>
      <c r="E76" s="22" t="s">
        <v>1537</v>
      </c>
      <c r="F76" s="22" t="s">
        <v>1549</v>
      </c>
      <c r="G76" s="22" t="s">
        <v>1553</v>
      </c>
      <c r="H76" s="22" t="s">
        <v>1540</v>
      </c>
      <c r="I76" s="22" t="s">
        <v>1540</v>
      </c>
      <c r="J76" s="22" t="s">
        <v>1543</v>
      </c>
      <c r="K76" s="20" t="str">
        <f>IF(Tabela813[[#This Row],[C]]&lt;&gt;"",IF(Tabela813[[#This Row],[RED]]&lt;&gt;"",(Tabela813[[#This Row],[RED]] &amp; "."),"") &amp; CONCATENATE(Tabela813[[#This Row],[C]],".",Tabela813[[#This Row],[O]],".",Tabela813[[#This Row],[E]],".",Tabela813[[#This Row],[D1]],".",Tabela813[[#This Row],[D2]],".",Tabela813[[#This Row],[D3]],".",Tabela813[[#This Row],[T]],".",Tabela813[[#This Row],[D4]]),"")</f>
        <v>1.1.1.9.99.0.0.00</v>
      </c>
      <c r="L76" s="23" t="s">
        <v>76</v>
      </c>
      <c r="M76" s="20" t="str">
        <f t="shared" si="1"/>
        <v>S</v>
      </c>
      <c r="N76" s="20">
        <f>IF(VALUE(Tabela813[[#This Row],[RED]]) &gt; 0,1,0) + IF(VALUE(J76)&gt;0,8,IF(VALUE(I76)&gt;0,7,IF(VALUE(H76)&gt;0,6,IF(VALUE(G76)&gt;0,5,IF(VALUE(F76)&gt;0,4,IF(VALUE(E76)&gt;0,3,IF(VALUE(D76)&gt;0,2,1)))))))</f>
        <v>5</v>
      </c>
      <c r="O76" s="22" t="s">
        <v>51</v>
      </c>
      <c r="P76" s="1" t="s">
        <v>78</v>
      </c>
      <c r="Q76" s="1"/>
      <c r="R76" s="39"/>
      <c r="S76" s="154" t="s">
        <v>158</v>
      </c>
      <c r="T76" s="7" t="str">
        <f>Tabela813[[#This Row],[NR]]&amp;" - "&amp;Tabela813[[#This Row],[Especificação]]</f>
        <v>1.1.1.9.99.0.0.00 - Outros Impostos</v>
      </c>
    </row>
    <row r="77" spans="1:20" x14ac:dyDescent="0.25">
      <c r="A77" s="179"/>
      <c r="B77" s="51"/>
      <c r="C77" s="22" t="s">
        <v>1537</v>
      </c>
      <c r="D77" s="22" t="s">
        <v>1537</v>
      </c>
      <c r="E77" s="22" t="s">
        <v>1537</v>
      </c>
      <c r="F77" s="22" t="s">
        <v>1549</v>
      </c>
      <c r="G77" s="22" t="s">
        <v>1553</v>
      </c>
      <c r="H77" s="22" t="s">
        <v>1540</v>
      </c>
      <c r="I77" s="22" t="s">
        <v>1537</v>
      </c>
      <c r="J77" s="22" t="s">
        <v>1543</v>
      </c>
      <c r="K77" s="20" t="str">
        <f>IF(Tabela813[[#This Row],[C]]&lt;&gt;"",IF(Tabela813[[#This Row],[RED]]&lt;&gt;"",(Tabela813[[#This Row],[RED]] &amp; "."),"") &amp; CONCATENATE(Tabela813[[#This Row],[C]],".",Tabela813[[#This Row],[O]],".",Tabela813[[#This Row],[E]],".",Tabela813[[#This Row],[D1]],".",Tabela813[[#This Row],[D2]],".",Tabela813[[#This Row],[D3]],".",Tabela813[[#This Row],[T]],".",Tabela813[[#This Row],[D4]]),"")</f>
        <v>1.1.1.9.99.0.1.00</v>
      </c>
      <c r="L77" s="23" t="s">
        <v>843</v>
      </c>
      <c r="M77" s="20" t="str">
        <f t="shared" si="1"/>
        <v>A</v>
      </c>
      <c r="N77" s="20">
        <f>IF(VALUE(Tabela813[[#This Row],[RED]]) &gt; 0,1,0) + IF(VALUE(J77)&gt;0,8,IF(VALUE(I77)&gt;0,7,IF(VALUE(H77)&gt;0,6,IF(VALUE(G77)&gt;0,5,IF(VALUE(F77)&gt;0,4,IF(VALUE(E77)&gt;0,3,IF(VALUE(D77)&gt;0,2,1)))))))</f>
        <v>7</v>
      </c>
      <c r="O77" s="22" t="s">
        <v>51</v>
      </c>
      <c r="P77" s="1" t="s">
        <v>78</v>
      </c>
      <c r="Q77" s="1"/>
      <c r="R77" s="39"/>
      <c r="S77" s="154" t="s">
        <v>158</v>
      </c>
      <c r="T77" s="7" t="str">
        <f>Tabela813[[#This Row],[NR]]&amp;" - "&amp;Tabela813[[#This Row],[Especificação]]</f>
        <v>1.1.1.9.99.0.1.00 - Outros Impostos - Principal</v>
      </c>
    </row>
    <row r="78" spans="1:20" x14ac:dyDescent="0.25">
      <c r="A78" s="179"/>
      <c r="B78" s="51"/>
      <c r="C78" s="22" t="s">
        <v>1537</v>
      </c>
      <c r="D78" s="22" t="s">
        <v>1537</v>
      </c>
      <c r="E78" s="22" t="s">
        <v>1537</v>
      </c>
      <c r="F78" s="22" t="s">
        <v>1549</v>
      </c>
      <c r="G78" s="22" t="s">
        <v>1553</v>
      </c>
      <c r="H78" s="22" t="s">
        <v>1540</v>
      </c>
      <c r="I78" s="22" t="s">
        <v>1546</v>
      </c>
      <c r="J78" s="22" t="s">
        <v>1543</v>
      </c>
      <c r="K78" s="20" t="str">
        <f>IF(Tabela813[[#This Row],[C]]&lt;&gt;"",IF(Tabela813[[#This Row],[RED]]&lt;&gt;"",(Tabela813[[#This Row],[RED]] &amp; "."),"") &amp; CONCATENATE(Tabela813[[#This Row],[C]],".",Tabela813[[#This Row],[O]],".",Tabela813[[#This Row],[E]],".",Tabela813[[#This Row],[D1]],".",Tabela813[[#This Row],[D2]],".",Tabela813[[#This Row],[D3]],".",Tabela813[[#This Row],[T]],".",Tabela813[[#This Row],[D4]]),"")</f>
        <v>1.1.1.9.99.0.2.00</v>
      </c>
      <c r="L78" s="23" t="s">
        <v>844</v>
      </c>
      <c r="M78" s="20" t="str">
        <f t="shared" si="1"/>
        <v>A</v>
      </c>
      <c r="N78" s="20">
        <f>IF(VALUE(Tabela813[[#This Row],[RED]]) &gt; 0,1,0) + IF(VALUE(J78)&gt;0,8,IF(VALUE(I78)&gt;0,7,IF(VALUE(H78)&gt;0,6,IF(VALUE(G78)&gt;0,5,IF(VALUE(F78)&gt;0,4,IF(VALUE(E78)&gt;0,3,IF(VALUE(D78)&gt;0,2,1)))))))</f>
        <v>7</v>
      </c>
      <c r="O78" s="22" t="s">
        <v>51</v>
      </c>
      <c r="P78" s="1" t="s">
        <v>78</v>
      </c>
      <c r="Q78" s="1"/>
      <c r="R78" s="39"/>
      <c r="S78" s="154" t="s">
        <v>158</v>
      </c>
      <c r="T78" s="7" t="str">
        <f>Tabela813[[#This Row],[NR]]&amp;" - "&amp;Tabela813[[#This Row],[Especificação]]</f>
        <v>1.1.1.9.99.0.2.00 - Outros Impostos - Multas e Juros de Mora</v>
      </c>
    </row>
    <row r="79" spans="1:20" x14ac:dyDescent="0.25">
      <c r="A79" s="179"/>
      <c r="B79" s="51"/>
      <c r="C79" s="22" t="s">
        <v>1537</v>
      </c>
      <c r="D79" s="22" t="s">
        <v>1537</v>
      </c>
      <c r="E79" s="22" t="s">
        <v>1537</v>
      </c>
      <c r="F79" s="22" t="s">
        <v>1549</v>
      </c>
      <c r="G79" s="22" t="s">
        <v>1553</v>
      </c>
      <c r="H79" s="22" t="s">
        <v>1540</v>
      </c>
      <c r="I79" s="22" t="s">
        <v>1538</v>
      </c>
      <c r="J79" s="22" t="s">
        <v>1543</v>
      </c>
      <c r="K79" s="20" t="str">
        <f>IF(Tabela813[[#This Row],[C]]&lt;&gt;"",IF(Tabela813[[#This Row],[RED]]&lt;&gt;"",(Tabela813[[#This Row],[RED]] &amp; "."),"") &amp; CONCATENATE(Tabela813[[#This Row],[C]],".",Tabela813[[#This Row],[O]],".",Tabela813[[#This Row],[E]],".",Tabela813[[#This Row],[D1]],".",Tabela813[[#This Row],[D2]],".",Tabela813[[#This Row],[D3]],".",Tabela813[[#This Row],[T]],".",Tabela813[[#This Row],[D4]]),"")</f>
        <v>1.1.1.9.99.0.3.00</v>
      </c>
      <c r="L79" s="23" t="s">
        <v>845</v>
      </c>
      <c r="M79" s="20" t="str">
        <f t="shared" si="1"/>
        <v>A</v>
      </c>
      <c r="N79" s="20">
        <f>IF(VALUE(Tabela813[[#This Row],[RED]]) &gt; 0,1,0) + IF(VALUE(J79)&gt;0,8,IF(VALUE(I79)&gt;0,7,IF(VALUE(H79)&gt;0,6,IF(VALUE(G79)&gt;0,5,IF(VALUE(F79)&gt;0,4,IF(VALUE(E79)&gt;0,3,IF(VALUE(D79)&gt;0,2,1)))))))</f>
        <v>7</v>
      </c>
      <c r="O79" s="22" t="s">
        <v>51</v>
      </c>
      <c r="P79" s="1" t="s">
        <v>78</v>
      </c>
      <c r="Q79" s="1"/>
      <c r="R79" s="39"/>
      <c r="S79" s="154" t="s">
        <v>158</v>
      </c>
      <c r="T79" s="7" t="str">
        <f>Tabela813[[#This Row],[NR]]&amp;" - "&amp;Tabela813[[#This Row],[Especificação]]</f>
        <v>1.1.1.9.99.0.3.00 - Outros Impostos - Dívida Ativa</v>
      </c>
    </row>
    <row r="80" spans="1:20" x14ac:dyDescent="0.25">
      <c r="A80" s="179"/>
      <c r="B80" s="51"/>
      <c r="C80" s="22" t="s">
        <v>1537</v>
      </c>
      <c r="D80" s="22" t="s">
        <v>1537</v>
      </c>
      <c r="E80" s="22" t="s">
        <v>1537</v>
      </c>
      <c r="F80" s="22" t="s">
        <v>1549</v>
      </c>
      <c r="G80" s="22" t="s">
        <v>1553</v>
      </c>
      <c r="H80" s="22" t="s">
        <v>1540</v>
      </c>
      <c r="I80" s="22" t="s">
        <v>1547</v>
      </c>
      <c r="J80" s="22" t="s">
        <v>1543</v>
      </c>
      <c r="K80" s="20" t="str">
        <f>IF(Tabela813[[#This Row],[C]]&lt;&gt;"",IF(Tabela813[[#This Row],[RED]]&lt;&gt;"",(Tabela813[[#This Row],[RED]] &amp; "."),"") &amp; CONCATENATE(Tabela813[[#This Row],[C]],".",Tabela813[[#This Row],[O]],".",Tabela813[[#This Row],[E]],".",Tabela813[[#This Row],[D1]],".",Tabela813[[#This Row],[D2]],".",Tabela813[[#This Row],[D3]],".",Tabela813[[#This Row],[T]],".",Tabela813[[#This Row],[D4]]),"")</f>
        <v>1.1.1.9.99.0.4.00</v>
      </c>
      <c r="L80" s="23" t="s">
        <v>846</v>
      </c>
      <c r="M80" s="20" t="str">
        <f t="shared" si="1"/>
        <v>A</v>
      </c>
      <c r="N80" s="20">
        <f>IF(VALUE(Tabela813[[#This Row],[RED]]) &gt; 0,1,0) + IF(VALUE(J80)&gt;0,8,IF(VALUE(I80)&gt;0,7,IF(VALUE(H80)&gt;0,6,IF(VALUE(G80)&gt;0,5,IF(VALUE(F80)&gt;0,4,IF(VALUE(E80)&gt;0,3,IF(VALUE(D80)&gt;0,2,1)))))))</f>
        <v>7</v>
      </c>
      <c r="O80" s="22" t="s">
        <v>51</v>
      </c>
      <c r="P80" s="1" t="s">
        <v>78</v>
      </c>
      <c r="Q80" s="1"/>
      <c r="R80" s="39"/>
      <c r="S80" s="154" t="s">
        <v>158</v>
      </c>
      <c r="T80" s="7" t="str">
        <f>Tabela813[[#This Row],[NR]]&amp;" - "&amp;Tabela813[[#This Row],[Especificação]]</f>
        <v>1.1.1.9.99.0.4.00 - Outros Impostos - Dívida Ativa - Multas e Juros de Mora da Dívida Ativa</v>
      </c>
    </row>
    <row r="81" spans="1:20" x14ac:dyDescent="0.25">
      <c r="A81" s="179"/>
      <c r="B81" s="51"/>
      <c r="C81" s="22" t="s">
        <v>1537</v>
      </c>
      <c r="D81" s="22" t="s">
        <v>1537</v>
      </c>
      <c r="E81" s="22" t="s">
        <v>1537</v>
      </c>
      <c r="F81" s="22" t="s">
        <v>1549</v>
      </c>
      <c r="G81" s="22" t="s">
        <v>1553</v>
      </c>
      <c r="H81" s="22" t="s">
        <v>1540</v>
      </c>
      <c r="I81" s="22" t="s">
        <v>1548</v>
      </c>
      <c r="J81" s="22" t="s">
        <v>1543</v>
      </c>
      <c r="K81" s="20" t="str">
        <f>IF(Tabela813[[#This Row],[C]]&lt;&gt;"",IF(Tabela813[[#This Row],[RED]]&lt;&gt;"",(Tabela813[[#This Row],[RED]] &amp; "."),"") &amp; CONCATENATE(Tabela813[[#This Row],[C]],".",Tabela813[[#This Row],[O]],".",Tabela813[[#This Row],[E]],".",Tabela813[[#This Row],[D1]],".",Tabela813[[#This Row],[D2]],".",Tabela813[[#This Row],[D3]],".",Tabela813[[#This Row],[T]],".",Tabela813[[#This Row],[D4]]),"")</f>
        <v>1.1.1.9.99.0.5.00</v>
      </c>
      <c r="L81" s="23" t="s">
        <v>847</v>
      </c>
      <c r="M81" s="20" t="str">
        <f t="shared" si="1"/>
        <v>A</v>
      </c>
      <c r="N81" s="20">
        <f>IF(VALUE(Tabela813[[#This Row],[RED]]) &gt; 0,1,0) + IF(VALUE(J81)&gt;0,8,IF(VALUE(I81)&gt;0,7,IF(VALUE(H81)&gt;0,6,IF(VALUE(G81)&gt;0,5,IF(VALUE(F81)&gt;0,4,IF(VALUE(E81)&gt;0,3,IF(VALUE(D81)&gt;0,2,1)))))))</f>
        <v>7</v>
      </c>
      <c r="O81" s="22" t="s">
        <v>51</v>
      </c>
      <c r="P81" s="1" t="s">
        <v>78</v>
      </c>
      <c r="Q81" s="1"/>
      <c r="R81" s="39"/>
      <c r="S81" s="154" t="s">
        <v>158</v>
      </c>
      <c r="T81" s="7" t="str">
        <f>Tabela813[[#This Row],[NR]]&amp;" - "&amp;Tabela813[[#This Row],[Especificação]]</f>
        <v>1.1.1.9.99.0.5.00 - Outros Impostos - Multas</v>
      </c>
    </row>
    <row r="82" spans="1:20" x14ac:dyDescent="0.25">
      <c r="A82" s="179"/>
      <c r="B82" s="51"/>
      <c r="C82" s="22" t="s">
        <v>1537</v>
      </c>
      <c r="D82" s="22" t="s">
        <v>1537</v>
      </c>
      <c r="E82" s="22" t="s">
        <v>1537</v>
      </c>
      <c r="F82" s="22" t="s">
        <v>1549</v>
      </c>
      <c r="G82" s="22" t="s">
        <v>1553</v>
      </c>
      <c r="H82" s="22" t="s">
        <v>1540</v>
      </c>
      <c r="I82" s="22" t="s">
        <v>1542</v>
      </c>
      <c r="J82" s="22" t="s">
        <v>1543</v>
      </c>
      <c r="K82" s="20" t="str">
        <f>IF(Tabela813[[#This Row],[C]]&lt;&gt;"",IF(Tabela813[[#This Row],[RED]]&lt;&gt;"",(Tabela813[[#This Row],[RED]] &amp; "."),"") &amp; CONCATENATE(Tabela813[[#This Row],[C]],".",Tabela813[[#This Row],[O]],".",Tabela813[[#This Row],[E]],".",Tabela813[[#This Row],[D1]],".",Tabela813[[#This Row],[D2]],".",Tabela813[[#This Row],[D3]],".",Tabela813[[#This Row],[T]],".",Tabela813[[#This Row],[D4]]),"")</f>
        <v>1.1.1.9.99.0.6.00</v>
      </c>
      <c r="L82" s="23" t="s">
        <v>848</v>
      </c>
      <c r="M82" s="20" t="str">
        <f t="shared" si="1"/>
        <v>A</v>
      </c>
      <c r="N82" s="20">
        <f>IF(VALUE(Tabela813[[#This Row],[RED]]) &gt; 0,1,0) + IF(VALUE(J82)&gt;0,8,IF(VALUE(I82)&gt;0,7,IF(VALUE(H82)&gt;0,6,IF(VALUE(G82)&gt;0,5,IF(VALUE(F82)&gt;0,4,IF(VALUE(E82)&gt;0,3,IF(VALUE(D82)&gt;0,2,1)))))))</f>
        <v>7</v>
      </c>
      <c r="O82" s="22" t="s">
        <v>51</v>
      </c>
      <c r="P82" s="1" t="s">
        <v>78</v>
      </c>
      <c r="Q82" s="1"/>
      <c r="R82" s="39"/>
      <c r="S82" s="154" t="s">
        <v>158</v>
      </c>
      <c r="T82" s="7" t="str">
        <f>Tabela813[[#This Row],[NR]]&amp;" - "&amp;Tabela813[[#This Row],[Especificação]]</f>
        <v>1.1.1.9.99.0.6.00 - Outros Impostos - Juros de Mora</v>
      </c>
    </row>
    <row r="83" spans="1:20" x14ac:dyDescent="0.25">
      <c r="A83" s="179"/>
      <c r="B83" s="51"/>
      <c r="C83" s="22" t="s">
        <v>1537</v>
      </c>
      <c r="D83" s="22" t="s">
        <v>1537</v>
      </c>
      <c r="E83" s="22" t="s">
        <v>1537</v>
      </c>
      <c r="F83" s="22" t="s">
        <v>1549</v>
      </c>
      <c r="G83" s="22" t="s">
        <v>1553</v>
      </c>
      <c r="H83" s="22" t="s">
        <v>1540</v>
      </c>
      <c r="I83" s="22" t="s">
        <v>1544</v>
      </c>
      <c r="J83" s="22" t="s">
        <v>1543</v>
      </c>
      <c r="K83" s="20" t="str">
        <f>IF(Tabela813[[#This Row],[C]]&lt;&gt;"",IF(Tabela813[[#This Row],[RED]]&lt;&gt;"",(Tabela813[[#This Row],[RED]] &amp; "."),"") &amp; CONCATENATE(Tabela813[[#This Row],[C]],".",Tabela813[[#This Row],[O]],".",Tabela813[[#This Row],[E]],".",Tabela813[[#This Row],[D1]],".",Tabela813[[#This Row],[D2]],".",Tabela813[[#This Row],[D3]],".",Tabela813[[#This Row],[T]],".",Tabela813[[#This Row],[D4]]),"")</f>
        <v>1.1.1.9.99.0.7.00</v>
      </c>
      <c r="L83" s="23" t="s">
        <v>849</v>
      </c>
      <c r="M83" s="20" t="str">
        <f t="shared" si="1"/>
        <v>A</v>
      </c>
      <c r="N83" s="20">
        <f>IF(VALUE(Tabela813[[#This Row],[RED]]) &gt; 0,1,0) + IF(VALUE(J83)&gt;0,8,IF(VALUE(I83)&gt;0,7,IF(VALUE(H83)&gt;0,6,IF(VALUE(G83)&gt;0,5,IF(VALUE(F83)&gt;0,4,IF(VALUE(E83)&gt;0,3,IF(VALUE(D83)&gt;0,2,1)))))))</f>
        <v>7</v>
      </c>
      <c r="O83" s="22" t="s">
        <v>51</v>
      </c>
      <c r="P83" s="1" t="s">
        <v>78</v>
      </c>
      <c r="Q83" s="1"/>
      <c r="R83" s="39"/>
      <c r="S83" s="154" t="s">
        <v>158</v>
      </c>
      <c r="T83" s="7" t="str">
        <f>Tabela813[[#This Row],[NR]]&amp;" - "&amp;Tabela813[[#This Row],[Especificação]]</f>
        <v>1.1.1.9.99.0.7.00 - Outros Impostos - Dívida Ativa - Multas da Dívida Ativa</v>
      </c>
    </row>
    <row r="84" spans="1:20" x14ac:dyDescent="0.25">
      <c r="A84" s="179"/>
      <c r="B84" s="51"/>
      <c r="C84" s="22" t="s">
        <v>1537</v>
      </c>
      <c r="D84" s="22" t="s">
        <v>1537</v>
      </c>
      <c r="E84" s="22" t="s">
        <v>1537</v>
      </c>
      <c r="F84" s="22" t="s">
        <v>1549</v>
      </c>
      <c r="G84" s="22" t="s">
        <v>1553</v>
      </c>
      <c r="H84" s="22" t="s">
        <v>1540</v>
      </c>
      <c r="I84" s="22" t="s">
        <v>1545</v>
      </c>
      <c r="J84" s="22" t="s">
        <v>1543</v>
      </c>
      <c r="K84" s="20" t="str">
        <f>IF(Tabela813[[#This Row],[C]]&lt;&gt;"",IF(Tabela813[[#This Row],[RED]]&lt;&gt;"",(Tabela813[[#This Row],[RED]] &amp; "."),"") &amp; CONCATENATE(Tabela813[[#This Row],[C]],".",Tabela813[[#This Row],[O]],".",Tabela813[[#This Row],[E]],".",Tabela813[[#This Row],[D1]],".",Tabela813[[#This Row],[D2]],".",Tabela813[[#This Row],[D3]],".",Tabela813[[#This Row],[T]],".",Tabela813[[#This Row],[D4]]),"")</f>
        <v>1.1.1.9.99.0.8.00</v>
      </c>
      <c r="L84" s="23" t="s">
        <v>850</v>
      </c>
      <c r="M84" s="20" t="str">
        <f t="shared" si="1"/>
        <v>A</v>
      </c>
      <c r="N84" s="20">
        <f>IF(VALUE(Tabela813[[#This Row],[RED]]) &gt; 0,1,0) + IF(VALUE(J84)&gt;0,8,IF(VALUE(I84)&gt;0,7,IF(VALUE(H84)&gt;0,6,IF(VALUE(G84)&gt;0,5,IF(VALUE(F84)&gt;0,4,IF(VALUE(E84)&gt;0,3,IF(VALUE(D84)&gt;0,2,1)))))))</f>
        <v>7</v>
      </c>
      <c r="O84" s="22" t="s">
        <v>51</v>
      </c>
      <c r="P84" s="1" t="s">
        <v>78</v>
      </c>
      <c r="Q84" s="1"/>
      <c r="R84" s="39"/>
      <c r="S84" s="154" t="s">
        <v>158</v>
      </c>
      <c r="T84" s="7" t="str">
        <f>Tabela813[[#This Row],[NR]]&amp;" - "&amp;Tabela813[[#This Row],[Especificação]]</f>
        <v>1.1.1.9.99.0.8.00 - Outros Impostos - Juros de Mora da Dívida Ativa</v>
      </c>
    </row>
    <row r="85" spans="1:20" ht="45" x14ac:dyDescent="0.25">
      <c r="A85" s="179"/>
      <c r="B85" s="51"/>
      <c r="C85" s="22" t="s">
        <v>1537</v>
      </c>
      <c r="D85" s="22" t="s">
        <v>1537</v>
      </c>
      <c r="E85" s="22" t="s">
        <v>1546</v>
      </c>
      <c r="F85" s="22" t="s">
        <v>1540</v>
      </c>
      <c r="G85" s="22" t="s">
        <v>1543</v>
      </c>
      <c r="H85" s="22" t="s">
        <v>1540</v>
      </c>
      <c r="I85" s="22" t="s">
        <v>1540</v>
      </c>
      <c r="J85" s="22" t="s">
        <v>1543</v>
      </c>
      <c r="K85" s="20" t="str">
        <f>IF(Tabela813[[#This Row],[C]]&lt;&gt;"",IF(Tabela813[[#This Row],[RED]]&lt;&gt;"",(Tabela813[[#This Row],[RED]] &amp; "."),"") &amp; CONCATENATE(Tabela813[[#This Row],[C]],".",Tabela813[[#This Row],[O]],".",Tabela813[[#This Row],[E]],".",Tabela813[[#This Row],[D1]],".",Tabela813[[#This Row],[D2]],".",Tabela813[[#This Row],[D3]],".",Tabela813[[#This Row],[T]],".",Tabela813[[#This Row],[D4]]),"")</f>
        <v>1.1.2.0.00.0.0.00</v>
      </c>
      <c r="L85" s="23" t="s">
        <v>80</v>
      </c>
      <c r="M85" s="20" t="str">
        <f t="shared" si="1"/>
        <v>S</v>
      </c>
      <c r="N85" s="20">
        <f>IF(VALUE(Tabela813[[#This Row],[RED]]) &gt; 0,1,0) + IF(VALUE(J85)&gt;0,8,IF(VALUE(I85)&gt;0,7,IF(VALUE(H85)&gt;0,6,IF(VALUE(G85)&gt;0,5,IF(VALUE(F85)&gt;0,4,IF(VALUE(E85)&gt;0,3,IF(VALUE(D85)&gt;0,2,1)))))))</f>
        <v>3</v>
      </c>
      <c r="O85" s="22" t="s">
        <v>45</v>
      </c>
      <c r="P85" s="1" t="s">
        <v>81</v>
      </c>
      <c r="Q85" s="1"/>
      <c r="R85" s="39"/>
      <c r="S85" s="154" t="s">
        <v>158</v>
      </c>
      <c r="T85" s="7" t="str">
        <f>Tabela813[[#This Row],[NR]]&amp;" - "&amp;Tabela813[[#This Row],[Especificação]]</f>
        <v>1.1.2.0.00.0.0.00 - Taxas</v>
      </c>
    </row>
    <row r="86" spans="1:20" x14ac:dyDescent="0.25">
      <c r="A86" s="179"/>
      <c r="B86" s="51"/>
      <c r="C86" s="22" t="s">
        <v>1537</v>
      </c>
      <c r="D86" s="22" t="s">
        <v>1537</v>
      </c>
      <c r="E86" s="22" t="s">
        <v>1546</v>
      </c>
      <c r="F86" s="22" t="s">
        <v>1537</v>
      </c>
      <c r="G86" s="22" t="s">
        <v>1543</v>
      </c>
      <c r="H86" s="22" t="s">
        <v>1540</v>
      </c>
      <c r="I86" s="22" t="s">
        <v>1540</v>
      </c>
      <c r="J86" s="22" t="s">
        <v>1543</v>
      </c>
      <c r="K86" s="20" t="str">
        <f>IF(Tabela813[[#This Row],[C]]&lt;&gt;"",IF(Tabela813[[#This Row],[RED]]&lt;&gt;"",(Tabela813[[#This Row],[RED]] &amp; "."),"") &amp; CONCATENATE(Tabela813[[#This Row],[C]],".",Tabela813[[#This Row],[O]],".",Tabela813[[#This Row],[E]],".",Tabela813[[#This Row],[D1]],".",Tabela813[[#This Row],[D2]],".",Tabela813[[#This Row],[D3]],".",Tabela813[[#This Row],[T]],".",Tabela813[[#This Row],[D4]]),"")</f>
        <v>1.1.2.1.00.0.0.00</v>
      </c>
      <c r="L86" s="23" t="s">
        <v>3694</v>
      </c>
      <c r="M86" s="20" t="str">
        <f t="shared" si="1"/>
        <v>S</v>
      </c>
      <c r="N86" s="20">
        <f>IF(VALUE(Tabela813[[#This Row],[RED]]) &gt; 0,1,0) + IF(VALUE(J86)&gt;0,8,IF(VALUE(I86)&gt;0,7,IF(VALUE(H86)&gt;0,6,IF(VALUE(G86)&gt;0,5,IF(VALUE(F86)&gt;0,4,IF(VALUE(E86)&gt;0,3,IF(VALUE(D86)&gt;0,2,1)))))))</f>
        <v>4</v>
      </c>
      <c r="O86" s="22" t="s">
        <v>45</v>
      </c>
      <c r="P86" s="1" t="s">
        <v>82</v>
      </c>
      <c r="Q86" s="1"/>
      <c r="R86" s="39"/>
      <c r="S86" s="154" t="s">
        <v>158</v>
      </c>
      <c r="T86" s="7" t="str">
        <f>Tabela813[[#This Row],[NR]]&amp;" - "&amp;Tabela813[[#This Row],[Especificação]]</f>
        <v>1.1.2.1.00.0.0.00 - Taxas Pelo Exercício do Poder de Polícia</v>
      </c>
    </row>
    <row r="87" spans="1:20" x14ac:dyDescent="0.25">
      <c r="A87" s="179"/>
      <c r="B87" s="51"/>
      <c r="C87" s="22" t="s">
        <v>1537</v>
      </c>
      <c r="D87" s="22" t="s">
        <v>1537</v>
      </c>
      <c r="E87" s="22" t="s">
        <v>1546</v>
      </c>
      <c r="F87" s="22" t="s">
        <v>1537</v>
      </c>
      <c r="G87" s="22" t="s">
        <v>1539</v>
      </c>
      <c r="H87" s="22" t="s">
        <v>1540</v>
      </c>
      <c r="I87" s="22" t="s">
        <v>1540</v>
      </c>
      <c r="J87" s="22" t="s">
        <v>1543</v>
      </c>
      <c r="K87" s="20" t="str">
        <f>IF(Tabela813[[#This Row],[C]]&lt;&gt;"",IF(Tabela813[[#This Row],[RED]]&lt;&gt;"",(Tabela813[[#This Row],[RED]] &amp; "."),"") &amp; CONCATENATE(Tabela813[[#This Row],[C]],".",Tabela813[[#This Row],[O]],".",Tabela813[[#This Row],[E]],".",Tabela813[[#This Row],[D1]],".",Tabela813[[#This Row],[D2]],".",Tabela813[[#This Row],[D3]],".",Tabela813[[#This Row],[T]],".",Tabela813[[#This Row],[D4]]),"")</f>
        <v>1.1.2.1.01.0.0.00</v>
      </c>
      <c r="L87" s="23" t="s">
        <v>83</v>
      </c>
      <c r="M87" s="20" t="str">
        <f t="shared" si="1"/>
        <v>S</v>
      </c>
      <c r="N87" s="20">
        <f>IF(VALUE(Tabela813[[#This Row],[RED]]) &gt; 0,1,0) + IF(VALUE(J87)&gt;0,8,IF(VALUE(I87)&gt;0,7,IF(VALUE(H87)&gt;0,6,IF(VALUE(G87)&gt;0,5,IF(VALUE(F87)&gt;0,4,IF(VALUE(E87)&gt;0,3,IF(VALUE(D87)&gt;0,2,1)))))))</f>
        <v>5</v>
      </c>
      <c r="O87" s="22" t="s">
        <v>51</v>
      </c>
      <c r="P87" s="1" t="s">
        <v>84</v>
      </c>
      <c r="Q87" s="1"/>
      <c r="R87" s="39"/>
      <c r="S87" s="154" t="s">
        <v>158</v>
      </c>
      <c r="T87" s="7" t="str">
        <f>Tabela813[[#This Row],[NR]]&amp;" - "&amp;Tabela813[[#This Row],[Especificação]]</f>
        <v>1.1.2.1.01.0.0.00 - Taxas de Inspeção, Controle e Fiscalização</v>
      </c>
    </row>
    <row r="88" spans="1:20" x14ac:dyDescent="0.25">
      <c r="A88" s="179"/>
      <c r="B88" s="51"/>
      <c r="C88" s="22" t="s">
        <v>1537</v>
      </c>
      <c r="D88" s="22" t="s">
        <v>1537</v>
      </c>
      <c r="E88" s="22" t="s">
        <v>1546</v>
      </c>
      <c r="F88" s="22" t="s">
        <v>1537</v>
      </c>
      <c r="G88" s="22" t="s">
        <v>1539</v>
      </c>
      <c r="H88" s="22" t="s">
        <v>1540</v>
      </c>
      <c r="I88" s="22" t="s">
        <v>1537</v>
      </c>
      <c r="J88" s="22" t="s">
        <v>1543</v>
      </c>
      <c r="K88" s="20" t="str">
        <f>IF(Tabela813[[#This Row],[C]]&lt;&gt;"",IF(Tabela813[[#This Row],[RED]]&lt;&gt;"",(Tabela813[[#This Row],[RED]] &amp; "."),"") &amp; CONCATENATE(Tabela813[[#This Row],[C]],".",Tabela813[[#This Row],[O]],".",Tabela813[[#This Row],[E]],".",Tabela813[[#This Row],[D1]],".",Tabela813[[#This Row],[D2]],".",Tabela813[[#This Row],[D3]],".",Tabela813[[#This Row],[T]],".",Tabela813[[#This Row],[D4]]),"")</f>
        <v>1.1.2.1.01.0.1.00</v>
      </c>
      <c r="L88" s="23" t="s">
        <v>851</v>
      </c>
      <c r="M88" s="20" t="str">
        <f t="shared" si="1"/>
        <v>A</v>
      </c>
      <c r="N88" s="20">
        <f>IF(VALUE(Tabela813[[#This Row],[RED]]) &gt; 0,1,0) + IF(VALUE(J88)&gt;0,8,IF(VALUE(I88)&gt;0,7,IF(VALUE(H88)&gt;0,6,IF(VALUE(G88)&gt;0,5,IF(VALUE(F88)&gt;0,4,IF(VALUE(E88)&gt;0,3,IF(VALUE(D88)&gt;0,2,1)))))))</f>
        <v>7</v>
      </c>
      <c r="O88" s="22" t="s">
        <v>51</v>
      </c>
      <c r="P88" s="1" t="s">
        <v>84</v>
      </c>
      <c r="Q88" s="1"/>
      <c r="R88" s="39"/>
      <c r="S88" s="154" t="s">
        <v>158</v>
      </c>
      <c r="T88" s="7" t="str">
        <f>Tabela813[[#This Row],[NR]]&amp;" - "&amp;Tabela813[[#This Row],[Especificação]]</f>
        <v>1.1.2.1.01.0.1.00 - Taxas de Inspeção, Controle e Fiscalização - Principal</v>
      </c>
    </row>
    <row r="89" spans="1:20" x14ac:dyDescent="0.25">
      <c r="A89" s="179"/>
      <c r="B89" s="51"/>
      <c r="C89" s="22" t="s">
        <v>1537</v>
      </c>
      <c r="D89" s="22" t="s">
        <v>1537</v>
      </c>
      <c r="E89" s="22" t="s">
        <v>1546</v>
      </c>
      <c r="F89" s="22" t="s">
        <v>1537</v>
      </c>
      <c r="G89" s="22" t="s">
        <v>1539</v>
      </c>
      <c r="H89" s="22" t="s">
        <v>1540</v>
      </c>
      <c r="I89" s="22" t="s">
        <v>1546</v>
      </c>
      <c r="J89" s="22" t="s">
        <v>1543</v>
      </c>
      <c r="K89" s="20" t="str">
        <f>IF(Tabela813[[#This Row],[C]]&lt;&gt;"",IF(Tabela813[[#This Row],[RED]]&lt;&gt;"",(Tabela813[[#This Row],[RED]] &amp; "."),"") &amp; CONCATENATE(Tabela813[[#This Row],[C]],".",Tabela813[[#This Row],[O]],".",Tabela813[[#This Row],[E]],".",Tabela813[[#This Row],[D1]],".",Tabela813[[#This Row],[D2]],".",Tabela813[[#This Row],[D3]],".",Tabela813[[#This Row],[T]],".",Tabela813[[#This Row],[D4]]),"")</f>
        <v>1.1.2.1.01.0.2.00</v>
      </c>
      <c r="L89" s="23" t="s">
        <v>852</v>
      </c>
      <c r="M89" s="20" t="str">
        <f t="shared" si="1"/>
        <v>A</v>
      </c>
      <c r="N89" s="20">
        <f>IF(VALUE(Tabela813[[#This Row],[RED]]) &gt; 0,1,0) + IF(VALUE(J89)&gt;0,8,IF(VALUE(I89)&gt;0,7,IF(VALUE(H89)&gt;0,6,IF(VALUE(G89)&gt;0,5,IF(VALUE(F89)&gt;0,4,IF(VALUE(E89)&gt;0,3,IF(VALUE(D89)&gt;0,2,1)))))))</f>
        <v>7</v>
      </c>
      <c r="O89" s="22" t="s">
        <v>51</v>
      </c>
      <c r="P89" s="1" t="s">
        <v>84</v>
      </c>
      <c r="Q89" s="1"/>
      <c r="R89" s="39"/>
      <c r="S89" s="154" t="s">
        <v>158</v>
      </c>
      <c r="T89" s="7" t="str">
        <f>Tabela813[[#This Row],[NR]]&amp;" - "&amp;Tabela813[[#This Row],[Especificação]]</f>
        <v>1.1.2.1.01.0.2.00 - Taxas de Inspeção, Controle e Fiscalização - Multas e Juros de Mora</v>
      </c>
    </row>
    <row r="90" spans="1:20" x14ac:dyDescent="0.25">
      <c r="A90" s="179"/>
      <c r="B90" s="51"/>
      <c r="C90" s="22" t="s">
        <v>1537</v>
      </c>
      <c r="D90" s="22" t="s">
        <v>1537</v>
      </c>
      <c r="E90" s="22" t="s">
        <v>1546</v>
      </c>
      <c r="F90" s="22" t="s">
        <v>1537</v>
      </c>
      <c r="G90" s="22" t="s">
        <v>1539</v>
      </c>
      <c r="H90" s="22" t="s">
        <v>1540</v>
      </c>
      <c r="I90" s="22" t="s">
        <v>1538</v>
      </c>
      <c r="J90" s="22" t="s">
        <v>1543</v>
      </c>
      <c r="K90" s="20" t="str">
        <f>IF(Tabela813[[#This Row],[C]]&lt;&gt;"",IF(Tabela813[[#This Row],[RED]]&lt;&gt;"",(Tabela813[[#This Row],[RED]] &amp; "."),"") &amp; CONCATENATE(Tabela813[[#This Row],[C]],".",Tabela813[[#This Row],[O]],".",Tabela813[[#This Row],[E]],".",Tabela813[[#This Row],[D1]],".",Tabela813[[#This Row],[D2]],".",Tabela813[[#This Row],[D3]],".",Tabela813[[#This Row],[T]],".",Tabela813[[#This Row],[D4]]),"")</f>
        <v>1.1.2.1.01.0.3.00</v>
      </c>
      <c r="L90" s="23" t="s">
        <v>853</v>
      </c>
      <c r="M90" s="20" t="str">
        <f t="shared" si="1"/>
        <v>A</v>
      </c>
      <c r="N90" s="20">
        <f>IF(VALUE(Tabela813[[#This Row],[RED]]) &gt; 0,1,0) + IF(VALUE(J90)&gt;0,8,IF(VALUE(I90)&gt;0,7,IF(VALUE(H90)&gt;0,6,IF(VALUE(G90)&gt;0,5,IF(VALUE(F90)&gt;0,4,IF(VALUE(E90)&gt;0,3,IF(VALUE(D90)&gt;0,2,1)))))))</f>
        <v>7</v>
      </c>
      <c r="O90" s="22" t="s">
        <v>51</v>
      </c>
      <c r="P90" s="1" t="s">
        <v>84</v>
      </c>
      <c r="Q90" s="1"/>
      <c r="R90" s="39"/>
      <c r="S90" s="154" t="s">
        <v>158</v>
      </c>
      <c r="T90" s="7" t="str">
        <f>Tabela813[[#This Row],[NR]]&amp;" - "&amp;Tabela813[[#This Row],[Especificação]]</f>
        <v>1.1.2.1.01.0.3.00 - Taxas de Inspeção, Controle e Fiscalização - Dívida Ativa</v>
      </c>
    </row>
    <row r="91" spans="1:20" ht="30" x14ac:dyDescent="0.25">
      <c r="A91" s="179"/>
      <c r="B91" s="51"/>
      <c r="C91" s="22" t="s">
        <v>1537</v>
      </c>
      <c r="D91" s="22" t="s">
        <v>1537</v>
      </c>
      <c r="E91" s="22" t="s">
        <v>1546</v>
      </c>
      <c r="F91" s="22" t="s">
        <v>1537</v>
      </c>
      <c r="G91" s="22" t="s">
        <v>1539</v>
      </c>
      <c r="H91" s="22" t="s">
        <v>1540</v>
      </c>
      <c r="I91" s="22" t="s">
        <v>1547</v>
      </c>
      <c r="J91" s="22" t="s">
        <v>1543</v>
      </c>
      <c r="K91" s="20" t="str">
        <f>IF(Tabela813[[#This Row],[C]]&lt;&gt;"",IF(Tabela813[[#This Row],[RED]]&lt;&gt;"",(Tabela813[[#This Row],[RED]] &amp; "."),"") &amp; CONCATENATE(Tabela813[[#This Row],[C]],".",Tabela813[[#This Row],[O]],".",Tabela813[[#This Row],[E]],".",Tabela813[[#This Row],[D1]],".",Tabela813[[#This Row],[D2]],".",Tabela813[[#This Row],[D3]],".",Tabela813[[#This Row],[T]],".",Tabela813[[#This Row],[D4]]),"")</f>
        <v>1.1.2.1.01.0.4.00</v>
      </c>
      <c r="L91" s="23" t="s">
        <v>854</v>
      </c>
      <c r="M91" s="20" t="str">
        <f t="shared" si="1"/>
        <v>A</v>
      </c>
      <c r="N91" s="20">
        <f>IF(VALUE(Tabela813[[#This Row],[RED]]) &gt; 0,1,0) + IF(VALUE(J91)&gt;0,8,IF(VALUE(I91)&gt;0,7,IF(VALUE(H91)&gt;0,6,IF(VALUE(G91)&gt;0,5,IF(VALUE(F91)&gt;0,4,IF(VALUE(E91)&gt;0,3,IF(VALUE(D91)&gt;0,2,1)))))))</f>
        <v>7</v>
      </c>
      <c r="O91" s="22" t="s">
        <v>51</v>
      </c>
      <c r="P91" s="1" t="s">
        <v>84</v>
      </c>
      <c r="Q91" s="1"/>
      <c r="R91" s="39"/>
      <c r="S91" s="154" t="s">
        <v>158</v>
      </c>
      <c r="T91" s="7" t="str">
        <f>Tabela813[[#This Row],[NR]]&amp;" - "&amp;Tabela813[[#This Row],[Especificação]]</f>
        <v>1.1.2.1.01.0.4.00 - Taxas de Inspeção, Controle e Fiscalização - Dívida Ativa - Multas e Juros de Mora da Dívida Ativa</v>
      </c>
    </row>
    <row r="92" spans="1:20" x14ac:dyDescent="0.25">
      <c r="A92" s="179"/>
      <c r="B92" s="51"/>
      <c r="C92" s="22" t="s">
        <v>1537</v>
      </c>
      <c r="D92" s="22" t="s">
        <v>1537</v>
      </c>
      <c r="E92" s="22" t="s">
        <v>1546</v>
      </c>
      <c r="F92" s="22" t="s">
        <v>1537</v>
      </c>
      <c r="G92" s="22" t="s">
        <v>1539</v>
      </c>
      <c r="H92" s="22" t="s">
        <v>1540</v>
      </c>
      <c r="I92" s="22" t="s">
        <v>1548</v>
      </c>
      <c r="J92" s="22" t="s">
        <v>1543</v>
      </c>
      <c r="K92" s="20" t="str">
        <f>IF(Tabela813[[#This Row],[C]]&lt;&gt;"",IF(Tabela813[[#This Row],[RED]]&lt;&gt;"",(Tabela813[[#This Row],[RED]] &amp; "."),"") &amp; CONCATENATE(Tabela813[[#This Row],[C]],".",Tabela813[[#This Row],[O]],".",Tabela813[[#This Row],[E]],".",Tabela813[[#This Row],[D1]],".",Tabela813[[#This Row],[D2]],".",Tabela813[[#This Row],[D3]],".",Tabela813[[#This Row],[T]],".",Tabela813[[#This Row],[D4]]),"")</f>
        <v>1.1.2.1.01.0.5.00</v>
      </c>
      <c r="L92" s="23" t="s">
        <v>855</v>
      </c>
      <c r="M92" s="20" t="str">
        <f t="shared" si="1"/>
        <v>A</v>
      </c>
      <c r="N92" s="20">
        <f>IF(VALUE(Tabela813[[#This Row],[RED]]) &gt; 0,1,0) + IF(VALUE(J92)&gt;0,8,IF(VALUE(I92)&gt;0,7,IF(VALUE(H92)&gt;0,6,IF(VALUE(G92)&gt;0,5,IF(VALUE(F92)&gt;0,4,IF(VALUE(E92)&gt;0,3,IF(VALUE(D92)&gt;0,2,1)))))))</f>
        <v>7</v>
      </c>
      <c r="O92" s="22" t="s">
        <v>51</v>
      </c>
      <c r="P92" s="1" t="s">
        <v>84</v>
      </c>
      <c r="Q92" s="1"/>
      <c r="R92" s="39"/>
      <c r="S92" s="154" t="s">
        <v>158</v>
      </c>
      <c r="T92" s="7" t="str">
        <f>Tabela813[[#This Row],[NR]]&amp;" - "&amp;Tabela813[[#This Row],[Especificação]]</f>
        <v>1.1.2.1.01.0.5.00 - Taxas de Inspeção, Controle e Fiscalização - Multas</v>
      </c>
    </row>
    <row r="93" spans="1:20" x14ac:dyDescent="0.25">
      <c r="A93" s="179"/>
      <c r="B93" s="51"/>
      <c r="C93" s="22" t="s">
        <v>1537</v>
      </c>
      <c r="D93" s="22" t="s">
        <v>1537</v>
      </c>
      <c r="E93" s="22" t="s">
        <v>1546</v>
      </c>
      <c r="F93" s="22" t="s">
        <v>1537</v>
      </c>
      <c r="G93" s="22" t="s">
        <v>1539</v>
      </c>
      <c r="H93" s="22" t="s">
        <v>1540</v>
      </c>
      <c r="I93" s="22" t="s">
        <v>1542</v>
      </c>
      <c r="J93" s="22" t="s">
        <v>1543</v>
      </c>
      <c r="K93" s="20" t="str">
        <f>IF(Tabela813[[#This Row],[C]]&lt;&gt;"",IF(Tabela813[[#This Row],[RED]]&lt;&gt;"",(Tabela813[[#This Row],[RED]] &amp; "."),"") &amp; CONCATENATE(Tabela813[[#This Row],[C]],".",Tabela813[[#This Row],[O]],".",Tabela813[[#This Row],[E]],".",Tabela813[[#This Row],[D1]],".",Tabela813[[#This Row],[D2]],".",Tabela813[[#This Row],[D3]],".",Tabela813[[#This Row],[T]],".",Tabela813[[#This Row],[D4]]),"")</f>
        <v>1.1.2.1.01.0.6.00</v>
      </c>
      <c r="L93" s="23" t="s">
        <v>856</v>
      </c>
      <c r="M93" s="20" t="str">
        <f t="shared" si="1"/>
        <v>A</v>
      </c>
      <c r="N93" s="20">
        <f>IF(VALUE(Tabela813[[#This Row],[RED]]) &gt; 0,1,0) + IF(VALUE(J93)&gt;0,8,IF(VALUE(I93)&gt;0,7,IF(VALUE(H93)&gt;0,6,IF(VALUE(G93)&gt;0,5,IF(VALUE(F93)&gt;0,4,IF(VALUE(E93)&gt;0,3,IF(VALUE(D93)&gt;0,2,1)))))))</f>
        <v>7</v>
      </c>
      <c r="O93" s="22" t="s">
        <v>51</v>
      </c>
      <c r="P93" s="1" t="s">
        <v>84</v>
      </c>
      <c r="Q93" s="1"/>
      <c r="R93" s="39"/>
      <c r="S93" s="154" t="s">
        <v>158</v>
      </c>
      <c r="T93" s="7" t="str">
        <f>Tabela813[[#This Row],[NR]]&amp;" - "&amp;Tabela813[[#This Row],[Especificação]]</f>
        <v>1.1.2.1.01.0.6.00 - Taxas de Inspeção, Controle e Fiscalização - Juros de Mora</v>
      </c>
    </row>
    <row r="94" spans="1:20" ht="30" x14ac:dyDescent="0.25">
      <c r="A94" s="179"/>
      <c r="B94" s="51"/>
      <c r="C94" s="22" t="s">
        <v>1537</v>
      </c>
      <c r="D94" s="22" t="s">
        <v>1537</v>
      </c>
      <c r="E94" s="22" t="s">
        <v>1546</v>
      </c>
      <c r="F94" s="22" t="s">
        <v>1537</v>
      </c>
      <c r="G94" s="22" t="s">
        <v>1539</v>
      </c>
      <c r="H94" s="22" t="s">
        <v>1540</v>
      </c>
      <c r="I94" s="22" t="s">
        <v>1544</v>
      </c>
      <c r="J94" s="22" t="s">
        <v>1543</v>
      </c>
      <c r="K94" s="20" t="str">
        <f>IF(Tabela813[[#This Row],[C]]&lt;&gt;"",IF(Tabela813[[#This Row],[RED]]&lt;&gt;"",(Tabela813[[#This Row],[RED]] &amp; "."),"") &amp; CONCATENATE(Tabela813[[#This Row],[C]],".",Tabela813[[#This Row],[O]],".",Tabela813[[#This Row],[E]],".",Tabela813[[#This Row],[D1]],".",Tabela813[[#This Row],[D2]],".",Tabela813[[#This Row],[D3]],".",Tabela813[[#This Row],[T]],".",Tabela813[[#This Row],[D4]]),"")</f>
        <v>1.1.2.1.01.0.7.00</v>
      </c>
      <c r="L94" s="23" t="s">
        <v>857</v>
      </c>
      <c r="M94" s="20" t="str">
        <f t="shared" si="1"/>
        <v>A</v>
      </c>
      <c r="N94" s="20">
        <f>IF(VALUE(Tabela813[[#This Row],[RED]]) &gt; 0,1,0) + IF(VALUE(J94)&gt;0,8,IF(VALUE(I94)&gt;0,7,IF(VALUE(H94)&gt;0,6,IF(VALUE(G94)&gt;0,5,IF(VALUE(F94)&gt;0,4,IF(VALUE(E94)&gt;0,3,IF(VALUE(D94)&gt;0,2,1)))))))</f>
        <v>7</v>
      </c>
      <c r="O94" s="22" t="s">
        <v>51</v>
      </c>
      <c r="P94" s="1" t="s">
        <v>84</v>
      </c>
      <c r="Q94" s="1"/>
      <c r="R94" s="39"/>
      <c r="S94" s="154" t="s">
        <v>158</v>
      </c>
      <c r="T94" s="7" t="str">
        <f>Tabela813[[#This Row],[NR]]&amp;" - "&amp;Tabela813[[#This Row],[Especificação]]</f>
        <v>1.1.2.1.01.0.7.00 - Taxas de Inspeção, Controle e Fiscalização - Dívida Ativa - Multas da Dívida Ativa</v>
      </c>
    </row>
    <row r="95" spans="1:20" x14ac:dyDescent="0.25">
      <c r="A95" s="179"/>
      <c r="B95" s="51"/>
      <c r="C95" s="22" t="s">
        <v>1537</v>
      </c>
      <c r="D95" s="22" t="s">
        <v>1537</v>
      </c>
      <c r="E95" s="22" t="s">
        <v>1546</v>
      </c>
      <c r="F95" s="22" t="s">
        <v>1537</v>
      </c>
      <c r="G95" s="22" t="s">
        <v>1539</v>
      </c>
      <c r="H95" s="22" t="s">
        <v>1540</v>
      </c>
      <c r="I95" s="22" t="s">
        <v>1545</v>
      </c>
      <c r="J95" s="22" t="s">
        <v>1543</v>
      </c>
      <c r="K95" s="20" t="str">
        <f>IF(Tabela813[[#This Row],[C]]&lt;&gt;"",IF(Tabela813[[#This Row],[RED]]&lt;&gt;"",(Tabela813[[#This Row],[RED]] &amp; "."),"") &amp; CONCATENATE(Tabela813[[#This Row],[C]],".",Tabela813[[#This Row],[O]],".",Tabela813[[#This Row],[E]],".",Tabela813[[#This Row],[D1]],".",Tabela813[[#This Row],[D2]],".",Tabela813[[#This Row],[D3]],".",Tabela813[[#This Row],[T]],".",Tabela813[[#This Row],[D4]]),"")</f>
        <v>1.1.2.1.01.0.8.00</v>
      </c>
      <c r="L95" s="23" t="s">
        <v>858</v>
      </c>
      <c r="M95" s="20" t="str">
        <f t="shared" si="1"/>
        <v>A</v>
      </c>
      <c r="N95" s="20">
        <f>IF(VALUE(Tabela813[[#This Row],[RED]]) &gt; 0,1,0) + IF(VALUE(J95)&gt;0,8,IF(VALUE(I95)&gt;0,7,IF(VALUE(H95)&gt;0,6,IF(VALUE(G95)&gt;0,5,IF(VALUE(F95)&gt;0,4,IF(VALUE(E95)&gt;0,3,IF(VALUE(D95)&gt;0,2,1)))))))</f>
        <v>7</v>
      </c>
      <c r="O95" s="22" t="s">
        <v>51</v>
      </c>
      <c r="P95" s="1" t="s">
        <v>84</v>
      </c>
      <c r="Q95" s="1"/>
      <c r="R95" s="39"/>
      <c r="S95" s="154" t="s">
        <v>158</v>
      </c>
      <c r="T95" s="7" t="str">
        <f>Tabela813[[#This Row],[NR]]&amp;" - "&amp;Tabela813[[#This Row],[Especificação]]</f>
        <v>1.1.2.1.01.0.8.00 - Taxas de Inspeção, Controle e Fiscalização - Juros de Mora da Dívida Ativa</v>
      </c>
    </row>
    <row r="96" spans="1:20" x14ac:dyDescent="0.25">
      <c r="A96" s="179"/>
      <c r="B96" s="51"/>
      <c r="C96" s="22" t="s">
        <v>1537</v>
      </c>
      <c r="D96" s="22" t="s">
        <v>1537</v>
      </c>
      <c r="E96" s="22" t="s">
        <v>1546</v>
      </c>
      <c r="F96" s="22" t="s">
        <v>1537</v>
      </c>
      <c r="G96" s="22" t="s">
        <v>1550</v>
      </c>
      <c r="H96" s="22" t="s">
        <v>1540</v>
      </c>
      <c r="I96" s="22" t="s">
        <v>1540</v>
      </c>
      <c r="J96" s="22" t="s">
        <v>1543</v>
      </c>
      <c r="K96" s="20" t="str">
        <f>IF(Tabela813[[#This Row],[C]]&lt;&gt;"",IF(Tabela813[[#This Row],[RED]]&lt;&gt;"",(Tabela813[[#This Row],[RED]] &amp; "."),"") &amp; CONCATENATE(Tabela813[[#This Row],[C]],".",Tabela813[[#This Row],[O]],".",Tabela813[[#This Row],[E]],".",Tabela813[[#This Row],[D1]],".",Tabela813[[#This Row],[D2]],".",Tabela813[[#This Row],[D3]],".",Tabela813[[#This Row],[T]],".",Tabela813[[#This Row],[D4]]),"")</f>
        <v>1.1.2.1.03.0.0.00</v>
      </c>
      <c r="L96" s="23" t="s">
        <v>85</v>
      </c>
      <c r="M96" s="20" t="str">
        <f t="shared" si="1"/>
        <v>S</v>
      </c>
      <c r="N96" s="20">
        <f>IF(VALUE(Tabela813[[#This Row],[RED]]) &gt; 0,1,0) + IF(VALUE(J96)&gt;0,8,IF(VALUE(I96)&gt;0,7,IF(VALUE(H96)&gt;0,6,IF(VALUE(G96)&gt;0,5,IF(VALUE(F96)&gt;0,4,IF(VALUE(E96)&gt;0,3,IF(VALUE(D96)&gt;0,2,1)))))))</f>
        <v>5</v>
      </c>
      <c r="O96" s="22" t="s">
        <v>51</v>
      </c>
      <c r="P96" s="1" t="s">
        <v>86</v>
      </c>
      <c r="Q96" s="1"/>
      <c r="R96" s="39"/>
      <c r="S96" s="154" t="s">
        <v>158</v>
      </c>
      <c r="T96" s="7" t="str">
        <f>Tabela813[[#This Row],[NR]]&amp;" - "&amp;Tabela813[[#This Row],[Especificação]]</f>
        <v>1.1.2.1.03.0.0.00 - Taxa de Controle e Fiscalização de Produtos Químicos</v>
      </c>
    </row>
    <row r="97" spans="1:20" x14ac:dyDescent="0.25">
      <c r="A97" s="179"/>
      <c r="B97" s="51"/>
      <c r="C97" s="22" t="s">
        <v>1537</v>
      </c>
      <c r="D97" s="22" t="s">
        <v>1537</v>
      </c>
      <c r="E97" s="22" t="s">
        <v>1546</v>
      </c>
      <c r="F97" s="22" t="s">
        <v>1537</v>
      </c>
      <c r="G97" s="22" t="s">
        <v>1550</v>
      </c>
      <c r="H97" s="22" t="s">
        <v>1540</v>
      </c>
      <c r="I97" s="22" t="s">
        <v>1537</v>
      </c>
      <c r="J97" s="22" t="s">
        <v>1543</v>
      </c>
      <c r="K97" s="20" t="str">
        <f>IF(Tabela813[[#This Row],[C]]&lt;&gt;"",IF(Tabela813[[#This Row],[RED]]&lt;&gt;"",(Tabela813[[#This Row],[RED]] &amp; "."),"") &amp; CONCATENATE(Tabela813[[#This Row],[C]],".",Tabela813[[#This Row],[O]],".",Tabela813[[#This Row],[E]],".",Tabela813[[#This Row],[D1]],".",Tabela813[[#This Row],[D2]],".",Tabela813[[#This Row],[D3]],".",Tabela813[[#This Row],[T]],".",Tabela813[[#This Row],[D4]]),"")</f>
        <v>1.1.2.1.03.0.1.00</v>
      </c>
      <c r="L97" s="23" t="s">
        <v>859</v>
      </c>
      <c r="M97" s="20" t="str">
        <f t="shared" si="1"/>
        <v>A</v>
      </c>
      <c r="N97" s="20">
        <f>IF(VALUE(Tabela813[[#This Row],[RED]]) &gt; 0,1,0) + IF(VALUE(J97)&gt;0,8,IF(VALUE(I97)&gt;0,7,IF(VALUE(H97)&gt;0,6,IF(VALUE(G97)&gt;0,5,IF(VALUE(F97)&gt;0,4,IF(VALUE(E97)&gt;0,3,IF(VALUE(D97)&gt;0,2,1)))))))</f>
        <v>7</v>
      </c>
      <c r="O97" s="22" t="s">
        <v>51</v>
      </c>
      <c r="P97" s="1" t="s">
        <v>86</v>
      </c>
      <c r="Q97" s="1"/>
      <c r="R97" s="39"/>
      <c r="S97" s="154" t="s">
        <v>158</v>
      </c>
      <c r="T97" s="7" t="str">
        <f>Tabela813[[#This Row],[NR]]&amp;" - "&amp;Tabela813[[#This Row],[Especificação]]</f>
        <v>1.1.2.1.03.0.1.00 - Taxa de Controle e Fiscalização de Produtos Químicos - Principal</v>
      </c>
    </row>
    <row r="98" spans="1:20" ht="30" x14ac:dyDescent="0.25">
      <c r="A98" s="179"/>
      <c r="B98" s="51"/>
      <c r="C98" s="22" t="s">
        <v>1537</v>
      </c>
      <c r="D98" s="22" t="s">
        <v>1537</v>
      </c>
      <c r="E98" s="22" t="s">
        <v>1546</v>
      </c>
      <c r="F98" s="22" t="s">
        <v>1537</v>
      </c>
      <c r="G98" s="22" t="s">
        <v>1550</v>
      </c>
      <c r="H98" s="22" t="s">
        <v>1540</v>
      </c>
      <c r="I98" s="22" t="s">
        <v>1546</v>
      </c>
      <c r="J98" s="22" t="s">
        <v>1543</v>
      </c>
      <c r="K98" s="20" t="str">
        <f>IF(Tabela813[[#This Row],[C]]&lt;&gt;"",IF(Tabela813[[#This Row],[RED]]&lt;&gt;"",(Tabela813[[#This Row],[RED]] &amp; "."),"") &amp; CONCATENATE(Tabela813[[#This Row],[C]],".",Tabela813[[#This Row],[O]],".",Tabela813[[#This Row],[E]],".",Tabela813[[#This Row],[D1]],".",Tabela813[[#This Row],[D2]],".",Tabela813[[#This Row],[D3]],".",Tabela813[[#This Row],[T]],".",Tabela813[[#This Row],[D4]]),"")</f>
        <v>1.1.2.1.03.0.2.00</v>
      </c>
      <c r="L98" s="23" t="s">
        <v>860</v>
      </c>
      <c r="M98" s="20" t="str">
        <f t="shared" si="1"/>
        <v>A</v>
      </c>
      <c r="N98" s="20">
        <f>IF(VALUE(Tabela813[[#This Row],[RED]]) &gt; 0,1,0) + IF(VALUE(J98)&gt;0,8,IF(VALUE(I98)&gt;0,7,IF(VALUE(H98)&gt;0,6,IF(VALUE(G98)&gt;0,5,IF(VALUE(F98)&gt;0,4,IF(VALUE(E98)&gt;0,3,IF(VALUE(D98)&gt;0,2,1)))))))</f>
        <v>7</v>
      </c>
      <c r="O98" s="22" t="s">
        <v>51</v>
      </c>
      <c r="P98" s="1" t="s">
        <v>86</v>
      </c>
      <c r="Q98" s="1"/>
      <c r="R98" s="39"/>
      <c r="S98" s="154" t="s">
        <v>158</v>
      </c>
      <c r="T98" s="7" t="str">
        <f>Tabela813[[#This Row],[NR]]&amp;" - "&amp;Tabela813[[#This Row],[Especificação]]</f>
        <v>1.1.2.1.03.0.2.00 - Taxa de Controle e Fiscalização de Produtos Químicos - Multas e Juros de Mora</v>
      </c>
    </row>
    <row r="99" spans="1:20" x14ac:dyDescent="0.25">
      <c r="A99" s="179"/>
      <c r="B99" s="51"/>
      <c r="C99" s="22" t="s">
        <v>1537</v>
      </c>
      <c r="D99" s="22" t="s">
        <v>1537</v>
      </c>
      <c r="E99" s="22" t="s">
        <v>1546</v>
      </c>
      <c r="F99" s="22" t="s">
        <v>1537</v>
      </c>
      <c r="G99" s="22" t="s">
        <v>1550</v>
      </c>
      <c r="H99" s="22" t="s">
        <v>1540</v>
      </c>
      <c r="I99" s="22" t="s">
        <v>1538</v>
      </c>
      <c r="J99" s="22" t="s">
        <v>1543</v>
      </c>
      <c r="K99" s="20" t="str">
        <f>IF(Tabela813[[#This Row],[C]]&lt;&gt;"",IF(Tabela813[[#This Row],[RED]]&lt;&gt;"",(Tabela813[[#This Row],[RED]] &amp; "."),"") &amp; CONCATENATE(Tabela813[[#This Row],[C]],".",Tabela813[[#This Row],[O]],".",Tabela813[[#This Row],[E]],".",Tabela813[[#This Row],[D1]],".",Tabela813[[#This Row],[D2]],".",Tabela813[[#This Row],[D3]],".",Tabela813[[#This Row],[T]],".",Tabela813[[#This Row],[D4]]),"")</f>
        <v>1.1.2.1.03.0.3.00</v>
      </c>
      <c r="L99" s="23" t="s">
        <v>861</v>
      </c>
      <c r="M99" s="20" t="str">
        <f t="shared" si="1"/>
        <v>A</v>
      </c>
      <c r="N99" s="20">
        <f>IF(VALUE(Tabela813[[#This Row],[RED]]) &gt; 0,1,0) + IF(VALUE(J99)&gt;0,8,IF(VALUE(I99)&gt;0,7,IF(VALUE(H99)&gt;0,6,IF(VALUE(G99)&gt;0,5,IF(VALUE(F99)&gt;0,4,IF(VALUE(E99)&gt;0,3,IF(VALUE(D99)&gt;0,2,1)))))))</f>
        <v>7</v>
      </c>
      <c r="O99" s="22" t="s">
        <v>51</v>
      </c>
      <c r="P99" s="1" t="s">
        <v>86</v>
      </c>
      <c r="Q99" s="1"/>
      <c r="R99" s="39"/>
      <c r="S99" s="154" t="s">
        <v>158</v>
      </c>
      <c r="T99" s="7" t="str">
        <f>Tabela813[[#This Row],[NR]]&amp;" - "&amp;Tabela813[[#This Row],[Especificação]]</f>
        <v>1.1.2.1.03.0.3.00 - Taxa de Controle e Fiscalização de Produtos Químicos - Dívida Ativa</v>
      </c>
    </row>
    <row r="100" spans="1:20" ht="30" x14ac:dyDescent="0.25">
      <c r="A100" s="179"/>
      <c r="B100" s="51"/>
      <c r="C100" s="22" t="s">
        <v>1537</v>
      </c>
      <c r="D100" s="22" t="s">
        <v>1537</v>
      </c>
      <c r="E100" s="22" t="s">
        <v>1546</v>
      </c>
      <c r="F100" s="22" t="s">
        <v>1537</v>
      </c>
      <c r="G100" s="22" t="s">
        <v>1550</v>
      </c>
      <c r="H100" s="22" t="s">
        <v>1540</v>
      </c>
      <c r="I100" s="22" t="s">
        <v>1547</v>
      </c>
      <c r="J100" s="22" t="s">
        <v>1543</v>
      </c>
      <c r="K100" s="20" t="str">
        <f>IF(Tabela813[[#This Row],[C]]&lt;&gt;"",IF(Tabela813[[#This Row],[RED]]&lt;&gt;"",(Tabela813[[#This Row],[RED]] &amp; "."),"") &amp; CONCATENATE(Tabela813[[#This Row],[C]],".",Tabela813[[#This Row],[O]],".",Tabela813[[#This Row],[E]],".",Tabela813[[#This Row],[D1]],".",Tabela813[[#This Row],[D2]],".",Tabela813[[#This Row],[D3]],".",Tabela813[[#This Row],[T]],".",Tabela813[[#This Row],[D4]]),"")</f>
        <v>1.1.2.1.03.0.4.00</v>
      </c>
      <c r="L100" s="23" t="s">
        <v>862</v>
      </c>
      <c r="M100" s="20" t="str">
        <f t="shared" si="1"/>
        <v>A</v>
      </c>
      <c r="N100" s="20">
        <f>IF(VALUE(Tabela813[[#This Row],[RED]]) &gt; 0,1,0) + IF(VALUE(J100)&gt;0,8,IF(VALUE(I100)&gt;0,7,IF(VALUE(H100)&gt;0,6,IF(VALUE(G100)&gt;0,5,IF(VALUE(F100)&gt;0,4,IF(VALUE(E100)&gt;0,3,IF(VALUE(D100)&gt;0,2,1)))))))</f>
        <v>7</v>
      </c>
      <c r="O100" s="22" t="s">
        <v>51</v>
      </c>
      <c r="P100" s="1" t="s">
        <v>86</v>
      </c>
      <c r="Q100" s="1"/>
      <c r="R100" s="39"/>
      <c r="S100" s="154" t="s">
        <v>158</v>
      </c>
      <c r="T100" s="7" t="str">
        <f>Tabela813[[#This Row],[NR]]&amp;" - "&amp;Tabela813[[#This Row],[Especificação]]</f>
        <v>1.1.2.1.03.0.4.00 - Taxa de Controle e Fiscalização de Produtos Químicos - Dívida Ativa - Multas e Juros de Mora da Dívida Ativa</v>
      </c>
    </row>
    <row r="101" spans="1:20" x14ac:dyDescent="0.25">
      <c r="A101" s="179"/>
      <c r="B101" s="51"/>
      <c r="C101" s="22" t="s">
        <v>1537</v>
      </c>
      <c r="D101" s="22" t="s">
        <v>1537</v>
      </c>
      <c r="E101" s="22" t="s">
        <v>1546</v>
      </c>
      <c r="F101" s="22" t="s">
        <v>1537</v>
      </c>
      <c r="G101" s="22" t="s">
        <v>1550</v>
      </c>
      <c r="H101" s="22" t="s">
        <v>1540</v>
      </c>
      <c r="I101" s="22" t="s">
        <v>1548</v>
      </c>
      <c r="J101" s="22" t="s">
        <v>1543</v>
      </c>
      <c r="K101" s="20" t="str">
        <f>IF(Tabela813[[#This Row],[C]]&lt;&gt;"",IF(Tabela813[[#This Row],[RED]]&lt;&gt;"",(Tabela813[[#This Row],[RED]] &amp; "."),"") &amp; CONCATENATE(Tabela813[[#This Row],[C]],".",Tabela813[[#This Row],[O]],".",Tabela813[[#This Row],[E]],".",Tabela813[[#This Row],[D1]],".",Tabela813[[#This Row],[D2]],".",Tabela813[[#This Row],[D3]],".",Tabela813[[#This Row],[T]],".",Tabela813[[#This Row],[D4]]),"")</f>
        <v>1.1.2.1.03.0.5.00</v>
      </c>
      <c r="L101" s="23" t="s">
        <v>863</v>
      </c>
      <c r="M101" s="20" t="str">
        <f t="shared" si="1"/>
        <v>A</v>
      </c>
      <c r="N101" s="20">
        <f>IF(VALUE(Tabela813[[#This Row],[RED]]) &gt; 0,1,0) + IF(VALUE(J101)&gt;0,8,IF(VALUE(I101)&gt;0,7,IF(VALUE(H101)&gt;0,6,IF(VALUE(G101)&gt;0,5,IF(VALUE(F101)&gt;0,4,IF(VALUE(E101)&gt;0,3,IF(VALUE(D101)&gt;0,2,1)))))))</f>
        <v>7</v>
      </c>
      <c r="O101" s="22" t="s">
        <v>51</v>
      </c>
      <c r="P101" s="1" t="s">
        <v>86</v>
      </c>
      <c r="Q101" s="1"/>
      <c r="R101" s="39"/>
      <c r="S101" s="154" t="s">
        <v>158</v>
      </c>
      <c r="T101" s="7" t="str">
        <f>Tabela813[[#This Row],[NR]]&amp;" - "&amp;Tabela813[[#This Row],[Especificação]]</f>
        <v>1.1.2.1.03.0.5.00 - Taxa de Controle e Fiscalização de Produtos Químicos - Multas</v>
      </c>
    </row>
    <row r="102" spans="1:20" x14ac:dyDescent="0.25">
      <c r="A102" s="179"/>
      <c r="B102" s="51"/>
      <c r="C102" s="22" t="s">
        <v>1537</v>
      </c>
      <c r="D102" s="22" t="s">
        <v>1537</v>
      </c>
      <c r="E102" s="22" t="s">
        <v>1546</v>
      </c>
      <c r="F102" s="22" t="s">
        <v>1537</v>
      </c>
      <c r="G102" s="22" t="s">
        <v>1550</v>
      </c>
      <c r="H102" s="22" t="s">
        <v>1540</v>
      </c>
      <c r="I102" s="22" t="s">
        <v>1542</v>
      </c>
      <c r="J102" s="22" t="s">
        <v>1543</v>
      </c>
      <c r="K102" s="20" t="str">
        <f>IF(Tabela813[[#This Row],[C]]&lt;&gt;"",IF(Tabela813[[#This Row],[RED]]&lt;&gt;"",(Tabela813[[#This Row],[RED]] &amp; "."),"") &amp; CONCATENATE(Tabela813[[#This Row],[C]],".",Tabela813[[#This Row],[O]],".",Tabela813[[#This Row],[E]],".",Tabela813[[#This Row],[D1]],".",Tabela813[[#This Row],[D2]],".",Tabela813[[#This Row],[D3]],".",Tabela813[[#This Row],[T]],".",Tabela813[[#This Row],[D4]]),"")</f>
        <v>1.1.2.1.03.0.6.00</v>
      </c>
      <c r="L102" s="23" t="s">
        <v>864</v>
      </c>
      <c r="M102" s="20" t="str">
        <f t="shared" si="1"/>
        <v>A</v>
      </c>
      <c r="N102" s="20">
        <f>IF(VALUE(Tabela813[[#This Row],[RED]]) &gt; 0,1,0) + IF(VALUE(J102)&gt;0,8,IF(VALUE(I102)&gt;0,7,IF(VALUE(H102)&gt;0,6,IF(VALUE(G102)&gt;0,5,IF(VALUE(F102)&gt;0,4,IF(VALUE(E102)&gt;0,3,IF(VALUE(D102)&gt;0,2,1)))))))</f>
        <v>7</v>
      </c>
      <c r="O102" s="22" t="s">
        <v>51</v>
      </c>
      <c r="P102" s="1" t="s">
        <v>86</v>
      </c>
      <c r="Q102" s="1"/>
      <c r="R102" s="39"/>
      <c r="S102" s="154" t="s">
        <v>158</v>
      </c>
      <c r="T102" s="7" t="str">
        <f>Tabela813[[#This Row],[NR]]&amp;" - "&amp;Tabela813[[#This Row],[Especificação]]</f>
        <v>1.1.2.1.03.0.6.00 - Taxa de Controle e Fiscalização de Produtos Químicos - Juros de Mora</v>
      </c>
    </row>
    <row r="103" spans="1:20" ht="30" x14ac:dyDescent="0.25">
      <c r="A103" s="179"/>
      <c r="B103" s="51"/>
      <c r="C103" s="22" t="s">
        <v>1537</v>
      </c>
      <c r="D103" s="22" t="s">
        <v>1537</v>
      </c>
      <c r="E103" s="22" t="s">
        <v>1546</v>
      </c>
      <c r="F103" s="22" t="s">
        <v>1537</v>
      </c>
      <c r="G103" s="22" t="s">
        <v>1550</v>
      </c>
      <c r="H103" s="22" t="s">
        <v>1540</v>
      </c>
      <c r="I103" s="22" t="s">
        <v>1544</v>
      </c>
      <c r="J103" s="22" t="s">
        <v>1543</v>
      </c>
      <c r="K103" s="20" t="str">
        <f>IF(Tabela813[[#This Row],[C]]&lt;&gt;"",IF(Tabela813[[#This Row],[RED]]&lt;&gt;"",(Tabela813[[#This Row],[RED]] &amp; "."),"") &amp; CONCATENATE(Tabela813[[#This Row],[C]],".",Tabela813[[#This Row],[O]],".",Tabela813[[#This Row],[E]],".",Tabela813[[#This Row],[D1]],".",Tabela813[[#This Row],[D2]],".",Tabela813[[#This Row],[D3]],".",Tabela813[[#This Row],[T]],".",Tabela813[[#This Row],[D4]]),"")</f>
        <v>1.1.2.1.03.0.7.00</v>
      </c>
      <c r="L103" s="23" t="s">
        <v>865</v>
      </c>
      <c r="M103" s="20" t="str">
        <f t="shared" si="1"/>
        <v>A</v>
      </c>
      <c r="N103" s="20">
        <f>IF(VALUE(Tabela813[[#This Row],[RED]]) &gt; 0,1,0) + IF(VALUE(J103)&gt;0,8,IF(VALUE(I103)&gt;0,7,IF(VALUE(H103)&gt;0,6,IF(VALUE(G103)&gt;0,5,IF(VALUE(F103)&gt;0,4,IF(VALUE(E103)&gt;0,3,IF(VALUE(D103)&gt;0,2,1)))))))</f>
        <v>7</v>
      </c>
      <c r="O103" s="22" t="s">
        <v>51</v>
      </c>
      <c r="P103" s="1" t="s">
        <v>86</v>
      </c>
      <c r="Q103" s="1"/>
      <c r="R103" s="39"/>
      <c r="S103" s="154" t="s">
        <v>158</v>
      </c>
      <c r="T103" s="7" t="str">
        <f>Tabela813[[#This Row],[NR]]&amp;" - "&amp;Tabela813[[#This Row],[Especificação]]</f>
        <v>1.1.2.1.03.0.7.00 - Taxa de Controle e Fiscalização de Produtos Químicos - Dívida Ativa - Multas da Dívida Ativa</v>
      </c>
    </row>
    <row r="104" spans="1:20" ht="30" x14ac:dyDescent="0.25">
      <c r="A104" s="179"/>
      <c r="B104" s="51"/>
      <c r="C104" s="22" t="s">
        <v>1537</v>
      </c>
      <c r="D104" s="22" t="s">
        <v>1537</v>
      </c>
      <c r="E104" s="22" t="s">
        <v>1546</v>
      </c>
      <c r="F104" s="22" t="s">
        <v>1537</v>
      </c>
      <c r="G104" s="22" t="s">
        <v>1550</v>
      </c>
      <c r="H104" s="22" t="s">
        <v>1540</v>
      </c>
      <c r="I104" s="22" t="s">
        <v>1545</v>
      </c>
      <c r="J104" s="22" t="s">
        <v>1543</v>
      </c>
      <c r="K104" s="20" t="str">
        <f>IF(Tabela813[[#This Row],[C]]&lt;&gt;"",IF(Tabela813[[#This Row],[RED]]&lt;&gt;"",(Tabela813[[#This Row],[RED]] &amp; "."),"") &amp; CONCATENATE(Tabela813[[#This Row],[C]],".",Tabela813[[#This Row],[O]],".",Tabela813[[#This Row],[E]],".",Tabela813[[#This Row],[D1]],".",Tabela813[[#This Row],[D2]],".",Tabela813[[#This Row],[D3]],".",Tabela813[[#This Row],[T]],".",Tabela813[[#This Row],[D4]]),"")</f>
        <v>1.1.2.1.03.0.8.00</v>
      </c>
      <c r="L104" s="23" t="s">
        <v>866</v>
      </c>
      <c r="M104" s="20" t="str">
        <f t="shared" si="1"/>
        <v>A</v>
      </c>
      <c r="N104" s="20">
        <f>IF(VALUE(Tabela813[[#This Row],[RED]]) &gt; 0,1,0) + IF(VALUE(J104)&gt;0,8,IF(VALUE(I104)&gt;0,7,IF(VALUE(H104)&gt;0,6,IF(VALUE(G104)&gt;0,5,IF(VALUE(F104)&gt;0,4,IF(VALUE(E104)&gt;0,3,IF(VALUE(D104)&gt;0,2,1)))))))</f>
        <v>7</v>
      </c>
      <c r="O104" s="22" t="s">
        <v>51</v>
      </c>
      <c r="P104" s="1" t="s">
        <v>86</v>
      </c>
      <c r="Q104" s="1"/>
      <c r="R104" s="39"/>
      <c r="S104" s="154" t="s">
        <v>158</v>
      </c>
      <c r="T104" s="7" t="str">
        <f>Tabela813[[#This Row],[NR]]&amp;" - "&amp;Tabela813[[#This Row],[Especificação]]</f>
        <v>1.1.2.1.03.0.8.00 - Taxa de Controle e Fiscalização de Produtos Químicos - Juros de Mora da Dívida Ativa</v>
      </c>
    </row>
    <row r="105" spans="1:20" ht="30" x14ac:dyDescent="0.25">
      <c r="A105" s="179"/>
      <c r="B105" s="51"/>
      <c r="C105" s="22" t="s">
        <v>1537</v>
      </c>
      <c r="D105" s="22" t="s">
        <v>1537</v>
      </c>
      <c r="E105" s="22" t="s">
        <v>1546</v>
      </c>
      <c r="F105" s="22" t="s">
        <v>1537</v>
      </c>
      <c r="G105" s="22" t="s">
        <v>1551</v>
      </c>
      <c r="H105" s="22" t="s">
        <v>1540</v>
      </c>
      <c r="I105" s="22" t="s">
        <v>1540</v>
      </c>
      <c r="J105" s="22" t="s">
        <v>1543</v>
      </c>
      <c r="K105" s="20" t="str">
        <f>IF(Tabela813[[#This Row],[C]]&lt;&gt;"",IF(Tabela813[[#This Row],[RED]]&lt;&gt;"",(Tabela813[[#This Row],[RED]] &amp; "."),"") &amp; CONCATENATE(Tabela813[[#This Row],[C]],".",Tabela813[[#This Row],[O]],".",Tabela813[[#This Row],[E]],".",Tabela813[[#This Row],[D1]],".",Tabela813[[#This Row],[D2]],".",Tabela813[[#This Row],[D3]],".",Tabela813[[#This Row],[T]],".",Tabela813[[#This Row],[D4]]),"")</f>
        <v>1.1.2.1.04.0.0.00</v>
      </c>
      <c r="L105" s="23" t="s">
        <v>87</v>
      </c>
      <c r="M105" s="20" t="str">
        <f t="shared" si="1"/>
        <v>S</v>
      </c>
      <c r="N105" s="20">
        <f>IF(VALUE(Tabela813[[#This Row],[RED]]) &gt; 0,1,0) + IF(VALUE(J105)&gt;0,8,IF(VALUE(I105)&gt;0,7,IF(VALUE(H105)&gt;0,6,IF(VALUE(G105)&gt;0,5,IF(VALUE(F105)&gt;0,4,IF(VALUE(E105)&gt;0,3,IF(VALUE(D105)&gt;0,2,1)))))))</f>
        <v>5</v>
      </c>
      <c r="O105" s="22" t="s">
        <v>51</v>
      </c>
      <c r="P105" s="1" t="s">
        <v>88</v>
      </c>
      <c r="Q105" s="1"/>
      <c r="R105" s="39"/>
      <c r="S105" s="154" t="s">
        <v>158</v>
      </c>
      <c r="T105" s="7" t="str">
        <f>Tabela813[[#This Row],[NR]]&amp;" - "&amp;Tabela813[[#This Row],[Especificação]]</f>
        <v>1.1.2.1.04.0.0.00 - Taxa de Controle e Fiscalização Ambiental</v>
      </c>
    </row>
    <row r="106" spans="1:20" ht="30" x14ac:dyDescent="0.25">
      <c r="A106" s="179"/>
      <c r="B106" s="51"/>
      <c r="C106" s="22" t="s">
        <v>1537</v>
      </c>
      <c r="D106" s="22" t="s">
        <v>1537</v>
      </c>
      <c r="E106" s="22" t="s">
        <v>1546</v>
      </c>
      <c r="F106" s="22" t="s">
        <v>1537</v>
      </c>
      <c r="G106" s="22" t="s">
        <v>1551</v>
      </c>
      <c r="H106" s="22" t="s">
        <v>1540</v>
      </c>
      <c r="I106" s="22" t="s">
        <v>1537</v>
      </c>
      <c r="J106" s="22" t="s">
        <v>1543</v>
      </c>
      <c r="K106" s="20" t="str">
        <f>IF(Tabela813[[#This Row],[C]]&lt;&gt;"",IF(Tabela813[[#This Row],[RED]]&lt;&gt;"",(Tabela813[[#This Row],[RED]] &amp; "."),"") &amp; CONCATENATE(Tabela813[[#This Row],[C]],".",Tabela813[[#This Row],[O]],".",Tabela813[[#This Row],[E]],".",Tabela813[[#This Row],[D1]],".",Tabela813[[#This Row],[D2]],".",Tabela813[[#This Row],[D3]],".",Tabela813[[#This Row],[T]],".",Tabela813[[#This Row],[D4]]),"")</f>
        <v>1.1.2.1.04.0.1.00</v>
      </c>
      <c r="L106" s="23" t="s">
        <v>867</v>
      </c>
      <c r="M106" s="20" t="str">
        <f t="shared" si="1"/>
        <v>A</v>
      </c>
      <c r="N106" s="20">
        <f>IF(VALUE(Tabela813[[#This Row],[RED]]) &gt; 0,1,0) + IF(VALUE(J106)&gt;0,8,IF(VALUE(I106)&gt;0,7,IF(VALUE(H106)&gt;0,6,IF(VALUE(G106)&gt;0,5,IF(VALUE(F106)&gt;0,4,IF(VALUE(E106)&gt;0,3,IF(VALUE(D106)&gt;0,2,1)))))))</f>
        <v>7</v>
      </c>
      <c r="O106" s="22" t="s">
        <v>51</v>
      </c>
      <c r="P106" s="1" t="s">
        <v>88</v>
      </c>
      <c r="Q106" s="1"/>
      <c r="R106" s="39"/>
      <c r="S106" s="154" t="s">
        <v>158</v>
      </c>
      <c r="T106" s="7" t="str">
        <f>Tabela813[[#This Row],[NR]]&amp;" - "&amp;Tabela813[[#This Row],[Especificação]]</f>
        <v>1.1.2.1.04.0.1.00 - Taxa de Controle e Fiscalização Ambiental - Principal</v>
      </c>
    </row>
    <row r="107" spans="1:20" ht="30" x14ac:dyDescent="0.25">
      <c r="A107" s="179"/>
      <c r="B107" s="51"/>
      <c r="C107" s="22" t="s">
        <v>1537</v>
      </c>
      <c r="D107" s="22" t="s">
        <v>1537</v>
      </c>
      <c r="E107" s="22" t="s">
        <v>1546</v>
      </c>
      <c r="F107" s="22" t="s">
        <v>1537</v>
      </c>
      <c r="G107" s="22" t="s">
        <v>1551</v>
      </c>
      <c r="H107" s="22" t="s">
        <v>1540</v>
      </c>
      <c r="I107" s="22" t="s">
        <v>1546</v>
      </c>
      <c r="J107" s="22" t="s">
        <v>1543</v>
      </c>
      <c r="K107" s="20" t="str">
        <f>IF(Tabela813[[#This Row],[C]]&lt;&gt;"",IF(Tabela813[[#This Row],[RED]]&lt;&gt;"",(Tabela813[[#This Row],[RED]] &amp; "."),"") &amp; CONCATENATE(Tabela813[[#This Row],[C]],".",Tabela813[[#This Row],[O]],".",Tabela813[[#This Row],[E]],".",Tabela813[[#This Row],[D1]],".",Tabela813[[#This Row],[D2]],".",Tabela813[[#This Row],[D3]],".",Tabela813[[#This Row],[T]],".",Tabela813[[#This Row],[D4]]),"")</f>
        <v>1.1.2.1.04.0.2.00</v>
      </c>
      <c r="L107" s="23" t="s">
        <v>868</v>
      </c>
      <c r="M107" s="20" t="str">
        <f t="shared" si="1"/>
        <v>A</v>
      </c>
      <c r="N107" s="20">
        <f>IF(VALUE(Tabela813[[#This Row],[RED]]) &gt; 0,1,0) + IF(VALUE(J107)&gt;0,8,IF(VALUE(I107)&gt;0,7,IF(VALUE(H107)&gt;0,6,IF(VALUE(G107)&gt;0,5,IF(VALUE(F107)&gt;0,4,IF(VALUE(E107)&gt;0,3,IF(VALUE(D107)&gt;0,2,1)))))))</f>
        <v>7</v>
      </c>
      <c r="O107" s="22" t="s">
        <v>51</v>
      </c>
      <c r="P107" s="1" t="s">
        <v>88</v>
      </c>
      <c r="Q107" s="1"/>
      <c r="R107" s="39"/>
      <c r="S107" s="154" t="s">
        <v>158</v>
      </c>
      <c r="T107" s="7" t="str">
        <f>Tabela813[[#This Row],[NR]]&amp;" - "&amp;Tabela813[[#This Row],[Especificação]]</f>
        <v>1.1.2.1.04.0.2.00 - Taxa de Controle e Fiscalização Ambiental - Multas e Juros de Mora</v>
      </c>
    </row>
    <row r="108" spans="1:20" ht="30" x14ac:dyDescent="0.25">
      <c r="A108" s="179"/>
      <c r="B108" s="51"/>
      <c r="C108" s="22" t="s">
        <v>1537</v>
      </c>
      <c r="D108" s="22" t="s">
        <v>1537</v>
      </c>
      <c r="E108" s="22" t="s">
        <v>1546</v>
      </c>
      <c r="F108" s="22" t="s">
        <v>1537</v>
      </c>
      <c r="G108" s="22" t="s">
        <v>1551</v>
      </c>
      <c r="H108" s="22" t="s">
        <v>1540</v>
      </c>
      <c r="I108" s="22" t="s">
        <v>1538</v>
      </c>
      <c r="J108" s="22" t="s">
        <v>1543</v>
      </c>
      <c r="K108" s="20" t="str">
        <f>IF(Tabela813[[#This Row],[C]]&lt;&gt;"",IF(Tabela813[[#This Row],[RED]]&lt;&gt;"",(Tabela813[[#This Row],[RED]] &amp; "."),"") &amp; CONCATENATE(Tabela813[[#This Row],[C]],".",Tabela813[[#This Row],[O]],".",Tabela813[[#This Row],[E]],".",Tabela813[[#This Row],[D1]],".",Tabela813[[#This Row],[D2]],".",Tabela813[[#This Row],[D3]],".",Tabela813[[#This Row],[T]],".",Tabela813[[#This Row],[D4]]),"")</f>
        <v>1.1.2.1.04.0.3.00</v>
      </c>
      <c r="L108" s="23" t="s">
        <v>869</v>
      </c>
      <c r="M108" s="20" t="str">
        <f t="shared" si="1"/>
        <v>A</v>
      </c>
      <c r="N108" s="20">
        <f>IF(VALUE(Tabela813[[#This Row],[RED]]) &gt; 0,1,0) + IF(VALUE(J108)&gt;0,8,IF(VALUE(I108)&gt;0,7,IF(VALUE(H108)&gt;0,6,IF(VALUE(G108)&gt;0,5,IF(VALUE(F108)&gt;0,4,IF(VALUE(E108)&gt;0,3,IF(VALUE(D108)&gt;0,2,1)))))))</f>
        <v>7</v>
      </c>
      <c r="O108" s="22" t="s">
        <v>51</v>
      </c>
      <c r="P108" s="1" t="s">
        <v>88</v>
      </c>
      <c r="Q108" s="1"/>
      <c r="R108" s="39"/>
      <c r="S108" s="154" t="s">
        <v>158</v>
      </c>
      <c r="T108" s="7" t="str">
        <f>Tabela813[[#This Row],[NR]]&amp;" - "&amp;Tabela813[[#This Row],[Especificação]]</f>
        <v>1.1.2.1.04.0.3.00 - Taxa de Controle e Fiscalização Ambiental - Dívida Ativa</v>
      </c>
    </row>
    <row r="109" spans="1:20" ht="30" x14ac:dyDescent="0.25">
      <c r="A109" s="179"/>
      <c r="B109" s="51"/>
      <c r="C109" s="22" t="s">
        <v>1537</v>
      </c>
      <c r="D109" s="22" t="s">
        <v>1537</v>
      </c>
      <c r="E109" s="22" t="s">
        <v>1546</v>
      </c>
      <c r="F109" s="22" t="s">
        <v>1537</v>
      </c>
      <c r="G109" s="22" t="s">
        <v>1551</v>
      </c>
      <c r="H109" s="22" t="s">
        <v>1540</v>
      </c>
      <c r="I109" s="22" t="s">
        <v>1547</v>
      </c>
      <c r="J109" s="22" t="s">
        <v>1543</v>
      </c>
      <c r="K109" s="20" t="str">
        <f>IF(Tabela813[[#This Row],[C]]&lt;&gt;"",IF(Tabela813[[#This Row],[RED]]&lt;&gt;"",(Tabela813[[#This Row],[RED]] &amp; "."),"") &amp; CONCATENATE(Tabela813[[#This Row],[C]],".",Tabela813[[#This Row],[O]],".",Tabela813[[#This Row],[E]],".",Tabela813[[#This Row],[D1]],".",Tabela813[[#This Row],[D2]],".",Tabela813[[#This Row],[D3]],".",Tabela813[[#This Row],[T]],".",Tabela813[[#This Row],[D4]]),"")</f>
        <v>1.1.2.1.04.0.4.00</v>
      </c>
      <c r="L109" s="23" t="s">
        <v>870</v>
      </c>
      <c r="M109" s="20" t="str">
        <f t="shared" si="1"/>
        <v>A</v>
      </c>
      <c r="N109" s="20">
        <f>IF(VALUE(Tabela813[[#This Row],[RED]]) &gt; 0,1,0) + IF(VALUE(J109)&gt;0,8,IF(VALUE(I109)&gt;0,7,IF(VALUE(H109)&gt;0,6,IF(VALUE(G109)&gt;0,5,IF(VALUE(F109)&gt;0,4,IF(VALUE(E109)&gt;0,3,IF(VALUE(D109)&gt;0,2,1)))))))</f>
        <v>7</v>
      </c>
      <c r="O109" s="22" t="s">
        <v>51</v>
      </c>
      <c r="P109" s="1" t="s">
        <v>88</v>
      </c>
      <c r="Q109" s="1"/>
      <c r="R109" s="39"/>
      <c r="S109" s="154" t="s">
        <v>158</v>
      </c>
      <c r="T109" s="7" t="str">
        <f>Tabela813[[#This Row],[NR]]&amp;" - "&amp;Tabela813[[#This Row],[Especificação]]</f>
        <v>1.1.2.1.04.0.4.00 - Taxa de Controle e Fiscalização Ambiental - Dívida Ativa - Multas e Juros de Mora da Dívida Ativa</v>
      </c>
    </row>
    <row r="110" spans="1:20" ht="30" x14ac:dyDescent="0.25">
      <c r="A110" s="179"/>
      <c r="B110" s="51"/>
      <c r="C110" s="22" t="s">
        <v>1537</v>
      </c>
      <c r="D110" s="22" t="s">
        <v>1537</v>
      </c>
      <c r="E110" s="22" t="s">
        <v>1546</v>
      </c>
      <c r="F110" s="22" t="s">
        <v>1537</v>
      </c>
      <c r="G110" s="22" t="s">
        <v>1551</v>
      </c>
      <c r="H110" s="22" t="s">
        <v>1540</v>
      </c>
      <c r="I110" s="22" t="s">
        <v>1548</v>
      </c>
      <c r="J110" s="22" t="s">
        <v>1543</v>
      </c>
      <c r="K110" s="20" t="str">
        <f>IF(Tabela813[[#This Row],[C]]&lt;&gt;"",IF(Tabela813[[#This Row],[RED]]&lt;&gt;"",(Tabela813[[#This Row],[RED]] &amp; "."),"") &amp; CONCATENATE(Tabela813[[#This Row],[C]],".",Tabela813[[#This Row],[O]],".",Tabela813[[#This Row],[E]],".",Tabela813[[#This Row],[D1]],".",Tabela813[[#This Row],[D2]],".",Tabela813[[#This Row],[D3]],".",Tabela813[[#This Row],[T]],".",Tabela813[[#This Row],[D4]]),"")</f>
        <v>1.1.2.1.04.0.5.00</v>
      </c>
      <c r="L110" s="23" t="s">
        <v>871</v>
      </c>
      <c r="M110" s="20" t="str">
        <f t="shared" si="1"/>
        <v>A</v>
      </c>
      <c r="N110" s="20">
        <f>IF(VALUE(Tabela813[[#This Row],[RED]]) &gt; 0,1,0) + IF(VALUE(J110)&gt;0,8,IF(VALUE(I110)&gt;0,7,IF(VALUE(H110)&gt;0,6,IF(VALUE(G110)&gt;0,5,IF(VALUE(F110)&gt;0,4,IF(VALUE(E110)&gt;0,3,IF(VALUE(D110)&gt;0,2,1)))))))</f>
        <v>7</v>
      </c>
      <c r="O110" s="22" t="s">
        <v>51</v>
      </c>
      <c r="P110" s="1" t="s">
        <v>88</v>
      </c>
      <c r="Q110" s="1"/>
      <c r="R110" s="39"/>
      <c r="S110" s="154" t="s">
        <v>158</v>
      </c>
      <c r="T110" s="7" t="str">
        <f>Tabela813[[#This Row],[NR]]&amp;" - "&amp;Tabela813[[#This Row],[Especificação]]</f>
        <v>1.1.2.1.04.0.5.00 - Taxa de Controle e Fiscalização Ambiental - Multas</v>
      </c>
    </row>
    <row r="111" spans="1:20" ht="30" x14ac:dyDescent="0.25">
      <c r="A111" s="179"/>
      <c r="B111" s="51"/>
      <c r="C111" s="22" t="s">
        <v>1537</v>
      </c>
      <c r="D111" s="22" t="s">
        <v>1537</v>
      </c>
      <c r="E111" s="22" t="s">
        <v>1546</v>
      </c>
      <c r="F111" s="22" t="s">
        <v>1537</v>
      </c>
      <c r="G111" s="22" t="s">
        <v>1551</v>
      </c>
      <c r="H111" s="22" t="s">
        <v>1540</v>
      </c>
      <c r="I111" s="22" t="s">
        <v>1542</v>
      </c>
      <c r="J111" s="22" t="s">
        <v>1543</v>
      </c>
      <c r="K111" s="20" t="str">
        <f>IF(Tabela813[[#This Row],[C]]&lt;&gt;"",IF(Tabela813[[#This Row],[RED]]&lt;&gt;"",(Tabela813[[#This Row],[RED]] &amp; "."),"") &amp; CONCATENATE(Tabela813[[#This Row],[C]],".",Tabela813[[#This Row],[O]],".",Tabela813[[#This Row],[E]],".",Tabela813[[#This Row],[D1]],".",Tabela813[[#This Row],[D2]],".",Tabela813[[#This Row],[D3]],".",Tabela813[[#This Row],[T]],".",Tabela813[[#This Row],[D4]]),"")</f>
        <v>1.1.2.1.04.0.6.00</v>
      </c>
      <c r="L111" s="23" t="s">
        <v>872</v>
      </c>
      <c r="M111" s="20" t="str">
        <f t="shared" si="1"/>
        <v>A</v>
      </c>
      <c r="N111" s="20">
        <f>IF(VALUE(Tabela813[[#This Row],[RED]]) &gt; 0,1,0) + IF(VALUE(J111)&gt;0,8,IF(VALUE(I111)&gt;0,7,IF(VALUE(H111)&gt;0,6,IF(VALUE(G111)&gt;0,5,IF(VALUE(F111)&gt;0,4,IF(VALUE(E111)&gt;0,3,IF(VALUE(D111)&gt;0,2,1)))))))</f>
        <v>7</v>
      </c>
      <c r="O111" s="22" t="s">
        <v>51</v>
      </c>
      <c r="P111" s="1" t="s">
        <v>88</v>
      </c>
      <c r="Q111" s="1"/>
      <c r="R111" s="39"/>
      <c r="S111" s="154" t="s">
        <v>158</v>
      </c>
      <c r="T111" s="7" t="str">
        <f>Tabela813[[#This Row],[NR]]&amp;" - "&amp;Tabela813[[#This Row],[Especificação]]</f>
        <v>1.1.2.1.04.0.6.00 - Taxa de Controle e Fiscalização Ambiental - Juros de Mora</v>
      </c>
    </row>
    <row r="112" spans="1:20" ht="30" x14ac:dyDescent="0.25">
      <c r="A112" s="179"/>
      <c r="B112" s="51"/>
      <c r="C112" s="22" t="s">
        <v>1537</v>
      </c>
      <c r="D112" s="22" t="s">
        <v>1537</v>
      </c>
      <c r="E112" s="22" t="s">
        <v>1546</v>
      </c>
      <c r="F112" s="22" t="s">
        <v>1537</v>
      </c>
      <c r="G112" s="22" t="s">
        <v>1551</v>
      </c>
      <c r="H112" s="22" t="s">
        <v>1540</v>
      </c>
      <c r="I112" s="22" t="s">
        <v>1544</v>
      </c>
      <c r="J112" s="22" t="s">
        <v>1543</v>
      </c>
      <c r="K112" s="20" t="str">
        <f>IF(Tabela813[[#This Row],[C]]&lt;&gt;"",IF(Tabela813[[#This Row],[RED]]&lt;&gt;"",(Tabela813[[#This Row],[RED]] &amp; "."),"") &amp; CONCATENATE(Tabela813[[#This Row],[C]],".",Tabela813[[#This Row],[O]],".",Tabela813[[#This Row],[E]],".",Tabela813[[#This Row],[D1]],".",Tabela813[[#This Row],[D2]],".",Tabela813[[#This Row],[D3]],".",Tabela813[[#This Row],[T]],".",Tabela813[[#This Row],[D4]]),"")</f>
        <v>1.1.2.1.04.0.7.00</v>
      </c>
      <c r="L112" s="23" t="s">
        <v>873</v>
      </c>
      <c r="M112" s="20" t="str">
        <f t="shared" si="1"/>
        <v>A</v>
      </c>
      <c r="N112" s="20">
        <f>IF(VALUE(Tabela813[[#This Row],[RED]]) &gt; 0,1,0) + IF(VALUE(J112)&gt;0,8,IF(VALUE(I112)&gt;0,7,IF(VALUE(H112)&gt;0,6,IF(VALUE(G112)&gt;0,5,IF(VALUE(F112)&gt;0,4,IF(VALUE(E112)&gt;0,3,IF(VALUE(D112)&gt;0,2,1)))))))</f>
        <v>7</v>
      </c>
      <c r="O112" s="22" t="s">
        <v>51</v>
      </c>
      <c r="P112" s="1" t="s">
        <v>88</v>
      </c>
      <c r="Q112" s="1"/>
      <c r="R112" s="39"/>
      <c r="S112" s="154" t="s">
        <v>158</v>
      </c>
      <c r="T112" s="7" t="str">
        <f>Tabela813[[#This Row],[NR]]&amp;" - "&amp;Tabela813[[#This Row],[Especificação]]</f>
        <v>1.1.2.1.04.0.7.00 - Taxa de Controle e Fiscalização Ambiental - Dívida Ativa - Multas da Dívida Ativa</v>
      </c>
    </row>
    <row r="113" spans="1:20" ht="30" x14ac:dyDescent="0.25">
      <c r="A113" s="179"/>
      <c r="B113" s="51"/>
      <c r="C113" s="22" t="s">
        <v>1537</v>
      </c>
      <c r="D113" s="22" t="s">
        <v>1537</v>
      </c>
      <c r="E113" s="22" t="s">
        <v>1546</v>
      </c>
      <c r="F113" s="22" t="s">
        <v>1537</v>
      </c>
      <c r="G113" s="22" t="s">
        <v>1551</v>
      </c>
      <c r="H113" s="22" t="s">
        <v>1540</v>
      </c>
      <c r="I113" s="22" t="s">
        <v>1545</v>
      </c>
      <c r="J113" s="22" t="s">
        <v>1543</v>
      </c>
      <c r="K113" s="20" t="str">
        <f>IF(Tabela813[[#This Row],[C]]&lt;&gt;"",IF(Tabela813[[#This Row],[RED]]&lt;&gt;"",(Tabela813[[#This Row],[RED]] &amp; "."),"") &amp; CONCATENATE(Tabela813[[#This Row],[C]],".",Tabela813[[#This Row],[O]],".",Tabela813[[#This Row],[E]],".",Tabela813[[#This Row],[D1]],".",Tabela813[[#This Row],[D2]],".",Tabela813[[#This Row],[D3]],".",Tabela813[[#This Row],[T]],".",Tabela813[[#This Row],[D4]]),"")</f>
        <v>1.1.2.1.04.0.8.00</v>
      </c>
      <c r="L113" s="23" t="s">
        <v>874</v>
      </c>
      <c r="M113" s="20" t="str">
        <f t="shared" si="1"/>
        <v>A</v>
      </c>
      <c r="N113" s="20">
        <f>IF(VALUE(Tabela813[[#This Row],[RED]]) &gt; 0,1,0) + IF(VALUE(J113)&gt;0,8,IF(VALUE(I113)&gt;0,7,IF(VALUE(H113)&gt;0,6,IF(VALUE(G113)&gt;0,5,IF(VALUE(F113)&gt;0,4,IF(VALUE(E113)&gt;0,3,IF(VALUE(D113)&gt;0,2,1)))))))</f>
        <v>7</v>
      </c>
      <c r="O113" s="22" t="s">
        <v>51</v>
      </c>
      <c r="P113" s="1" t="s">
        <v>88</v>
      </c>
      <c r="Q113" s="1"/>
      <c r="R113" s="39"/>
      <c r="S113" s="154" t="s">
        <v>158</v>
      </c>
      <c r="T113" s="7" t="str">
        <f>Tabela813[[#This Row],[NR]]&amp;" - "&amp;Tabela813[[#This Row],[Especificação]]</f>
        <v>1.1.2.1.04.0.8.00 - Taxa de Controle e Fiscalização Ambiental - Juros de Mora da Dívida Ativa</v>
      </c>
    </row>
    <row r="114" spans="1:20" x14ac:dyDescent="0.25">
      <c r="A114" s="179"/>
      <c r="B114" s="51"/>
      <c r="C114" s="22" t="s">
        <v>1537</v>
      </c>
      <c r="D114" s="22" t="s">
        <v>1537</v>
      </c>
      <c r="E114" s="22" t="s">
        <v>1546</v>
      </c>
      <c r="F114" s="22" t="s">
        <v>1537</v>
      </c>
      <c r="G114" s="22" t="s">
        <v>1552</v>
      </c>
      <c r="H114" s="22" t="s">
        <v>1540</v>
      </c>
      <c r="I114" s="22" t="s">
        <v>1540</v>
      </c>
      <c r="J114" s="22" t="s">
        <v>1543</v>
      </c>
      <c r="K114" s="20" t="str">
        <f>IF(Tabela813[[#This Row],[C]]&lt;&gt;"",IF(Tabela813[[#This Row],[RED]]&lt;&gt;"",(Tabela813[[#This Row],[RED]] &amp; "."),"") &amp; CONCATENATE(Tabela813[[#This Row],[C]],".",Tabela813[[#This Row],[O]],".",Tabela813[[#This Row],[E]],".",Tabela813[[#This Row],[D1]],".",Tabela813[[#This Row],[D2]],".",Tabela813[[#This Row],[D3]],".",Tabela813[[#This Row],[T]],".",Tabela813[[#This Row],[D4]]),"")</f>
        <v>1.1.2.1.05.0.0.00</v>
      </c>
      <c r="L114" s="23" t="s">
        <v>89</v>
      </c>
      <c r="M114" s="20" t="str">
        <f t="shared" si="1"/>
        <v>S</v>
      </c>
      <c r="N114" s="20">
        <f>IF(VALUE(Tabela813[[#This Row],[RED]]) &gt; 0,1,0) + IF(VALUE(J114)&gt;0,8,IF(VALUE(I114)&gt;0,7,IF(VALUE(H114)&gt;0,6,IF(VALUE(G114)&gt;0,5,IF(VALUE(F114)&gt;0,4,IF(VALUE(E114)&gt;0,3,IF(VALUE(D114)&gt;0,2,1)))))))</f>
        <v>5</v>
      </c>
      <c r="O114" s="22" t="s">
        <v>51</v>
      </c>
      <c r="P114" s="1" t="s">
        <v>90</v>
      </c>
      <c r="Q114" s="1"/>
      <c r="R114" s="39"/>
      <c r="S114" s="154" t="s">
        <v>158</v>
      </c>
      <c r="T114" s="7" t="str">
        <f>Tabela813[[#This Row],[NR]]&amp;" - "&amp;Tabela813[[#This Row],[Especificação]]</f>
        <v>1.1.2.1.05.0.0.00 - Taxa de Controle e Fiscalização da Pesca e Aquicultura</v>
      </c>
    </row>
    <row r="115" spans="1:20" x14ac:dyDescent="0.25">
      <c r="A115" s="179"/>
      <c r="B115" s="51"/>
      <c r="C115" s="22" t="s">
        <v>1537</v>
      </c>
      <c r="D115" s="22" t="s">
        <v>1537</v>
      </c>
      <c r="E115" s="22" t="s">
        <v>1546</v>
      </c>
      <c r="F115" s="22" t="s">
        <v>1537</v>
      </c>
      <c r="G115" s="22" t="s">
        <v>1552</v>
      </c>
      <c r="H115" s="22" t="s">
        <v>1540</v>
      </c>
      <c r="I115" s="22" t="s">
        <v>1537</v>
      </c>
      <c r="J115" s="22" t="s">
        <v>1543</v>
      </c>
      <c r="K115" s="20" t="str">
        <f>IF(Tabela813[[#This Row],[C]]&lt;&gt;"",IF(Tabela813[[#This Row],[RED]]&lt;&gt;"",(Tabela813[[#This Row],[RED]] &amp; "."),"") &amp; CONCATENATE(Tabela813[[#This Row],[C]],".",Tabela813[[#This Row],[O]],".",Tabela813[[#This Row],[E]],".",Tabela813[[#This Row],[D1]],".",Tabela813[[#This Row],[D2]],".",Tabela813[[#This Row],[D3]],".",Tabela813[[#This Row],[T]],".",Tabela813[[#This Row],[D4]]),"")</f>
        <v>1.1.2.1.05.0.1.00</v>
      </c>
      <c r="L115" s="23" t="s">
        <v>875</v>
      </c>
      <c r="M115" s="20" t="str">
        <f t="shared" si="1"/>
        <v>A</v>
      </c>
      <c r="N115" s="20">
        <f>IF(VALUE(Tabela813[[#This Row],[RED]]) &gt; 0,1,0) + IF(VALUE(J115)&gt;0,8,IF(VALUE(I115)&gt;0,7,IF(VALUE(H115)&gt;0,6,IF(VALUE(G115)&gt;0,5,IF(VALUE(F115)&gt;0,4,IF(VALUE(E115)&gt;0,3,IF(VALUE(D115)&gt;0,2,1)))))))</f>
        <v>7</v>
      </c>
      <c r="O115" s="22" t="s">
        <v>51</v>
      </c>
      <c r="P115" s="1" t="s">
        <v>90</v>
      </c>
      <c r="Q115" s="1"/>
      <c r="R115" s="39"/>
      <c r="S115" s="154" t="s">
        <v>158</v>
      </c>
      <c r="T115" s="7" t="str">
        <f>Tabela813[[#This Row],[NR]]&amp;" - "&amp;Tabela813[[#This Row],[Especificação]]</f>
        <v>1.1.2.1.05.0.1.00 - Taxa de Controle e Fiscalização da Pesca e Aquicultura - Principal</v>
      </c>
    </row>
    <row r="116" spans="1:20" ht="30" x14ac:dyDescent="0.25">
      <c r="A116" s="179"/>
      <c r="B116" s="51"/>
      <c r="C116" s="22" t="s">
        <v>1537</v>
      </c>
      <c r="D116" s="22" t="s">
        <v>1537</v>
      </c>
      <c r="E116" s="22" t="s">
        <v>1546</v>
      </c>
      <c r="F116" s="22" t="s">
        <v>1537</v>
      </c>
      <c r="G116" s="22" t="s">
        <v>1552</v>
      </c>
      <c r="H116" s="22" t="s">
        <v>1540</v>
      </c>
      <c r="I116" s="22" t="s">
        <v>1546</v>
      </c>
      <c r="J116" s="22" t="s">
        <v>1543</v>
      </c>
      <c r="K116" s="20" t="str">
        <f>IF(Tabela813[[#This Row],[C]]&lt;&gt;"",IF(Tabela813[[#This Row],[RED]]&lt;&gt;"",(Tabela813[[#This Row],[RED]] &amp; "."),"") &amp; CONCATENATE(Tabela813[[#This Row],[C]],".",Tabela813[[#This Row],[O]],".",Tabela813[[#This Row],[E]],".",Tabela813[[#This Row],[D1]],".",Tabela813[[#This Row],[D2]],".",Tabela813[[#This Row],[D3]],".",Tabela813[[#This Row],[T]],".",Tabela813[[#This Row],[D4]]),"")</f>
        <v>1.1.2.1.05.0.2.00</v>
      </c>
      <c r="L116" s="23" t="s">
        <v>876</v>
      </c>
      <c r="M116" s="20" t="str">
        <f t="shared" si="1"/>
        <v>A</v>
      </c>
      <c r="N116" s="20">
        <f>IF(VALUE(Tabela813[[#This Row],[RED]]) &gt; 0,1,0) + IF(VALUE(J116)&gt;0,8,IF(VALUE(I116)&gt;0,7,IF(VALUE(H116)&gt;0,6,IF(VALUE(G116)&gt;0,5,IF(VALUE(F116)&gt;0,4,IF(VALUE(E116)&gt;0,3,IF(VALUE(D116)&gt;0,2,1)))))))</f>
        <v>7</v>
      </c>
      <c r="O116" s="22" t="s">
        <v>51</v>
      </c>
      <c r="P116" s="1" t="s">
        <v>90</v>
      </c>
      <c r="Q116" s="1"/>
      <c r="R116" s="39"/>
      <c r="S116" s="154" t="s">
        <v>158</v>
      </c>
      <c r="T116" s="7" t="str">
        <f>Tabela813[[#This Row],[NR]]&amp;" - "&amp;Tabela813[[#This Row],[Especificação]]</f>
        <v>1.1.2.1.05.0.2.00 - Taxa de Controle e Fiscalização da Pesca e Aquicultura - Multas e Juros de Mora</v>
      </c>
    </row>
    <row r="117" spans="1:20" x14ac:dyDescent="0.25">
      <c r="A117" s="179"/>
      <c r="B117" s="51"/>
      <c r="C117" s="22" t="s">
        <v>1537</v>
      </c>
      <c r="D117" s="22" t="s">
        <v>1537</v>
      </c>
      <c r="E117" s="22" t="s">
        <v>1546</v>
      </c>
      <c r="F117" s="22" t="s">
        <v>1537</v>
      </c>
      <c r="G117" s="22" t="s">
        <v>1552</v>
      </c>
      <c r="H117" s="22" t="s">
        <v>1540</v>
      </c>
      <c r="I117" s="22" t="s">
        <v>1538</v>
      </c>
      <c r="J117" s="22" t="s">
        <v>1543</v>
      </c>
      <c r="K117" s="20" t="str">
        <f>IF(Tabela813[[#This Row],[C]]&lt;&gt;"",IF(Tabela813[[#This Row],[RED]]&lt;&gt;"",(Tabela813[[#This Row],[RED]] &amp; "."),"") &amp; CONCATENATE(Tabela813[[#This Row],[C]],".",Tabela813[[#This Row],[O]],".",Tabela813[[#This Row],[E]],".",Tabela813[[#This Row],[D1]],".",Tabela813[[#This Row],[D2]],".",Tabela813[[#This Row],[D3]],".",Tabela813[[#This Row],[T]],".",Tabela813[[#This Row],[D4]]),"")</f>
        <v>1.1.2.1.05.0.3.00</v>
      </c>
      <c r="L117" s="23" t="s">
        <v>877</v>
      </c>
      <c r="M117" s="20" t="str">
        <f t="shared" si="1"/>
        <v>A</v>
      </c>
      <c r="N117" s="20">
        <f>IF(VALUE(Tabela813[[#This Row],[RED]]) &gt; 0,1,0) + IF(VALUE(J117)&gt;0,8,IF(VALUE(I117)&gt;0,7,IF(VALUE(H117)&gt;0,6,IF(VALUE(G117)&gt;0,5,IF(VALUE(F117)&gt;0,4,IF(VALUE(E117)&gt;0,3,IF(VALUE(D117)&gt;0,2,1)))))))</f>
        <v>7</v>
      </c>
      <c r="O117" s="22" t="s">
        <v>51</v>
      </c>
      <c r="P117" s="1" t="s">
        <v>90</v>
      </c>
      <c r="Q117" s="1"/>
      <c r="R117" s="39"/>
      <c r="S117" s="154" t="s">
        <v>158</v>
      </c>
      <c r="T117" s="7" t="str">
        <f>Tabela813[[#This Row],[NR]]&amp;" - "&amp;Tabela813[[#This Row],[Especificação]]</f>
        <v>1.1.2.1.05.0.3.00 - Taxa de Controle e Fiscalização da Pesca e Aquicultura - Dívida Ativa</v>
      </c>
    </row>
    <row r="118" spans="1:20" ht="30" x14ac:dyDescent="0.25">
      <c r="A118" s="179"/>
      <c r="B118" s="51"/>
      <c r="C118" s="22" t="s">
        <v>1537</v>
      </c>
      <c r="D118" s="22" t="s">
        <v>1537</v>
      </c>
      <c r="E118" s="22" t="s">
        <v>1546</v>
      </c>
      <c r="F118" s="22" t="s">
        <v>1537</v>
      </c>
      <c r="G118" s="22" t="s">
        <v>1552</v>
      </c>
      <c r="H118" s="22" t="s">
        <v>1540</v>
      </c>
      <c r="I118" s="22" t="s">
        <v>1547</v>
      </c>
      <c r="J118" s="22" t="s">
        <v>1543</v>
      </c>
      <c r="K118" s="20" t="str">
        <f>IF(Tabela813[[#This Row],[C]]&lt;&gt;"",IF(Tabela813[[#This Row],[RED]]&lt;&gt;"",(Tabela813[[#This Row],[RED]] &amp; "."),"") &amp; CONCATENATE(Tabela813[[#This Row],[C]],".",Tabela813[[#This Row],[O]],".",Tabela813[[#This Row],[E]],".",Tabela813[[#This Row],[D1]],".",Tabela813[[#This Row],[D2]],".",Tabela813[[#This Row],[D3]],".",Tabela813[[#This Row],[T]],".",Tabela813[[#This Row],[D4]]),"")</f>
        <v>1.1.2.1.05.0.4.00</v>
      </c>
      <c r="L118" s="23" t="s">
        <v>878</v>
      </c>
      <c r="M118" s="20" t="str">
        <f t="shared" si="1"/>
        <v>A</v>
      </c>
      <c r="N118" s="20">
        <f>IF(VALUE(Tabela813[[#This Row],[RED]]) &gt; 0,1,0) + IF(VALUE(J118)&gt;0,8,IF(VALUE(I118)&gt;0,7,IF(VALUE(H118)&gt;0,6,IF(VALUE(G118)&gt;0,5,IF(VALUE(F118)&gt;0,4,IF(VALUE(E118)&gt;0,3,IF(VALUE(D118)&gt;0,2,1)))))))</f>
        <v>7</v>
      </c>
      <c r="O118" s="22" t="s">
        <v>51</v>
      </c>
      <c r="P118" s="1" t="s">
        <v>90</v>
      </c>
      <c r="Q118" s="1"/>
      <c r="R118" s="39"/>
      <c r="S118" s="154" t="s">
        <v>158</v>
      </c>
      <c r="T118" s="7" t="str">
        <f>Tabela813[[#This Row],[NR]]&amp;" - "&amp;Tabela813[[#This Row],[Especificação]]</f>
        <v>1.1.2.1.05.0.4.00 - Taxa de Controle e Fiscalização da Pesca e Aquicultura - Dívida Ativa - Multas e Juros de Mora da Dívida Ativa</v>
      </c>
    </row>
    <row r="119" spans="1:20" x14ac:dyDescent="0.25">
      <c r="A119" s="179"/>
      <c r="B119" s="51"/>
      <c r="C119" s="22" t="s">
        <v>1537</v>
      </c>
      <c r="D119" s="22" t="s">
        <v>1537</v>
      </c>
      <c r="E119" s="22" t="s">
        <v>1546</v>
      </c>
      <c r="F119" s="22" t="s">
        <v>1537</v>
      </c>
      <c r="G119" s="22" t="s">
        <v>1552</v>
      </c>
      <c r="H119" s="22" t="s">
        <v>1540</v>
      </c>
      <c r="I119" s="22" t="s">
        <v>1548</v>
      </c>
      <c r="J119" s="22" t="s">
        <v>1543</v>
      </c>
      <c r="K119" s="20" t="str">
        <f>IF(Tabela813[[#This Row],[C]]&lt;&gt;"",IF(Tabela813[[#This Row],[RED]]&lt;&gt;"",(Tabela813[[#This Row],[RED]] &amp; "."),"") &amp; CONCATENATE(Tabela813[[#This Row],[C]],".",Tabela813[[#This Row],[O]],".",Tabela813[[#This Row],[E]],".",Tabela813[[#This Row],[D1]],".",Tabela813[[#This Row],[D2]],".",Tabela813[[#This Row],[D3]],".",Tabela813[[#This Row],[T]],".",Tabela813[[#This Row],[D4]]),"")</f>
        <v>1.1.2.1.05.0.5.00</v>
      </c>
      <c r="L119" s="23" t="s">
        <v>879</v>
      </c>
      <c r="M119" s="20" t="str">
        <f t="shared" si="1"/>
        <v>A</v>
      </c>
      <c r="N119" s="20">
        <f>IF(VALUE(Tabela813[[#This Row],[RED]]) &gt; 0,1,0) + IF(VALUE(J119)&gt;0,8,IF(VALUE(I119)&gt;0,7,IF(VALUE(H119)&gt;0,6,IF(VALUE(G119)&gt;0,5,IF(VALUE(F119)&gt;0,4,IF(VALUE(E119)&gt;0,3,IF(VALUE(D119)&gt;0,2,1)))))))</f>
        <v>7</v>
      </c>
      <c r="O119" s="22" t="s">
        <v>51</v>
      </c>
      <c r="P119" s="1" t="s">
        <v>90</v>
      </c>
      <c r="Q119" s="1"/>
      <c r="R119" s="39"/>
      <c r="S119" s="154" t="s">
        <v>158</v>
      </c>
      <c r="T119" s="7" t="str">
        <f>Tabela813[[#This Row],[NR]]&amp;" - "&amp;Tabela813[[#This Row],[Especificação]]</f>
        <v>1.1.2.1.05.0.5.00 - Taxa de Controle e Fiscalização da Pesca e Aquicultura - Multas</v>
      </c>
    </row>
    <row r="120" spans="1:20" x14ac:dyDescent="0.25">
      <c r="A120" s="179"/>
      <c r="B120" s="51"/>
      <c r="C120" s="22" t="s">
        <v>1537</v>
      </c>
      <c r="D120" s="22" t="s">
        <v>1537</v>
      </c>
      <c r="E120" s="22" t="s">
        <v>1546</v>
      </c>
      <c r="F120" s="22" t="s">
        <v>1537</v>
      </c>
      <c r="G120" s="22" t="s">
        <v>1552</v>
      </c>
      <c r="H120" s="22" t="s">
        <v>1540</v>
      </c>
      <c r="I120" s="22" t="s">
        <v>1542</v>
      </c>
      <c r="J120" s="22" t="s">
        <v>1543</v>
      </c>
      <c r="K120" s="20" t="str">
        <f>IF(Tabela813[[#This Row],[C]]&lt;&gt;"",IF(Tabela813[[#This Row],[RED]]&lt;&gt;"",(Tabela813[[#This Row],[RED]] &amp; "."),"") &amp; CONCATENATE(Tabela813[[#This Row],[C]],".",Tabela813[[#This Row],[O]],".",Tabela813[[#This Row],[E]],".",Tabela813[[#This Row],[D1]],".",Tabela813[[#This Row],[D2]],".",Tabela813[[#This Row],[D3]],".",Tabela813[[#This Row],[T]],".",Tabela813[[#This Row],[D4]]),"")</f>
        <v>1.1.2.1.05.0.6.00</v>
      </c>
      <c r="L120" s="23" t="s">
        <v>880</v>
      </c>
      <c r="M120" s="20" t="str">
        <f t="shared" si="1"/>
        <v>A</v>
      </c>
      <c r="N120" s="20">
        <f>IF(VALUE(Tabela813[[#This Row],[RED]]) &gt; 0,1,0) + IF(VALUE(J120)&gt;0,8,IF(VALUE(I120)&gt;0,7,IF(VALUE(H120)&gt;0,6,IF(VALUE(G120)&gt;0,5,IF(VALUE(F120)&gt;0,4,IF(VALUE(E120)&gt;0,3,IF(VALUE(D120)&gt;0,2,1)))))))</f>
        <v>7</v>
      </c>
      <c r="O120" s="22" t="s">
        <v>51</v>
      </c>
      <c r="P120" s="1" t="s">
        <v>90</v>
      </c>
      <c r="Q120" s="1"/>
      <c r="R120" s="39"/>
      <c r="S120" s="154" t="s">
        <v>158</v>
      </c>
      <c r="T120" s="7" t="str">
        <f>Tabela813[[#This Row],[NR]]&amp;" - "&amp;Tabela813[[#This Row],[Especificação]]</f>
        <v>1.1.2.1.05.0.6.00 - Taxa de Controle e Fiscalização da Pesca e Aquicultura - Juros de Mora</v>
      </c>
    </row>
    <row r="121" spans="1:20" ht="30" x14ac:dyDescent="0.25">
      <c r="A121" s="179"/>
      <c r="B121" s="51"/>
      <c r="C121" s="22" t="s">
        <v>1537</v>
      </c>
      <c r="D121" s="22" t="s">
        <v>1537</v>
      </c>
      <c r="E121" s="22" t="s">
        <v>1546</v>
      </c>
      <c r="F121" s="22" t="s">
        <v>1537</v>
      </c>
      <c r="G121" s="22" t="s">
        <v>1552</v>
      </c>
      <c r="H121" s="22" t="s">
        <v>1540</v>
      </c>
      <c r="I121" s="22" t="s">
        <v>1544</v>
      </c>
      <c r="J121" s="22" t="s">
        <v>1543</v>
      </c>
      <c r="K121" s="20" t="str">
        <f>IF(Tabela813[[#This Row],[C]]&lt;&gt;"",IF(Tabela813[[#This Row],[RED]]&lt;&gt;"",(Tabela813[[#This Row],[RED]] &amp; "."),"") &amp; CONCATENATE(Tabela813[[#This Row],[C]],".",Tabela813[[#This Row],[O]],".",Tabela813[[#This Row],[E]],".",Tabela813[[#This Row],[D1]],".",Tabela813[[#This Row],[D2]],".",Tabela813[[#This Row],[D3]],".",Tabela813[[#This Row],[T]],".",Tabela813[[#This Row],[D4]]),"")</f>
        <v>1.1.2.1.05.0.7.00</v>
      </c>
      <c r="L121" s="23" t="s">
        <v>881</v>
      </c>
      <c r="M121" s="20" t="str">
        <f t="shared" si="1"/>
        <v>A</v>
      </c>
      <c r="N121" s="20">
        <f>IF(VALUE(Tabela813[[#This Row],[RED]]) &gt; 0,1,0) + IF(VALUE(J121)&gt;0,8,IF(VALUE(I121)&gt;0,7,IF(VALUE(H121)&gt;0,6,IF(VALUE(G121)&gt;0,5,IF(VALUE(F121)&gt;0,4,IF(VALUE(E121)&gt;0,3,IF(VALUE(D121)&gt;0,2,1)))))))</f>
        <v>7</v>
      </c>
      <c r="O121" s="22" t="s">
        <v>51</v>
      </c>
      <c r="P121" s="1" t="s">
        <v>90</v>
      </c>
      <c r="Q121" s="1"/>
      <c r="R121" s="39"/>
      <c r="S121" s="154" t="s">
        <v>158</v>
      </c>
      <c r="T121" s="7" t="str">
        <f>Tabela813[[#This Row],[NR]]&amp;" - "&amp;Tabela813[[#This Row],[Especificação]]</f>
        <v>1.1.2.1.05.0.7.00 - Taxa de Controle e Fiscalização da Pesca e Aquicultura - Dívida Ativa - Multas da Dívida Ativa</v>
      </c>
    </row>
    <row r="122" spans="1:20" ht="30" x14ac:dyDescent="0.25">
      <c r="A122" s="179"/>
      <c r="B122" s="51"/>
      <c r="C122" s="22" t="s">
        <v>1537</v>
      </c>
      <c r="D122" s="22" t="s">
        <v>1537</v>
      </c>
      <c r="E122" s="22" t="s">
        <v>1546</v>
      </c>
      <c r="F122" s="22" t="s">
        <v>1537</v>
      </c>
      <c r="G122" s="22" t="s">
        <v>1552</v>
      </c>
      <c r="H122" s="22" t="s">
        <v>1540</v>
      </c>
      <c r="I122" s="22" t="s">
        <v>1545</v>
      </c>
      <c r="J122" s="22" t="s">
        <v>1543</v>
      </c>
      <c r="K122" s="20" t="str">
        <f>IF(Tabela813[[#This Row],[C]]&lt;&gt;"",IF(Tabela813[[#This Row],[RED]]&lt;&gt;"",(Tabela813[[#This Row],[RED]] &amp; "."),"") &amp; CONCATENATE(Tabela813[[#This Row],[C]],".",Tabela813[[#This Row],[O]],".",Tabela813[[#This Row],[E]],".",Tabela813[[#This Row],[D1]],".",Tabela813[[#This Row],[D2]],".",Tabela813[[#This Row],[D3]],".",Tabela813[[#This Row],[T]],".",Tabela813[[#This Row],[D4]]),"")</f>
        <v>1.1.2.1.05.0.8.00</v>
      </c>
      <c r="L122" s="23" t="s">
        <v>882</v>
      </c>
      <c r="M122" s="20" t="str">
        <f t="shared" si="1"/>
        <v>A</v>
      </c>
      <c r="N122" s="20">
        <f>IF(VALUE(Tabela813[[#This Row],[RED]]) &gt; 0,1,0) + IF(VALUE(J122)&gt;0,8,IF(VALUE(I122)&gt;0,7,IF(VALUE(H122)&gt;0,6,IF(VALUE(G122)&gt;0,5,IF(VALUE(F122)&gt;0,4,IF(VALUE(E122)&gt;0,3,IF(VALUE(D122)&gt;0,2,1)))))))</f>
        <v>7</v>
      </c>
      <c r="O122" s="22" t="s">
        <v>51</v>
      </c>
      <c r="P122" s="1" t="s">
        <v>90</v>
      </c>
      <c r="Q122" s="1"/>
      <c r="R122" s="39"/>
      <c r="S122" s="154" t="s">
        <v>158</v>
      </c>
      <c r="T122" s="7" t="str">
        <f>Tabela813[[#This Row],[NR]]&amp;" - "&amp;Tabela813[[#This Row],[Especificação]]</f>
        <v>1.1.2.1.05.0.8.00 - Taxa de Controle e Fiscalização da Pesca e Aquicultura - Juros de Mora da Dívida Ativa</v>
      </c>
    </row>
    <row r="123" spans="1:20" ht="30" x14ac:dyDescent="0.25">
      <c r="A123" s="179"/>
      <c r="B123" s="51"/>
      <c r="C123" s="22" t="s">
        <v>1537</v>
      </c>
      <c r="D123" s="22" t="s">
        <v>1537</v>
      </c>
      <c r="E123" s="22" t="s">
        <v>1546</v>
      </c>
      <c r="F123" s="22" t="s">
        <v>1537</v>
      </c>
      <c r="G123" s="22" t="s">
        <v>1570</v>
      </c>
      <c r="H123" s="22" t="s">
        <v>1540</v>
      </c>
      <c r="I123" s="22" t="s">
        <v>1540</v>
      </c>
      <c r="J123" s="22" t="s">
        <v>1543</v>
      </c>
      <c r="K123" s="20" t="str">
        <f>IF(Tabela813[[#This Row],[C]]&lt;&gt;"",IF(Tabela813[[#This Row],[RED]]&lt;&gt;"",(Tabela813[[#This Row],[RED]] &amp; "."),"") &amp; CONCATENATE(Tabela813[[#This Row],[C]],".",Tabela813[[#This Row],[O]],".",Tabela813[[#This Row],[E]],".",Tabela813[[#This Row],[D1]],".",Tabela813[[#This Row],[D2]],".",Tabela813[[#This Row],[D3]],".",Tabela813[[#This Row],[T]],".",Tabela813[[#This Row],[D4]]),"")</f>
        <v>1.1.2.1.50.0.0.00</v>
      </c>
      <c r="L123" s="23" t="s">
        <v>91</v>
      </c>
      <c r="M123" s="20" t="str">
        <f t="shared" si="1"/>
        <v>S</v>
      </c>
      <c r="N123" s="20">
        <f>IF(VALUE(Tabela813[[#This Row],[RED]]) &gt; 0,1,0) + IF(VALUE(J123)&gt;0,8,IF(VALUE(I123)&gt;0,7,IF(VALUE(H123)&gt;0,6,IF(VALUE(G123)&gt;0,5,IF(VALUE(F123)&gt;0,4,IF(VALUE(E123)&gt;0,3,IF(VALUE(D123)&gt;0,2,1)))))))</f>
        <v>5</v>
      </c>
      <c r="O123" s="22" t="s">
        <v>55</v>
      </c>
      <c r="P123" s="1" t="s">
        <v>92</v>
      </c>
      <c r="Q123" s="1"/>
      <c r="R123" s="39"/>
      <c r="S123" s="154" t="s">
        <v>158</v>
      </c>
      <c r="T123" s="7" t="str">
        <f>Tabela813[[#This Row],[NR]]&amp;" - "&amp;Tabela813[[#This Row],[Especificação]]</f>
        <v>1.1.2.1.50.0.0.00 - Taxa de Fiscalização de Vigilância Sanitária</v>
      </c>
    </row>
    <row r="124" spans="1:20" ht="30" x14ac:dyDescent="0.25">
      <c r="A124" s="179"/>
      <c r="B124" s="51"/>
      <c r="C124" s="22" t="s">
        <v>1537</v>
      </c>
      <c r="D124" s="22" t="s">
        <v>1537</v>
      </c>
      <c r="E124" s="22" t="s">
        <v>1546</v>
      </c>
      <c r="F124" s="22" t="s">
        <v>1537</v>
      </c>
      <c r="G124" s="22" t="s">
        <v>1570</v>
      </c>
      <c r="H124" s="22" t="s">
        <v>1540</v>
      </c>
      <c r="I124" s="22" t="s">
        <v>1537</v>
      </c>
      <c r="J124" s="22" t="s">
        <v>1543</v>
      </c>
      <c r="K124" s="20" t="str">
        <f>IF(Tabela813[[#This Row],[C]]&lt;&gt;"",IF(Tabela813[[#This Row],[RED]]&lt;&gt;"",(Tabela813[[#This Row],[RED]] &amp; "."),"") &amp; CONCATENATE(Tabela813[[#This Row],[C]],".",Tabela813[[#This Row],[O]],".",Tabela813[[#This Row],[E]],".",Tabela813[[#This Row],[D1]],".",Tabela813[[#This Row],[D2]],".",Tabela813[[#This Row],[D3]],".",Tabela813[[#This Row],[T]],".",Tabela813[[#This Row],[D4]]),"")</f>
        <v>1.1.2.1.50.0.1.00</v>
      </c>
      <c r="L124" s="23" t="s">
        <v>883</v>
      </c>
      <c r="M124" s="20" t="str">
        <f t="shared" si="1"/>
        <v>A</v>
      </c>
      <c r="N124" s="20">
        <f>IF(VALUE(Tabela813[[#This Row],[RED]]) &gt; 0,1,0) + IF(VALUE(J124)&gt;0,8,IF(VALUE(I124)&gt;0,7,IF(VALUE(H124)&gt;0,6,IF(VALUE(G124)&gt;0,5,IF(VALUE(F124)&gt;0,4,IF(VALUE(E124)&gt;0,3,IF(VALUE(D124)&gt;0,2,1)))))))</f>
        <v>7</v>
      </c>
      <c r="O124" s="22" t="s">
        <v>55</v>
      </c>
      <c r="P124" s="1" t="s">
        <v>92</v>
      </c>
      <c r="Q124" s="1"/>
      <c r="R124" s="39"/>
      <c r="S124" s="154" t="s">
        <v>158</v>
      </c>
      <c r="T124" s="7" t="str">
        <f>Tabela813[[#This Row],[NR]]&amp;" - "&amp;Tabela813[[#This Row],[Especificação]]</f>
        <v>1.1.2.1.50.0.1.00 - Taxa de Fiscalização de Vigilância Sanitária - Principal</v>
      </c>
    </row>
    <row r="125" spans="1:20" ht="30" x14ac:dyDescent="0.25">
      <c r="A125" s="179"/>
      <c r="B125" s="51"/>
      <c r="C125" s="22" t="s">
        <v>1537</v>
      </c>
      <c r="D125" s="22" t="s">
        <v>1537</v>
      </c>
      <c r="E125" s="22" t="s">
        <v>1546</v>
      </c>
      <c r="F125" s="22" t="s">
        <v>1537</v>
      </c>
      <c r="G125" s="22" t="s">
        <v>1570</v>
      </c>
      <c r="H125" s="22" t="s">
        <v>1540</v>
      </c>
      <c r="I125" s="22" t="s">
        <v>1546</v>
      </c>
      <c r="J125" s="22" t="s">
        <v>1543</v>
      </c>
      <c r="K125" s="20" t="str">
        <f>IF(Tabela813[[#This Row],[C]]&lt;&gt;"",IF(Tabela813[[#This Row],[RED]]&lt;&gt;"",(Tabela813[[#This Row],[RED]] &amp; "."),"") &amp; CONCATENATE(Tabela813[[#This Row],[C]],".",Tabela813[[#This Row],[O]],".",Tabela813[[#This Row],[E]],".",Tabela813[[#This Row],[D1]],".",Tabela813[[#This Row],[D2]],".",Tabela813[[#This Row],[D3]],".",Tabela813[[#This Row],[T]],".",Tabela813[[#This Row],[D4]]),"")</f>
        <v>1.1.2.1.50.0.2.00</v>
      </c>
      <c r="L125" s="23" t="s">
        <v>884</v>
      </c>
      <c r="M125" s="20" t="str">
        <f t="shared" si="1"/>
        <v>A</v>
      </c>
      <c r="N125" s="20">
        <f>IF(VALUE(Tabela813[[#This Row],[RED]]) &gt; 0,1,0) + IF(VALUE(J125)&gt;0,8,IF(VALUE(I125)&gt;0,7,IF(VALUE(H125)&gt;0,6,IF(VALUE(G125)&gt;0,5,IF(VALUE(F125)&gt;0,4,IF(VALUE(E125)&gt;0,3,IF(VALUE(D125)&gt;0,2,1)))))))</f>
        <v>7</v>
      </c>
      <c r="O125" s="22" t="s">
        <v>55</v>
      </c>
      <c r="P125" s="1" t="s">
        <v>92</v>
      </c>
      <c r="Q125" s="1"/>
      <c r="R125" s="39"/>
      <c r="S125" s="154" t="s">
        <v>158</v>
      </c>
      <c r="T125" s="7" t="str">
        <f>Tabela813[[#This Row],[NR]]&amp;" - "&amp;Tabela813[[#This Row],[Especificação]]</f>
        <v>1.1.2.1.50.0.2.00 - Taxa de Fiscalização de Vigilância Sanitária - Multas e Juros de Mora</v>
      </c>
    </row>
    <row r="126" spans="1:20" ht="30" x14ac:dyDescent="0.25">
      <c r="A126" s="179"/>
      <c r="B126" s="51"/>
      <c r="C126" s="22" t="s">
        <v>1537</v>
      </c>
      <c r="D126" s="22" t="s">
        <v>1537</v>
      </c>
      <c r="E126" s="22" t="s">
        <v>1546</v>
      </c>
      <c r="F126" s="22" t="s">
        <v>1537</v>
      </c>
      <c r="G126" s="22" t="s">
        <v>1570</v>
      </c>
      <c r="H126" s="22" t="s">
        <v>1540</v>
      </c>
      <c r="I126" s="22" t="s">
        <v>1538</v>
      </c>
      <c r="J126" s="22" t="s">
        <v>1543</v>
      </c>
      <c r="K126" s="20" t="str">
        <f>IF(Tabela813[[#This Row],[C]]&lt;&gt;"",IF(Tabela813[[#This Row],[RED]]&lt;&gt;"",(Tabela813[[#This Row],[RED]] &amp; "."),"") &amp; CONCATENATE(Tabela813[[#This Row],[C]],".",Tabela813[[#This Row],[O]],".",Tabela813[[#This Row],[E]],".",Tabela813[[#This Row],[D1]],".",Tabela813[[#This Row],[D2]],".",Tabela813[[#This Row],[D3]],".",Tabela813[[#This Row],[T]],".",Tabela813[[#This Row],[D4]]),"")</f>
        <v>1.1.2.1.50.0.3.00</v>
      </c>
      <c r="L126" s="23" t="s">
        <v>885</v>
      </c>
      <c r="M126" s="20" t="str">
        <f t="shared" si="1"/>
        <v>A</v>
      </c>
      <c r="N126" s="20">
        <f>IF(VALUE(Tabela813[[#This Row],[RED]]) &gt; 0,1,0) + IF(VALUE(J126)&gt;0,8,IF(VALUE(I126)&gt;0,7,IF(VALUE(H126)&gt;0,6,IF(VALUE(G126)&gt;0,5,IF(VALUE(F126)&gt;0,4,IF(VALUE(E126)&gt;0,3,IF(VALUE(D126)&gt;0,2,1)))))))</f>
        <v>7</v>
      </c>
      <c r="O126" s="22" t="s">
        <v>55</v>
      </c>
      <c r="P126" s="1" t="s">
        <v>92</v>
      </c>
      <c r="Q126" s="1"/>
      <c r="R126" s="39"/>
      <c r="S126" s="154" t="s">
        <v>158</v>
      </c>
      <c r="T126" s="7" t="str">
        <f>Tabela813[[#This Row],[NR]]&amp;" - "&amp;Tabela813[[#This Row],[Especificação]]</f>
        <v>1.1.2.1.50.0.3.00 - Taxa de Fiscalização de Vigilância Sanitária - Dívida Ativa</v>
      </c>
    </row>
    <row r="127" spans="1:20" ht="30" x14ac:dyDescent="0.25">
      <c r="A127" s="179"/>
      <c r="B127" s="51"/>
      <c r="C127" s="22" t="s">
        <v>1537</v>
      </c>
      <c r="D127" s="22" t="s">
        <v>1537</v>
      </c>
      <c r="E127" s="22" t="s">
        <v>1546</v>
      </c>
      <c r="F127" s="22" t="s">
        <v>1537</v>
      </c>
      <c r="G127" s="22" t="s">
        <v>1570</v>
      </c>
      <c r="H127" s="22" t="s">
        <v>1540</v>
      </c>
      <c r="I127" s="22" t="s">
        <v>1547</v>
      </c>
      <c r="J127" s="22" t="s">
        <v>1543</v>
      </c>
      <c r="K127" s="20" t="str">
        <f>IF(Tabela813[[#This Row],[C]]&lt;&gt;"",IF(Tabela813[[#This Row],[RED]]&lt;&gt;"",(Tabela813[[#This Row],[RED]] &amp; "."),"") &amp; CONCATENATE(Tabela813[[#This Row],[C]],".",Tabela813[[#This Row],[O]],".",Tabela813[[#This Row],[E]],".",Tabela813[[#This Row],[D1]],".",Tabela813[[#This Row],[D2]],".",Tabela813[[#This Row],[D3]],".",Tabela813[[#This Row],[T]],".",Tabela813[[#This Row],[D4]]),"")</f>
        <v>1.1.2.1.50.0.4.00</v>
      </c>
      <c r="L127" s="23" t="s">
        <v>886</v>
      </c>
      <c r="M127" s="20" t="str">
        <f t="shared" si="1"/>
        <v>A</v>
      </c>
      <c r="N127" s="20">
        <f>IF(VALUE(Tabela813[[#This Row],[RED]]) &gt; 0,1,0) + IF(VALUE(J127)&gt;0,8,IF(VALUE(I127)&gt;0,7,IF(VALUE(H127)&gt;0,6,IF(VALUE(G127)&gt;0,5,IF(VALUE(F127)&gt;0,4,IF(VALUE(E127)&gt;0,3,IF(VALUE(D127)&gt;0,2,1)))))))</f>
        <v>7</v>
      </c>
      <c r="O127" s="22" t="s">
        <v>55</v>
      </c>
      <c r="P127" s="1" t="s">
        <v>92</v>
      </c>
      <c r="Q127" s="1"/>
      <c r="R127" s="39"/>
      <c r="S127" s="154" t="s">
        <v>158</v>
      </c>
      <c r="T127" s="7" t="str">
        <f>Tabela813[[#This Row],[NR]]&amp;" - "&amp;Tabela813[[#This Row],[Especificação]]</f>
        <v>1.1.2.1.50.0.4.00 - Taxa de Fiscalização de Vigilância Sanitária - Dívida Ativa - Multas e Juros de Mora da Dívida Ativa</v>
      </c>
    </row>
    <row r="128" spans="1:20" ht="30" x14ac:dyDescent="0.25">
      <c r="A128" s="179"/>
      <c r="B128" s="51"/>
      <c r="C128" s="22" t="s">
        <v>1537</v>
      </c>
      <c r="D128" s="22" t="s">
        <v>1537</v>
      </c>
      <c r="E128" s="22" t="s">
        <v>1546</v>
      </c>
      <c r="F128" s="22" t="s">
        <v>1537</v>
      </c>
      <c r="G128" s="22" t="s">
        <v>1570</v>
      </c>
      <c r="H128" s="22" t="s">
        <v>1540</v>
      </c>
      <c r="I128" s="22" t="s">
        <v>1548</v>
      </c>
      <c r="J128" s="22" t="s">
        <v>1543</v>
      </c>
      <c r="K128" s="20" t="str">
        <f>IF(Tabela813[[#This Row],[C]]&lt;&gt;"",IF(Tabela813[[#This Row],[RED]]&lt;&gt;"",(Tabela813[[#This Row],[RED]] &amp; "."),"") &amp; CONCATENATE(Tabela813[[#This Row],[C]],".",Tabela813[[#This Row],[O]],".",Tabela813[[#This Row],[E]],".",Tabela813[[#This Row],[D1]],".",Tabela813[[#This Row],[D2]],".",Tabela813[[#This Row],[D3]],".",Tabela813[[#This Row],[T]],".",Tabela813[[#This Row],[D4]]),"")</f>
        <v>1.1.2.1.50.0.5.00</v>
      </c>
      <c r="L128" s="23" t="s">
        <v>887</v>
      </c>
      <c r="M128" s="20" t="str">
        <f t="shared" si="1"/>
        <v>A</v>
      </c>
      <c r="N128" s="20">
        <f>IF(VALUE(Tabela813[[#This Row],[RED]]) &gt; 0,1,0) + IF(VALUE(J128)&gt;0,8,IF(VALUE(I128)&gt;0,7,IF(VALUE(H128)&gt;0,6,IF(VALUE(G128)&gt;0,5,IF(VALUE(F128)&gt;0,4,IF(VALUE(E128)&gt;0,3,IF(VALUE(D128)&gt;0,2,1)))))))</f>
        <v>7</v>
      </c>
      <c r="O128" s="22" t="s">
        <v>55</v>
      </c>
      <c r="P128" s="1" t="s">
        <v>92</v>
      </c>
      <c r="Q128" s="1"/>
      <c r="R128" s="39"/>
      <c r="S128" s="154" t="s">
        <v>158</v>
      </c>
      <c r="T128" s="7" t="str">
        <f>Tabela813[[#This Row],[NR]]&amp;" - "&amp;Tabela813[[#This Row],[Especificação]]</f>
        <v>1.1.2.1.50.0.5.00 - Taxa de Fiscalização de Vigilância Sanitária - Multas</v>
      </c>
    </row>
    <row r="129" spans="1:20" ht="30" x14ac:dyDescent="0.25">
      <c r="A129" s="179"/>
      <c r="B129" s="51"/>
      <c r="C129" s="22" t="s">
        <v>1537</v>
      </c>
      <c r="D129" s="22" t="s">
        <v>1537</v>
      </c>
      <c r="E129" s="22" t="s">
        <v>1546</v>
      </c>
      <c r="F129" s="22" t="s">
        <v>1537</v>
      </c>
      <c r="G129" s="22" t="s">
        <v>1570</v>
      </c>
      <c r="H129" s="22" t="s">
        <v>1540</v>
      </c>
      <c r="I129" s="22" t="s">
        <v>1542</v>
      </c>
      <c r="J129" s="22" t="s">
        <v>1543</v>
      </c>
      <c r="K129" s="20" t="str">
        <f>IF(Tabela813[[#This Row],[C]]&lt;&gt;"",IF(Tabela813[[#This Row],[RED]]&lt;&gt;"",(Tabela813[[#This Row],[RED]] &amp; "."),"") &amp; CONCATENATE(Tabela813[[#This Row],[C]],".",Tabela813[[#This Row],[O]],".",Tabela813[[#This Row],[E]],".",Tabela813[[#This Row],[D1]],".",Tabela813[[#This Row],[D2]],".",Tabela813[[#This Row],[D3]],".",Tabela813[[#This Row],[T]],".",Tabela813[[#This Row],[D4]]),"")</f>
        <v>1.1.2.1.50.0.6.00</v>
      </c>
      <c r="L129" s="23" t="s">
        <v>888</v>
      </c>
      <c r="M129" s="20" t="str">
        <f t="shared" si="1"/>
        <v>A</v>
      </c>
      <c r="N129" s="20">
        <f>IF(VALUE(Tabela813[[#This Row],[RED]]) &gt; 0,1,0) + IF(VALUE(J129)&gt;0,8,IF(VALUE(I129)&gt;0,7,IF(VALUE(H129)&gt;0,6,IF(VALUE(G129)&gt;0,5,IF(VALUE(F129)&gt;0,4,IF(VALUE(E129)&gt;0,3,IF(VALUE(D129)&gt;0,2,1)))))))</f>
        <v>7</v>
      </c>
      <c r="O129" s="22" t="s">
        <v>55</v>
      </c>
      <c r="P129" s="1" t="s">
        <v>92</v>
      </c>
      <c r="Q129" s="1"/>
      <c r="R129" s="39"/>
      <c r="S129" s="154" t="s">
        <v>158</v>
      </c>
      <c r="T129" s="7" t="str">
        <f>Tabela813[[#This Row],[NR]]&amp;" - "&amp;Tabela813[[#This Row],[Especificação]]</f>
        <v>1.1.2.1.50.0.6.00 - Taxa de Fiscalização de Vigilância Sanitária - Juros de Mora</v>
      </c>
    </row>
    <row r="130" spans="1:20" ht="30" x14ac:dyDescent="0.25">
      <c r="A130" s="179"/>
      <c r="B130" s="51"/>
      <c r="C130" s="22" t="s">
        <v>1537</v>
      </c>
      <c r="D130" s="22" t="s">
        <v>1537</v>
      </c>
      <c r="E130" s="22" t="s">
        <v>1546</v>
      </c>
      <c r="F130" s="22" t="s">
        <v>1537</v>
      </c>
      <c r="G130" s="22" t="s">
        <v>1570</v>
      </c>
      <c r="H130" s="22" t="s">
        <v>1540</v>
      </c>
      <c r="I130" s="22" t="s">
        <v>1544</v>
      </c>
      <c r="J130" s="22" t="s">
        <v>1543</v>
      </c>
      <c r="K130" s="20" t="str">
        <f>IF(Tabela813[[#This Row],[C]]&lt;&gt;"",IF(Tabela813[[#This Row],[RED]]&lt;&gt;"",(Tabela813[[#This Row],[RED]] &amp; "."),"") &amp; CONCATENATE(Tabela813[[#This Row],[C]],".",Tabela813[[#This Row],[O]],".",Tabela813[[#This Row],[E]],".",Tabela813[[#This Row],[D1]],".",Tabela813[[#This Row],[D2]],".",Tabela813[[#This Row],[D3]],".",Tabela813[[#This Row],[T]],".",Tabela813[[#This Row],[D4]]),"")</f>
        <v>1.1.2.1.50.0.7.00</v>
      </c>
      <c r="L130" s="23" t="s">
        <v>889</v>
      </c>
      <c r="M130" s="20" t="str">
        <f t="shared" si="1"/>
        <v>A</v>
      </c>
      <c r="N130" s="20">
        <f>IF(VALUE(Tabela813[[#This Row],[RED]]) &gt; 0,1,0) + IF(VALUE(J130)&gt;0,8,IF(VALUE(I130)&gt;0,7,IF(VALUE(H130)&gt;0,6,IF(VALUE(G130)&gt;0,5,IF(VALUE(F130)&gt;0,4,IF(VALUE(E130)&gt;0,3,IF(VALUE(D130)&gt;0,2,1)))))))</f>
        <v>7</v>
      </c>
      <c r="O130" s="22" t="s">
        <v>55</v>
      </c>
      <c r="P130" s="1" t="s">
        <v>92</v>
      </c>
      <c r="Q130" s="1"/>
      <c r="R130" s="39"/>
      <c r="S130" s="154" t="s">
        <v>158</v>
      </c>
      <c r="T130" s="7" t="str">
        <f>Tabela813[[#This Row],[NR]]&amp;" - "&amp;Tabela813[[#This Row],[Especificação]]</f>
        <v>1.1.2.1.50.0.7.00 - Taxa de Fiscalização de Vigilância Sanitária - Dívida Ativa - Multas da Dívida Ativa</v>
      </c>
    </row>
    <row r="131" spans="1:20" ht="30" x14ac:dyDescent="0.25">
      <c r="A131" s="179"/>
      <c r="B131" s="51"/>
      <c r="C131" s="22" t="s">
        <v>1537</v>
      </c>
      <c r="D131" s="22" t="s">
        <v>1537</v>
      </c>
      <c r="E131" s="22" t="s">
        <v>1546</v>
      </c>
      <c r="F131" s="22" t="s">
        <v>1537</v>
      </c>
      <c r="G131" s="22" t="s">
        <v>1570</v>
      </c>
      <c r="H131" s="22" t="s">
        <v>1540</v>
      </c>
      <c r="I131" s="22" t="s">
        <v>1545</v>
      </c>
      <c r="J131" s="22" t="s">
        <v>1543</v>
      </c>
      <c r="K131" s="20" t="str">
        <f>IF(Tabela813[[#This Row],[C]]&lt;&gt;"",IF(Tabela813[[#This Row],[RED]]&lt;&gt;"",(Tabela813[[#This Row],[RED]] &amp; "."),"") &amp; CONCATENATE(Tabela813[[#This Row],[C]],".",Tabela813[[#This Row],[O]],".",Tabela813[[#This Row],[E]],".",Tabela813[[#This Row],[D1]],".",Tabela813[[#This Row],[D2]],".",Tabela813[[#This Row],[D3]],".",Tabela813[[#This Row],[T]],".",Tabela813[[#This Row],[D4]]),"")</f>
        <v>1.1.2.1.50.0.8.00</v>
      </c>
      <c r="L131" s="23" t="s">
        <v>890</v>
      </c>
      <c r="M131" s="20" t="str">
        <f t="shared" si="1"/>
        <v>A</v>
      </c>
      <c r="N131" s="20">
        <f>IF(VALUE(Tabela813[[#This Row],[RED]]) &gt; 0,1,0) + IF(VALUE(J131)&gt;0,8,IF(VALUE(I131)&gt;0,7,IF(VALUE(H131)&gt;0,6,IF(VALUE(G131)&gt;0,5,IF(VALUE(F131)&gt;0,4,IF(VALUE(E131)&gt;0,3,IF(VALUE(D131)&gt;0,2,1)))))))</f>
        <v>7</v>
      </c>
      <c r="O131" s="22" t="s">
        <v>55</v>
      </c>
      <c r="P131" s="1" t="s">
        <v>92</v>
      </c>
      <c r="Q131" s="1"/>
      <c r="R131" s="39"/>
      <c r="S131" s="154" t="s">
        <v>158</v>
      </c>
      <c r="T131" s="7" t="str">
        <f>Tabela813[[#This Row],[NR]]&amp;" - "&amp;Tabela813[[#This Row],[Especificação]]</f>
        <v>1.1.2.1.50.0.8.00 - Taxa de Fiscalização de Vigilância Sanitária - Juros de Mora da Dívida Ativa</v>
      </c>
    </row>
    <row r="132" spans="1:20" ht="30" x14ac:dyDescent="0.25">
      <c r="A132" s="179"/>
      <c r="B132" s="51"/>
      <c r="C132" s="22" t="s">
        <v>1537</v>
      </c>
      <c r="D132" s="22" t="s">
        <v>1537</v>
      </c>
      <c r="E132" s="22" t="s">
        <v>1546</v>
      </c>
      <c r="F132" s="22" t="s">
        <v>1537</v>
      </c>
      <c r="G132" s="22" t="s">
        <v>1575</v>
      </c>
      <c r="H132" s="22" t="s">
        <v>1540</v>
      </c>
      <c r="I132" s="22" t="s">
        <v>1540</v>
      </c>
      <c r="J132" s="22" t="s">
        <v>1543</v>
      </c>
      <c r="K132" s="20" t="str">
        <f>IF(Tabela813[[#This Row],[C]]&lt;&gt;"",IF(Tabela813[[#This Row],[RED]]&lt;&gt;"",(Tabela813[[#This Row],[RED]] &amp; "."),"") &amp; CONCATENATE(Tabela813[[#This Row],[C]],".",Tabela813[[#This Row],[O]],".",Tabela813[[#This Row],[E]],".",Tabela813[[#This Row],[D1]],".",Tabela813[[#This Row],[D2]],".",Tabela813[[#This Row],[D3]],".",Tabela813[[#This Row],[T]],".",Tabela813[[#This Row],[D4]]),"")</f>
        <v>1.1.2.1.51.0.0.00</v>
      </c>
      <c r="L132" s="23" t="s">
        <v>93</v>
      </c>
      <c r="M132" s="20" t="str">
        <f t="shared" ref="M132:M204" si="2">IF(N132 &lt; N133,"S","A")</f>
        <v>S</v>
      </c>
      <c r="N132" s="20">
        <f>IF(VALUE(Tabela813[[#This Row],[RED]]) &gt; 0,1,0) + IF(VALUE(J132)&gt;0,8,IF(VALUE(I132)&gt;0,7,IF(VALUE(H132)&gt;0,6,IF(VALUE(G132)&gt;0,5,IF(VALUE(F132)&gt;0,4,IF(VALUE(E132)&gt;0,3,IF(VALUE(D132)&gt;0,2,1)))))))</f>
        <v>5</v>
      </c>
      <c r="O132" s="22" t="s">
        <v>55</v>
      </c>
      <c r="P132" s="1" t="s">
        <v>94</v>
      </c>
      <c r="Q132" s="1"/>
      <c r="R132" s="39"/>
      <c r="S132" s="154" t="s">
        <v>158</v>
      </c>
      <c r="T132" s="7" t="str">
        <f>Tabela813[[#This Row],[NR]]&amp;" - "&amp;Tabela813[[#This Row],[Especificação]]</f>
        <v>1.1.2.1.51.0.0.00 - Taxa de Saúde Suplementar</v>
      </c>
    </row>
    <row r="133" spans="1:20" ht="30" x14ac:dyDescent="0.25">
      <c r="A133" s="179"/>
      <c r="B133" s="51"/>
      <c r="C133" s="22" t="s">
        <v>1537</v>
      </c>
      <c r="D133" s="22" t="s">
        <v>1537</v>
      </c>
      <c r="E133" s="22" t="s">
        <v>1546</v>
      </c>
      <c r="F133" s="22" t="s">
        <v>1537</v>
      </c>
      <c r="G133" s="22" t="s">
        <v>1575</v>
      </c>
      <c r="H133" s="22" t="s">
        <v>1540</v>
      </c>
      <c r="I133" s="22" t="s">
        <v>1537</v>
      </c>
      <c r="J133" s="22" t="s">
        <v>1543</v>
      </c>
      <c r="K133" s="20" t="str">
        <f>IF(Tabela813[[#This Row],[C]]&lt;&gt;"",IF(Tabela813[[#This Row],[RED]]&lt;&gt;"",(Tabela813[[#This Row],[RED]] &amp; "."),"") &amp; CONCATENATE(Tabela813[[#This Row],[C]],".",Tabela813[[#This Row],[O]],".",Tabela813[[#This Row],[E]],".",Tabela813[[#This Row],[D1]],".",Tabela813[[#This Row],[D2]],".",Tabela813[[#This Row],[D3]],".",Tabela813[[#This Row],[T]],".",Tabela813[[#This Row],[D4]]),"")</f>
        <v>1.1.2.1.51.0.1.00</v>
      </c>
      <c r="L133" s="23" t="s">
        <v>891</v>
      </c>
      <c r="M133" s="20" t="str">
        <f t="shared" si="2"/>
        <v>A</v>
      </c>
      <c r="N133" s="20">
        <f>IF(VALUE(Tabela813[[#This Row],[RED]]) &gt; 0,1,0) + IF(VALUE(J133)&gt;0,8,IF(VALUE(I133)&gt;0,7,IF(VALUE(H133)&gt;0,6,IF(VALUE(G133)&gt;0,5,IF(VALUE(F133)&gt;0,4,IF(VALUE(E133)&gt;0,3,IF(VALUE(D133)&gt;0,2,1)))))))</f>
        <v>7</v>
      </c>
      <c r="O133" s="22" t="s">
        <v>55</v>
      </c>
      <c r="P133" s="1" t="s">
        <v>94</v>
      </c>
      <c r="Q133" s="1"/>
      <c r="R133" s="39"/>
      <c r="S133" s="154" t="s">
        <v>158</v>
      </c>
      <c r="T133" s="7" t="str">
        <f>Tabela813[[#This Row],[NR]]&amp;" - "&amp;Tabela813[[#This Row],[Especificação]]</f>
        <v>1.1.2.1.51.0.1.00 - Taxa de Saúde Suplementar - Principal</v>
      </c>
    </row>
    <row r="134" spans="1:20" ht="30" x14ac:dyDescent="0.25">
      <c r="A134" s="179"/>
      <c r="B134" s="51"/>
      <c r="C134" s="22" t="s">
        <v>1537</v>
      </c>
      <c r="D134" s="22" t="s">
        <v>1537</v>
      </c>
      <c r="E134" s="22" t="s">
        <v>1546</v>
      </c>
      <c r="F134" s="22" t="s">
        <v>1537</v>
      </c>
      <c r="G134" s="22" t="s">
        <v>1575</v>
      </c>
      <c r="H134" s="22" t="s">
        <v>1540</v>
      </c>
      <c r="I134" s="22" t="s">
        <v>1546</v>
      </c>
      <c r="J134" s="22" t="s">
        <v>1543</v>
      </c>
      <c r="K134" s="20" t="str">
        <f>IF(Tabela813[[#This Row],[C]]&lt;&gt;"",IF(Tabela813[[#This Row],[RED]]&lt;&gt;"",(Tabela813[[#This Row],[RED]] &amp; "."),"") &amp; CONCATENATE(Tabela813[[#This Row],[C]],".",Tabela813[[#This Row],[O]],".",Tabela813[[#This Row],[E]],".",Tabela813[[#This Row],[D1]],".",Tabela813[[#This Row],[D2]],".",Tabela813[[#This Row],[D3]],".",Tabela813[[#This Row],[T]],".",Tabela813[[#This Row],[D4]]),"")</f>
        <v>1.1.2.1.51.0.2.00</v>
      </c>
      <c r="L134" s="23" t="s">
        <v>892</v>
      </c>
      <c r="M134" s="20" t="str">
        <f t="shared" si="2"/>
        <v>A</v>
      </c>
      <c r="N134" s="20">
        <f>IF(VALUE(Tabela813[[#This Row],[RED]]) &gt; 0,1,0) + IF(VALUE(J134)&gt;0,8,IF(VALUE(I134)&gt;0,7,IF(VALUE(H134)&gt;0,6,IF(VALUE(G134)&gt;0,5,IF(VALUE(F134)&gt;0,4,IF(VALUE(E134)&gt;0,3,IF(VALUE(D134)&gt;0,2,1)))))))</f>
        <v>7</v>
      </c>
      <c r="O134" s="22" t="s">
        <v>55</v>
      </c>
      <c r="P134" s="1" t="s">
        <v>94</v>
      </c>
      <c r="Q134" s="1"/>
      <c r="R134" s="39"/>
      <c r="S134" s="154" t="s">
        <v>158</v>
      </c>
      <c r="T134" s="7" t="str">
        <f>Tabela813[[#This Row],[NR]]&amp;" - "&amp;Tabela813[[#This Row],[Especificação]]</f>
        <v>1.1.2.1.51.0.2.00 - Taxa de Saúde Suplementar - Multas e Juros de Mora</v>
      </c>
    </row>
    <row r="135" spans="1:20" ht="30" x14ac:dyDescent="0.25">
      <c r="A135" s="179"/>
      <c r="B135" s="51"/>
      <c r="C135" s="22" t="s">
        <v>1537</v>
      </c>
      <c r="D135" s="22" t="s">
        <v>1537</v>
      </c>
      <c r="E135" s="22" t="s">
        <v>1546</v>
      </c>
      <c r="F135" s="22" t="s">
        <v>1537</v>
      </c>
      <c r="G135" s="22" t="s">
        <v>1575</v>
      </c>
      <c r="H135" s="22" t="s">
        <v>1540</v>
      </c>
      <c r="I135" s="22" t="s">
        <v>1538</v>
      </c>
      <c r="J135" s="22" t="s">
        <v>1543</v>
      </c>
      <c r="K135" s="20" t="str">
        <f>IF(Tabela813[[#This Row],[C]]&lt;&gt;"",IF(Tabela813[[#This Row],[RED]]&lt;&gt;"",(Tabela813[[#This Row],[RED]] &amp; "."),"") &amp; CONCATENATE(Tabela813[[#This Row],[C]],".",Tabela813[[#This Row],[O]],".",Tabela813[[#This Row],[E]],".",Tabela813[[#This Row],[D1]],".",Tabela813[[#This Row],[D2]],".",Tabela813[[#This Row],[D3]],".",Tabela813[[#This Row],[T]],".",Tabela813[[#This Row],[D4]]),"")</f>
        <v>1.1.2.1.51.0.3.00</v>
      </c>
      <c r="L135" s="23" t="s">
        <v>893</v>
      </c>
      <c r="M135" s="20" t="str">
        <f t="shared" si="2"/>
        <v>A</v>
      </c>
      <c r="N135" s="20">
        <f>IF(VALUE(Tabela813[[#This Row],[RED]]) &gt; 0,1,0) + IF(VALUE(J135)&gt;0,8,IF(VALUE(I135)&gt;0,7,IF(VALUE(H135)&gt;0,6,IF(VALUE(G135)&gt;0,5,IF(VALUE(F135)&gt;0,4,IF(VALUE(E135)&gt;0,3,IF(VALUE(D135)&gt;0,2,1)))))))</f>
        <v>7</v>
      </c>
      <c r="O135" s="22" t="s">
        <v>55</v>
      </c>
      <c r="P135" s="1" t="s">
        <v>94</v>
      </c>
      <c r="Q135" s="1"/>
      <c r="R135" s="39"/>
      <c r="S135" s="154" t="s">
        <v>158</v>
      </c>
      <c r="T135" s="7" t="str">
        <f>Tabela813[[#This Row],[NR]]&amp;" - "&amp;Tabela813[[#This Row],[Especificação]]</f>
        <v>1.1.2.1.51.0.3.00 - Taxa de Saúde Suplementar - Dívida Ativa</v>
      </c>
    </row>
    <row r="136" spans="1:20" ht="30" x14ac:dyDescent="0.25">
      <c r="A136" s="179"/>
      <c r="B136" s="51"/>
      <c r="C136" s="22" t="s">
        <v>1537</v>
      </c>
      <c r="D136" s="22" t="s">
        <v>1537</v>
      </c>
      <c r="E136" s="22" t="s">
        <v>1546</v>
      </c>
      <c r="F136" s="22" t="s">
        <v>1537</v>
      </c>
      <c r="G136" s="22" t="s">
        <v>1575</v>
      </c>
      <c r="H136" s="22" t="s">
        <v>1540</v>
      </c>
      <c r="I136" s="22" t="s">
        <v>1547</v>
      </c>
      <c r="J136" s="22" t="s">
        <v>1543</v>
      </c>
      <c r="K136" s="20" t="str">
        <f>IF(Tabela813[[#This Row],[C]]&lt;&gt;"",IF(Tabela813[[#This Row],[RED]]&lt;&gt;"",(Tabela813[[#This Row],[RED]] &amp; "."),"") &amp; CONCATENATE(Tabela813[[#This Row],[C]],".",Tabela813[[#This Row],[O]],".",Tabela813[[#This Row],[E]],".",Tabela813[[#This Row],[D1]],".",Tabela813[[#This Row],[D2]],".",Tabela813[[#This Row],[D3]],".",Tabela813[[#This Row],[T]],".",Tabela813[[#This Row],[D4]]),"")</f>
        <v>1.1.2.1.51.0.4.00</v>
      </c>
      <c r="L136" s="23" t="s">
        <v>894</v>
      </c>
      <c r="M136" s="20" t="str">
        <f t="shared" si="2"/>
        <v>A</v>
      </c>
      <c r="N136" s="20">
        <f>IF(VALUE(Tabela813[[#This Row],[RED]]) &gt; 0,1,0) + IF(VALUE(J136)&gt;0,8,IF(VALUE(I136)&gt;0,7,IF(VALUE(H136)&gt;0,6,IF(VALUE(G136)&gt;0,5,IF(VALUE(F136)&gt;0,4,IF(VALUE(E136)&gt;0,3,IF(VALUE(D136)&gt;0,2,1)))))))</f>
        <v>7</v>
      </c>
      <c r="O136" s="22" t="s">
        <v>55</v>
      </c>
      <c r="P136" s="1" t="s">
        <v>94</v>
      </c>
      <c r="Q136" s="1"/>
      <c r="R136" s="39"/>
      <c r="S136" s="154" t="s">
        <v>158</v>
      </c>
      <c r="T136" s="7" t="str">
        <f>Tabela813[[#This Row],[NR]]&amp;" - "&amp;Tabela813[[#This Row],[Especificação]]</f>
        <v>1.1.2.1.51.0.4.00 - Taxa de Saúde Suplementar - Dívida Ativa - Multas e Juros de Mora da Dívida Ativa</v>
      </c>
    </row>
    <row r="137" spans="1:20" ht="30" x14ac:dyDescent="0.25">
      <c r="A137" s="179"/>
      <c r="B137" s="51"/>
      <c r="C137" s="22" t="s">
        <v>1537</v>
      </c>
      <c r="D137" s="22" t="s">
        <v>1537</v>
      </c>
      <c r="E137" s="22" t="s">
        <v>1546</v>
      </c>
      <c r="F137" s="22" t="s">
        <v>1537</v>
      </c>
      <c r="G137" s="22" t="s">
        <v>1575</v>
      </c>
      <c r="H137" s="22" t="s">
        <v>1540</v>
      </c>
      <c r="I137" s="22" t="s">
        <v>1548</v>
      </c>
      <c r="J137" s="22" t="s">
        <v>1543</v>
      </c>
      <c r="K137" s="20" t="str">
        <f>IF(Tabela813[[#This Row],[C]]&lt;&gt;"",IF(Tabela813[[#This Row],[RED]]&lt;&gt;"",(Tabela813[[#This Row],[RED]] &amp; "."),"") &amp; CONCATENATE(Tabela813[[#This Row],[C]],".",Tabela813[[#This Row],[O]],".",Tabela813[[#This Row],[E]],".",Tabela813[[#This Row],[D1]],".",Tabela813[[#This Row],[D2]],".",Tabela813[[#This Row],[D3]],".",Tabela813[[#This Row],[T]],".",Tabela813[[#This Row],[D4]]),"")</f>
        <v>1.1.2.1.51.0.5.00</v>
      </c>
      <c r="L137" s="23" t="s">
        <v>895</v>
      </c>
      <c r="M137" s="20" t="str">
        <f t="shared" si="2"/>
        <v>A</v>
      </c>
      <c r="N137" s="20">
        <f>IF(VALUE(Tabela813[[#This Row],[RED]]) &gt; 0,1,0) + IF(VALUE(J137)&gt;0,8,IF(VALUE(I137)&gt;0,7,IF(VALUE(H137)&gt;0,6,IF(VALUE(G137)&gt;0,5,IF(VALUE(F137)&gt;0,4,IF(VALUE(E137)&gt;0,3,IF(VALUE(D137)&gt;0,2,1)))))))</f>
        <v>7</v>
      </c>
      <c r="O137" s="22" t="s">
        <v>55</v>
      </c>
      <c r="P137" s="1" t="s">
        <v>94</v>
      </c>
      <c r="Q137" s="1"/>
      <c r="R137" s="39"/>
      <c r="S137" s="154" t="s">
        <v>158</v>
      </c>
      <c r="T137" s="7" t="str">
        <f>Tabela813[[#This Row],[NR]]&amp;" - "&amp;Tabela813[[#This Row],[Especificação]]</f>
        <v>1.1.2.1.51.0.5.00 - Taxa de Saúde Suplementar - Multas</v>
      </c>
    </row>
    <row r="138" spans="1:20" ht="30" x14ac:dyDescent="0.25">
      <c r="A138" s="179"/>
      <c r="B138" s="51"/>
      <c r="C138" s="22" t="s">
        <v>1537</v>
      </c>
      <c r="D138" s="22" t="s">
        <v>1537</v>
      </c>
      <c r="E138" s="22" t="s">
        <v>1546</v>
      </c>
      <c r="F138" s="22" t="s">
        <v>1537</v>
      </c>
      <c r="G138" s="22" t="s">
        <v>1575</v>
      </c>
      <c r="H138" s="22" t="s">
        <v>1540</v>
      </c>
      <c r="I138" s="22" t="s">
        <v>1542</v>
      </c>
      <c r="J138" s="22" t="s">
        <v>1543</v>
      </c>
      <c r="K138" s="20" t="str">
        <f>IF(Tabela813[[#This Row],[C]]&lt;&gt;"",IF(Tabela813[[#This Row],[RED]]&lt;&gt;"",(Tabela813[[#This Row],[RED]] &amp; "."),"") &amp; CONCATENATE(Tabela813[[#This Row],[C]],".",Tabela813[[#This Row],[O]],".",Tabela813[[#This Row],[E]],".",Tabela813[[#This Row],[D1]],".",Tabela813[[#This Row],[D2]],".",Tabela813[[#This Row],[D3]],".",Tabela813[[#This Row],[T]],".",Tabela813[[#This Row],[D4]]),"")</f>
        <v>1.1.2.1.51.0.6.00</v>
      </c>
      <c r="L138" s="23" t="s">
        <v>896</v>
      </c>
      <c r="M138" s="20" t="str">
        <f t="shared" si="2"/>
        <v>A</v>
      </c>
      <c r="N138" s="20">
        <f>IF(VALUE(Tabela813[[#This Row],[RED]]) &gt; 0,1,0) + IF(VALUE(J138)&gt;0,8,IF(VALUE(I138)&gt;0,7,IF(VALUE(H138)&gt;0,6,IF(VALUE(G138)&gt;0,5,IF(VALUE(F138)&gt;0,4,IF(VALUE(E138)&gt;0,3,IF(VALUE(D138)&gt;0,2,1)))))))</f>
        <v>7</v>
      </c>
      <c r="O138" s="22" t="s">
        <v>55</v>
      </c>
      <c r="P138" s="1" t="s">
        <v>94</v>
      </c>
      <c r="Q138" s="1"/>
      <c r="R138" s="39"/>
      <c r="S138" s="154" t="s">
        <v>158</v>
      </c>
      <c r="T138" s="7" t="str">
        <f>Tabela813[[#This Row],[NR]]&amp;" - "&amp;Tabela813[[#This Row],[Especificação]]</f>
        <v>1.1.2.1.51.0.6.00 - Taxa de Saúde Suplementar - Juros de Mora</v>
      </c>
    </row>
    <row r="139" spans="1:20" ht="30" x14ac:dyDescent="0.25">
      <c r="A139" s="179"/>
      <c r="B139" s="51"/>
      <c r="C139" s="22" t="s">
        <v>1537</v>
      </c>
      <c r="D139" s="22" t="s">
        <v>1537</v>
      </c>
      <c r="E139" s="22" t="s">
        <v>1546</v>
      </c>
      <c r="F139" s="22" t="s">
        <v>1537</v>
      </c>
      <c r="G139" s="22" t="s">
        <v>1575</v>
      </c>
      <c r="H139" s="22" t="s">
        <v>1540</v>
      </c>
      <c r="I139" s="22" t="s">
        <v>1544</v>
      </c>
      <c r="J139" s="22" t="s">
        <v>1543</v>
      </c>
      <c r="K139" s="20" t="str">
        <f>IF(Tabela813[[#This Row],[C]]&lt;&gt;"",IF(Tabela813[[#This Row],[RED]]&lt;&gt;"",(Tabela813[[#This Row],[RED]] &amp; "."),"") &amp; CONCATENATE(Tabela813[[#This Row],[C]],".",Tabela813[[#This Row],[O]],".",Tabela813[[#This Row],[E]],".",Tabela813[[#This Row],[D1]],".",Tabela813[[#This Row],[D2]],".",Tabela813[[#This Row],[D3]],".",Tabela813[[#This Row],[T]],".",Tabela813[[#This Row],[D4]]),"")</f>
        <v>1.1.2.1.51.0.7.00</v>
      </c>
      <c r="L139" s="23" t="s">
        <v>897</v>
      </c>
      <c r="M139" s="20" t="str">
        <f t="shared" si="2"/>
        <v>A</v>
      </c>
      <c r="N139" s="20">
        <f>IF(VALUE(Tabela813[[#This Row],[RED]]) &gt; 0,1,0) + IF(VALUE(J139)&gt;0,8,IF(VALUE(I139)&gt;0,7,IF(VALUE(H139)&gt;0,6,IF(VALUE(G139)&gt;0,5,IF(VALUE(F139)&gt;0,4,IF(VALUE(E139)&gt;0,3,IF(VALUE(D139)&gt;0,2,1)))))))</f>
        <v>7</v>
      </c>
      <c r="O139" s="22" t="s">
        <v>55</v>
      </c>
      <c r="P139" s="1" t="s">
        <v>94</v>
      </c>
      <c r="Q139" s="1"/>
      <c r="R139" s="39"/>
      <c r="S139" s="154" t="s">
        <v>158</v>
      </c>
      <c r="T139" s="7" t="str">
        <f>Tabela813[[#This Row],[NR]]&amp;" - "&amp;Tabela813[[#This Row],[Especificação]]</f>
        <v>1.1.2.1.51.0.7.00 - Taxa de Saúde Suplementar - Dívida Ativa - Multas da Dívida Ativa</v>
      </c>
    </row>
    <row r="140" spans="1:20" ht="30" x14ac:dyDescent="0.25">
      <c r="A140" s="179"/>
      <c r="B140" s="51"/>
      <c r="C140" s="22" t="s">
        <v>1537</v>
      </c>
      <c r="D140" s="22" t="s">
        <v>1537</v>
      </c>
      <c r="E140" s="22" t="s">
        <v>1546</v>
      </c>
      <c r="F140" s="22" t="s">
        <v>1537</v>
      </c>
      <c r="G140" s="22" t="s">
        <v>1575</v>
      </c>
      <c r="H140" s="22" t="s">
        <v>1540</v>
      </c>
      <c r="I140" s="22" t="s">
        <v>1545</v>
      </c>
      <c r="J140" s="22" t="s">
        <v>1543</v>
      </c>
      <c r="K140" s="20" t="str">
        <f>IF(Tabela813[[#This Row],[C]]&lt;&gt;"",IF(Tabela813[[#This Row],[RED]]&lt;&gt;"",(Tabela813[[#This Row],[RED]] &amp; "."),"") &amp; CONCATENATE(Tabela813[[#This Row],[C]],".",Tabela813[[#This Row],[O]],".",Tabela813[[#This Row],[E]],".",Tabela813[[#This Row],[D1]],".",Tabela813[[#This Row],[D2]],".",Tabela813[[#This Row],[D3]],".",Tabela813[[#This Row],[T]],".",Tabela813[[#This Row],[D4]]),"")</f>
        <v>1.1.2.1.51.0.8.00</v>
      </c>
      <c r="L140" s="23" t="s">
        <v>898</v>
      </c>
      <c r="M140" s="20" t="str">
        <f t="shared" si="2"/>
        <v>A</v>
      </c>
      <c r="N140" s="20">
        <f>IF(VALUE(Tabela813[[#This Row],[RED]]) &gt; 0,1,0) + IF(VALUE(J140)&gt;0,8,IF(VALUE(I140)&gt;0,7,IF(VALUE(H140)&gt;0,6,IF(VALUE(G140)&gt;0,5,IF(VALUE(F140)&gt;0,4,IF(VALUE(E140)&gt;0,3,IF(VALUE(D140)&gt;0,2,1)))))))</f>
        <v>7</v>
      </c>
      <c r="O140" s="22" t="s">
        <v>55</v>
      </c>
      <c r="P140" s="1" t="s">
        <v>94</v>
      </c>
      <c r="Q140" s="1"/>
      <c r="R140" s="39"/>
      <c r="S140" s="154" t="s">
        <v>158</v>
      </c>
      <c r="T140" s="7" t="str">
        <f>Tabela813[[#This Row],[NR]]&amp;" - "&amp;Tabela813[[#This Row],[Especificação]]</f>
        <v>1.1.2.1.51.0.8.00 - Taxa de Saúde Suplementar - Juros de Mora da Dívida Ativa</v>
      </c>
    </row>
    <row r="141" spans="1:20" ht="30" x14ac:dyDescent="0.25">
      <c r="A141" s="179"/>
      <c r="B141" s="51"/>
      <c r="C141" s="22" t="s">
        <v>1537</v>
      </c>
      <c r="D141" s="22" t="s">
        <v>1537</v>
      </c>
      <c r="E141" s="22" t="s">
        <v>1546</v>
      </c>
      <c r="F141" s="22" t="s">
        <v>1546</v>
      </c>
      <c r="G141" s="22" t="s">
        <v>1543</v>
      </c>
      <c r="H141" s="22" t="s">
        <v>1540</v>
      </c>
      <c r="I141" s="22" t="s">
        <v>1540</v>
      </c>
      <c r="J141" s="22" t="s">
        <v>1543</v>
      </c>
      <c r="K141" s="20" t="str">
        <f>IF(Tabela813[[#This Row],[C]]&lt;&gt;"",IF(Tabela813[[#This Row],[RED]]&lt;&gt;"",(Tabela813[[#This Row],[RED]] &amp; "."),"") &amp; CONCATENATE(Tabela813[[#This Row],[C]],".",Tabela813[[#This Row],[O]],".",Tabela813[[#This Row],[E]],".",Tabela813[[#This Row],[D1]],".",Tabela813[[#This Row],[D2]],".",Tabela813[[#This Row],[D3]],".",Tabela813[[#This Row],[T]],".",Tabela813[[#This Row],[D4]]),"")</f>
        <v>1.1.2.2.00.0.0.00</v>
      </c>
      <c r="L141" s="23" t="s">
        <v>3695</v>
      </c>
      <c r="M141" s="20" t="str">
        <f t="shared" si="2"/>
        <v>S</v>
      </c>
      <c r="N141" s="20">
        <f>IF(VALUE(Tabela813[[#This Row],[RED]]) &gt; 0,1,0) + IF(VALUE(J141)&gt;0,8,IF(VALUE(I141)&gt;0,7,IF(VALUE(H141)&gt;0,6,IF(VALUE(G141)&gt;0,5,IF(VALUE(F141)&gt;0,4,IF(VALUE(E141)&gt;0,3,IF(VALUE(D141)&gt;0,2,1)))))))</f>
        <v>4</v>
      </c>
      <c r="O141" s="22" t="s">
        <v>45</v>
      </c>
      <c r="P141" s="1" t="s">
        <v>95</v>
      </c>
      <c r="Q141" s="1"/>
      <c r="R141" s="39"/>
      <c r="S141" s="154" t="s">
        <v>158</v>
      </c>
      <c r="T141" s="7" t="str">
        <f>Tabela813[[#This Row],[NR]]&amp;" - "&amp;Tabela813[[#This Row],[Especificação]]</f>
        <v>1.1.2.2.00.0.0.00 - Taxas Pela Prestação de Serviços</v>
      </c>
    </row>
    <row r="142" spans="1:20" ht="30" x14ac:dyDescent="0.25">
      <c r="A142" s="179"/>
      <c r="B142" s="51"/>
      <c r="C142" s="22" t="s">
        <v>1537</v>
      </c>
      <c r="D142" s="22" t="s">
        <v>1537</v>
      </c>
      <c r="E142" s="22" t="s">
        <v>1546</v>
      </c>
      <c r="F142" s="22" t="s">
        <v>1546</v>
      </c>
      <c r="G142" s="22" t="s">
        <v>1539</v>
      </c>
      <c r="H142" s="22" t="s">
        <v>1540</v>
      </c>
      <c r="I142" s="22" t="s">
        <v>1540</v>
      </c>
      <c r="J142" s="22" t="s">
        <v>1543</v>
      </c>
      <c r="K142" s="20" t="str">
        <f>IF(Tabela813[[#This Row],[C]]&lt;&gt;"",IF(Tabela813[[#This Row],[RED]]&lt;&gt;"",(Tabela813[[#This Row],[RED]] &amp; "."),"") &amp; CONCATENATE(Tabela813[[#This Row],[C]],".",Tabela813[[#This Row],[O]],".",Tabela813[[#This Row],[E]],".",Tabela813[[#This Row],[D1]],".",Tabela813[[#This Row],[D2]],".",Tabela813[[#This Row],[D3]],".",Tabela813[[#This Row],[T]],".",Tabela813[[#This Row],[D4]]),"")</f>
        <v>1.1.2.2.01.0.0.00</v>
      </c>
      <c r="L142" s="23" t="s">
        <v>3696</v>
      </c>
      <c r="M142" s="20" t="str">
        <f t="shared" si="2"/>
        <v>S</v>
      </c>
      <c r="N142" s="20">
        <f>IF(VALUE(Tabela813[[#This Row],[RED]]) &gt; 0,1,0) + IF(VALUE(J142)&gt;0,8,IF(VALUE(I142)&gt;0,7,IF(VALUE(H142)&gt;0,6,IF(VALUE(G142)&gt;0,5,IF(VALUE(F142)&gt;0,4,IF(VALUE(E142)&gt;0,3,IF(VALUE(D142)&gt;0,2,1)))))))</f>
        <v>5</v>
      </c>
      <c r="O142" s="22" t="s">
        <v>51</v>
      </c>
      <c r="P142" s="1" t="s">
        <v>96</v>
      </c>
      <c r="Q142" s="1"/>
      <c r="R142" s="39"/>
      <c r="S142" s="154" t="s">
        <v>158</v>
      </c>
      <c r="T142" s="7" t="str">
        <f>Tabela813[[#This Row],[NR]]&amp;" - "&amp;Tabela813[[#This Row],[Especificação]]</f>
        <v>1.1.2.2.01.0.0.00 - Taxas Pela Prestação de Serviços em Geral</v>
      </c>
    </row>
    <row r="143" spans="1:20" ht="30" x14ac:dyDescent="0.25">
      <c r="A143" s="179"/>
      <c r="B143" s="51"/>
      <c r="C143" s="22" t="s">
        <v>1537</v>
      </c>
      <c r="D143" s="22" t="s">
        <v>1537</v>
      </c>
      <c r="E143" s="22" t="s">
        <v>1546</v>
      </c>
      <c r="F143" s="22" t="s">
        <v>1546</v>
      </c>
      <c r="G143" s="22" t="s">
        <v>1539</v>
      </c>
      <c r="H143" s="22" t="s">
        <v>1540</v>
      </c>
      <c r="I143" s="22" t="s">
        <v>1537</v>
      </c>
      <c r="J143" s="22" t="s">
        <v>1543</v>
      </c>
      <c r="K143" s="20" t="str">
        <f>IF(Tabela813[[#This Row],[C]]&lt;&gt;"",IF(Tabela813[[#This Row],[RED]]&lt;&gt;"",(Tabela813[[#This Row],[RED]] &amp; "."),"") &amp; CONCATENATE(Tabela813[[#This Row],[C]],".",Tabela813[[#This Row],[O]],".",Tabela813[[#This Row],[E]],".",Tabela813[[#This Row],[D1]],".",Tabela813[[#This Row],[D2]],".",Tabela813[[#This Row],[D3]],".",Tabela813[[#This Row],[T]],".",Tabela813[[#This Row],[D4]]),"")</f>
        <v>1.1.2.2.01.0.1.00</v>
      </c>
      <c r="L143" s="23" t="s">
        <v>3697</v>
      </c>
      <c r="M143" s="20" t="str">
        <f t="shared" si="2"/>
        <v>A</v>
      </c>
      <c r="N143" s="20">
        <f>IF(VALUE(Tabela813[[#This Row],[RED]]) &gt; 0,1,0) + IF(VALUE(J143)&gt;0,8,IF(VALUE(I143)&gt;0,7,IF(VALUE(H143)&gt;0,6,IF(VALUE(G143)&gt;0,5,IF(VALUE(F143)&gt;0,4,IF(VALUE(E143)&gt;0,3,IF(VALUE(D143)&gt;0,2,1)))))))</f>
        <v>7</v>
      </c>
      <c r="O143" s="22" t="s">
        <v>51</v>
      </c>
      <c r="P143" s="1" t="s">
        <v>96</v>
      </c>
      <c r="Q143" s="1"/>
      <c r="R143" s="39"/>
      <c r="S143" s="154" t="s">
        <v>158</v>
      </c>
      <c r="T143" s="7" t="str">
        <f>Tabela813[[#This Row],[NR]]&amp;" - "&amp;Tabela813[[#This Row],[Especificação]]</f>
        <v>1.1.2.2.01.0.1.00 - Taxas Pela Prestação de Serviços em Geral - Principal</v>
      </c>
    </row>
    <row r="144" spans="1:20" ht="30" x14ac:dyDescent="0.25">
      <c r="A144" s="179"/>
      <c r="B144" s="51"/>
      <c r="C144" s="22" t="s">
        <v>1537</v>
      </c>
      <c r="D144" s="22" t="s">
        <v>1537</v>
      </c>
      <c r="E144" s="22" t="s">
        <v>1546</v>
      </c>
      <c r="F144" s="22" t="s">
        <v>1546</v>
      </c>
      <c r="G144" s="22" t="s">
        <v>1539</v>
      </c>
      <c r="H144" s="22" t="s">
        <v>1540</v>
      </c>
      <c r="I144" s="22" t="s">
        <v>1546</v>
      </c>
      <c r="J144" s="22" t="s">
        <v>1543</v>
      </c>
      <c r="K144" s="20" t="str">
        <f>IF(Tabela813[[#This Row],[C]]&lt;&gt;"",IF(Tabela813[[#This Row],[RED]]&lt;&gt;"",(Tabela813[[#This Row],[RED]] &amp; "."),"") &amp; CONCATENATE(Tabela813[[#This Row],[C]],".",Tabela813[[#This Row],[O]],".",Tabela813[[#This Row],[E]],".",Tabela813[[#This Row],[D1]],".",Tabela813[[#This Row],[D2]],".",Tabela813[[#This Row],[D3]],".",Tabela813[[#This Row],[T]],".",Tabela813[[#This Row],[D4]]),"")</f>
        <v>1.1.2.2.01.0.2.00</v>
      </c>
      <c r="L144" s="23" t="s">
        <v>3698</v>
      </c>
      <c r="M144" s="20" t="str">
        <f t="shared" si="2"/>
        <v>A</v>
      </c>
      <c r="N144" s="20">
        <f>IF(VALUE(Tabela813[[#This Row],[RED]]) &gt; 0,1,0) + IF(VALUE(J144)&gt;0,8,IF(VALUE(I144)&gt;0,7,IF(VALUE(H144)&gt;0,6,IF(VALUE(G144)&gt;0,5,IF(VALUE(F144)&gt;0,4,IF(VALUE(E144)&gt;0,3,IF(VALUE(D144)&gt;0,2,1)))))))</f>
        <v>7</v>
      </c>
      <c r="O144" s="22" t="s">
        <v>51</v>
      </c>
      <c r="P144" s="1" t="s">
        <v>96</v>
      </c>
      <c r="Q144" s="1"/>
      <c r="R144" s="39"/>
      <c r="S144" s="154" t="s">
        <v>158</v>
      </c>
      <c r="T144" s="7" t="str">
        <f>Tabela813[[#This Row],[NR]]&amp;" - "&amp;Tabela813[[#This Row],[Especificação]]</f>
        <v>1.1.2.2.01.0.2.00 - Taxas Pela Prestação de Serviços em Geral - Multas e Juros de Mora</v>
      </c>
    </row>
    <row r="145" spans="1:20" ht="30" x14ac:dyDescent="0.25">
      <c r="A145" s="179"/>
      <c r="B145" s="51"/>
      <c r="C145" s="22" t="s">
        <v>1537</v>
      </c>
      <c r="D145" s="22" t="s">
        <v>1537</v>
      </c>
      <c r="E145" s="22" t="s">
        <v>1546</v>
      </c>
      <c r="F145" s="22" t="s">
        <v>1546</v>
      </c>
      <c r="G145" s="22" t="s">
        <v>1539</v>
      </c>
      <c r="H145" s="22" t="s">
        <v>1540</v>
      </c>
      <c r="I145" s="22" t="s">
        <v>1538</v>
      </c>
      <c r="J145" s="22" t="s">
        <v>1543</v>
      </c>
      <c r="K145" s="20" t="str">
        <f>IF(Tabela813[[#This Row],[C]]&lt;&gt;"",IF(Tabela813[[#This Row],[RED]]&lt;&gt;"",(Tabela813[[#This Row],[RED]] &amp; "."),"") &amp; CONCATENATE(Tabela813[[#This Row],[C]],".",Tabela813[[#This Row],[O]],".",Tabela813[[#This Row],[E]],".",Tabela813[[#This Row],[D1]],".",Tabela813[[#This Row],[D2]],".",Tabela813[[#This Row],[D3]],".",Tabela813[[#This Row],[T]],".",Tabela813[[#This Row],[D4]]),"")</f>
        <v>1.1.2.2.01.0.3.00</v>
      </c>
      <c r="L145" s="23" t="s">
        <v>3699</v>
      </c>
      <c r="M145" s="20" t="str">
        <f t="shared" si="2"/>
        <v>A</v>
      </c>
      <c r="N145" s="20">
        <f>IF(VALUE(Tabela813[[#This Row],[RED]]) &gt; 0,1,0) + IF(VALUE(J145)&gt;0,8,IF(VALUE(I145)&gt;0,7,IF(VALUE(H145)&gt;0,6,IF(VALUE(G145)&gt;0,5,IF(VALUE(F145)&gt;0,4,IF(VALUE(E145)&gt;0,3,IF(VALUE(D145)&gt;0,2,1)))))))</f>
        <v>7</v>
      </c>
      <c r="O145" s="22" t="s">
        <v>51</v>
      </c>
      <c r="P145" s="1" t="s">
        <v>96</v>
      </c>
      <c r="Q145" s="1"/>
      <c r="R145" s="39"/>
      <c r="S145" s="154" t="s">
        <v>158</v>
      </c>
      <c r="T145" s="7" t="str">
        <f>Tabela813[[#This Row],[NR]]&amp;" - "&amp;Tabela813[[#This Row],[Especificação]]</f>
        <v>1.1.2.2.01.0.3.00 - Taxas Pela Prestação de Serviços em Geral - Dívida Ativa</v>
      </c>
    </row>
    <row r="146" spans="1:20" ht="30" x14ac:dyDescent="0.25">
      <c r="A146" s="179"/>
      <c r="B146" s="51"/>
      <c r="C146" s="22" t="s">
        <v>1537</v>
      </c>
      <c r="D146" s="22" t="s">
        <v>1537</v>
      </c>
      <c r="E146" s="22" t="s">
        <v>1546</v>
      </c>
      <c r="F146" s="22" t="s">
        <v>1546</v>
      </c>
      <c r="G146" s="22" t="s">
        <v>1539</v>
      </c>
      <c r="H146" s="22" t="s">
        <v>1540</v>
      </c>
      <c r="I146" s="22" t="s">
        <v>1547</v>
      </c>
      <c r="J146" s="22" t="s">
        <v>1543</v>
      </c>
      <c r="K146" s="20" t="str">
        <f>IF(Tabela813[[#This Row],[C]]&lt;&gt;"",IF(Tabela813[[#This Row],[RED]]&lt;&gt;"",(Tabela813[[#This Row],[RED]] &amp; "."),"") &amp; CONCATENATE(Tabela813[[#This Row],[C]],".",Tabela813[[#This Row],[O]],".",Tabela813[[#This Row],[E]],".",Tabela813[[#This Row],[D1]],".",Tabela813[[#This Row],[D2]],".",Tabela813[[#This Row],[D3]],".",Tabela813[[#This Row],[T]],".",Tabela813[[#This Row],[D4]]),"")</f>
        <v>1.1.2.2.01.0.4.00</v>
      </c>
      <c r="L146" s="23" t="s">
        <v>3700</v>
      </c>
      <c r="M146" s="20" t="str">
        <f t="shared" si="2"/>
        <v>A</v>
      </c>
      <c r="N146" s="20">
        <f>IF(VALUE(Tabela813[[#This Row],[RED]]) &gt; 0,1,0) + IF(VALUE(J146)&gt;0,8,IF(VALUE(I146)&gt;0,7,IF(VALUE(H146)&gt;0,6,IF(VALUE(G146)&gt;0,5,IF(VALUE(F146)&gt;0,4,IF(VALUE(E146)&gt;0,3,IF(VALUE(D146)&gt;0,2,1)))))))</f>
        <v>7</v>
      </c>
      <c r="O146" s="22" t="s">
        <v>51</v>
      </c>
      <c r="P146" s="1" t="s">
        <v>96</v>
      </c>
      <c r="Q146" s="1"/>
      <c r="R146" s="39"/>
      <c r="S146" s="154" t="s">
        <v>158</v>
      </c>
      <c r="T146" s="7" t="str">
        <f>Tabela813[[#This Row],[NR]]&amp;" - "&amp;Tabela813[[#This Row],[Especificação]]</f>
        <v>1.1.2.2.01.0.4.00 - Taxas Pela Prestação de Serviços em Geral - Dívida Ativa - Multas e Juros de Mora da Dívida Ativa</v>
      </c>
    </row>
    <row r="147" spans="1:20" ht="30" x14ac:dyDescent="0.25">
      <c r="A147" s="179"/>
      <c r="B147" s="51"/>
      <c r="C147" s="22" t="s">
        <v>1537</v>
      </c>
      <c r="D147" s="22" t="s">
        <v>1537</v>
      </c>
      <c r="E147" s="22" t="s">
        <v>1546</v>
      </c>
      <c r="F147" s="22" t="s">
        <v>1546</v>
      </c>
      <c r="G147" s="22" t="s">
        <v>1539</v>
      </c>
      <c r="H147" s="22" t="s">
        <v>1540</v>
      </c>
      <c r="I147" s="22" t="s">
        <v>1548</v>
      </c>
      <c r="J147" s="22" t="s">
        <v>1543</v>
      </c>
      <c r="K147" s="20" t="str">
        <f>IF(Tabela813[[#This Row],[C]]&lt;&gt;"",IF(Tabela813[[#This Row],[RED]]&lt;&gt;"",(Tabela813[[#This Row],[RED]] &amp; "."),"") &amp; CONCATENATE(Tabela813[[#This Row],[C]],".",Tabela813[[#This Row],[O]],".",Tabela813[[#This Row],[E]],".",Tabela813[[#This Row],[D1]],".",Tabela813[[#This Row],[D2]],".",Tabela813[[#This Row],[D3]],".",Tabela813[[#This Row],[T]],".",Tabela813[[#This Row],[D4]]),"")</f>
        <v>1.1.2.2.01.0.5.00</v>
      </c>
      <c r="L147" s="23" t="s">
        <v>3701</v>
      </c>
      <c r="M147" s="20" t="str">
        <f t="shared" si="2"/>
        <v>A</v>
      </c>
      <c r="N147" s="20">
        <f>IF(VALUE(Tabela813[[#This Row],[RED]]) &gt; 0,1,0) + IF(VALUE(J147)&gt;0,8,IF(VALUE(I147)&gt;0,7,IF(VALUE(H147)&gt;0,6,IF(VALUE(G147)&gt;0,5,IF(VALUE(F147)&gt;0,4,IF(VALUE(E147)&gt;0,3,IF(VALUE(D147)&gt;0,2,1)))))))</f>
        <v>7</v>
      </c>
      <c r="O147" s="22" t="s">
        <v>51</v>
      </c>
      <c r="P147" s="1" t="s">
        <v>96</v>
      </c>
      <c r="Q147" s="1"/>
      <c r="R147" s="39"/>
      <c r="S147" s="154" t="s">
        <v>158</v>
      </c>
      <c r="T147" s="7" t="str">
        <f>Tabela813[[#This Row],[NR]]&amp;" - "&amp;Tabela813[[#This Row],[Especificação]]</f>
        <v>1.1.2.2.01.0.5.00 - Taxas Pela Prestação de Serviços em Geral - Multas</v>
      </c>
    </row>
    <row r="148" spans="1:20" ht="30" x14ac:dyDescent="0.25">
      <c r="A148" s="179"/>
      <c r="B148" s="51"/>
      <c r="C148" s="22" t="s">
        <v>1537</v>
      </c>
      <c r="D148" s="22" t="s">
        <v>1537</v>
      </c>
      <c r="E148" s="22" t="s">
        <v>1546</v>
      </c>
      <c r="F148" s="22" t="s">
        <v>1546</v>
      </c>
      <c r="G148" s="22" t="s">
        <v>1539</v>
      </c>
      <c r="H148" s="22" t="s">
        <v>1540</v>
      </c>
      <c r="I148" s="22" t="s">
        <v>1542</v>
      </c>
      <c r="J148" s="22" t="s">
        <v>1543</v>
      </c>
      <c r="K148" s="20" t="str">
        <f>IF(Tabela813[[#This Row],[C]]&lt;&gt;"",IF(Tabela813[[#This Row],[RED]]&lt;&gt;"",(Tabela813[[#This Row],[RED]] &amp; "."),"") &amp; CONCATENATE(Tabela813[[#This Row],[C]],".",Tabela813[[#This Row],[O]],".",Tabela813[[#This Row],[E]],".",Tabela813[[#This Row],[D1]],".",Tabela813[[#This Row],[D2]],".",Tabela813[[#This Row],[D3]],".",Tabela813[[#This Row],[T]],".",Tabela813[[#This Row],[D4]]),"")</f>
        <v>1.1.2.2.01.0.6.00</v>
      </c>
      <c r="L148" s="23" t="s">
        <v>3702</v>
      </c>
      <c r="M148" s="20" t="str">
        <f t="shared" si="2"/>
        <v>A</v>
      </c>
      <c r="N148" s="20">
        <f>IF(VALUE(Tabela813[[#This Row],[RED]]) &gt; 0,1,0) + IF(VALUE(J148)&gt;0,8,IF(VALUE(I148)&gt;0,7,IF(VALUE(H148)&gt;0,6,IF(VALUE(G148)&gt;0,5,IF(VALUE(F148)&gt;0,4,IF(VALUE(E148)&gt;0,3,IF(VALUE(D148)&gt;0,2,1)))))))</f>
        <v>7</v>
      </c>
      <c r="O148" s="22" t="s">
        <v>51</v>
      </c>
      <c r="P148" s="1" t="s">
        <v>96</v>
      </c>
      <c r="Q148" s="1"/>
      <c r="R148" s="39"/>
      <c r="S148" s="154" t="s">
        <v>158</v>
      </c>
      <c r="T148" s="7" t="str">
        <f>Tabela813[[#This Row],[NR]]&amp;" - "&amp;Tabela813[[#This Row],[Especificação]]</f>
        <v>1.1.2.2.01.0.6.00 - Taxas Pela Prestação de Serviços em Geral - Juros de Mora</v>
      </c>
    </row>
    <row r="149" spans="1:20" ht="30" x14ac:dyDescent="0.25">
      <c r="A149" s="179"/>
      <c r="B149" s="51"/>
      <c r="C149" s="22" t="s">
        <v>1537</v>
      </c>
      <c r="D149" s="22" t="s">
        <v>1537</v>
      </c>
      <c r="E149" s="22" t="s">
        <v>1546</v>
      </c>
      <c r="F149" s="22" t="s">
        <v>1546</v>
      </c>
      <c r="G149" s="22" t="s">
        <v>1539</v>
      </c>
      <c r="H149" s="22" t="s">
        <v>1540</v>
      </c>
      <c r="I149" s="22" t="s">
        <v>1544</v>
      </c>
      <c r="J149" s="22" t="s">
        <v>1543</v>
      </c>
      <c r="K149" s="20" t="str">
        <f>IF(Tabela813[[#This Row],[C]]&lt;&gt;"",IF(Tabela813[[#This Row],[RED]]&lt;&gt;"",(Tabela813[[#This Row],[RED]] &amp; "."),"") &amp; CONCATENATE(Tabela813[[#This Row],[C]],".",Tabela813[[#This Row],[O]],".",Tabela813[[#This Row],[E]],".",Tabela813[[#This Row],[D1]],".",Tabela813[[#This Row],[D2]],".",Tabela813[[#This Row],[D3]],".",Tabela813[[#This Row],[T]],".",Tabela813[[#This Row],[D4]]),"")</f>
        <v>1.1.2.2.01.0.7.00</v>
      </c>
      <c r="L149" s="23" t="s">
        <v>3703</v>
      </c>
      <c r="M149" s="20" t="str">
        <f t="shared" si="2"/>
        <v>A</v>
      </c>
      <c r="N149" s="20">
        <f>IF(VALUE(Tabela813[[#This Row],[RED]]) &gt; 0,1,0) + IF(VALUE(J149)&gt;0,8,IF(VALUE(I149)&gt;0,7,IF(VALUE(H149)&gt;0,6,IF(VALUE(G149)&gt;0,5,IF(VALUE(F149)&gt;0,4,IF(VALUE(E149)&gt;0,3,IF(VALUE(D149)&gt;0,2,1)))))))</f>
        <v>7</v>
      </c>
      <c r="O149" s="22" t="s">
        <v>51</v>
      </c>
      <c r="P149" s="1" t="s">
        <v>96</v>
      </c>
      <c r="Q149" s="1"/>
      <c r="R149" s="39"/>
      <c r="S149" s="154" t="s">
        <v>158</v>
      </c>
      <c r="T149" s="7" t="str">
        <f>Tabela813[[#This Row],[NR]]&amp;" - "&amp;Tabela813[[#This Row],[Especificação]]</f>
        <v>1.1.2.2.01.0.7.00 - Taxas Pela Prestação de Serviços em Geral - Dívida Ativa - Multas da Dívida Ativa</v>
      </c>
    </row>
    <row r="150" spans="1:20" ht="30" x14ac:dyDescent="0.25">
      <c r="A150" s="179"/>
      <c r="B150" s="51"/>
      <c r="C150" s="22" t="s">
        <v>1537</v>
      </c>
      <c r="D150" s="22" t="s">
        <v>1537</v>
      </c>
      <c r="E150" s="22" t="s">
        <v>1546</v>
      </c>
      <c r="F150" s="22" t="s">
        <v>1546</v>
      </c>
      <c r="G150" s="22" t="s">
        <v>1539</v>
      </c>
      <c r="H150" s="22" t="s">
        <v>1540</v>
      </c>
      <c r="I150" s="22" t="s">
        <v>1545</v>
      </c>
      <c r="J150" s="22" t="s">
        <v>1543</v>
      </c>
      <c r="K150" s="20" t="str">
        <f>IF(Tabela813[[#This Row],[C]]&lt;&gt;"",IF(Tabela813[[#This Row],[RED]]&lt;&gt;"",(Tabela813[[#This Row],[RED]] &amp; "."),"") &amp; CONCATENATE(Tabela813[[#This Row],[C]],".",Tabela813[[#This Row],[O]],".",Tabela813[[#This Row],[E]],".",Tabela813[[#This Row],[D1]],".",Tabela813[[#This Row],[D2]],".",Tabela813[[#This Row],[D3]],".",Tabela813[[#This Row],[T]],".",Tabela813[[#This Row],[D4]]),"")</f>
        <v>1.1.2.2.01.0.8.00</v>
      </c>
      <c r="L150" s="23" t="s">
        <v>3704</v>
      </c>
      <c r="M150" s="20" t="str">
        <f t="shared" si="2"/>
        <v>A</v>
      </c>
      <c r="N150" s="20">
        <f>IF(VALUE(Tabela813[[#This Row],[RED]]) &gt; 0,1,0) + IF(VALUE(J150)&gt;0,8,IF(VALUE(I150)&gt;0,7,IF(VALUE(H150)&gt;0,6,IF(VALUE(G150)&gt;0,5,IF(VALUE(F150)&gt;0,4,IF(VALUE(E150)&gt;0,3,IF(VALUE(D150)&gt;0,2,1)))))))</f>
        <v>7</v>
      </c>
      <c r="O150" s="22" t="s">
        <v>51</v>
      </c>
      <c r="P150" s="1" t="s">
        <v>96</v>
      </c>
      <c r="Q150" s="1"/>
      <c r="R150" s="39"/>
      <c r="S150" s="154" t="s">
        <v>158</v>
      </c>
      <c r="T150" s="7" t="str">
        <f>Tabela813[[#This Row],[NR]]&amp;" - "&amp;Tabela813[[#This Row],[Especificação]]</f>
        <v>1.1.2.2.01.0.8.00 - Taxas Pela Prestação de Serviços em Geral - Juros de Mora da Dívida Ativa</v>
      </c>
    </row>
    <row r="151" spans="1:20" ht="75" x14ac:dyDescent="0.25">
      <c r="A151" s="179"/>
      <c r="B151" s="51"/>
      <c r="C151" s="22" t="s">
        <v>1537</v>
      </c>
      <c r="D151" s="22" t="s">
        <v>1537</v>
      </c>
      <c r="E151" s="22" t="s">
        <v>1546</v>
      </c>
      <c r="F151" s="22" t="s">
        <v>1546</v>
      </c>
      <c r="G151" s="22" t="s">
        <v>1541</v>
      </c>
      <c r="H151" s="22" t="s">
        <v>1540</v>
      </c>
      <c r="I151" s="22" t="s">
        <v>1540</v>
      </c>
      <c r="J151" s="22" t="s">
        <v>1543</v>
      </c>
      <c r="K151" s="20" t="str">
        <f>IF(Tabela813[[#This Row],[C]]&lt;&gt;"",IF(Tabela813[[#This Row],[RED]]&lt;&gt;"",(Tabela813[[#This Row],[RED]] &amp; "."),"") &amp; CONCATENATE(Tabela813[[#This Row],[C]],".",Tabela813[[#This Row],[O]],".",Tabela813[[#This Row],[E]],".",Tabela813[[#This Row],[D1]],".",Tabela813[[#This Row],[D2]],".",Tabela813[[#This Row],[D3]],".",Tabela813[[#This Row],[T]],".",Tabela813[[#This Row],[D4]]),"")</f>
        <v>1.1.2.2.02.0.0.00</v>
      </c>
      <c r="L151" s="23" t="s">
        <v>98</v>
      </c>
      <c r="M151" s="20" t="str">
        <f t="shared" si="2"/>
        <v>S</v>
      </c>
      <c r="N151" s="20">
        <f>IF(VALUE(Tabela813[[#This Row],[RED]]) &gt; 0,1,0) + IF(VALUE(J151)&gt;0,8,IF(VALUE(I151)&gt;0,7,IF(VALUE(H151)&gt;0,6,IF(VALUE(G151)&gt;0,5,IF(VALUE(F151)&gt;0,4,IF(VALUE(E151)&gt;0,3,IF(VALUE(D151)&gt;0,2,1)))))))</f>
        <v>5</v>
      </c>
      <c r="O151" s="22" t="s">
        <v>51</v>
      </c>
      <c r="P151" s="1" t="s">
        <v>97</v>
      </c>
      <c r="Q151" s="1"/>
      <c r="R151" s="39"/>
      <c r="S151" s="154" t="s">
        <v>158</v>
      </c>
      <c r="T151" s="7" t="str">
        <f>Tabela813[[#This Row],[NR]]&amp;" - "&amp;Tabela813[[#This Row],[Especificação]]</f>
        <v>1.1.2.2.02.0.0.00 - Emolumentos e Custas Judiciais</v>
      </c>
    </row>
    <row r="152" spans="1:20" ht="75" x14ac:dyDescent="0.25">
      <c r="A152" s="179"/>
      <c r="B152" s="51"/>
      <c r="C152" s="22" t="s">
        <v>1537</v>
      </c>
      <c r="D152" s="22" t="s">
        <v>1537</v>
      </c>
      <c r="E152" s="22" t="s">
        <v>1546</v>
      </c>
      <c r="F152" s="22" t="s">
        <v>1546</v>
      </c>
      <c r="G152" s="22" t="s">
        <v>1541</v>
      </c>
      <c r="H152" s="22" t="s">
        <v>1540</v>
      </c>
      <c r="I152" s="22" t="s">
        <v>1537</v>
      </c>
      <c r="J152" s="22" t="s">
        <v>1543</v>
      </c>
      <c r="K152" s="20" t="str">
        <f>IF(Tabela813[[#This Row],[C]]&lt;&gt;"",IF(Tabela813[[#This Row],[RED]]&lt;&gt;"",(Tabela813[[#This Row],[RED]] &amp; "."),"") &amp; CONCATENATE(Tabela813[[#This Row],[C]],".",Tabela813[[#This Row],[O]],".",Tabela813[[#This Row],[E]],".",Tabela813[[#This Row],[D1]],".",Tabela813[[#This Row],[D2]],".",Tabela813[[#This Row],[D3]],".",Tabela813[[#This Row],[T]],".",Tabela813[[#This Row],[D4]]),"")</f>
        <v>1.1.2.2.02.0.1.00</v>
      </c>
      <c r="L152" s="23" t="s">
        <v>3705</v>
      </c>
      <c r="M152" s="20" t="str">
        <f t="shared" si="2"/>
        <v>A</v>
      </c>
      <c r="N152" s="20">
        <f>IF(VALUE(Tabela813[[#This Row],[RED]]) &gt; 0,1,0) + IF(VALUE(J152)&gt;0,8,IF(VALUE(I152)&gt;0,7,IF(VALUE(H152)&gt;0,6,IF(VALUE(G152)&gt;0,5,IF(VALUE(F152)&gt;0,4,IF(VALUE(E152)&gt;0,3,IF(VALUE(D152)&gt;0,2,1)))))))</f>
        <v>7</v>
      </c>
      <c r="O152" s="22" t="s">
        <v>51</v>
      </c>
      <c r="P152" s="1" t="s">
        <v>97</v>
      </c>
      <c r="Q152" s="1"/>
      <c r="R152" s="39"/>
      <c r="S152" s="154" t="s">
        <v>158</v>
      </c>
      <c r="T152" s="7" t="str">
        <f>Tabela813[[#This Row],[NR]]&amp;" - "&amp;Tabela813[[#This Row],[Especificação]]</f>
        <v>1.1.2.2.02.0.1.00 - Emolumentos e Custas Judiciais - Principal</v>
      </c>
    </row>
    <row r="153" spans="1:20" ht="75" x14ac:dyDescent="0.25">
      <c r="A153" s="179"/>
      <c r="B153" s="51"/>
      <c r="C153" s="22" t="s">
        <v>1537</v>
      </c>
      <c r="D153" s="22" t="s">
        <v>1537</v>
      </c>
      <c r="E153" s="22" t="s">
        <v>1546</v>
      </c>
      <c r="F153" s="22" t="s">
        <v>1546</v>
      </c>
      <c r="G153" s="22" t="s">
        <v>1541</v>
      </c>
      <c r="H153" s="22" t="s">
        <v>1540</v>
      </c>
      <c r="I153" s="22" t="s">
        <v>1546</v>
      </c>
      <c r="J153" s="22" t="s">
        <v>1543</v>
      </c>
      <c r="K153" s="20" t="str">
        <f>IF(Tabela813[[#This Row],[C]]&lt;&gt;"",IF(Tabela813[[#This Row],[RED]]&lt;&gt;"",(Tabela813[[#This Row],[RED]] &amp; "."),"") &amp; CONCATENATE(Tabela813[[#This Row],[C]],".",Tabela813[[#This Row],[O]],".",Tabela813[[#This Row],[E]],".",Tabela813[[#This Row],[D1]],".",Tabela813[[#This Row],[D2]],".",Tabela813[[#This Row],[D3]],".",Tabela813[[#This Row],[T]],".",Tabela813[[#This Row],[D4]]),"")</f>
        <v>1.1.2.2.02.0.2.00</v>
      </c>
      <c r="L153" s="23" t="s">
        <v>3706</v>
      </c>
      <c r="M153" s="20" t="str">
        <f t="shared" si="2"/>
        <v>A</v>
      </c>
      <c r="N153" s="20">
        <f>IF(VALUE(Tabela813[[#This Row],[RED]]) &gt; 0,1,0) + IF(VALUE(J153)&gt;0,8,IF(VALUE(I153)&gt;0,7,IF(VALUE(H153)&gt;0,6,IF(VALUE(G153)&gt;0,5,IF(VALUE(F153)&gt;0,4,IF(VALUE(E153)&gt;0,3,IF(VALUE(D153)&gt;0,2,1)))))))</f>
        <v>7</v>
      </c>
      <c r="O153" s="22" t="s">
        <v>51</v>
      </c>
      <c r="P153" s="1" t="s">
        <v>97</v>
      </c>
      <c r="Q153" s="1"/>
      <c r="R153" s="39"/>
      <c r="S153" s="154" t="s">
        <v>158</v>
      </c>
      <c r="T153" s="7" t="str">
        <f>Tabela813[[#This Row],[NR]]&amp;" - "&amp;Tabela813[[#This Row],[Especificação]]</f>
        <v>1.1.2.2.02.0.2.00 - Emolumentos e Custas Judiciais - Multas e Juros de Mora</v>
      </c>
    </row>
    <row r="154" spans="1:20" ht="75" x14ac:dyDescent="0.25">
      <c r="A154" s="179"/>
      <c r="B154" s="51"/>
      <c r="C154" s="22" t="s">
        <v>1537</v>
      </c>
      <c r="D154" s="22" t="s">
        <v>1537</v>
      </c>
      <c r="E154" s="22" t="s">
        <v>1546</v>
      </c>
      <c r="F154" s="22" t="s">
        <v>1546</v>
      </c>
      <c r="G154" s="22" t="s">
        <v>1541</v>
      </c>
      <c r="H154" s="22" t="s">
        <v>1540</v>
      </c>
      <c r="I154" s="22" t="s">
        <v>1538</v>
      </c>
      <c r="J154" s="22" t="s">
        <v>1543</v>
      </c>
      <c r="K154" s="20" t="str">
        <f>IF(Tabela813[[#This Row],[C]]&lt;&gt;"",IF(Tabela813[[#This Row],[RED]]&lt;&gt;"",(Tabela813[[#This Row],[RED]] &amp; "."),"") &amp; CONCATENATE(Tabela813[[#This Row],[C]],".",Tabela813[[#This Row],[O]],".",Tabela813[[#This Row],[E]],".",Tabela813[[#This Row],[D1]],".",Tabela813[[#This Row],[D2]],".",Tabela813[[#This Row],[D3]],".",Tabela813[[#This Row],[T]],".",Tabela813[[#This Row],[D4]]),"")</f>
        <v>1.1.2.2.02.0.3.00</v>
      </c>
      <c r="L154" s="23" t="s">
        <v>3707</v>
      </c>
      <c r="M154" s="20" t="str">
        <f t="shared" si="2"/>
        <v>A</v>
      </c>
      <c r="N154" s="20">
        <f>IF(VALUE(Tabela813[[#This Row],[RED]]) &gt; 0,1,0) + IF(VALUE(J154)&gt;0,8,IF(VALUE(I154)&gt;0,7,IF(VALUE(H154)&gt;0,6,IF(VALUE(G154)&gt;0,5,IF(VALUE(F154)&gt;0,4,IF(VALUE(E154)&gt;0,3,IF(VALUE(D154)&gt;0,2,1)))))))</f>
        <v>7</v>
      </c>
      <c r="O154" s="22" t="s">
        <v>51</v>
      </c>
      <c r="P154" s="1" t="s">
        <v>97</v>
      </c>
      <c r="Q154" s="1"/>
      <c r="R154" s="39"/>
      <c r="S154" s="154" t="s">
        <v>158</v>
      </c>
      <c r="T154" s="7" t="str">
        <f>Tabela813[[#This Row],[NR]]&amp;" - "&amp;Tabela813[[#This Row],[Especificação]]</f>
        <v>1.1.2.2.02.0.3.00 - Emolumentos e Custas Judiciais - Dívida Ativa</v>
      </c>
    </row>
    <row r="155" spans="1:20" ht="75" x14ac:dyDescent="0.25">
      <c r="A155" s="179"/>
      <c r="B155" s="51"/>
      <c r="C155" s="22" t="s">
        <v>1537</v>
      </c>
      <c r="D155" s="22" t="s">
        <v>1537</v>
      </c>
      <c r="E155" s="22" t="s">
        <v>1546</v>
      </c>
      <c r="F155" s="22" t="s">
        <v>1546</v>
      </c>
      <c r="G155" s="22" t="s">
        <v>1541</v>
      </c>
      <c r="H155" s="22" t="s">
        <v>1540</v>
      </c>
      <c r="I155" s="22" t="s">
        <v>1547</v>
      </c>
      <c r="J155" s="22" t="s">
        <v>1543</v>
      </c>
      <c r="K155" s="20" t="str">
        <f>IF(Tabela813[[#This Row],[C]]&lt;&gt;"",IF(Tabela813[[#This Row],[RED]]&lt;&gt;"",(Tabela813[[#This Row],[RED]] &amp; "."),"") &amp; CONCATENATE(Tabela813[[#This Row],[C]],".",Tabela813[[#This Row],[O]],".",Tabela813[[#This Row],[E]],".",Tabela813[[#This Row],[D1]],".",Tabela813[[#This Row],[D2]],".",Tabela813[[#This Row],[D3]],".",Tabela813[[#This Row],[T]],".",Tabela813[[#This Row],[D4]]),"")</f>
        <v>1.1.2.2.02.0.4.00</v>
      </c>
      <c r="L155" s="23" t="s">
        <v>3708</v>
      </c>
      <c r="M155" s="20" t="str">
        <f t="shared" si="2"/>
        <v>A</v>
      </c>
      <c r="N155" s="20">
        <f>IF(VALUE(Tabela813[[#This Row],[RED]]) &gt; 0,1,0) + IF(VALUE(J155)&gt;0,8,IF(VALUE(I155)&gt;0,7,IF(VALUE(H155)&gt;0,6,IF(VALUE(G155)&gt;0,5,IF(VALUE(F155)&gt;0,4,IF(VALUE(E155)&gt;0,3,IF(VALUE(D155)&gt;0,2,1)))))))</f>
        <v>7</v>
      </c>
      <c r="O155" s="22" t="s">
        <v>51</v>
      </c>
      <c r="P155" s="1" t="s">
        <v>97</v>
      </c>
      <c r="Q155" s="1"/>
      <c r="R155" s="39"/>
      <c r="S155" s="154" t="s">
        <v>158</v>
      </c>
      <c r="T155" s="7" t="str">
        <f>Tabela813[[#This Row],[NR]]&amp;" - "&amp;Tabela813[[#This Row],[Especificação]]</f>
        <v>1.1.2.2.02.0.4.00 - Emolumentos e Custas Judiciais - Dívida Ativa - Multas e Juros de Mora da Dívida Ativa</v>
      </c>
    </row>
    <row r="156" spans="1:20" ht="75" x14ac:dyDescent="0.25">
      <c r="A156" s="179"/>
      <c r="B156" s="51"/>
      <c r="C156" s="22" t="s">
        <v>1537</v>
      </c>
      <c r="D156" s="22" t="s">
        <v>1537</v>
      </c>
      <c r="E156" s="22" t="s">
        <v>1546</v>
      </c>
      <c r="F156" s="22" t="s">
        <v>1546</v>
      </c>
      <c r="G156" s="22" t="s">
        <v>1541</v>
      </c>
      <c r="H156" s="22" t="s">
        <v>1540</v>
      </c>
      <c r="I156" s="22" t="s">
        <v>1548</v>
      </c>
      <c r="J156" s="22" t="s">
        <v>1543</v>
      </c>
      <c r="K156" s="20" t="str">
        <f>IF(Tabela813[[#This Row],[C]]&lt;&gt;"",IF(Tabela813[[#This Row],[RED]]&lt;&gt;"",(Tabela813[[#This Row],[RED]] &amp; "."),"") &amp; CONCATENATE(Tabela813[[#This Row],[C]],".",Tabela813[[#This Row],[O]],".",Tabela813[[#This Row],[E]],".",Tabela813[[#This Row],[D1]],".",Tabela813[[#This Row],[D2]],".",Tabela813[[#This Row],[D3]],".",Tabela813[[#This Row],[T]],".",Tabela813[[#This Row],[D4]]),"")</f>
        <v>1.1.2.2.02.0.5.00</v>
      </c>
      <c r="L156" s="23" t="s">
        <v>3709</v>
      </c>
      <c r="M156" s="20" t="str">
        <f t="shared" si="2"/>
        <v>A</v>
      </c>
      <c r="N156" s="20">
        <f>IF(VALUE(Tabela813[[#This Row],[RED]]) &gt; 0,1,0) + IF(VALUE(J156)&gt;0,8,IF(VALUE(I156)&gt;0,7,IF(VALUE(H156)&gt;0,6,IF(VALUE(G156)&gt;0,5,IF(VALUE(F156)&gt;0,4,IF(VALUE(E156)&gt;0,3,IF(VALUE(D156)&gt;0,2,1)))))))</f>
        <v>7</v>
      </c>
      <c r="O156" s="22" t="s">
        <v>51</v>
      </c>
      <c r="P156" s="1" t="s">
        <v>97</v>
      </c>
      <c r="Q156" s="1"/>
      <c r="R156" s="39"/>
      <c r="S156" s="154" t="s">
        <v>158</v>
      </c>
      <c r="T156" s="7" t="str">
        <f>Tabela813[[#This Row],[NR]]&amp;" - "&amp;Tabela813[[#This Row],[Especificação]]</f>
        <v>1.1.2.2.02.0.5.00 - Emolumentos e Custas Judiciais - Multas</v>
      </c>
    </row>
    <row r="157" spans="1:20" ht="75" x14ac:dyDescent="0.25">
      <c r="A157" s="179"/>
      <c r="B157" s="51"/>
      <c r="C157" s="22" t="s">
        <v>1537</v>
      </c>
      <c r="D157" s="22" t="s">
        <v>1537</v>
      </c>
      <c r="E157" s="22" t="s">
        <v>1546</v>
      </c>
      <c r="F157" s="22" t="s">
        <v>1546</v>
      </c>
      <c r="G157" s="22" t="s">
        <v>1541</v>
      </c>
      <c r="H157" s="22" t="s">
        <v>1540</v>
      </c>
      <c r="I157" s="22" t="s">
        <v>1542</v>
      </c>
      <c r="J157" s="22" t="s">
        <v>1543</v>
      </c>
      <c r="K157" s="20" t="str">
        <f>IF(Tabela813[[#This Row],[C]]&lt;&gt;"",IF(Tabela813[[#This Row],[RED]]&lt;&gt;"",(Tabela813[[#This Row],[RED]] &amp; "."),"") &amp; CONCATENATE(Tabela813[[#This Row],[C]],".",Tabela813[[#This Row],[O]],".",Tabela813[[#This Row],[E]],".",Tabela813[[#This Row],[D1]],".",Tabela813[[#This Row],[D2]],".",Tabela813[[#This Row],[D3]],".",Tabela813[[#This Row],[T]],".",Tabela813[[#This Row],[D4]]),"")</f>
        <v>1.1.2.2.02.0.6.00</v>
      </c>
      <c r="L157" s="23" t="s">
        <v>3710</v>
      </c>
      <c r="M157" s="20" t="str">
        <f t="shared" si="2"/>
        <v>A</v>
      </c>
      <c r="N157" s="20">
        <f>IF(VALUE(Tabela813[[#This Row],[RED]]) &gt; 0,1,0) + IF(VALUE(J157)&gt;0,8,IF(VALUE(I157)&gt;0,7,IF(VALUE(H157)&gt;0,6,IF(VALUE(G157)&gt;0,5,IF(VALUE(F157)&gt;0,4,IF(VALUE(E157)&gt;0,3,IF(VALUE(D157)&gt;0,2,1)))))))</f>
        <v>7</v>
      </c>
      <c r="O157" s="22" t="s">
        <v>51</v>
      </c>
      <c r="P157" s="1" t="s">
        <v>97</v>
      </c>
      <c r="Q157" s="1"/>
      <c r="R157" s="39"/>
      <c r="S157" s="154" t="s">
        <v>158</v>
      </c>
      <c r="T157" s="7" t="str">
        <f>Tabela813[[#This Row],[NR]]&amp;" - "&amp;Tabela813[[#This Row],[Especificação]]</f>
        <v>1.1.2.2.02.0.6.00 - Emolumentos e Custas Judiciais - Juros de Mora</v>
      </c>
    </row>
    <row r="158" spans="1:20" ht="75" x14ac:dyDescent="0.25">
      <c r="A158" s="179"/>
      <c r="B158" s="51"/>
      <c r="C158" s="22" t="s">
        <v>1537</v>
      </c>
      <c r="D158" s="22" t="s">
        <v>1537</v>
      </c>
      <c r="E158" s="22" t="s">
        <v>1546</v>
      </c>
      <c r="F158" s="22" t="s">
        <v>1546</v>
      </c>
      <c r="G158" s="22" t="s">
        <v>1541</v>
      </c>
      <c r="H158" s="22" t="s">
        <v>1540</v>
      </c>
      <c r="I158" s="22" t="s">
        <v>1544</v>
      </c>
      <c r="J158" s="22" t="s">
        <v>1543</v>
      </c>
      <c r="K158" s="20" t="str">
        <f>IF(Tabela813[[#This Row],[C]]&lt;&gt;"",IF(Tabela813[[#This Row],[RED]]&lt;&gt;"",(Tabela813[[#This Row],[RED]] &amp; "."),"") &amp; CONCATENATE(Tabela813[[#This Row],[C]],".",Tabela813[[#This Row],[O]],".",Tabela813[[#This Row],[E]],".",Tabela813[[#This Row],[D1]],".",Tabela813[[#This Row],[D2]],".",Tabela813[[#This Row],[D3]],".",Tabela813[[#This Row],[T]],".",Tabela813[[#This Row],[D4]]),"")</f>
        <v>1.1.2.2.02.0.7.00</v>
      </c>
      <c r="L158" s="23" t="s">
        <v>3711</v>
      </c>
      <c r="M158" s="20" t="str">
        <f t="shared" si="2"/>
        <v>A</v>
      </c>
      <c r="N158" s="20">
        <f>IF(VALUE(Tabela813[[#This Row],[RED]]) &gt; 0,1,0) + IF(VALUE(J158)&gt;0,8,IF(VALUE(I158)&gt;0,7,IF(VALUE(H158)&gt;0,6,IF(VALUE(G158)&gt;0,5,IF(VALUE(F158)&gt;0,4,IF(VALUE(E158)&gt;0,3,IF(VALUE(D158)&gt;0,2,1)))))))</f>
        <v>7</v>
      </c>
      <c r="O158" s="22" t="s">
        <v>51</v>
      </c>
      <c r="P158" s="1" t="s">
        <v>97</v>
      </c>
      <c r="Q158" s="1"/>
      <c r="R158" s="39"/>
      <c r="S158" s="154" t="s">
        <v>158</v>
      </c>
      <c r="T158" s="7" t="str">
        <f>Tabela813[[#This Row],[NR]]&amp;" - "&amp;Tabela813[[#This Row],[Especificação]]</f>
        <v>1.1.2.2.02.0.7.00 - Emolumentos e Custas Judiciais - Dívida Ativa - Multas da Dívida Ativa</v>
      </c>
    </row>
    <row r="159" spans="1:20" ht="75" x14ac:dyDescent="0.25">
      <c r="A159" s="179"/>
      <c r="B159" s="51"/>
      <c r="C159" s="22" t="s">
        <v>1537</v>
      </c>
      <c r="D159" s="22" t="s">
        <v>1537</v>
      </c>
      <c r="E159" s="22" t="s">
        <v>1546</v>
      </c>
      <c r="F159" s="22" t="s">
        <v>1546</v>
      </c>
      <c r="G159" s="22" t="s">
        <v>1541</v>
      </c>
      <c r="H159" s="22" t="s">
        <v>1540</v>
      </c>
      <c r="I159" s="22" t="s">
        <v>1545</v>
      </c>
      <c r="J159" s="22" t="s">
        <v>1543</v>
      </c>
      <c r="K159" s="20" t="str">
        <f>IF(Tabela813[[#This Row],[C]]&lt;&gt;"",IF(Tabela813[[#This Row],[RED]]&lt;&gt;"",(Tabela813[[#This Row],[RED]] &amp; "."),"") &amp; CONCATENATE(Tabela813[[#This Row],[C]],".",Tabela813[[#This Row],[O]],".",Tabela813[[#This Row],[E]],".",Tabela813[[#This Row],[D1]],".",Tabela813[[#This Row],[D2]],".",Tabela813[[#This Row],[D3]],".",Tabela813[[#This Row],[T]],".",Tabela813[[#This Row],[D4]]),"")</f>
        <v>1.1.2.2.02.0.8.00</v>
      </c>
      <c r="L159" s="23" t="s">
        <v>3712</v>
      </c>
      <c r="M159" s="20" t="str">
        <f t="shared" si="2"/>
        <v>A</v>
      </c>
      <c r="N159" s="20">
        <f>IF(VALUE(Tabela813[[#This Row],[RED]]) &gt; 0,1,0) + IF(VALUE(J159)&gt;0,8,IF(VALUE(I159)&gt;0,7,IF(VALUE(H159)&gt;0,6,IF(VALUE(G159)&gt;0,5,IF(VALUE(F159)&gt;0,4,IF(VALUE(E159)&gt;0,3,IF(VALUE(D159)&gt;0,2,1)))))))</f>
        <v>7</v>
      </c>
      <c r="O159" s="22" t="s">
        <v>51</v>
      </c>
      <c r="P159" s="1" t="s">
        <v>97</v>
      </c>
      <c r="Q159" s="1"/>
      <c r="R159" s="39"/>
      <c r="S159" s="154" t="s">
        <v>158</v>
      </c>
      <c r="T159" s="7" t="str">
        <f>Tabela813[[#This Row],[NR]]&amp;" - "&amp;Tabela813[[#This Row],[Especificação]]</f>
        <v>1.1.2.2.02.0.8.00 - Emolumentos e Custas Judiciais - Juros de Mora da Dívida Ativa</v>
      </c>
    </row>
    <row r="160" spans="1:20" ht="45" x14ac:dyDescent="0.25">
      <c r="A160" s="179"/>
      <c r="B160" s="51"/>
      <c r="C160" s="22" t="s">
        <v>1537</v>
      </c>
      <c r="D160" s="22" t="s">
        <v>1537</v>
      </c>
      <c r="E160" s="22" t="s">
        <v>1546</v>
      </c>
      <c r="F160" s="22" t="s">
        <v>1546</v>
      </c>
      <c r="G160" s="22" t="s">
        <v>1570</v>
      </c>
      <c r="H160" s="22" t="s">
        <v>1540</v>
      </c>
      <c r="I160" s="22" t="s">
        <v>1540</v>
      </c>
      <c r="J160" s="22" t="s">
        <v>1543</v>
      </c>
      <c r="K160" s="20" t="str">
        <f>IF(Tabela813[[#This Row],[C]]&lt;&gt;"",IF(Tabela813[[#This Row],[RED]]&lt;&gt;"",(Tabela813[[#This Row],[RED]] &amp; "."),"") &amp; CONCATENATE(Tabela813[[#This Row],[C]],".",Tabela813[[#This Row],[O]],".",Tabela813[[#This Row],[E]],".",Tabela813[[#This Row],[D1]],".",Tabela813[[#This Row],[D2]],".",Tabela813[[#This Row],[D3]],".",Tabela813[[#This Row],[T]],".",Tabela813[[#This Row],[D4]]),"")</f>
        <v>1.1.2.2.50.0.0.00</v>
      </c>
      <c r="L160" s="23" t="s">
        <v>99</v>
      </c>
      <c r="M160" s="20" t="str">
        <f t="shared" si="2"/>
        <v>S</v>
      </c>
      <c r="N160" s="20">
        <f>IF(VALUE(Tabela813[[#This Row],[RED]]) &gt; 0,1,0) + IF(VALUE(J160)&gt;0,8,IF(VALUE(I160)&gt;0,7,IF(VALUE(H160)&gt;0,6,IF(VALUE(G160)&gt;0,5,IF(VALUE(F160)&gt;0,4,IF(VALUE(E160)&gt;0,3,IF(VALUE(D160)&gt;0,2,1)))))))</f>
        <v>5</v>
      </c>
      <c r="O160" s="22" t="s">
        <v>55</v>
      </c>
      <c r="P160" s="1" t="s">
        <v>100</v>
      </c>
      <c r="Q160" s="1" t="s">
        <v>101</v>
      </c>
      <c r="R160" s="39"/>
      <c r="S160" s="154" t="s">
        <v>158</v>
      </c>
      <c r="T160" s="7" t="str">
        <f>Tabela813[[#This Row],[NR]]&amp;" - "&amp;Tabela813[[#This Row],[Especificação]]</f>
        <v>1.1.2.2.50.0.0.00 - Taxas Judiciais</v>
      </c>
    </row>
    <row r="161" spans="1:20" ht="45" x14ac:dyDescent="0.25">
      <c r="A161" s="179"/>
      <c r="B161" s="51"/>
      <c r="C161" s="22" t="s">
        <v>1537</v>
      </c>
      <c r="D161" s="22" t="s">
        <v>1537</v>
      </c>
      <c r="E161" s="22" t="s">
        <v>1546</v>
      </c>
      <c r="F161" s="22" t="s">
        <v>1546</v>
      </c>
      <c r="G161" s="22" t="s">
        <v>1570</v>
      </c>
      <c r="H161" s="22" t="s">
        <v>1540</v>
      </c>
      <c r="I161" s="22" t="s">
        <v>1537</v>
      </c>
      <c r="J161" s="22" t="s">
        <v>1543</v>
      </c>
      <c r="K161" s="20" t="str">
        <f>IF(Tabela813[[#This Row],[C]]&lt;&gt;"",IF(Tabela813[[#This Row],[RED]]&lt;&gt;"",(Tabela813[[#This Row],[RED]] &amp; "."),"") &amp; CONCATENATE(Tabela813[[#This Row],[C]],".",Tabela813[[#This Row],[O]],".",Tabela813[[#This Row],[E]],".",Tabela813[[#This Row],[D1]],".",Tabela813[[#This Row],[D2]],".",Tabela813[[#This Row],[D3]],".",Tabela813[[#This Row],[T]],".",Tabela813[[#This Row],[D4]]),"")</f>
        <v>1.1.2.2.50.0.1.00</v>
      </c>
      <c r="L161" s="23" t="s">
        <v>899</v>
      </c>
      <c r="M161" s="20" t="str">
        <f t="shared" si="2"/>
        <v>A</v>
      </c>
      <c r="N161" s="20">
        <f>IF(VALUE(Tabela813[[#This Row],[RED]]) &gt; 0,1,0) + IF(VALUE(J161)&gt;0,8,IF(VALUE(I161)&gt;0,7,IF(VALUE(H161)&gt;0,6,IF(VALUE(G161)&gt;0,5,IF(VALUE(F161)&gt;0,4,IF(VALUE(E161)&gt;0,3,IF(VALUE(D161)&gt;0,2,1)))))))</f>
        <v>7</v>
      </c>
      <c r="O161" s="22" t="s">
        <v>55</v>
      </c>
      <c r="P161" s="1" t="s">
        <v>100</v>
      </c>
      <c r="Q161" s="1" t="s">
        <v>101</v>
      </c>
      <c r="R161" s="39"/>
      <c r="S161" s="154" t="s">
        <v>158</v>
      </c>
      <c r="T161" s="7" t="str">
        <f>Tabela813[[#This Row],[NR]]&amp;" - "&amp;Tabela813[[#This Row],[Especificação]]</f>
        <v>1.1.2.2.50.0.1.00 - Taxas Judiciais - Principal</v>
      </c>
    </row>
    <row r="162" spans="1:20" ht="45" x14ac:dyDescent="0.25">
      <c r="A162" s="179"/>
      <c r="B162" s="51"/>
      <c r="C162" s="22" t="s">
        <v>1537</v>
      </c>
      <c r="D162" s="22" t="s">
        <v>1537</v>
      </c>
      <c r="E162" s="22" t="s">
        <v>1546</v>
      </c>
      <c r="F162" s="22" t="s">
        <v>1546</v>
      </c>
      <c r="G162" s="22" t="s">
        <v>1570</v>
      </c>
      <c r="H162" s="22" t="s">
        <v>1540</v>
      </c>
      <c r="I162" s="22" t="s">
        <v>1546</v>
      </c>
      <c r="J162" s="22" t="s">
        <v>1543</v>
      </c>
      <c r="K162" s="20" t="str">
        <f>IF(Tabela813[[#This Row],[C]]&lt;&gt;"",IF(Tabela813[[#This Row],[RED]]&lt;&gt;"",(Tabela813[[#This Row],[RED]] &amp; "."),"") &amp; CONCATENATE(Tabela813[[#This Row],[C]],".",Tabela813[[#This Row],[O]],".",Tabela813[[#This Row],[E]],".",Tabela813[[#This Row],[D1]],".",Tabela813[[#This Row],[D2]],".",Tabela813[[#This Row],[D3]],".",Tabela813[[#This Row],[T]],".",Tabela813[[#This Row],[D4]]),"")</f>
        <v>1.1.2.2.50.0.2.00</v>
      </c>
      <c r="L162" s="23" t="s">
        <v>900</v>
      </c>
      <c r="M162" s="20" t="str">
        <f t="shared" si="2"/>
        <v>A</v>
      </c>
      <c r="N162" s="20">
        <f>IF(VALUE(Tabela813[[#This Row],[RED]]) &gt; 0,1,0) + IF(VALUE(J162)&gt;0,8,IF(VALUE(I162)&gt;0,7,IF(VALUE(H162)&gt;0,6,IF(VALUE(G162)&gt;0,5,IF(VALUE(F162)&gt;0,4,IF(VALUE(E162)&gt;0,3,IF(VALUE(D162)&gt;0,2,1)))))))</f>
        <v>7</v>
      </c>
      <c r="O162" s="22" t="s">
        <v>55</v>
      </c>
      <c r="P162" s="1" t="s">
        <v>100</v>
      </c>
      <c r="Q162" s="1" t="s">
        <v>101</v>
      </c>
      <c r="R162" s="39"/>
      <c r="S162" s="154" t="s">
        <v>158</v>
      </c>
      <c r="T162" s="7" t="str">
        <f>Tabela813[[#This Row],[NR]]&amp;" - "&amp;Tabela813[[#This Row],[Especificação]]</f>
        <v>1.1.2.2.50.0.2.00 - Taxas Judiciais - Multas e Juros de Mora</v>
      </c>
    </row>
    <row r="163" spans="1:20" ht="45" x14ac:dyDescent="0.25">
      <c r="A163" s="179"/>
      <c r="B163" s="51"/>
      <c r="C163" s="22" t="s">
        <v>1537</v>
      </c>
      <c r="D163" s="22" t="s">
        <v>1537</v>
      </c>
      <c r="E163" s="22" t="s">
        <v>1546</v>
      </c>
      <c r="F163" s="22" t="s">
        <v>1546</v>
      </c>
      <c r="G163" s="22" t="s">
        <v>1570</v>
      </c>
      <c r="H163" s="22" t="s">
        <v>1540</v>
      </c>
      <c r="I163" s="22" t="s">
        <v>1538</v>
      </c>
      <c r="J163" s="22" t="s">
        <v>1543</v>
      </c>
      <c r="K163" s="20" t="str">
        <f>IF(Tabela813[[#This Row],[C]]&lt;&gt;"",IF(Tabela813[[#This Row],[RED]]&lt;&gt;"",(Tabela813[[#This Row],[RED]] &amp; "."),"") &amp; CONCATENATE(Tabela813[[#This Row],[C]],".",Tabela813[[#This Row],[O]],".",Tabela813[[#This Row],[E]],".",Tabela813[[#This Row],[D1]],".",Tabela813[[#This Row],[D2]],".",Tabela813[[#This Row],[D3]],".",Tabela813[[#This Row],[T]],".",Tabela813[[#This Row],[D4]]),"")</f>
        <v>1.1.2.2.50.0.3.00</v>
      </c>
      <c r="L163" s="23" t="s">
        <v>901</v>
      </c>
      <c r="M163" s="20" t="str">
        <f t="shared" si="2"/>
        <v>A</v>
      </c>
      <c r="N163" s="20">
        <f>IF(VALUE(Tabela813[[#This Row],[RED]]) &gt; 0,1,0) + IF(VALUE(J163)&gt;0,8,IF(VALUE(I163)&gt;0,7,IF(VALUE(H163)&gt;0,6,IF(VALUE(G163)&gt;0,5,IF(VALUE(F163)&gt;0,4,IF(VALUE(E163)&gt;0,3,IF(VALUE(D163)&gt;0,2,1)))))))</f>
        <v>7</v>
      </c>
      <c r="O163" s="22" t="s">
        <v>55</v>
      </c>
      <c r="P163" s="1" t="s">
        <v>100</v>
      </c>
      <c r="Q163" s="1" t="s">
        <v>101</v>
      </c>
      <c r="R163" s="39"/>
      <c r="S163" s="154" t="s">
        <v>158</v>
      </c>
      <c r="T163" s="7" t="str">
        <f>Tabela813[[#This Row],[NR]]&amp;" - "&amp;Tabela813[[#This Row],[Especificação]]</f>
        <v>1.1.2.2.50.0.3.00 - Taxas Judiciais - Dívida Ativa</v>
      </c>
    </row>
    <row r="164" spans="1:20" ht="45" x14ac:dyDescent="0.25">
      <c r="A164" s="179"/>
      <c r="B164" s="51"/>
      <c r="C164" s="22" t="s">
        <v>1537</v>
      </c>
      <c r="D164" s="22" t="s">
        <v>1537</v>
      </c>
      <c r="E164" s="22" t="s">
        <v>1546</v>
      </c>
      <c r="F164" s="22" t="s">
        <v>1546</v>
      </c>
      <c r="G164" s="22" t="s">
        <v>1570</v>
      </c>
      <c r="H164" s="22" t="s">
        <v>1540</v>
      </c>
      <c r="I164" s="22" t="s">
        <v>1547</v>
      </c>
      <c r="J164" s="22" t="s">
        <v>1543</v>
      </c>
      <c r="K164" s="20" t="str">
        <f>IF(Tabela813[[#This Row],[C]]&lt;&gt;"",IF(Tabela813[[#This Row],[RED]]&lt;&gt;"",(Tabela813[[#This Row],[RED]] &amp; "."),"") &amp; CONCATENATE(Tabela813[[#This Row],[C]],".",Tabela813[[#This Row],[O]],".",Tabela813[[#This Row],[E]],".",Tabela813[[#This Row],[D1]],".",Tabela813[[#This Row],[D2]],".",Tabela813[[#This Row],[D3]],".",Tabela813[[#This Row],[T]],".",Tabela813[[#This Row],[D4]]),"")</f>
        <v>1.1.2.2.50.0.4.00</v>
      </c>
      <c r="L164" s="23" t="s">
        <v>902</v>
      </c>
      <c r="M164" s="20" t="str">
        <f t="shared" si="2"/>
        <v>A</v>
      </c>
      <c r="N164" s="20">
        <f>IF(VALUE(Tabela813[[#This Row],[RED]]) &gt; 0,1,0) + IF(VALUE(J164)&gt;0,8,IF(VALUE(I164)&gt;0,7,IF(VALUE(H164)&gt;0,6,IF(VALUE(G164)&gt;0,5,IF(VALUE(F164)&gt;0,4,IF(VALUE(E164)&gt;0,3,IF(VALUE(D164)&gt;0,2,1)))))))</f>
        <v>7</v>
      </c>
      <c r="O164" s="22" t="s">
        <v>55</v>
      </c>
      <c r="P164" s="1" t="s">
        <v>100</v>
      </c>
      <c r="Q164" s="1" t="s">
        <v>101</v>
      </c>
      <c r="R164" s="39"/>
      <c r="S164" s="154" t="s">
        <v>158</v>
      </c>
      <c r="T164" s="7" t="str">
        <f>Tabela813[[#This Row],[NR]]&amp;" - "&amp;Tabela813[[#This Row],[Especificação]]</f>
        <v>1.1.2.2.50.0.4.00 - Taxas Judiciais - Dívida Ativa - Multas e Juros de Mora da Dívida Ativa</v>
      </c>
    </row>
    <row r="165" spans="1:20" ht="45" x14ac:dyDescent="0.25">
      <c r="A165" s="179"/>
      <c r="B165" s="51"/>
      <c r="C165" s="22" t="s">
        <v>1537</v>
      </c>
      <c r="D165" s="22" t="s">
        <v>1537</v>
      </c>
      <c r="E165" s="22" t="s">
        <v>1546</v>
      </c>
      <c r="F165" s="22" t="s">
        <v>1546</v>
      </c>
      <c r="G165" s="22" t="s">
        <v>1570</v>
      </c>
      <c r="H165" s="22" t="s">
        <v>1540</v>
      </c>
      <c r="I165" s="22" t="s">
        <v>1548</v>
      </c>
      <c r="J165" s="22" t="s">
        <v>1543</v>
      </c>
      <c r="K165" s="20" t="str">
        <f>IF(Tabela813[[#This Row],[C]]&lt;&gt;"",IF(Tabela813[[#This Row],[RED]]&lt;&gt;"",(Tabela813[[#This Row],[RED]] &amp; "."),"") &amp; CONCATENATE(Tabela813[[#This Row],[C]],".",Tabela813[[#This Row],[O]],".",Tabela813[[#This Row],[E]],".",Tabela813[[#This Row],[D1]],".",Tabela813[[#This Row],[D2]],".",Tabela813[[#This Row],[D3]],".",Tabela813[[#This Row],[T]],".",Tabela813[[#This Row],[D4]]),"")</f>
        <v>1.1.2.2.50.0.5.00</v>
      </c>
      <c r="L165" s="23" t="s">
        <v>903</v>
      </c>
      <c r="M165" s="20" t="str">
        <f t="shared" si="2"/>
        <v>A</v>
      </c>
      <c r="N165" s="20">
        <f>IF(VALUE(Tabela813[[#This Row],[RED]]) &gt; 0,1,0) + IF(VALUE(J165)&gt;0,8,IF(VALUE(I165)&gt;0,7,IF(VALUE(H165)&gt;0,6,IF(VALUE(G165)&gt;0,5,IF(VALUE(F165)&gt;0,4,IF(VALUE(E165)&gt;0,3,IF(VALUE(D165)&gt;0,2,1)))))))</f>
        <v>7</v>
      </c>
      <c r="O165" s="22" t="s">
        <v>55</v>
      </c>
      <c r="P165" s="1" t="s">
        <v>100</v>
      </c>
      <c r="Q165" s="1" t="s">
        <v>101</v>
      </c>
      <c r="R165" s="39"/>
      <c r="S165" s="154" t="s">
        <v>158</v>
      </c>
      <c r="T165" s="7" t="str">
        <f>Tabela813[[#This Row],[NR]]&amp;" - "&amp;Tabela813[[#This Row],[Especificação]]</f>
        <v>1.1.2.2.50.0.5.00 - Taxas Judiciais - Multas</v>
      </c>
    </row>
    <row r="166" spans="1:20" ht="45" x14ac:dyDescent="0.25">
      <c r="A166" s="179"/>
      <c r="B166" s="51"/>
      <c r="C166" s="22" t="s">
        <v>1537</v>
      </c>
      <c r="D166" s="22" t="s">
        <v>1537</v>
      </c>
      <c r="E166" s="22" t="s">
        <v>1546</v>
      </c>
      <c r="F166" s="22" t="s">
        <v>1546</v>
      </c>
      <c r="G166" s="22" t="s">
        <v>1570</v>
      </c>
      <c r="H166" s="22" t="s">
        <v>1540</v>
      </c>
      <c r="I166" s="22" t="s">
        <v>1542</v>
      </c>
      <c r="J166" s="22" t="s">
        <v>1543</v>
      </c>
      <c r="K166" s="20" t="str">
        <f>IF(Tabela813[[#This Row],[C]]&lt;&gt;"",IF(Tabela813[[#This Row],[RED]]&lt;&gt;"",(Tabela813[[#This Row],[RED]] &amp; "."),"") &amp; CONCATENATE(Tabela813[[#This Row],[C]],".",Tabela813[[#This Row],[O]],".",Tabela813[[#This Row],[E]],".",Tabela813[[#This Row],[D1]],".",Tabela813[[#This Row],[D2]],".",Tabela813[[#This Row],[D3]],".",Tabela813[[#This Row],[T]],".",Tabela813[[#This Row],[D4]]),"")</f>
        <v>1.1.2.2.50.0.6.00</v>
      </c>
      <c r="L166" s="23" t="s">
        <v>904</v>
      </c>
      <c r="M166" s="20" t="str">
        <f t="shared" si="2"/>
        <v>A</v>
      </c>
      <c r="N166" s="20">
        <f>IF(VALUE(Tabela813[[#This Row],[RED]]) &gt; 0,1,0) + IF(VALUE(J166)&gt;0,8,IF(VALUE(I166)&gt;0,7,IF(VALUE(H166)&gt;0,6,IF(VALUE(G166)&gt;0,5,IF(VALUE(F166)&gt;0,4,IF(VALUE(E166)&gt;0,3,IF(VALUE(D166)&gt;0,2,1)))))))</f>
        <v>7</v>
      </c>
      <c r="O166" s="22" t="s">
        <v>55</v>
      </c>
      <c r="P166" s="1" t="s">
        <v>100</v>
      </c>
      <c r="Q166" s="1" t="s">
        <v>101</v>
      </c>
      <c r="R166" s="39"/>
      <c r="S166" s="154" t="s">
        <v>158</v>
      </c>
      <c r="T166" s="7" t="str">
        <f>Tabela813[[#This Row],[NR]]&amp;" - "&amp;Tabela813[[#This Row],[Especificação]]</f>
        <v>1.1.2.2.50.0.6.00 - Taxas Judiciais - Juros de Mora</v>
      </c>
    </row>
    <row r="167" spans="1:20" ht="45" x14ac:dyDescent="0.25">
      <c r="A167" s="179"/>
      <c r="B167" s="51"/>
      <c r="C167" s="22" t="s">
        <v>1537</v>
      </c>
      <c r="D167" s="22" t="s">
        <v>1537</v>
      </c>
      <c r="E167" s="22" t="s">
        <v>1546</v>
      </c>
      <c r="F167" s="22" t="s">
        <v>1546</v>
      </c>
      <c r="G167" s="22" t="s">
        <v>1570</v>
      </c>
      <c r="H167" s="22" t="s">
        <v>1540</v>
      </c>
      <c r="I167" s="22" t="s">
        <v>1544</v>
      </c>
      <c r="J167" s="22" t="s">
        <v>1543</v>
      </c>
      <c r="K167" s="20" t="str">
        <f>IF(Tabela813[[#This Row],[C]]&lt;&gt;"",IF(Tabela813[[#This Row],[RED]]&lt;&gt;"",(Tabela813[[#This Row],[RED]] &amp; "."),"") &amp; CONCATENATE(Tabela813[[#This Row],[C]],".",Tabela813[[#This Row],[O]],".",Tabela813[[#This Row],[E]],".",Tabela813[[#This Row],[D1]],".",Tabela813[[#This Row],[D2]],".",Tabela813[[#This Row],[D3]],".",Tabela813[[#This Row],[T]],".",Tabela813[[#This Row],[D4]]),"")</f>
        <v>1.1.2.2.50.0.7.00</v>
      </c>
      <c r="L167" s="23" t="s">
        <v>905</v>
      </c>
      <c r="M167" s="20" t="str">
        <f t="shared" si="2"/>
        <v>A</v>
      </c>
      <c r="N167" s="20">
        <f>IF(VALUE(Tabela813[[#This Row],[RED]]) &gt; 0,1,0) + IF(VALUE(J167)&gt;0,8,IF(VALUE(I167)&gt;0,7,IF(VALUE(H167)&gt;0,6,IF(VALUE(G167)&gt;0,5,IF(VALUE(F167)&gt;0,4,IF(VALUE(E167)&gt;0,3,IF(VALUE(D167)&gt;0,2,1)))))))</f>
        <v>7</v>
      </c>
      <c r="O167" s="22" t="s">
        <v>55</v>
      </c>
      <c r="P167" s="1" t="s">
        <v>100</v>
      </c>
      <c r="Q167" s="1" t="s">
        <v>101</v>
      </c>
      <c r="R167" s="39"/>
      <c r="S167" s="154" t="s">
        <v>158</v>
      </c>
      <c r="T167" s="7" t="str">
        <f>Tabela813[[#This Row],[NR]]&amp;" - "&amp;Tabela813[[#This Row],[Especificação]]</f>
        <v>1.1.2.2.50.0.7.00 - Taxas Judiciais - Dívida Ativa - Multas da Dívida Ativa</v>
      </c>
    </row>
    <row r="168" spans="1:20" ht="45" x14ac:dyDescent="0.25">
      <c r="A168" s="179"/>
      <c r="B168" s="51"/>
      <c r="C168" s="22" t="s">
        <v>1537</v>
      </c>
      <c r="D168" s="22" t="s">
        <v>1537</v>
      </c>
      <c r="E168" s="22" t="s">
        <v>1546</v>
      </c>
      <c r="F168" s="22" t="s">
        <v>1546</v>
      </c>
      <c r="G168" s="22" t="s">
        <v>1570</v>
      </c>
      <c r="H168" s="22" t="s">
        <v>1540</v>
      </c>
      <c r="I168" s="22" t="s">
        <v>1545</v>
      </c>
      <c r="J168" s="22" t="s">
        <v>1543</v>
      </c>
      <c r="K168" s="20" t="str">
        <f>IF(Tabela813[[#This Row],[C]]&lt;&gt;"",IF(Tabela813[[#This Row],[RED]]&lt;&gt;"",(Tabela813[[#This Row],[RED]] &amp; "."),"") &amp; CONCATENATE(Tabela813[[#This Row],[C]],".",Tabela813[[#This Row],[O]],".",Tabela813[[#This Row],[E]],".",Tabela813[[#This Row],[D1]],".",Tabela813[[#This Row],[D2]],".",Tabela813[[#This Row],[D3]],".",Tabela813[[#This Row],[T]],".",Tabela813[[#This Row],[D4]]),"")</f>
        <v>1.1.2.2.50.0.8.00</v>
      </c>
      <c r="L168" s="23" t="s">
        <v>906</v>
      </c>
      <c r="M168" s="20" t="str">
        <f t="shared" si="2"/>
        <v>A</v>
      </c>
      <c r="N168" s="20">
        <f>IF(VALUE(Tabela813[[#This Row],[RED]]) &gt; 0,1,0) + IF(VALUE(J168)&gt;0,8,IF(VALUE(I168)&gt;0,7,IF(VALUE(H168)&gt;0,6,IF(VALUE(G168)&gt;0,5,IF(VALUE(F168)&gt;0,4,IF(VALUE(E168)&gt;0,3,IF(VALUE(D168)&gt;0,2,1)))))))</f>
        <v>7</v>
      </c>
      <c r="O168" s="22" t="s">
        <v>55</v>
      </c>
      <c r="P168" s="1" t="s">
        <v>100</v>
      </c>
      <c r="Q168" s="1" t="s">
        <v>101</v>
      </c>
      <c r="R168" s="39"/>
      <c r="S168" s="154" t="s">
        <v>158</v>
      </c>
      <c r="T168" s="7" t="str">
        <f>Tabela813[[#This Row],[NR]]&amp;" - "&amp;Tabela813[[#This Row],[Especificação]]</f>
        <v>1.1.2.2.50.0.8.00 - Taxas Judiciais - Juros de Mora da Dívida Ativa</v>
      </c>
    </row>
    <row r="169" spans="1:20" ht="45" x14ac:dyDescent="0.25">
      <c r="A169" s="179"/>
      <c r="B169" s="51"/>
      <c r="C169" s="22" t="s">
        <v>1537</v>
      </c>
      <c r="D169" s="22" t="s">
        <v>1537</v>
      </c>
      <c r="E169" s="22" t="s">
        <v>1546</v>
      </c>
      <c r="F169" s="22" t="s">
        <v>1546</v>
      </c>
      <c r="G169" s="22" t="s">
        <v>1575</v>
      </c>
      <c r="H169" s="22" t="s">
        <v>1540</v>
      </c>
      <c r="I169" s="22" t="s">
        <v>1540</v>
      </c>
      <c r="J169" s="22" t="s">
        <v>1543</v>
      </c>
      <c r="K169" s="20" t="str">
        <f>IF(Tabela813[[#This Row],[C]]&lt;&gt;"",IF(Tabela813[[#This Row],[RED]]&lt;&gt;"",(Tabela813[[#This Row],[RED]] &amp; "."),"") &amp; CONCATENATE(Tabela813[[#This Row],[C]],".",Tabela813[[#This Row],[O]],".",Tabela813[[#This Row],[E]],".",Tabela813[[#This Row],[D1]],".",Tabela813[[#This Row],[D2]],".",Tabela813[[#This Row],[D3]],".",Tabela813[[#This Row],[T]],".",Tabela813[[#This Row],[D4]]),"")</f>
        <v>1.1.2.2.51.0.0.00</v>
      </c>
      <c r="L169" s="23" t="s">
        <v>102</v>
      </c>
      <c r="M169" s="20" t="str">
        <f t="shared" si="2"/>
        <v>S</v>
      </c>
      <c r="N169" s="20">
        <f>IF(VALUE(Tabela813[[#This Row],[RED]]) &gt; 0,1,0) + IF(VALUE(J169)&gt;0,8,IF(VALUE(I169)&gt;0,7,IF(VALUE(H169)&gt;0,6,IF(VALUE(G169)&gt;0,5,IF(VALUE(F169)&gt;0,4,IF(VALUE(E169)&gt;0,3,IF(VALUE(D169)&gt;0,2,1)))))))</f>
        <v>5</v>
      </c>
      <c r="O169" s="22" t="s">
        <v>55</v>
      </c>
      <c r="P169" s="1" t="s">
        <v>103</v>
      </c>
      <c r="Q169" s="1" t="s">
        <v>101</v>
      </c>
      <c r="R169" s="39"/>
      <c r="S169" s="154" t="s">
        <v>158</v>
      </c>
      <c r="T169" s="7" t="str">
        <f>Tabela813[[#This Row],[NR]]&amp;" - "&amp;Tabela813[[#This Row],[Especificação]]</f>
        <v>1.1.2.2.51.0.0.00 - Taxas Extrajudiciais</v>
      </c>
    </row>
    <row r="170" spans="1:20" ht="45" x14ac:dyDescent="0.25">
      <c r="A170" s="179"/>
      <c r="B170" s="51"/>
      <c r="C170" s="22" t="s">
        <v>1537</v>
      </c>
      <c r="D170" s="22" t="s">
        <v>1537</v>
      </c>
      <c r="E170" s="22" t="s">
        <v>1546</v>
      </c>
      <c r="F170" s="22" t="s">
        <v>1546</v>
      </c>
      <c r="G170" s="22" t="s">
        <v>1575</v>
      </c>
      <c r="H170" s="22" t="s">
        <v>1540</v>
      </c>
      <c r="I170" s="22" t="s">
        <v>1537</v>
      </c>
      <c r="J170" s="22" t="s">
        <v>1543</v>
      </c>
      <c r="K170" s="20" t="str">
        <f>IF(Tabela813[[#This Row],[C]]&lt;&gt;"",IF(Tabela813[[#This Row],[RED]]&lt;&gt;"",(Tabela813[[#This Row],[RED]] &amp; "."),"") &amp; CONCATENATE(Tabela813[[#This Row],[C]],".",Tabela813[[#This Row],[O]],".",Tabela813[[#This Row],[E]],".",Tabela813[[#This Row],[D1]],".",Tabela813[[#This Row],[D2]],".",Tabela813[[#This Row],[D3]],".",Tabela813[[#This Row],[T]],".",Tabela813[[#This Row],[D4]]),"")</f>
        <v>1.1.2.2.51.0.1.00</v>
      </c>
      <c r="L170" s="23" t="s">
        <v>907</v>
      </c>
      <c r="M170" s="20" t="str">
        <f t="shared" si="2"/>
        <v>A</v>
      </c>
      <c r="N170" s="20">
        <f>IF(VALUE(Tabela813[[#This Row],[RED]]) &gt; 0,1,0) + IF(VALUE(J170)&gt;0,8,IF(VALUE(I170)&gt;0,7,IF(VALUE(H170)&gt;0,6,IF(VALUE(G170)&gt;0,5,IF(VALUE(F170)&gt;0,4,IF(VALUE(E170)&gt;0,3,IF(VALUE(D170)&gt;0,2,1)))))))</f>
        <v>7</v>
      </c>
      <c r="O170" s="22" t="s">
        <v>55</v>
      </c>
      <c r="P170" s="1" t="s">
        <v>103</v>
      </c>
      <c r="Q170" s="1" t="s">
        <v>101</v>
      </c>
      <c r="R170" s="39"/>
      <c r="S170" s="154" t="s">
        <v>158</v>
      </c>
      <c r="T170" s="7" t="str">
        <f>Tabela813[[#This Row],[NR]]&amp;" - "&amp;Tabela813[[#This Row],[Especificação]]</f>
        <v>1.1.2.2.51.0.1.00 - Taxas Extrajudiciais - Principal</v>
      </c>
    </row>
    <row r="171" spans="1:20" ht="45" x14ac:dyDescent="0.25">
      <c r="A171" s="179"/>
      <c r="B171" s="51"/>
      <c r="C171" s="22" t="s">
        <v>1537</v>
      </c>
      <c r="D171" s="22" t="s">
        <v>1537</v>
      </c>
      <c r="E171" s="22" t="s">
        <v>1546</v>
      </c>
      <c r="F171" s="22" t="s">
        <v>1546</v>
      </c>
      <c r="G171" s="22" t="s">
        <v>1575</v>
      </c>
      <c r="H171" s="22" t="s">
        <v>1540</v>
      </c>
      <c r="I171" s="22" t="s">
        <v>1546</v>
      </c>
      <c r="J171" s="22" t="s">
        <v>1543</v>
      </c>
      <c r="K171" s="20" t="str">
        <f>IF(Tabela813[[#This Row],[C]]&lt;&gt;"",IF(Tabela813[[#This Row],[RED]]&lt;&gt;"",(Tabela813[[#This Row],[RED]] &amp; "."),"") &amp; CONCATENATE(Tabela813[[#This Row],[C]],".",Tabela813[[#This Row],[O]],".",Tabela813[[#This Row],[E]],".",Tabela813[[#This Row],[D1]],".",Tabela813[[#This Row],[D2]],".",Tabela813[[#This Row],[D3]],".",Tabela813[[#This Row],[T]],".",Tabela813[[#This Row],[D4]]),"")</f>
        <v>1.1.2.2.51.0.2.00</v>
      </c>
      <c r="L171" s="23" t="s">
        <v>908</v>
      </c>
      <c r="M171" s="20" t="str">
        <f t="shared" si="2"/>
        <v>A</v>
      </c>
      <c r="N171" s="20">
        <f>IF(VALUE(Tabela813[[#This Row],[RED]]) &gt; 0,1,0) + IF(VALUE(J171)&gt;0,8,IF(VALUE(I171)&gt;0,7,IF(VALUE(H171)&gt;0,6,IF(VALUE(G171)&gt;0,5,IF(VALUE(F171)&gt;0,4,IF(VALUE(E171)&gt;0,3,IF(VALUE(D171)&gt;0,2,1)))))))</f>
        <v>7</v>
      </c>
      <c r="O171" s="22" t="s">
        <v>55</v>
      </c>
      <c r="P171" s="1" t="s">
        <v>103</v>
      </c>
      <c r="Q171" s="1" t="s">
        <v>101</v>
      </c>
      <c r="R171" s="39"/>
      <c r="S171" s="154" t="s">
        <v>158</v>
      </c>
      <c r="T171" s="7" t="str">
        <f>Tabela813[[#This Row],[NR]]&amp;" - "&amp;Tabela813[[#This Row],[Especificação]]</f>
        <v>1.1.2.2.51.0.2.00 - Taxas Extrajudiciais - Multas e Juros de Mora</v>
      </c>
    </row>
    <row r="172" spans="1:20" ht="45" x14ac:dyDescent="0.25">
      <c r="A172" s="179"/>
      <c r="B172" s="51"/>
      <c r="C172" s="22" t="s">
        <v>1537</v>
      </c>
      <c r="D172" s="22" t="s">
        <v>1537</v>
      </c>
      <c r="E172" s="22" t="s">
        <v>1546</v>
      </c>
      <c r="F172" s="22" t="s">
        <v>1546</v>
      </c>
      <c r="G172" s="22" t="s">
        <v>1575</v>
      </c>
      <c r="H172" s="22" t="s">
        <v>1540</v>
      </c>
      <c r="I172" s="22" t="s">
        <v>1538</v>
      </c>
      <c r="J172" s="22" t="s">
        <v>1543</v>
      </c>
      <c r="K172" s="20" t="str">
        <f>IF(Tabela813[[#This Row],[C]]&lt;&gt;"",IF(Tabela813[[#This Row],[RED]]&lt;&gt;"",(Tabela813[[#This Row],[RED]] &amp; "."),"") &amp; CONCATENATE(Tabela813[[#This Row],[C]],".",Tabela813[[#This Row],[O]],".",Tabela813[[#This Row],[E]],".",Tabela813[[#This Row],[D1]],".",Tabela813[[#This Row],[D2]],".",Tabela813[[#This Row],[D3]],".",Tabela813[[#This Row],[T]],".",Tabela813[[#This Row],[D4]]),"")</f>
        <v>1.1.2.2.51.0.3.00</v>
      </c>
      <c r="L172" s="23" t="s">
        <v>909</v>
      </c>
      <c r="M172" s="20" t="str">
        <f t="shared" si="2"/>
        <v>A</v>
      </c>
      <c r="N172" s="20">
        <f>IF(VALUE(Tabela813[[#This Row],[RED]]) &gt; 0,1,0) + IF(VALUE(J172)&gt;0,8,IF(VALUE(I172)&gt;0,7,IF(VALUE(H172)&gt;0,6,IF(VALUE(G172)&gt;0,5,IF(VALUE(F172)&gt;0,4,IF(VALUE(E172)&gt;0,3,IF(VALUE(D172)&gt;0,2,1)))))))</f>
        <v>7</v>
      </c>
      <c r="O172" s="22" t="s">
        <v>55</v>
      </c>
      <c r="P172" s="1" t="s">
        <v>103</v>
      </c>
      <c r="Q172" s="1" t="s">
        <v>101</v>
      </c>
      <c r="R172" s="39"/>
      <c r="S172" s="154" t="s">
        <v>158</v>
      </c>
      <c r="T172" s="7" t="str">
        <f>Tabela813[[#This Row],[NR]]&amp;" - "&amp;Tabela813[[#This Row],[Especificação]]</f>
        <v>1.1.2.2.51.0.3.00 - Taxas Extrajudiciais - Dívida Ativa</v>
      </c>
    </row>
    <row r="173" spans="1:20" ht="45" x14ac:dyDescent="0.25">
      <c r="A173" s="179"/>
      <c r="B173" s="51"/>
      <c r="C173" s="22" t="s">
        <v>1537</v>
      </c>
      <c r="D173" s="22" t="s">
        <v>1537</v>
      </c>
      <c r="E173" s="22" t="s">
        <v>1546</v>
      </c>
      <c r="F173" s="22" t="s">
        <v>1546</v>
      </c>
      <c r="G173" s="22" t="s">
        <v>1575</v>
      </c>
      <c r="H173" s="22" t="s">
        <v>1540</v>
      </c>
      <c r="I173" s="22" t="s">
        <v>1547</v>
      </c>
      <c r="J173" s="22" t="s">
        <v>1543</v>
      </c>
      <c r="K173" s="20" t="str">
        <f>IF(Tabela813[[#This Row],[C]]&lt;&gt;"",IF(Tabela813[[#This Row],[RED]]&lt;&gt;"",(Tabela813[[#This Row],[RED]] &amp; "."),"") &amp; CONCATENATE(Tabela813[[#This Row],[C]],".",Tabela813[[#This Row],[O]],".",Tabela813[[#This Row],[E]],".",Tabela813[[#This Row],[D1]],".",Tabela813[[#This Row],[D2]],".",Tabela813[[#This Row],[D3]],".",Tabela813[[#This Row],[T]],".",Tabela813[[#This Row],[D4]]),"")</f>
        <v>1.1.2.2.51.0.4.00</v>
      </c>
      <c r="L173" s="23" t="s">
        <v>910</v>
      </c>
      <c r="M173" s="20" t="str">
        <f t="shared" si="2"/>
        <v>A</v>
      </c>
      <c r="N173" s="20">
        <f>IF(VALUE(Tabela813[[#This Row],[RED]]) &gt; 0,1,0) + IF(VALUE(J173)&gt;0,8,IF(VALUE(I173)&gt;0,7,IF(VALUE(H173)&gt;0,6,IF(VALUE(G173)&gt;0,5,IF(VALUE(F173)&gt;0,4,IF(VALUE(E173)&gt;0,3,IF(VALUE(D173)&gt;0,2,1)))))))</f>
        <v>7</v>
      </c>
      <c r="O173" s="22" t="s">
        <v>55</v>
      </c>
      <c r="P173" s="1" t="s">
        <v>103</v>
      </c>
      <c r="Q173" s="1" t="s">
        <v>101</v>
      </c>
      <c r="R173" s="39"/>
      <c r="S173" s="154" t="s">
        <v>158</v>
      </c>
      <c r="T173" s="7" t="str">
        <f>Tabela813[[#This Row],[NR]]&amp;" - "&amp;Tabela813[[#This Row],[Especificação]]</f>
        <v>1.1.2.2.51.0.4.00 - Taxas Extrajudiciais - Dívida Ativa - Multas e Juros de Mora da Dívida Ativa</v>
      </c>
    </row>
    <row r="174" spans="1:20" ht="45" x14ac:dyDescent="0.25">
      <c r="A174" s="179"/>
      <c r="B174" s="51"/>
      <c r="C174" s="22" t="s">
        <v>1537</v>
      </c>
      <c r="D174" s="22" t="s">
        <v>1537</v>
      </c>
      <c r="E174" s="22" t="s">
        <v>1546</v>
      </c>
      <c r="F174" s="22" t="s">
        <v>1546</v>
      </c>
      <c r="G174" s="22" t="s">
        <v>1575</v>
      </c>
      <c r="H174" s="22" t="s">
        <v>1540</v>
      </c>
      <c r="I174" s="22" t="s">
        <v>1548</v>
      </c>
      <c r="J174" s="22" t="s">
        <v>1543</v>
      </c>
      <c r="K174" s="20" t="str">
        <f>IF(Tabela813[[#This Row],[C]]&lt;&gt;"",IF(Tabela813[[#This Row],[RED]]&lt;&gt;"",(Tabela813[[#This Row],[RED]] &amp; "."),"") &amp; CONCATENATE(Tabela813[[#This Row],[C]],".",Tabela813[[#This Row],[O]],".",Tabela813[[#This Row],[E]],".",Tabela813[[#This Row],[D1]],".",Tabela813[[#This Row],[D2]],".",Tabela813[[#This Row],[D3]],".",Tabela813[[#This Row],[T]],".",Tabela813[[#This Row],[D4]]),"")</f>
        <v>1.1.2.2.51.0.5.00</v>
      </c>
      <c r="L174" s="23" t="s">
        <v>911</v>
      </c>
      <c r="M174" s="20" t="str">
        <f t="shared" si="2"/>
        <v>A</v>
      </c>
      <c r="N174" s="20">
        <f>IF(VALUE(Tabela813[[#This Row],[RED]]) &gt; 0,1,0) + IF(VALUE(J174)&gt;0,8,IF(VALUE(I174)&gt;0,7,IF(VALUE(H174)&gt;0,6,IF(VALUE(G174)&gt;0,5,IF(VALUE(F174)&gt;0,4,IF(VALUE(E174)&gt;0,3,IF(VALUE(D174)&gt;0,2,1)))))))</f>
        <v>7</v>
      </c>
      <c r="O174" s="22" t="s">
        <v>55</v>
      </c>
      <c r="P174" s="1" t="s">
        <v>103</v>
      </c>
      <c r="Q174" s="1" t="s">
        <v>101</v>
      </c>
      <c r="R174" s="39"/>
      <c r="S174" s="154" t="s">
        <v>158</v>
      </c>
      <c r="T174" s="7" t="str">
        <f>Tabela813[[#This Row],[NR]]&amp;" - "&amp;Tabela813[[#This Row],[Especificação]]</f>
        <v>1.1.2.2.51.0.5.00 - Taxas Extrajudiciais - Multas</v>
      </c>
    </row>
    <row r="175" spans="1:20" ht="45" x14ac:dyDescent="0.25">
      <c r="A175" s="179"/>
      <c r="B175" s="51"/>
      <c r="C175" s="22" t="s">
        <v>1537</v>
      </c>
      <c r="D175" s="22" t="s">
        <v>1537</v>
      </c>
      <c r="E175" s="22" t="s">
        <v>1546</v>
      </c>
      <c r="F175" s="22" t="s">
        <v>1546</v>
      </c>
      <c r="G175" s="22" t="s">
        <v>1575</v>
      </c>
      <c r="H175" s="22" t="s">
        <v>1540</v>
      </c>
      <c r="I175" s="22" t="s">
        <v>1542</v>
      </c>
      <c r="J175" s="22" t="s">
        <v>1543</v>
      </c>
      <c r="K175" s="20" t="str">
        <f>IF(Tabela813[[#This Row],[C]]&lt;&gt;"",IF(Tabela813[[#This Row],[RED]]&lt;&gt;"",(Tabela813[[#This Row],[RED]] &amp; "."),"") &amp; CONCATENATE(Tabela813[[#This Row],[C]],".",Tabela813[[#This Row],[O]],".",Tabela813[[#This Row],[E]],".",Tabela813[[#This Row],[D1]],".",Tabela813[[#This Row],[D2]],".",Tabela813[[#This Row],[D3]],".",Tabela813[[#This Row],[T]],".",Tabela813[[#This Row],[D4]]),"")</f>
        <v>1.1.2.2.51.0.6.00</v>
      </c>
      <c r="L175" s="23" t="s">
        <v>912</v>
      </c>
      <c r="M175" s="20" t="str">
        <f t="shared" si="2"/>
        <v>A</v>
      </c>
      <c r="N175" s="20">
        <f>IF(VALUE(Tabela813[[#This Row],[RED]]) &gt; 0,1,0) + IF(VALUE(J175)&gt;0,8,IF(VALUE(I175)&gt;0,7,IF(VALUE(H175)&gt;0,6,IF(VALUE(G175)&gt;0,5,IF(VALUE(F175)&gt;0,4,IF(VALUE(E175)&gt;0,3,IF(VALUE(D175)&gt;0,2,1)))))))</f>
        <v>7</v>
      </c>
      <c r="O175" s="22" t="s">
        <v>55</v>
      </c>
      <c r="P175" s="1" t="s">
        <v>103</v>
      </c>
      <c r="Q175" s="1" t="s">
        <v>101</v>
      </c>
      <c r="R175" s="39"/>
      <c r="S175" s="154" t="s">
        <v>158</v>
      </c>
      <c r="T175" s="7" t="str">
        <f>Tabela813[[#This Row],[NR]]&amp;" - "&amp;Tabela813[[#This Row],[Especificação]]</f>
        <v>1.1.2.2.51.0.6.00 - Taxas Extrajudiciais - Juros de Mora</v>
      </c>
    </row>
    <row r="176" spans="1:20" ht="45" x14ac:dyDescent="0.25">
      <c r="A176" s="179"/>
      <c r="B176" s="51"/>
      <c r="C176" s="22" t="s">
        <v>1537</v>
      </c>
      <c r="D176" s="22" t="s">
        <v>1537</v>
      </c>
      <c r="E176" s="22" t="s">
        <v>1546</v>
      </c>
      <c r="F176" s="22" t="s">
        <v>1546</v>
      </c>
      <c r="G176" s="22" t="s">
        <v>1575</v>
      </c>
      <c r="H176" s="22" t="s">
        <v>1540</v>
      </c>
      <c r="I176" s="22" t="s">
        <v>1544</v>
      </c>
      <c r="J176" s="22" t="s">
        <v>1543</v>
      </c>
      <c r="K176" s="20" t="str">
        <f>IF(Tabela813[[#This Row],[C]]&lt;&gt;"",IF(Tabela813[[#This Row],[RED]]&lt;&gt;"",(Tabela813[[#This Row],[RED]] &amp; "."),"") &amp; CONCATENATE(Tabela813[[#This Row],[C]],".",Tabela813[[#This Row],[O]],".",Tabela813[[#This Row],[E]],".",Tabela813[[#This Row],[D1]],".",Tabela813[[#This Row],[D2]],".",Tabela813[[#This Row],[D3]],".",Tabela813[[#This Row],[T]],".",Tabela813[[#This Row],[D4]]),"")</f>
        <v>1.1.2.2.51.0.7.00</v>
      </c>
      <c r="L176" s="23" t="s">
        <v>913</v>
      </c>
      <c r="M176" s="20" t="str">
        <f t="shared" si="2"/>
        <v>A</v>
      </c>
      <c r="N176" s="20">
        <f>IF(VALUE(Tabela813[[#This Row],[RED]]) &gt; 0,1,0) + IF(VALUE(J176)&gt;0,8,IF(VALUE(I176)&gt;0,7,IF(VALUE(H176)&gt;0,6,IF(VALUE(G176)&gt;0,5,IF(VALUE(F176)&gt;0,4,IF(VALUE(E176)&gt;0,3,IF(VALUE(D176)&gt;0,2,1)))))))</f>
        <v>7</v>
      </c>
      <c r="O176" s="22" t="s">
        <v>55</v>
      </c>
      <c r="P176" s="1" t="s">
        <v>103</v>
      </c>
      <c r="Q176" s="1" t="s">
        <v>101</v>
      </c>
      <c r="R176" s="39"/>
      <c r="S176" s="154" t="s">
        <v>158</v>
      </c>
      <c r="T176" s="7" t="str">
        <f>Tabela813[[#This Row],[NR]]&amp;" - "&amp;Tabela813[[#This Row],[Especificação]]</f>
        <v>1.1.2.2.51.0.7.00 - Taxas Extrajudiciais - Dívida Ativa - Multas da Dívida Ativa</v>
      </c>
    </row>
    <row r="177" spans="1:22" ht="45" x14ac:dyDescent="0.25">
      <c r="A177" s="179"/>
      <c r="B177" s="51"/>
      <c r="C177" s="22" t="s">
        <v>1537</v>
      </c>
      <c r="D177" s="22" t="s">
        <v>1537</v>
      </c>
      <c r="E177" s="22" t="s">
        <v>1546</v>
      </c>
      <c r="F177" s="22" t="s">
        <v>1546</v>
      </c>
      <c r="G177" s="22" t="s">
        <v>1575</v>
      </c>
      <c r="H177" s="22" t="s">
        <v>1540</v>
      </c>
      <c r="I177" s="22" t="s">
        <v>1545</v>
      </c>
      <c r="J177" s="22" t="s">
        <v>1543</v>
      </c>
      <c r="K177" s="20" t="str">
        <f>IF(Tabela813[[#This Row],[C]]&lt;&gt;"",IF(Tabela813[[#This Row],[RED]]&lt;&gt;"",(Tabela813[[#This Row],[RED]] &amp; "."),"") &amp; CONCATENATE(Tabela813[[#This Row],[C]],".",Tabela813[[#This Row],[O]],".",Tabela813[[#This Row],[E]],".",Tabela813[[#This Row],[D1]],".",Tabela813[[#This Row],[D2]],".",Tabela813[[#This Row],[D3]],".",Tabela813[[#This Row],[T]],".",Tabela813[[#This Row],[D4]]),"")</f>
        <v>1.1.2.2.51.0.8.00</v>
      </c>
      <c r="L177" s="23" t="s">
        <v>914</v>
      </c>
      <c r="M177" s="20" t="str">
        <f t="shared" si="2"/>
        <v>A</v>
      </c>
      <c r="N177" s="20">
        <f>IF(VALUE(Tabela813[[#This Row],[RED]]) &gt; 0,1,0) + IF(VALUE(J177)&gt;0,8,IF(VALUE(I177)&gt;0,7,IF(VALUE(H177)&gt;0,6,IF(VALUE(G177)&gt;0,5,IF(VALUE(F177)&gt;0,4,IF(VALUE(E177)&gt;0,3,IF(VALUE(D177)&gt;0,2,1)))))))</f>
        <v>7</v>
      </c>
      <c r="O177" s="22" t="s">
        <v>55</v>
      </c>
      <c r="P177" s="1" t="s">
        <v>103</v>
      </c>
      <c r="Q177" s="1" t="s">
        <v>101</v>
      </c>
      <c r="R177" s="39"/>
      <c r="S177" s="154" t="s">
        <v>158</v>
      </c>
      <c r="T177" s="7" t="str">
        <f>Tabela813[[#This Row],[NR]]&amp;" - "&amp;Tabela813[[#This Row],[Especificação]]</f>
        <v>1.1.2.2.51.0.8.00 - Taxas Extrajudiciais - Juros de Mora da Dívida Ativa</v>
      </c>
    </row>
    <row r="178" spans="1:22" ht="30" x14ac:dyDescent="0.25">
      <c r="A178" s="179"/>
      <c r="B178" s="51"/>
      <c r="C178" s="22" t="s">
        <v>1537</v>
      </c>
      <c r="D178" s="22" t="s">
        <v>1537</v>
      </c>
      <c r="E178" s="22" t="s">
        <v>1546</v>
      </c>
      <c r="F178" s="22" t="s">
        <v>1546</v>
      </c>
      <c r="G178" s="22" t="s">
        <v>1577</v>
      </c>
      <c r="H178" s="22" t="s">
        <v>1540</v>
      </c>
      <c r="I178" s="22" t="s">
        <v>1540</v>
      </c>
      <c r="J178" s="22" t="s">
        <v>1543</v>
      </c>
      <c r="K178" s="20" t="str">
        <f>IF(Tabela813[[#This Row],[C]]&lt;&gt;"",IF(Tabela813[[#This Row],[RED]]&lt;&gt;"",(Tabela813[[#This Row],[RED]] &amp; "."),"") &amp; CONCATENATE(Tabela813[[#This Row],[C]],".",Tabela813[[#This Row],[O]],".",Tabela813[[#This Row],[E]],".",Tabela813[[#This Row],[D1]],".",Tabela813[[#This Row],[D2]],".",Tabela813[[#This Row],[D3]],".",Tabela813[[#This Row],[T]],".",Tabela813[[#This Row],[D4]]),"")</f>
        <v>1.1.2.2.52.0.0.00</v>
      </c>
      <c r="L178" s="23" t="s">
        <v>104</v>
      </c>
      <c r="M178" s="20" t="str">
        <f t="shared" si="2"/>
        <v>S</v>
      </c>
      <c r="N178" s="20">
        <f>IF(VALUE(Tabela813[[#This Row],[RED]]) &gt; 0,1,0) + IF(VALUE(J178)&gt;0,8,IF(VALUE(I178)&gt;0,7,IF(VALUE(H178)&gt;0,6,IF(VALUE(G178)&gt;0,5,IF(VALUE(F178)&gt;0,4,IF(VALUE(E178)&gt;0,3,IF(VALUE(D178)&gt;0,2,1)))))))</f>
        <v>5</v>
      </c>
      <c r="O178" s="22" t="s">
        <v>55</v>
      </c>
      <c r="P178" s="1" t="s">
        <v>105</v>
      </c>
      <c r="Q178" s="1" t="s">
        <v>101</v>
      </c>
      <c r="R178" s="39"/>
      <c r="S178" s="154" t="s">
        <v>158</v>
      </c>
      <c r="T178" s="7" t="str">
        <f>Tabela813[[#This Row],[NR]]&amp;" - "&amp;Tabela813[[#This Row],[Especificação]]</f>
        <v>1.1.2.2.52.0.0.00 - Taxa de Estudo de Impacto de Vizinhança (EIV)</v>
      </c>
    </row>
    <row r="179" spans="1:22" ht="30" x14ac:dyDescent="0.25">
      <c r="A179" s="179"/>
      <c r="B179" s="51"/>
      <c r="C179" s="22" t="s">
        <v>1537</v>
      </c>
      <c r="D179" s="22" t="s">
        <v>1537</v>
      </c>
      <c r="E179" s="22" t="s">
        <v>1546</v>
      </c>
      <c r="F179" s="22" t="s">
        <v>1546</v>
      </c>
      <c r="G179" s="22" t="s">
        <v>1577</v>
      </c>
      <c r="H179" s="22" t="s">
        <v>1540</v>
      </c>
      <c r="I179" s="22" t="s">
        <v>1537</v>
      </c>
      <c r="J179" s="22" t="s">
        <v>1543</v>
      </c>
      <c r="K179" s="20" t="str">
        <f>IF(Tabela813[[#This Row],[C]]&lt;&gt;"",IF(Tabela813[[#This Row],[RED]]&lt;&gt;"",(Tabela813[[#This Row],[RED]] &amp; "."),"") &amp; CONCATENATE(Tabela813[[#This Row],[C]],".",Tabela813[[#This Row],[O]],".",Tabela813[[#This Row],[E]],".",Tabela813[[#This Row],[D1]],".",Tabela813[[#This Row],[D2]],".",Tabela813[[#This Row],[D3]],".",Tabela813[[#This Row],[T]],".",Tabela813[[#This Row],[D4]]),"")</f>
        <v>1.1.2.2.52.0.1.00</v>
      </c>
      <c r="L179" s="23" t="s">
        <v>915</v>
      </c>
      <c r="M179" s="20" t="str">
        <f t="shared" si="2"/>
        <v>A</v>
      </c>
      <c r="N179" s="20">
        <f>IF(VALUE(Tabela813[[#This Row],[RED]]) &gt; 0,1,0) + IF(VALUE(J179)&gt;0,8,IF(VALUE(I179)&gt;0,7,IF(VALUE(H179)&gt;0,6,IF(VALUE(G179)&gt;0,5,IF(VALUE(F179)&gt;0,4,IF(VALUE(E179)&gt;0,3,IF(VALUE(D179)&gt;0,2,1)))))))</f>
        <v>7</v>
      </c>
      <c r="O179" s="22" t="s">
        <v>55</v>
      </c>
      <c r="P179" s="1" t="s">
        <v>105</v>
      </c>
      <c r="Q179" s="1" t="s">
        <v>101</v>
      </c>
      <c r="R179" s="39"/>
      <c r="S179" s="154" t="s">
        <v>158</v>
      </c>
      <c r="T179" s="7" t="str">
        <f>Tabela813[[#This Row],[NR]]&amp;" - "&amp;Tabela813[[#This Row],[Especificação]]</f>
        <v>1.1.2.2.52.0.1.00 - Taxa de Estudo de Impacto de Vizinhança (EIV) - Principal</v>
      </c>
    </row>
    <row r="180" spans="1:22" ht="30" x14ac:dyDescent="0.25">
      <c r="A180" s="179"/>
      <c r="B180" s="51"/>
      <c r="C180" s="22" t="s">
        <v>1537</v>
      </c>
      <c r="D180" s="22" t="s">
        <v>1537</v>
      </c>
      <c r="E180" s="22" t="s">
        <v>1546</v>
      </c>
      <c r="F180" s="22" t="s">
        <v>1546</v>
      </c>
      <c r="G180" s="22" t="s">
        <v>1577</v>
      </c>
      <c r="H180" s="22" t="s">
        <v>1540</v>
      </c>
      <c r="I180" s="22" t="s">
        <v>1546</v>
      </c>
      <c r="J180" s="22" t="s">
        <v>1543</v>
      </c>
      <c r="K180" s="20" t="str">
        <f>IF(Tabela813[[#This Row],[C]]&lt;&gt;"",IF(Tabela813[[#This Row],[RED]]&lt;&gt;"",(Tabela813[[#This Row],[RED]] &amp; "."),"") &amp; CONCATENATE(Tabela813[[#This Row],[C]],".",Tabela813[[#This Row],[O]],".",Tabela813[[#This Row],[E]],".",Tabela813[[#This Row],[D1]],".",Tabela813[[#This Row],[D2]],".",Tabela813[[#This Row],[D3]],".",Tabela813[[#This Row],[T]],".",Tabela813[[#This Row],[D4]]),"")</f>
        <v>1.1.2.2.52.0.2.00</v>
      </c>
      <c r="L180" s="23" t="s">
        <v>916</v>
      </c>
      <c r="M180" s="20" t="str">
        <f t="shared" si="2"/>
        <v>A</v>
      </c>
      <c r="N180" s="20">
        <f>IF(VALUE(Tabela813[[#This Row],[RED]]) &gt; 0,1,0) + IF(VALUE(J180)&gt;0,8,IF(VALUE(I180)&gt;0,7,IF(VALUE(H180)&gt;0,6,IF(VALUE(G180)&gt;0,5,IF(VALUE(F180)&gt;0,4,IF(VALUE(E180)&gt;0,3,IF(VALUE(D180)&gt;0,2,1)))))))</f>
        <v>7</v>
      </c>
      <c r="O180" s="22" t="s">
        <v>55</v>
      </c>
      <c r="P180" s="1" t="s">
        <v>105</v>
      </c>
      <c r="Q180" s="1" t="s">
        <v>101</v>
      </c>
      <c r="R180" s="39"/>
      <c r="S180" s="154" t="s">
        <v>158</v>
      </c>
      <c r="T180" s="7" t="str">
        <f>Tabela813[[#This Row],[NR]]&amp;" - "&amp;Tabela813[[#This Row],[Especificação]]</f>
        <v>1.1.2.2.52.0.2.00 - Taxa de Estudo de Impacto de Vizinhança (EIV) - Multas e Juros de Mora</v>
      </c>
    </row>
    <row r="181" spans="1:22" ht="30" x14ac:dyDescent="0.25">
      <c r="A181" s="179"/>
      <c r="B181" s="51"/>
      <c r="C181" s="22" t="s">
        <v>1537</v>
      </c>
      <c r="D181" s="22" t="s">
        <v>1537</v>
      </c>
      <c r="E181" s="22" t="s">
        <v>1546</v>
      </c>
      <c r="F181" s="22" t="s">
        <v>1546</v>
      </c>
      <c r="G181" s="22" t="s">
        <v>1577</v>
      </c>
      <c r="H181" s="22" t="s">
        <v>1540</v>
      </c>
      <c r="I181" s="22" t="s">
        <v>1538</v>
      </c>
      <c r="J181" s="22" t="s">
        <v>1543</v>
      </c>
      <c r="K181" s="20" t="str">
        <f>IF(Tabela813[[#This Row],[C]]&lt;&gt;"",IF(Tabela813[[#This Row],[RED]]&lt;&gt;"",(Tabela813[[#This Row],[RED]] &amp; "."),"") &amp; CONCATENATE(Tabela813[[#This Row],[C]],".",Tabela813[[#This Row],[O]],".",Tabela813[[#This Row],[E]],".",Tabela813[[#This Row],[D1]],".",Tabela813[[#This Row],[D2]],".",Tabela813[[#This Row],[D3]],".",Tabela813[[#This Row],[T]],".",Tabela813[[#This Row],[D4]]),"")</f>
        <v>1.1.2.2.52.0.3.00</v>
      </c>
      <c r="L181" s="23" t="s">
        <v>917</v>
      </c>
      <c r="M181" s="20" t="str">
        <f t="shared" si="2"/>
        <v>A</v>
      </c>
      <c r="N181" s="20">
        <f>IF(VALUE(Tabela813[[#This Row],[RED]]) &gt; 0,1,0) + IF(VALUE(J181)&gt;0,8,IF(VALUE(I181)&gt;0,7,IF(VALUE(H181)&gt;0,6,IF(VALUE(G181)&gt;0,5,IF(VALUE(F181)&gt;0,4,IF(VALUE(E181)&gt;0,3,IF(VALUE(D181)&gt;0,2,1)))))))</f>
        <v>7</v>
      </c>
      <c r="O181" s="22" t="s">
        <v>55</v>
      </c>
      <c r="P181" s="1" t="s">
        <v>105</v>
      </c>
      <c r="Q181" s="1" t="s">
        <v>101</v>
      </c>
      <c r="R181" s="39"/>
      <c r="S181" s="154" t="s">
        <v>158</v>
      </c>
      <c r="T181" s="7" t="str">
        <f>Tabela813[[#This Row],[NR]]&amp;" - "&amp;Tabela813[[#This Row],[Especificação]]</f>
        <v>1.1.2.2.52.0.3.00 - Taxa de Estudo de Impacto de Vizinhança (EIV) - Dívida Ativa</v>
      </c>
    </row>
    <row r="182" spans="1:22" ht="30" x14ac:dyDescent="0.25">
      <c r="A182" s="179"/>
      <c r="B182" s="51"/>
      <c r="C182" s="22" t="s">
        <v>1537</v>
      </c>
      <c r="D182" s="22" t="s">
        <v>1537</v>
      </c>
      <c r="E182" s="22" t="s">
        <v>1546</v>
      </c>
      <c r="F182" s="22" t="s">
        <v>1546</v>
      </c>
      <c r="G182" s="22" t="s">
        <v>1577</v>
      </c>
      <c r="H182" s="22" t="s">
        <v>1540</v>
      </c>
      <c r="I182" s="22" t="s">
        <v>1547</v>
      </c>
      <c r="J182" s="22" t="s">
        <v>1543</v>
      </c>
      <c r="K182" s="20" t="str">
        <f>IF(Tabela813[[#This Row],[C]]&lt;&gt;"",IF(Tabela813[[#This Row],[RED]]&lt;&gt;"",(Tabela813[[#This Row],[RED]] &amp; "."),"") &amp; CONCATENATE(Tabela813[[#This Row],[C]],".",Tabela813[[#This Row],[O]],".",Tabela813[[#This Row],[E]],".",Tabela813[[#This Row],[D1]],".",Tabela813[[#This Row],[D2]],".",Tabela813[[#This Row],[D3]],".",Tabela813[[#This Row],[T]],".",Tabela813[[#This Row],[D4]]),"")</f>
        <v>1.1.2.2.52.0.4.00</v>
      </c>
      <c r="L182" s="23" t="s">
        <v>918</v>
      </c>
      <c r="M182" s="20" t="str">
        <f t="shared" si="2"/>
        <v>A</v>
      </c>
      <c r="N182" s="20">
        <f>IF(VALUE(Tabela813[[#This Row],[RED]]) &gt; 0,1,0) + IF(VALUE(J182)&gt;0,8,IF(VALUE(I182)&gt;0,7,IF(VALUE(H182)&gt;0,6,IF(VALUE(G182)&gt;0,5,IF(VALUE(F182)&gt;0,4,IF(VALUE(E182)&gt;0,3,IF(VALUE(D182)&gt;0,2,1)))))))</f>
        <v>7</v>
      </c>
      <c r="O182" s="22" t="s">
        <v>55</v>
      </c>
      <c r="P182" s="1" t="s">
        <v>105</v>
      </c>
      <c r="Q182" s="1" t="s">
        <v>101</v>
      </c>
      <c r="R182" s="39"/>
      <c r="S182" s="154" t="s">
        <v>158</v>
      </c>
      <c r="T182" s="7" t="str">
        <f>Tabela813[[#This Row],[NR]]&amp;" - "&amp;Tabela813[[#This Row],[Especificação]]</f>
        <v>1.1.2.2.52.0.4.00 - Taxa de Estudo de Impacto de Vizinhança (EIV) - Dívida Ativa - Multas e Juros de Mora da Dívida Ativa</v>
      </c>
    </row>
    <row r="183" spans="1:22" ht="30" x14ac:dyDescent="0.25">
      <c r="A183" s="179"/>
      <c r="B183" s="51"/>
      <c r="C183" s="22" t="s">
        <v>1537</v>
      </c>
      <c r="D183" s="22" t="s">
        <v>1537</v>
      </c>
      <c r="E183" s="22" t="s">
        <v>1546</v>
      </c>
      <c r="F183" s="22" t="s">
        <v>1546</v>
      </c>
      <c r="G183" s="22" t="s">
        <v>1577</v>
      </c>
      <c r="H183" s="22" t="s">
        <v>1540</v>
      </c>
      <c r="I183" s="22" t="s">
        <v>1548</v>
      </c>
      <c r="J183" s="22" t="s">
        <v>1543</v>
      </c>
      <c r="K183" s="20" t="str">
        <f>IF(Tabela813[[#This Row],[C]]&lt;&gt;"",IF(Tabela813[[#This Row],[RED]]&lt;&gt;"",(Tabela813[[#This Row],[RED]] &amp; "."),"") &amp; CONCATENATE(Tabela813[[#This Row],[C]],".",Tabela813[[#This Row],[O]],".",Tabela813[[#This Row],[E]],".",Tabela813[[#This Row],[D1]],".",Tabela813[[#This Row],[D2]],".",Tabela813[[#This Row],[D3]],".",Tabela813[[#This Row],[T]],".",Tabela813[[#This Row],[D4]]),"")</f>
        <v>1.1.2.2.52.0.5.00</v>
      </c>
      <c r="L183" s="23" t="s">
        <v>919</v>
      </c>
      <c r="M183" s="20" t="str">
        <f t="shared" si="2"/>
        <v>A</v>
      </c>
      <c r="N183" s="20">
        <f>IF(VALUE(Tabela813[[#This Row],[RED]]) &gt; 0,1,0) + IF(VALUE(J183)&gt;0,8,IF(VALUE(I183)&gt;0,7,IF(VALUE(H183)&gt;0,6,IF(VALUE(G183)&gt;0,5,IF(VALUE(F183)&gt;0,4,IF(VALUE(E183)&gt;0,3,IF(VALUE(D183)&gt;0,2,1)))))))</f>
        <v>7</v>
      </c>
      <c r="O183" s="22" t="s">
        <v>55</v>
      </c>
      <c r="P183" s="1" t="s">
        <v>105</v>
      </c>
      <c r="Q183" s="1" t="s">
        <v>101</v>
      </c>
      <c r="R183" s="39"/>
      <c r="S183" s="154" t="s">
        <v>158</v>
      </c>
      <c r="T183" s="7" t="str">
        <f>Tabela813[[#This Row],[NR]]&amp;" - "&amp;Tabela813[[#This Row],[Especificação]]</f>
        <v>1.1.2.2.52.0.5.00 - Taxa de Estudo de Impacto de Vizinhança (EIV) - Multas</v>
      </c>
    </row>
    <row r="184" spans="1:22" ht="30" x14ac:dyDescent="0.25">
      <c r="A184" s="179"/>
      <c r="B184" s="51"/>
      <c r="C184" s="22" t="s">
        <v>1537</v>
      </c>
      <c r="D184" s="22" t="s">
        <v>1537</v>
      </c>
      <c r="E184" s="22" t="s">
        <v>1546</v>
      </c>
      <c r="F184" s="22" t="s">
        <v>1546</v>
      </c>
      <c r="G184" s="22" t="s">
        <v>1577</v>
      </c>
      <c r="H184" s="22" t="s">
        <v>1540</v>
      </c>
      <c r="I184" s="22" t="s">
        <v>1542</v>
      </c>
      <c r="J184" s="22" t="s">
        <v>1543</v>
      </c>
      <c r="K184" s="20" t="str">
        <f>IF(Tabela813[[#This Row],[C]]&lt;&gt;"",IF(Tabela813[[#This Row],[RED]]&lt;&gt;"",(Tabela813[[#This Row],[RED]] &amp; "."),"") &amp; CONCATENATE(Tabela813[[#This Row],[C]],".",Tabela813[[#This Row],[O]],".",Tabela813[[#This Row],[E]],".",Tabela813[[#This Row],[D1]],".",Tabela813[[#This Row],[D2]],".",Tabela813[[#This Row],[D3]],".",Tabela813[[#This Row],[T]],".",Tabela813[[#This Row],[D4]]),"")</f>
        <v>1.1.2.2.52.0.6.00</v>
      </c>
      <c r="L184" s="23" t="s">
        <v>920</v>
      </c>
      <c r="M184" s="20" t="str">
        <f t="shared" si="2"/>
        <v>A</v>
      </c>
      <c r="N184" s="20">
        <f>IF(VALUE(Tabela813[[#This Row],[RED]]) &gt; 0,1,0) + IF(VALUE(J184)&gt;0,8,IF(VALUE(I184)&gt;0,7,IF(VALUE(H184)&gt;0,6,IF(VALUE(G184)&gt;0,5,IF(VALUE(F184)&gt;0,4,IF(VALUE(E184)&gt;0,3,IF(VALUE(D184)&gt;0,2,1)))))))</f>
        <v>7</v>
      </c>
      <c r="O184" s="22" t="s">
        <v>55</v>
      </c>
      <c r="P184" s="1" t="s">
        <v>105</v>
      </c>
      <c r="Q184" s="1" t="s">
        <v>101</v>
      </c>
      <c r="R184" s="39"/>
      <c r="S184" s="154" t="s">
        <v>158</v>
      </c>
      <c r="T184" s="7" t="str">
        <f>Tabela813[[#This Row],[NR]]&amp;" - "&amp;Tabela813[[#This Row],[Especificação]]</f>
        <v>1.1.2.2.52.0.6.00 - Taxa de Estudo de Impacto de Vizinhança (EIV) - Juros de Mora</v>
      </c>
    </row>
    <row r="185" spans="1:22" ht="30" x14ac:dyDescent="0.25">
      <c r="A185" s="179"/>
      <c r="B185" s="51"/>
      <c r="C185" s="22" t="s">
        <v>1537</v>
      </c>
      <c r="D185" s="22" t="s">
        <v>1537</v>
      </c>
      <c r="E185" s="22" t="s">
        <v>1546</v>
      </c>
      <c r="F185" s="22" t="s">
        <v>1546</v>
      </c>
      <c r="G185" s="22" t="s">
        <v>1577</v>
      </c>
      <c r="H185" s="22" t="s">
        <v>1540</v>
      </c>
      <c r="I185" s="22" t="s">
        <v>1544</v>
      </c>
      <c r="J185" s="22" t="s">
        <v>1543</v>
      </c>
      <c r="K185" s="20" t="str">
        <f>IF(Tabela813[[#This Row],[C]]&lt;&gt;"",IF(Tabela813[[#This Row],[RED]]&lt;&gt;"",(Tabela813[[#This Row],[RED]] &amp; "."),"") &amp; CONCATENATE(Tabela813[[#This Row],[C]],".",Tabela813[[#This Row],[O]],".",Tabela813[[#This Row],[E]],".",Tabela813[[#This Row],[D1]],".",Tabela813[[#This Row],[D2]],".",Tabela813[[#This Row],[D3]],".",Tabela813[[#This Row],[T]],".",Tabela813[[#This Row],[D4]]),"")</f>
        <v>1.1.2.2.52.0.7.00</v>
      </c>
      <c r="L185" s="23" t="s">
        <v>921</v>
      </c>
      <c r="M185" s="20" t="str">
        <f t="shared" si="2"/>
        <v>A</v>
      </c>
      <c r="N185" s="20">
        <f>IF(VALUE(Tabela813[[#This Row],[RED]]) &gt; 0,1,0) + IF(VALUE(J185)&gt;0,8,IF(VALUE(I185)&gt;0,7,IF(VALUE(H185)&gt;0,6,IF(VALUE(G185)&gt;0,5,IF(VALUE(F185)&gt;0,4,IF(VALUE(E185)&gt;0,3,IF(VALUE(D185)&gt;0,2,1)))))))</f>
        <v>7</v>
      </c>
      <c r="O185" s="22" t="s">
        <v>55</v>
      </c>
      <c r="P185" s="1" t="s">
        <v>105</v>
      </c>
      <c r="Q185" s="1" t="s">
        <v>101</v>
      </c>
      <c r="R185" s="39"/>
      <c r="S185" s="154" t="s">
        <v>158</v>
      </c>
      <c r="T185" s="7" t="str">
        <f>Tabela813[[#This Row],[NR]]&amp;" - "&amp;Tabela813[[#This Row],[Especificação]]</f>
        <v>1.1.2.2.52.0.7.00 - Taxa de Estudo de Impacto de Vizinhança (EIV) - Dívida Ativa - Multas da Dívida Ativa</v>
      </c>
    </row>
    <row r="186" spans="1:22" ht="30" x14ac:dyDescent="0.25">
      <c r="A186" s="179"/>
      <c r="B186" s="51"/>
      <c r="C186" s="22" t="s">
        <v>1537</v>
      </c>
      <c r="D186" s="22" t="s">
        <v>1537</v>
      </c>
      <c r="E186" s="22" t="s">
        <v>1546</v>
      </c>
      <c r="F186" s="22" t="s">
        <v>1546</v>
      </c>
      <c r="G186" s="22" t="s">
        <v>1577</v>
      </c>
      <c r="H186" s="22" t="s">
        <v>1540</v>
      </c>
      <c r="I186" s="22" t="s">
        <v>1545</v>
      </c>
      <c r="J186" s="22" t="s">
        <v>1543</v>
      </c>
      <c r="K186" s="20" t="str">
        <f>IF(Tabela813[[#This Row],[C]]&lt;&gt;"",IF(Tabela813[[#This Row],[RED]]&lt;&gt;"",(Tabela813[[#This Row],[RED]] &amp; "."),"") &amp; CONCATENATE(Tabela813[[#This Row],[C]],".",Tabela813[[#This Row],[O]],".",Tabela813[[#This Row],[E]],".",Tabela813[[#This Row],[D1]],".",Tabela813[[#This Row],[D2]],".",Tabela813[[#This Row],[D3]],".",Tabela813[[#This Row],[T]],".",Tabela813[[#This Row],[D4]]),"")</f>
        <v>1.1.2.2.52.0.8.00</v>
      </c>
      <c r="L186" s="23" t="s">
        <v>922</v>
      </c>
      <c r="M186" s="20" t="str">
        <f>IF(N186 &lt; N196,"S","A")</f>
        <v>A</v>
      </c>
      <c r="N186" s="20">
        <f>IF(VALUE(Tabela813[[#This Row],[RED]]) &gt; 0,1,0) + IF(VALUE(J186)&gt;0,8,IF(VALUE(I186)&gt;0,7,IF(VALUE(H186)&gt;0,6,IF(VALUE(G186)&gt;0,5,IF(VALUE(F186)&gt;0,4,IF(VALUE(E186)&gt;0,3,IF(VALUE(D186)&gt;0,2,1)))))))</f>
        <v>7</v>
      </c>
      <c r="O186" s="22" t="s">
        <v>55</v>
      </c>
      <c r="P186" s="1" t="s">
        <v>105</v>
      </c>
      <c r="Q186" s="1" t="s">
        <v>101</v>
      </c>
      <c r="R186" s="39"/>
      <c r="S186" s="154" t="s">
        <v>158</v>
      </c>
      <c r="T186" s="7" t="str">
        <f>Tabela813[[#This Row],[NR]]&amp;" - "&amp;Tabela813[[#This Row],[Especificação]]</f>
        <v>1.1.2.2.52.0.8.00 - Taxa de Estudo de Impacto de Vizinhança (EIV) - Juros de Mora da Dívida Ativa</v>
      </c>
    </row>
    <row r="187" spans="1:22" ht="30" x14ac:dyDescent="0.25">
      <c r="A187" s="179"/>
      <c r="B187" s="51"/>
      <c r="C187" s="22" t="s">
        <v>1537</v>
      </c>
      <c r="D187" s="22" t="s">
        <v>1537</v>
      </c>
      <c r="E187" s="22" t="s">
        <v>1546</v>
      </c>
      <c r="F187" s="22" t="s">
        <v>1546</v>
      </c>
      <c r="G187" s="22" t="s">
        <v>1574</v>
      </c>
      <c r="H187" s="22" t="s">
        <v>1540</v>
      </c>
      <c r="I187" s="22" t="s">
        <v>1540</v>
      </c>
      <c r="J187" s="22" t="s">
        <v>1543</v>
      </c>
      <c r="K187" s="20" t="str">
        <f>IF(Tabela813[[#This Row],[C]]&lt;&gt;"",IF(Tabela813[[#This Row],[RED]]&lt;&gt;"",(Tabela813[[#This Row],[RED]] &amp; "."),"") &amp; CONCATENATE(Tabela813[[#This Row],[C]],".",Tabela813[[#This Row],[O]],".",Tabela813[[#This Row],[E]],".",Tabela813[[#This Row],[D1]],".",Tabela813[[#This Row],[D2]],".",Tabela813[[#This Row],[D3]],".",Tabela813[[#This Row],[T]],".",Tabela813[[#This Row],[D4]]),"")</f>
        <v>1.1.2.2.53.0.0.00</v>
      </c>
      <c r="L187" s="23" t="s">
        <v>6539</v>
      </c>
      <c r="M187" s="20" t="str">
        <f t="shared" ref="M187:M195" si="3">IF(N187 &lt; N188,"S","A")</f>
        <v>S</v>
      </c>
      <c r="N187" s="20">
        <f>IF(VALUE(Tabela813[[#This Row],[RED]]) &gt; 0,1,0) + IF(VALUE(J187)&gt;0,8,IF(VALUE(I187)&gt;0,7,IF(VALUE(H187)&gt;0,6,IF(VALUE(G187)&gt;0,5,IF(VALUE(F187)&gt;0,4,IF(VALUE(E187)&gt;0,3,IF(VALUE(D187)&gt;0,2,1)))))))</f>
        <v>5</v>
      </c>
      <c r="O187" s="22" t="s">
        <v>55</v>
      </c>
      <c r="P187" s="1" t="s">
        <v>6540</v>
      </c>
      <c r="Q187" s="1" t="s">
        <v>6580</v>
      </c>
      <c r="R187" s="20" t="s">
        <v>14</v>
      </c>
      <c r="S187" s="154">
        <v>45126</v>
      </c>
      <c r="T187" s="7" t="str">
        <f>Tabela813[[#This Row],[NR]]&amp;" - "&amp;Tabela813[[#This Row],[Especificação]]</f>
        <v>1.1.2.2.53.0.0.00 - Taxa pela Prestação de Serviços de Limpeza Pública e Manejo de Resíduos Sólidos.</v>
      </c>
    </row>
    <row r="188" spans="1:22" s="30" customFormat="1" ht="34.5" customHeight="1" x14ac:dyDescent="0.25">
      <c r="A188" s="179"/>
      <c r="B188" s="51"/>
      <c r="C188" s="22" t="s">
        <v>1537</v>
      </c>
      <c r="D188" s="22" t="s">
        <v>1537</v>
      </c>
      <c r="E188" s="22" t="s">
        <v>1546</v>
      </c>
      <c r="F188" s="22" t="s">
        <v>1546</v>
      </c>
      <c r="G188" s="22" t="s">
        <v>1574</v>
      </c>
      <c r="H188" s="22" t="s">
        <v>1540</v>
      </c>
      <c r="I188" s="22" t="s">
        <v>1537</v>
      </c>
      <c r="J188" s="22" t="s">
        <v>1543</v>
      </c>
      <c r="K188" s="20" t="str">
        <f>IF(Tabela813[[#This Row],[C]]&lt;&gt;"",IF(Tabela813[[#This Row],[RED]]&lt;&gt;"",(Tabela813[[#This Row],[RED]] &amp; "."),"") &amp; CONCATENATE(Tabela813[[#This Row],[C]],".",Tabela813[[#This Row],[O]],".",Tabela813[[#This Row],[E]],".",Tabela813[[#This Row],[D1]],".",Tabela813[[#This Row],[D2]],".",Tabela813[[#This Row],[D3]],".",Tabela813[[#This Row],[T]],".",Tabela813[[#This Row],[D4]]),"")</f>
        <v>1.1.2.2.53.0.1.00</v>
      </c>
      <c r="L188" s="23" t="s">
        <v>6581</v>
      </c>
      <c r="M188" s="20" t="str">
        <f t="shared" si="3"/>
        <v>A</v>
      </c>
      <c r="N188" s="20">
        <f>IF(VALUE(Tabela813[[#This Row],[RED]]) &gt; 0,1,0) + IF(VALUE(J188)&gt;0,8,IF(VALUE(I188)&gt;0,7,IF(VALUE(H188)&gt;0,6,IF(VALUE(G188)&gt;0,5,IF(VALUE(F188)&gt;0,4,IF(VALUE(E188)&gt;0,3,IF(VALUE(D188)&gt;0,2,1)))))))</f>
        <v>7</v>
      </c>
      <c r="O188" s="22" t="s">
        <v>55</v>
      </c>
      <c r="P188" s="1" t="s">
        <v>6540</v>
      </c>
      <c r="Q188" s="1"/>
      <c r="R188" s="20" t="s">
        <v>14</v>
      </c>
      <c r="S188" s="154">
        <v>45126</v>
      </c>
      <c r="T188" s="7" t="str">
        <f>Tabela813[[#This Row],[NR]]&amp;" - "&amp;Tabela813[[#This Row],[Especificação]]</f>
        <v>1.1.2.2.53.0.1.00 - Taxa pela Prestação de Serviços de Limpeza Pública e Manejo de Resíduos Sólidos - Principal</v>
      </c>
      <c r="U188" s="7"/>
      <c r="V188" s="7"/>
    </row>
    <row r="189" spans="1:22" s="30" customFormat="1" ht="30" x14ac:dyDescent="0.25">
      <c r="A189" s="179"/>
      <c r="B189" s="51"/>
      <c r="C189" s="22" t="s">
        <v>1537</v>
      </c>
      <c r="D189" s="22" t="s">
        <v>1537</v>
      </c>
      <c r="E189" s="22" t="s">
        <v>1546</v>
      </c>
      <c r="F189" s="22" t="s">
        <v>1546</v>
      </c>
      <c r="G189" s="22" t="s">
        <v>1574</v>
      </c>
      <c r="H189" s="22" t="s">
        <v>1540</v>
      </c>
      <c r="I189" s="22" t="s">
        <v>1546</v>
      </c>
      <c r="J189" s="22" t="s">
        <v>1543</v>
      </c>
      <c r="K189" s="20" t="str">
        <f>IF(Tabela813[[#This Row],[C]]&lt;&gt;"",IF(Tabela813[[#This Row],[RED]]&lt;&gt;"",(Tabela813[[#This Row],[RED]] &amp; "."),"") &amp; CONCATENATE(Tabela813[[#This Row],[C]],".",Tabela813[[#This Row],[O]],".",Tabela813[[#This Row],[E]],".",Tabela813[[#This Row],[D1]],".",Tabela813[[#This Row],[D2]],".",Tabela813[[#This Row],[D3]],".",Tabela813[[#This Row],[T]],".",Tabela813[[#This Row],[D4]]),"")</f>
        <v>1.1.2.2.53.0.2.00</v>
      </c>
      <c r="L189" s="23" t="s">
        <v>6582</v>
      </c>
      <c r="M189" s="20" t="str">
        <f t="shared" si="3"/>
        <v>A</v>
      </c>
      <c r="N189" s="20">
        <f>IF(VALUE(Tabela813[[#This Row],[RED]]) &gt; 0,1,0) + IF(VALUE(J189)&gt;0,8,IF(VALUE(I189)&gt;0,7,IF(VALUE(H189)&gt;0,6,IF(VALUE(G189)&gt;0,5,IF(VALUE(F189)&gt;0,4,IF(VALUE(E189)&gt;0,3,IF(VALUE(D189)&gt;0,2,1)))))))</f>
        <v>7</v>
      </c>
      <c r="O189" s="22" t="s">
        <v>55</v>
      </c>
      <c r="P189" s="1" t="s">
        <v>6540</v>
      </c>
      <c r="Q189" s="1"/>
      <c r="R189" s="20" t="s">
        <v>14</v>
      </c>
      <c r="S189" s="154">
        <v>45126</v>
      </c>
      <c r="T189" s="7" t="str">
        <f>Tabela813[[#This Row],[NR]]&amp;" - "&amp;Tabela813[[#This Row],[Especificação]]</f>
        <v>1.1.2.2.53.0.2.00 - Taxa pela Prestação de Serviços de Limpeza Pública e Manejo de Resíduos Sólidos - Multas e Juros de Mora</v>
      </c>
      <c r="U189" s="7"/>
      <c r="V189" s="7"/>
    </row>
    <row r="190" spans="1:22" s="30" customFormat="1" ht="30" x14ac:dyDescent="0.25">
      <c r="A190" s="179"/>
      <c r="B190" s="51"/>
      <c r="C190" s="22" t="s">
        <v>1537</v>
      </c>
      <c r="D190" s="22" t="s">
        <v>1537</v>
      </c>
      <c r="E190" s="22" t="s">
        <v>1546</v>
      </c>
      <c r="F190" s="22" t="s">
        <v>1546</v>
      </c>
      <c r="G190" s="22" t="s">
        <v>1574</v>
      </c>
      <c r="H190" s="22" t="s">
        <v>1540</v>
      </c>
      <c r="I190" s="22" t="s">
        <v>1538</v>
      </c>
      <c r="J190" s="22" t="s">
        <v>1543</v>
      </c>
      <c r="K190" s="20" t="str">
        <f>IF(Tabela813[[#This Row],[C]]&lt;&gt;"",IF(Tabela813[[#This Row],[RED]]&lt;&gt;"",(Tabela813[[#This Row],[RED]] &amp; "."),"") &amp; CONCATENATE(Tabela813[[#This Row],[C]],".",Tabela813[[#This Row],[O]],".",Tabela813[[#This Row],[E]],".",Tabela813[[#This Row],[D1]],".",Tabela813[[#This Row],[D2]],".",Tabela813[[#This Row],[D3]],".",Tabela813[[#This Row],[T]],".",Tabela813[[#This Row],[D4]]),"")</f>
        <v>1.1.2.2.53.0.3.00</v>
      </c>
      <c r="L190" s="23" t="s">
        <v>6583</v>
      </c>
      <c r="M190" s="20" t="str">
        <f t="shared" si="3"/>
        <v>A</v>
      </c>
      <c r="N190" s="20">
        <f>IF(VALUE(Tabela813[[#This Row],[RED]]) &gt; 0,1,0) + IF(VALUE(J190)&gt;0,8,IF(VALUE(I190)&gt;0,7,IF(VALUE(H190)&gt;0,6,IF(VALUE(G190)&gt;0,5,IF(VALUE(F190)&gt;0,4,IF(VALUE(E190)&gt;0,3,IF(VALUE(D190)&gt;0,2,1)))))))</f>
        <v>7</v>
      </c>
      <c r="O190" s="22" t="s">
        <v>55</v>
      </c>
      <c r="P190" s="1" t="s">
        <v>6540</v>
      </c>
      <c r="Q190" s="1"/>
      <c r="R190" s="20" t="s">
        <v>14</v>
      </c>
      <c r="S190" s="154">
        <v>45126</v>
      </c>
      <c r="T190" s="7" t="str">
        <f>Tabela813[[#This Row],[NR]]&amp;" - "&amp;Tabela813[[#This Row],[Especificação]]</f>
        <v>1.1.2.2.53.0.3.00 - Taxa pela Prestação de Serviços de Limpeza Pública e Manejo de Resíduos Sólidos - Dívida Ativa</v>
      </c>
      <c r="U190" s="7"/>
      <c r="V190" s="7"/>
    </row>
    <row r="191" spans="1:22" s="30" customFormat="1" ht="30" x14ac:dyDescent="0.25">
      <c r="A191" s="179"/>
      <c r="B191" s="51"/>
      <c r="C191" s="22" t="s">
        <v>1537</v>
      </c>
      <c r="D191" s="22" t="s">
        <v>1537</v>
      </c>
      <c r="E191" s="22" t="s">
        <v>1546</v>
      </c>
      <c r="F191" s="22" t="s">
        <v>1546</v>
      </c>
      <c r="G191" s="22" t="s">
        <v>1574</v>
      </c>
      <c r="H191" s="22" t="s">
        <v>1540</v>
      </c>
      <c r="I191" s="22" t="s">
        <v>1547</v>
      </c>
      <c r="J191" s="22" t="s">
        <v>1543</v>
      </c>
      <c r="K191" s="20" t="str">
        <f>IF(Tabela813[[#This Row],[C]]&lt;&gt;"",IF(Tabela813[[#This Row],[RED]]&lt;&gt;"",(Tabela813[[#This Row],[RED]] &amp; "."),"") &amp; CONCATENATE(Tabela813[[#This Row],[C]],".",Tabela813[[#This Row],[O]],".",Tabela813[[#This Row],[E]],".",Tabela813[[#This Row],[D1]],".",Tabela813[[#This Row],[D2]],".",Tabela813[[#This Row],[D3]],".",Tabela813[[#This Row],[T]],".",Tabela813[[#This Row],[D4]]),"")</f>
        <v>1.1.2.2.53.0.4.00</v>
      </c>
      <c r="L191" s="23" t="s">
        <v>6584</v>
      </c>
      <c r="M191" s="20" t="str">
        <f t="shared" si="3"/>
        <v>A</v>
      </c>
      <c r="N191" s="20">
        <f>IF(VALUE(Tabela813[[#This Row],[RED]]) &gt; 0,1,0) + IF(VALUE(J191)&gt;0,8,IF(VALUE(I191)&gt;0,7,IF(VALUE(H191)&gt;0,6,IF(VALUE(G191)&gt;0,5,IF(VALUE(F191)&gt;0,4,IF(VALUE(E191)&gt;0,3,IF(VALUE(D191)&gt;0,2,1)))))))</f>
        <v>7</v>
      </c>
      <c r="O191" s="22" t="s">
        <v>55</v>
      </c>
      <c r="P191" s="1" t="s">
        <v>6540</v>
      </c>
      <c r="Q191" s="1"/>
      <c r="R191" s="20" t="s">
        <v>14</v>
      </c>
      <c r="S191" s="154">
        <v>45126</v>
      </c>
      <c r="T191" s="7" t="str">
        <f>Tabela813[[#This Row],[NR]]&amp;" - "&amp;Tabela813[[#This Row],[Especificação]]</f>
        <v>1.1.2.2.53.0.4.00 - Taxa pela Prestação de Serviços de Limpeza Pública e Manejo de Resíduos Sólidos  - Dívida Ativa - Multas e Juros de Mora da Dívida Ativa</v>
      </c>
      <c r="U191" s="7"/>
      <c r="V191" s="7"/>
    </row>
    <row r="192" spans="1:22" s="30" customFormat="1" ht="30" x14ac:dyDescent="0.25">
      <c r="A192" s="179"/>
      <c r="B192" s="51"/>
      <c r="C192" s="22" t="s">
        <v>1537</v>
      </c>
      <c r="D192" s="22" t="s">
        <v>1537</v>
      </c>
      <c r="E192" s="22" t="s">
        <v>1546</v>
      </c>
      <c r="F192" s="22" t="s">
        <v>1546</v>
      </c>
      <c r="G192" s="22" t="s">
        <v>1574</v>
      </c>
      <c r="H192" s="22" t="s">
        <v>1540</v>
      </c>
      <c r="I192" s="22" t="s">
        <v>1548</v>
      </c>
      <c r="J192" s="22" t="s">
        <v>1543</v>
      </c>
      <c r="K192" s="20" t="str">
        <f>IF(Tabela813[[#This Row],[C]]&lt;&gt;"",IF(Tabela813[[#This Row],[RED]]&lt;&gt;"",(Tabela813[[#This Row],[RED]] &amp; "."),"") &amp; CONCATENATE(Tabela813[[#This Row],[C]],".",Tabela813[[#This Row],[O]],".",Tabela813[[#This Row],[E]],".",Tabela813[[#This Row],[D1]],".",Tabela813[[#This Row],[D2]],".",Tabela813[[#This Row],[D3]],".",Tabela813[[#This Row],[T]],".",Tabela813[[#This Row],[D4]]),"")</f>
        <v>1.1.2.2.53.0.5.00</v>
      </c>
      <c r="L192" s="23" t="s">
        <v>6585</v>
      </c>
      <c r="M192" s="20" t="str">
        <f t="shared" si="3"/>
        <v>A</v>
      </c>
      <c r="N192" s="20">
        <f>IF(VALUE(Tabela813[[#This Row],[RED]]) &gt; 0,1,0) + IF(VALUE(J192)&gt;0,8,IF(VALUE(I192)&gt;0,7,IF(VALUE(H192)&gt;0,6,IF(VALUE(G192)&gt;0,5,IF(VALUE(F192)&gt;0,4,IF(VALUE(E192)&gt;0,3,IF(VALUE(D192)&gt;0,2,1)))))))</f>
        <v>7</v>
      </c>
      <c r="O192" s="22" t="s">
        <v>55</v>
      </c>
      <c r="P192" s="1" t="s">
        <v>6540</v>
      </c>
      <c r="Q192" s="1"/>
      <c r="R192" s="20" t="s">
        <v>14</v>
      </c>
      <c r="S192" s="154">
        <v>45126</v>
      </c>
      <c r="T192" s="7" t="str">
        <f>Tabela813[[#This Row],[NR]]&amp;" - "&amp;Tabela813[[#This Row],[Especificação]]</f>
        <v>1.1.2.2.53.0.5.00 - Taxa pela Prestação de Serviços de Limpeza Pública e Manejo de Resíduos Sólidos - Multas</v>
      </c>
      <c r="U192" s="7"/>
      <c r="V192" s="7"/>
    </row>
    <row r="193" spans="1:22" s="30" customFormat="1" ht="30" x14ac:dyDescent="0.25">
      <c r="A193" s="179"/>
      <c r="B193" s="51"/>
      <c r="C193" s="22" t="s">
        <v>1537</v>
      </c>
      <c r="D193" s="22" t="s">
        <v>1537</v>
      </c>
      <c r="E193" s="22" t="s">
        <v>1546</v>
      </c>
      <c r="F193" s="22" t="s">
        <v>1546</v>
      </c>
      <c r="G193" s="22" t="s">
        <v>1574</v>
      </c>
      <c r="H193" s="22" t="s">
        <v>1540</v>
      </c>
      <c r="I193" s="22" t="s">
        <v>1542</v>
      </c>
      <c r="J193" s="22" t="s">
        <v>1543</v>
      </c>
      <c r="K193" s="20" t="str">
        <f>IF(Tabela813[[#This Row],[C]]&lt;&gt;"",IF(Tabela813[[#This Row],[RED]]&lt;&gt;"",(Tabela813[[#This Row],[RED]] &amp; "."),"") &amp; CONCATENATE(Tabela813[[#This Row],[C]],".",Tabela813[[#This Row],[O]],".",Tabela813[[#This Row],[E]],".",Tabela813[[#This Row],[D1]],".",Tabela813[[#This Row],[D2]],".",Tabela813[[#This Row],[D3]],".",Tabela813[[#This Row],[T]],".",Tabela813[[#This Row],[D4]]),"")</f>
        <v>1.1.2.2.53.0.6.00</v>
      </c>
      <c r="L193" s="23" t="s">
        <v>6586</v>
      </c>
      <c r="M193" s="20" t="str">
        <f t="shared" si="3"/>
        <v>A</v>
      </c>
      <c r="N193" s="20">
        <f>IF(VALUE(Tabela813[[#This Row],[RED]]) &gt; 0,1,0) + IF(VALUE(J193)&gt;0,8,IF(VALUE(I193)&gt;0,7,IF(VALUE(H193)&gt;0,6,IF(VALUE(G193)&gt;0,5,IF(VALUE(F193)&gt;0,4,IF(VALUE(E193)&gt;0,3,IF(VALUE(D193)&gt;0,2,1)))))))</f>
        <v>7</v>
      </c>
      <c r="O193" s="22" t="s">
        <v>55</v>
      </c>
      <c r="P193" s="1" t="s">
        <v>6540</v>
      </c>
      <c r="Q193" s="1"/>
      <c r="R193" s="20" t="s">
        <v>14</v>
      </c>
      <c r="S193" s="154">
        <v>45126</v>
      </c>
      <c r="T193" s="7" t="str">
        <f>Tabela813[[#This Row],[NR]]&amp;" - "&amp;Tabela813[[#This Row],[Especificação]]</f>
        <v>1.1.2.2.53.0.6.00 - Taxa pela Prestação de Serviços de Limpeza Pública e Manejo de Resíduos Sólidos - Juros de Mora</v>
      </c>
      <c r="U193" s="7"/>
      <c r="V193" s="7"/>
    </row>
    <row r="194" spans="1:22" s="30" customFormat="1" ht="30" x14ac:dyDescent="0.25">
      <c r="A194" s="179"/>
      <c r="B194" s="51"/>
      <c r="C194" s="22" t="s">
        <v>1537</v>
      </c>
      <c r="D194" s="22" t="s">
        <v>1537</v>
      </c>
      <c r="E194" s="22" t="s">
        <v>1546</v>
      </c>
      <c r="F194" s="22" t="s">
        <v>1546</v>
      </c>
      <c r="G194" s="22" t="s">
        <v>1574</v>
      </c>
      <c r="H194" s="22" t="s">
        <v>1540</v>
      </c>
      <c r="I194" s="22" t="s">
        <v>1544</v>
      </c>
      <c r="J194" s="22" t="s">
        <v>1543</v>
      </c>
      <c r="K194" s="20" t="str">
        <f>IF(Tabela813[[#This Row],[C]]&lt;&gt;"",IF(Tabela813[[#This Row],[RED]]&lt;&gt;"",(Tabela813[[#This Row],[RED]] &amp; "."),"") &amp; CONCATENATE(Tabela813[[#This Row],[C]],".",Tabela813[[#This Row],[O]],".",Tabela813[[#This Row],[E]],".",Tabela813[[#This Row],[D1]],".",Tabela813[[#This Row],[D2]],".",Tabela813[[#This Row],[D3]],".",Tabela813[[#This Row],[T]],".",Tabela813[[#This Row],[D4]]),"")</f>
        <v>1.1.2.2.53.0.7.00</v>
      </c>
      <c r="L194" s="23" t="s">
        <v>6587</v>
      </c>
      <c r="M194" s="20" t="str">
        <f t="shared" si="3"/>
        <v>A</v>
      </c>
      <c r="N194" s="20">
        <f>IF(VALUE(Tabela813[[#This Row],[RED]]) &gt; 0,1,0) + IF(VALUE(J194)&gt;0,8,IF(VALUE(I194)&gt;0,7,IF(VALUE(H194)&gt;0,6,IF(VALUE(G194)&gt;0,5,IF(VALUE(F194)&gt;0,4,IF(VALUE(E194)&gt;0,3,IF(VALUE(D194)&gt;0,2,1)))))))</f>
        <v>7</v>
      </c>
      <c r="O194" s="22" t="s">
        <v>55</v>
      </c>
      <c r="P194" s="1" t="s">
        <v>6540</v>
      </c>
      <c r="Q194" s="1"/>
      <c r="R194" s="20" t="s">
        <v>14</v>
      </c>
      <c r="S194" s="154">
        <v>45126</v>
      </c>
      <c r="T194" s="7" t="str">
        <f>Tabela813[[#This Row],[NR]]&amp;" - "&amp;Tabela813[[#This Row],[Especificação]]</f>
        <v>1.1.2.2.53.0.7.00 - Taxa pela Prestação de Serviços de Limpeza Pública e Manejo de Resíduos Sólidos  - Dívida Ativa - Multas da Dívida Ativa</v>
      </c>
      <c r="U194" s="7"/>
      <c r="V194" s="7"/>
    </row>
    <row r="195" spans="1:22" s="30" customFormat="1" ht="30" x14ac:dyDescent="0.25">
      <c r="A195" s="179"/>
      <c r="B195" s="51"/>
      <c r="C195" s="22" t="s">
        <v>1537</v>
      </c>
      <c r="D195" s="22" t="s">
        <v>1537</v>
      </c>
      <c r="E195" s="22" t="s">
        <v>1546</v>
      </c>
      <c r="F195" s="22" t="s">
        <v>1546</v>
      </c>
      <c r="G195" s="22" t="s">
        <v>1574</v>
      </c>
      <c r="H195" s="22" t="s">
        <v>1540</v>
      </c>
      <c r="I195" s="22" t="s">
        <v>1545</v>
      </c>
      <c r="J195" s="22" t="s">
        <v>1543</v>
      </c>
      <c r="K195" s="20" t="str">
        <f>IF(Tabela813[[#This Row],[C]]&lt;&gt;"",IF(Tabela813[[#This Row],[RED]]&lt;&gt;"",(Tabela813[[#This Row],[RED]] &amp; "."),"") &amp; CONCATENATE(Tabela813[[#This Row],[C]],".",Tabela813[[#This Row],[O]],".",Tabela813[[#This Row],[E]],".",Tabela813[[#This Row],[D1]],".",Tabela813[[#This Row],[D2]],".",Tabela813[[#This Row],[D3]],".",Tabela813[[#This Row],[T]],".",Tabela813[[#This Row],[D4]]),"")</f>
        <v>1.1.2.2.53.0.8.00</v>
      </c>
      <c r="L195" s="23" t="s">
        <v>6588</v>
      </c>
      <c r="M195" s="20" t="str">
        <f t="shared" si="3"/>
        <v>A</v>
      </c>
      <c r="N195" s="20">
        <f>IF(VALUE(Tabela813[[#This Row],[RED]]) &gt; 0,1,0) + IF(VALUE(J195)&gt;0,8,IF(VALUE(I195)&gt;0,7,IF(VALUE(H195)&gt;0,6,IF(VALUE(G195)&gt;0,5,IF(VALUE(F195)&gt;0,4,IF(VALUE(E195)&gt;0,3,IF(VALUE(D195)&gt;0,2,1)))))))</f>
        <v>7</v>
      </c>
      <c r="O195" s="22" t="s">
        <v>55</v>
      </c>
      <c r="P195" s="1" t="s">
        <v>6540</v>
      </c>
      <c r="Q195" s="1"/>
      <c r="R195" s="20" t="s">
        <v>14</v>
      </c>
      <c r="S195" s="154">
        <v>45126</v>
      </c>
      <c r="T195" s="7" t="str">
        <f>Tabela813[[#This Row],[NR]]&amp;" - "&amp;Tabela813[[#This Row],[Especificação]]</f>
        <v>1.1.2.2.53.0.8.00 - Taxa pela Prestação de Serviços de Limpeza Pública e Manejo de Resíduos Sólidos  - Juros de Mora da Dívida Ativa</v>
      </c>
      <c r="U195" s="7"/>
      <c r="V195" s="7"/>
    </row>
    <row r="196" spans="1:22" s="30" customFormat="1" x14ac:dyDescent="0.25">
      <c r="A196" s="179"/>
      <c r="B196" s="51"/>
      <c r="C196" s="22" t="s">
        <v>1537</v>
      </c>
      <c r="D196" s="22" t="s">
        <v>1537</v>
      </c>
      <c r="E196" s="22" t="s">
        <v>1538</v>
      </c>
      <c r="F196" s="22" t="s">
        <v>1540</v>
      </c>
      <c r="G196" s="22" t="s">
        <v>1543</v>
      </c>
      <c r="H196" s="22" t="s">
        <v>1540</v>
      </c>
      <c r="I196" s="22" t="s">
        <v>1540</v>
      </c>
      <c r="J196" s="22" t="s">
        <v>1543</v>
      </c>
      <c r="K196" s="20" t="str">
        <f>IF(Tabela813[[#This Row],[C]]&lt;&gt;"",IF(Tabela813[[#This Row],[RED]]&lt;&gt;"",(Tabela813[[#This Row],[RED]] &amp; "."),"") &amp; CONCATENATE(Tabela813[[#This Row],[C]],".",Tabela813[[#This Row],[O]],".",Tabela813[[#This Row],[E]],".",Tabela813[[#This Row],[D1]],".",Tabela813[[#This Row],[D2]],".",Tabela813[[#This Row],[D3]],".",Tabela813[[#This Row],[T]],".",Tabela813[[#This Row],[D4]]),"")</f>
        <v>1.1.3.0.00.0.0.00</v>
      </c>
      <c r="L196" s="23" t="s">
        <v>106</v>
      </c>
      <c r="M196" s="20" t="str">
        <f t="shared" si="2"/>
        <v>S</v>
      </c>
      <c r="N196" s="20">
        <f>IF(VALUE(Tabela813[[#This Row],[RED]]) &gt; 0,1,0) + IF(VALUE(J196)&gt;0,8,IF(VALUE(I196)&gt;0,7,IF(VALUE(H196)&gt;0,6,IF(VALUE(G196)&gt;0,5,IF(VALUE(F196)&gt;0,4,IF(VALUE(E196)&gt;0,3,IF(VALUE(D196)&gt;0,2,1)))))))</f>
        <v>3</v>
      </c>
      <c r="O196" s="22" t="s">
        <v>45</v>
      </c>
      <c r="P196" s="1" t="s">
        <v>107</v>
      </c>
      <c r="Q196" s="1"/>
      <c r="R196" s="39"/>
      <c r="S196" s="154" t="s">
        <v>158</v>
      </c>
      <c r="T196" s="7" t="str">
        <f>Tabela813[[#This Row],[NR]]&amp;" - "&amp;Tabela813[[#This Row],[Especificação]]</f>
        <v>1.1.3.0.00.0.0.00 - Contribuição de Melhoria</v>
      </c>
      <c r="U196" s="7"/>
      <c r="V196" s="7"/>
    </row>
    <row r="197" spans="1:22" s="30" customFormat="1" x14ac:dyDescent="0.25">
      <c r="A197" s="179"/>
      <c r="B197" s="51"/>
      <c r="C197" s="22" t="s">
        <v>1537</v>
      </c>
      <c r="D197" s="22" t="s">
        <v>1537</v>
      </c>
      <c r="E197" s="22" t="s">
        <v>1538</v>
      </c>
      <c r="F197" s="22" t="s">
        <v>1537</v>
      </c>
      <c r="G197" s="22" t="s">
        <v>1543</v>
      </c>
      <c r="H197" s="22" t="s">
        <v>1540</v>
      </c>
      <c r="I197" s="22" t="s">
        <v>1540</v>
      </c>
      <c r="J197" s="22" t="s">
        <v>1543</v>
      </c>
      <c r="K197" s="20" t="str">
        <f>IF(Tabela813[[#This Row],[C]]&lt;&gt;"",IF(Tabela813[[#This Row],[RED]]&lt;&gt;"",(Tabela813[[#This Row],[RED]] &amp; "."),"") &amp; CONCATENATE(Tabela813[[#This Row],[C]],".",Tabela813[[#This Row],[O]],".",Tabela813[[#This Row],[E]],".",Tabela813[[#This Row],[D1]],".",Tabela813[[#This Row],[D2]],".",Tabela813[[#This Row],[D3]],".",Tabela813[[#This Row],[T]],".",Tabela813[[#This Row],[D4]]),"")</f>
        <v>1.1.3.1.00.0.0.00</v>
      </c>
      <c r="L197" s="23" t="s">
        <v>106</v>
      </c>
      <c r="M197" s="20" t="str">
        <f t="shared" si="2"/>
        <v>S</v>
      </c>
      <c r="N197" s="20">
        <f>IF(VALUE(Tabela813[[#This Row],[RED]]) &gt; 0,1,0) + IF(VALUE(J197)&gt;0,8,IF(VALUE(I197)&gt;0,7,IF(VALUE(H197)&gt;0,6,IF(VALUE(G197)&gt;0,5,IF(VALUE(F197)&gt;0,4,IF(VALUE(E197)&gt;0,3,IF(VALUE(D197)&gt;0,2,1)))))))</f>
        <v>4</v>
      </c>
      <c r="O197" s="22" t="s">
        <v>45</v>
      </c>
      <c r="P197" s="1" t="s">
        <v>107</v>
      </c>
      <c r="Q197" s="1"/>
      <c r="R197" s="39"/>
      <c r="S197" s="154" t="s">
        <v>158</v>
      </c>
      <c r="T197" s="7" t="str">
        <f>Tabela813[[#This Row],[NR]]&amp;" - "&amp;Tabela813[[#This Row],[Especificação]]</f>
        <v>1.1.3.1.00.0.0.00 - Contribuição de Melhoria</v>
      </c>
      <c r="U197" s="7"/>
      <c r="V197" s="7"/>
    </row>
    <row r="198" spans="1:22" s="30" customFormat="1" ht="30" x14ac:dyDescent="0.25">
      <c r="A198" s="179"/>
      <c r="B198" s="51"/>
      <c r="C198" s="22" t="s">
        <v>1537</v>
      </c>
      <c r="D198" s="22" t="s">
        <v>1537</v>
      </c>
      <c r="E198" s="22" t="s">
        <v>1538</v>
      </c>
      <c r="F198" s="22" t="s">
        <v>1537</v>
      </c>
      <c r="G198" s="22" t="s">
        <v>1570</v>
      </c>
      <c r="H198" s="22" t="s">
        <v>1540</v>
      </c>
      <c r="I198" s="22" t="s">
        <v>1540</v>
      </c>
      <c r="J198" s="22" t="s">
        <v>1543</v>
      </c>
      <c r="K198" s="20" t="str">
        <f>IF(Tabela813[[#This Row],[C]]&lt;&gt;"",IF(Tabela813[[#This Row],[RED]]&lt;&gt;"",(Tabela813[[#This Row],[RED]] &amp; "."),"") &amp; CONCATENATE(Tabela813[[#This Row],[C]],".",Tabela813[[#This Row],[O]],".",Tabela813[[#This Row],[E]],".",Tabela813[[#This Row],[D1]],".",Tabela813[[#This Row],[D2]],".",Tabela813[[#This Row],[D3]],".",Tabela813[[#This Row],[T]],".",Tabela813[[#This Row],[D4]]),"")</f>
        <v>1.1.3.1.50.0.0.00</v>
      </c>
      <c r="L198" s="23" t="s">
        <v>108</v>
      </c>
      <c r="M198" s="20" t="str">
        <f t="shared" si="2"/>
        <v>S</v>
      </c>
      <c r="N198" s="20">
        <f>IF(VALUE(Tabela813[[#This Row],[RED]]) &gt; 0,1,0) + IF(VALUE(J198)&gt;0,8,IF(VALUE(I198)&gt;0,7,IF(VALUE(H198)&gt;0,6,IF(VALUE(G198)&gt;0,5,IF(VALUE(F198)&gt;0,4,IF(VALUE(E198)&gt;0,3,IF(VALUE(D198)&gt;0,2,1)))))))</f>
        <v>5</v>
      </c>
      <c r="O198" s="22" t="s">
        <v>55</v>
      </c>
      <c r="P198" s="1" t="s">
        <v>109</v>
      </c>
      <c r="Q198" s="1"/>
      <c r="R198" s="39"/>
      <c r="S198" s="154" t="s">
        <v>158</v>
      </c>
      <c r="T198" s="7" t="str">
        <f>Tabela813[[#This Row],[NR]]&amp;" - "&amp;Tabela813[[#This Row],[Especificação]]</f>
        <v>1.1.3.1.50.0.0.00 - Contribuição de Melhoria para Expansão da Rede de Água Potável e Esgoto Sanitário</v>
      </c>
      <c r="U198" s="7"/>
      <c r="V198" s="7"/>
    </row>
    <row r="199" spans="1:22" s="30" customFormat="1" ht="30" x14ac:dyDescent="0.25">
      <c r="A199" s="179"/>
      <c r="B199" s="51"/>
      <c r="C199" s="22" t="s">
        <v>1537</v>
      </c>
      <c r="D199" s="22" t="s">
        <v>1537</v>
      </c>
      <c r="E199" s="22" t="s">
        <v>1538</v>
      </c>
      <c r="F199" s="22" t="s">
        <v>1537</v>
      </c>
      <c r="G199" s="22" t="s">
        <v>1570</v>
      </c>
      <c r="H199" s="22" t="s">
        <v>1540</v>
      </c>
      <c r="I199" s="22" t="s">
        <v>1537</v>
      </c>
      <c r="J199" s="22" t="s">
        <v>1543</v>
      </c>
      <c r="K199" s="20" t="str">
        <f>IF(Tabela813[[#This Row],[C]]&lt;&gt;"",IF(Tabela813[[#This Row],[RED]]&lt;&gt;"",(Tabela813[[#This Row],[RED]] &amp; "."),"") &amp; CONCATENATE(Tabela813[[#This Row],[C]],".",Tabela813[[#This Row],[O]],".",Tabela813[[#This Row],[E]],".",Tabela813[[#This Row],[D1]],".",Tabela813[[#This Row],[D2]],".",Tabela813[[#This Row],[D3]],".",Tabela813[[#This Row],[T]],".",Tabela813[[#This Row],[D4]]),"")</f>
        <v>1.1.3.1.50.0.1.00</v>
      </c>
      <c r="L199" s="23" t="s">
        <v>923</v>
      </c>
      <c r="M199" s="20" t="str">
        <f t="shared" si="2"/>
        <v>A</v>
      </c>
      <c r="N199" s="20">
        <f>IF(VALUE(Tabela813[[#This Row],[RED]]) &gt; 0,1,0) + IF(VALUE(J199)&gt;0,8,IF(VALUE(I199)&gt;0,7,IF(VALUE(H199)&gt;0,6,IF(VALUE(G199)&gt;0,5,IF(VALUE(F199)&gt;0,4,IF(VALUE(E199)&gt;0,3,IF(VALUE(D199)&gt;0,2,1)))))))</f>
        <v>7</v>
      </c>
      <c r="O199" s="22" t="s">
        <v>55</v>
      </c>
      <c r="P199" s="1" t="s">
        <v>109</v>
      </c>
      <c r="Q199" s="1"/>
      <c r="R199" s="39"/>
      <c r="S199" s="154" t="s">
        <v>158</v>
      </c>
      <c r="T199" s="7" t="str">
        <f>Tabela813[[#This Row],[NR]]&amp;" - "&amp;Tabela813[[#This Row],[Especificação]]</f>
        <v>1.1.3.1.50.0.1.00 - Contribuição de Melhoria para Expansão da Rede de Água Potável e Esgoto Sanitário - Principal</v>
      </c>
      <c r="U199" s="7"/>
      <c r="V199" s="7"/>
    </row>
    <row r="200" spans="1:22" s="30" customFormat="1" ht="30" x14ac:dyDescent="0.25">
      <c r="A200" s="179"/>
      <c r="B200" s="51"/>
      <c r="C200" s="22" t="s">
        <v>1537</v>
      </c>
      <c r="D200" s="22" t="s">
        <v>1537</v>
      </c>
      <c r="E200" s="22" t="s">
        <v>1538</v>
      </c>
      <c r="F200" s="22" t="s">
        <v>1537</v>
      </c>
      <c r="G200" s="22" t="s">
        <v>1570</v>
      </c>
      <c r="H200" s="22" t="s">
        <v>1540</v>
      </c>
      <c r="I200" s="22" t="s">
        <v>1546</v>
      </c>
      <c r="J200" s="22" t="s">
        <v>1543</v>
      </c>
      <c r="K200" s="20" t="str">
        <f>IF(Tabela813[[#This Row],[C]]&lt;&gt;"",IF(Tabela813[[#This Row],[RED]]&lt;&gt;"",(Tabela813[[#This Row],[RED]] &amp; "."),"") &amp; CONCATENATE(Tabela813[[#This Row],[C]],".",Tabela813[[#This Row],[O]],".",Tabela813[[#This Row],[E]],".",Tabela813[[#This Row],[D1]],".",Tabela813[[#This Row],[D2]],".",Tabela813[[#This Row],[D3]],".",Tabela813[[#This Row],[T]],".",Tabela813[[#This Row],[D4]]),"")</f>
        <v>1.1.3.1.50.0.2.00</v>
      </c>
      <c r="L200" s="23" t="s">
        <v>924</v>
      </c>
      <c r="M200" s="20" t="str">
        <f t="shared" si="2"/>
        <v>A</v>
      </c>
      <c r="N200" s="20">
        <f>IF(VALUE(Tabela813[[#This Row],[RED]]) &gt; 0,1,0) + IF(VALUE(J200)&gt;0,8,IF(VALUE(I200)&gt;0,7,IF(VALUE(H200)&gt;0,6,IF(VALUE(G200)&gt;0,5,IF(VALUE(F200)&gt;0,4,IF(VALUE(E200)&gt;0,3,IF(VALUE(D200)&gt;0,2,1)))))))</f>
        <v>7</v>
      </c>
      <c r="O200" s="22" t="s">
        <v>55</v>
      </c>
      <c r="P200" s="1" t="s">
        <v>109</v>
      </c>
      <c r="Q200" s="1"/>
      <c r="R200" s="39"/>
      <c r="S200" s="154" t="s">
        <v>158</v>
      </c>
      <c r="T200" s="7" t="str">
        <f>Tabela813[[#This Row],[NR]]&amp;" - "&amp;Tabela813[[#This Row],[Especificação]]</f>
        <v>1.1.3.1.50.0.2.00 - Contribuição de Melhoria para Expansão da Rede de Água Potável e Esgoto Sanitário - Multas e Juros de Mora</v>
      </c>
      <c r="U200" s="7"/>
      <c r="V200" s="7"/>
    </row>
    <row r="201" spans="1:22" s="30" customFormat="1" ht="30" x14ac:dyDescent="0.25">
      <c r="A201" s="179"/>
      <c r="B201" s="51"/>
      <c r="C201" s="22" t="s">
        <v>1537</v>
      </c>
      <c r="D201" s="22" t="s">
        <v>1537</v>
      </c>
      <c r="E201" s="22" t="s">
        <v>1538</v>
      </c>
      <c r="F201" s="22" t="s">
        <v>1537</v>
      </c>
      <c r="G201" s="22" t="s">
        <v>1570</v>
      </c>
      <c r="H201" s="22" t="s">
        <v>1540</v>
      </c>
      <c r="I201" s="22" t="s">
        <v>1538</v>
      </c>
      <c r="J201" s="22" t="s">
        <v>1543</v>
      </c>
      <c r="K201" s="20" t="str">
        <f>IF(Tabela813[[#This Row],[C]]&lt;&gt;"",IF(Tabela813[[#This Row],[RED]]&lt;&gt;"",(Tabela813[[#This Row],[RED]] &amp; "."),"") &amp; CONCATENATE(Tabela813[[#This Row],[C]],".",Tabela813[[#This Row],[O]],".",Tabela813[[#This Row],[E]],".",Tabela813[[#This Row],[D1]],".",Tabela813[[#This Row],[D2]],".",Tabela813[[#This Row],[D3]],".",Tabela813[[#This Row],[T]],".",Tabela813[[#This Row],[D4]]),"")</f>
        <v>1.1.3.1.50.0.3.00</v>
      </c>
      <c r="L201" s="23" t="s">
        <v>925</v>
      </c>
      <c r="M201" s="20" t="str">
        <f t="shared" si="2"/>
        <v>A</v>
      </c>
      <c r="N201" s="20">
        <f>IF(VALUE(Tabela813[[#This Row],[RED]]) &gt; 0,1,0) + IF(VALUE(J201)&gt;0,8,IF(VALUE(I201)&gt;0,7,IF(VALUE(H201)&gt;0,6,IF(VALUE(G201)&gt;0,5,IF(VALUE(F201)&gt;0,4,IF(VALUE(E201)&gt;0,3,IF(VALUE(D201)&gt;0,2,1)))))))</f>
        <v>7</v>
      </c>
      <c r="O201" s="22" t="s">
        <v>55</v>
      </c>
      <c r="P201" s="1" t="s">
        <v>109</v>
      </c>
      <c r="Q201" s="1"/>
      <c r="R201" s="39"/>
      <c r="S201" s="154" t="s">
        <v>158</v>
      </c>
      <c r="T201" s="7" t="str">
        <f>Tabela813[[#This Row],[NR]]&amp;" - "&amp;Tabela813[[#This Row],[Especificação]]</f>
        <v>1.1.3.1.50.0.3.00 - Contribuição de Melhoria para Expansão da Rede de Água Potável e Esgoto Sanitário - Dívida Ativa</v>
      </c>
      <c r="U201" s="7"/>
      <c r="V201" s="7"/>
    </row>
    <row r="202" spans="1:22" s="30" customFormat="1" ht="30" x14ac:dyDescent="0.25">
      <c r="A202" s="179"/>
      <c r="B202" s="51"/>
      <c r="C202" s="22" t="s">
        <v>1537</v>
      </c>
      <c r="D202" s="22" t="s">
        <v>1537</v>
      </c>
      <c r="E202" s="22" t="s">
        <v>1538</v>
      </c>
      <c r="F202" s="22" t="s">
        <v>1537</v>
      </c>
      <c r="G202" s="22" t="s">
        <v>1570</v>
      </c>
      <c r="H202" s="22" t="s">
        <v>1540</v>
      </c>
      <c r="I202" s="22" t="s">
        <v>1547</v>
      </c>
      <c r="J202" s="22" t="s">
        <v>1543</v>
      </c>
      <c r="K202" s="20" t="str">
        <f>IF(Tabela813[[#This Row],[C]]&lt;&gt;"",IF(Tabela813[[#This Row],[RED]]&lt;&gt;"",(Tabela813[[#This Row],[RED]] &amp; "."),"") &amp; CONCATENATE(Tabela813[[#This Row],[C]],".",Tabela813[[#This Row],[O]],".",Tabela813[[#This Row],[E]],".",Tabela813[[#This Row],[D1]],".",Tabela813[[#This Row],[D2]],".",Tabela813[[#This Row],[D3]],".",Tabela813[[#This Row],[T]],".",Tabela813[[#This Row],[D4]]),"")</f>
        <v>1.1.3.1.50.0.4.00</v>
      </c>
      <c r="L202" s="23" t="s">
        <v>926</v>
      </c>
      <c r="M202" s="20" t="str">
        <f t="shared" si="2"/>
        <v>A</v>
      </c>
      <c r="N202" s="20">
        <f>IF(VALUE(Tabela813[[#This Row],[RED]]) &gt; 0,1,0) + IF(VALUE(J202)&gt;0,8,IF(VALUE(I202)&gt;0,7,IF(VALUE(H202)&gt;0,6,IF(VALUE(G202)&gt;0,5,IF(VALUE(F202)&gt;0,4,IF(VALUE(E202)&gt;0,3,IF(VALUE(D202)&gt;0,2,1)))))))</f>
        <v>7</v>
      </c>
      <c r="O202" s="22" t="s">
        <v>55</v>
      </c>
      <c r="P202" s="1" t="s">
        <v>109</v>
      </c>
      <c r="Q202" s="1"/>
      <c r="R202" s="39"/>
      <c r="S202" s="154" t="s">
        <v>158</v>
      </c>
      <c r="T202" s="7" t="str">
        <f>Tabela813[[#This Row],[NR]]&amp;" - "&amp;Tabela813[[#This Row],[Especificação]]</f>
        <v>1.1.3.1.50.0.4.00 - Contribuição de Melhoria para Expansão da Rede de Água Potável e Esgoto Sanitário - Dívida Ativa - Multas e Juros de Mora da Dívida Ativa</v>
      </c>
      <c r="U202" s="7"/>
      <c r="V202" s="7"/>
    </row>
    <row r="203" spans="1:22" s="30" customFormat="1" ht="30" x14ac:dyDescent="0.25">
      <c r="A203" s="179"/>
      <c r="B203" s="51"/>
      <c r="C203" s="22" t="s">
        <v>1537</v>
      </c>
      <c r="D203" s="22" t="s">
        <v>1537</v>
      </c>
      <c r="E203" s="22" t="s">
        <v>1538</v>
      </c>
      <c r="F203" s="22" t="s">
        <v>1537</v>
      </c>
      <c r="G203" s="22" t="s">
        <v>1570</v>
      </c>
      <c r="H203" s="22" t="s">
        <v>1540</v>
      </c>
      <c r="I203" s="22" t="s">
        <v>1548</v>
      </c>
      <c r="J203" s="22" t="s">
        <v>1543</v>
      </c>
      <c r="K203" s="20" t="str">
        <f>IF(Tabela813[[#This Row],[C]]&lt;&gt;"",IF(Tabela813[[#This Row],[RED]]&lt;&gt;"",(Tabela813[[#This Row],[RED]] &amp; "."),"") &amp; CONCATENATE(Tabela813[[#This Row],[C]],".",Tabela813[[#This Row],[O]],".",Tabela813[[#This Row],[E]],".",Tabela813[[#This Row],[D1]],".",Tabela813[[#This Row],[D2]],".",Tabela813[[#This Row],[D3]],".",Tabela813[[#This Row],[T]],".",Tabela813[[#This Row],[D4]]),"")</f>
        <v>1.1.3.1.50.0.5.00</v>
      </c>
      <c r="L203" s="23" t="s">
        <v>927</v>
      </c>
      <c r="M203" s="20" t="str">
        <f t="shared" si="2"/>
        <v>A</v>
      </c>
      <c r="N203" s="20">
        <f>IF(VALUE(Tabela813[[#This Row],[RED]]) &gt; 0,1,0) + IF(VALUE(J203)&gt;0,8,IF(VALUE(I203)&gt;0,7,IF(VALUE(H203)&gt;0,6,IF(VALUE(G203)&gt;0,5,IF(VALUE(F203)&gt;0,4,IF(VALUE(E203)&gt;0,3,IF(VALUE(D203)&gt;0,2,1)))))))</f>
        <v>7</v>
      </c>
      <c r="O203" s="22" t="s">
        <v>55</v>
      </c>
      <c r="P203" s="1" t="s">
        <v>109</v>
      </c>
      <c r="Q203" s="1"/>
      <c r="R203" s="39"/>
      <c r="S203" s="154" t="s">
        <v>158</v>
      </c>
      <c r="T203" s="7" t="str">
        <f>Tabela813[[#This Row],[NR]]&amp;" - "&amp;Tabela813[[#This Row],[Especificação]]</f>
        <v>1.1.3.1.50.0.5.00 - Contribuição de Melhoria para Expansão da Rede de Água Potável e Esgoto Sanitário - Multas</v>
      </c>
      <c r="U203" s="7"/>
      <c r="V203" s="7"/>
    </row>
    <row r="204" spans="1:22" s="30" customFormat="1" ht="30" x14ac:dyDescent="0.25">
      <c r="A204" s="179"/>
      <c r="B204" s="51"/>
      <c r="C204" s="22" t="s">
        <v>1537</v>
      </c>
      <c r="D204" s="22" t="s">
        <v>1537</v>
      </c>
      <c r="E204" s="22" t="s">
        <v>1538</v>
      </c>
      <c r="F204" s="22" t="s">
        <v>1537</v>
      </c>
      <c r="G204" s="22" t="s">
        <v>1570</v>
      </c>
      <c r="H204" s="22" t="s">
        <v>1540</v>
      </c>
      <c r="I204" s="22" t="s">
        <v>1542</v>
      </c>
      <c r="J204" s="22" t="s">
        <v>1543</v>
      </c>
      <c r="K204" s="20" t="str">
        <f>IF(Tabela813[[#This Row],[C]]&lt;&gt;"",IF(Tabela813[[#This Row],[RED]]&lt;&gt;"",(Tabela813[[#This Row],[RED]] &amp; "."),"") &amp; CONCATENATE(Tabela813[[#This Row],[C]],".",Tabela813[[#This Row],[O]],".",Tabela813[[#This Row],[E]],".",Tabela813[[#This Row],[D1]],".",Tabela813[[#This Row],[D2]],".",Tabela813[[#This Row],[D3]],".",Tabela813[[#This Row],[T]],".",Tabela813[[#This Row],[D4]]),"")</f>
        <v>1.1.3.1.50.0.6.00</v>
      </c>
      <c r="L204" s="23" t="s">
        <v>928</v>
      </c>
      <c r="M204" s="20" t="str">
        <f t="shared" si="2"/>
        <v>A</v>
      </c>
      <c r="N204" s="20">
        <f>IF(VALUE(Tabela813[[#This Row],[RED]]) &gt; 0,1,0) + IF(VALUE(J204)&gt;0,8,IF(VALUE(I204)&gt;0,7,IF(VALUE(H204)&gt;0,6,IF(VALUE(G204)&gt;0,5,IF(VALUE(F204)&gt;0,4,IF(VALUE(E204)&gt;0,3,IF(VALUE(D204)&gt;0,2,1)))))))</f>
        <v>7</v>
      </c>
      <c r="O204" s="22" t="s">
        <v>55</v>
      </c>
      <c r="P204" s="1" t="s">
        <v>109</v>
      </c>
      <c r="Q204" s="1"/>
      <c r="R204" s="39"/>
      <c r="S204" s="154" t="s">
        <v>158</v>
      </c>
      <c r="T204" s="7" t="str">
        <f>Tabela813[[#This Row],[NR]]&amp;" - "&amp;Tabela813[[#This Row],[Especificação]]</f>
        <v>1.1.3.1.50.0.6.00 - Contribuição de Melhoria para Expansão da Rede de Água Potável e Esgoto Sanitário - Juros de Mora</v>
      </c>
      <c r="U204" s="7"/>
      <c r="V204" s="7"/>
    </row>
    <row r="205" spans="1:22" s="30" customFormat="1" ht="30" x14ac:dyDescent="0.25">
      <c r="A205" s="179"/>
      <c r="B205" s="51"/>
      <c r="C205" s="22" t="s">
        <v>1537</v>
      </c>
      <c r="D205" s="22" t="s">
        <v>1537</v>
      </c>
      <c r="E205" s="22" t="s">
        <v>1538</v>
      </c>
      <c r="F205" s="22" t="s">
        <v>1537</v>
      </c>
      <c r="G205" s="22" t="s">
        <v>1570</v>
      </c>
      <c r="H205" s="22" t="s">
        <v>1540</v>
      </c>
      <c r="I205" s="22" t="s">
        <v>1544</v>
      </c>
      <c r="J205" s="22" t="s">
        <v>1543</v>
      </c>
      <c r="K205" s="20" t="str">
        <f>IF(Tabela813[[#This Row],[C]]&lt;&gt;"",IF(Tabela813[[#This Row],[RED]]&lt;&gt;"",(Tabela813[[#This Row],[RED]] &amp; "."),"") &amp; CONCATENATE(Tabela813[[#This Row],[C]],".",Tabela813[[#This Row],[O]],".",Tabela813[[#This Row],[E]],".",Tabela813[[#This Row],[D1]],".",Tabela813[[#This Row],[D2]],".",Tabela813[[#This Row],[D3]],".",Tabela813[[#This Row],[T]],".",Tabela813[[#This Row],[D4]]),"")</f>
        <v>1.1.3.1.50.0.7.00</v>
      </c>
      <c r="L205" s="23" t="s">
        <v>929</v>
      </c>
      <c r="M205" s="20" t="str">
        <f t="shared" ref="M205:M268" si="4">IF(N205 &lt; N206,"S","A")</f>
        <v>A</v>
      </c>
      <c r="N205" s="20">
        <f>IF(VALUE(Tabela813[[#This Row],[RED]]) &gt; 0,1,0) + IF(VALUE(J205)&gt;0,8,IF(VALUE(I205)&gt;0,7,IF(VALUE(H205)&gt;0,6,IF(VALUE(G205)&gt;0,5,IF(VALUE(F205)&gt;0,4,IF(VALUE(E205)&gt;0,3,IF(VALUE(D205)&gt;0,2,1)))))))</f>
        <v>7</v>
      </c>
      <c r="O205" s="22" t="s">
        <v>55</v>
      </c>
      <c r="P205" s="1" t="s">
        <v>109</v>
      </c>
      <c r="Q205" s="1"/>
      <c r="R205" s="39"/>
      <c r="S205" s="154" t="s">
        <v>158</v>
      </c>
      <c r="T205" s="7" t="str">
        <f>Tabela813[[#This Row],[NR]]&amp;" - "&amp;Tabela813[[#This Row],[Especificação]]</f>
        <v>1.1.3.1.50.0.7.00 - Contribuição de Melhoria para Expansão da Rede de Água Potável e Esgoto Sanitário - Dívida Ativa - Multas da Dívida Ativa</v>
      </c>
      <c r="U205" s="7"/>
      <c r="V205" s="7"/>
    </row>
    <row r="206" spans="1:22" s="30" customFormat="1" ht="30" x14ac:dyDescent="0.25">
      <c r="A206" s="179"/>
      <c r="B206" s="51"/>
      <c r="C206" s="22" t="s">
        <v>1537</v>
      </c>
      <c r="D206" s="22" t="s">
        <v>1537</v>
      </c>
      <c r="E206" s="22" t="s">
        <v>1538</v>
      </c>
      <c r="F206" s="22" t="s">
        <v>1537</v>
      </c>
      <c r="G206" s="22" t="s">
        <v>1570</v>
      </c>
      <c r="H206" s="22" t="s">
        <v>1540</v>
      </c>
      <c r="I206" s="22" t="s">
        <v>1545</v>
      </c>
      <c r="J206" s="22" t="s">
        <v>1543</v>
      </c>
      <c r="K206" s="20" t="str">
        <f>IF(Tabela813[[#This Row],[C]]&lt;&gt;"",IF(Tabela813[[#This Row],[RED]]&lt;&gt;"",(Tabela813[[#This Row],[RED]] &amp; "."),"") &amp; CONCATENATE(Tabela813[[#This Row],[C]],".",Tabela813[[#This Row],[O]],".",Tabela813[[#This Row],[E]],".",Tabela813[[#This Row],[D1]],".",Tabela813[[#This Row],[D2]],".",Tabela813[[#This Row],[D3]],".",Tabela813[[#This Row],[T]],".",Tabela813[[#This Row],[D4]]),"")</f>
        <v>1.1.3.1.50.0.8.00</v>
      </c>
      <c r="L206" s="23" t="s">
        <v>930</v>
      </c>
      <c r="M206" s="20" t="str">
        <f t="shared" si="4"/>
        <v>A</v>
      </c>
      <c r="N206" s="20">
        <f>IF(VALUE(Tabela813[[#This Row],[RED]]) &gt; 0,1,0) + IF(VALUE(J206)&gt;0,8,IF(VALUE(I206)&gt;0,7,IF(VALUE(H206)&gt;0,6,IF(VALUE(G206)&gt;0,5,IF(VALUE(F206)&gt;0,4,IF(VALUE(E206)&gt;0,3,IF(VALUE(D206)&gt;0,2,1)))))))</f>
        <v>7</v>
      </c>
      <c r="O206" s="22" t="s">
        <v>55</v>
      </c>
      <c r="P206" s="1" t="s">
        <v>109</v>
      </c>
      <c r="Q206" s="1"/>
      <c r="R206" s="39"/>
      <c r="S206" s="154" t="s">
        <v>158</v>
      </c>
      <c r="T206" s="7" t="str">
        <f>Tabela813[[#This Row],[NR]]&amp;" - "&amp;Tabela813[[#This Row],[Especificação]]</f>
        <v>1.1.3.1.50.0.8.00 - Contribuição de Melhoria para Expansão da Rede de Água Potável e Esgoto Sanitário - Juros de Mora da Dívida Ativa</v>
      </c>
      <c r="U206" s="7"/>
      <c r="V206" s="7"/>
    </row>
    <row r="207" spans="1:22" s="30" customFormat="1" ht="30" x14ac:dyDescent="0.25">
      <c r="A207" s="179"/>
      <c r="B207" s="51"/>
      <c r="C207" s="22" t="s">
        <v>1537</v>
      </c>
      <c r="D207" s="22" t="s">
        <v>1537</v>
      </c>
      <c r="E207" s="22" t="s">
        <v>1538</v>
      </c>
      <c r="F207" s="22" t="s">
        <v>1537</v>
      </c>
      <c r="G207" s="22" t="s">
        <v>1575</v>
      </c>
      <c r="H207" s="22" t="s">
        <v>1540</v>
      </c>
      <c r="I207" s="22" t="s">
        <v>1540</v>
      </c>
      <c r="J207" s="22" t="s">
        <v>1543</v>
      </c>
      <c r="K207" s="20" t="str">
        <f>IF(Tabela813[[#This Row],[C]]&lt;&gt;"",IF(Tabela813[[#This Row],[RED]]&lt;&gt;"",(Tabela813[[#This Row],[RED]] &amp; "."),"") &amp; CONCATENATE(Tabela813[[#This Row],[C]],".",Tabela813[[#This Row],[O]],".",Tabela813[[#This Row],[E]],".",Tabela813[[#This Row],[D1]],".",Tabela813[[#This Row],[D2]],".",Tabela813[[#This Row],[D3]],".",Tabela813[[#This Row],[T]],".",Tabela813[[#This Row],[D4]]),"")</f>
        <v>1.1.3.1.51.0.0.00</v>
      </c>
      <c r="L207" s="23" t="s">
        <v>110</v>
      </c>
      <c r="M207" s="20" t="str">
        <f t="shared" si="4"/>
        <v>S</v>
      </c>
      <c r="N207" s="20">
        <f>IF(VALUE(Tabela813[[#This Row],[RED]]) &gt; 0,1,0) + IF(VALUE(J207)&gt;0,8,IF(VALUE(I207)&gt;0,7,IF(VALUE(H207)&gt;0,6,IF(VALUE(G207)&gt;0,5,IF(VALUE(F207)&gt;0,4,IF(VALUE(E207)&gt;0,3,IF(VALUE(D207)&gt;0,2,1)))))))</f>
        <v>5</v>
      </c>
      <c r="O207" s="22" t="s">
        <v>55</v>
      </c>
      <c r="P207" s="1" t="s">
        <v>111</v>
      </c>
      <c r="Q207" s="1"/>
      <c r="R207" s="39"/>
      <c r="S207" s="154" t="s">
        <v>158</v>
      </c>
      <c r="T207" s="7" t="str">
        <f>Tabela813[[#This Row],[NR]]&amp;" - "&amp;Tabela813[[#This Row],[Especificação]]</f>
        <v>1.1.3.1.51.0.0.00 - Contribuição de Melhoria para Expansão da Rede de Iluminação Pública na Cidade</v>
      </c>
      <c r="U207" s="7"/>
      <c r="V207" s="7"/>
    </row>
    <row r="208" spans="1:22" s="30" customFormat="1" ht="30" x14ac:dyDescent="0.25">
      <c r="A208" s="179"/>
      <c r="B208" s="51"/>
      <c r="C208" s="22" t="s">
        <v>1537</v>
      </c>
      <c r="D208" s="22" t="s">
        <v>1537</v>
      </c>
      <c r="E208" s="22" t="s">
        <v>1538</v>
      </c>
      <c r="F208" s="22" t="s">
        <v>1537</v>
      </c>
      <c r="G208" s="22" t="s">
        <v>1575</v>
      </c>
      <c r="H208" s="22" t="s">
        <v>1540</v>
      </c>
      <c r="I208" s="22" t="s">
        <v>1537</v>
      </c>
      <c r="J208" s="22" t="s">
        <v>1543</v>
      </c>
      <c r="K208" s="20" t="str">
        <f>IF(Tabela813[[#This Row],[C]]&lt;&gt;"",IF(Tabela813[[#This Row],[RED]]&lt;&gt;"",(Tabela813[[#This Row],[RED]] &amp; "."),"") &amp; CONCATENATE(Tabela813[[#This Row],[C]],".",Tabela813[[#This Row],[O]],".",Tabela813[[#This Row],[E]],".",Tabela813[[#This Row],[D1]],".",Tabela813[[#This Row],[D2]],".",Tabela813[[#This Row],[D3]],".",Tabela813[[#This Row],[T]],".",Tabela813[[#This Row],[D4]]),"")</f>
        <v>1.1.3.1.51.0.1.00</v>
      </c>
      <c r="L208" s="23" t="s">
        <v>931</v>
      </c>
      <c r="M208" s="20" t="str">
        <f t="shared" si="4"/>
        <v>A</v>
      </c>
      <c r="N208" s="20">
        <f>IF(VALUE(Tabela813[[#This Row],[RED]]) &gt; 0,1,0) + IF(VALUE(J208)&gt;0,8,IF(VALUE(I208)&gt;0,7,IF(VALUE(H208)&gt;0,6,IF(VALUE(G208)&gt;0,5,IF(VALUE(F208)&gt;0,4,IF(VALUE(E208)&gt;0,3,IF(VALUE(D208)&gt;0,2,1)))))))</f>
        <v>7</v>
      </c>
      <c r="O208" s="22" t="s">
        <v>55</v>
      </c>
      <c r="P208" s="1" t="s">
        <v>111</v>
      </c>
      <c r="Q208" s="1"/>
      <c r="R208" s="39"/>
      <c r="S208" s="154" t="s">
        <v>158</v>
      </c>
      <c r="T208" s="7" t="str">
        <f>Tabela813[[#This Row],[NR]]&amp;" - "&amp;Tabela813[[#This Row],[Especificação]]</f>
        <v>1.1.3.1.51.0.1.00 - Contribuição de Melhoria para Expansão da Rede de Iluminação Pública na Cidade - Principal</v>
      </c>
      <c r="U208" s="7"/>
      <c r="V208" s="7"/>
    </row>
    <row r="209" spans="1:22" s="30" customFormat="1" ht="30" x14ac:dyDescent="0.25">
      <c r="A209" s="179"/>
      <c r="B209" s="51"/>
      <c r="C209" s="22" t="s">
        <v>1537</v>
      </c>
      <c r="D209" s="22" t="s">
        <v>1537</v>
      </c>
      <c r="E209" s="22" t="s">
        <v>1538</v>
      </c>
      <c r="F209" s="22" t="s">
        <v>1537</v>
      </c>
      <c r="G209" s="22" t="s">
        <v>1575</v>
      </c>
      <c r="H209" s="22" t="s">
        <v>1540</v>
      </c>
      <c r="I209" s="22" t="s">
        <v>1546</v>
      </c>
      <c r="J209" s="22" t="s">
        <v>1543</v>
      </c>
      <c r="K209" s="20" t="str">
        <f>IF(Tabela813[[#This Row],[C]]&lt;&gt;"",IF(Tabela813[[#This Row],[RED]]&lt;&gt;"",(Tabela813[[#This Row],[RED]] &amp; "."),"") &amp; CONCATENATE(Tabela813[[#This Row],[C]],".",Tabela813[[#This Row],[O]],".",Tabela813[[#This Row],[E]],".",Tabela813[[#This Row],[D1]],".",Tabela813[[#This Row],[D2]],".",Tabela813[[#This Row],[D3]],".",Tabela813[[#This Row],[T]],".",Tabela813[[#This Row],[D4]]),"")</f>
        <v>1.1.3.1.51.0.2.00</v>
      </c>
      <c r="L209" s="23" t="s">
        <v>932</v>
      </c>
      <c r="M209" s="20" t="str">
        <f t="shared" si="4"/>
        <v>A</v>
      </c>
      <c r="N209" s="20">
        <f>IF(VALUE(Tabela813[[#This Row],[RED]]) &gt; 0,1,0) + IF(VALUE(J209)&gt;0,8,IF(VALUE(I209)&gt;0,7,IF(VALUE(H209)&gt;0,6,IF(VALUE(G209)&gt;0,5,IF(VALUE(F209)&gt;0,4,IF(VALUE(E209)&gt;0,3,IF(VALUE(D209)&gt;0,2,1)))))))</f>
        <v>7</v>
      </c>
      <c r="O209" s="22" t="s">
        <v>55</v>
      </c>
      <c r="P209" s="1" t="s">
        <v>111</v>
      </c>
      <c r="Q209" s="1"/>
      <c r="R209" s="39"/>
      <c r="S209" s="154" t="s">
        <v>158</v>
      </c>
      <c r="T209" s="7" t="str">
        <f>Tabela813[[#This Row],[NR]]&amp;" - "&amp;Tabela813[[#This Row],[Especificação]]</f>
        <v>1.1.3.1.51.0.2.00 - Contribuição de Melhoria para Expansão da Rede de Iluminação Pública na Cidade - Multas e Juros de Mora</v>
      </c>
      <c r="U209" s="7"/>
      <c r="V209" s="7"/>
    </row>
    <row r="210" spans="1:22" s="30" customFormat="1" ht="30" x14ac:dyDescent="0.25">
      <c r="A210" s="179"/>
      <c r="B210" s="51"/>
      <c r="C210" s="22" t="s">
        <v>1537</v>
      </c>
      <c r="D210" s="22" t="s">
        <v>1537</v>
      </c>
      <c r="E210" s="22" t="s">
        <v>1538</v>
      </c>
      <c r="F210" s="22" t="s">
        <v>1537</v>
      </c>
      <c r="G210" s="22" t="s">
        <v>1575</v>
      </c>
      <c r="H210" s="22" t="s">
        <v>1540</v>
      </c>
      <c r="I210" s="22" t="s">
        <v>1538</v>
      </c>
      <c r="J210" s="22" t="s">
        <v>1543</v>
      </c>
      <c r="K210" s="20" t="str">
        <f>IF(Tabela813[[#This Row],[C]]&lt;&gt;"",IF(Tabela813[[#This Row],[RED]]&lt;&gt;"",(Tabela813[[#This Row],[RED]] &amp; "."),"") &amp; CONCATENATE(Tabela813[[#This Row],[C]],".",Tabela813[[#This Row],[O]],".",Tabela813[[#This Row],[E]],".",Tabela813[[#This Row],[D1]],".",Tabela813[[#This Row],[D2]],".",Tabela813[[#This Row],[D3]],".",Tabela813[[#This Row],[T]],".",Tabela813[[#This Row],[D4]]),"")</f>
        <v>1.1.3.1.51.0.3.00</v>
      </c>
      <c r="L210" s="23" t="s">
        <v>933</v>
      </c>
      <c r="M210" s="20" t="str">
        <f t="shared" si="4"/>
        <v>A</v>
      </c>
      <c r="N210" s="20">
        <f>IF(VALUE(Tabela813[[#This Row],[RED]]) &gt; 0,1,0) + IF(VALUE(J210)&gt;0,8,IF(VALUE(I210)&gt;0,7,IF(VALUE(H210)&gt;0,6,IF(VALUE(G210)&gt;0,5,IF(VALUE(F210)&gt;0,4,IF(VALUE(E210)&gt;0,3,IF(VALUE(D210)&gt;0,2,1)))))))</f>
        <v>7</v>
      </c>
      <c r="O210" s="22" t="s">
        <v>55</v>
      </c>
      <c r="P210" s="1" t="s">
        <v>111</v>
      </c>
      <c r="Q210" s="1"/>
      <c r="R210" s="39"/>
      <c r="S210" s="154" t="s">
        <v>158</v>
      </c>
      <c r="T210" s="7" t="str">
        <f>Tabela813[[#This Row],[NR]]&amp;" - "&amp;Tabela813[[#This Row],[Especificação]]</f>
        <v>1.1.3.1.51.0.3.00 - Contribuição de Melhoria para Expansão da Rede de Iluminação Pública na Cidade - Dívida Ativa</v>
      </c>
      <c r="U210" s="7"/>
      <c r="V210" s="7"/>
    </row>
    <row r="211" spans="1:22" s="30" customFormat="1" ht="30" x14ac:dyDescent="0.25">
      <c r="A211" s="179"/>
      <c r="B211" s="51"/>
      <c r="C211" s="22" t="s">
        <v>1537</v>
      </c>
      <c r="D211" s="22" t="s">
        <v>1537</v>
      </c>
      <c r="E211" s="22" t="s">
        <v>1538</v>
      </c>
      <c r="F211" s="22" t="s">
        <v>1537</v>
      </c>
      <c r="G211" s="22" t="s">
        <v>1575</v>
      </c>
      <c r="H211" s="22" t="s">
        <v>1540</v>
      </c>
      <c r="I211" s="22" t="s">
        <v>1547</v>
      </c>
      <c r="J211" s="22" t="s">
        <v>1543</v>
      </c>
      <c r="K211" s="20" t="str">
        <f>IF(Tabela813[[#This Row],[C]]&lt;&gt;"",IF(Tabela813[[#This Row],[RED]]&lt;&gt;"",(Tabela813[[#This Row],[RED]] &amp; "."),"") &amp; CONCATENATE(Tabela813[[#This Row],[C]],".",Tabela813[[#This Row],[O]],".",Tabela813[[#This Row],[E]],".",Tabela813[[#This Row],[D1]],".",Tabela813[[#This Row],[D2]],".",Tabela813[[#This Row],[D3]],".",Tabela813[[#This Row],[T]],".",Tabela813[[#This Row],[D4]]),"")</f>
        <v>1.1.3.1.51.0.4.00</v>
      </c>
      <c r="L211" s="23" t="s">
        <v>934</v>
      </c>
      <c r="M211" s="20" t="str">
        <f t="shared" si="4"/>
        <v>A</v>
      </c>
      <c r="N211" s="20">
        <f>IF(VALUE(Tabela813[[#This Row],[RED]]) &gt; 0,1,0) + IF(VALUE(J211)&gt;0,8,IF(VALUE(I211)&gt;0,7,IF(VALUE(H211)&gt;0,6,IF(VALUE(G211)&gt;0,5,IF(VALUE(F211)&gt;0,4,IF(VALUE(E211)&gt;0,3,IF(VALUE(D211)&gt;0,2,1)))))))</f>
        <v>7</v>
      </c>
      <c r="O211" s="22" t="s">
        <v>55</v>
      </c>
      <c r="P211" s="1" t="s">
        <v>111</v>
      </c>
      <c r="Q211" s="1"/>
      <c r="R211" s="39"/>
      <c r="S211" s="154" t="s">
        <v>158</v>
      </c>
      <c r="T211" s="7" t="str">
        <f>Tabela813[[#This Row],[NR]]&amp;" - "&amp;Tabela813[[#This Row],[Especificação]]</f>
        <v>1.1.3.1.51.0.4.00 - Contribuição de Melhoria para Expansão da Rede de Iluminação Pública na Cidade - Dívida Ativa - Multas e Juros de Mora da Dívida Ativa</v>
      </c>
      <c r="U211" s="7"/>
      <c r="V211" s="7"/>
    </row>
    <row r="212" spans="1:22" s="30" customFormat="1" ht="30" x14ac:dyDescent="0.25">
      <c r="A212" s="179"/>
      <c r="B212" s="51"/>
      <c r="C212" s="22" t="s">
        <v>1537</v>
      </c>
      <c r="D212" s="22" t="s">
        <v>1537</v>
      </c>
      <c r="E212" s="22" t="s">
        <v>1538</v>
      </c>
      <c r="F212" s="22" t="s">
        <v>1537</v>
      </c>
      <c r="G212" s="22" t="s">
        <v>1575</v>
      </c>
      <c r="H212" s="22" t="s">
        <v>1540</v>
      </c>
      <c r="I212" s="22" t="s">
        <v>1548</v>
      </c>
      <c r="J212" s="22" t="s">
        <v>1543</v>
      </c>
      <c r="K212" s="20" t="str">
        <f>IF(Tabela813[[#This Row],[C]]&lt;&gt;"",IF(Tabela813[[#This Row],[RED]]&lt;&gt;"",(Tabela813[[#This Row],[RED]] &amp; "."),"") &amp; CONCATENATE(Tabela813[[#This Row],[C]],".",Tabela813[[#This Row],[O]],".",Tabela813[[#This Row],[E]],".",Tabela813[[#This Row],[D1]],".",Tabela813[[#This Row],[D2]],".",Tabela813[[#This Row],[D3]],".",Tabela813[[#This Row],[T]],".",Tabela813[[#This Row],[D4]]),"")</f>
        <v>1.1.3.1.51.0.5.00</v>
      </c>
      <c r="L212" s="23" t="s">
        <v>935</v>
      </c>
      <c r="M212" s="20" t="str">
        <f t="shared" si="4"/>
        <v>A</v>
      </c>
      <c r="N212" s="20">
        <f>IF(VALUE(Tabela813[[#This Row],[RED]]) &gt; 0,1,0) + IF(VALUE(J212)&gt;0,8,IF(VALUE(I212)&gt;0,7,IF(VALUE(H212)&gt;0,6,IF(VALUE(G212)&gt;0,5,IF(VALUE(F212)&gt;0,4,IF(VALUE(E212)&gt;0,3,IF(VALUE(D212)&gt;0,2,1)))))))</f>
        <v>7</v>
      </c>
      <c r="O212" s="22" t="s">
        <v>55</v>
      </c>
      <c r="P212" s="1" t="s">
        <v>111</v>
      </c>
      <c r="Q212" s="1"/>
      <c r="R212" s="39"/>
      <c r="S212" s="154" t="s">
        <v>158</v>
      </c>
      <c r="T212" s="7" t="str">
        <f>Tabela813[[#This Row],[NR]]&amp;" - "&amp;Tabela813[[#This Row],[Especificação]]</f>
        <v>1.1.3.1.51.0.5.00 - Contribuição de Melhoria para Expansão da Rede de Iluminação Pública na Cidade - Multas</v>
      </c>
      <c r="U212" s="7"/>
      <c r="V212" s="7"/>
    </row>
    <row r="213" spans="1:22" s="30" customFormat="1" ht="30" x14ac:dyDescent="0.25">
      <c r="A213" s="179"/>
      <c r="B213" s="51"/>
      <c r="C213" s="22" t="s">
        <v>1537</v>
      </c>
      <c r="D213" s="22" t="s">
        <v>1537</v>
      </c>
      <c r="E213" s="22" t="s">
        <v>1538</v>
      </c>
      <c r="F213" s="22" t="s">
        <v>1537</v>
      </c>
      <c r="G213" s="22" t="s">
        <v>1575</v>
      </c>
      <c r="H213" s="22" t="s">
        <v>1540</v>
      </c>
      <c r="I213" s="22" t="s">
        <v>1542</v>
      </c>
      <c r="J213" s="22" t="s">
        <v>1543</v>
      </c>
      <c r="K213" s="20" t="str">
        <f>IF(Tabela813[[#This Row],[C]]&lt;&gt;"",IF(Tabela813[[#This Row],[RED]]&lt;&gt;"",(Tabela813[[#This Row],[RED]] &amp; "."),"") &amp; CONCATENATE(Tabela813[[#This Row],[C]],".",Tabela813[[#This Row],[O]],".",Tabela813[[#This Row],[E]],".",Tabela813[[#This Row],[D1]],".",Tabela813[[#This Row],[D2]],".",Tabela813[[#This Row],[D3]],".",Tabela813[[#This Row],[T]],".",Tabela813[[#This Row],[D4]]),"")</f>
        <v>1.1.3.1.51.0.6.00</v>
      </c>
      <c r="L213" s="23" t="s">
        <v>936</v>
      </c>
      <c r="M213" s="20" t="str">
        <f t="shared" si="4"/>
        <v>A</v>
      </c>
      <c r="N213" s="20">
        <f>IF(VALUE(Tabela813[[#This Row],[RED]]) &gt; 0,1,0) + IF(VALUE(J213)&gt;0,8,IF(VALUE(I213)&gt;0,7,IF(VALUE(H213)&gt;0,6,IF(VALUE(G213)&gt;0,5,IF(VALUE(F213)&gt;0,4,IF(VALUE(E213)&gt;0,3,IF(VALUE(D213)&gt;0,2,1)))))))</f>
        <v>7</v>
      </c>
      <c r="O213" s="22" t="s">
        <v>55</v>
      </c>
      <c r="P213" s="1" t="s">
        <v>111</v>
      </c>
      <c r="Q213" s="1"/>
      <c r="R213" s="39"/>
      <c r="S213" s="154" t="s">
        <v>158</v>
      </c>
      <c r="T213" s="7" t="str">
        <f>Tabela813[[#This Row],[NR]]&amp;" - "&amp;Tabela813[[#This Row],[Especificação]]</f>
        <v>1.1.3.1.51.0.6.00 - Contribuição de Melhoria para Expansão da Rede de Iluminação Pública na Cidade - Juros de Mora</v>
      </c>
      <c r="U213" s="7"/>
      <c r="V213" s="7"/>
    </row>
    <row r="214" spans="1:22" s="30" customFormat="1" ht="30" x14ac:dyDescent="0.25">
      <c r="A214" s="179"/>
      <c r="B214" s="51"/>
      <c r="C214" s="22" t="s">
        <v>1537</v>
      </c>
      <c r="D214" s="22" t="s">
        <v>1537</v>
      </c>
      <c r="E214" s="22" t="s">
        <v>1538</v>
      </c>
      <c r="F214" s="22" t="s">
        <v>1537</v>
      </c>
      <c r="G214" s="22" t="s">
        <v>1575</v>
      </c>
      <c r="H214" s="22" t="s">
        <v>1540</v>
      </c>
      <c r="I214" s="22" t="s">
        <v>1544</v>
      </c>
      <c r="J214" s="22" t="s">
        <v>1543</v>
      </c>
      <c r="K214" s="20" t="str">
        <f>IF(Tabela813[[#This Row],[C]]&lt;&gt;"",IF(Tabela813[[#This Row],[RED]]&lt;&gt;"",(Tabela813[[#This Row],[RED]] &amp; "."),"") &amp; CONCATENATE(Tabela813[[#This Row],[C]],".",Tabela813[[#This Row],[O]],".",Tabela813[[#This Row],[E]],".",Tabela813[[#This Row],[D1]],".",Tabela813[[#This Row],[D2]],".",Tabela813[[#This Row],[D3]],".",Tabela813[[#This Row],[T]],".",Tabela813[[#This Row],[D4]]),"")</f>
        <v>1.1.3.1.51.0.7.00</v>
      </c>
      <c r="L214" s="23" t="s">
        <v>937</v>
      </c>
      <c r="M214" s="20" t="str">
        <f t="shared" si="4"/>
        <v>A</v>
      </c>
      <c r="N214" s="20">
        <f>IF(VALUE(Tabela813[[#This Row],[RED]]) &gt; 0,1,0) + IF(VALUE(J214)&gt;0,8,IF(VALUE(I214)&gt;0,7,IF(VALUE(H214)&gt;0,6,IF(VALUE(G214)&gt;0,5,IF(VALUE(F214)&gt;0,4,IF(VALUE(E214)&gt;0,3,IF(VALUE(D214)&gt;0,2,1)))))))</f>
        <v>7</v>
      </c>
      <c r="O214" s="22" t="s">
        <v>55</v>
      </c>
      <c r="P214" s="1" t="s">
        <v>111</v>
      </c>
      <c r="Q214" s="1"/>
      <c r="R214" s="39"/>
      <c r="S214" s="154" t="s">
        <v>158</v>
      </c>
      <c r="T214" s="7" t="str">
        <f>Tabela813[[#This Row],[NR]]&amp;" - "&amp;Tabela813[[#This Row],[Especificação]]</f>
        <v>1.1.3.1.51.0.7.00 - Contribuição de Melhoria para Expansão da Rede de Iluminação Pública na Cidade - Dívida Ativa - Multas da Dívida Ativa</v>
      </c>
      <c r="U214" s="7"/>
      <c r="V214" s="7"/>
    </row>
    <row r="215" spans="1:22" s="30" customFormat="1" ht="30" x14ac:dyDescent="0.25">
      <c r="A215" s="179"/>
      <c r="B215" s="51"/>
      <c r="C215" s="22" t="s">
        <v>1537</v>
      </c>
      <c r="D215" s="22" t="s">
        <v>1537</v>
      </c>
      <c r="E215" s="22" t="s">
        <v>1538</v>
      </c>
      <c r="F215" s="22" t="s">
        <v>1537</v>
      </c>
      <c r="G215" s="22" t="s">
        <v>1575</v>
      </c>
      <c r="H215" s="22" t="s">
        <v>1540</v>
      </c>
      <c r="I215" s="22" t="s">
        <v>1545</v>
      </c>
      <c r="J215" s="22" t="s">
        <v>1543</v>
      </c>
      <c r="K215" s="20" t="str">
        <f>IF(Tabela813[[#This Row],[C]]&lt;&gt;"",IF(Tabela813[[#This Row],[RED]]&lt;&gt;"",(Tabela813[[#This Row],[RED]] &amp; "."),"") &amp; CONCATENATE(Tabela813[[#This Row],[C]],".",Tabela813[[#This Row],[O]],".",Tabela813[[#This Row],[E]],".",Tabela813[[#This Row],[D1]],".",Tabela813[[#This Row],[D2]],".",Tabela813[[#This Row],[D3]],".",Tabela813[[#This Row],[T]],".",Tabela813[[#This Row],[D4]]),"")</f>
        <v>1.1.3.1.51.0.8.00</v>
      </c>
      <c r="L215" s="23" t="s">
        <v>938</v>
      </c>
      <c r="M215" s="20" t="str">
        <f t="shared" si="4"/>
        <v>A</v>
      </c>
      <c r="N215" s="20">
        <f>IF(VALUE(Tabela813[[#This Row],[RED]]) &gt; 0,1,0) + IF(VALUE(J215)&gt;0,8,IF(VALUE(I215)&gt;0,7,IF(VALUE(H215)&gt;0,6,IF(VALUE(G215)&gt;0,5,IF(VALUE(F215)&gt;0,4,IF(VALUE(E215)&gt;0,3,IF(VALUE(D215)&gt;0,2,1)))))))</f>
        <v>7</v>
      </c>
      <c r="O215" s="22" t="s">
        <v>55</v>
      </c>
      <c r="P215" s="1" t="s">
        <v>111</v>
      </c>
      <c r="Q215" s="1"/>
      <c r="R215" s="39"/>
      <c r="S215" s="154" t="s">
        <v>158</v>
      </c>
      <c r="T215" s="7" t="str">
        <f>Tabela813[[#This Row],[NR]]&amp;" - "&amp;Tabela813[[#This Row],[Especificação]]</f>
        <v>1.1.3.1.51.0.8.00 - Contribuição de Melhoria para Expansão da Rede de Iluminação Pública na Cidade - Juros de Mora da Dívida Ativa</v>
      </c>
      <c r="U215" s="7"/>
      <c r="V215" s="7"/>
    </row>
    <row r="216" spans="1:22" s="30" customFormat="1" ht="30" x14ac:dyDescent="0.25">
      <c r="A216" s="179"/>
      <c r="B216" s="51"/>
      <c r="C216" s="22" t="s">
        <v>1537</v>
      </c>
      <c r="D216" s="22" t="s">
        <v>1537</v>
      </c>
      <c r="E216" s="22" t="s">
        <v>1538</v>
      </c>
      <c r="F216" s="22" t="s">
        <v>1537</v>
      </c>
      <c r="G216" s="22" t="s">
        <v>1577</v>
      </c>
      <c r="H216" s="22" t="s">
        <v>1540</v>
      </c>
      <c r="I216" s="22" t="s">
        <v>1540</v>
      </c>
      <c r="J216" s="22" t="s">
        <v>1543</v>
      </c>
      <c r="K216" s="20" t="str">
        <f>IF(Tabela813[[#This Row],[C]]&lt;&gt;"",IF(Tabela813[[#This Row],[RED]]&lt;&gt;"",(Tabela813[[#This Row],[RED]] &amp; "."),"") &amp; CONCATENATE(Tabela813[[#This Row],[C]],".",Tabela813[[#This Row],[O]],".",Tabela813[[#This Row],[E]],".",Tabela813[[#This Row],[D1]],".",Tabela813[[#This Row],[D2]],".",Tabela813[[#This Row],[D3]],".",Tabela813[[#This Row],[T]],".",Tabela813[[#This Row],[D4]]),"")</f>
        <v>1.1.3.1.52.0.0.00</v>
      </c>
      <c r="L216" s="23" t="s">
        <v>112</v>
      </c>
      <c r="M216" s="20" t="str">
        <f t="shared" si="4"/>
        <v>S</v>
      </c>
      <c r="N216" s="20">
        <f>IF(VALUE(Tabela813[[#This Row],[RED]]) &gt; 0,1,0) + IF(VALUE(J216)&gt;0,8,IF(VALUE(I216)&gt;0,7,IF(VALUE(H216)&gt;0,6,IF(VALUE(G216)&gt;0,5,IF(VALUE(F216)&gt;0,4,IF(VALUE(E216)&gt;0,3,IF(VALUE(D216)&gt;0,2,1)))))))</f>
        <v>5</v>
      </c>
      <c r="O216" s="22" t="s">
        <v>55</v>
      </c>
      <c r="P216" s="1" t="s">
        <v>113</v>
      </c>
      <c r="Q216" s="1"/>
      <c r="R216" s="39"/>
      <c r="S216" s="154" t="s">
        <v>158</v>
      </c>
      <c r="T216" s="7" t="str">
        <f>Tabela813[[#This Row],[NR]]&amp;" - "&amp;Tabela813[[#This Row],[Especificação]]</f>
        <v>1.1.3.1.52.0.0.00 - Contribuição de Melhoria para Expansão de Rede de Iluminação Pública Rural</v>
      </c>
      <c r="U216" s="7"/>
      <c r="V216" s="7"/>
    </row>
    <row r="217" spans="1:22" s="30" customFormat="1" ht="30" x14ac:dyDescent="0.25">
      <c r="A217" s="179"/>
      <c r="B217" s="51"/>
      <c r="C217" s="22" t="s">
        <v>1537</v>
      </c>
      <c r="D217" s="22" t="s">
        <v>1537</v>
      </c>
      <c r="E217" s="22" t="s">
        <v>1538</v>
      </c>
      <c r="F217" s="22" t="s">
        <v>1537</v>
      </c>
      <c r="G217" s="22" t="s">
        <v>1577</v>
      </c>
      <c r="H217" s="22" t="s">
        <v>1540</v>
      </c>
      <c r="I217" s="22" t="s">
        <v>1537</v>
      </c>
      <c r="J217" s="22" t="s">
        <v>1543</v>
      </c>
      <c r="K217" s="20" t="str">
        <f>IF(Tabela813[[#This Row],[C]]&lt;&gt;"",IF(Tabela813[[#This Row],[RED]]&lt;&gt;"",(Tabela813[[#This Row],[RED]] &amp; "."),"") &amp; CONCATENATE(Tabela813[[#This Row],[C]],".",Tabela813[[#This Row],[O]],".",Tabela813[[#This Row],[E]],".",Tabela813[[#This Row],[D1]],".",Tabela813[[#This Row],[D2]],".",Tabela813[[#This Row],[D3]],".",Tabela813[[#This Row],[T]],".",Tabela813[[#This Row],[D4]]),"")</f>
        <v>1.1.3.1.52.0.1.00</v>
      </c>
      <c r="L217" s="23" t="s">
        <v>939</v>
      </c>
      <c r="M217" s="20" t="str">
        <f t="shared" si="4"/>
        <v>A</v>
      </c>
      <c r="N217" s="20">
        <f>IF(VALUE(Tabela813[[#This Row],[RED]]) &gt; 0,1,0) + IF(VALUE(J217)&gt;0,8,IF(VALUE(I217)&gt;0,7,IF(VALUE(H217)&gt;0,6,IF(VALUE(G217)&gt;0,5,IF(VALUE(F217)&gt;0,4,IF(VALUE(E217)&gt;0,3,IF(VALUE(D217)&gt;0,2,1)))))))</f>
        <v>7</v>
      </c>
      <c r="O217" s="22" t="s">
        <v>55</v>
      </c>
      <c r="P217" s="1" t="s">
        <v>113</v>
      </c>
      <c r="Q217" s="1"/>
      <c r="R217" s="39"/>
      <c r="S217" s="154" t="s">
        <v>158</v>
      </c>
      <c r="T217" s="7" t="str">
        <f>Tabela813[[#This Row],[NR]]&amp;" - "&amp;Tabela813[[#This Row],[Especificação]]</f>
        <v>1.1.3.1.52.0.1.00 - Contribuição de Melhoria para Expansão de Rede de Iluminação Pública Rural - Principal</v>
      </c>
      <c r="U217" s="7"/>
      <c r="V217" s="7"/>
    </row>
    <row r="218" spans="1:22" s="30" customFormat="1" ht="30" x14ac:dyDescent="0.25">
      <c r="A218" s="179"/>
      <c r="B218" s="51"/>
      <c r="C218" s="22" t="s">
        <v>1537</v>
      </c>
      <c r="D218" s="22" t="s">
        <v>1537</v>
      </c>
      <c r="E218" s="22" t="s">
        <v>1538</v>
      </c>
      <c r="F218" s="22" t="s">
        <v>1537</v>
      </c>
      <c r="G218" s="22" t="s">
        <v>1577</v>
      </c>
      <c r="H218" s="22" t="s">
        <v>1540</v>
      </c>
      <c r="I218" s="22" t="s">
        <v>1546</v>
      </c>
      <c r="J218" s="22" t="s">
        <v>1543</v>
      </c>
      <c r="K218" s="20" t="str">
        <f>IF(Tabela813[[#This Row],[C]]&lt;&gt;"",IF(Tabela813[[#This Row],[RED]]&lt;&gt;"",(Tabela813[[#This Row],[RED]] &amp; "."),"") &amp; CONCATENATE(Tabela813[[#This Row],[C]],".",Tabela813[[#This Row],[O]],".",Tabela813[[#This Row],[E]],".",Tabela813[[#This Row],[D1]],".",Tabela813[[#This Row],[D2]],".",Tabela813[[#This Row],[D3]],".",Tabela813[[#This Row],[T]],".",Tabela813[[#This Row],[D4]]),"")</f>
        <v>1.1.3.1.52.0.2.00</v>
      </c>
      <c r="L218" s="23" t="s">
        <v>940</v>
      </c>
      <c r="M218" s="20" t="str">
        <f t="shared" si="4"/>
        <v>A</v>
      </c>
      <c r="N218" s="20">
        <f>IF(VALUE(Tabela813[[#This Row],[RED]]) &gt; 0,1,0) + IF(VALUE(J218)&gt;0,8,IF(VALUE(I218)&gt;0,7,IF(VALUE(H218)&gt;0,6,IF(VALUE(G218)&gt;0,5,IF(VALUE(F218)&gt;0,4,IF(VALUE(E218)&gt;0,3,IF(VALUE(D218)&gt;0,2,1)))))))</f>
        <v>7</v>
      </c>
      <c r="O218" s="22" t="s">
        <v>55</v>
      </c>
      <c r="P218" s="1" t="s">
        <v>113</v>
      </c>
      <c r="Q218" s="1"/>
      <c r="R218" s="39"/>
      <c r="S218" s="154" t="s">
        <v>158</v>
      </c>
      <c r="T218" s="7" t="str">
        <f>Tabela813[[#This Row],[NR]]&amp;" - "&amp;Tabela813[[#This Row],[Especificação]]</f>
        <v>1.1.3.1.52.0.2.00 - Contribuição de Melhoria para Expansão de Rede de Iluminação Pública Rural - Multas e Juros de Mora</v>
      </c>
      <c r="U218" s="7"/>
      <c r="V218" s="7"/>
    </row>
    <row r="219" spans="1:22" s="30" customFormat="1" ht="30" x14ac:dyDescent="0.25">
      <c r="A219" s="179"/>
      <c r="B219" s="51"/>
      <c r="C219" s="22" t="s">
        <v>1537</v>
      </c>
      <c r="D219" s="22" t="s">
        <v>1537</v>
      </c>
      <c r="E219" s="22" t="s">
        <v>1538</v>
      </c>
      <c r="F219" s="22" t="s">
        <v>1537</v>
      </c>
      <c r="G219" s="22" t="s">
        <v>1577</v>
      </c>
      <c r="H219" s="22" t="s">
        <v>1540</v>
      </c>
      <c r="I219" s="22" t="s">
        <v>1538</v>
      </c>
      <c r="J219" s="22" t="s">
        <v>1543</v>
      </c>
      <c r="K219" s="20" t="str">
        <f>IF(Tabela813[[#This Row],[C]]&lt;&gt;"",IF(Tabela813[[#This Row],[RED]]&lt;&gt;"",(Tabela813[[#This Row],[RED]] &amp; "."),"") &amp; CONCATENATE(Tabela813[[#This Row],[C]],".",Tabela813[[#This Row],[O]],".",Tabela813[[#This Row],[E]],".",Tabela813[[#This Row],[D1]],".",Tabela813[[#This Row],[D2]],".",Tabela813[[#This Row],[D3]],".",Tabela813[[#This Row],[T]],".",Tabela813[[#This Row],[D4]]),"")</f>
        <v>1.1.3.1.52.0.3.00</v>
      </c>
      <c r="L219" s="23" t="s">
        <v>941</v>
      </c>
      <c r="M219" s="20" t="str">
        <f t="shared" si="4"/>
        <v>A</v>
      </c>
      <c r="N219" s="20">
        <f>IF(VALUE(Tabela813[[#This Row],[RED]]) &gt; 0,1,0) + IF(VALUE(J219)&gt;0,8,IF(VALUE(I219)&gt;0,7,IF(VALUE(H219)&gt;0,6,IF(VALUE(G219)&gt;0,5,IF(VALUE(F219)&gt;0,4,IF(VALUE(E219)&gt;0,3,IF(VALUE(D219)&gt;0,2,1)))))))</f>
        <v>7</v>
      </c>
      <c r="O219" s="22" t="s">
        <v>55</v>
      </c>
      <c r="P219" s="1" t="s">
        <v>113</v>
      </c>
      <c r="Q219" s="1"/>
      <c r="R219" s="39"/>
      <c r="S219" s="154" t="s">
        <v>158</v>
      </c>
      <c r="T219" s="7" t="str">
        <f>Tabela813[[#This Row],[NR]]&amp;" - "&amp;Tabela813[[#This Row],[Especificação]]</f>
        <v>1.1.3.1.52.0.3.00 - Contribuição de Melhoria para Expansão de Rede de Iluminação Pública Rural - Dívida Ativa</v>
      </c>
      <c r="U219" s="7"/>
      <c r="V219" s="7"/>
    </row>
    <row r="220" spans="1:22" s="30" customFormat="1" ht="30" x14ac:dyDescent="0.25">
      <c r="A220" s="179"/>
      <c r="B220" s="51"/>
      <c r="C220" s="22" t="s">
        <v>1537</v>
      </c>
      <c r="D220" s="22" t="s">
        <v>1537</v>
      </c>
      <c r="E220" s="22" t="s">
        <v>1538</v>
      </c>
      <c r="F220" s="22" t="s">
        <v>1537</v>
      </c>
      <c r="G220" s="22" t="s">
        <v>1577</v>
      </c>
      <c r="H220" s="22" t="s">
        <v>1540</v>
      </c>
      <c r="I220" s="22" t="s">
        <v>1547</v>
      </c>
      <c r="J220" s="22" t="s">
        <v>1543</v>
      </c>
      <c r="K220" s="20" t="str">
        <f>IF(Tabela813[[#This Row],[C]]&lt;&gt;"",IF(Tabela813[[#This Row],[RED]]&lt;&gt;"",(Tabela813[[#This Row],[RED]] &amp; "."),"") &amp; CONCATENATE(Tabela813[[#This Row],[C]],".",Tabela813[[#This Row],[O]],".",Tabela813[[#This Row],[E]],".",Tabela813[[#This Row],[D1]],".",Tabela813[[#This Row],[D2]],".",Tabela813[[#This Row],[D3]],".",Tabela813[[#This Row],[T]],".",Tabela813[[#This Row],[D4]]),"")</f>
        <v>1.1.3.1.52.0.4.00</v>
      </c>
      <c r="L220" s="23" t="s">
        <v>942</v>
      </c>
      <c r="M220" s="20" t="str">
        <f t="shared" si="4"/>
        <v>A</v>
      </c>
      <c r="N220" s="20">
        <f>IF(VALUE(Tabela813[[#This Row],[RED]]) &gt; 0,1,0) + IF(VALUE(J220)&gt;0,8,IF(VALUE(I220)&gt;0,7,IF(VALUE(H220)&gt;0,6,IF(VALUE(G220)&gt;0,5,IF(VALUE(F220)&gt;0,4,IF(VALUE(E220)&gt;0,3,IF(VALUE(D220)&gt;0,2,1)))))))</f>
        <v>7</v>
      </c>
      <c r="O220" s="22" t="s">
        <v>55</v>
      </c>
      <c r="P220" s="1" t="s">
        <v>113</v>
      </c>
      <c r="Q220" s="1"/>
      <c r="R220" s="39"/>
      <c r="S220" s="154" t="s">
        <v>158</v>
      </c>
      <c r="T220" s="7" t="str">
        <f>Tabela813[[#This Row],[NR]]&amp;" - "&amp;Tabela813[[#This Row],[Especificação]]</f>
        <v>1.1.3.1.52.0.4.00 - Contribuição de Melhoria para Expansão de Rede de Iluminação Pública Rural - Dívida Ativa - Multas e Juros de Mora da Dívida Ativa</v>
      </c>
      <c r="U220" s="7"/>
      <c r="V220" s="7"/>
    </row>
    <row r="221" spans="1:22" s="30" customFormat="1" ht="30" x14ac:dyDescent="0.25">
      <c r="A221" s="179"/>
      <c r="B221" s="51"/>
      <c r="C221" s="22" t="s">
        <v>1537</v>
      </c>
      <c r="D221" s="22" t="s">
        <v>1537</v>
      </c>
      <c r="E221" s="22" t="s">
        <v>1538</v>
      </c>
      <c r="F221" s="22" t="s">
        <v>1537</v>
      </c>
      <c r="G221" s="22" t="s">
        <v>1577</v>
      </c>
      <c r="H221" s="22" t="s">
        <v>1540</v>
      </c>
      <c r="I221" s="22" t="s">
        <v>1548</v>
      </c>
      <c r="J221" s="22" t="s">
        <v>1543</v>
      </c>
      <c r="K221" s="20" t="str">
        <f>IF(Tabela813[[#This Row],[C]]&lt;&gt;"",IF(Tabela813[[#This Row],[RED]]&lt;&gt;"",(Tabela813[[#This Row],[RED]] &amp; "."),"") &amp; CONCATENATE(Tabela813[[#This Row],[C]],".",Tabela813[[#This Row],[O]],".",Tabela813[[#This Row],[E]],".",Tabela813[[#This Row],[D1]],".",Tabela813[[#This Row],[D2]],".",Tabela813[[#This Row],[D3]],".",Tabela813[[#This Row],[T]],".",Tabela813[[#This Row],[D4]]),"")</f>
        <v>1.1.3.1.52.0.5.00</v>
      </c>
      <c r="L221" s="23" t="s">
        <v>943</v>
      </c>
      <c r="M221" s="20" t="str">
        <f t="shared" si="4"/>
        <v>A</v>
      </c>
      <c r="N221" s="20">
        <f>IF(VALUE(Tabela813[[#This Row],[RED]]) &gt; 0,1,0) + IF(VALUE(J221)&gt;0,8,IF(VALUE(I221)&gt;0,7,IF(VALUE(H221)&gt;0,6,IF(VALUE(G221)&gt;0,5,IF(VALUE(F221)&gt;0,4,IF(VALUE(E221)&gt;0,3,IF(VALUE(D221)&gt;0,2,1)))))))</f>
        <v>7</v>
      </c>
      <c r="O221" s="22" t="s">
        <v>55</v>
      </c>
      <c r="P221" s="1" t="s">
        <v>113</v>
      </c>
      <c r="Q221" s="1"/>
      <c r="R221" s="39"/>
      <c r="S221" s="154" t="s">
        <v>158</v>
      </c>
      <c r="T221" s="7" t="str">
        <f>Tabela813[[#This Row],[NR]]&amp;" - "&amp;Tabela813[[#This Row],[Especificação]]</f>
        <v>1.1.3.1.52.0.5.00 - Contribuição de Melhoria para Expansão de Rede de Iluminação Pública Rural - Multas</v>
      </c>
      <c r="U221" s="7"/>
      <c r="V221" s="7"/>
    </row>
    <row r="222" spans="1:22" s="30" customFormat="1" ht="30" x14ac:dyDescent="0.25">
      <c r="A222" s="179"/>
      <c r="B222" s="51"/>
      <c r="C222" s="22" t="s">
        <v>1537</v>
      </c>
      <c r="D222" s="22" t="s">
        <v>1537</v>
      </c>
      <c r="E222" s="22" t="s">
        <v>1538</v>
      </c>
      <c r="F222" s="22" t="s">
        <v>1537</v>
      </c>
      <c r="G222" s="22" t="s">
        <v>1577</v>
      </c>
      <c r="H222" s="22" t="s">
        <v>1540</v>
      </c>
      <c r="I222" s="22" t="s">
        <v>1542</v>
      </c>
      <c r="J222" s="22" t="s">
        <v>1543</v>
      </c>
      <c r="K222" s="20" t="str">
        <f>IF(Tabela813[[#This Row],[C]]&lt;&gt;"",IF(Tabela813[[#This Row],[RED]]&lt;&gt;"",(Tabela813[[#This Row],[RED]] &amp; "."),"") &amp; CONCATENATE(Tabela813[[#This Row],[C]],".",Tabela813[[#This Row],[O]],".",Tabela813[[#This Row],[E]],".",Tabela813[[#This Row],[D1]],".",Tabela813[[#This Row],[D2]],".",Tabela813[[#This Row],[D3]],".",Tabela813[[#This Row],[T]],".",Tabela813[[#This Row],[D4]]),"")</f>
        <v>1.1.3.1.52.0.6.00</v>
      </c>
      <c r="L222" s="23" t="s">
        <v>944</v>
      </c>
      <c r="M222" s="20" t="str">
        <f t="shared" si="4"/>
        <v>A</v>
      </c>
      <c r="N222" s="20">
        <f>IF(VALUE(Tabela813[[#This Row],[RED]]) &gt; 0,1,0) + IF(VALUE(J222)&gt;0,8,IF(VALUE(I222)&gt;0,7,IF(VALUE(H222)&gt;0,6,IF(VALUE(G222)&gt;0,5,IF(VALUE(F222)&gt;0,4,IF(VALUE(E222)&gt;0,3,IF(VALUE(D222)&gt;0,2,1)))))))</f>
        <v>7</v>
      </c>
      <c r="O222" s="22" t="s">
        <v>55</v>
      </c>
      <c r="P222" s="1" t="s">
        <v>113</v>
      </c>
      <c r="Q222" s="1"/>
      <c r="R222" s="39"/>
      <c r="S222" s="154" t="s">
        <v>158</v>
      </c>
      <c r="T222" s="7" t="str">
        <f>Tabela813[[#This Row],[NR]]&amp;" - "&amp;Tabela813[[#This Row],[Especificação]]</f>
        <v>1.1.3.1.52.0.6.00 - Contribuição de Melhoria para Expansão de Rede de Iluminação Pública Rural - Juros de Mora</v>
      </c>
      <c r="U222" s="7"/>
      <c r="V222" s="7"/>
    </row>
    <row r="223" spans="1:22" s="30" customFormat="1" ht="30" x14ac:dyDescent="0.25">
      <c r="A223" s="179"/>
      <c r="B223" s="51"/>
      <c r="C223" s="22" t="s">
        <v>1537</v>
      </c>
      <c r="D223" s="22" t="s">
        <v>1537</v>
      </c>
      <c r="E223" s="22" t="s">
        <v>1538</v>
      </c>
      <c r="F223" s="22" t="s">
        <v>1537</v>
      </c>
      <c r="G223" s="22" t="s">
        <v>1577</v>
      </c>
      <c r="H223" s="22" t="s">
        <v>1540</v>
      </c>
      <c r="I223" s="22" t="s">
        <v>1544</v>
      </c>
      <c r="J223" s="22" t="s">
        <v>1543</v>
      </c>
      <c r="K223" s="20" t="str">
        <f>IF(Tabela813[[#This Row],[C]]&lt;&gt;"",IF(Tabela813[[#This Row],[RED]]&lt;&gt;"",(Tabela813[[#This Row],[RED]] &amp; "."),"") &amp; CONCATENATE(Tabela813[[#This Row],[C]],".",Tabela813[[#This Row],[O]],".",Tabela813[[#This Row],[E]],".",Tabela813[[#This Row],[D1]],".",Tabela813[[#This Row],[D2]],".",Tabela813[[#This Row],[D3]],".",Tabela813[[#This Row],[T]],".",Tabela813[[#This Row],[D4]]),"")</f>
        <v>1.1.3.1.52.0.7.00</v>
      </c>
      <c r="L223" s="23" t="s">
        <v>945</v>
      </c>
      <c r="M223" s="20" t="str">
        <f t="shared" si="4"/>
        <v>A</v>
      </c>
      <c r="N223" s="20">
        <f>IF(VALUE(Tabela813[[#This Row],[RED]]) &gt; 0,1,0) + IF(VALUE(J223)&gt;0,8,IF(VALUE(I223)&gt;0,7,IF(VALUE(H223)&gt;0,6,IF(VALUE(G223)&gt;0,5,IF(VALUE(F223)&gt;0,4,IF(VALUE(E223)&gt;0,3,IF(VALUE(D223)&gt;0,2,1)))))))</f>
        <v>7</v>
      </c>
      <c r="O223" s="22" t="s">
        <v>55</v>
      </c>
      <c r="P223" s="1" t="s">
        <v>113</v>
      </c>
      <c r="Q223" s="1"/>
      <c r="R223" s="39"/>
      <c r="S223" s="154" t="s">
        <v>158</v>
      </c>
      <c r="T223" s="7" t="str">
        <f>Tabela813[[#This Row],[NR]]&amp;" - "&amp;Tabela813[[#This Row],[Especificação]]</f>
        <v>1.1.3.1.52.0.7.00 - Contribuição de Melhoria para Expansão de Rede de Iluminação Pública Rural - Dívida Ativa - Multas da Dívida Ativa</v>
      </c>
      <c r="U223" s="7"/>
      <c r="V223" s="7"/>
    </row>
    <row r="224" spans="1:22" s="30" customFormat="1" ht="30" x14ac:dyDescent="0.25">
      <c r="A224" s="179"/>
      <c r="B224" s="51"/>
      <c r="C224" s="22" t="s">
        <v>1537</v>
      </c>
      <c r="D224" s="22" t="s">
        <v>1537</v>
      </c>
      <c r="E224" s="22" t="s">
        <v>1538</v>
      </c>
      <c r="F224" s="22" t="s">
        <v>1537</v>
      </c>
      <c r="G224" s="22" t="s">
        <v>1577</v>
      </c>
      <c r="H224" s="22" t="s">
        <v>1540</v>
      </c>
      <c r="I224" s="22" t="s">
        <v>1545</v>
      </c>
      <c r="J224" s="22" t="s">
        <v>1543</v>
      </c>
      <c r="K224" s="20" t="str">
        <f>IF(Tabela813[[#This Row],[C]]&lt;&gt;"",IF(Tabela813[[#This Row],[RED]]&lt;&gt;"",(Tabela813[[#This Row],[RED]] &amp; "."),"") &amp; CONCATENATE(Tabela813[[#This Row],[C]],".",Tabela813[[#This Row],[O]],".",Tabela813[[#This Row],[E]],".",Tabela813[[#This Row],[D1]],".",Tabela813[[#This Row],[D2]],".",Tabela813[[#This Row],[D3]],".",Tabela813[[#This Row],[T]],".",Tabela813[[#This Row],[D4]]),"")</f>
        <v>1.1.3.1.52.0.8.00</v>
      </c>
      <c r="L224" s="23" t="s">
        <v>946</v>
      </c>
      <c r="M224" s="20" t="str">
        <f t="shared" si="4"/>
        <v>A</v>
      </c>
      <c r="N224" s="20">
        <f>IF(VALUE(Tabela813[[#This Row],[RED]]) &gt; 0,1,0) + IF(VALUE(J224)&gt;0,8,IF(VALUE(I224)&gt;0,7,IF(VALUE(H224)&gt;0,6,IF(VALUE(G224)&gt;0,5,IF(VALUE(F224)&gt;0,4,IF(VALUE(E224)&gt;0,3,IF(VALUE(D224)&gt;0,2,1)))))))</f>
        <v>7</v>
      </c>
      <c r="O224" s="22" t="s">
        <v>55</v>
      </c>
      <c r="P224" s="1" t="s">
        <v>113</v>
      </c>
      <c r="Q224" s="1"/>
      <c r="R224" s="39"/>
      <c r="S224" s="154" t="s">
        <v>158</v>
      </c>
      <c r="T224" s="7" t="str">
        <f>Tabela813[[#This Row],[NR]]&amp;" - "&amp;Tabela813[[#This Row],[Especificação]]</f>
        <v>1.1.3.1.52.0.8.00 - Contribuição de Melhoria para Expansão de Rede de Iluminação Pública Rural - Juros de Mora da Dívida Ativa</v>
      </c>
      <c r="U224" s="7"/>
      <c r="V224" s="7"/>
    </row>
    <row r="225" spans="1:22" s="31" customFormat="1" ht="30" x14ac:dyDescent="0.25">
      <c r="A225" s="196"/>
      <c r="B225" s="51"/>
      <c r="C225" s="22" t="s">
        <v>1537</v>
      </c>
      <c r="D225" s="22" t="s">
        <v>1537</v>
      </c>
      <c r="E225" s="22" t="s">
        <v>1538</v>
      </c>
      <c r="F225" s="22" t="s">
        <v>1537</v>
      </c>
      <c r="G225" s="22" t="s">
        <v>1574</v>
      </c>
      <c r="H225" s="22" t="s">
        <v>1540</v>
      </c>
      <c r="I225" s="22" t="s">
        <v>1540</v>
      </c>
      <c r="J225" s="22" t="s">
        <v>1543</v>
      </c>
      <c r="K225" s="20" t="str">
        <f>IF(Tabela813[[#This Row],[C]]&lt;&gt;"",IF(Tabela813[[#This Row],[RED]]&lt;&gt;"",(Tabela813[[#This Row],[RED]] &amp; "."),"") &amp; CONCATENATE(Tabela813[[#This Row],[C]],".",Tabela813[[#This Row],[O]],".",Tabela813[[#This Row],[E]],".",Tabela813[[#This Row],[D1]],".",Tabela813[[#This Row],[D2]],".",Tabela813[[#This Row],[D3]],".",Tabela813[[#This Row],[T]],".",Tabela813[[#This Row],[D4]]),"")</f>
        <v>1.1.3.1.53.0.0.00</v>
      </c>
      <c r="L225" s="23" t="s">
        <v>114</v>
      </c>
      <c r="M225" s="20" t="str">
        <f t="shared" si="4"/>
        <v>S</v>
      </c>
      <c r="N225" s="20">
        <f>IF(VALUE(Tabela813[[#This Row],[RED]]) &gt; 0,1,0) + IF(VALUE(J225)&gt;0,8,IF(VALUE(I225)&gt;0,7,IF(VALUE(H225)&gt;0,6,IF(VALUE(G225)&gt;0,5,IF(VALUE(F225)&gt;0,4,IF(VALUE(E225)&gt;0,3,IF(VALUE(D225)&gt;0,2,1)))))))</f>
        <v>5</v>
      </c>
      <c r="O225" s="22" t="s">
        <v>55</v>
      </c>
      <c r="P225" s="1" t="s">
        <v>115</v>
      </c>
      <c r="Q225" s="1"/>
      <c r="R225" s="39"/>
      <c r="S225" s="154" t="s">
        <v>158</v>
      </c>
      <c r="T225" s="7" t="str">
        <f>Tabela813[[#This Row],[NR]]&amp;" - "&amp;Tabela813[[#This Row],[Especificação]]</f>
        <v>1.1.3.1.53.0.0.00 - Contribuição de Melhoria para Pavimentação e Obras Complementares</v>
      </c>
      <c r="U225" s="7"/>
      <c r="V225" s="7"/>
    </row>
    <row r="226" spans="1:22" s="32" customFormat="1" ht="30" x14ac:dyDescent="0.25">
      <c r="A226" s="196"/>
      <c r="B226" s="51"/>
      <c r="C226" s="22" t="s">
        <v>1537</v>
      </c>
      <c r="D226" s="22" t="s">
        <v>1537</v>
      </c>
      <c r="E226" s="22" t="s">
        <v>1538</v>
      </c>
      <c r="F226" s="22" t="s">
        <v>1537</v>
      </c>
      <c r="G226" s="22" t="s">
        <v>1574</v>
      </c>
      <c r="H226" s="22" t="s">
        <v>1540</v>
      </c>
      <c r="I226" s="22" t="s">
        <v>1537</v>
      </c>
      <c r="J226" s="22" t="s">
        <v>1543</v>
      </c>
      <c r="K226" s="20" t="str">
        <f>IF(Tabela813[[#This Row],[C]]&lt;&gt;"",IF(Tabela813[[#This Row],[RED]]&lt;&gt;"",(Tabela813[[#This Row],[RED]] &amp; "."),"") &amp; CONCATENATE(Tabela813[[#This Row],[C]],".",Tabela813[[#This Row],[O]],".",Tabela813[[#This Row],[E]],".",Tabela813[[#This Row],[D1]],".",Tabela813[[#This Row],[D2]],".",Tabela813[[#This Row],[D3]],".",Tabela813[[#This Row],[T]],".",Tabela813[[#This Row],[D4]]),"")</f>
        <v>1.1.3.1.53.0.1.00</v>
      </c>
      <c r="L226" s="23" t="s">
        <v>947</v>
      </c>
      <c r="M226" s="20" t="str">
        <f t="shared" si="4"/>
        <v>A</v>
      </c>
      <c r="N226" s="20">
        <f>IF(VALUE(Tabela813[[#This Row],[RED]]) &gt; 0,1,0) + IF(VALUE(J226)&gt;0,8,IF(VALUE(I226)&gt;0,7,IF(VALUE(H226)&gt;0,6,IF(VALUE(G226)&gt;0,5,IF(VALUE(F226)&gt;0,4,IF(VALUE(E226)&gt;0,3,IF(VALUE(D226)&gt;0,2,1)))))))</f>
        <v>7</v>
      </c>
      <c r="O226" s="22" t="s">
        <v>55</v>
      </c>
      <c r="P226" s="1" t="s">
        <v>115</v>
      </c>
      <c r="Q226" s="1"/>
      <c r="R226" s="39"/>
      <c r="S226" s="154" t="s">
        <v>158</v>
      </c>
      <c r="T226" s="7" t="str">
        <f>Tabela813[[#This Row],[NR]]&amp;" - "&amp;Tabela813[[#This Row],[Especificação]]</f>
        <v>1.1.3.1.53.0.1.00 - Contribuição de Melhoria para Pavimentação e Obras Complementares - Principal</v>
      </c>
      <c r="U226" s="7"/>
      <c r="V226" s="7"/>
    </row>
    <row r="227" spans="1:22" s="32" customFormat="1" ht="30" x14ac:dyDescent="0.25">
      <c r="A227" s="196"/>
      <c r="B227" s="51"/>
      <c r="C227" s="22" t="s">
        <v>1537</v>
      </c>
      <c r="D227" s="22" t="s">
        <v>1537</v>
      </c>
      <c r="E227" s="22" t="s">
        <v>1538</v>
      </c>
      <c r="F227" s="22" t="s">
        <v>1537</v>
      </c>
      <c r="G227" s="22" t="s">
        <v>1574</v>
      </c>
      <c r="H227" s="22" t="s">
        <v>1540</v>
      </c>
      <c r="I227" s="22" t="s">
        <v>1546</v>
      </c>
      <c r="J227" s="22" t="s">
        <v>1543</v>
      </c>
      <c r="K227" s="20" t="str">
        <f>IF(Tabela813[[#This Row],[C]]&lt;&gt;"",IF(Tabela813[[#This Row],[RED]]&lt;&gt;"",(Tabela813[[#This Row],[RED]] &amp; "."),"") &amp; CONCATENATE(Tabela813[[#This Row],[C]],".",Tabela813[[#This Row],[O]],".",Tabela813[[#This Row],[E]],".",Tabela813[[#This Row],[D1]],".",Tabela813[[#This Row],[D2]],".",Tabela813[[#This Row],[D3]],".",Tabela813[[#This Row],[T]],".",Tabela813[[#This Row],[D4]]),"")</f>
        <v>1.1.3.1.53.0.2.00</v>
      </c>
      <c r="L227" s="23" t="s">
        <v>948</v>
      </c>
      <c r="M227" s="20" t="str">
        <f t="shared" si="4"/>
        <v>A</v>
      </c>
      <c r="N227" s="20">
        <f>IF(VALUE(Tabela813[[#This Row],[RED]]) &gt; 0,1,0) + IF(VALUE(J227)&gt;0,8,IF(VALUE(I227)&gt;0,7,IF(VALUE(H227)&gt;0,6,IF(VALUE(G227)&gt;0,5,IF(VALUE(F227)&gt;0,4,IF(VALUE(E227)&gt;0,3,IF(VALUE(D227)&gt;0,2,1)))))))</f>
        <v>7</v>
      </c>
      <c r="O227" s="22" t="s">
        <v>55</v>
      </c>
      <c r="P227" s="1" t="s">
        <v>115</v>
      </c>
      <c r="Q227" s="1"/>
      <c r="R227" s="39"/>
      <c r="S227" s="154" t="s">
        <v>158</v>
      </c>
      <c r="T227" s="7" t="str">
        <f>Tabela813[[#This Row],[NR]]&amp;" - "&amp;Tabela813[[#This Row],[Especificação]]</f>
        <v>1.1.3.1.53.0.2.00 - Contribuição de Melhoria para Pavimentação e Obras Complementares - Multas e Juros de Mora</v>
      </c>
      <c r="U227" s="7"/>
      <c r="V227" s="7"/>
    </row>
    <row r="228" spans="1:22" s="32" customFormat="1" ht="30" x14ac:dyDescent="0.25">
      <c r="A228" s="196"/>
      <c r="B228" s="51"/>
      <c r="C228" s="22" t="s">
        <v>1537</v>
      </c>
      <c r="D228" s="22" t="s">
        <v>1537</v>
      </c>
      <c r="E228" s="22" t="s">
        <v>1538</v>
      </c>
      <c r="F228" s="22" t="s">
        <v>1537</v>
      </c>
      <c r="G228" s="22" t="s">
        <v>1574</v>
      </c>
      <c r="H228" s="22" t="s">
        <v>1540</v>
      </c>
      <c r="I228" s="22" t="s">
        <v>1538</v>
      </c>
      <c r="J228" s="22" t="s">
        <v>1543</v>
      </c>
      <c r="K228" s="20" t="str">
        <f>IF(Tabela813[[#This Row],[C]]&lt;&gt;"",IF(Tabela813[[#This Row],[RED]]&lt;&gt;"",(Tabela813[[#This Row],[RED]] &amp; "."),"") &amp; CONCATENATE(Tabela813[[#This Row],[C]],".",Tabela813[[#This Row],[O]],".",Tabela813[[#This Row],[E]],".",Tabela813[[#This Row],[D1]],".",Tabela813[[#This Row],[D2]],".",Tabela813[[#This Row],[D3]],".",Tabela813[[#This Row],[T]],".",Tabela813[[#This Row],[D4]]),"")</f>
        <v>1.1.3.1.53.0.3.00</v>
      </c>
      <c r="L228" s="23" t="s">
        <v>949</v>
      </c>
      <c r="M228" s="20" t="str">
        <f t="shared" si="4"/>
        <v>A</v>
      </c>
      <c r="N228" s="20">
        <f>IF(VALUE(Tabela813[[#This Row],[RED]]) &gt; 0,1,0) + IF(VALUE(J228)&gt;0,8,IF(VALUE(I228)&gt;0,7,IF(VALUE(H228)&gt;0,6,IF(VALUE(G228)&gt;0,5,IF(VALUE(F228)&gt;0,4,IF(VALUE(E228)&gt;0,3,IF(VALUE(D228)&gt;0,2,1)))))))</f>
        <v>7</v>
      </c>
      <c r="O228" s="22" t="s">
        <v>55</v>
      </c>
      <c r="P228" s="1" t="s">
        <v>115</v>
      </c>
      <c r="Q228" s="1"/>
      <c r="R228" s="39"/>
      <c r="S228" s="154" t="s">
        <v>158</v>
      </c>
      <c r="T228" s="7" t="str">
        <f>Tabela813[[#This Row],[NR]]&amp;" - "&amp;Tabela813[[#This Row],[Especificação]]</f>
        <v>1.1.3.1.53.0.3.00 - Contribuição de Melhoria para Pavimentação e Obras Complementares - Dívida Ativa</v>
      </c>
      <c r="U228" s="7"/>
      <c r="V228" s="7"/>
    </row>
    <row r="229" spans="1:22" s="32" customFormat="1" ht="30" x14ac:dyDescent="0.25">
      <c r="A229" s="196"/>
      <c r="B229" s="51"/>
      <c r="C229" s="22" t="s">
        <v>1537</v>
      </c>
      <c r="D229" s="22" t="s">
        <v>1537</v>
      </c>
      <c r="E229" s="22" t="s">
        <v>1538</v>
      </c>
      <c r="F229" s="22" t="s">
        <v>1537</v>
      </c>
      <c r="G229" s="22" t="s">
        <v>1574</v>
      </c>
      <c r="H229" s="22" t="s">
        <v>1540</v>
      </c>
      <c r="I229" s="22" t="s">
        <v>1547</v>
      </c>
      <c r="J229" s="22" t="s">
        <v>1543</v>
      </c>
      <c r="K229" s="20" t="str">
        <f>IF(Tabela813[[#This Row],[C]]&lt;&gt;"",IF(Tabela813[[#This Row],[RED]]&lt;&gt;"",(Tabela813[[#This Row],[RED]] &amp; "."),"") &amp; CONCATENATE(Tabela813[[#This Row],[C]],".",Tabela813[[#This Row],[O]],".",Tabela813[[#This Row],[E]],".",Tabela813[[#This Row],[D1]],".",Tabela813[[#This Row],[D2]],".",Tabela813[[#This Row],[D3]],".",Tabela813[[#This Row],[T]],".",Tabela813[[#This Row],[D4]]),"")</f>
        <v>1.1.3.1.53.0.4.00</v>
      </c>
      <c r="L229" s="23" t="s">
        <v>950</v>
      </c>
      <c r="M229" s="20" t="str">
        <f t="shared" si="4"/>
        <v>A</v>
      </c>
      <c r="N229" s="20">
        <f>IF(VALUE(Tabela813[[#This Row],[RED]]) &gt; 0,1,0) + IF(VALUE(J229)&gt;0,8,IF(VALUE(I229)&gt;0,7,IF(VALUE(H229)&gt;0,6,IF(VALUE(G229)&gt;0,5,IF(VALUE(F229)&gt;0,4,IF(VALUE(E229)&gt;0,3,IF(VALUE(D229)&gt;0,2,1)))))))</f>
        <v>7</v>
      </c>
      <c r="O229" s="22" t="s">
        <v>55</v>
      </c>
      <c r="P229" s="1" t="s">
        <v>115</v>
      </c>
      <c r="Q229" s="1"/>
      <c r="R229" s="39"/>
      <c r="S229" s="154" t="s">
        <v>158</v>
      </c>
      <c r="T229" s="7" t="str">
        <f>Tabela813[[#This Row],[NR]]&amp;" - "&amp;Tabela813[[#This Row],[Especificação]]</f>
        <v>1.1.3.1.53.0.4.00 - Contribuição de Melhoria para Pavimentação e Obras Complementares - Dívida Ativa - Multas e Juros de Mora da Dívida Ativa</v>
      </c>
      <c r="U229" s="7"/>
      <c r="V229" s="7"/>
    </row>
    <row r="230" spans="1:22" s="32" customFormat="1" ht="30" x14ac:dyDescent="0.25">
      <c r="A230" s="196"/>
      <c r="B230" s="51"/>
      <c r="C230" s="22" t="s">
        <v>1537</v>
      </c>
      <c r="D230" s="22" t="s">
        <v>1537</v>
      </c>
      <c r="E230" s="22" t="s">
        <v>1538</v>
      </c>
      <c r="F230" s="22" t="s">
        <v>1537</v>
      </c>
      <c r="G230" s="22" t="s">
        <v>1574</v>
      </c>
      <c r="H230" s="22" t="s">
        <v>1540</v>
      </c>
      <c r="I230" s="22" t="s">
        <v>1548</v>
      </c>
      <c r="J230" s="22" t="s">
        <v>1543</v>
      </c>
      <c r="K230" s="20" t="str">
        <f>IF(Tabela813[[#This Row],[C]]&lt;&gt;"",IF(Tabela813[[#This Row],[RED]]&lt;&gt;"",(Tabela813[[#This Row],[RED]] &amp; "."),"") &amp; CONCATENATE(Tabela813[[#This Row],[C]],".",Tabela813[[#This Row],[O]],".",Tabela813[[#This Row],[E]],".",Tabela813[[#This Row],[D1]],".",Tabela813[[#This Row],[D2]],".",Tabela813[[#This Row],[D3]],".",Tabela813[[#This Row],[T]],".",Tabela813[[#This Row],[D4]]),"")</f>
        <v>1.1.3.1.53.0.5.00</v>
      </c>
      <c r="L230" s="23" t="s">
        <v>951</v>
      </c>
      <c r="M230" s="20" t="str">
        <f t="shared" si="4"/>
        <v>A</v>
      </c>
      <c r="N230" s="20">
        <f>IF(VALUE(Tabela813[[#This Row],[RED]]) &gt; 0,1,0) + IF(VALUE(J230)&gt;0,8,IF(VALUE(I230)&gt;0,7,IF(VALUE(H230)&gt;0,6,IF(VALUE(G230)&gt;0,5,IF(VALUE(F230)&gt;0,4,IF(VALUE(E230)&gt;0,3,IF(VALUE(D230)&gt;0,2,1)))))))</f>
        <v>7</v>
      </c>
      <c r="O230" s="22" t="s">
        <v>55</v>
      </c>
      <c r="P230" s="1" t="s">
        <v>115</v>
      </c>
      <c r="Q230" s="1"/>
      <c r="R230" s="39"/>
      <c r="S230" s="154" t="s">
        <v>158</v>
      </c>
      <c r="T230" s="7" t="str">
        <f>Tabela813[[#This Row],[NR]]&amp;" - "&amp;Tabela813[[#This Row],[Especificação]]</f>
        <v>1.1.3.1.53.0.5.00 - Contribuição de Melhoria para Pavimentação e Obras Complementares - Multas</v>
      </c>
      <c r="U230" s="7"/>
      <c r="V230" s="7"/>
    </row>
    <row r="231" spans="1:22" s="32" customFormat="1" ht="30" x14ac:dyDescent="0.25">
      <c r="A231" s="196"/>
      <c r="B231" s="51"/>
      <c r="C231" s="22" t="s">
        <v>1537</v>
      </c>
      <c r="D231" s="22" t="s">
        <v>1537</v>
      </c>
      <c r="E231" s="22" t="s">
        <v>1538</v>
      </c>
      <c r="F231" s="22" t="s">
        <v>1537</v>
      </c>
      <c r="G231" s="22" t="s">
        <v>1574</v>
      </c>
      <c r="H231" s="22" t="s">
        <v>1540</v>
      </c>
      <c r="I231" s="22" t="s">
        <v>1542</v>
      </c>
      <c r="J231" s="22" t="s">
        <v>1543</v>
      </c>
      <c r="K231" s="20" t="str">
        <f>IF(Tabela813[[#This Row],[C]]&lt;&gt;"",IF(Tabela813[[#This Row],[RED]]&lt;&gt;"",(Tabela813[[#This Row],[RED]] &amp; "."),"") &amp; CONCATENATE(Tabela813[[#This Row],[C]],".",Tabela813[[#This Row],[O]],".",Tabela813[[#This Row],[E]],".",Tabela813[[#This Row],[D1]],".",Tabela813[[#This Row],[D2]],".",Tabela813[[#This Row],[D3]],".",Tabela813[[#This Row],[T]],".",Tabela813[[#This Row],[D4]]),"")</f>
        <v>1.1.3.1.53.0.6.00</v>
      </c>
      <c r="L231" s="23" t="s">
        <v>952</v>
      </c>
      <c r="M231" s="20" t="str">
        <f t="shared" si="4"/>
        <v>A</v>
      </c>
      <c r="N231" s="20">
        <f>IF(VALUE(Tabela813[[#This Row],[RED]]) &gt; 0,1,0) + IF(VALUE(J231)&gt;0,8,IF(VALUE(I231)&gt;0,7,IF(VALUE(H231)&gt;0,6,IF(VALUE(G231)&gt;0,5,IF(VALUE(F231)&gt;0,4,IF(VALUE(E231)&gt;0,3,IF(VALUE(D231)&gt;0,2,1)))))))</f>
        <v>7</v>
      </c>
      <c r="O231" s="22" t="s">
        <v>55</v>
      </c>
      <c r="P231" s="1" t="s">
        <v>115</v>
      </c>
      <c r="Q231" s="1"/>
      <c r="R231" s="39"/>
      <c r="S231" s="154" t="s">
        <v>158</v>
      </c>
      <c r="T231" s="7" t="str">
        <f>Tabela813[[#This Row],[NR]]&amp;" - "&amp;Tabela813[[#This Row],[Especificação]]</f>
        <v>1.1.3.1.53.0.6.00 - Contribuição de Melhoria para Pavimentação e Obras Complementares - Juros de Mora</v>
      </c>
      <c r="U231" s="7"/>
      <c r="V231" s="7"/>
    </row>
    <row r="232" spans="1:22" s="32" customFormat="1" ht="30" x14ac:dyDescent="0.25">
      <c r="A232" s="196"/>
      <c r="B232" s="51"/>
      <c r="C232" s="22" t="s">
        <v>1537</v>
      </c>
      <c r="D232" s="22" t="s">
        <v>1537</v>
      </c>
      <c r="E232" s="22" t="s">
        <v>1538</v>
      </c>
      <c r="F232" s="22" t="s">
        <v>1537</v>
      </c>
      <c r="G232" s="22" t="s">
        <v>1574</v>
      </c>
      <c r="H232" s="22" t="s">
        <v>1540</v>
      </c>
      <c r="I232" s="22" t="s">
        <v>1544</v>
      </c>
      <c r="J232" s="22" t="s">
        <v>1543</v>
      </c>
      <c r="K232" s="20" t="str">
        <f>IF(Tabela813[[#This Row],[C]]&lt;&gt;"",IF(Tabela813[[#This Row],[RED]]&lt;&gt;"",(Tabela813[[#This Row],[RED]] &amp; "."),"") &amp; CONCATENATE(Tabela813[[#This Row],[C]],".",Tabela813[[#This Row],[O]],".",Tabela813[[#This Row],[E]],".",Tabela813[[#This Row],[D1]],".",Tabela813[[#This Row],[D2]],".",Tabela813[[#This Row],[D3]],".",Tabela813[[#This Row],[T]],".",Tabela813[[#This Row],[D4]]),"")</f>
        <v>1.1.3.1.53.0.7.00</v>
      </c>
      <c r="L232" s="23" t="s">
        <v>953</v>
      </c>
      <c r="M232" s="20" t="str">
        <f t="shared" si="4"/>
        <v>A</v>
      </c>
      <c r="N232" s="20">
        <f>IF(VALUE(Tabela813[[#This Row],[RED]]) &gt; 0,1,0) + IF(VALUE(J232)&gt;0,8,IF(VALUE(I232)&gt;0,7,IF(VALUE(H232)&gt;0,6,IF(VALUE(G232)&gt;0,5,IF(VALUE(F232)&gt;0,4,IF(VALUE(E232)&gt;0,3,IF(VALUE(D232)&gt;0,2,1)))))))</f>
        <v>7</v>
      </c>
      <c r="O232" s="22" t="s">
        <v>55</v>
      </c>
      <c r="P232" s="1" t="s">
        <v>115</v>
      </c>
      <c r="Q232" s="1"/>
      <c r="R232" s="39"/>
      <c r="S232" s="154" t="s">
        <v>158</v>
      </c>
      <c r="T232" s="7" t="str">
        <f>Tabela813[[#This Row],[NR]]&amp;" - "&amp;Tabela813[[#This Row],[Especificação]]</f>
        <v>1.1.3.1.53.0.7.00 - Contribuição de Melhoria para Pavimentação e Obras Complementares - Dívida Ativa - Multas da Dívida Ativa</v>
      </c>
      <c r="U232" s="7"/>
      <c r="V232" s="7"/>
    </row>
    <row r="233" spans="1:22" s="32" customFormat="1" ht="30" x14ac:dyDescent="0.25">
      <c r="A233" s="196"/>
      <c r="B233" s="51"/>
      <c r="C233" s="22" t="s">
        <v>1537</v>
      </c>
      <c r="D233" s="22" t="s">
        <v>1537</v>
      </c>
      <c r="E233" s="22" t="s">
        <v>1538</v>
      </c>
      <c r="F233" s="22" t="s">
        <v>1537</v>
      </c>
      <c r="G233" s="22" t="s">
        <v>1574</v>
      </c>
      <c r="H233" s="22" t="s">
        <v>1540</v>
      </c>
      <c r="I233" s="22" t="s">
        <v>1545</v>
      </c>
      <c r="J233" s="22" t="s">
        <v>1543</v>
      </c>
      <c r="K233" s="20" t="str">
        <f>IF(Tabela813[[#This Row],[C]]&lt;&gt;"",IF(Tabela813[[#This Row],[RED]]&lt;&gt;"",(Tabela813[[#This Row],[RED]] &amp; "."),"") &amp; CONCATENATE(Tabela813[[#This Row],[C]],".",Tabela813[[#This Row],[O]],".",Tabela813[[#This Row],[E]],".",Tabela813[[#This Row],[D1]],".",Tabela813[[#This Row],[D2]],".",Tabela813[[#This Row],[D3]],".",Tabela813[[#This Row],[T]],".",Tabela813[[#This Row],[D4]]),"")</f>
        <v>1.1.3.1.53.0.8.00</v>
      </c>
      <c r="L233" s="23" t="s">
        <v>954</v>
      </c>
      <c r="M233" s="20" t="str">
        <f t="shared" si="4"/>
        <v>A</v>
      </c>
      <c r="N233" s="20">
        <f>IF(VALUE(Tabela813[[#This Row],[RED]]) &gt; 0,1,0) + IF(VALUE(J233)&gt;0,8,IF(VALUE(I233)&gt;0,7,IF(VALUE(H233)&gt;0,6,IF(VALUE(G233)&gt;0,5,IF(VALUE(F233)&gt;0,4,IF(VALUE(E233)&gt;0,3,IF(VALUE(D233)&gt;0,2,1)))))))</f>
        <v>7</v>
      </c>
      <c r="O233" s="22" t="s">
        <v>55</v>
      </c>
      <c r="P233" s="1" t="s">
        <v>115</v>
      </c>
      <c r="Q233" s="1"/>
      <c r="R233" s="39"/>
      <c r="S233" s="154" t="s">
        <v>158</v>
      </c>
      <c r="T233" s="7" t="str">
        <f>Tabela813[[#This Row],[NR]]&amp;" - "&amp;Tabela813[[#This Row],[Especificação]]</f>
        <v>1.1.3.1.53.0.8.00 - Contribuição de Melhoria para Pavimentação e Obras Complementares - Juros de Mora da Dívida Ativa</v>
      </c>
      <c r="U233" s="7"/>
      <c r="V233" s="7"/>
    </row>
    <row r="234" spans="1:22" x14ac:dyDescent="0.25">
      <c r="A234" s="179"/>
      <c r="B234" s="51"/>
      <c r="C234" s="22" t="s">
        <v>1537</v>
      </c>
      <c r="D234" s="22" t="s">
        <v>1537</v>
      </c>
      <c r="E234" s="22" t="s">
        <v>1538</v>
      </c>
      <c r="F234" s="22" t="s">
        <v>1537</v>
      </c>
      <c r="G234" s="22" t="s">
        <v>1553</v>
      </c>
      <c r="H234" s="22" t="s">
        <v>1540</v>
      </c>
      <c r="I234" s="22" t="s">
        <v>1540</v>
      </c>
      <c r="J234" s="22" t="s">
        <v>1543</v>
      </c>
      <c r="K234" s="20" t="str">
        <f>IF(Tabela813[[#This Row],[C]]&lt;&gt;"",IF(Tabela813[[#This Row],[RED]]&lt;&gt;"",(Tabela813[[#This Row],[RED]] &amp; "."),"") &amp; CONCATENATE(Tabela813[[#This Row],[C]],".",Tabela813[[#This Row],[O]],".",Tabela813[[#This Row],[E]],".",Tabela813[[#This Row],[D1]],".",Tabela813[[#This Row],[D2]],".",Tabela813[[#This Row],[D3]],".",Tabela813[[#This Row],[T]],".",Tabela813[[#This Row],[D4]]),"")</f>
        <v>1.1.3.1.99.0.0.00</v>
      </c>
      <c r="L234" s="23" t="s">
        <v>116</v>
      </c>
      <c r="M234" s="20" t="str">
        <f t="shared" si="4"/>
        <v>S</v>
      </c>
      <c r="N234" s="20">
        <f>IF(VALUE(Tabela813[[#This Row],[RED]]) &gt; 0,1,0) + IF(VALUE(J234)&gt;0,8,IF(VALUE(I234)&gt;0,7,IF(VALUE(H234)&gt;0,6,IF(VALUE(G234)&gt;0,5,IF(VALUE(F234)&gt;0,4,IF(VALUE(E234)&gt;0,3,IF(VALUE(D234)&gt;0,2,1)))))))</f>
        <v>5</v>
      </c>
      <c r="O234" s="22" t="s">
        <v>51</v>
      </c>
      <c r="P234" s="1" t="s">
        <v>117</v>
      </c>
      <c r="Q234" s="1"/>
      <c r="R234" s="39"/>
      <c r="S234" s="154" t="s">
        <v>158</v>
      </c>
      <c r="T234" s="7" t="str">
        <f>Tabela813[[#This Row],[NR]]&amp;" - "&amp;Tabela813[[#This Row],[Especificação]]</f>
        <v>1.1.3.1.99.0.0.00 - Outras Contribuições de Melhoria</v>
      </c>
    </row>
    <row r="235" spans="1:22" x14ac:dyDescent="0.25">
      <c r="A235" s="179"/>
      <c r="B235" s="52"/>
      <c r="C235" s="22" t="s">
        <v>1537</v>
      </c>
      <c r="D235" s="22" t="s">
        <v>1537</v>
      </c>
      <c r="E235" s="22" t="s">
        <v>1538</v>
      </c>
      <c r="F235" s="22" t="s">
        <v>1537</v>
      </c>
      <c r="G235" s="22" t="s">
        <v>1553</v>
      </c>
      <c r="H235" s="22" t="s">
        <v>1540</v>
      </c>
      <c r="I235" s="22" t="s">
        <v>1537</v>
      </c>
      <c r="J235" s="22" t="s">
        <v>1543</v>
      </c>
      <c r="K235" s="20" t="str">
        <f>IF(Tabela813[[#This Row],[C]]&lt;&gt;"",IF(Tabela813[[#This Row],[RED]]&lt;&gt;"",(Tabela813[[#This Row],[RED]] &amp; "."),"") &amp; CONCATENATE(Tabela813[[#This Row],[C]],".",Tabela813[[#This Row],[O]],".",Tabela813[[#This Row],[E]],".",Tabela813[[#This Row],[D1]],".",Tabela813[[#This Row],[D2]],".",Tabela813[[#This Row],[D3]],".",Tabela813[[#This Row],[T]],".",Tabela813[[#This Row],[D4]]),"")</f>
        <v>1.1.3.1.99.0.1.00</v>
      </c>
      <c r="L235" s="23" t="s">
        <v>955</v>
      </c>
      <c r="M235" s="20" t="str">
        <f t="shared" si="4"/>
        <v>A</v>
      </c>
      <c r="N235" s="20">
        <f>IF(VALUE(Tabela813[[#This Row],[RED]]) &gt; 0,1,0) + IF(VALUE(J235)&gt;0,8,IF(VALUE(I235)&gt;0,7,IF(VALUE(H235)&gt;0,6,IF(VALUE(G235)&gt;0,5,IF(VALUE(F235)&gt;0,4,IF(VALUE(E235)&gt;0,3,IF(VALUE(D235)&gt;0,2,1)))))))</f>
        <v>7</v>
      </c>
      <c r="O235" s="22" t="s">
        <v>51</v>
      </c>
      <c r="P235" s="1" t="s">
        <v>117</v>
      </c>
      <c r="Q235" s="1"/>
      <c r="R235" s="39"/>
      <c r="S235" s="154" t="s">
        <v>158</v>
      </c>
      <c r="T235" s="7" t="str">
        <f>Tabela813[[#This Row],[NR]]&amp;" - "&amp;Tabela813[[#This Row],[Especificação]]</f>
        <v>1.1.3.1.99.0.1.00 - Outras Contribuições de Melhoria - Principal</v>
      </c>
    </row>
    <row r="236" spans="1:22" s="33" customFormat="1" x14ac:dyDescent="0.25">
      <c r="A236" s="179"/>
      <c r="B236" s="52"/>
      <c r="C236" s="22" t="s">
        <v>1537</v>
      </c>
      <c r="D236" s="22" t="s">
        <v>1537</v>
      </c>
      <c r="E236" s="22" t="s">
        <v>1538</v>
      </c>
      <c r="F236" s="22" t="s">
        <v>1537</v>
      </c>
      <c r="G236" s="22" t="s">
        <v>1553</v>
      </c>
      <c r="H236" s="22" t="s">
        <v>1540</v>
      </c>
      <c r="I236" s="22" t="s">
        <v>1546</v>
      </c>
      <c r="J236" s="22" t="s">
        <v>1543</v>
      </c>
      <c r="K236" s="20" t="str">
        <f>IF(Tabela813[[#This Row],[C]]&lt;&gt;"",IF(Tabela813[[#This Row],[RED]]&lt;&gt;"",(Tabela813[[#This Row],[RED]] &amp; "."),"") &amp; CONCATENATE(Tabela813[[#This Row],[C]],".",Tabela813[[#This Row],[O]],".",Tabela813[[#This Row],[E]],".",Tabela813[[#This Row],[D1]],".",Tabela813[[#This Row],[D2]],".",Tabela813[[#This Row],[D3]],".",Tabela813[[#This Row],[T]],".",Tabela813[[#This Row],[D4]]),"")</f>
        <v>1.1.3.1.99.0.2.00</v>
      </c>
      <c r="L236" s="23" t="s">
        <v>956</v>
      </c>
      <c r="M236" s="20" t="str">
        <f t="shared" si="4"/>
        <v>A</v>
      </c>
      <c r="N236" s="20">
        <f>IF(VALUE(Tabela813[[#This Row],[RED]]) &gt; 0,1,0) + IF(VALUE(J236)&gt;0,8,IF(VALUE(I236)&gt;0,7,IF(VALUE(H236)&gt;0,6,IF(VALUE(G236)&gt;0,5,IF(VALUE(F236)&gt;0,4,IF(VALUE(E236)&gt;0,3,IF(VALUE(D236)&gt;0,2,1)))))))</f>
        <v>7</v>
      </c>
      <c r="O236" s="22" t="s">
        <v>51</v>
      </c>
      <c r="P236" s="1" t="s">
        <v>117</v>
      </c>
      <c r="Q236" s="1"/>
      <c r="R236" s="39"/>
      <c r="S236" s="154" t="s">
        <v>158</v>
      </c>
      <c r="T236" s="7" t="str">
        <f>Tabela813[[#This Row],[NR]]&amp;" - "&amp;Tabela813[[#This Row],[Especificação]]</f>
        <v>1.1.3.1.99.0.2.00 - Outras Contribuições de Melhoria - Multas e Juros de Mora</v>
      </c>
      <c r="U236" s="7"/>
      <c r="V236" s="7"/>
    </row>
    <row r="237" spans="1:22" x14ac:dyDescent="0.25">
      <c r="A237" s="179"/>
      <c r="B237" s="52"/>
      <c r="C237" s="22" t="s">
        <v>1537</v>
      </c>
      <c r="D237" s="22" t="s">
        <v>1537</v>
      </c>
      <c r="E237" s="22" t="s">
        <v>1538</v>
      </c>
      <c r="F237" s="22" t="s">
        <v>1537</v>
      </c>
      <c r="G237" s="22" t="s">
        <v>1553</v>
      </c>
      <c r="H237" s="22" t="s">
        <v>1540</v>
      </c>
      <c r="I237" s="22" t="s">
        <v>1538</v>
      </c>
      <c r="J237" s="22" t="s">
        <v>1543</v>
      </c>
      <c r="K237" s="20" t="str">
        <f>IF(Tabela813[[#This Row],[C]]&lt;&gt;"",IF(Tabela813[[#This Row],[RED]]&lt;&gt;"",(Tabela813[[#This Row],[RED]] &amp; "."),"") &amp; CONCATENATE(Tabela813[[#This Row],[C]],".",Tabela813[[#This Row],[O]],".",Tabela813[[#This Row],[E]],".",Tabela813[[#This Row],[D1]],".",Tabela813[[#This Row],[D2]],".",Tabela813[[#This Row],[D3]],".",Tabela813[[#This Row],[T]],".",Tabela813[[#This Row],[D4]]),"")</f>
        <v>1.1.3.1.99.0.3.00</v>
      </c>
      <c r="L237" s="23" t="s">
        <v>957</v>
      </c>
      <c r="M237" s="20" t="str">
        <f t="shared" si="4"/>
        <v>A</v>
      </c>
      <c r="N237" s="20">
        <f>IF(VALUE(Tabela813[[#This Row],[RED]]) &gt; 0,1,0) + IF(VALUE(J237)&gt;0,8,IF(VALUE(I237)&gt;0,7,IF(VALUE(H237)&gt;0,6,IF(VALUE(G237)&gt;0,5,IF(VALUE(F237)&gt;0,4,IF(VALUE(E237)&gt;0,3,IF(VALUE(D237)&gt;0,2,1)))))))</f>
        <v>7</v>
      </c>
      <c r="O237" s="22" t="s">
        <v>51</v>
      </c>
      <c r="P237" s="1" t="s">
        <v>117</v>
      </c>
      <c r="Q237" s="1"/>
      <c r="R237" s="39"/>
      <c r="S237" s="154" t="s">
        <v>158</v>
      </c>
      <c r="T237" s="7" t="str">
        <f>Tabela813[[#This Row],[NR]]&amp;" - "&amp;Tabela813[[#This Row],[Especificação]]</f>
        <v>1.1.3.1.99.0.3.00 - Outras Contribuições de Melhoria - Dívida Ativa</v>
      </c>
    </row>
    <row r="238" spans="1:22" ht="30" x14ac:dyDescent="0.25">
      <c r="A238" s="179"/>
      <c r="B238" s="52"/>
      <c r="C238" s="22" t="s">
        <v>1537</v>
      </c>
      <c r="D238" s="22" t="s">
        <v>1537</v>
      </c>
      <c r="E238" s="22" t="s">
        <v>1538</v>
      </c>
      <c r="F238" s="22" t="s">
        <v>1537</v>
      </c>
      <c r="G238" s="22" t="s">
        <v>1553</v>
      </c>
      <c r="H238" s="22" t="s">
        <v>1540</v>
      </c>
      <c r="I238" s="22" t="s">
        <v>1547</v>
      </c>
      <c r="J238" s="22" t="s">
        <v>1543</v>
      </c>
      <c r="K238" s="20" t="str">
        <f>IF(Tabela813[[#This Row],[C]]&lt;&gt;"",IF(Tabela813[[#This Row],[RED]]&lt;&gt;"",(Tabela813[[#This Row],[RED]] &amp; "."),"") &amp; CONCATENATE(Tabela813[[#This Row],[C]],".",Tabela813[[#This Row],[O]],".",Tabela813[[#This Row],[E]],".",Tabela813[[#This Row],[D1]],".",Tabela813[[#This Row],[D2]],".",Tabela813[[#This Row],[D3]],".",Tabela813[[#This Row],[T]],".",Tabela813[[#This Row],[D4]]),"")</f>
        <v>1.1.3.1.99.0.4.00</v>
      </c>
      <c r="L238" s="23" t="s">
        <v>958</v>
      </c>
      <c r="M238" s="20" t="str">
        <f t="shared" si="4"/>
        <v>A</v>
      </c>
      <c r="N238" s="20">
        <f>IF(VALUE(Tabela813[[#This Row],[RED]]) &gt; 0,1,0) + IF(VALUE(J238)&gt;0,8,IF(VALUE(I238)&gt;0,7,IF(VALUE(H238)&gt;0,6,IF(VALUE(G238)&gt;0,5,IF(VALUE(F238)&gt;0,4,IF(VALUE(E238)&gt;0,3,IF(VALUE(D238)&gt;0,2,1)))))))</f>
        <v>7</v>
      </c>
      <c r="O238" s="22" t="s">
        <v>51</v>
      </c>
      <c r="P238" s="1" t="s">
        <v>117</v>
      </c>
      <c r="Q238" s="1"/>
      <c r="R238" s="39"/>
      <c r="S238" s="154" t="s">
        <v>158</v>
      </c>
      <c r="T238" s="7" t="str">
        <f>Tabela813[[#This Row],[NR]]&amp;" - "&amp;Tabela813[[#This Row],[Especificação]]</f>
        <v>1.1.3.1.99.0.4.00 - Outras Contribuições de Melhoria - Dívida Ativa - Multas e Juros de Mora da Dívida Ativa</v>
      </c>
    </row>
    <row r="239" spans="1:22" x14ac:dyDescent="0.25">
      <c r="A239" s="179"/>
      <c r="B239" s="52"/>
      <c r="C239" s="22" t="s">
        <v>1537</v>
      </c>
      <c r="D239" s="22" t="s">
        <v>1537</v>
      </c>
      <c r="E239" s="22" t="s">
        <v>1538</v>
      </c>
      <c r="F239" s="22" t="s">
        <v>1537</v>
      </c>
      <c r="G239" s="22" t="s">
        <v>1553</v>
      </c>
      <c r="H239" s="22" t="s">
        <v>1540</v>
      </c>
      <c r="I239" s="22" t="s">
        <v>1548</v>
      </c>
      <c r="J239" s="22" t="s">
        <v>1543</v>
      </c>
      <c r="K239" s="20" t="str">
        <f>IF(Tabela813[[#This Row],[C]]&lt;&gt;"",IF(Tabela813[[#This Row],[RED]]&lt;&gt;"",(Tabela813[[#This Row],[RED]] &amp; "."),"") &amp; CONCATENATE(Tabela813[[#This Row],[C]],".",Tabela813[[#This Row],[O]],".",Tabela813[[#This Row],[E]],".",Tabela813[[#This Row],[D1]],".",Tabela813[[#This Row],[D2]],".",Tabela813[[#This Row],[D3]],".",Tabela813[[#This Row],[T]],".",Tabela813[[#This Row],[D4]]),"")</f>
        <v>1.1.3.1.99.0.5.00</v>
      </c>
      <c r="L239" s="23" t="s">
        <v>959</v>
      </c>
      <c r="M239" s="20" t="str">
        <f t="shared" si="4"/>
        <v>A</v>
      </c>
      <c r="N239" s="20">
        <f>IF(VALUE(Tabela813[[#This Row],[RED]]) &gt; 0,1,0) + IF(VALUE(J239)&gt;0,8,IF(VALUE(I239)&gt;0,7,IF(VALUE(H239)&gt;0,6,IF(VALUE(G239)&gt;0,5,IF(VALUE(F239)&gt;0,4,IF(VALUE(E239)&gt;0,3,IF(VALUE(D239)&gt;0,2,1)))))))</f>
        <v>7</v>
      </c>
      <c r="O239" s="22" t="s">
        <v>51</v>
      </c>
      <c r="P239" s="1" t="s">
        <v>117</v>
      </c>
      <c r="Q239" s="1"/>
      <c r="R239" s="39"/>
      <c r="S239" s="154" t="s">
        <v>158</v>
      </c>
      <c r="T239" s="7" t="str">
        <f>Tabela813[[#This Row],[NR]]&amp;" - "&amp;Tabela813[[#This Row],[Especificação]]</f>
        <v>1.1.3.1.99.0.5.00 - Outras Contribuições de Melhoria - Multas</v>
      </c>
    </row>
    <row r="240" spans="1:22" x14ac:dyDescent="0.25">
      <c r="A240" s="179"/>
      <c r="B240" s="52"/>
      <c r="C240" s="22" t="s">
        <v>1537</v>
      </c>
      <c r="D240" s="22" t="s">
        <v>1537</v>
      </c>
      <c r="E240" s="22" t="s">
        <v>1538</v>
      </c>
      <c r="F240" s="22" t="s">
        <v>1537</v>
      </c>
      <c r="G240" s="22" t="s">
        <v>1553</v>
      </c>
      <c r="H240" s="22" t="s">
        <v>1540</v>
      </c>
      <c r="I240" s="22" t="s">
        <v>1542</v>
      </c>
      <c r="J240" s="22" t="s">
        <v>1543</v>
      </c>
      <c r="K240" s="20" t="str">
        <f>IF(Tabela813[[#This Row],[C]]&lt;&gt;"",IF(Tabela813[[#This Row],[RED]]&lt;&gt;"",(Tabela813[[#This Row],[RED]] &amp; "."),"") &amp; CONCATENATE(Tabela813[[#This Row],[C]],".",Tabela813[[#This Row],[O]],".",Tabela813[[#This Row],[E]],".",Tabela813[[#This Row],[D1]],".",Tabela813[[#This Row],[D2]],".",Tabela813[[#This Row],[D3]],".",Tabela813[[#This Row],[T]],".",Tabela813[[#This Row],[D4]]),"")</f>
        <v>1.1.3.1.99.0.6.00</v>
      </c>
      <c r="L240" s="23" t="s">
        <v>960</v>
      </c>
      <c r="M240" s="20" t="str">
        <f t="shared" si="4"/>
        <v>A</v>
      </c>
      <c r="N240" s="20">
        <f>IF(VALUE(Tabela813[[#This Row],[RED]]) &gt; 0,1,0) + IF(VALUE(J240)&gt;0,8,IF(VALUE(I240)&gt;0,7,IF(VALUE(H240)&gt;0,6,IF(VALUE(G240)&gt;0,5,IF(VALUE(F240)&gt;0,4,IF(VALUE(E240)&gt;0,3,IF(VALUE(D240)&gt;0,2,1)))))))</f>
        <v>7</v>
      </c>
      <c r="O240" s="22" t="s">
        <v>51</v>
      </c>
      <c r="P240" s="1" t="s">
        <v>117</v>
      </c>
      <c r="Q240" s="1"/>
      <c r="R240" s="39"/>
      <c r="S240" s="154" t="s">
        <v>158</v>
      </c>
      <c r="T240" s="7" t="str">
        <f>Tabela813[[#This Row],[NR]]&amp;" - "&amp;Tabela813[[#This Row],[Especificação]]</f>
        <v>1.1.3.1.99.0.6.00 - Outras Contribuições de Melhoria - Juros de Mora</v>
      </c>
    </row>
    <row r="241" spans="1:20" x14ac:dyDescent="0.25">
      <c r="A241" s="179"/>
      <c r="B241" s="52"/>
      <c r="C241" s="22" t="s">
        <v>1537</v>
      </c>
      <c r="D241" s="22" t="s">
        <v>1537</v>
      </c>
      <c r="E241" s="22" t="s">
        <v>1538</v>
      </c>
      <c r="F241" s="22" t="s">
        <v>1537</v>
      </c>
      <c r="G241" s="22" t="s">
        <v>1553</v>
      </c>
      <c r="H241" s="22" t="s">
        <v>1540</v>
      </c>
      <c r="I241" s="22" t="s">
        <v>1544</v>
      </c>
      <c r="J241" s="22" t="s">
        <v>1543</v>
      </c>
      <c r="K241" s="20" t="str">
        <f>IF(Tabela813[[#This Row],[C]]&lt;&gt;"",IF(Tabela813[[#This Row],[RED]]&lt;&gt;"",(Tabela813[[#This Row],[RED]] &amp; "."),"") &amp; CONCATENATE(Tabela813[[#This Row],[C]],".",Tabela813[[#This Row],[O]],".",Tabela813[[#This Row],[E]],".",Tabela813[[#This Row],[D1]],".",Tabela813[[#This Row],[D2]],".",Tabela813[[#This Row],[D3]],".",Tabela813[[#This Row],[T]],".",Tabela813[[#This Row],[D4]]),"")</f>
        <v>1.1.3.1.99.0.7.00</v>
      </c>
      <c r="L241" s="23" t="s">
        <v>961</v>
      </c>
      <c r="M241" s="20" t="str">
        <f t="shared" si="4"/>
        <v>A</v>
      </c>
      <c r="N241" s="20">
        <f>IF(VALUE(Tabela813[[#This Row],[RED]]) &gt; 0,1,0) + IF(VALUE(J241)&gt;0,8,IF(VALUE(I241)&gt;0,7,IF(VALUE(H241)&gt;0,6,IF(VALUE(G241)&gt;0,5,IF(VALUE(F241)&gt;0,4,IF(VALUE(E241)&gt;0,3,IF(VALUE(D241)&gt;0,2,1)))))))</f>
        <v>7</v>
      </c>
      <c r="O241" s="22" t="s">
        <v>51</v>
      </c>
      <c r="P241" s="1" t="s">
        <v>117</v>
      </c>
      <c r="Q241" s="1"/>
      <c r="R241" s="39"/>
      <c r="S241" s="154" t="s">
        <v>158</v>
      </c>
      <c r="T241" s="7" t="str">
        <f>Tabela813[[#This Row],[NR]]&amp;" - "&amp;Tabela813[[#This Row],[Especificação]]</f>
        <v>1.1.3.1.99.0.7.00 - Outras Contribuições de Melhoria - Dívida Ativa - Multas da Dívida Ativa</v>
      </c>
    </row>
    <row r="242" spans="1:20" x14ac:dyDescent="0.25">
      <c r="A242" s="179"/>
      <c r="B242" s="52"/>
      <c r="C242" s="22" t="s">
        <v>1537</v>
      </c>
      <c r="D242" s="22" t="s">
        <v>1537</v>
      </c>
      <c r="E242" s="22" t="s">
        <v>1538</v>
      </c>
      <c r="F242" s="22" t="s">
        <v>1537</v>
      </c>
      <c r="G242" s="22" t="s">
        <v>1553</v>
      </c>
      <c r="H242" s="22" t="s">
        <v>1540</v>
      </c>
      <c r="I242" s="22" t="s">
        <v>1545</v>
      </c>
      <c r="J242" s="22" t="s">
        <v>1543</v>
      </c>
      <c r="K242" s="20" t="str">
        <f>IF(Tabela813[[#This Row],[C]]&lt;&gt;"",IF(Tabela813[[#This Row],[RED]]&lt;&gt;"",(Tabela813[[#This Row],[RED]] &amp; "."),"") &amp; CONCATENATE(Tabela813[[#This Row],[C]],".",Tabela813[[#This Row],[O]],".",Tabela813[[#This Row],[E]],".",Tabela813[[#This Row],[D1]],".",Tabela813[[#This Row],[D2]],".",Tabela813[[#This Row],[D3]],".",Tabela813[[#This Row],[T]],".",Tabela813[[#This Row],[D4]]),"")</f>
        <v>1.1.3.1.99.0.8.00</v>
      </c>
      <c r="L242" s="23" t="s">
        <v>962</v>
      </c>
      <c r="M242" s="20" t="str">
        <f t="shared" si="4"/>
        <v>A</v>
      </c>
      <c r="N242" s="20">
        <f>IF(VALUE(Tabela813[[#This Row],[RED]]) &gt; 0,1,0) + IF(VALUE(J242)&gt;0,8,IF(VALUE(I242)&gt;0,7,IF(VALUE(H242)&gt;0,6,IF(VALUE(G242)&gt;0,5,IF(VALUE(F242)&gt;0,4,IF(VALUE(E242)&gt;0,3,IF(VALUE(D242)&gt;0,2,1)))))))</f>
        <v>7</v>
      </c>
      <c r="O242" s="22" t="s">
        <v>51</v>
      </c>
      <c r="P242" s="1" t="s">
        <v>117</v>
      </c>
      <c r="Q242" s="1"/>
      <c r="R242" s="39"/>
      <c r="S242" s="154" t="s">
        <v>158</v>
      </c>
      <c r="T242" s="7" t="str">
        <f>Tabela813[[#This Row],[NR]]&amp;" - "&amp;Tabela813[[#This Row],[Especificação]]</f>
        <v>1.1.3.1.99.0.8.00 - Outras Contribuições de Melhoria - Juros de Mora da Dívida Ativa</v>
      </c>
    </row>
    <row r="243" spans="1:20" ht="45" x14ac:dyDescent="0.25">
      <c r="A243" s="179"/>
      <c r="B243" s="51"/>
      <c r="C243" s="22" t="s">
        <v>1537</v>
      </c>
      <c r="D243" s="22" t="s">
        <v>1546</v>
      </c>
      <c r="E243" s="22" t="s">
        <v>1540</v>
      </c>
      <c r="F243" s="22" t="s">
        <v>1540</v>
      </c>
      <c r="G243" s="22" t="s">
        <v>1543</v>
      </c>
      <c r="H243" s="22" t="s">
        <v>1540</v>
      </c>
      <c r="I243" s="22" t="s">
        <v>1540</v>
      </c>
      <c r="J243" s="22" t="s">
        <v>1543</v>
      </c>
      <c r="K243" s="20" t="str">
        <f>IF(Tabela813[[#This Row],[C]]&lt;&gt;"",IF(Tabela813[[#This Row],[RED]]&lt;&gt;"",(Tabela813[[#This Row],[RED]] &amp; "."),"") &amp; CONCATENATE(Tabela813[[#This Row],[C]],".",Tabela813[[#This Row],[O]],".",Tabela813[[#This Row],[E]],".",Tabela813[[#This Row],[D1]],".",Tabela813[[#This Row],[D2]],".",Tabela813[[#This Row],[D3]],".",Tabela813[[#This Row],[T]],".",Tabela813[[#This Row],[D4]]),"")</f>
        <v>1.2.0.0.00.0.0.00</v>
      </c>
      <c r="L243" s="23" t="s">
        <v>118</v>
      </c>
      <c r="M243" s="20" t="str">
        <f t="shared" si="4"/>
        <v>S</v>
      </c>
      <c r="N243" s="20">
        <f>IF(VALUE(Tabela813[[#This Row],[RED]]) &gt; 0,1,0) + IF(VALUE(J243)&gt;0,8,IF(VALUE(I243)&gt;0,7,IF(VALUE(H243)&gt;0,6,IF(VALUE(G243)&gt;0,5,IF(VALUE(F243)&gt;0,4,IF(VALUE(E243)&gt;0,3,IF(VALUE(D243)&gt;0,2,1)))))))</f>
        <v>2</v>
      </c>
      <c r="O243" s="22" t="s">
        <v>45</v>
      </c>
      <c r="P243" s="1" t="s">
        <v>4134</v>
      </c>
      <c r="Q243" s="1"/>
      <c r="R243" s="39"/>
      <c r="S243" s="154" t="s">
        <v>158</v>
      </c>
      <c r="T243" s="7" t="str">
        <f>Tabela813[[#This Row],[NR]]&amp;" - "&amp;Tabela813[[#This Row],[Especificação]]</f>
        <v>1.2.0.0.00.0.0.00 - Contribuições</v>
      </c>
    </row>
    <row r="244" spans="1:20" x14ac:dyDescent="0.25">
      <c r="A244" s="179"/>
      <c r="B244" s="51"/>
      <c r="C244" s="22" t="s">
        <v>1537</v>
      </c>
      <c r="D244" s="22" t="s">
        <v>1546</v>
      </c>
      <c r="E244" s="22" t="s">
        <v>1537</v>
      </c>
      <c r="F244" s="22" t="s">
        <v>1540</v>
      </c>
      <c r="G244" s="22" t="s">
        <v>1543</v>
      </c>
      <c r="H244" s="22" t="s">
        <v>1540</v>
      </c>
      <c r="I244" s="22" t="s">
        <v>1540</v>
      </c>
      <c r="J244" s="22" t="s">
        <v>1543</v>
      </c>
      <c r="K244" s="20" t="str">
        <f>IF(Tabela813[[#This Row],[C]]&lt;&gt;"",IF(Tabela813[[#This Row],[RED]]&lt;&gt;"",(Tabela813[[#This Row],[RED]] &amp; "."),"") &amp; CONCATENATE(Tabela813[[#This Row],[C]],".",Tabela813[[#This Row],[O]],".",Tabela813[[#This Row],[E]],".",Tabela813[[#This Row],[D1]],".",Tabela813[[#This Row],[D2]],".",Tabela813[[#This Row],[D3]],".",Tabela813[[#This Row],[T]],".",Tabela813[[#This Row],[D4]]),"")</f>
        <v>1.2.1.0.00.0.0.00</v>
      </c>
      <c r="L244" s="23" t="s">
        <v>119</v>
      </c>
      <c r="M244" s="20" t="str">
        <f t="shared" si="4"/>
        <v>S</v>
      </c>
      <c r="N244" s="20">
        <f>IF(VALUE(Tabela813[[#This Row],[RED]]) &gt; 0,1,0) + IF(VALUE(J244)&gt;0,8,IF(VALUE(I244)&gt;0,7,IF(VALUE(H244)&gt;0,6,IF(VALUE(G244)&gt;0,5,IF(VALUE(F244)&gt;0,4,IF(VALUE(E244)&gt;0,3,IF(VALUE(D244)&gt;0,2,1)))))))</f>
        <v>3</v>
      </c>
      <c r="O244" s="22" t="s">
        <v>45</v>
      </c>
      <c r="P244" s="1" t="s">
        <v>120</v>
      </c>
      <c r="Q244" s="1"/>
      <c r="R244" s="39"/>
      <c r="S244" s="154" t="s">
        <v>158</v>
      </c>
      <c r="T244" s="7" t="str">
        <f>Tabela813[[#This Row],[NR]]&amp;" - "&amp;Tabela813[[#This Row],[Especificação]]</f>
        <v>1.2.1.0.00.0.0.00 - Contribuições Sociais</v>
      </c>
    </row>
    <row r="245" spans="1:20" ht="30" x14ac:dyDescent="0.25">
      <c r="A245" s="179"/>
      <c r="B245" s="51"/>
      <c r="C245" s="22" t="s">
        <v>1537</v>
      </c>
      <c r="D245" s="22" t="s">
        <v>1546</v>
      </c>
      <c r="E245" s="22" t="s">
        <v>1537</v>
      </c>
      <c r="F245" s="22" t="s">
        <v>1548</v>
      </c>
      <c r="G245" s="22" t="s">
        <v>1543</v>
      </c>
      <c r="H245" s="22" t="s">
        <v>1540</v>
      </c>
      <c r="I245" s="22" t="s">
        <v>1540</v>
      </c>
      <c r="J245" s="22" t="s">
        <v>1543</v>
      </c>
      <c r="K245" s="20" t="str">
        <f>IF(Tabela813[[#This Row],[C]]&lt;&gt;"",IF(Tabela813[[#This Row],[RED]]&lt;&gt;"",(Tabela813[[#This Row],[RED]] &amp; "."),"") &amp; CONCATENATE(Tabela813[[#This Row],[C]],".",Tabela813[[#This Row],[O]],".",Tabela813[[#This Row],[E]],".",Tabela813[[#This Row],[D1]],".",Tabela813[[#This Row],[D2]],".",Tabela813[[#This Row],[D3]],".",Tabela813[[#This Row],[T]],".",Tabela813[[#This Row],[D4]]),"")</f>
        <v>1.2.1.5.00.0.0.00</v>
      </c>
      <c r="L245" s="23" t="s">
        <v>3713</v>
      </c>
      <c r="M245" s="20" t="str">
        <f t="shared" si="4"/>
        <v>S</v>
      </c>
      <c r="N245" s="20">
        <f>IF(VALUE(Tabela813[[#This Row],[RED]]) &gt; 0,1,0) + IF(VALUE(J245)&gt;0,8,IF(VALUE(I245)&gt;0,7,IF(VALUE(H245)&gt;0,6,IF(VALUE(G245)&gt;0,5,IF(VALUE(F245)&gt;0,4,IF(VALUE(E245)&gt;0,3,IF(VALUE(D245)&gt;0,2,1)))))))</f>
        <v>4</v>
      </c>
      <c r="O245" s="22" t="s">
        <v>45</v>
      </c>
      <c r="P245" s="1" t="s">
        <v>121</v>
      </c>
      <c r="Q245" s="1"/>
      <c r="R245" s="39"/>
      <c r="S245" s="154" t="s">
        <v>158</v>
      </c>
      <c r="T245" s="7" t="str">
        <f>Tabela813[[#This Row],[NR]]&amp;" - "&amp;Tabela813[[#This Row],[Especificação]]</f>
        <v>1.2.1.5.00.0.0.00 - Contribuições para Regimes Próprios de Previdência e Sistema de Proteção Social</v>
      </c>
    </row>
    <row r="246" spans="1:20" ht="30" x14ac:dyDescent="0.25">
      <c r="A246" s="179"/>
      <c r="B246" s="51"/>
      <c r="C246" s="22" t="s">
        <v>1537</v>
      </c>
      <c r="D246" s="22" t="s">
        <v>1546</v>
      </c>
      <c r="E246" s="22" t="s">
        <v>1537</v>
      </c>
      <c r="F246" s="22" t="s">
        <v>1548</v>
      </c>
      <c r="G246" s="22" t="s">
        <v>1539</v>
      </c>
      <c r="H246" s="22" t="s">
        <v>1540</v>
      </c>
      <c r="I246" s="22" t="s">
        <v>1540</v>
      </c>
      <c r="J246" s="22" t="s">
        <v>1543</v>
      </c>
      <c r="K246" s="20" t="str">
        <f>IF(Tabela813[[#This Row],[C]]&lt;&gt;"",IF(Tabela813[[#This Row],[RED]]&lt;&gt;"",(Tabela813[[#This Row],[RED]] &amp; "."),"") &amp; CONCATENATE(Tabela813[[#This Row],[C]],".",Tabela813[[#This Row],[O]],".",Tabela813[[#This Row],[E]],".",Tabela813[[#This Row],[D1]],".",Tabela813[[#This Row],[D2]],".",Tabela813[[#This Row],[D3]],".",Tabela813[[#This Row],[T]],".",Tabela813[[#This Row],[D4]]),"")</f>
        <v>1.2.1.5.01.0.0.00</v>
      </c>
      <c r="L246" s="23" t="s">
        <v>122</v>
      </c>
      <c r="M246" s="20" t="str">
        <f t="shared" si="4"/>
        <v>S</v>
      </c>
      <c r="N246" s="20">
        <f>IF(VALUE(Tabela813[[#This Row],[RED]]) &gt; 0,1,0) + IF(VALUE(J246)&gt;0,8,IF(VALUE(I246)&gt;0,7,IF(VALUE(H246)&gt;0,6,IF(VALUE(G246)&gt;0,5,IF(VALUE(F246)&gt;0,4,IF(VALUE(E246)&gt;0,3,IF(VALUE(D246)&gt;0,2,1)))))))</f>
        <v>5</v>
      </c>
      <c r="O246" s="22" t="s">
        <v>51</v>
      </c>
      <c r="P246" s="1" t="s">
        <v>123</v>
      </c>
      <c r="Q246" s="1"/>
      <c r="R246" s="39"/>
      <c r="S246" s="154" t="s">
        <v>158</v>
      </c>
      <c r="T246" s="7" t="str">
        <f>Tabela813[[#This Row],[NR]]&amp;" - "&amp;Tabela813[[#This Row],[Especificação]]</f>
        <v>1.2.1.5.01.0.0.00 - Contribuição do Servidor Civil</v>
      </c>
    </row>
    <row r="247" spans="1:20" ht="30" x14ac:dyDescent="0.25">
      <c r="A247" s="179"/>
      <c r="B247" s="51"/>
      <c r="C247" s="22" t="s">
        <v>1537</v>
      </c>
      <c r="D247" s="22" t="s">
        <v>1546</v>
      </c>
      <c r="E247" s="22" t="s">
        <v>1537</v>
      </c>
      <c r="F247" s="22" t="s">
        <v>1548</v>
      </c>
      <c r="G247" s="22" t="s">
        <v>1539</v>
      </c>
      <c r="H247" s="22" t="s">
        <v>1537</v>
      </c>
      <c r="I247" s="22" t="s">
        <v>1540</v>
      </c>
      <c r="J247" s="22" t="s">
        <v>1543</v>
      </c>
      <c r="K247" s="20" t="str">
        <f>IF(Tabela813[[#This Row],[C]]&lt;&gt;"",IF(Tabela813[[#This Row],[RED]]&lt;&gt;"",(Tabela813[[#This Row],[RED]] &amp; "."),"") &amp; CONCATENATE(Tabela813[[#This Row],[C]],".",Tabela813[[#This Row],[O]],".",Tabela813[[#This Row],[E]],".",Tabela813[[#This Row],[D1]],".",Tabela813[[#This Row],[D2]],".",Tabela813[[#This Row],[D3]],".",Tabela813[[#This Row],[T]],".",Tabela813[[#This Row],[D4]]),"")</f>
        <v>1.2.1.5.01.1.0.00</v>
      </c>
      <c r="L247" s="23" t="s">
        <v>124</v>
      </c>
      <c r="M247" s="20" t="str">
        <f t="shared" si="4"/>
        <v>S</v>
      </c>
      <c r="N247" s="20">
        <f>IF(VALUE(Tabela813[[#This Row],[RED]]) &gt; 0,1,0) + IF(VALUE(J247)&gt;0,8,IF(VALUE(I247)&gt;0,7,IF(VALUE(H247)&gt;0,6,IF(VALUE(G247)&gt;0,5,IF(VALUE(F247)&gt;0,4,IF(VALUE(E247)&gt;0,3,IF(VALUE(D247)&gt;0,2,1)))))))</f>
        <v>6</v>
      </c>
      <c r="O247" s="22" t="s">
        <v>51</v>
      </c>
      <c r="P247" s="1" t="s">
        <v>125</v>
      </c>
      <c r="Q247" s="1"/>
      <c r="R247" s="39"/>
      <c r="S247" s="154" t="s">
        <v>158</v>
      </c>
      <c r="T247" s="7" t="str">
        <f>Tabela813[[#This Row],[NR]]&amp;" - "&amp;Tabela813[[#This Row],[Especificação]]</f>
        <v>1.2.1.5.01.1.0.00 - Contribuição do Servidor Civil Ativo</v>
      </c>
    </row>
    <row r="248" spans="1:20" ht="30" x14ac:dyDescent="0.25">
      <c r="A248" s="179"/>
      <c r="B248" s="51"/>
      <c r="C248" s="22" t="s">
        <v>1537</v>
      </c>
      <c r="D248" s="22" t="s">
        <v>1546</v>
      </c>
      <c r="E248" s="22" t="s">
        <v>1537</v>
      </c>
      <c r="F248" s="22" t="s">
        <v>1548</v>
      </c>
      <c r="G248" s="22" t="s">
        <v>1539</v>
      </c>
      <c r="H248" s="22" t="s">
        <v>1537</v>
      </c>
      <c r="I248" s="22" t="s">
        <v>1537</v>
      </c>
      <c r="J248" s="22" t="s">
        <v>1543</v>
      </c>
      <c r="K248" s="20" t="str">
        <f>IF(Tabela813[[#This Row],[C]]&lt;&gt;"",IF(Tabela813[[#This Row],[RED]]&lt;&gt;"",(Tabela813[[#This Row],[RED]] &amp; "."),"") &amp; CONCATENATE(Tabela813[[#This Row],[C]],".",Tabela813[[#This Row],[O]],".",Tabela813[[#This Row],[E]],".",Tabela813[[#This Row],[D1]],".",Tabela813[[#This Row],[D2]],".",Tabela813[[#This Row],[D3]],".",Tabela813[[#This Row],[T]],".",Tabela813[[#This Row],[D4]]),"")</f>
        <v>1.2.1.5.01.1.1.00</v>
      </c>
      <c r="L248" s="23" t="s">
        <v>963</v>
      </c>
      <c r="M248" s="20" t="str">
        <f t="shared" si="4"/>
        <v>A</v>
      </c>
      <c r="N248" s="20">
        <f>IF(VALUE(Tabela813[[#This Row],[RED]]) &gt; 0,1,0) + IF(VALUE(J248)&gt;0,8,IF(VALUE(I248)&gt;0,7,IF(VALUE(H248)&gt;0,6,IF(VALUE(G248)&gt;0,5,IF(VALUE(F248)&gt;0,4,IF(VALUE(E248)&gt;0,3,IF(VALUE(D248)&gt;0,2,1)))))))</f>
        <v>7</v>
      </c>
      <c r="O248" s="22" t="s">
        <v>51</v>
      </c>
      <c r="P248" s="1" t="s">
        <v>125</v>
      </c>
      <c r="Q248" s="1"/>
      <c r="R248" s="39"/>
      <c r="S248" s="154" t="s">
        <v>158</v>
      </c>
      <c r="T248" s="7" t="str">
        <f>Tabela813[[#This Row],[NR]]&amp;" - "&amp;Tabela813[[#This Row],[Especificação]]</f>
        <v>1.2.1.5.01.1.1.00 - Contribuição do Servidor Civil Ativo - Principal</v>
      </c>
    </row>
    <row r="249" spans="1:20" ht="30" x14ac:dyDescent="0.25">
      <c r="A249" s="179"/>
      <c r="B249" s="51"/>
      <c r="C249" s="22" t="s">
        <v>1537</v>
      </c>
      <c r="D249" s="22" t="s">
        <v>1546</v>
      </c>
      <c r="E249" s="22" t="s">
        <v>1537</v>
      </c>
      <c r="F249" s="22" t="s">
        <v>1548</v>
      </c>
      <c r="G249" s="22" t="s">
        <v>1539</v>
      </c>
      <c r="H249" s="22" t="s">
        <v>1537</v>
      </c>
      <c r="I249" s="22" t="s">
        <v>1546</v>
      </c>
      <c r="J249" s="22" t="s">
        <v>1543</v>
      </c>
      <c r="K249" s="20" t="str">
        <f>IF(Tabela813[[#This Row],[C]]&lt;&gt;"",IF(Tabela813[[#This Row],[RED]]&lt;&gt;"",(Tabela813[[#This Row],[RED]] &amp; "."),"") &amp; CONCATENATE(Tabela813[[#This Row],[C]],".",Tabela813[[#This Row],[O]],".",Tabela813[[#This Row],[E]],".",Tabela813[[#This Row],[D1]],".",Tabela813[[#This Row],[D2]],".",Tabela813[[#This Row],[D3]],".",Tabela813[[#This Row],[T]],".",Tabela813[[#This Row],[D4]]),"")</f>
        <v>1.2.1.5.01.1.2.00</v>
      </c>
      <c r="L249" s="23" t="s">
        <v>964</v>
      </c>
      <c r="M249" s="20" t="str">
        <f t="shared" si="4"/>
        <v>A</v>
      </c>
      <c r="N249" s="20">
        <f>IF(VALUE(Tabela813[[#This Row],[RED]]) &gt; 0,1,0) + IF(VALUE(J249)&gt;0,8,IF(VALUE(I249)&gt;0,7,IF(VALUE(H249)&gt;0,6,IF(VALUE(G249)&gt;0,5,IF(VALUE(F249)&gt;0,4,IF(VALUE(E249)&gt;0,3,IF(VALUE(D249)&gt;0,2,1)))))))</f>
        <v>7</v>
      </c>
      <c r="O249" s="22" t="s">
        <v>51</v>
      </c>
      <c r="P249" s="1" t="s">
        <v>125</v>
      </c>
      <c r="Q249" s="1"/>
      <c r="R249" s="39"/>
      <c r="S249" s="154" t="s">
        <v>158</v>
      </c>
      <c r="T249" s="7" t="str">
        <f>Tabela813[[#This Row],[NR]]&amp;" - "&amp;Tabela813[[#This Row],[Especificação]]</f>
        <v>1.2.1.5.01.1.2.00 - Contribuição do Servidor Civil Ativo - Multas e Juros de Mora</v>
      </c>
    </row>
    <row r="250" spans="1:20" ht="30" x14ac:dyDescent="0.25">
      <c r="A250" s="179"/>
      <c r="B250" s="51"/>
      <c r="C250" s="22" t="s">
        <v>1537</v>
      </c>
      <c r="D250" s="22" t="s">
        <v>1546</v>
      </c>
      <c r="E250" s="22" t="s">
        <v>1537</v>
      </c>
      <c r="F250" s="22" t="s">
        <v>1548</v>
      </c>
      <c r="G250" s="22" t="s">
        <v>1539</v>
      </c>
      <c r="H250" s="22" t="s">
        <v>1537</v>
      </c>
      <c r="I250" s="22" t="s">
        <v>1538</v>
      </c>
      <c r="J250" s="22" t="s">
        <v>1543</v>
      </c>
      <c r="K250" s="20" t="str">
        <f>IF(Tabela813[[#This Row],[C]]&lt;&gt;"",IF(Tabela813[[#This Row],[RED]]&lt;&gt;"",(Tabela813[[#This Row],[RED]] &amp; "."),"") &amp; CONCATENATE(Tabela813[[#This Row],[C]],".",Tabela813[[#This Row],[O]],".",Tabela813[[#This Row],[E]],".",Tabela813[[#This Row],[D1]],".",Tabela813[[#This Row],[D2]],".",Tabela813[[#This Row],[D3]],".",Tabela813[[#This Row],[T]],".",Tabela813[[#This Row],[D4]]),"")</f>
        <v>1.2.1.5.01.1.3.00</v>
      </c>
      <c r="L250" s="23" t="s">
        <v>965</v>
      </c>
      <c r="M250" s="20" t="str">
        <f t="shared" si="4"/>
        <v>A</v>
      </c>
      <c r="N250" s="20">
        <f>IF(VALUE(Tabela813[[#This Row],[RED]]) &gt; 0,1,0) + IF(VALUE(J250)&gt;0,8,IF(VALUE(I250)&gt;0,7,IF(VALUE(H250)&gt;0,6,IF(VALUE(G250)&gt;0,5,IF(VALUE(F250)&gt;0,4,IF(VALUE(E250)&gt;0,3,IF(VALUE(D250)&gt;0,2,1)))))))</f>
        <v>7</v>
      </c>
      <c r="O250" s="22" t="s">
        <v>51</v>
      </c>
      <c r="P250" s="1" t="s">
        <v>125</v>
      </c>
      <c r="Q250" s="1"/>
      <c r="R250" s="39"/>
      <c r="S250" s="154" t="s">
        <v>158</v>
      </c>
      <c r="T250" s="7" t="str">
        <f>Tabela813[[#This Row],[NR]]&amp;" - "&amp;Tabela813[[#This Row],[Especificação]]</f>
        <v>1.2.1.5.01.1.3.00 - Contribuição do Servidor Civil Ativo - Dívida Ativa</v>
      </c>
    </row>
    <row r="251" spans="1:20" ht="30" x14ac:dyDescent="0.25">
      <c r="A251" s="179"/>
      <c r="B251" s="51"/>
      <c r="C251" s="22" t="s">
        <v>1537</v>
      </c>
      <c r="D251" s="22" t="s">
        <v>1546</v>
      </c>
      <c r="E251" s="22" t="s">
        <v>1537</v>
      </c>
      <c r="F251" s="22" t="s">
        <v>1548</v>
      </c>
      <c r="G251" s="22" t="s">
        <v>1539</v>
      </c>
      <c r="H251" s="22" t="s">
        <v>1537</v>
      </c>
      <c r="I251" s="22" t="s">
        <v>1547</v>
      </c>
      <c r="J251" s="22" t="s">
        <v>1543</v>
      </c>
      <c r="K251" s="20" t="str">
        <f>IF(Tabela813[[#This Row],[C]]&lt;&gt;"",IF(Tabela813[[#This Row],[RED]]&lt;&gt;"",(Tabela813[[#This Row],[RED]] &amp; "."),"") &amp; CONCATENATE(Tabela813[[#This Row],[C]],".",Tabela813[[#This Row],[O]],".",Tabela813[[#This Row],[E]],".",Tabela813[[#This Row],[D1]],".",Tabela813[[#This Row],[D2]],".",Tabela813[[#This Row],[D3]],".",Tabela813[[#This Row],[T]],".",Tabela813[[#This Row],[D4]]),"")</f>
        <v>1.2.1.5.01.1.4.00</v>
      </c>
      <c r="L251" s="23" t="s">
        <v>966</v>
      </c>
      <c r="M251" s="20" t="str">
        <f t="shared" si="4"/>
        <v>A</v>
      </c>
      <c r="N251" s="20">
        <f>IF(VALUE(Tabela813[[#This Row],[RED]]) &gt; 0,1,0) + IF(VALUE(J251)&gt;0,8,IF(VALUE(I251)&gt;0,7,IF(VALUE(H251)&gt;0,6,IF(VALUE(G251)&gt;0,5,IF(VALUE(F251)&gt;0,4,IF(VALUE(E251)&gt;0,3,IF(VALUE(D251)&gt;0,2,1)))))))</f>
        <v>7</v>
      </c>
      <c r="O251" s="22" t="s">
        <v>51</v>
      </c>
      <c r="P251" s="1" t="s">
        <v>125</v>
      </c>
      <c r="Q251" s="1"/>
      <c r="R251" s="39"/>
      <c r="S251" s="154" t="s">
        <v>158</v>
      </c>
      <c r="T251" s="7" t="str">
        <f>Tabela813[[#This Row],[NR]]&amp;" - "&amp;Tabela813[[#This Row],[Especificação]]</f>
        <v>1.2.1.5.01.1.4.00 - Contribuição do Servidor Civil Ativo - Dívida Ativa - Multas e Juros de Mora da Dívida Ativa</v>
      </c>
    </row>
    <row r="252" spans="1:20" ht="30" x14ac:dyDescent="0.25">
      <c r="A252" s="179"/>
      <c r="B252" s="51"/>
      <c r="C252" s="22" t="s">
        <v>1537</v>
      </c>
      <c r="D252" s="22" t="s">
        <v>1546</v>
      </c>
      <c r="E252" s="22" t="s">
        <v>1537</v>
      </c>
      <c r="F252" s="22" t="s">
        <v>1548</v>
      </c>
      <c r="G252" s="22" t="s">
        <v>1539</v>
      </c>
      <c r="H252" s="22" t="s">
        <v>1537</v>
      </c>
      <c r="I252" s="22" t="s">
        <v>1548</v>
      </c>
      <c r="J252" s="22" t="s">
        <v>1543</v>
      </c>
      <c r="K252" s="20" t="str">
        <f>IF(Tabela813[[#This Row],[C]]&lt;&gt;"",IF(Tabela813[[#This Row],[RED]]&lt;&gt;"",(Tabela813[[#This Row],[RED]] &amp; "."),"") &amp; CONCATENATE(Tabela813[[#This Row],[C]],".",Tabela813[[#This Row],[O]],".",Tabela813[[#This Row],[E]],".",Tabela813[[#This Row],[D1]],".",Tabela813[[#This Row],[D2]],".",Tabela813[[#This Row],[D3]],".",Tabela813[[#This Row],[T]],".",Tabela813[[#This Row],[D4]]),"")</f>
        <v>1.2.1.5.01.1.5.00</v>
      </c>
      <c r="L252" s="23" t="s">
        <v>967</v>
      </c>
      <c r="M252" s="20" t="str">
        <f t="shared" si="4"/>
        <v>A</v>
      </c>
      <c r="N252" s="20">
        <f>IF(VALUE(Tabela813[[#This Row],[RED]]) &gt; 0,1,0) + IF(VALUE(J252)&gt;0,8,IF(VALUE(I252)&gt;0,7,IF(VALUE(H252)&gt;0,6,IF(VALUE(G252)&gt;0,5,IF(VALUE(F252)&gt;0,4,IF(VALUE(E252)&gt;0,3,IF(VALUE(D252)&gt;0,2,1)))))))</f>
        <v>7</v>
      </c>
      <c r="O252" s="22" t="s">
        <v>51</v>
      </c>
      <c r="P252" s="1" t="s">
        <v>125</v>
      </c>
      <c r="Q252" s="1"/>
      <c r="R252" s="39"/>
      <c r="S252" s="154" t="s">
        <v>158</v>
      </c>
      <c r="T252" s="7" t="str">
        <f>Tabela813[[#This Row],[NR]]&amp;" - "&amp;Tabela813[[#This Row],[Especificação]]</f>
        <v>1.2.1.5.01.1.5.00 - Contribuição do Servidor Civil Ativo - Multas</v>
      </c>
    </row>
    <row r="253" spans="1:20" ht="30" x14ac:dyDescent="0.25">
      <c r="A253" s="179"/>
      <c r="B253" s="51"/>
      <c r="C253" s="22" t="s">
        <v>1537</v>
      </c>
      <c r="D253" s="22" t="s">
        <v>1546</v>
      </c>
      <c r="E253" s="22" t="s">
        <v>1537</v>
      </c>
      <c r="F253" s="22" t="s">
        <v>1548</v>
      </c>
      <c r="G253" s="22" t="s">
        <v>1539</v>
      </c>
      <c r="H253" s="22" t="s">
        <v>1537</v>
      </c>
      <c r="I253" s="22" t="s">
        <v>1542</v>
      </c>
      <c r="J253" s="22" t="s">
        <v>1543</v>
      </c>
      <c r="K253" s="20" t="str">
        <f>IF(Tabela813[[#This Row],[C]]&lt;&gt;"",IF(Tabela813[[#This Row],[RED]]&lt;&gt;"",(Tabela813[[#This Row],[RED]] &amp; "."),"") &amp; CONCATENATE(Tabela813[[#This Row],[C]],".",Tabela813[[#This Row],[O]],".",Tabela813[[#This Row],[E]],".",Tabela813[[#This Row],[D1]],".",Tabela813[[#This Row],[D2]],".",Tabela813[[#This Row],[D3]],".",Tabela813[[#This Row],[T]],".",Tabela813[[#This Row],[D4]]),"")</f>
        <v>1.2.1.5.01.1.6.00</v>
      </c>
      <c r="L253" s="23" t="s">
        <v>968</v>
      </c>
      <c r="M253" s="20" t="str">
        <f t="shared" si="4"/>
        <v>A</v>
      </c>
      <c r="N253" s="20">
        <f>IF(VALUE(Tabela813[[#This Row],[RED]]) &gt; 0,1,0) + IF(VALUE(J253)&gt;0,8,IF(VALUE(I253)&gt;0,7,IF(VALUE(H253)&gt;0,6,IF(VALUE(G253)&gt;0,5,IF(VALUE(F253)&gt;0,4,IF(VALUE(E253)&gt;0,3,IF(VALUE(D253)&gt;0,2,1)))))))</f>
        <v>7</v>
      </c>
      <c r="O253" s="22" t="s">
        <v>51</v>
      </c>
      <c r="P253" s="1" t="s">
        <v>125</v>
      </c>
      <c r="Q253" s="1"/>
      <c r="R253" s="39"/>
      <c r="S253" s="154" t="s">
        <v>158</v>
      </c>
      <c r="T253" s="7" t="str">
        <f>Tabela813[[#This Row],[NR]]&amp;" - "&amp;Tabela813[[#This Row],[Especificação]]</f>
        <v>1.2.1.5.01.1.6.00 - Contribuição do Servidor Civil Ativo - Juros de Mora</v>
      </c>
    </row>
    <row r="254" spans="1:20" ht="30" x14ac:dyDescent="0.25">
      <c r="A254" s="179"/>
      <c r="B254" s="51"/>
      <c r="C254" s="22" t="s">
        <v>1537</v>
      </c>
      <c r="D254" s="22" t="s">
        <v>1546</v>
      </c>
      <c r="E254" s="22" t="s">
        <v>1537</v>
      </c>
      <c r="F254" s="22" t="s">
        <v>1548</v>
      </c>
      <c r="G254" s="22" t="s">
        <v>1539</v>
      </c>
      <c r="H254" s="22" t="s">
        <v>1537</v>
      </c>
      <c r="I254" s="22" t="s">
        <v>1544</v>
      </c>
      <c r="J254" s="22" t="s">
        <v>1543</v>
      </c>
      <c r="K254" s="20" t="str">
        <f>IF(Tabela813[[#This Row],[C]]&lt;&gt;"",IF(Tabela813[[#This Row],[RED]]&lt;&gt;"",(Tabela813[[#This Row],[RED]] &amp; "."),"") &amp; CONCATENATE(Tabela813[[#This Row],[C]],".",Tabela813[[#This Row],[O]],".",Tabela813[[#This Row],[E]],".",Tabela813[[#This Row],[D1]],".",Tabela813[[#This Row],[D2]],".",Tabela813[[#This Row],[D3]],".",Tabela813[[#This Row],[T]],".",Tabela813[[#This Row],[D4]]),"")</f>
        <v>1.2.1.5.01.1.7.00</v>
      </c>
      <c r="L254" s="23" t="s">
        <v>969</v>
      </c>
      <c r="M254" s="20" t="str">
        <f t="shared" si="4"/>
        <v>A</v>
      </c>
      <c r="N254" s="20">
        <f>IF(VALUE(Tabela813[[#This Row],[RED]]) &gt; 0,1,0) + IF(VALUE(J254)&gt;0,8,IF(VALUE(I254)&gt;0,7,IF(VALUE(H254)&gt;0,6,IF(VALUE(G254)&gt;0,5,IF(VALUE(F254)&gt;0,4,IF(VALUE(E254)&gt;0,3,IF(VALUE(D254)&gt;0,2,1)))))))</f>
        <v>7</v>
      </c>
      <c r="O254" s="22" t="s">
        <v>51</v>
      </c>
      <c r="P254" s="1" t="s">
        <v>125</v>
      </c>
      <c r="Q254" s="1"/>
      <c r="R254" s="39"/>
      <c r="S254" s="154" t="s">
        <v>158</v>
      </c>
      <c r="T254" s="7" t="str">
        <f>Tabela813[[#This Row],[NR]]&amp;" - "&amp;Tabela813[[#This Row],[Especificação]]</f>
        <v>1.2.1.5.01.1.7.00 - Contribuição do Servidor Civil Ativo - Dívida Ativa - Multas da Dívida Ativa</v>
      </c>
    </row>
    <row r="255" spans="1:20" ht="30" x14ac:dyDescent="0.25">
      <c r="A255" s="179"/>
      <c r="B255" s="51"/>
      <c r="C255" s="22" t="s">
        <v>1537</v>
      </c>
      <c r="D255" s="22" t="s">
        <v>1546</v>
      </c>
      <c r="E255" s="22" t="s">
        <v>1537</v>
      </c>
      <c r="F255" s="22" t="s">
        <v>1548</v>
      </c>
      <c r="G255" s="22" t="s">
        <v>1539</v>
      </c>
      <c r="H255" s="22" t="s">
        <v>1537</v>
      </c>
      <c r="I255" s="22" t="s">
        <v>1545</v>
      </c>
      <c r="J255" s="22" t="s">
        <v>1543</v>
      </c>
      <c r="K255" s="20" t="str">
        <f>IF(Tabela813[[#This Row],[C]]&lt;&gt;"",IF(Tabela813[[#This Row],[RED]]&lt;&gt;"",(Tabela813[[#This Row],[RED]] &amp; "."),"") &amp; CONCATENATE(Tabela813[[#This Row],[C]],".",Tabela813[[#This Row],[O]],".",Tabela813[[#This Row],[E]],".",Tabela813[[#This Row],[D1]],".",Tabela813[[#This Row],[D2]],".",Tabela813[[#This Row],[D3]],".",Tabela813[[#This Row],[T]],".",Tabela813[[#This Row],[D4]]),"")</f>
        <v>1.2.1.5.01.1.8.00</v>
      </c>
      <c r="L255" s="23" t="s">
        <v>970</v>
      </c>
      <c r="M255" s="20" t="str">
        <f t="shared" si="4"/>
        <v>A</v>
      </c>
      <c r="N255" s="20">
        <f>IF(VALUE(Tabela813[[#This Row],[RED]]) &gt; 0,1,0) + IF(VALUE(J255)&gt;0,8,IF(VALUE(I255)&gt;0,7,IF(VALUE(H255)&gt;0,6,IF(VALUE(G255)&gt;0,5,IF(VALUE(F255)&gt;0,4,IF(VALUE(E255)&gt;0,3,IF(VALUE(D255)&gt;0,2,1)))))))</f>
        <v>7</v>
      </c>
      <c r="O255" s="22" t="s">
        <v>51</v>
      </c>
      <c r="P255" s="1" t="s">
        <v>125</v>
      </c>
      <c r="Q255" s="1"/>
      <c r="R255" s="39"/>
      <c r="S255" s="154" t="s">
        <v>158</v>
      </c>
      <c r="T255" s="7" t="str">
        <f>Tabela813[[#This Row],[NR]]&amp;" - "&amp;Tabela813[[#This Row],[Especificação]]</f>
        <v>1.2.1.5.01.1.8.00 - Contribuição do Servidor Civil Ativo - Juros de Mora da Dívida Ativa</v>
      </c>
    </row>
    <row r="256" spans="1:20" ht="30" x14ac:dyDescent="0.25">
      <c r="A256" s="179"/>
      <c r="B256" s="51"/>
      <c r="C256" s="22" t="s">
        <v>1537</v>
      </c>
      <c r="D256" s="22" t="s">
        <v>1546</v>
      </c>
      <c r="E256" s="22" t="s">
        <v>1537</v>
      </c>
      <c r="F256" s="22" t="s">
        <v>1548</v>
      </c>
      <c r="G256" s="22" t="s">
        <v>1539</v>
      </c>
      <c r="H256" s="22" t="s">
        <v>1546</v>
      </c>
      <c r="I256" s="22" t="s">
        <v>1540</v>
      </c>
      <c r="J256" s="22" t="s">
        <v>1543</v>
      </c>
      <c r="K256" s="20" t="str">
        <f>IF(Tabela813[[#This Row],[C]]&lt;&gt;"",IF(Tabela813[[#This Row],[RED]]&lt;&gt;"",(Tabela813[[#This Row],[RED]] &amp; "."),"") &amp; CONCATENATE(Tabela813[[#This Row],[C]],".",Tabela813[[#This Row],[O]],".",Tabela813[[#This Row],[E]],".",Tabela813[[#This Row],[D1]],".",Tabela813[[#This Row],[D2]],".",Tabela813[[#This Row],[D3]],".",Tabela813[[#This Row],[T]],".",Tabela813[[#This Row],[D4]]),"")</f>
        <v>1.2.1.5.01.2.0.00</v>
      </c>
      <c r="L256" s="23" t="s">
        <v>126</v>
      </c>
      <c r="M256" s="20" t="str">
        <f t="shared" si="4"/>
        <v>S</v>
      </c>
      <c r="N256" s="20">
        <f>IF(VALUE(Tabela813[[#This Row],[RED]]) &gt; 0,1,0) + IF(VALUE(J256)&gt;0,8,IF(VALUE(I256)&gt;0,7,IF(VALUE(H256)&gt;0,6,IF(VALUE(G256)&gt;0,5,IF(VALUE(F256)&gt;0,4,IF(VALUE(E256)&gt;0,3,IF(VALUE(D256)&gt;0,2,1)))))))</f>
        <v>6</v>
      </c>
      <c r="O256" s="22" t="s">
        <v>51</v>
      </c>
      <c r="P256" s="1" t="s">
        <v>127</v>
      </c>
      <c r="Q256" s="1"/>
      <c r="R256" s="39"/>
      <c r="S256" s="154" t="s">
        <v>158</v>
      </c>
      <c r="T256" s="7" t="str">
        <f>Tabela813[[#This Row],[NR]]&amp;" - "&amp;Tabela813[[#This Row],[Especificação]]</f>
        <v>1.2.1.5.01.2.0.00 - Contribuição do Servidor Civil Inativo</v>
      </c>
    </row>
    <row r="257" spans="1:20" ht="30" x14ac:dyDescent="0.25">
      <c r="A257" s="179"/>
      <c r="B257" s="51"/>
      <c r="C257" s="22" t="s">
        <v>1537</v>
      </c>
      <c r="D257" s="22" t="s">
        <v>1546</v>
      </c>
      <c r="E257" s="22" t="s">
        <v>1537</v>
      </c>
      <c r="F257" s="22" t="s">
        <v>1548</v>
      </c>
      <c r="G257" s="22" t="s">
        <v>1539</v>
      </c>
      <c r="H257" s="22" t="s">
        <v>1546</v>
      </c>
      <c r="I257" s="22" t="s">
        <v>1537</v>
      </c>
      <c r="J257" s="22" t="s">
        <v>1543</v>
      </c>
      <c r="K257" s="20" t="str">
        <f>IF(Tabela813[[#This Row],[C]]&lt;&gt;"",IF(Tabela813[[#This Row],[RED]]&lt;&gt;"",(Tabela813[[#This Row],[RED]] &amp; "."),"") &amp; CONCATENATE(Tabela813[[#This Row],[C]],".",Tabela813[[#This Row],[O]],".",Tabela813[[#This Row],[E]],".",Tabela813[[#This Row],[D1]],".",Tabela813[[#This Row],[D2]],".",Tabela813[[#This Row],[D3]],".",Tabela813[[#This Row],[T]],".",Tabela813[[#This Row],[D4]]),"")</f>
        <v>1.2.1.5.01.2.1.00</v>
      </c>
      <c r="L257" s="23" t="s">
        <v>971</v>
      </c>
      <c r="M257" s="20" t="str">
        <f t="shared" si="4"/>
        <v>A</v>
      </c>
      <c r="N257" s="20">
        <f>IF(VALUE(Tabela813[[#This Row],[RED]]) &gt; 0,1,0) + IF(VALUE(J257)&gt;0,8,IF(VALUE(I257)&gt;0,7,IF(VALUE(H257)&gt;0,6,IF(VALUE(G257)&gt;0,5,IF(VALUE(F257)&gt;0,4,IF(VALUE(E257)&gt;0,3,IF(VALUE(D257)&gt;0,2,1)))))))</f>
        <v>7</v>
      </c>
      <c r="O257" s="22" t="s">
        <v>51</v>
      </c>
      <c r="P257" s="1" t="s">
        <v>127</v>
      </c>
      <c r="Q257" s="1"/>
      <c r="R257" s="39"/>
      <c r="S257" s="154" t="s">
        <v>158</v>
      </c>
      <c r="T257" s="7" t="str">
        <f>Tabela813[[#This Row],[NR]]&amp;" - "&amp;Tabela813[[#This Row],[Especificação]]</f>
        <v>1.2.1.5.01.2.1.00 - Contribuição do Servidor Civil Inativo - Principal</v>
      </c>
    </row>
    <row r="258" spans="1:20" ht="30" x14ac:dyDescent="0.25">
      <c r="A258" s="179"/>
      <c r="B258" s="51"/>
      <c r="C258" s="22" t="s">
        <v>1537</v>
      </c>
      <c r="D258" s="22" t="s">
        <v>1546</v>
      </c>
      <c r="E258" s="22" t="s">
        <v>1537</v>
      </c>
      <c r="F258" s="22" t="s">
        <v>1548</v>
      </c>
      <c r="G258" s="22" t="s">
        <v>1539</v>
      </c>
      <c r="H258" s="22" t="s">
        <v>1546</v>
      </c>
      <c r="I258" s="22" t="s">
        <v>1546</v>
      </c>
      <c r="J258" s="22" t="s">
        <v>1543</v>
      </c>
      <c r="K258" s="20" t="str">
        <f>IF(Tabela813[[#This Row],[C]]&lt;&gt;"",IF(Tabela813[[#This Row],[RED]]&lt;&gt;"",(Tabela813[[#This Row],[RED]] &amp; "."),"") &amp; CONCATENATE(Tabela813[[#This Row],[C]],".",Tabela813[[#This Row],[O]],".",Tabela813[[#This Row],[E]],".",Tabela813[[#This Row],[D1]],".",Tabela813[[#This Row],[D2]],".",Tabela813[[#This Row],[D3]],".",Tabela813[[#This Row],[T]],".",Tabela813[[#This Row],[D4]]),"")</f>
        <v>1.2.1.5.01.2.2.00</v>
      </c>
      <c r="L258" s="23" t="s">
        <v>972</v>
      </c>
      <c r="M258" s="20" t="str">
        <f t="shared" si="4"/>
        <v>A</v>
      </c>
      <c r="N258" s="20">
        <f>IF(VALUE(Tabela813[[#This Row],[RED]]) &gt; 0,1,0) + IF(VALUE(J258)&gt;0,8,IF(VALUE(I258)&gt;0,7,IF(VALUE(H258)&gt;0,6,IF(VALUE(G258)&gt;0,5,IF(VALUE(F258)&gt;0,4,IF(VALUE(E258)&gt;0,3,IF(VALUE(D258)&gt;0,2,1)))))))</f>
        <v>7</v>
      </c>
      <c r="O258" s="22" t="s">
        <v>51</v>
      </c>
      <c r="P258" s="1" t="s">
        <v>127</v>
      </c>
      <c r="Q258" s="1"/>
      <c r="R258" s="39"/>
      <c r="S258" s="154" t="s">
        <v>158</v>
      </c>
      <c r="T258" s="7" t="str">
        <f>Tabela813[[#This Row],[NR]]&amp;" - "&amp;Tabela813[[#This Row],[Especificação]]</f>
        <v>1.2.1.5.01.2.2.00 - Contribuição do Servidor Civil Inativo - Multas e Juros de Mora</v>
      </c>
    </row>
    <row r="259" spans="1:20" ht="30" x14ac:dyDescent="0.25">
      <c r="A259" s="179"/>
      <c r="B259" s="51"/>
      <c r="C259" s="22" t="s">
        <v>1537</v>
      </c>
      <c r="D259" s="22" t="s">
        <v>1546</v>
      </c>
      <c r="E259" s="22" t="s">
        <v>1537</v>
      </c>
      <c r="F259" s="22" t="s">
        <v>1548</v>
      </c>
      <c r="G259" s="22" t="s">
        <v>1539</v>
      </c>
      <c r="H259" s="22" t="s">
        <v>1546</v>
      </c>
      <c r="I259" s="22" t="s">
        <v>1538</v>
      </c>
      <c r="J259" s="22" t="s">
        <v>1543</v>
      </c>
      <c r="K259" s="20" t="str">
        <f>IF(Tabela813[[#This Row],[C]]&lt;&gt;"",IF(Tabela813[[#This Row],[RED]]&lt;&gt;"",(Tabela813[[#This Row],[RED]] &amp; "."),"") &amp; CONCATENATE(Tabela813[[#This Row],[C]],".",Tabela813[[#This Row],[O]],".",Tabela813[[#This Row],[E]],".",Tabela813[[#This Row],[D1]],".",Tabela813[[#This Row],[D2]],".",Tabela813[[#This Row],[D3]],".",Tabela813[[#This Row],[T]],".",Tabela813[[#This Row],[D4]]),"")</f>
        <v>1.2.1.5.01.2.3.00</v>
      </c>
      <c r="L259" s="23" t="s">
        <v>973</v>
      </c>
      <c r="M259" s="20" t="str">
        <f t="shared" si="4"/>
        <v>A</v>
      </c>
      <c r="N259" s="20">
        <f>IF(VALUE(Tabela813[[#This Row],[RED]]) &gt; 0,1,0) + IF(VALUE(J259)&gt;0,8,IF(VALUE(I259)&gt;0,7,IF(VALUE(H259)&gt;0,6,IF(VALUE(G259)&gt;0,5,IF(VALUE(F259)&gt;0,4,IF(VALUE(E259)&gt;0,3,IF(VALUE(D259)&gt;0,2,1)))))))</f>
        <v>7</v>
      </c>
      <c r="O259" s="22" t="s">
        <v>51</v>
      </c>
      <c r="P259" s="1" t="s">
        <v>127</v>
      </c>
      <c r="Q259" s="1"/>
      <c r="R259" s="39"/>
      <c r="S259" s="154" t="s">
        <v>158</v>
      </c>
      <c r="T259" s="7" t="str">
        <f>Tabela813[[#This Row],[NR]]&amp;" - "&amp;Tabela813[[#This Row],[Especificação]]</f>
        <v>1.2.1.5.01.2.3.00 - Contribuição do Servidor Civil Inativo - Dívida Ativa</v>
      </c>
    </row>
    <row r="260" spans="1:20" ht="30" x14ac:dyDescent="0.25">
      <c r="A260" s="179"/>
      <c r="B260" s="51"/>
      <c r="C260" s="22" t="s">
        <v>1537</v>
      </c>
      <c r="D260" s="22" t="s">
        <v>1546</v>
      </c>
      <c r="E260" s="22" t="s">
        <v>1537</v>
      </c>
      <c r="F260" s="22" t="s">
        <v>1548</v>
      </c>
      <c r="G260" s="22" t="s">
        <v>1539</v>
      </c>
      <c r="H260" s="22" t="s">
        <v>1546</v>
      </c>
      <c r="I260" s="22" t="s">
        <v>1547</v>
      </c>
      <c r="J260" s="22" t="s">
        <v>1543</v>
      </c>
      <c r="K260" s="20" t="str">
        <f>IF(Tabela813[[#This Row],[C]]&lt;&gt;"",IF(Tabela813[[#This Row],[RED]]&lt;&gt;"",(Tabela813[[#This Row],[RED]] &amp; "."),"") &amp; CONCATENATE(Tabela813[[#This Row],[C]],".",Tabela813[[#This Row],[O]],".",Tabela813[[#This Row],[E]],".",Tabela813[[#This Row],[D1]],".",Tabela813[[#This Row],[D2]],".",Tabela813[[#This Row],[D3]],".",Tabela813[[#This Row],[T]],".",Tabela813[[#This Row],[D4]]),"")</f>
        <v>1.2.1.5.01.2.4.00</v>
      </c>
      <c r="L260" s="23" t="s">
        <v>974</v>
      </c>
      <c r="M260" s="20" t="str">
        <f t="shared" si="4"/>
        <v>A</v>
      </c>
      <c r="N260" s="20">
        <f>IF(VALUE(Tabela813[[#This Row],[RED]]) &gt; 0,1,0) + IF(VALUE(J260)&gt;0,8,IF(VALUE(I260)&gt;0,7,IF(VALUE(H260)&gt;0,6,IF(VALUE(G260)&gt;0,5,IF(VALUE(F260)&gt;0,4,IF(VALUE(E260)&gt;0,3,IF(VALUE(D260)&gt;0,2,1)))))))</f>
        <v>7</v>
      </c>
      <c r="O260" s="22" t="s">
        <v>51</v>
      </c>
      <c r="P260" s="1" t="s">
        <v>127</v>
      </c>
      <c r="Q260" s="1"/>
      <c r="R260" s="39"/>
      <c r="S260" s="154" t="s">
        <v>158</v>
      </c>
      <c r="T260" s="7" t="str">
        <f>Tabela813[[#This Row],[NR]]&amp;" - "&amp;Tabela813[[#This Row],[Especificação]]</f>
        <v>1.2.1.5.01.2.4.00 - Contribuição do Servidor Civil Inativo - Dívida Ativa - Multas e Juros de Mora da Dívida Ativa</v>
      </c>
    </row>
    <row r="261" spans="1:20" ht="30" x14ac:dyDescent="0.25">
      <c r="A261" s="179"/>
      <c r="B261" s="51"/>
      <c r="C261" s="22" t="s">
        <v>1537</v>
      </c>
      <c r="D261" s="22" t="s">
        <v>1546</v>
      </c>
      <c r="E261" s="22" t="s">
        <v>1537</v>
      </c>
      <c r="F261" s="22" t="s">
        <v>1548</v>
      </c>
      <c r="G261" s="22" t="s">
        <v>1539</v>
      </c>
      <c r="H261" s="22" t="s">
        <v>1546</v>
      </c>
      <c r="I261" s="22" t="s">
        <v>1548</v>
      </c>
      <c r="J261" s="22" t="s">
        <v>1543</v>
      </c>
      <c r="K261" s="20" t="str">
        <f>IF(Tabela813[[#This Row],[C]]&lt;&gt;"",IF(Tabela813[[#This Row],[RED]]&lt;&gt;"",(Tabela813[[#This Row],[RED]] &amp; "."),"") &amp; CONCATENATE(Tabela813[[#This Row],[C]],".",Tabela813[[#This Row],[O]],".",Tabela813[[#This Row],[E]],".",Tabela813[[#This Row],[D1]],".",Tabela813[[#This Row],[D2]],".",Tabela813[[#This Row],[D3]],".",Tabela813[[#This Row],[T]],".",Tabela813[[#This Row],[D4]]),"")</f>
        <v>1.2.1.5.01.2.5.00</v>
      </c>
      <c r="L261" s="23" t="s">
        <v>975</v>
      </c>
      <c r="M261" s="20" t="str">
        <f t="shared" si="4"/>
        <v>A</v>
      </c>
      <c r="N261" s="20">
        <f>IF(VALUE(Tabela813[[#This Row],[RED]]) &gt; 0,1,0) + IF(VALUE(J261)&gt;0,8,IF(VALUE(I261)&gt;0,7,IF(VALUE(H261)&gt;0,6,IF(VALUE(G261)&gt;0,5,IF(VALUE(F261)&gt;0,4,IF(VALUE(E261)&gt;0,3,IF(VALUE(D261)&gt;0,2,1)))))))</f>
        <v>7</v>
      </c>
      <c r="O261" s="22" t="s">
        <v>51</v>
      </c>
      <c r="P261" s="1" t="s">
        <v>127</v>
      </c>
      <c r="Q261" s="1"/>
      <c r="R261" s="39"/>
      <c r="S261" s="154" t="s">
        <v>158</v>
      </c>
      <c r="T261" s="7" t="str">
        <f>Tabela813[[#This Row],[NR]]&amp;" - "&amp;Tabela813[[#This Row],[Especificação]]</f>
        <v>1.2.1.5.01.2.5.00 - Contribuição do Servidor Civil Inativo - Multas</v>
      </c>
    </row>
    <row r="262" spans="1:20" ht="30" x14ac:dyDescent="0.25">
      <c r="A262" s="179"/>
      <c r="B262" s="51"/>
      <c r="C262" s="22" t="s">
        <v>1537</v>
      </c>
      <c r="D262" s="22" t="s">
        <v>1546</v>
      </c>
      <c r="E262" s="22" t="s">
        <v>1537</v>
      </c>
      <c r="F262" s="22" t="s">
        <v>1548</v>
      </c>
      <c r="G262" s="22" t="s">
        <v>1539</v>
      </c>
      <c r="H262" s="22" t="s">
        <v>1546</v>
      </c>
      <c r="I262" s="22" t="s">
        <v>1542</v>
      </c>
      <c r="J262" s="22" t="s">
        <v>1543</v>
      </c>
      <c r="K262" s="20" t="str">
        <f>IF(Tabela813[[#This Row],[C]]&lt;&gt;"",IF(Tabela813[[#This Row],[RED]]&lt;&gt;"",(Tabela813[[#This Row],[RED]] &amp; "."),"") &amp; CONCATENATE(Tabela813[[#This Row],[C]],".",Tabela813[[#This Row],[O]],".",Tabela813[[#This Row],[E]],".",Tabela813[[#This Row],[D1]],".",Tabela813[[#This Row],[D2]],".",Tabela813[[#This Row],[D3]],".",Tabela813[[#This Row],[T]],".",Tabela813[[#This Row],[D4]]),"")</f>
        <v>1.2.1.5.01.2.6.00</v>
      </c>
      <c r="L262" s="23" t="s">
        <v>976</v>
      </c>
      <c r="M262" s="20" t="str">
        <f t="shared" si="4"/>
        <v>A</v>
      </c>
      <c r="N262" s="20">
        <f>IF(VALUE(Tabela813[[#This Row],[RED]]) &gt; 0,1,0) + IF(VALUE(J262)&gt;0,8,IF(VALUE(I262)&gt;0,7,IF(VALUE(H262)&gt;0,6,IF(VALUE(G262)&gt;0,5,IF(VALUE(F262)&gt;0,4,IF(VALUE(E262)&gt;0,3,IF(VALUE(D262)&gt;0,2,1)))))))</f>
        <v>7</v>
      </c>
      <c r="O262" s="22" t="s">
        <v>51</v>
      </c>
      <c r="P262" s="1" t="s">
        <v>127</v>
      </c>
      <c r="Q262" s="1"/>
      <c r="R262" s="39"/>
      <c r="S262" s="154" t="s">
        <v>158</v>
      </c>
      <c r="T262" s="7" t="str">
        <f>Tabela813[[#This Row],[NR]]&amp;" - "&amp;Tabela813[[#This Row],[Especificação]]</f>
        <v>1.2.1.5.01.2.6.00 - Contribuição do Servidor Civil Inativo - Juros de Mora</v>
      </c>
    </row>
    <row r="263" spans="1:20" ht="30" x14ac:dyDescent="0.25">
      <c r="A263" s="179"/>
      <c r="B263" s="51"/>
      <c r="C263" s="22" t="s">
        <v>1537</v>
      </c>
      <c r="D263" s="22" t="s">
        <v>1546</v>
      </c>
      <c r="E263" s="22" t="s">
        <v>1537</v>
      </c>
      <c r="F263" s="22" t="s">
        <v>1548</v>
      </c>
      <c r="G263" s="22" t="s">
        <v>1539</v>
      </c>
      <c r="H263" s="22" t="s">
        <v>1546</v>
      </c>
      <c r="I263" s="22" t="s">
        <v>1544</v>
      </c>
      <c r="J263" s="22" t="s">
        <v>1543</v>
      </c>
      <c r="K263" s="20" t="str">
        <f>IF(Tabela813[[#This Row],[C]]&lt;&gt;"",IF(Tabela813[[#This Row],[RED]]&lt;&gt;"",(Tabela813[[#This Row],[RED]] &amp; "."),"") &amp; CONCATENATE(Tabela813[[#This Row],[C]],".",Tabela813[[#This Row],[O]],".",Tabela813[[#This Row],[E]],".",Tabela813[[#This Row],[D1]],".",Tabela813[[#This Row],[D2]],".",Tabela813[[#This Row],[D3]],".",Tabela813[[#This Row],[T]],".",Tabela813[[#This Row],[D4]]),"")</f>
        <v>1.2.1.5.01.2.7.00</v>
      </c>
      <c r="L263" s="23" t="s">
        <v>977</v>
      </c>
      <c r="M263" s="20" t="str">
        <f t="shared" si="4"/>
        <v>A</v>
      </c>
      <c r="N263" s="20">
        <f>IF(VALUE(Tabela813[[#This Row],[RED]]) &gt; 0,1,0) + IF(VALUE(J263)&gt;0,8,IF(VALUE(I263)&gt;0,7,IF(VALUE(H263)&gt;0,6,IF(VALUE(G263)&gt;0,5,IF(VALUE(F263)&gt;0,4,IF(VALUE(E263)&gt;0,3,IF(VALUE(D263)&gt;0,2,1)))))))</f>
        <v>7</v>
      </c>
      <c r="O263" s="22" t="s">
        <v>51</v>
      </c>
      <c r="P263" s="1" t="s">
        <v>127</v>
      </c>
      <c r="Q263" s="1"/>
      <c r="R263" s="39"/>
      <c r="S263" s="154" t="s">
        <v>158</v>
      </c>
      <c r="T263" s="7" t="str">
        <f>Tabela813[[#This Row],[NR]]&amp;" - "&amp;Tabela813[[#This Row],[Especificação]]</f>
        <v>1.2.1.5.01.2.7.00 - Contribuição do Servidor Civil Inativo - Dívida Ativa - Multas da Dívida Ativa</v>
      </c>
    </row>
    <row r="264" spans="1:20" ht="30" x14ac:dyDescent="0.25">
      <c r="A264" s="179"/>
      <c r="B264" s="51"/>
      <c r="C264" s="22" t="s">
        <v>1537</v>
      </c>
      <c r="D264" s="22" t="s">
        <v>1546</v>
      </c>
      <c r="E264" s="22" t="s">
        <v>1537</v>
      </c>
      <c r="F264" s="22" t="s">
        <v>1548</v>
      </c>
      <c r="G264" s="22" t="s">
        <v>1539</v>
      </c>
      <c r="H264" s="22" t="s">
        <v>1546</v>
      </c>
      <c r="I264" s="22" t="s">
        <v>1545</v>
      </c>
      <c r="J264" s="22" t="s">
        <v>1543</v>
      </c>
      <c r="K264" s="20" t="str">
        <f>IF(Tabela813[[#This Row],[C]]&lt;&gt;"",IF(Tabela813[[#This Row],[RED]]&lt;&gt;"",(Tabela813[[#This Row],[RED]] &amp; "."),"") &amp; CONCATENATE(Tabela813[[#This Row],[C]],".",Tabela813[[#This Row],[O]],".",Tabela813[[#This Row],[E]],".",Tabela813[[#This Row],[D1]],".",Tabela813[[#This Row],[D2]],".",Tabela813[[#This Row],[D3]],".",Tabela813[[#This Row],[T]],".",Tabela813[[#This Row],[D4]]),"")</f>
        <v>1.2.1.5.01.2.8.00</v>
      </c>
      <c r="L264" s="23" t="s">
        <v>978</v>
      </c>
      <c r="M264" s="20" t="str">
        <f t="shared" si="4"/>
        <v>A</v>
      </c>
      <c r="N264" s="20">
        <f>IF(VALUE(Tabela813[[#This Row],[RED]]) &gt; 0,1,0) + IF(VALUE(J264)&gt;0,8,IF(VALUE(I264)&gt;0,7,IF(VALUE(H264)&gt;0,6,IF(VALUE(G264)&gt;0,5,IF(VALUE(F264)&gt;0,4,IF(VALUE(E264)&gt;0,3,IF(VALUE(D264)&gt;0,2,1)))))))</f>
        <v>7</v>
      </c>
      <c r="O264" s="22" t="s">
        <v>51</v>
      </c>
      <c r="P264" s="1" t="s">
        <v>127</v>
      </c>
      <c r="Q264" s="1"/>
      <c r="R264" s="39"/>
      <c r="S264" s="154" t="s">
        <v>158</v>
      </c>
      <c r="T264" s="7" t="str">
        <f>Tabela813[[#This Row],[NR]]&amp;" - "&amp;Tabela813[[#This Row],[Especificação]]</f>
        <v>1.2.1.5.01.2.8.00 - Contribuição do Servidor Civil Inativo - Juros de Mora da Dívida Ativa</v>
      </c>
    </row>
    <row r="265" spans="1:20" ht="30" x14ac:dyDescent="0.25">
      <c r="A265" s="179"/>
      <c r="B265" s="51"/>
      <c r="C265" s="22" t="s">
        <v>1537</v>
      </c>
      <c r="D265" s="22" t="s">
        <v>1546</v>
      </c>
      <c r="E265" s="22" t="s">
        <v>1537</v>
      </c>
      <c r="F265" s="22" t="s">
        <v>1548</v>
      </c>
      <c r="G265" s="22" t="s">
        <v>1539</v>
      </c>
      <c r="H265" s="22" t="s">
        <v>1538</v>
      </c>
      <c r="I265" s="22" t="s">
        <v>1540</v>
      </c>
      <c r="J265" s="22" t="s">
        <v>1543</v>
      </c>
      <c r="K265" s="20" t="str">
        <f>IF(Tabela813[[#This Row],[C]]&lt;&gt;"",IF(Tabela813[[#This Row],[RED]]&lt;&gt;"",(Tabela813[[#This Row],[RED]] &amp; "."),"") &amp; CONCATENATE(Tabela813[[#This Row],[C]],".",Tabela813[[#This Row],[O]],".",Tabela813[[#This Row],[E]],".",Tabela813[[#This Row],[D1]],".",Tabela813[[#This Row],[D2]],".",Tabela813[[#This Row],[D3]],".",Tabela813[[#This Row],[T]],".",Tabela813[[#This Row],[D4]]),"")</f>
        <v>1.2.1.5.01.3.0.00</v>
      </c>
      <c r="L265" s="23" t="s">
        <v>128</v>
      </c>
      <c r="M265" s="20" t="str">
        <f t="shared" si="4"/>
        <v>S</v>
      </c>
      <c r="N265" s="20">
        <f>IF(VALUE(Tabela813[[#This Row],[RED]]) &gt; 0,1,0) + IF(VALUE(J265)&gt;0,8,IF(VALUE(I265)&gt;0,7,IF(VALUE(H265)&gt;0,6,IF(VALUE(G265)&gt;0,5,IF(VALUE(F265)&gt;0,4,IF(VALUE(E265)&gt;0,3,IF(VALUE(D265)&gt;0,2,1)))))))</f>
        <v>6</v>
      </c>
      <c r="O265" s="22" t="s">
        <v>51</v>
      </c>
      <c r="P265" s="1" t="s">
        <v>129</v>
      </c>
      <c r="Q265" s="1"/>
      <c r="R265" s="39"/>
      <c r="S265" s="154" t="s">
        <v>158</v>
      </c>
      <c r="T265" s="7" t="str">
        <f>Tabela813[[#This Row],[NR]]&amp;" - "&amp;Tabela813[[#This Row],[Especificação]]</f>
        <v>1.2.1.5.01.3.0.00 - Contribuição do Servidor Civil - Pensionistas</v>
      </c>
    </row>
    <row r="266" spans="1:20" ht="30" x14ac:dyDescent="0.25">
      <c r="A266" s="179"/>
      <c r="B266" s="51"/>
      <c r="C266" s="22" t="s">
        <v>1537</v>
      </c>
      <c r="D266" s="22" t="s">
        <v>1546</v>
      </c>
      <c r="E266" s="22" t="s">
        <v>1537</v>
      </c>
      <c r="F266" s="22" t="s">
        <v>1548</v>
      </c>
      <c r="G266" s="22" t="s">
        <v>1539</v>
      </c>
      <c r="H266" s="22" t="s">
        <v>1538</v>
      </c>
      <c r="I266" s="22" t="s">
        <v>1537</v>
      </c>
      <c r="J266" s="22" t="s">
        <v>1543</v>
      </c>
      <c r="K266" s="20" t="str">
        <f>IF(Tabela813[[#This Row],[C]]&lt;&gt;"",IF(Tabela813[[#This Row],[RED]]&lt;&gt;"",(Tabela813[[#This Row],[RED]] &amp; "."),"") &amp; CONCATENATE(Tabela813[[#This Row],[C]],".",Tabela813[[#This Row],[O]],".",Tabela813[[#This Row],[E]],".",Tabela813[[#This Row],[D1]],".",Tabela813[[#This Row],[D2]],".",Tabela813[[#This Row],[D3]],".",Tabela813[[#This Row],[T]],".",Tabela813[[#This Row],[D4]]),"")</f>
        <v>1.2.1.5.01.3.1.00</v>
      </c>
      <c r="L266" s="23" t="s">
        <v>979</v>
      </c>
      <c r="M266" s="20" t="str">
        <f t="shared" si="4"/>
        <v>A</v>
      </c>
      <c r="N266" s="20">
        <f>IF(VALUE(Tabela813[[#This Row],[RED]]) &gt; 0,1,0) + IF(VALUE(J266)&gt;0,8,IF(VALUE(I266)&gt;0,7,IF(VALUE(H266)&gt;0,6,IF(VALUE(G266)&gt;0,5,IF(VALUE(F266)&gt;0,4,IF(VALUE(E266)&gt;0,3,IF(VALUE(D266)&gt;0,2,1)))))))</f>
        <v>7</v>
      </c>
      <c r="O266" s="22" t="s">
        <v>51</v>
      </c>
      <c r="P266" s="1" t="s">
        <v>129</v>
      </c>
      <c r="Q266" s="1"/>
      <c r="R266" s="39"/>
      <c r="S266" s="154" t="s">
        <v>158</v>
      </c>
      <c r="T266" s="7" t="str">
        <f>Tabela813[[#This Row],[NR]]&amp;" - "&amp;Tabela813[[#This Row],[Especificação]]</f>
        <v>1.2.1.5.01.3.1.00 - Contribuição do Servidor Civil - Pensionistas - Principal</v>
      </c>
    </row>
    <row r="267" spans="1:20" ht="30" x14ac:dyDescent="0.25">
      <c r="A267" s="179"/>
      <c r="B267" s="51"/>
      <c r="C267" s="22" t="s">
        <v>1537</v>
      </c>
      <c r="D267" s="22" t="s">
        <v>1546</v>
      </c>
      <c r="E267" s="22" t="s">
        <v>1537</v>
      </c>
      <c r="F267" s="22" t="s">
        <v>1548</v>
      </c>
      <c r="G267" s="22" t="s">
        <v>1539</v>
      </c>
      <c r="H267" s="22" t="s">
        <v>1538</v>
      </c>
      <c r="I267" s="22" t="s">
        <v>1546</v>
      </c>
      <c r="J267" s="22" t="s">
        <v>1543</v>
      </c>
      <c r="K267" s="20" t="str">
        <f>IF(Tabela813[[#This Row],[C]]&lt;&gt;"",IF(Tabela813[[#This Row],[RED]]&lt;&gt;"",(Tabela813[[#This Row],[RED]] &amp; "."),"") &amp; CONCATENATE(Tabela813[[#This Row],[C]],".",Tabela813[[#This Row],[O]],".",Tabela813[[#This Row],[E]],".",Tabela813[[#This Row],[D1]],".",Tabela813[[#This Row],[D2]],".",Tabela813[[#This Row],[D3]],".",Tabela813[[#This Row],[T]],".",Tabela813[[#This Row],[D4]]),"")</f>
        <v>1.2.1.5.01.3.2.00</v>
      </c>
      <c r="L267" s="23" t="s">
        <v>980</v>
      </c>
      <c r="M267" s="20" t="str">
        <f t="shared" si="4"/>
        <v>A</v>
      </c>
      <c r="N267" s="20">
        <f>IF(VALUE(Tabela813[[#This Row],[RED]]) &gt; 0,1,0) + IF(VALUE(J267)&gt;0,8,IF(VALUE(I267)&gt;0,7,IF(VALUE(H267)&gt;0,6,IF(VALUE(G267)&gt;0,5,IF(VALUE(F267)&gt;0,4,IF(VALUE(E267)&gt;0,3,IF(VALUE(D267)&gt;0,2,1)))))))</f>
        <v>7</v>
      </c>
      <c r="O267" s="22" t="s">
        <v>51</v>
      </c>
      <c r="P267" s="1" t="s">
        <v>129</v>
      </c>
      <c r="Q267" s="1"/>
      <c r="R267" s="39"/>
      <c r="S267" s="154" t="s">
        <v>158</v>
      </c>
      <c r="T267" s="7" t="str">
        <f>Tabela813[[#This Row],[NR]]&amp;" - "&amp;Tabela813[[#This Row],[Especificação]]</f>
        <v>1.2.1.5.01.3.2.00 - Contribuição do Servidor Civil - Pensionistas - Multas e Juros de Mora</v>
      </c>
    </row>
    <row r="268" spans="1:20" ht="30" x14ac:dyDescent="0.25">
      <c r="A268" s="179"/>
      <c r="B268" s="51"/>
      <c r="C268" s="22" t="s">
        <v>1537</v>
      </c>
      <c r="D268" s="22" t="s">
        <v>1546</v>
      </c>
      <c r="E268" s="22" t="s">
        <v>1537</v>
      </c>
      <c r="F268" s="22" t="s">
        <v>1548</v>
      </c>
      <c r="G268" s="22" t="s">
        <v>1539</v>
      </c>
      <c r="H268" s="22" t="s">
        <v>1538</v>
      </c>
      <c r="I268" s="22" t="s">
        <v>1538</v>
      </c>
      <c r="J268" s="22" t="s">
        <v>1543</v>
      </c>
      <c r="K268" s="20" t="str">
        <f>IF(Tabela813[[#This Row],[C]]&lt;&gt;"",IF(Tabela813[[#This Row],[RED]]&lt;&gt;"",(Tabela813[[#This Row],[RED]] &amp; "."),"") &amp; CONCATENATE(Tabela813[[#This Row],[C]],".",Tabela813[[#This Row],[O]],".",Tabela813[[#This Row],[E]],".",Tabela813[[#This Row],[D1]],".",Tabela813[[#This Row],[D2]],".",Tabela813[[#This Row],[D3]],".",Tabela813[[#This Row],[T]],".",Tabela813[[#This Row],[D4]]),"")</f>
        <v>1.2.1.5.01.3.3.00</v>
      </c>
      <c r="L268" s="23" t="s">
        <v>981</v>
      </c>
      <c r="M268" s="20" t="str">
        <f t="shared" si="4"/>
        <v>A</v>
      </c>
      <c r="N268" s="20">
        <f>IF(VALUE(Tabela813[[#This Row],[RED]]) &gt; 0,1,0) + IF(VALUE(J268)&gt;0,8,IF(VALUE(I268)&gt;0,7,IF(VALUE(H268)&gt;0,6,IF(VALUE(G268)&gt;0,5,IF(VALUE(F268)&gt;0,4,IF(VALUE(E268)&gt;0,3,IF(VALUE(D268)&gt;0,2,1)))))))</f>
        <v>7</v>
      </c>
      <c r="O268" s="22" t="s">
        <v>51</v>
      </c>
      <c r="P268" s="1" t="s">
        <v>129</v>
      </c>
      <c r="Q268" s="1"/>
      <c r="R268" s="39"/>
      <c r="S268" s="154" t="s">
        <v>158</v>
      </c>
      <c r="T268" s="7" t="str">
        <f>Tabela813[[#This Row],[NR]]&amp;" - "&amp;Tabela813[[#This Row],[Especificação]]</f>
        <v>1.2.1.5.01.3.3.00 - Contribuição do Servidor Civil - Pensionistas - Dívida Ativa</v>
      </c>
    </row>
    <row r="269" spans="1:20" ht="30" x14ac:dyDescent="0.25">
      <c r="A269" s="179"/>
      <c r="B269" s="51"/>
      <c r="C269" s="22" t="s">
        <v>1537</v>
      </c>
      <c r="D269" s="22" t="s">
        <v>1546</v>
      </c>
      <c r="E269" s="22" t="s">
        <v>1537</v>
      </c>
      <c r="F269" s="22" t="s">
        <v>1548</v>
      </c>
      <c r="G269" s="22" t="s">
        <v>1539</v>
      </c>
      <c r="H269" s="22" t="s">
        <v>1538</v>
      </c>
      <c r="I269" s="22" t="s">
        <v>1547</v>
      </c>
      <c r="J269" s="22" t="s">
        <v>1543</v>
      </c>
      <c r="K269" s="20" t="str">
        <f>IF(Tabela813[[#This Row],[C]]&lt;&gt;"",IF(Tabela813[[#This Row],[RED]]&lt;&gt;"",(Tabela813[[#This Row],[RED]] &amp; "."),"") &amp; CONCATENATE(Tabela813[[#This Row],[C]],".",Tabela813[[#This Row],[O]],".",Tabela813[[#This Row],[E]],".",Tabela813[[#This Row],[D1]],".",Tabela813[[#This Row],[D2]],".",Tabela813[[#This Row],[D3]],".",Tabela813[[#This Row],[T]],".",Tabela813[[#This Row],[D4]]),"")</f>
        <v>1.2.1.5.01.3.4.00</v>
      </c>
      <c r="L269" s="23" t="s">
        <v>982</v>
      </c>
      <c r="M269" s="20" t="str">
        <f t="shared" ref="M269:M332" si="5">IF(N269 &lt; N270,"S","A")</f>
        <v>A</v>
      </c>
      <c r="N269" s="20">
        <f>IF(VALUE(Tabela813[[#This Row],[RED]]) &gt; 0,1,0) + IF(VALUE(J269)&gt;0,8,IF(VALUE(I269)&gt;0,7,IF(VALUE(H269)&gt;0,6,IF(VALUE(G269)&gt;0,5,IF(VALUE(F269)&gt;0,4,IF(VALUE(E269)&gt;0,3,IF(VALUE(D269)&gt;0,2,1)))))))</f>
        <v>7</v>
      </c>
      <c r="O269" s="22" t="s">
        <v>51</v>
      </c>
      <c r="P269" s="1" t="s">
        <v>129</v>
      </c>
      <c r="Q269" s="1"/>
      <c r="R269" s="39"/>
      <c r="S269" s="154" t="s">
        <v>158</v>
      </c>
      <c r="T269" s="7" t="str">
        <f>Tabela813[[#This Row],[NR]]&amp;" - "&amp;Tabela813[[#This Row],[Especificação]]</f>
        <v>1.2.1.5.01.3.4.00 - Contribuição do Servidor Civil - Pensionistas - Dívida Ativa - Multas e Juros de Mora da Dívida Ativa</v>
      </c>
    </row>
    <row r="270" spans="1:20" ht="30" x14ac:dyDescent="0.25">
      <c r="A270" s="179"/>
      <c r="B270" s="51"/>
      <c r="C270" s="22" t="s">
        <v>1537</v>
      </c>
      <c r="D270" s="22" t="s">
        <v>1546</v>
      </c>
      <c r="E270" s="22" t="s">
        <v>1537</v>
      </c>
      <c r="F270" s="22" t="s">
        <v>1548</v>
      </c>
      <c r="G270" s="22" t="s">
        <v>1539</v>
      </c>
      <c r="H270" s="22" t="s">
        <v>1538</v>
      </c>
      <c r="I270" s="22" t="s">
        <v>1548</v>
      </c>
      <c r="J270" s="22" t="s">
        <v>1543</v>
      </c>
      <c r="K270" s="20" t="str">
        <f>IF(Tabela813[[#This Row],[C]]&lt;&gt;"",IF(Tabela813[[#This Row],[RED]]&lt;&gt;"",(Tabela813[[#This Row],[RED]] &amp; "."),"") &amp; CONCATENATE(Tabela813[[#This Row],[C]],".",Tabela813[[#This Row],[O]],".",Tabela813[[#This Row],[E]],".",Tabela813[[#This Row],[D1]],".",Tabela813[[#This Row],[D2]],".",Tabela813[[#This Row],[D3]],".",Tabela813[[#This Row],[T]],".",Tabela813[[#This Row],[D4]]),"")</f>
        <v>1.2.1.5.01.3.5.00</v>
      </c>
      <c r="L270" s="23" t="s">
        <v>983</v>
      </c>
      <c r="M270" s="20" t="str">
        <f t="shared" si="5"/>
        <v>A</v>
      </c>
      <c r="N270" s="20">
        <f>IF(VALUE(Tabela813[[#This Row],[RED]]) &gt; 0,1,0) + IF(VALUE(J270)&gt;0,8,IF(VALUE(I270)&gt;0,7,IF(VALUE(H270)&gt;0,6,IF(VALUE(G270)&gt;0,5,IF(VALUE(F270)&gt;0,4,IF(VALUE(E270)&gt;0,3,IF(VALUE(D270)&gt;0,2,1)))))))</f>
        <v>7</v>
      </c>
      <c r="O270" s="22" t="s">
        <v>51</v>
      </c>
      <c r="P270" s="1" t="s">
        <v>129</v>
      </c>
      <c r="Q270" s="1"/>
      <c r="R270" s="39"/>
      <c r="S270" s="154" t="s">
        <v>158</v>
      </c>
      <c r="T270" s="7" t="str">
        <f>Tabela813[[#This Row],[NR]]&amp;" - "&amp;Tabela813[[#This Row],[Especificação]]</f>
        <v>1.2.1.5.01.3.5.00 - Contribuição do Servidor Civil - Pensionistas - Multas</v>
      </c>
    </row>
    <row r="271" spans="1:20" ht="30" x14ac:dyDescent="0.25">
      <c r="A271" s="179"/>
      <c r="B271" s="51"/>
      <c r="C271" s="22" t="s">
        <v>1537</v>
      </c>
      <c r="D271" s="22" t="s">
        <v>1546</v>
      </c>
      <c r="E271" s="22" t="s">
        <v>1537</v>
      </c>
      <c r="F271" s="22" t="s">
        <v>1548</v>
      </c>
      <c r="G271" s="22" t="s">
        <v>1539</v>
      </c>
      <c r="H271" s="22" t="s">
        <v>1538</v>
      </c>
      <c r="I271" s="22" t="s">
        <v>1542</v>
      </c>
      <c r="J271" s="22" t="s">
        <v>1543</v>
      </c>
      <c r="K271" s="20" t="str">
        <f>IF(Tabela813[[#This Row],[C]]&lt;&gt;"",IF(Tabela813[[#This Row],[RED]]&lt;&gt;"",(Tabela813[[#This Row],[RED]] &amp; "."),"") &amp; CONCATENATE(Tabela813[[#This Row],[C]],".",Tabela813[[#This Row],[O]],".",Tabela813[[#This Row],[E]],".",Tabela813[[#This Row],[D1]],".",Tabela813[[#This Row],[D2]],".",Tabela813[[#This Row],[D3]],".",Tabela813[[#This Row],[T]],".",Tabela813[[#This Row],[D4]]),"")</f>
        <v>1.2.1.5.01.3.6.00</v>
      </c>
      <c r="L271" s="23" t="s">
        <v>984</v>
      </c>
      <c r="M271" s="20" t="str">
        <f t="shared" si="5"/>
        <v>A</v>
      </c>
      <c r="N271" s="20">
        <f>IF(VALUE(Tabela813[[#This Row],[RED]]) &gt; 0,1,0) + IF(VALUE(J271)&gt;0,8,IF(VALUE(I271)&gt;0,7,IF(VALUE(H271)&gt;0,6,IF(VALUE(G271)&gt;0,5,IF(VALUE(F271)&gt;0,4,IF(VALUE(E271)&gt;0,3,IF(VALUE(D271)&gt;0,2,1)))))))</f>
        <v>7</v>
      </c>
      <c r="O271" s="22" t="s">
        <v>51</v>
      </c>
      <c r="P271" s="1" t="s">
        <v>129</v>
      </c>
      <c r="Q271" s="1"/>
      <c r="R271" s="39"/>
      <c r="S271" s="154" t="s">
        <v>158</v>
      </c>
      <c r="T271" s="7" t="str">
        <f>Tabela813[[#This Row],[NR]]&amp;" - "&amp;Tabela813[[#This Row],[Especificação]]</f>
        <v>1.2.1.5.01.3.6.00 - Contribuição do Servidor Civil - Pensionistas - Juros de Mora</v>
      </c>
    </row>
    <row r="272" spans="1:20" ht="30" x14ac:dyDescent="0.25">
      <c r="A272" s="179"/>
      <c r="B272" s="51"/>
      <c r="C272" s="22" t="s">
        <v>1537</v>
      </c>
      <c r="D272" s="22" t="s">
        <v>1546</v>
      </c>
      <c r="E272" s="22" t="s">
        <v>1537</v>
      </c>
      <c r="F272" s="22" t="s">
        <v>1548</v>
      </c>
      <c r="G272" s="22" t="s">
        <v>1539</v>
      </c>
      <c r="H272" s="22" t="s">
        <v>1538</v>
      </c>
      <c r="I272" s="22" t="s">
        <v>1544</v>
      </c>
      <c r="J272" s="22" t="s">
        <v>1543</v>
      </c>
      <c r="K272" s="20" t="str">
        <f>IF(Tabela813[[#This Row],[C]]&lt;&gt;"",IF(Tabela813[[#This Row],[RED]]&lt;&gt;"",(Tabela813[[#This Row],[RED]] &amp; "."),"") &amp; CONCATENATE(Tabela813[[#This Row],[C]],".",Tabela813[[#This Row],[O]],".",Tabela813[[#This Row],[E]],".",Tabela813[[#This Row],[D1]],".",Tabela813[[#This Row],[D2]],".",Tabela813[[#This Row],[D3]],".",Tabela813[[#This Row],[T]],".",Tabela813[[#This Row],[D4]]),"")</f>
        <v>1.2.1.5.01.3.7.00</v>
      </c>
      <c r="L272" s="23" t="s">
        <v>985</v>
      </c>
      <c r="M272" s="20" t="str">
        <f t="shared" si="5"/>
        <v>A</v>
      </c>
      <c r="N272" s="20">
        <f>IF(VALUE(Tabela813[[#This Row],[RED]]) &gt; 0,1,0) + IF(VALUE(J272)&gt;0,8,IF(VALUE(I272)&gt;0,7,IF(VALUE(H272)&gt;0,6,IF(VALUE(G272)&gt;0,5,IF(VALUE(F272)&gt;0,4,IF(VALUE(E272)&gt;0,3,IF(VALUE(D272)&gt;0,2,1)))))))</f>
        <v>7</v>
      </c>
      <c r="O272" s="22" t="s">
        <v>51</v>
      </c>
      <c r="P272" s="1" t="s">
        <v>129</v>
      </c>
      <c r="Q272" s="1"/>
      <c r="R272" s="39"/>
      <c r="S272" s="154" t="s">
        <v>158</v>
      </c>
      <c r="T272" s="7" t="str">
        <f>Tabela813[[#This Row],[NR]]&amp;" - "&amp;Tabela813[[#This Row],[Especificação]]</f>
        <v>1.2.1.5.01.3.7.00 - Contribuição do Servidor Civil - Pensionistas - Dívida Ativa - Multas da Dívida Ativa</v>
      </c>
    </row>
    <row r="273" spans="1:20" ht="30" x14ac:dyDescent="0.25">
      <c r="A273" s="179"/>
      <c r="B273" s="51"/>
      <c r="C273" s="22" t="s">
        <v>1537</v>
      </c>
      <c r="D273" s="22" t="s">
        <v>1546</v>
      </c>
      <c r="E273" s="22" t="s">
        <v>1537</v>
      </c>
      <c r="F273" s="22" t="s">
        <v>1548</v>
      </c>
      <c r="G273" s="22" t="s">
        <v>1539</v>
      </c>
      <c r="H273" s="22" t="s">
        <v>1538</v>
      </c>
      <c r="I273" s="22" t="s">
        <v>1545</v>
      </c>
      <c r="J273" s="22" t="s">
        <v>1543</v>
      </c>
      <c r="K273" s="20" t="str">
        <f>IF(Tabela813[[#This Row],[C]]&lt;&gt;"",IF(Tabela813[[#This Row],[RED]]&lt;&gt;"",(Tabela813[[#This Row],[RED]] &amp; "."),"") &amp; CONCATENATE(Tabela813[[#This Row],[C]],".",Tabela813[[#This Row],[O]],".",Tabela813[[#This Row],[E]],".",Tabela813[[#This Row],[D1]],".",Tabela813[[#This Row],[D2]],".",Tabela813[[#This Row],[D3]],".",Tabela813[[#This Row],[T]],".",Tabela813[[#This Row],[D4]]),"")</f>
        <v>1.2.1.5.01.3.8.00</v>
      </c>
      <c r="L273" s="23" t="s">
        <v>986</v>
      </c>
      <c r="M273" s="20" t="str">
        <f t="shared" si="5"/>
        <v>A</v>
      </c>
      <c r="N273" s="20">
        <f>IF(VALUE(Tabela813[[#This Row],[RED]]) &gt; 0,1,0) + IF(VALUE(J273)&gt;0,8,IF(VALUE(I273)&gt;0,7,IF(VALUE(H273)&gt;0,6,IF(VALUE(G273)&gt;0,5,IF(VALUE(F273)&gt;0,4,IF(VALUE(E273)&gt;0,3,IF(VALUE(D273)&gt;0,2,1)))))))</f>
        <v>7</v>
      </c>
      <c r="O273" s="22" t="s">
        <v>51</v>
      </c>
      <c r="P273" s="1" t="s">
        <v>129</v>
      </c>
      <c r="Q273" s="1"/>
      <c r="R273" s="39"/>
      <c r="S273" s="154" t="s">
        <v>158</v>
      </c>
      <c r="T273" s="7" t="str">
        <f>Tabela813[[#This Row],[NR]]&amp;" - "&amp;Tabela813[[#This Row],[Especificação]]</f>
        <v>1.2.1.5.01.3.8.00 - Contribuição do Servidor Civil - Pensionistas - Juros de Mora da Dívida Ativa</v>
      </c>
    </row>
    <row r="274" spans="1:20" ht="30" x14ac:dyDescent="0.25">
      <c r="A274" s="179"/>
      <c r="B274" s="51"/>
      <c r="C274" s="22" t="s">
        <v>1537</v>
      </c>
      <c r="D274" s="22" t="s">
        <v>1546</v>
      </c>
      <c r="E274" s="22" t="s">
        <v>1537</v>
      </c>
      <c r="F274" s="22" t="s">
        <v>1548</v>
      </c>
      <c r="G274" s="22" t="s">
        <v>1539</v>
      </c>
      <c r="H274" s="22" t="s">
        <v>1547</v>
      </c>
      <c r="I274" s="22" t="s">
        <v>1540</v>
      </c>
      <c r="J274" s="22" t="s">
        <v>1543</v>
      </c>
      <c r="K274" s="20" t="str">
        <f>IF(Tabela813[[#This Row],[C]]&lt;&gt;"",IF(Tabela813[[#This Row],[RED]]&lt;&gt;"",(Tabela813[[#This Row],[RED]] &amp; "."),"") &amp; CONCATENATE(Tabela813[[#This Row],[C]],".",Tabela813[[#This Row],[O]],".",Tabela813[[#This Row],[E]],".",Tabela813[[#This Row],[D1]],".",Tabela813[[#This Row],[D2]],".",Tabela813[[#This Row],[D3]],".",Tabela813[[#This Row],[T]],".",Tabela813[[#This Row],[D4]]),"")</f>
        <v>1.2.1.5.01.4.0.00</v>
      </c>
      <c r="L274" s="23" t="s">
        <v>130</v>
      </c>
      <c r="M274" s="20" t="str">
        <f t="shared" si="5"/>
        <v>S</v>
      </c>
      <c r="N274" s="20">
        <f>IF(VALUE(Tabela813[[#This Row],[RED]]) &gt; 0,1,0) + IF(VALUE(J274)&gt;0,8,IF(VALUE(I274)&gt;0,7,IF(VALUE(H274)&gt;0,6,IF(VALUE(G274)&gt;0,5,IF(VALUE(F274)&gt;0,4,IF(VALUE(E274)&gt;0,3,IF(VALUE(D274)&gt;0,2,1)))))))</f>
        <v>6</v>
      </c>
      <c r="O274" s="22" t="s">
        <v>51</v>
      </c>
      <c r="P274" s="1" t="s">
        <v>131</v>
      </c>
      <c r="Q274" s="1"/>
      <c r="R274" s="39"/>
      <c r="S274" s="154" t="s">
        <v>158</v>
      </c>
      <c r="T274" s="7" t="str">
        <f>Tabela813[[#This Row],[NR]]&amp;" - "&amp;Tabela813[[#This Row],[Especificação]]</f>
        <v>1.2.1.5.01.4.0.00 - Contribuição Oriunda de Sentenças Judiciais - Servidor Civil Ativo</v>
      </c>
    </row>
    <row r="275" spans="1:20" ht="30" x14ac:dyDescent="0.25">
      <c r="A275" s="179"/>
      <c r="B275" s="51"/>
      <c r="C275" s="22" t="s">
        <v>1537</v>
      </c>
      <c r="D275" s="22" t="s">
        <v>1546</v>
      </c>
      <c r="E275" s="22" t="s">
        <v>1537</v>
      </c>
      <c r="F275" s="22" t="s">
        <v>1548</v>
      </c>
      <c r="G275" s="22" t="s">
        <v>1539</v>
      </c>
      <c r="H275" s="22" t="s">
        <v>1547</v>
      </c>
      <c r="I275" s="22" t="s">
        <v>1537</v>
      </c>
      <c r="J275" s="22" t="s">
        <v>1543</v>
      </c>
      <c r="K275" s="20" t="str">
        <f>IF(Tabela813[[#This Row],[C]]&lt;&gt;"",IF(Tabela813[[#This Row],[RED]]&lt;&gt;"",(Tabela813[[#This Row],[RED]] &amp; "."),"") &amp; CONCATENATE(Tabela813[[#This Row],[C]],".",Tabela813[[#This Row],[O]],".",Tabela813[[#This Row],[E]],".",Tabela813[[#This Row],[D1]],".",Tabela813[[#This Row],[D2]],".",Tabela813[[#This Row],[D3]],".",Tabela813[[#This Row],[T]],".",Tabela813[[#This Row],[D4]]),"")</f>
        <v>1.2.1.5.01.4.1.00</v>
      </c>
      <c r="L275" s="23" t="s">
        <v>987</v>
      </c>
      <c r="M275" s="20" t="str">
        <f t="shared" si="5"/>
        <v>A</v>
      </c>
      <c r="N275" s="20">
        <f>IF(VALUE(Tabela813[[#This Row],[RED]]) &gt; 0,1,0) + IF(VALUE(J275)&gt;0,8,IF(VALUE(I275)&gt;0,7,IF(VALUE(H275)&gt;0,6,IF(VALUE(G275)&gt;0,5,IF(VALUE(F275)&gt;0,4,IF(VALUE(E275)&gt;0,3,IF(VALUE(D275)&gt;0,2,1)))))))</f>
        <v>7</v>
      </c>
      <c r="O275" s="22" t="s">
        <v>51</v>
      </c>
      <c r="P275" s="1" t="s">
        <v>131</v>
      </c>
      <c r="Q275" s="1"/>
      <c r="R275" s="39"/>
      <c r="S275" s="154" t="s">
        <v>158</v>
      </c>
      <c r="T275" s="7" t="str">
        <f>Tabela813[[#This Row],[NR]]&amp;" - "&amp;Tabela813[[#This Row],[Especificação]]</f>
        <v>1.2.1.5.01.4.1.00 - Contribuição Oriunda de Sentenças Judiciais - Servidor Civil Ativo - Principal</v>
      </c>
    </row>
    <row r="276" spans="1:20" ht="30" x14ac:dyDescent="0.25">
      <c r="A276" s="179"/>
      <c r="B276" s="51"/>
      <c r="C276" s="22" t="s">
        <v>1537</v>
      </c>
      <c r="D276" s="22" t="s">
        <v>1546</v>
      </c>
      <c r="E276" s="22" t="s">
        <v>1537</v>
      </c>
      <c r="F276" s="22" t="s">
        <v>1548</v>
      </c>
      <c r="G276" s="22" t="s">
        <v>1539</v>
      </c>
      <c r="H276" s="22" t="s">
        <v>1547</v>
      </c>
      <c r="I276" s="22" t="s">
        <v>1546</v>
      </c>
      <c r="J276" s="22" t="s">
        <v>1543</v>
      </c>
      <c r="K276" s="20" t="str">
        <f>IF(Tabela813[[#This Row],[C]]&lt;&gt;"",IF(Tabela813[[#This Row],[RED]]&lt;&gt;"",(Tabela813[[#This Row],[RED]] &amp; "."),"") &amp; CONCATENATE(Tabela813[[#This Row],[C]],".",Tabela813[[#This Row],[O]],".",Tabela813[[#This Row],[E]],".",Tabela813[[#This Row],[D1]],".",Tabela813[[#This Row],[D2]],".",Tabela813[[#This Row],[D3]],".",Tabela813[[#This Row],[T]],".",Tabela813[[#This Row],[D4]]),"")</f>
        <v>1.2.1.5.01.4.2.00</v>
      </c>
      <c r="L276" s="23" t="s">
        <v>988</v>
      </c>
      <c r="M276" s="20" t="str">
        <f t="shared" si="5"/>
        <v>A</v>
      </c>
      <c r="N276" s="20">
        <f>IF(VALUE(Tabela813[[#This Row],[RED]]) &gt; 0,1,0) + IF(VALUE(J276)&gt;0,8,IF(VALUE(I276)&gt;0,7,IF(VALUE(H276)&gt;0,6,IF(VALUE(G276)&gt;0,5,IF(VALUE(F276)&gt;0,4,IF(VALUE(E276)&gt;0,3,IF(VALUE(D276)&gt;0,2,1)))))))</f>
        <v>7</v>
      </c>
      <c r="O276" s="22" t="s">
        <v>51</v>
      </c>
      <c r="P276" s="1" t="s">
        <v>131</v>
      </c>
      <c r="Q276" s="1"/>
      <c r="R276" s="39"/>
      <c r="S276" s="154" t="s">
        <v>158</v>
      </c>
      <c r="T276" s="7" t="str">
        <f>Tabela813[[#This Row],[NR]]&amp;" - "&amp;Tabela813[[#This Row],[Especificação]]</f>
        <v>1.2.1.5.01.4.2.00 - Contribuição Oriunda de Sentenças Judiciais - Servidor Civil Ativo - Multas e Juros de Mora</v>
      </c>
    </row>
    <row r="277" spans="1:20" ht="30" x14ac:dyDescent="0.25">
      <c r="A277" s="179"/>
      <c r="B277" s="51"/>
      <c r="C277" s="22" t="s">
        <v>1537</v>
      </c>
      <c r="D277" s="22" t="s">
        <v>1546</v>
      </c>
      <c r="E277" s="22" t="s">
        <v>1537</v>
      </c>
      <c r="F277" s="22" t="s">
        <v>1548</v>
      </c>
      <c r="G277" s="22" t="s">
        <v>1539</v>
      </c>
      <c r="H277" s="22" t="s">
        <v>1547</v>
      </c>
      <c r="I277" s="22" t="s">
        <v>1538</v>
      </c>
      <c r="J277" s="22" t="s">
        <v>1543</v>
      </c>
      <c r="K277" s="20" t="str">
        <f>IF(Tabela813[[#This Row],[C]]&lt;&gt;"",IF(Tabela813[[#This Row],[RED]]&lt;&gt;"",(Tabela813[[#This Row],[RED]] &amp; "."),"") &amp; CONCATENATE(Tabela813[[#This Row],[C]],".",Tabela813[[#This Row],[O]],".",Tabela813[[#This Row],[E]],".",Tabela813[[#This Row],[D1]],".",Tabela813[[#This Row],[D2]],".",Tabela813[[#This Row],[D3]],".",Tabela813[[#This Row],[T]],".",Tabela813[[#This Row],[D4]]),"")</f>
        <v>1.2.1.5.01.4.3.00</v>
      </c>
      <c r="L277" s="23" t="s">
        <v>989</v>
      </c>
      <c r="M277" s="20" t="str">
        <f t="shared" si="5"/>
        <v>A</v>
      </c>
      <c r="N277" s="20">
        <f>IF(VALUE(Tabela813[[#This Row],[RED]]) &gt; 0,1,0) + IF(VALUE(J277)&gt;0,8,IF(VALUE(I277)&gt;0,7,IF(VALUE(H277)&gt;0,6,IF(VALUE(G277)&gt;0,5,IF(VALUE(F277)&gt;0,4,IF(VALUE(E277)&gt;0,3,IF(VALUE(D277)&gt;0,2,1)))))))</f>
        <v>7</v>
      </c>
      <c r="O277" s="22" t="s">
        <v>51</v>
      </c>
      <c r="P277" s="1" t="s">
        <v>131</v>
      </c>
      <c r="Q277" s="1"/>
      <c r="R277" s="39"/>
      <c r="S277" s="154" t="s">
        <v>158</v>
      </c>
      <c r="T277" s="7" t="str">
        <f>Tabela813[[#This Row],[NR]]&amp;" - "&amp;Tabela813[[#This Row],[Especificação]]</f>
        <v>1.2.1.5.01.4.3.00 - Contribuição Oriunda de Sentenças Judiciais - Servidor Civil Ativo - Dívida Ativa</v>
      </c>
    </row>
    <row r="278" spans="1:20" ht="30" x14ac:dyDescent="0.25">
      <c r="A278" s="179"/>
      <c r="B278" s="51"/>
      <c r="C278" s="22" t="s">
        <v>1537</v>
      </c>
      <c r="D278" s="22" t="s">
        <v>1546</v>
      </c>
      <c r="E278" s="22" t="s">
        <v>1537</v>
      </c>
      <c r="F278" s="22" t="s">
        <v>1548</v>
      </c>
      <c r="G278" s="22" t="s">
        <v>1539</v>
      </c>
      <c r="H278" s="22" t="s">
        <v>1547</v>
      </c>
      <c r="I278" s="22" t="s">
        <v>1547</v>
      </c>
      <c r="J278" s="22" t="s">
        <v>1543</v>
      </c>
      <c r="K278" s="20" t="str">
        <f>IF(Tabela813[[#This Row],[C]]&lt;&gt;"",IF(Tabela813[[#This Row],[RED]]&lt;&gt;"",(Tabela813[[#This Row],[RED]] &amp; "."),"") &amp; CONCATENATE(Tabela813[[#This Row],[C]],".",Tabela813[[#This Row],[O]],".",Tabela813[[#This Row],[E]],".",Tabela813[[#This Row],[D1]],".",Tabela813[[#This Row],[D2]],".",Tabela813[[#This Row],[D3]],".",Tabela813[[#This Row],[T]],".",Tabela813[[#This Row],[D4]]),"")</f>
        <v>1.2.1.5.01.4.4.00</v>
      </c>
      <c r="L278" s="23" t="s">
        <v>990</v>
      </c>
      <c r="M278" s="20" t="str">
        <f t="shared" si="5"/>
        <v>A</v>
      </c>
      <c r="N278" s="20">
        <f>IF(VALUE(Tabela813[[#This Row],[RED]]) &gt; 0,1,0) + IF(VALUE(J278)&gt;0,8,IF(VALUE(I278)&gt;0,7,IF(VALUE(H278)&gt;0,6,IF(VALUE(G278)&gt;0,5,IF(VALUE(F278)&gt;0,4,IF(VALUE(E278)&gt;0,3,IF(VALUE(D278)&gt;0,2,1)))))))</f>
        <v>7</v>
      </c>
      <c r="O278" s="22" t="s">
        <v>51</v>
      </c>
      <c r="P278" s="1" t="s">
        <v>131</v>
      </c>
      <c r="Q278" s="1"/>
      <c r="R278" s="39"/>
      <c r="S278" s="154" t="s">
        <v>158</v>
      </c>
      <c r="T278" s="7" t="str">
        <f>Tabela813[[#This Row],[NR]]&amp;" - "&amp;Tabela813[[#This Row],[Especificação]]</f>
        <v>1.2.1.5.01.4.4.00 - Contribuição Oriunda de Sentenças Judiciais - Servidor Civil Ativo - Dívida Ativa - Multas e Juros de Mora da Dívida Ativa</v>
      </c>
    </row>
    <row r="279" spans="1:20" ht="30" x14ac:dyDescent="0.25">
      <c r="A279" s="179"/>
      <c r="B279" s="51"/>
      <c r="C279" s="22" t="s">
        <v>1537</v>
      </c>
      <c r="D279" s="22" t="s">
        <v>1546</v>
      </c>
      <c r="E279" s="22" t="s">
        <v>1537</v>
      </c>
      <c r="F279" s="22" t="s">
        <v>1548</v>
      </c>
      <c r="G279" s="22" t="s">
        <v>1539</v>
      </c>
      <c r="H279" s="22" t="s">
        <v>1547</v>
      </c>
      <c r="I279" s="22" t="s">
        <v>1548</v>
      </c>
      <c r="J279" s="22" t="s">
        <v>1543</v>
      </c>
      <c r="K279" s="20" t="str">
        <f>IF(Tabela813[[#This Row],[C]]&lt;&gt;"",IF(Tabela813[[#This Row],[RED]]&lt;&gt;"",(Tabela813[[#This Row],[RED]] &amp; "."),"") &amp; CONCATENATE(Tabela813[[#This Row],[C]],".",Tabela813[[#This Row],[O]],".",Tabela813[[#This Row],[E]],".",Tabela813[[#This Row],[D1]],".",Tabela813[[#This Row],[D2]],".",Tabela813[[#This Row],[D3]],".",Tabela813[[#This Row],[T]],".",Tabela813[[#This Row],[D4]]),"")</f>
        <v>1.2.1.5.01.4.5.00</v>
      </c>
      <c r="L279" s="23" t="s">
        <v>991</v>
      </c>
      <c r="M279" s="20" t="str">
        <f t="shared" si="5"/>
        <v>A</v>
      </c>
      <c r="N279" s="20">
        <f>IF(VALUE(Tabela813[[#This Row],[RED]]) &gt; 0,1,0) + IF(VALUE(J279)&gt;0,8,IF(VALUE(I279)&gt;0,7,IF(VALUE(H279)&gt;0,6,IF(VALUE(G279)&gt;0,5,IF(VALUE(F279)&gt;0,4,IF(VALUE(E279)&gt;0,3,IF(VALUE(D279)&gt;0,2,1)))))))</f>
        <v>7</v>
      </c>
      <c r="O279" s="22" t="s">
        <v>51</v>
      </c>
      <c r="P279" s="1" t="s">
        <v>131</v>
      </c>
      <c r="Q279" s="1"/>
      <c r="R279" s="39"/>
      <c r="S279" s="154" t="s">
        <v>158</v>
      </c>
      <c r="T279" s="7" t="str">
        <f>Tabela813[[#This Row],[NR]]&amp;" - "&amp;Tabela813[[#This Row],[Especificação]]</f>
        <v>1.2.1.5.01.4.5.00 - Contribuição Oriunda de Sentenças Judiciais - Servidor Civil Ativo - Multas</v>
      </c>
    </row>
    <row r="280" spans="1:20" ht="30" x14ac:dyDescent="0.25">
      <c r="A280" s="179"/>
      <c r="B280" s="51"/>
      <c r="C280" s="22" t="s">
        <v>1537</v>
      </c>
      <c r="D280" s="22" t="s">
        <v>1546</v>
      </c>
      <c r="E280" s="22" t="s">
        <v>1537</v>
      </c>
      <c r="F280" s="22" t="s">
        <v>1548</v>
      </c>
      <c r="G280" s="22" t="s">
        <v>1539</v>
      </c>
      <c r="H280" s="22" t="s">
        <v>1547</v>
      </c>
      <c r="I280" s="22" t="s">
        <v>1542</v>
      </c>
      <c r="J280" s="22" t="s">
        <v>1543</v>
      </c>
      <c r="K280" s="20" t="str">
        <f>IF(Tabela813[[#This Row],[C]]&lt;&gt;"",IF(Tabela813[[#This Row],[RED]]&lt;&gt;"",(Tabela813[[#This Row],[RED]] &amp; "."),"") &amp; CONCATENATE(Tabela813[[#This Row],[C]],".",Tabela813[[#This Row],[O]],".",Tabela813[[#This Row],[E]],".",Tabela813[[#This Row],[D1]],".",Tabela813[[#This Row],[D2]],".",Tabela813[[#This Row],[D3]],".",Tabela813[[#This Row],[T]],".",Tabela813[[#This Row],[D4]]),"")</f>
        <v>1.2.1.5.01.4.6.00</v>
      </c>
      <c r="L280" s="23" t="s">
        <v>992</v>
      </c>
      <c r="M280" s="20" t="str">
        <f t="shared" si="5"/>
        <v>A</v>
      </c>
      <c r="N280" s="20">
        <f>IF(VALUE(Tabela813[[#This Row],[RED]]) &gt; 0,1,0) + IF(VALUE(J280)&gt;0,8,IF(VALUE(I280)&gt;0,7,IF(VALUE(H280)&gt;0,6,IF(VALUE(G280)&gt;0,5,IF(VALUE(F280)&gt;0,4,IF(VALUE(E280)&gt;0,3,IF(VALUE(D280)&gt;0,2,1)))))))</f>
        <v>7</v>
      </c>
      <c r="O280" s="22" t="s">
        <v>51</v>
      </c>
      <c r="P280" s="1" t="s">
        <v>131</v>
      </c>
      <c r="Q280" s="1"/>
      <c r="R280" s="39"/>
      <c r="S280" s="154" t="s">
        <v>158</v>
      </c>
      <c r="T280" s="7" t="str">
        <f>Tabela813[[#This Row],[NR]]&amp;" - "&amp;Tabela813[[#This Row],[Especificação]]</f>
        <v>1.2.1.5.01.4.6.00 - Contribuição Oriunda de Sentenças Judiciais - Servidor Civil Ativo - Juros de Mora</v>
      </c>
    </row>
    <row r="281" spans="1:20" ht="30" x14ac:dyDescent="0.25">
      <c r="A281" s="179"/>
      <c r="B281" s="51"/>
      <c r="C281" s="22" t="s">
        <v>1537</v>
      </c>
      <c r="D281" s="22" t="s">
        <v>1546</v>
      </c>
      <c r="E281" s="22" t="s">
        <v>1537</v>
      </c>
      <c r="F281" s="22" t="s">
        <v>1548</v>
      </c>
      <c r="G281" s="22" t="s">
        <v>1539</v>
      </c>
      <c r="H281" s="22" t="s">
        <v>1547</v>
      </c>
      <c r="I281" s="22" t="s">
        <v>1544</v>
      </c>
      <c r="J281" s="22" t="s">
        <v>1543</v>
      </c>
      <c r="K281" s="20" t="str">
        <f>IF(Tabela813[[#This Row],[C]]&lt;&gt;"",IF(Tabela813[[#This Row],[RED]]&lt;&gt;"",(Tabela813[[#This Row],[RED]] &amp; "."),"") &amp; CONCATENATE(Tabela813[[#This Row],[C]],".",Tabela813[[#This Row],[O]],".",Tabela813[[#This Row],[E]],".",Tabela813[[#This Row],[D1]],".",Tabela813[[#This Row],[D2]],".",Tabela813[[#This Row],[D3]],".",Tabela813[[#This Row],[T]],".",Tabela813[[#This Row],[D4]]),"")</f>
        <v>1.2.1.5.01.4.7.00</v>
      </c>
      <c r="L281" s="23" t="s">
        <v>993</v>
      </c>
      <c r="M281" s="20" t="str">
        <f t="shared" si="5"/>
        <v>A</v>
      </c>
      <c r="N281" s="20">
        <f>IF(VALUE(Tabela813[[#This Row],[RED]]) &gt; 0,1,0) + IF(VALUE(J281)&gt;0,8,IF(VALUE(I281)&gt;0,7,IF(VALUE(H281)&gt;0,6,IF(VALUE(G281)&gt;0,5,IF(VALUE(F281)&gt;0,4,IF(VALUE(E281)&gt;0,3,IF(VALUE(D281)&gt;0,2,1)))))))</f>
        <v>7</v>
      </c>
      <c r="O281" s="22" t="s">
        <v>51</v>
      </c>
      <c r="P281" s="1" t="s">
        <v>131</v>
      </c>
      <c r="Q281" s="1"/>
      <c r="R281" s="39"/>
      <c r="S281" s="154" t="s">
        <v>158</v>
      </c>
      <c r="T281" s="7" t="str">
        <f>Tabela813[[#This Row],[NR]]&amp;" - "&amp;Tabela813[[#This Row],[Especificação]]</f>
        <v>1.2.1.5.01.4.7.00 - Contribuição Oriunda de Sentenças Judiciais - Servidor Civil Ativo - Dívida Ativa - Multas da Dívida Ativa</v>
      </c>
    </row>
    <row r="282" spans="1:20" ht="30" x14ac:dyDescent="0.25">
      <c r="A282" s="179"/>
      <c r="B282" s="51"/>
      <c r="C282" s="22" t="s">
        <v>1537</v>
      </c>
      <c r="D282" s="22" t="s">
        <v>1546</v>
      </c>
      <c r="E282" s="22" t="s">
        <v>1537</v>
      </c>
      <c r="F282" s="22" t="s">
        <v>1548</v>
      </c>
      <c r="G282" s="22" t="s">
        <v>1539</v>
      </c>
      <c r="H282" s="22" t="s">
        <v>1547</v>
      </c>
      <c r="I282" s="22" t="s">
        <v>1545</v>
      </c>
      <c r="J282" s="22" t="s">
        <v>1543</v>
      </c>
      <c r="K282" s="20" t="str">
        <f>IF(Tabela813[[#This Row],[C]]&lt;&gt;"",IF(Tabela813[[#This Row],[RED]]&lt;&gt;"",(Tabela813[[#This Row],[RED]] &amp; "."),"") &amp; CONCATENATE(Tabela813[[#This Row],[C]],".",Tabela813[[#This Row],[O]],".",Tabela813[[#This Row],[E]],".",Tabela813[[#This Row],[D1]],".",Tabela813[[#This Row],[D2]],".",Tabela813[[#This Row],[D3]],".",Tabela813[[#This Row],[T]],".",Tabela813[[#This Row],[D4]]),"")</f>
        <v>1.2.1.5.01.4.8.00</v>
      </c>
      <c r="L282" s="23" t="s">
        <v>994</v>
      </c>
      <c r="M282" s="20" t="str">
        <f t="shared" si="5"/>
        <v>A</v>
      </c>
      <c r="N282" s="20">
        <f>IF(VALUE(Tabela813[[#This Row],[RED]]) &gt; 0,1,0) + IF(VALUE(J282)&gt;0,8,IF(VALUE(I282)&gt;0,7,IF(VALUE(H282)&gt;0,6,IF(VALUE(G282)&gt;0,5,IF(VALUE(F282)&gt;0,4,IF(VALUE(E282)&gt;0,3,IF(VALUE(D282)&gt;0,2,1)))))))</f>
        <v>7</v>
      </c>
      <c r="O282" s="22" t="s">
        <v>51</v>
      </c>
      <c r="P282" s="1" t="s">
        <v>131</v>
      </c>
      <c r="Q282" s="1"/>
      <c r="R282" s="39"/>
      <c r="S282" s="154" t="s">
        <v>158</v>
      </c>
      <c r="T282" s="7" t="str">
        <f>Tabela813[[#This Row],[NR]]&amp;" - "&amp;Tabela813[[#This Row],[Especificação]]</f>
        <v>1.2.1.5.01.4.8.00 - Contribuição Oriunda de Sentenças Judiciais - Servidor Civil Ativo - Juros de Mora da Dívida Ativa</v>
      </c>
    </row>
    <row r="283" spans="1:20" ht="30" x14ac:dyDescent="0.25">
      <c r="A283" s="179"/>
      <c r="B283" s="51"/>
      <c r="C283" s="22" t="s">
        <v>1537</v>
      </c>
      <c r="D283" s="22" t="s">
        <v>1546</v>
      </c>
      <c r="E283" s="22" t="s">
        <v>1537</v>
      </c>
      <c r="F283" s="22" t="s">
        <v>1548</v>
      </c>
      <c r="G283" s="22" t="s">
        <v>1539</v>
      </c>
      <c r="H283" s="22" t="s">
        <v>1548</v>
      </c>
      <c r="I283" s="22" t="s">
        <v>1540</v>
      </c>
      <c r="J283" s="22" t="s">
        <v>1543</v>
      </c>
      <c r="K283" s="20" t="str">
        <f>IF(Tabela813[[#This Row],[C]]&lt;&gt;"",IF(Tabela813[[#This Row],[RED]]&lt;&gt;"",(Tabela813[[#This Row],[RED]] &amp; "."),"") &amp; CONCATENATE(Tabela813[[#This Row],[C]],".",Tabela813[[#This Row],[O]],".",Tabela813[[#This Row],[E]],".",Tabela813[[#This Row],[D1]],".",Tabela813[[#This Row],[D2]],".",Tabela813[[#This Row],[D3]],".",Tabela813[[#This Row],[T]],".",Tabela813[[#This Row],[D4]]),"")</f>
        <v>1.2.1.5.01.5.0.00</v>
      </c>
      <c r="L283" s="23" t="s">
        <v>132</v>
      </c>
      <c r="M283" s="20" t="str">
        <f t="shared" si="5"/>
        <v>S</v>
      </c>
      <c r="N283" s="20">
        <f>IF(VALUE(Tabela813[[#This Row],[RED]]) &gt; 0,1,0) + IF(VALUE(J283)&gt;0,8,IF(VALUE(I283)&gt;0,7,IF(VALUE(H283)&gt;0,6,IF(VALUE(G283)&gt;0,5,IF(VALUE(F283)&gt;0,4,IF(VALUE(E283)&gt;0,3,IF(VALUE(D283)&gt;0,2,1)))))))</f>
        <v>6</v>
      </c>
      <c r="O283" s="22" t="s">
        <v>51</v>
      </c>
      <c r="P283" s="1" t="s">
        <v>133</v>
      </c>
      <c r="Q283" s="1"/>
      <c r="R283" s="39"/>
      <c r="S283" s="154" t="s">
        <v>158</v>
      </c>
      <c r="T283" s="7" t="str">
        <f>Tabela813[[#This Row],[NR]]&amp;" - "&amp;Tabela813[[#This Row],[Especificação]]</f>
        <v>1.2.1.5.01.5.0.00 - Contribuição Oriunda de Sentenças Judiciais - Servidor Civil Inativo</v>
      </c>
    </row>
    <row r="284" spans="1:20" ht="30" x14ac:dyDescent="0.25">
      <c r="A284" s="179"/>
      <c r="B284" s="51"/>
      <c r="C284" s="22" t="s">
        <v>1537</v>
      </c>
      <c r="D284" s="22" t="s">
        <v>1546</v>
      </c>
      <c r="E284" s="22" t="s">
        <v>1537</v>
      </c>
      <c r="F284" s="22" t="s">
        <v>1548</v>
      </c>
      <c r="G284" s="22" t="s">
        <v>1539</v>
      </c>
      <c r="H284" s="22" t="s">
        <v>1548</v>
      </c>
      <c r="I284" s="22" t="s">
        <v>1537</v>
      </c>
      <c r="J284" s="22" t="s">
        <v>1543</v>
      </c>
      <c r="K284" s="20" t="str">
        <f>IF(Tabela813[[#This Row],[C]]&lt;&gt;"",IF(Tabela813[[#This Row],[RED]]&lt;&gt;"",(Tabela813[[#This Row],[RED]] &amp; "."),"") &amp; CONCATENATE(Tabela813[[#This Row],[C]],".",Tabela813[[#This Row],[O]],".",Tabela813[[#This Row],[E]],".",Tabela813[[#This Row],[D1]],".",Tabela813[[#This Row],[D2]],".",Tabela813[[#This Row],[D3]],".",Tabela813[[#This Row],[T]],".",Tabela813[[#This Row],[D4]]),"")</f>
        <v>1.2.1.5.01.5.1.00</v>
      </c>
      <c r="L284" s="23" t="s">
        <v>995</v>
      </c>
      <c r="M284" s="20" t="str">
        <f t="shared" si="5"/>
        <v>A</v>
      </c>
      <c r="N284" s="20">
        <f>IF(VALUE(Tabela813[[#This Row],[RED]]) &gt; 0,1,0) + IF(VALUE(J284)&gt;0,8,IF(VALUE(I284)&gt;0,7,IF(VALUE(H284)&gt;0,6,IF(VALUE(G284)&gt;0,5,IF(VALUE(F284)&gt;0,4,IF(VALUE(E284)&gt;0,3,IF(VALUE(D284)&gt;0,2,1)))))))</f>
        <v>7</v>
      </c>
      <c r="O284" s="22" t="s">
        <v>51</v>
      </c>
      <c r="P284" s="1" t="s">
        <v>133</v>
      </c>
      <c r="Q284" s="1"/>
      <c r="R284" s="39"/>
      <c r="S284" s="154" t="s">
        <v>158</v>
      </c>
      <c r="T284" s="7" t="str">
        <f>Tabela813[[#This Row],[NR]]&amp;" - "&amp;Tabela813[[#This Row],[Especificação]]</f>
        <v>1.2.1.5.01.5.1.00 - Contribuição Oriunda de Sentenças Judiciais - Servidor Civil Inativo - Principal</v>
      </c>
    </row>
    <row r="285" spans="1:20" ht="30" x14ac:dyDescent="0.25">
      <c r="A285" s="179"/>
      <c r="B285" s="51"/>
      <c r="C285" s="22" t="s">
        <v>1537</v>
      </c>
      <c r="D285" s="22" t="s">
        <v>1546</v>
      </c>
      <c r="E285" s="22" t="s">
        <v>1537</v>
      </c>
      <c r="F285" s="22" t="s">
        <v>1548</v>
      </c>
      <c r="G285" s="22" t="s">
        <v>1539</v>
      </c>
      <c r="H285" s="22" t="s">
        <v>1548</v>
      </c>
      <c r="I285" s="22" t="s">
        <v>1546</v>
      </c>
      <c r="J285" s="22" t="s">
        <v>1543</v>
      </c>
      <c r="K285" s="20" t="str">
        <f>IF(Tabela813[[#This Row],[C]]&lt;&gt;"",IF(Tabela813[[#This Row],[RED]]&lt;&gt;"",(Tabela813[[#This Row],[RED]] &amp; "."),"") &amp; CONCATENATE(Tabela813[[#This Row],[C]],".",Tabela813[[#This Row],[O]],".",Tabela813[[#This Row],[E]],".",Tabela813[[#This Row],[D1]],".",Tabela813[[#This Row],[D2]],".",Tabela813[[#This Row],[D3]],".",Tabela813[[#This Row],[T]],".",Tabela813[[#This Row],[D4]]),"")</f>
        <v>1.2.1.5.01.5.2.00</v>
      </c>
      <c r="L285" s="23" t="s">
        <v>996</v>
      </c>
      <c r="M285" s="20" t="str">
        <f t="shared" si="5"/>
        <v>A</v>
      </c>
      <c r="N285" s="20">
        <f>IF(VALUE(Tabela813[[#This Row],[RED]]) &gt; 0,1,0) + IF(VALUE(J285)&gt;0,8,IF(VALUE(I285)&gt;0,7,IF(VALUE(H285)&gt;0,6,IF(VALUE(G285)&gt;0,5,IF(VALUE(F285)&gt;0,4,IF(VALUE(E285)&gt;0,3,IF(VALUE(D285)&gt;0,2,1)))))))</f>
        <v>7</v>
      </c>
      <c r="O285" s="22" t="s">
        <v>51</v>
      </c>
      <c r="P285" s="1" t="s">
        <v>133</v>
      </c>
      <c r="Q285" s="1"/>
      <c r="R285" s="39"/>
      <c r="S285" s="154" t="s">
        <v>158</v>
      </c>
      <c r="T285" s="7" t="str">
        <f>Tabela813[[#This Row],[NR]]&amp;" - "&amp;Tabela813[[#This Row],[Especificação]]</f>
        <v>1.2.1.5.01.5.2.00 - Contribuição Oriunda de Sentenças Judiciais - Servidor Civil Inativo - Multas e Juros de Mora</v>
      </c>
    </row>
    <row r="286" spans="1:20" ht="30" x14ac:dyDescent="0.25">
      <c r="A286" s="179"/>
      <c r="B286" s="51"/>
      <c r="C286" s="22" t="s">
        <v>1537</v>
      </c>
      <c r="D286" s="22" t="s">
        <v>1546</v>
      </c>
      <c r="E286" s="22" t="s">
        <v>1537</v>
      </c>
      <c r="F286" s="22" t="s">
        <v>1548</v>
      </c>
      <c r="G286" s="22" t="s">
        <v>1539</v>
      </c>
      <c r="H286" s="22" t="s">
        <v>1548</v>
      </c>
      <c r="I286" s="22" t="s">
        <v>1538</v>
      </c>
      <c r="J286" s="22" t="s">
        <v>1543</v>
      </c>
      <c r="K286" s="20" t="str">
        <f>IF(Tabela813[[#This Row],[C]]&lt;&gt;"",IF(Tabela813[[#This Row],[RED]]&lt;&gt;"",(Tabela813[[#This Row],[RED]] &amp; "."),"") &amp; CONCATENATE(Tabela813[[#This Row],[C]],".",Tabela813[[#This Row],[O]],".",Tabela813[[#This Row],[E]],".",Tabela813[[#This Row],[D1]],".",Tabela813[[#This Row],[D2]],".",Tabela813[[#This Row],[D3]],".",Tabela813[[#This Row],[T]],".",Tabela813[[#This Row],[D4]]),"")</f>
        <v>1.2.1.5.01.5.3.00</v>
      </c>
      <c r="L286" s="23" t="s">
        <v>997</v>
      </c>
      <c r="M286" s="20" t="str">
        <f t="shared" si="5"/>
        <v>A</v>
      </c>
      <c r="N286" s="20">
        <f>IF(VALUE(Tabela813[[#This Row],[RED]]) &gt; 0,1,0) + IF(VALUE(J286)&gt;0,8,IF(VALUE(I286)&gt;0,7,IF(VALUE(H286)&gt;0,6,IF(VALUE(G286)&gt;0,5,IF(VALUE(F286)&gt;0,4,IF(VALUE(E286)&gt;0,3,IF(VALUE(D286)&gt;0,2,1)))))))</f>
        <v>7</v>
      </c>
      <c r="O286" s="22" t="s">
        <v>51</v>
      </c>
      <c r="P286" s="1" t="s">
        <v>133</v>
      </c>
      <c r="Q286" s="1"/>
      <c r="R286" s="39"/>
      <c r="S286" s="154" t="s">
        <v>158</v>
      </c>
      <c r="T286" s="7" t="str">
        <f>Tabela813[[#This Row],[NR]]&amp;" - "&amp;Tabela813[[#This Row],[Especificação]]</f>
        <v>1.2.1.5.01.5.3.00 - Contribuição Oriunda de Sentenças Judiciais - Servidor Civil Inativo - Dívida Ativa</v>
      </c>
    </row>
    <row r="287" spans="1:20" ht="30" x14ac:dyDescent="0.25">
      <c r="A287" s="179"/>
      <c r="B287" s="51"/>
      <c r="C287" s="22" t="s">
        <v>1537</v>
      </c>
      <c r="D287" s="22" t="s">
        <v>1546</v>
      </c>
      <c r="E287" s="22" t="s">
        <v>1537</v>
      </c>
      <c r="F287" s="22" t="s">
        <v>1548</v>
      </c>
      <c r="G287" s="22" t="s">
        <v>1539</v>
      </c>
      <c r="H287" s="22" t="s">
        <v>1548</v>
      </c>
      <c r="I287" s="22" t="s">
        <v>1547</v>
      </c>
      <c r="J287" s="22" t="s">
        <v>1543</v>
      </c>
      <c r="K287" s="20" t="str">
        <f>IF(Tabela813[[#This Row],[C]]&lt;&gt;"",IF(Tabela813[[#This Row],[RED]]&lt;&gt;"",(Tabela813[[#This Row],[RED]] &amp; "."),"") &amp; CONCATENATE(Tabela813[[#This Row],[C]],".",Tabela813[[#This Row],[O]],".",Tabela813[[#This Row],[E]],".",Tabela813[[#This Row],[D1]],".",Tabela813[[#This Row],[D2]],".",Tabela813[[#This Row],[D3]],".",Tabela813[[#This Row],[T]],".",Tabela813[[#This Row],[D4]]),"")</f>
        <v>1.2.1.5.01.5.4.00</v>
      </c>
      <c r="L287" s="23" t="s">
        <v>998</v>
      </c>
      <c r="M287" s="20" t="str">
        <f t="shared" si="5"/>
        <v>A</v>
      </c>
      <c r="N287" s="20">
        <f>IF(VALUE(Tabela813[[#This Row],[RED]]) &gt; 0,1,0) + IF(VALUE(J287)&gt;0,8,IF(VALUE(I287)&gt;0,7,IF(VALUE(H287)&gt;0,6,IF(VALUE(G287)&gt;0,5,IF(VALUE(F287)&gt;0,4,IF(VALUE(E287)&gt;0,3,IF(VALUE(D287)&gt;0,2,1)))))))</f>
        <v>7</v>
      </c>
      <c r="O287" s="22" t="s">
        <v>51</v>
      </c>
      <c r="P287" s="1" t="s">
        <v>133</v>
      </c>
      <c r="Q287" s="1"/>
      <c r="R287" s="39"/>
      <c r="S287" s="154" t="s">
        <v>158</v>
      </c>
      <c r="T287" s="7" t="str">
        <f>Tabela813[[#This Row],[NR]]&amp;" - "&amp;Tabela813[[#This Row],[Especificação]]</f>
        <v>1.2.1.5.01.5.4.00 - Contribuição Oriunda de Sentenças Judiciais - Servidor Civil Inativo - Dívida Ativa - Multas e Juros de Mora da Dívida Ativa</v>
      </c>
    </row>
    <row r="288" spans="1:20" ht="30" x14ac:dyDescent="0.25">
      <c r="A288" s="179"/>
      <c r="B288" s="51"/>
      <c r="C288" s="22" t="s">
        <v>1537</v>
      </c>
      <c r="D288" s="22" t="s">
        <v>1546</v>
      </c>
      <c r="E288" s="22" t="s">
        <v>1537</v>
      </c>
      <c r="F288" s="22" t="s">
        <v>1548</v>
      </c>
      <c r="G288" s="22" t="s">
        <v>1539</v>
      </c>
      <c r="H288" s="22" t="s">
        <v>1548</v>
      </c>
      <c r="I288" s="22" t="s">
        <v>1548</v>
      </c>
      <c r="J288" s="22" t="s">
        <v>1543</v>
      </c>
      <c r="K288" s="20" t="str">
        <f>IF(Tabela813[[#This Row],[C]]&lt;&gt;"",IF(Tabela813[[#This Row],[RED]]&lt;&gt;"",(Tabela813[[#This Row],[RED]] &amp; "."),"") &amp; CONCATENATE(Tabela813[[#This Row],[C]],".",Tabela813[[#This Row],[O]],".",Tabela813[[#This Row],[E]],".",Tabela813[[#This Row],[D1]],".",Tabela813[[#This Row],[D2]],".",Tabela813[[#This Row],[D3]],".",Tabela813[[#This Row],[T]],".",Tabela813[[#This Row],[D4]]),"")</f>
        <v>1.2.1.5.01.5.5.00</v>
      </c>
      <c r="L288" s="23" t="s">
        <v>999</v>
      </c>
      <c r="M288" s="20" t="str">
        <f t="shared" si="5"/>
        <v>A</v>
      </c>
      <c r="N288" s="20">
        <f>IF(VALUE(Tabela813[[#This Row],[RED]]) &gt; 0,1,0) + IF(VALUE(J288)&gt;0,8,IF(VALUE(I288)&gt;0,7,IF(VALUE(H288)&gt;0,6,IF(VALUE(G288)&gt;0,5,IF(VALUE(F288)&gt;0,4,IF(VALUE(E288)&gt;0,3,IF(VALUE(D288)&gt;0,2,1)))))))</f>
        <v>7</v>
      </c>
      <c r="O288" s="22" t="s">
        <v>51</v>
      </c>
      <c r="P288" s="1" t="s">
        <v>133</v>
      </c>
      <c r="Q288" s="1"/>
      <c r="R288" s="39"/>
      <c r="S288" s="154" t="s">
        <v>158</v>
      </c>
      <c r="T288" s="7" t="str">
        <f>Tabela813[[#This Row],[NR]]&amp;" - "&amp;Tabela813[[#This Row],[Especificação]]</f>
        <v>1.2.1.5.01.5.5.00 - Contribuição Oriunda de Sentenças Judiciais - Servidor Civil Inativo - Multas</v>
      </c>
    </row>
    <row r="289" spans="1:20" ht="30" x14ac:dyDescent="0.25">
      <c r="A289" s="179"/>
      <c r="B289" s="51"/>
      <c r="C289" s="22" t="s">
        <v>1537</v>
      </c>
      <c r="D289" s="22" t="s">
        <v>1546</v>
      </c>
      <c r="E289" s="22" t="s">
        <v>1537</v>
      </c>
      <c r="F289" s="22" t="s">
        <v>1548</v>
      </c>
      <c r="G289" s="22" t="s">
        <v>1539</v>
      </c>
      <c r="H289" s="22" t="s">
        <v>1548</v>
      </c>
      <c r="I289" s="22" t="s">
        <v>1542</v>
      </c>
      <c r="J289" s="22" t="s">
        <v>1543</v>
      </c>
      <c r="K289" s="20" t="str">
        <f>IF(Tabela813[[#This Row],[C]]&lt;&gt;"",IF(Tabela813[[#This Row],[RED]]&lt;&gt;"",(Tabela813[[#This Row],[RED]] &amp; "."),"") &amp; CONCATENATE(Tabela813[[#This Row],[C]],".",Tabela813[[#This Row],[O]],".",Tabela813[[#This Row],[E]],".",Tabela813[[#This Row],[D1]],".",Tabela813[[#This Row],[D2]],".",Tabela813[[#This Row],[D3]],".",Tabela813[[#This Row],[T]],".",Tabela813[[#This Row],[D4]]),"")</f>
        <v>1.2.1.5.01.5.6.00</v>
      </c>
      <c r="L289" s="23" t="s">
        <v>1000</v>
      </c>
      <c r="M289" s="20" t="str">
        <f t="shared" si="5"/>
        <v>A</v>
      </c>
      <c r="N289" s="20">
        <f>IF(VALUE(Tabela813[[#This Row],[RED]]) &gt; 0,1,0) + IF(VALUE(J289)&gt;0,8,IF(VALUE(I289)&gt;0,7,IF(VALUE(H289)&gt;0,6,IF(VALUE(G289)&gt;0,5,IF(VALUE(F289)&gt;0,4,IF(VALUE(E289)&gt;0,3,IF(VALUE(D289)&gt;0,2,1)))))))</f>
        <v>7</v>
      </c>
      <c r="O289" s="22" t="s">
        <v>51</v>
      </c>
      <c r="P289" s="1" t="s">
        <v>133</v>
      </c>
      <c r="Q289" s="1"/>
      <c r="R289" s="39"/>
      <c r="S289" s="154" t="s">
        <v>158</v>
      </c>
      <c r="T289" s="7" t="str">
        <f>Tabela813[[#This Row],[NR]]&amp;" - "&amp;Tabela813[[#This Row],[Especificação]]</f>
        <v>1.2.1.5.01.5.6.00 - Contribuição Oriunda de Sentenças Judiciais - Servidor Civil Inativo - Juros de Mora</v>
      </c>
    </row>
    <row r="290" spans="1:20" ht="30" x14ac:dyDescent="0.25">
      <c r="A290" s="179"/>
      <c r="B290" s="51"/>
      <c r="C290" s="22" t="s">
        <v>1537</v>
      </c>
      <c r="D290" s="22" t="s">
        <v>1546</v>
      </c>
      <c r="E290" s="22" t="s">
        <v>1537</v>
      </c>
      <c r="F290" s="22" t="s">
        <v>1548</v>
      </c>
      <c r="G290" s="22" t="s">
        <v>1539</v>
      </c>
      <c r="H290" s="22" t="s">
        <v>1548</v>
      </c>
      <c r="I290" s="22" t="s">
        <v>1544</v>
      </c>
      <c r="J290" s="22" t="s">
        <v>1543</v>
      </c>
      <c r="K290" s="20" t="str">
        <f>IF(Tabela813[[#This Row],[C]]&lt;&gt;"",IF(Tabela813[[#This Row],[RED]]&lt;&gt;"",(Tabela813[[#This Row],[RED]] &amp; "."),"") &amp; CONCATENATE(Tabela813[[#This Row],[C]],".",Tabela813[[#This Row],[O]],".",Tabela813[[#This Row],[E]],".",Tabela813[[#This Row],[D1]],".",Tabela813[[#This Row],[D2]],".",Tabela813[[#This Row],[D3]],".",Tabela813[[#This Row],[T]],".",Tabela813[[#This Row],[D4]]),"")</f>
        <v>1.2.1.5.01.5.7.00</v>
      </c>
      <c r="L290" s="23" t="s">
        <v>1001</v>
      </c>
      <c r="M290" s="20" t="str">
        <f t="shared" si="5"/>
        <v>A</v>
      </c>
      <c r="N290" s="20">
        <f>IF(VALUE(Tabela813[[#This Row],[RED]]) &gt; 0,1,0) + IF(VALUE(J290)&gt;0,8,IF(VALUE(I290)&gt;0,7,IF(VALUE(H290)&gt;0,6,IF(VALUE(G290)&gt;0,5,IF(VALUE(F290)&gt;0,4,IF(VALUE(E290)&gt;0,3,IF(VALUE(D290)&gt;0,2,1)))))))</f>
        <v>7</v>
      </c>
      <c r="O290" s="22" t="s">
        <v>51</v>
      </c>
      <c r="P290" s="1" t="s">
        <v>133</v>
      </c>
      <c r="Q290" s="1"/>
      <c r="R290" s="39"/>
      <c r="S290" s="154" t="s">
        <v>158</v>
      </c>
      <c r="T290" s="7" t="str">
        <f>Tabela813[[#This Row],[NR]]&amp;" - "&amp;Tabela813[[#This Row],[Especificação]]</f>
        <v>1.2.1.5.01.5.7.00 - Contribuição Oriunda de Sentenças Judiciais - Servidor Civil Inativo - Dívida Ativa - Multas da Dívida Ativa</v>
      </c>
    </row>
    <row r="291" spans="1:20" ht="30" x14ac:dyDescent="0.25">
      <c r="A291" s="179"/>
      <c r="B291" s="51"/>
      <c r="C291" s="22" t="s">
        <v>1537</v>
      </c>
      <c r="D291" s="22" t="s">
        <v>1546</v>
      </c>
      <c r="E291" s="22" t="s">
        <v>1537</v>
      </c>
      <c r="F291" s="22" t="s">
        <v>1548</v>
      </c>
      <c r="G291" s="22" t="s">
        <v>1539</v>
      </c>
      <c r="H291" s="22" t="s">
        <v>1548</v>
      </c>
      <c r="I291" s="22" t="s">
        <v>1545</v>
      </c>
      <c r="J291" s="22" t="s">
        <v>1543</v>
      </c>
      <c r="K291" s="20" t="str">
        <f>IF(Tabela813[[#This Row],[C]]&lt;&gt;"",IF(Tabela813[[#This Row],[RED]]&lt;&gt;"",(Tabela813[[#This Row],[RED]] &amp; "."),"") &amp; CONCATENATE(Tabela813[[#This Row],[C]],".",Tabela813[[#This Row],[O]],".",Tabela813[[#This Row],[E]],".",Tabela813[[#This Row],[D1]],".",Tabela813[[#This Row],[D2]],".",Tabela813[[#This Row],[D3]],".",Tabela813[[#This Row],[T]],".",Tabela813[[#This Row],[D4]]),"")</f>
        <v>1.2.1.5.01.5.8.00</v>
      </c>
      <c r="L291" s="23" t="s">
        <v>1002</v>
      </c>
      <c r="M291" s="20" t="str">
        <f t="shared" si="5"/>
        <v>A</v>
      </c>
      <c r="N291" s="20">
        <f>IF(VALUE(Tabela813[[#This Row],[RED]]) &gt; 0,1,0) + IF(VALUE(J291)&gt;0,8,IF(VALUE(I291)&gt;0,7,IF(VALUE(H291)&gt;0,6,IF(VALUE(G291)&gt;0,5,IF(VALUE(F291)&gt;0,4,IF(VALUE(E291)&gt;0,3,IF(VALUE(D291)&gt;0,2,1)))))))</f>
        <v>7</v>
      </c>
      <c r="O291" s="22" t="s">
        <v>51</v>
      </c>
      <c r="P291" s="1" t="s">
        <v>133</v>
      </c>
      <c r="Q291" s="1"/>
      <c r="R291" s="39"/>
      <c r="S291" s="154" t="s">
        <v>158</v>
      </c>
      <c r="T291" s="7" t="str">
        <f>Tabela813[[#This Row],[NR]]&amp;" - "&amp;Tabela813[[#This Row],[Especificação]]</f>
        <v>1.2.1.5.01.5.8.00 - Contribuição Oriunda de Sentenças Judiciais - Servidor Civil Inativo - Juros de Mora da Dívida Ativa</v>
      </c>
    </row>
    <row r="292" spans="1:20" ht="30" x14ac:dyDescent="0.25">
      <c r="A292" s="179"/>
      <c r="B292" s="51"/>
      <c r="C292" s="22" t="s">
        <v>1537</v>
      </c>
      <c r="D292" s="22" t="s">
        <v>1546</v>
      </c>
      <c r="E292" s="22" t="s">
        <v>1537</v>
      </c>
      <c r="F292" s="22" t="s">
        <v>1548</v>
      </c>
      <c r="G292" s="22" t="s">
        <v>1539</v>
      </c>
      <c r="H292" s="22" t="s">
        <v>1542</v>
      </c>
      <c r="I292" s="22" t="s">
        <v>1540</v>
      </c>
      <c r="J292" s="22" t="s">
        <v>1543</v>
      </c>
      <c r="K292" s="20" t="str">
        <f>IF(Tabela813[[#This Row],[C]]&lt;&gt;"",IF(Tabela813[[#This Row],[RED]]&lt;&gt;"",(Tabela813[[#This Row],[RED]] &amp; "."),"") &amp; CONCATENATE(Tabela813[[#This Row],[C]],".",Tabela813[[#This Row],[O]],".",Tabela813[[#This Row],[E]],".",Tabela813[[#This Row],[D1]],".",Tabela813[[#This Row],[D2]],".",Tabela813[[#This Row],[D3]],".",Tabela813[[#This Row],[T]],".",Tabela813[[#This Row],[D4]]),"")</f>
        <v>1.2.1.5.01.6.0.00</v>
      </c>
      <c r="L292" s="23" t="s">
        <v>134</v>
      </c>
      <c r="M292" s="20" t="str">
        <f t="shared" si="5"/>
        <v>S</v>
      </c>
      <c r="N292" s="20">
        <f>IF(VALUE(Tabela813[[#This Row],[RED]]) &gt; 0,1,0) + IF(VALUE(J292)&gt;0,8,IF(VALUE(I292)&gt;0,7,IF(VALUE(H292)&gt;0,6,IF(VALUE(G292)&gt;0,5,IF(VALUE(F292)&gt;0,4,IF(VALUE(E292)&gt;0,3,IF(VALUE(D292)&gt;0,2,1)))))))</f>
        <v>6</v>
      </c>
      <c r="O292" s="22" t="s">
        <v>51</v>
      </c>
      <c r="P292" s="1" t="s">
        <v>135</v>
      </c>
      <c r="Q292" s="1"/>
      <c r="R292" s="39"/>
      <c r="S292" s="154" t="s">
        <v>158</v>
      </c>
      <c r="T292" s="7" t="str">
        <f>Tabela813[[#This Row],[NR]]&amp;" - "&amp;Tabela813[[#This Row],[Especificação]]</f>
        <v>1.2.1.5.01.6.0.00 - Contribuição Oriunda de Sentenças Judiciais - Servidor Civil - Pensionistas</v>
      </c>
    </row>
    <row r="293" spans="1:20" ht="30" x14ac:dyDescent="0.25">
      <c r="A293" s="179"/>
      <c r="B293" s="51"/>
      <c r="C293" s="22" t="s">
        <v>1537</v>
      </c>
      <c r="D293" s="22" t="s">
        <v>1546</v>
      </c>
      <c r="E293" s="22" t="s">
        <v>1537</v>
      </c>
      <c r="F293" s="22" t="s">
        <v>1548</v>
      </c>
      <c r="G293" s="22" t="s">
        <v>1539</v>
      </c>
      <c r="H293" s="22" t="s">
        <v>1542</v>
      </c>
      <c r="I293" s="22" t="s">
        <v>1537</v>
      </c>
      <c r="J293" s="22" t="s">
        <v>1543</v>
      </c>
      <c r="K293" s="20" t="str">
        <f>IF(Tabela813[[#This Row],[C]]&lt;&gt;"",IF(Tabela813[[#This Row],[RED]]&lt;&gt;"",(Tabela813[[#This Row],[RED]] &amp; "."),"") &amp; CONCATENATE(Tabela813[[#This Row],[C]],".",Tabela813[[#This Row],[O]],".",Tabela813[[#This Row],[E]],".",Tabela813[[#This Row],[D1]],".",Tabela813[[#This Row],[D2]],".",Tabela813[[#This Row],[D3]],".",Tabela813[[#This Row],[T]],".",Tabela813[[#This Row],[D4]]),"")</f>
        <v>1.2.1.5.01.6.1.00</v>
      </c>
      <c r="L293" s="23" t="s">
        <v>1003</v>
      </c>
      <c r="M293" s="20" t="str">
        <f t="shared" si="5"/>
        <v>A</v>
      </c>
      <c r="N293" s="20">
        <f>IF(VALUE(Tabela813[[#This Row],[RED]]) &gt; 0,1,0) + IF(VALUE(J293)&gt;0,8,IF(VALUE(I293)&gt;0,7,IF(VALUE(H293)&gt;0,6,IF(VALUE(G293)&gt;0,5,IF(VALUE(F293)&gt;0,4,IF(VALUE(E293)&gt;0,3,IF(VALUE(D293)&gt;0,2,1)))))))</f>
        <v>7</v>
      </c>
      <c r="O293" s="22" t="s">
        <v>51</v>
      </c>
      <c r="P293" s="1" t="s">
        <v>135</v>
      </c>
      <c r="Q293" s="1"/>
      <c r="R293" s="39"/>
      <c r="S293" s="154" t="s">
        <v>158</v>
      </c>
      <c r="T293" s="7" t="str">
        <f>Tabela813[[#This Row],[NR]]&amp;" - "&amp;Tabela813[[#This Row],[Especificação]]</f>
        <v>1.2.1.5.01.6.1.00 - Contribuição Oriunda de Sentenças Judiciais - Servidor Civil - Pensionistas - Principal</v>
      </c>
    </row>
    <row r="294" spans="1:20" ht="30" x14ac:dyDescent="0.25">
      <c r="A294" s="179"/>
      <c r="B294" s="51"/>
      <c r="C294" s="22" t="s">
        <v>1537</v>
      </c>
      <c r="D294" s="22" t="s">
        <v>1546</v>
      </c>
      <c r="E294" s="22" t="s">
        <v>1537</v>
      </c>
      <c r="F294" s="22" t="s">
        <v>1548</v>
      </c>
      <c r="G294" s="22" t="s">
        <v>1539</v>
      </c>
      <c r="H294" s="22" t="s">
        <v>1542</v>
      </c>
      <c r="I294" s="22" t="s">
        <v>1546</v>
      </c>
      <c r="J294" s="22" t="s">
        <v>1543</v>
      </c>
      <c r="K294" s="20" t="str">
        <f>IF(Tabela813[[#This Row],[C]]&lt;&gt;"",IF(Tabela813[[#This Row],[RED]]&lt;&gt;"",(Tabela813[[#This Row],[RED]] &amp; "."),"") &amp; CONCATENATE(Tabela813[[#This Row],[C]],".",Tabela813[[#This Row],[O]],".",Tabela813[[#This Row],[E]],".",Tabela813[[#This Row],[D1]],".",Tabela813[[#This Row],[D2]],".",Tabela813[[#This Row],[D3]],".",Tabela813[[#This Row],[T]],".",Tabela813[[#This Row],[D4]]),"")</f>
        <v>1.2.1.5.01.6.2.00</v>
      </c>
      <c r="L294" s="23" t="s">
        <v>1004</v>
      </c>
      <c r="M294" s="20" t="str">
        <f t="shared" si="5"/>
        <v>A</v>
      </c>
      <c r="N294" s="20">
        <f>IF(VALUE(Tabela813[[#This Row],[RED]]) &gt; 0,1,0) + IF(VALUE(J294)&gt;0,8,IF(VALUE(I294)&gt;0,7,IF(VALUE(H294)&gt;0,6,IF(VALUE(G294)&gt;0,5,IF(VALUE(F294)&gt;0,4,IF(VALUE(E294)&gt;0,3,IF(VALUE(D294)&gt;0,2,1)))))))</f>
        <v>7</v>
      </c>
      <c r="O294" s="22" t="s">
        <v>51</v>
      </c>
      <c r="P294" s="1" t="s">
        <v>135</v>
      </c>
      <c r="Q294" s="1"/>
      <c r="R294" s="39"/>
      <c r="S294" s="154" t="s">
        <v>158</v>
      </c>
      <c r="T294" s="7" t="str">
        <f>Tabela813[[#This Row],[NR]]&amp;" - "&amp;Tabela813[[#This Row],[Especificação]]</f>
        <v>1.2.1.5.01.6.2.00 - Contribuição Oriunda de Sentenças Judiciais - Servidor Civil - Pensionistas - Multas e Juros de Mora</v>
      </c>
    </row>
    <row r="295" spans="1:20" ht="30" x14ac:dyDescent="0.25">
      <c r="A295" s="179"/>
      <c r="B295" s="51"/>
      <c r="C295" s="22" t="s">
        <v>1537</v>
      </c>
      <c r="D295" s="22" t="s">
        <v>1546</v>
      </c>
      <c r="E295" s="22" t="s">
        <v>1537</v>
      </c>
      <c r="F295" s="22" t="s">
        <v>1548</v>
      </c>
      <c r="G295" s="22" t="s">
        <v>1539</v>
      </c>
      <c r="H295" s="22" t="s">
        <v>1542</v>
      </c>
      <c r="I295" s="22" t="s">
        <v>1538</v>
      </c>
      <c r="J295" s="22" t="s">
        <v>1543</v>
      </c>
      <c r="K295" s="20" t="str">
        <f>IF(Tabela813[[#This Row],[C]]&lt;&gt;"",IF(Tabela813[[#This Row],[RED]]&lt;&gt;"",(Tabela813[[#This Row],[RED]] &amp; "."),"") &amp; CONCATENATE(Tabela813[[#This Row],[C]],".",Tabela813[[#This Row],[O]],".",Tabela813[[#This Row],[E]],".",Tabela813[[#This Row],[D1]],".",Tabela813[[#This Row],[D2]],".",Tabela813[[#This Row],[D3]],".",Tabela813[[#This Row],[T]],".",Tabela813[[#This Row],[D4]]),"")</f>
        <v>1.2.1.5.01.6.3.00</v>
      </c>
      <c r="L295" s="23" t="s">
        <v>1005</v>
      </c>
      <c r="M295" s="20" t="str">
        <f t="shared" si="5"/>
        <v>A</v>
      </c>
      <c r="N295" s="20">
        <f>IF(VALUE(Tabela813[[#This Row],[RED]]) &gt; 0,1,0) + IF(VALUE(J295)&gt;0,8,IF(VALUE(I295)&gt;0,7,IF(VALUE(H295)&gt;0,6,IF(VALUE(G295)&gt;0,5,IF(VALUE(F295)&gt;0,4,IF(VALUE(E295)&gt;0,3,IF(VALUE(D295)&gt;0,2,1)))))))</f>
        <v>7</v>
      </c>
      <c r="O295" s="22" t="s">
        <v>51</v>
      </c>
      <c r="P295" s="1" t="s">
        <v>135</v>
      </c>
      <c r="Q295" s="1"/>
      <c r="R295" s="39"/>
      <c r="S295" s="154" t="s">
        <v>158</v>
      </c>
      <c r="T295" s="7" t="str">
        <f>Tabela813[[#This Row],[NR]]&amp;" - "&amp;Tabela813[[#This Row],[Especificação]]</f>
        <v>1.2.1.5.01.6.3.00 - Contribuição Oriunda de Sentenças Judiciais - Servidor Civil - Pensionistas - Dívida Ativa</v>
      </c>
    </row>
    <row r="296" spans="1:20" ht="30" x14ac:dyDescent="0.25">
      <c r="A296" s="179"/>
      <c r="B296" s="51"/>
      <c r="C296" s="22" t="s">
        <v>1537</v>
      </c>
      <c r="D296" s="22" t="s">
        <v>1546</v>
      </c>
      <c r="E296" s="22" t="s">
        <v>1537</v>
      </c>
      <c r="F296" s="22" t="s">
        <v>1548</v>
      </c>
      <c r="G296" s="22" t="s">
        <v>1539</v>
      </c>
      <c r="H296" s="22" t="s">
        <v>1542</v>
      </c>
      <c r="I296" s="22" t="s">
        <v>1547</v>
      </c>
      <c r="J296" s="22" t="s">
        <v>1543</v>
      </c>
      <c r="K296" s="20" t="str">
        <f>IF(Tabela813[[#This Row],[C]]&lt;&gt;"",IF(Tabela813[[#This Row],[RED]]&lt;&gt;"",(Tabela813[[#This Row],[RED]] &amp; "."),"") &amp; CONCATENATE(Tabela813[[#This Row],[C]],".",Tabela813[[#This Row],[O]],".",Tabela813[[#This Row],[E]],".",Tabela813[[#This Row],[D1]],".",Tabela813[[#This Row],[D2]],".",Tabela813[[#This Row],[D3]],".",Tabela813[[#This Row],[T]],".",Tabela813[[#This Row],[D4]]),"")</f>
        <v>1.2.1.5.01.6.4.00</v>
      </c>
      <c r="L296" s="23" t="s">
        <v>1006</v>
      </c>
      <c r="M296" s="20" t="str">
        <f t="shared" si="5"/>
        <v>A</v>
      </c>
      <c r="N296" s="20">
        <f>IF(VALUE(Tabela813[[#This Row],[RED]]) &gt; 0,1,0) + IF(VALUE(J296)&gt;0,8,IF(VALUE(I296)&gt;0,7,IF(VALUE(H296)&gt;0,6,IF(VALUE(G296)&gt;0,5,IF(VALUE(F296)&gt;0,4,IF(VALUE(E296)&gt;0,3,IF(VALUE(D296)&gt;0,2,1)))))))</f>
        <v>7</v>
      </c>
      <c r="O296" s="22" t="s">
        <v>51</v>
      </c>
      <c r="P296" s="1" t="s">
        <v>135</v>
      </c>
      <c r="Q296" s="1"/>
      <c r="R296" s="39"/>
      <c r="S296" s="154" t="s">
        <v>158</v>
      </c>
      <c r="T296" s="7" t="str">
        <f>Tabela813[[#This Row],[NR]]&amp;" - "&amp;Tabela813[[#This Row],[Especificação]]</f>
        <v>1.2.1.5.01.6.4.00 - Contribuição Oriunda de Sentenças Judiciais - Servidor Civil - Pensionistas - Dívida Ativa - Multas e Juros de Mora da Dívida Ativa</v>
      </c>
    </row>
    <row r="297" spans="1:20" ht="30" x14ac:dyDescent="0.25">
      <c r="A297" s="179"/>
      <c r="B297" s="51"/>
      <c r="C297" s="22" t="s">
        <v>1537</v>
      </c>
      <c r="D297" s="22" t="s">
        <v>1546</v>
      </c>
      <c r="E297" s="22" t="s">
        <v>1537</v>
      </c>
      <c r="F297" s="22" t="s">
        <v>1548</v>
      </c>
      <c r="G297" s="22" t="s">
        <v>1539</v>
      </c>
      <c r="H297" s="22" t="s">
        <v>1542</v>
      </c>
      <c r="I297" s="22" t="s">
        <v>1548</v>
      </c>
      <c r="J297" s="22" t="s">
        <v>1543</v>
      </c>
      <c r="K297" s="20" t="str">
        <f>IF(Tabela813[[#This Row],[C]]&lt;&gt;"",IF(Tabela813[[#This Row],[RED]]&lt;&gt;"",(Tabela813[[#This Row],[RED]] &amp; "."),"") &amp; CONCATENATE(Tabela813[[#This Row],[C]],".",Tabela813[[#This Row],[O]],".",Tabela813[[#This Row],[E]],".",Tabela813[[#This Row],[D1]],".",Tabela813[[#This Row],[D2]],".",Tabela813[[#This Row],[D3]],".",Tabela813[[#This Row],[T]],".",Tabela813[[#This Row],[D4]]),"")</f>
        <v>1.2.1.5.01.6.5.00</v>
      </c>
      <c r="L297" s="23" t="s">
        <v>1007</v>
      </c>
      <c r="M297" s="20" t="str">
        <f t="shared" si="5"/>
        <v>A</v>
      </c>
      <c r="N297" s="20">
        <f>IF(VALUE(Tabela813[[#This Row],[RED]]) &gt; 0,1,0) + IF(VALUE(J297)&gt;0,8,IF(VALUE(I297)&gt;0,7,IF(VALUE(H297)&gt;0,6,IF(VALUE(G297)&gt;0,5,IF(VALUE(F297)&gt;0,4,IF(VALUE(E297)&gt;0,3,IF(VALUE(D297)&gt;0,2,1)))))))</f>
        <v>7</v>
      </c>
      <c r="O297" s="22" t="s">
        <v>51</v>
      </c>
      <c r="P297" s="1" t="s">
        <v>135</v>
      </c>
      <c r="Q297" s="1"/>
      <c r="R297" s="39"/>
      <c r="S297" s="154" t="s">
        <v>158</v>
      </c>
      <c r="T297" s="7" t="str">
        <f>Tabela813[[#This Row],[NR]]&amp;" - "&amp;Tabela813[[#This Row],[Especificação]]</f>
        <v>1.2.1.5.01.6.5.00 - Contribuição Oriunda de Sentenças Judiciais - Servidor Civil - Pensionistas - Multas</v>
      </c>
    </row>
    <row r="298" spans="1:20" ht="30" x14ac:dyDescent="0.25">
      <c r="A298" s="179"/>
      <c r="B298" s="51"/>
      <c r="C298" s="22" t="s">
        <v>1537</v>
      </c>
      <c r="D298" s="22" t="s">
        <v>1546</v>
      </c>
      <c r="E298" s="22" t="s">
        <v>1537</v>
      </c>
      <c r="F298" s="22" t="s">
        <v>1548</v>
      </c>
      <c r="G298" s="22" t="s">
        <v>1539</v>
      </c>
      <c r="H298" s="22" t="s">
        <v>1542</v>
      </c>
      <c r="I298" s="22" t="s">
        <v>1542</v>
      </c>
      <c r="J298" s="22" t="s">
        <v>1543</v>
      </c>
      <c r="K298" s="20" t="str">
        <f>IF(Tabela813[[#This Row],[C]]&lt;&gt;"",IF(Tabela813[[#This Row],[RED]]&lt;&gt;"",(Tabela813[[#This Row],[RED]] &amp; "."),"") &amp; CONCATENATE(Tabela813[[#This Row],[C]],".",Tabela813[[#This Row],[O]],".",Tabela813[[#This Row],[E]],".",Tabela813[[#This Row],[D1]],".",Tabela813[[#This Row],[D2]],".",Tabela813[[#This Row],[D3]],".",Tabela813[[#This Row],[T]],".",Tabela813[[#This Row],[D4]]),"")</f>
        <v>1.2.1.5.01.6.6.00</v>
      </c>
      <c r="L298" s="23" t="s">
        <v>1008</v>
      </c>
      <c r="M298" s="20" t="str">
        <f t="shared" si="5"/>
        <v>A</v>
      </c>
      <c r="N298" s="20">
        <f>IF(VALUE(Tabela813[[#This Row],[RED]]) &gt; 0,1,0) + IF(VALUE(J298)&gt;0,8,IF(VALUE(I298)&gt;0,7,IF(VALUE(H298)&gt;0,6,IF(VALUE(G298)&gt;0,5,IF(VALUE(F298)&gt;0,4,IF(VALUE(E298)&gt;0,3,IF(VALUE(D298)&gt;0,2,1)))))))</f>
        <v>7</v>
      </c>
      <c r="O298" s="22" t="s">
        <v>51</v>
      </c>
      <c r="P298" s="1" t="s">
        <v>135</v>
      </c>
      <c r="Q298" s="1"/>
      <c r="R298" s="39"/>
      <c r="S298" s="154" t="s">
        <v>158</v>
      </c>
      <c r="T298" s="7" t="str">
        <f>Tabela813[[#This Row],[NR]]&amp;" - "&amp;Tabela813[[#This Row],[Especificação]]</f>
        <v>1.2.1.5.01.6.6.00 - Contribuição Oriunda de Sentenças Judiciais - Servidor Civil - Pensionistas - Juros de Mora</v>
      </c>
    </row>
    <row r="299" spans="1:20" ht="30" x14ac:dyDescent="0.25">
      <c r="A299" s="179"/>
      <c r="B299" s="51"/>
      <c r="C299" s="22" t="s">
        <v>1537</v>
      </c>
      <c r="D299" s="22" t="s">
        <v>1546</v>
      </c>
      <c r="E299" s="22" t="s">
        <v>1537</v>
      </c>
      <c r="F299" s="22" t="s">
        <v>1548</v>
      </c>
      <c r="G299" s="22" t="s">
        <v>1539</v>
      </c>
      <c r="H299" s="22" t="s">
        <v>1542</v>
      </c>
      <c r="I299" s="22" t="s">
        <v>1544</v>
      </c>
      <c r="J299" s="22" t="s">
        <v>1543</v>
      </c>
      <c r="K299" s="20" t="str">
        <f>IF(Tabela813[[#This Row],[C]]&lt;&gt;"",IF(Tabela813[[#This Row],[RED]]&lt;&gt;"",(Tabela813[[#This Row],[RED]] &amp; "."),"") &amp; CONCATENATE(Tabela813[[#This Row],[C]],".",Tabela813[[#This Row],[O]],".",Tabela813[[#This Row],[E]],".",Tabela813[[#This Row],[D1]],".",Tabela813[[#This Row],[D2]],".",Tabela813[[#This Row],[D3]],".",Tabela813[[#This Row],[T]],".",Tabela813[[#This Row],[D4]]),"")</f>
        <v>1.2.1.5.01.6.7.00</v>
      </c>
      <c r="L299" s="23" t="s">
        <v>1009</v>
      </c>
      <c r="M299" s="20" t="str">
        <f t="shared" si="5"/>
        <v>A</v>
      </c>
      <c r="N299" s="20">
        <f>IF(VALUE(Tabela813[[#This Row],[RED]]) &gt; 0,1,0) + IF(VALUE(J299)&gt;0,8,IF(VALUE(I299)&gt;0,7,IF(VALUE(H299)&gt;0,6,IF(VALUE(G299)&gt;0,5,IF(VALUE(F299)&gt;0,4,IF(VALUE(E299)&gt;0,3,IF(VALUE(D299)&gt;0,2,1)))))))</f>
        <v>7</v>
      </c>
      <c r="O299" s="22" t="s">
        <v>51</v>
      </c>
      <c r="P299" s="1" t="s">
        <v>135</v>
      </c>
      <c r="Q299" s="1"/>
      <c r="R299" s="39"/>
      <c r="S299" s="154" t="s">
        <v>158</v>
      </c>
      <c r="T299" s="7" t="str">
        <f>Tabela813[[#This Row],[NR]]&amp;" - "&amp;Tabela813[[#This Row],[Especificação]]</f>
        <v>1.2.1.5.01.6.7.00 - Contribuição Oriunda de Sentenças Judiciais - Servidor Civil - Pensionistas - Dívida Ativa - Multas da Dívida Ativa</v>
      </c>
    </row>
    <row r="300" spans="1:20" ht="30" x14ac:dyDescent="0.25">
      <c r="A300" s="179"/>
      <c r="B300" s="51"/>
      <c r="C300" s="22" t="s">
        <v>1537</v>
      </c>
      <c r="D300" s="22" t="s">
        <v>1546</v>
      </c>
      <c r="E300" s="22" t="s">
        <v>1537</v>
      </c>
      <c r="F300" s="22" t="s">
        <v>1548</v>
      </c>
      <c r="G300" s="22" t="s">
        <v>1539</v>
      </c>
      <c r="H300" s="22" t="s">
        <v>1542</v>
      </c>
      <c r="I300" s="22" t="s">
        <v>1545</v>
      </c>
      <c r="J300" s="22" t="s">
        <v>1543</v>
      </c>
      <c r="K300" s="20" t="str">
        <f>IF(Tabela813[[#This Row],[C]]&lt;&gt;"",IF(Tabela813[[#This Row],[RED]]&lt;&gt;"",(Tabela813[[#This Row],[RED]] &amp; "."),"") &amp; CONCATENATE(Tabela813[[#This Row],[C]],".",Tabela813[[#This Row],[O]],".",Tabela813[[#This Row],[E]],".",Tabela813[[#This Row],[D1]],".",Tabela813[[#This Row],[D2]],".",Tabela813[[#This Row],[D3]],".",Tabela813[[#This Row],[T]],".",Tabela813[[#This Row],[D4]]),"")</f>
        <v>1.2.1.5.01.6.8.00</v>
      </c>
      <c r="L300" s="23" t="s">
        <v>1010</v>
      </c>
      <c r="M300" s="20" t="str">
        <f t="shared" si="5"/>
        <v>A</v>
      </c>
      <c r="N300" s="20">
        <f>IF(VALUE(Tabela813[[#This Row],[RED]]) &gt; 0,1,0) + IF(VALUE(J300)&gt;0,8,IF(VALUE(I300)&gt;0,7,IF(VALUE(H300)&gt;0,6,IF(VALUE(G300)&gt;0,5,IF(VALUE(F300)&gt;0,4,IF(VALUE(E300)&gt;0,3,IF(VALUE(D300)&gt;0,2,1)))))))</f>
        <v>7</v>
      </c>
      <c r="O300" s="22" t="s">
        <v>51</v>
      </c>
      <c r="P300" s="1" t="s">
        <v>135</v>
      </c>
      <c r="Q300" s="1"/>
      <c r="R300" s="39"/>
      <c r="S300" s="154" t="s">
        <v>158</v>
      </c>
      <c r="T300" s="7" t="str">
        <f>Tabela813[[#This Row],[NR]]&amp;" - "&amp;Tabela813[[#This Row],[Especificação]]</f>
        <v>1.2.1.5.01.6.8.00 - Contribuição Oriunda de Sentenças Judiciais - Servidor Civil - Pensionistas - Juros de Mora da Dívida Ativa</v>
      </c>
    </row>
    <row r="301" spans="1:20" ht="30" x14ac:dyDescent="0.25">
      <c r="A301" s="179"/>
      <c r="B301" s="51"/>
      <c r="C301" s="22" t="s">
        <v>1537</v>
      </c>
      <c r="D301" s="22" t="s">
        <v>1546</v>
      </c>
      <c r="E301" s="22" t="s">
        <v>1537</v>
      </c>
      <c r="F301" s="22" t="s">
        <v>1548</v>
      </c>
      <c r="G301" s="22" t="s">
        <v>1541</v>
      </c>
      <c r="H301" s="22" t="s">
        <v>1540</v>
      </c>
      <c r="I301" s="22" t="s">
        <v>1540</v>
      </c>
      <c r="J301" s="22" t="s">
        <v>1543</v>
      </c>
      <c r="K301" s="20" t="str">
        <f>IF(Tabela813[[#This Row],[C]]&lt;&gt;"",IF(Tabela813[[#This Row],[RED]]&lt;&gt;"",(Tabela813[[#This Row],[RED]] &amp; "."),"") &amp; CONCATENATE(Tabela813[[#This Row],[C]],".",Tabela813[[#This Row],[O]],".",Tabela813[[#This Row],[E]],".",Tabela813[[#This Row],[D1]],".",Tabela813[[#This Row],[D2]],".",Tabela813[[#This Row],[D3]],".",Tabela813[[#This Row],[T]],".",Tabela813[[#This Row],[D4]]),"")</f>
        <v>1.2.1.5.02.0.0.00</v>
      </c>
      <c r="L301" s="23" t="s">
        <v>136</v>
      </c>
      <c r="M301" s="20" t="str">
        <f t="shared" si="5"/>
        <v>S</v>
      </c>
      <c r="N301" s="20">
        <f>IF(VALUE(Tabela813[[#This Row],[RED]]) &gt; 0,1,0) + IF(VALUE(J301)&gt;0,8,IF(VALUE(I301)&gt;0,7,IF(VALUE(H301)&gt;0,6,IF(VALUE(G301)&gt;0,5,IF(VALUE(F301)&gt;0,4,IF(VALUE(E301)&gt;0,3,IF(VALUE(D301)&gt;0,2,1)))))))</f>
        <v>5</v>
      </c>
      <c r="O301" s="22" t="s">
        <v>51</v>
      </c>
      <c r="P301" s="1" t="s">
        <v>137</v>
      </c>
      <c r="Q301" s="1"/>
      <c r="R301" s="39"/>
      <c r="S301" s="154" t="s">
        <v>158</v>
      </c>
      <c r="T301" s="7" t="str">
        <f>Tabela813[[#This Row],[NR]]&amp;" - "&amp;Tabela813[[#This Row],[Especificação]]</f>
        <v>1.2.1.5.02.0.0.00 - Contribuição Patronal - Servidor Civil</v>
      </c>
    </row>
    <row r="302" spans="1:20" ht="30" x14ac:dyDescent="0.25">
      <c r="A302" s="179"/>
      <c r="B302" s="51"/>
      <c r="C302" s="22" t="s">
        <v>1537</v>
      </c>
      <c r="D302" s="22" t="s">
        <v>1546</v>
      </c>
      <c r="E302" s="22" t="s">
        <v>1537</v>
      </c>
      <c r="F302" s="22" t="s">
        <v>1548</v>
      </c>
      <c r="G302" s="22" t="s">
        <v>1541</v>
      </c>
      <c r="H302" s="22" t="s">
        <v>1537</v>
      </c>
      <c r="I302" s="22" t="s">
        <v>1540</v>
      </c>
      <c r="J302" s="22" t="s">
        <v>1543</v>
      </c>
      <c r="K302" s="20" t="str">
        <f>IF(Tabela813[[#This Row],[C]]&lt;&gt;"",IF(Tabela813[[#This Row],[RED]]&lt;&gt;"",(Tabela813[[#This Row],[RED]] &amp; "."),"") &amp; CONCATENATE(Tabela813[[#This Row],[C]],".",Tabela813[[#This Row],[O]],".",Tabela813[[#This Row],[E]],".",Tabela813[[#This Row],[D1]],".",Tabela813[[#This Row],[D2]],".",Tabela813[[#This Row],[D3]],".",Tabela813[[#This Row],[T]],".",Tabela813[[#This Row],[D4]]),"")</f>
        <v>1.2.1.5.02.1.0.00</v>
      </c>
      <c r="L302" s="23" t="s">
        <v>138</v>
      </c>
      <c r="M302" s="20" t="str">
        <f t="shared" si="5"/>
        <v>S</v>
      </c>
      <c r="N302" s="20">
        <f>IF(VALUE(Tabela813[[#This Row],[RED]]) &gt; 0,1,0) + IF(VALUE(J302)&gt;0,8,IF(VALUE(I302)&gt;0,7,IF(VALUE(H302)&gt;0,6,IF(VALUE(G302)&gt;0,5,IF(VALUE(F302)&gt;0,4,IF(VALUE(E302)&gt;0,3,IF(VALUE(D302)&gt;0,2,1)))))))</f>
        <v>6</v>
      </c>
      <c r="O302" s="22" t="s">
        <v>51</v>
      </c>
      <c r="P302" s="1" t="s">
        <v>139</v>
      </c>
      <c r="Q302" s="1"/>
      <c r="R302" s="39"/>
      <c r="S302" s="154" t="s">
        <v>158</v>
      </c>
      <c r="T302" s="7" t="str">
        <f>Tabela813[[#This Row],[NR]]&amp;" - "&amp;Tabela813[[#This Row],[Especificação]]</f>
        <v>1.2.1.5.02.1.0.00 - Contribuição Patronal - Servidor Civil Ativo</v>
      </c>
    </row>
    <row r="303" spans="1:20" ht="30" x14ac:dyDescent="0.25">
      <c r="A303" s="179"/>
      <c r="B303" s="51"/>
      <c r="C303" s="22" t="s">
        <v>1537</v>
      </c>
      <c r="D303" s="22" t="s">
        <v>1546</v>
      </c>
      <c r="E303" s="22" t="s">
        <v>1537</v>
      </c>
      <c r="F303" s="22" t="s">
        <v>1548</v>
      </c>
      <c r="G303" s="22" t="s">
        <v>1541</v>
      </c>
      <c r="H303" s="22" t="s">
        <v>1537</v>
      </c>
      <c r="I303" s="22" t="s">
        <v>1537</v>
      </c>
      <c r="J303" s="22" t="s">
        <v>1543</v>
      </c>
      <c r="K303" s="20" t="str">
        <f>IF(Tabela813[[#This Row],[C]]&lt;&gt;"",IF(Tabela813[[#This Row],[RED]]&lt;&gt;"",(Tabela813[[#This Row],[RED]] &amp; "."),"") &amp; CONCATENATE(Tabela813[[#This Row],[C]],".",Tabela813[[#This Row],[O]],".",Tabela813[[#This Row],[E]],".",Tabela813[[#This Row],[D1]],".",Tabela813[[#This Row],[D2]],".",Tabela813[[#This Row],[D3]],".",Tabela813[[#This Row],[T]],".",Tabela813[[#This Row],[D4]]),"")</f>
        <v>1.2.1.5.02.1.1.00</v>
      </c>
      <c r="L303" s="23" t="s">
        <v>1011</v>
      </c>
      <c r="M303" s="20" t="str">
        <f t="shared" si="5"/>
        <v>A</v>
      </c>
      <c r="N303" s="20">
        <f>IF(VALUE(Tabela813[[#This Row],[RED]]) &gt; 0,1,0) + IF(VALUE(J303)&gt;0,8,IF(VALUE(I303)&gt;0,7,IF(VALUE(H303)&gt;0,6,IF(VALUE(G303)&gt;0,5,IF(VALUE(F303)&gt;0,4,IF(VALUE(E303)&gt;0,3,IF(VALUE(D303)&gt;0,2,1)))))))</f>
        <v>7</v>
      </c>
      <c r="O303" s="22" t="s">
        <v>51</v>
      </c>
      <c r="P303" s="1" t="s">
        <v>139</v>
      </c>
      <c r="Q303" s="1"/>
      <c r="R303" s="39"/>
      <c r="S303" s="154" t="s">
        <v>158</v>
      </c>
      <c r="T303" s="7" t="str">
        <f>Tabela813[[#This Row],[NR]]&amp;" - "&amp;Tabela813[[#This Row],[Especificação]]</f>
        <v>1.2.1.5.02.1.1.00 - Contribuição Patronal - Servidor Civil Ativo - Principal</v>
      </c>
    </row>
    <row r="304" spans="1:20" ht="30" x14ac:dyDescent="0.25">
      <c r="A304" s="179"/>
      <c r="B304" s="51"/>
      <c r="C304" s="22" t="s">
        <v>1537</v>
      </c>
      <c r="D304" s="22" t="s">
        <v>1546</v>
      </c>
      <c r="E304" s="22" t="s">
        <v>1537</v>
      </c>
      <c r="F304" s="22" t="s">
        <v>1548</v>
      </c>
      <c r="G304" s="22" t="s">
        <v>1541</v>
      </c>
      <c r="H304" s="22" t="s">
        <v>1537</v>
      </c>
      <c r="I304" s="22" t="s">
        <v>1546</v>
      </c>
      <c r="J304" s="22" t="s">
        <v>1543</v>
      </c>
      <c r="K304" s="20" t="str">
        <f>IF(Tabela813[[#This Row],[C]]&lt;&gt;"",IF(Tabela813[[#This Row],[RED]]&lt;&gt;"",(Tabela813[[#This Row],[RED]] &amp; "."),"") &amp; CONCATENATE(Tabela813[[#This Row],[C]],".",Tabela813[[#This Row],[O]],".",Tabela813[[#This Row],[E]],".",Tabela813[[#This Row],[D1]],".",Tabela813[[#This Row],[D2]],".",Tabela813[[#This Row],[D3]],".",Tabela813[[#This Row],[T]],".",Tabela813[[#This Row],[D4]]),"")</f>
        <v>1.2.1.5.02.1.2.00</v>
      </c>
      <c r="L304" s="23" t="s">
        <v>1012</v>
      </c>
      <c r="M304" s="20" t="str">
        <f t="shared" si="5"/>
        <v>A</v>
      </c>
      <c r="N304" s="20">
        <f>IF(VALUE(Tabela813[[#This Row],[RED]]) &gt; 0,1,0) + IF(VALUE(J304)&gt;0,8,IF(VALUE(I304)&gt;0,7,IF(VALUE(H304)&gt;0,6,IF(VALUE(G304)&gt;0,5,IF(VALUE(F304)&gt;0,4,IF(VALUE(E304)&gt;0,3,IF(VALUE(D304)&gt;0,2,1)))))))</f>
        <v>7</v>
      </c>
      <c r="O304" s="22" t="s">
        <v>51</v>
      </c>
      <c r="P304" s="1" t="s">
        <v>139</v>
      </c>
      <c r="Q304" s="1"/>
      <c r="R304" s="39"/>
      <c r="S304" s="154" t="s">
        <v>158</v>
      </c>
      <c r="T304" s="7" t="str">
        <f>Tabela813[[#This Row],[NR]]&amp;" - "&amp;Tabela813[[#This Row],[Especificação]]</f>
        <v>1.2.1.5.02.1.2.00 - Contribuição Patronal - Servidor Civil Ativo - Multas e Juros de Mora</v>
      </c>
    </row>
    <row r="305" spans="1:20" ht="30" x14ac:dyDescent="0.25">
      <c r="A305" s="179"/>
      <c r="B305" s="51"/>
      <c r="C305" s="22" t="s">
        <v>1537</v>
      </c>
      <c r="D305" s="22" t="s">
        <v>1546</v>
      </c>
      <c r="E305" s="22" t="s">
        <v>1537</v>
      </c>
      <c r="F305" s="22" t="s">
        <v>1548</v>
      </c>
      <c r="G305" s="22" t="s">
        <v>1541</v>
      </c>
      <c r="H305" s="22" t="s">
        <v>1537</v>
      </c>
      <c r="I305" s="22" t="s">
        <v>1538</v>
      </c>
      <c r="J305" s="22" t="s">
        <v>1543</v>
      </c>
      <c r="K305" s="20" t="str">
        <f>IF(Tabela813[[#This Row],[C]]&lt;&gt;"",IF(Tabela813[[#This Row],[RED]]&lt;&gt;"",(Tabela813[[#This Row],[RED]] &amp; "."),"") &amp; CONCATENATE(Tabela813[[#This Row],[C]],".",Tabela813[[#This Row],[O]],".",Tabela813[[#This Row],[E]],".",Tabela813[[#This Row],[D1]],".",Tabela813[[#This Row],[D2]],".",Tabela813[[#This Row],[D3]],".",Tabela813[[#This Row],[T]],".",Tabela813[[#This Row],[D4]]),"")</f>
        <v>1.2.1.5.02.1.3.00</v>
      </c>
      <c r="L305" s="23" t="s">
        <v>1013</v>
      </c>
      <c r="M305" s="20" t="str">
        <f t="shared" si="5"/>
        <v>A</v>
      </c>
      <c r="N305" s="20">
        <f>IF(VALUE(Tabela813[[#This Row],[RED]]) &gt; 0,1,0) + IF(VALUE(J305)&gt;0,8,IF(VALUE(I305)&gt;0,7,IF(VALUE(H305)&gt;0,6,IF(VALUE(G305)&gt;0,5,IF(VALUE(F305)&gt;0,4,IF(VALUE(E305)&gt;0,3,IF(VALUE(D305)&gt;0,2,1)))))))</f>
        <v>7</v>
      </c>
      <c r="O305" s="22" t="s">
        <v>51</v>
      </c>
      <c r="P305" s="1" t="s">
        <v>139</v>
      </c>
      <c r="Q305" s="1"/>
      <c r="R305" s="39"/>
      <c r="S305" s="154" t="s">
        <v>158</v>
      </c>
      <c r="T305" s="7" t="str">
        <f>Tabela813[[#This Row],[NR]]&amp;" - "&amp;Tabela813[[#This Row],[Especificação]]</f>
        <v>1.2.1.5.02.1.3.00 - Contribuição Patronal - Servidor Civil Ativo - Dívida Ativa</v>
      </c>
    </row>
    <row r="306" spans="1:20" ht="30" x14ac:dyDescent="0.25">
      <c r="A306" s="179"/>
      <c r="B306" s="51"/>
      <c r="C306" s="22" t="s">
        <v>1537</v>
      </c>
      <c r="D306" s="22" t="s">
        <v>1546</v>
      </c>
      <c r="E306" s="22" t="s">
        <v>1537</v>
      </c>
      <c r="F306" s="22" t="s">
        <v>1548</v>
      </c>
      <c r="G306" s="22" t="s">
        <v>1541</v>
      </c>
      <c r="H306" s="22" t="s">
        <v>1537</v>
      </c>
      <c r="I306" s="22" t="s">
        <v>1547</v>
      </c>
      <c r="J306" s="22" t="s">
        <v>1543</v>
      </c>
      <c r="K306" s="20" t="str">
        <f>IF(Tabela813[[#This Row],[C]]&lt;&gt;"",IF(Tabela813[[#This Row],[RED]]&lt;&gt;"",(Tabela813[[#This Row],[RED]] &amp; "."),"") &amp; CONCATENATE(Tabela813[[#This Row],[C]],".",Tabela813[[#This Row],[O]],".",Tabela813[[#This Row],[E]],".",Tabela813[[#This Row],[D1]],".",Tabela813[[#This Row],[D2]],".",Tabela813[[#This Row],[D3]],".",Tabela813[[#This Row],[T]],".",Tabela813[[#This Row],[D4]]),"")</f>
        <v>1.2.1.5.02.1.4.00</v>
      </c>
      <c r="L306" s="23" t="s">
        <v>1014</v>
      </c>
      <c r="M306" s="20" t="str">
        <f t="shared" si="5"/>
        <v>A</v>
      </c>
      <c r="N306" s="20">
        <f>IF(VALUE(Tabela813[[#This Row],[RED]]) &gt; 0,1,0) + IF(VALUE(J306)&gt;0,8,IF(VALUE(I306)&gt;0,7,IF(VALUE(H306)&gt;0,6,IF(VALUE(G306)&gt;0,5,IF(VALUE(F306)&gt;0,4,IF(VALUE(E306)&gt;0,3,IF(VALUE(D306)&gt;0,2,1)))))))</f>
        <v>7</v>
      </c>
      <c r="O306" s="22" t="s">
        <v>51</v>
      </c>
      <c r="P306" s="1" t="s">
        <v>139</v>
      </c>
      <c r="Q306" s="1"/>
      <c r="R306" s="39"/>
      <c r="S306" s="154" t="s">
        <v>158</v>
      </c>
      <c r="T306" s="7" t="str">
        <f>Tabela813[[#This Row],[NR]]&amp;" - "&amp;Tabela813[[#This Row],[Especificação]]</f>
        <v>1.2.1.5.02.1.4.00 - Contribuição Patronal - Servidor Civil Ativo - Dívida Ativa - Multas e Juros de Mora da Dívida Ativa</v>
      </c>
    </row>
    <row r="307" spans="1:20" ht="30" x14ac:dyDescent="0.25">
      <c r="A307" s="179"/>
      <c r="B307" s="51"/>
      <c r="C307" s="22" t="s">
        <v>1537</v>
      </c>
      <c r="D307" s="22" t="s">
        <v>1546</v>
      </c>
      <c r="E307" s="22" t="s">
        <v>1537</v>
      </c>
      <c r="F307" s="22" t="s">
        <v>1548</v>
      </c>
      <c r="G307" s="22" t="s">
        <v>1541</v>
      </c>
      <c r="H307" s="22" t="s">
        <v>1537</v>
      </c>
      <c r="I307" s="22" t="s">
        <v>1548</v>
      </c>
      <c r="J307" s="22" t="s">
        <v>1543</v>
      </c>
      <c r="K307" s="20" t="str">
        <f>IF(Tabela813[[#This Row],[C]]&lt;&gt;"",IF(Tabela813[[#This Row],[RED]]&lt;&gt;"",(Tabela813[[#This Row],[RED]] &amp; "."),"") &amp; CONCATENATE(Tabela813[[#This Row],[C]],".",Tabela813[[#This Row],[O]],".",Tabela813[[#This Row],[E]],".",Tabela813[[#This Row],[D1]],".",Tabela813[[#This Row],[D2]],".",Tabela813[[#This Row],[D3]],".",Tabela813[[#This Row],[T]],".",Tabela813[[#This Row],[D4]]),"")</f>
        <v>1.2.1.5.02.1.5.00</v>
      </c>
      <c r="L307" s="23" t="s">
        <v>1015</v>
      </c>
      <c r="M307" s="20" t="str">
        <f t="shared" si="5"/>
        <v>A</v>
      </c>
      <c r="N307" s="20">
        <f>IF(VALUE(Tabela813[[#This Row],[RED]]) &gt; 0,1,0) + IF(VALUE(J307)&gt;0,8,IF(VALUE(I307)&gt;0,7,IF(VALUE(H307)&gt;0,6,IF(VALUE(G307)&gt;0,5,IF(VALUE(F307)&gt;0,4,IF(VALUE(E307)&gt;0,3,IF(VALUE(D307)&gt;0,2,1)))))))</f>
        <v>7</v>
      </c>
      <c r="O307" s="22" t="s">
        <v>51</v>
      </c>
      <c r="P307" s="1" t="s">
        <v>139</v>
      </c>
      <c r="Q307" s="1"/>
      <c r="R307" s="39"/>
      <c r="S307" s="154" t="s">
        <v>158</v>
      </c>
      <c r="T307" s="7" t="str">
        <f>Tabela813[[#This Row],[NR]]&amp;" - "&amp;Tabela813[[#This Row],[Especificação]]</f>
        <v>1.2.1.5.02.1.5.00 - Contribuição Patronal - Servidor Civil Ativo - Multas</v>
      </c>
    </row>
    <row r="308" spans="1:20" ht="30" x14ac:dyDescent="0.25">
      <c r="A308" s="179"/>
      <c r="B308" s="51"/>
      <c r="C308" s="22" t="s">
        <v>1537</v>
      </c>
      <c r="D308" s="22" t="s">
        <v>1546</v>
      </c>
      <c r="E308" s="22" t="s">
        <v>1537</v>
      </c>
      <c r="F308" s="22" t="s">
        <v>1548</v>
      </c>
      <c r="G308" s="22" t="s">
        <v>1541</v>
      </c>
      <c r="H308" s="22" t="s">
        <v>1537</v>
      </c>
      <c r="I308" s="22" t="s">
        <v>1542</v>
      </c>
      <c r="J308" s="22" t="s">
        <v>1543</v>
      </c>
      <c r="K308" s="20" t="str">
        <f>IF(Tabela813[[#This Row],[C]]&lt;&gt;"",IF(Tabela813[[#This Row],[RED]]&lt;&gt;"",(Tabela813[[#This Row],[RED]] &amp; "."),"") &amp; CONCATENATE(Tabela813[[#This Row],[C]],".",Tabela813[[#This Row],[O]],".",Tabela813[[#This Row],[E]],".",Tabela813[[#This Row],[D1]],".",Tabela813[[#This Row],[D2]],".",Tabela813[[#This Row],[D3]],".",Tabela813[[#This Row],[T]],".",Tabela813[[#This Row],[D4]]),"")</f>
        <v>1.2.1.5.02.1.6.00</v>
      </c>
      <c r="L308" s="23" t="s">
        <v>1016</v>
      </c>
      <c r="M308" s="20" t="str">
        <f t="shared" si="5"/>
        <v>A</v>
      </c>
      <c r="N308" s="20">
        <f>IF(VALUE(Tabela813[[#This Row],[RED]]) &gt; 0,1,0) + IF(VALUE(J308)&gt;0,8,IF(VALUE(I308)&gt;0,7,IF(VALUE(H308)&gt;0,6,IF(VALUE(G308)&gt;0,5,IF(VALUE(F308)&gt;0,4,IF(VALUE(E308)&gt;0,3,IF(VALUE(D308)&gt;0,2,1)))))))</f>
        <v>7</v>
      </c>
      <c r="O308" s="22" t="s">
        <v>51</v>
      </c>
      <c r="P308" s="1" t="s">
        <v>139</v>
      </c>
      <c r="Q308" s="1"/>
      <c r="R308" s="39"/>
      <c r="S308" s="154" t="s">
        <v>158</v>
      </c>
      <c r="T308" s="7" t="str">
        <f>Tabela813[[#This Row],[NR]]&amp;" - "&amp;Tabela813[[#This Row],[Especificação]]</f>
        <v>1.2.1.5.02.1.6.00 - Contribuição Patronal - Servidor Civil Ativo - Juros de Mora</v>
      </c>
    </row>
    <row r="309" spans="1:20" ht="30" x14ac:dyDescent="0.25">
      <c r="A309" s="179"/>
      <c r="B309" s="51"/>
      <c r="C309" s="22" t="s">
        <v>1537</v>
      </c>
      <c r="D309" s="22" t="s">
        <v>1546</v>
      </c>
      <c r="E309" s="22" t="s">
        <v>1537</v>
      </c>
      <c r="F309" s="22" t="s">
        <v>1548</v>
      </c>
      <c r="G309" s="22" t="s">
        <v>1541</v>
      </c>
      <c r="H309" s="22" t="s">
        <v>1537</v>
      </c>
      <c r="I309" s="22" t="s">
        <v>1544</v>
      </c>
      <c r="J309" s="22" t="s">
        <v>1543</v>
      </c>
      <c r="K309" s="20" t="str">
        <f>IF(Tabela813[[#This Row],[C]]&lt;&gt;"",IF(Tabela813[[#This Row],[RED]]&lt;&gt;"",(Tabela813[[#This Row],[RED]] &amp; "."),"") &amp; CONCATENATE(Tabela813[[#This Row],[C]],".",Tabela813[[#This Row],[O]],".",Tabela813[[#This Row],[E]],".",Tabela813[[#This Row],[D1]],".",Tabela813[[#This Row],[D2]],".",Tabela813[[#This Row],[D3]],".",Tabela813[[#This Row],[T]],".",Tabela813[[#This Row],[D4]]),"")</f>
        <v>1.2.1.5.02.1.7.00</v>
      </c>
      <c r="L309" s="23" t="s">
        <v>1017</v>
      </c>
      <c r="M309" s="20" t="str">
        <f t="shared" si="5"/>
        <v>A</v>
      </c>
      <c r="N309" s="20">
        <f>IF(VALUE(Tabela813[[#This Row],[RED]]) &gt; 0,1,0) + IF(VALUE(J309)&gt;0,8,IF(VALUE(I309)&gt;0,7,IF(VALUE(H309)&gt;0,6,IF(VALUE(G309)&gt;0,5,IF(VALUE(F309)&gt;0,4,IF(VALUE(E309)&gt;0,3,IF(VALUE(D309)&gt;0,2,1)))))))</f>
        <v>7</v>
      </c>
      <c r="O309" s="22" t="s">
        <v>51</v>
      </c>
      <c r="P309" s="1" t="s">
        <v>139</v>
      </c>
      <c r="Q309" s="1"/>
      <c r="R309" s="39"/>
      <c r="S309" s="154" t="s">
        <v>158</v>
      </c>
      <c r="T309" s="7" t="str">
        <f>Tabela813[[#This Row],[NR]]&amp;" - "&amp;Tabela813[[#This Row],[Especificação]]</f>
        <v>1.2.1.5.02.1.7.00 - Contribuição Patronal - Servidor Civil Ativo - Dívida Ativa - Multas da Dívida Ativa</v>
      </c>
    </row>
    <row r="310" spans="1:20" ht="30" x14ac:dyDescent="0.25">
      <c r="A310" s="179"/>
      <c r="B310" s="51"/>
      <c r="C310" s="22" t="s">
        <v>1537</v>
      </c>
      <c r="D310" s="22" t="s">
        <v>1546</v>
      </c>
      <c r="E310" s="22" t="s">
        <v>1537</v>
      </c>
      <c r="F310" s="22" t="s">
        <v>1548</v>
      </c>
      <c r="G310" s="22" t="s">
        <v>1541</v>
      </c>
      <c r="H310" s="22" t="s">
        <v>1537</v>
      </c>
      <c r="I310" s="22" t="s">
        <v>1545</v>
      </c>
      <c r="J310" s="22" t="s">
        <v>1543</v>
      </c>
      <c r="K310" s="20" t="str">
        <f>IF(Tabela813[[#This Row],[C]]&lt;&gt;"",IF(Tabela813[[#This Row],[RED]]&lt;&gt;"",(Tabela813[[#This Row],[RED]] &amp; "."),"") &amp; CONCATENATE(Tabela813[[#This Row],[C]],".",Tabela813[[#This Row],[O]],".",Tabela813[[#This Row],[E]],".",Tabela813[[#This Row],[D1]],".",Tabela813[[#This Row],[D2]],".",Tabela813[[#This Row],[D3]],".",Tabela813[[#This Row],[T]],".",Tabela813[[#This Row],[D4]]),"")</f>
        <v>1.2.1.5.02.1.8.00</v>
      </c>
      <c r="L310" s="23" t="s">
        <v>1018</v>
      </c>
      <c r="M310" s="20" t="str">
        <f t="shared" si="5"/>
        <v>A</v>
      </c>
      <c r="N310" s="20">
        <f>IF(VALUE(Tabela813[[#This Row],[RED]]) &gt; 0,1,0) + IF(VALUE(J310)&gt;0,8,IF(VALUE(I310)&gt;0,7,IF(VALUE(H310)&gt;0,6,IF(VALUE(G310)&gt;0,5,IF(VALUE(F310)&gt;0,4,IF(VALUE(E310)&gt;0,3,IF(VALUE(D310)&gt;0,2,1)))))))</f>
        <v>7</v>
      </c>
      <c r="O310" s="22" t="s">
        <v>51</v>
      </c>
      <c r="P310" s="1" t="s">
        <v>139</v>
      </c>
      <c r="Q310" s="1"/>
      <c r="R310" s="39"/>
      <c r="S310" s="154" t="s">
        <v>158</v>
      </c>
      <c r="T310" s="7" t="str">
        <f>Tabela813[[#This Row],[NR]]&amp;" - "&amp;Tabela813[[#This Row],[Especificação]]</f>
        <v>1.2.1.5.02.1.8.00 - Contribuição Patronal - Servidor Civil Ativo - Juros de Mora da Dívida Ativa</v>
      </c>
    </row>
    <row r="311" spans="1:20" ht="45" x14ac:dyDescent="0.25">
      <c r="A311" s="179"/>
      <c r="B311" s="51"/>
      <c r="C311" s="22" t="s">
        <v>1537</v>
      </c>
      <c r="D311" s="22" t="s">
        <v>1546</v>
      </c>
      <c r="E311" s="22" t="s">
        <v>1537</v>
      </c>
      <c r="F311" s="22" t="s">
        <v>1548</v>
      </c>
      <c r="G311" s="22" t="s">
        <v>1541</v>
      </c>
      <c r="H311" s="22" t="s">
        <v>1546</v>
      </c>
      <c r="I311" s="22" t="s">
        <v>1540</v>
      </c>
      <c r="J311" s="22" t="s">
        <v>1543</v>
      </c>
      <c r="K311" s="20" t="str">
        <f>IF(Tabela813[[#This Row],[C]]&lt;&gt;"",IF(Tabela813[[#This Row],[RED]]&lt;&gt;"",(Tabela813[[#This Row],[RED]] &amp; "."),"") &amp; CONCATENATE(Tabela813[[#This Row],[C]],".",Tabela813[[#This Row],[O]],".",Tabela813[[#This Row],[E]],".",Tabela813[[#This Row],[D1]],".",Tabela813[[#This Row],[D2]],".",Tabela813[[#This Row],[D3]],".",Tabela813[[#This Row],[T]],".",Tabela813[[#This Row],[D4]]),"")</f>
        <v>1.2.1.5.02.2.0.00</v>
      </c>
      <c r="L311" s="23" t="s">
        <v>140</v>
      </c>
      <c r="M311" s="20" t="str">
        <f t="shared" si="5"/>
        <v>S</v>
      </c>
      <c r="N311" s="20">
        <f>IF(VALUE(Tabela813[[#This Row],[RED]]) &gt; 0,1,0) + IF(VALUE(J311)&gt;0,8,IF(VALUE(I311)&gt;0,7,IF(VALUE(H311)&gt;0,6,IF(VALUE(G311)&gt;0,5,IF(VALUE(F311)&gt;0,4,IF(VALUE(E311)&gt;0,3,IF(VALUE(D311)&gt;0,2,1)))))))</f>
        <v>6</v>
      </c>
      <c r="O311" s="22" t="s">
        <v>51</v>
      </c>
      <c r="P311" s="1" t="s">
        <v>141</v>
      </c>
      <c r="Q311" s="1"/>
      <c r="R311" s="39"/>
      <c r="S311" s="154" t="s">
        <v>158</v>
      </c>
      <c r="T311" s="7" t="str">
        <f>Tabela813[[#This Row],[NR]]&amp;" - "&amp;Tabela813[[#This Row],[Especificação]]</f>
        <v>1.2.1.5.02.2.0.00 - Contribuição Patronal Oriunda de Sentenças Judiciais - Patronal - Servidor Civil Ativo</v>
      </c>
    </row>
    <row r="312" spans="1:20" ht="45" x14ac:dyDescent="0.25">
      <c r="A312" s="179"/>
      <c r="B312" s="51"/>
      <c r="C312" s="22" t="s">
        <v>1537</v>
      </c>
      <c r="D312" s="22" t="s">
        <v>1546</v>
      </c>
      <c r="E312" s="22" t="s">
        <v>1537</v>
      </c>
      <c r="F312" s="22" t="s">
        <v>1548</v>
      </c>
      <c r="G312" s="22" t="s">
        <v>1541</v>
      </c>
      <c r="H312" s="22" t="s">
        <v>1546</v>
      </c>
      <c r="I312" s="22" t="s">
        <v>1537</v>
      </c>
      <c r="J312" s="22" t="s">
        <v>1543</v>
      </c>
      <c r="K312" s="20" t="str">
        <f>IF(Tabela813[[#This Row],[C]]&lt;&gt;"",IF(Tabela813[[#This Row],[RED]]&lt;&gt;"",(Tabela813[[#This Row],[RED]] &amp; "."),"") &amp; CONCATENATE(Tabela813[[#This Row],[C]],".",Tabela813[[#This Row],[O]],".",Tabela813[[#This Row],[E]],".",Tabela813[[#This Row],[D1]],".",Tabela813[[#This Row],[D2]],".",Tabela813[[#This Row],[D3]],".",Tabela813[[#This Row],[T]],".",Tabela813[[#This Row],[D4]]),"")</f>
        <v>1.2.1.5.02.2.1.00</v>
      </c>
      <c r="L312" s="23" t="s">
        <v>1019</v>
      </c>
      <c r="M312" s="20" t="str">
        <f t="shared" si="5"/>
        <v>A</v>
      </c>
      <c r="N312" s="20">
        <f>IF(VALUE(Tabela813[[#This Row],[RED]]) &gt; 0,1,0) + IF(VALUE(J312)&gt;0,8,IF(VALUE(I312)&gt;0,7,IF(VALUE(H312)&gt;0,6,IF(VALUE(G312)&gt;0,5,IF(VALUE(F312)&gt;0,4,IF(VALUE(E312)&gt;0,3,IF(VALUE(D312)&gt;0,2,1)))))))</f>
        <v>7</v>
      </c>
      <c r="O312" s="22" t="s">
        <v>51</v>
      </c>
      <c r="P312" s="1" t="s">
        <v>141</v>
      </c>
      <c r="Q312" s="1"/>
      <c r="R312" s="39"/>
      <c r="S312" s="154" t="s">
        <v>158</v>
      </c>
      <c r="T312" s="7" t="str">
        <f>Tabela813[[#This Row],[NR]]&amp;" - "&amp;Tabela813[[#This Row],[Especificação]]</f>
        <v>1.2.1.5.02.2.1.00 - Contribuição Patronal Oriunda de Sentenças Judiciais - Patronal - Servidor Civil Ativo - Principal</v>
      </c>
    </row>
    <row r="313" spans="1:20" ht="45" x14ac:dyDescent="0.25">
      <c r="A313" s="179"/>
      <c r="B313" s="51"/>
      <c r="C313" s="22" t="s">
        <v>1537</v>
      </c>
      <c r="D313" s="22" t="s">
        <v>1546</v>
      </c>
      <c r="E313" s="22" t="s">
        <v>1537</v>
      </c>
      <c r="F313" s="22" t="s">
        <v>1548</v>
      </c>
      <c r="G313" s="22" t="s">
        <v>1541</v>
      </c>
      <c r="H313" s="22" t="s">
        <v>1546</v>
      </c>
      <c r="I313" s="22" t="s">
        <v>1546</v>
      </c>
      <c r="J313" s="22" t="s">
        <v>1543</v>
      </c>
      <c r="K313" s="20" t="str">
        <f>IF(Tabela813[[#This Row],[C]]&lt;&gt;"",IF(Tabela813[[#This Row],[RED]]&lt;&gt;"",(Tabela813[[#This Row],[RED]] &amp; "."),"") &amp; CONCATENATE(Tabela813[[#This Row],[C]],".",Tabela813[[#This Row],[O]],".",Tabela813[[#This Row],[E]],".",Tabela813[[#This Row],[D1]],".",Tabela813[[#This Row],[D2]],".",Tabela813[[#This Row],[D3]],".",Tabela813[[#This Row],[T]],".",Tabela813[[#This Row],[D4]]),"")</f>
        <v>1.2.1.5.02.2.2.00</v>
      </c>
      <c r="L313" s="23" t="s">
        <v>1020</v>
      </c>
      <c r="M313" s="20" t="str">
        <f t="shared" si="5"/>
        <v>A</v>
      </c>
      <c r="N313" s="20">
        <f>IF(VALUE(Tabela813[[#This Row],[RED]]) &gt; 0,1,0) + IF(VALUE(J313)&gt;0,8,IF(VALUE(I313)&gt;0,7,IF(VALUE(H313)&gt;0,6,IF(VALUE(G313)&gt;0,5,IF(VALUE(F313)&gt;0,4,IF(VALUE(E313)&gt;0,3,IF(VALUE(D313)&gt;0,2,1)))))))</f>
        <v>7</v>
      </c>
      <c r="O313" s="22" t="s">
        <v>51</v>
      </c>
      <c r="P313" s="1" t="s">
        <v>141</v>
      </c>
      <c r="Q313" s="1"/>
      <c r="R313" s="39"/>
      <c r="S313" s="154" t="s">
        <v>158</v>
      </c>
      <c r="T313" s="7" t="str">
        <f>Tabela813[[#This Row],[NR]]&amp;" - "&amp;Tabela813[[#This Row],[Especificação]]</f>
        <v>1.2.1.5.02.2.2.00 - Contribuição Patronal Oriunda de Sentenças Judiciais - Patronal - Servidor Civil Ativo - Multas e Juros de Mora</v>
      </c>
    </row>
    <row r="314" spans="1:20" ht="45" x14ac:dyDescent="0.25">
      <c r="A314" s="179"/>
      <c r="B314" s="51"/>
      <c r="C314" s="22" t="s">
        <v>1537</v>
      </c>
      <c r="D314" s="22" t="s">
        <v>1546</v>
      </c>
      <c r="E314" s="22" t="s">
        <v>1537</v>
      </c>
      <c r="F314" s="22" t="s">
        <v>1548</v>
      </c>
      <c r="G314" s="22" t="s">
        <v>1541</v>
      </c>
      <c r="H314" s="22" t="s">
        <v>1546</v>
      </c>
      <c r="I314" s="22" t="s">
        <v>1538</v>
      </c>
      <c r="J314" s="22" t="s">
        <v>1543</v>
      </c>
      <c r="K314" s="20" t="str">
        <f>IF(Tabela813[[#This Row],[C]]&lt;&gt;"",IF(Tabela813[[#This Row],[RED]]&lt;&gt;"",(Tabela813[[#This Row],[RED]] &amp; "."),"") &amp; CONCATENATE(Tabela813[[#This Row],[C]],".",Tabela813[[#This Row],[O]],".",Tabela813[[#This Row],[E]],".",Tabela813[[#This Row],[D1]],".",Tabela813[[#This Row],[D2]],".",Tabela813[[#This Row],[D3]],".",Tabela813[[#This Row],[T]],".",Tabela813[[#This Row],[D4]]),"")</f>
        <v>1.2.1.5.02.2.3.00</v>
      </c>
      <c r="L314" s="23" t="s">
        <v>1021</v>
      </c>
      <c r="M314" s="20" t="str">
        <f t="shared" si="5"/>
        <v>A</v>
      </c>
      <c r="N314" s="20">
        <f>IF(VALUE(Tabela813[[#This Row],[RED]]) &gt; 0,1,0) + IF(VALUE(J314)&gt;0,8,IF(VALUE(I314)&gt;0,7,IF(VALUE(H314)&gt;0,6,IF(VALUE(G314)&gt;0,5,IF(VALUE(F314)&gt;0,4,IF(VALUE(E314)&gt;0,3,IF(VALUE(D314)&gt;0,2,1)))))))</f>
        <v>7</v>
      </c>
      <c r="O314" s="22" t="s">
        <v>51</v>
      </c>
      <c r="P314" s="1" t="s">
        <v>141</v>
      </c>
      <c r="Q314" s="1"/>
      <c r="R314" s="39"/>
      <c r="S314" s="154" t="s">
        <v>158</v>
      </c>
      <c r="T314" s="7" t="str">
        <f>Tabela813[[#This Row],[NR]]&amp;" - "&amp;Tabela813[[#This Row],[Especificação]]</f>
        <v>1.2.1.5.02.2.3.00 - Contribuição Patronal Oriunda de Sentenças Judiciais - Patronal - Servidor Civil Ativo - Dívida Ativa</v>
      </c>
    </row>
    <row r="315" spans="1:20" ht="45" x14ac:dyDescent="0.25">
      <c r="A315" s="179"/>
      <c r="B315" s="51"/>
      <c r="C315" s="22" t="s">
        <v>1537</v>
      </c>
      <c r="D315" s="22" t="s">
        <v>1546</v>
      </c>
      <c r="E315" s="22" t="s">
        <v>1537</v>
      </c>
      <c r="F315" s="22" t="s">
        <v>1548</v>
      </c>
      <c r="G315" s="22" t="s">
        <v>1541</v>
      </c>
      <c r="H315" s="22" t="s">
        <v>1546</v>
      </c>
      <c r="I315" s="22" t="s">
        <v>1547</v>
      </c>
      <c r="J315" s="22" t="s">
        <v>1543</v>
      </c>
      <c r="K315" s="20" t="str">
        <f>IF(Tabela813[[#This Row],[C]]&lt;&gt;"",IF(Tabela813[[#This Row],[RED]]&lt;&gt;"",(Tabela813[[#This Row],[RED]] &amp; "."),"") &amp; CONCATENATE(Tabela813[[#This Row],[C]],".",Tabela813[[#This Row],[O]],".",Tabela813[[#This Row],[E]],".",Tabela813[[#This Row],[D1]],".",Tabela813[[#This Row],[D2]],".",Tabela813[[#This Row],[D3]],".",Tabela813[[#This Row],[T]],".",Tabela813[[#This Row],[D4]]),"")</f>
        <v>1.2.1.5.02.2.4.00</v>
      </c>
      <c r="L315" s="23" t="s">
        <v>1022</v>
      </c>
      <c r="M315" s="20" t="str">
        <f t="shared" si="5"/>
        <v>A</v>
      </c>
      <c r="N315" s="20">
        <f>IF(VALUE(Tabela813[[#This Row],[RED]]) &gt; 0,1,0) + IF(VALUE(J315)&gt;0,8,IF(VALUE(I315)&gt;0,7,IF(VALUE(H315)&gt;0,6,IF(VALUE(G315)&gt;0,5,IF(VALUE(F315)&gt;0,4,IF(VALUE(E315)&gt;0,3,IF(VALUE(D315)&gt;0,2,1)))))))</f>
        <v>7</v>
      </c>
      <c r="O315" s="22" t="s">
        <v>51</v>
      </c>
      <c r="P315" s="1" t="s">
        <v>141</v>
      </c>
      <c r="Q315" s="1"/>
      <c r="R315" s="39"/>
      <c r="S315" s="154" t="s">
        <v>158</v>
      </c>
      <c r="T315" s="7" t="str">
        <f>Tabela813[[#This Row],[NR]]&amp;" - "&amp;Tabela813[[#This Row],[Especificação]]</f>
        <v>1.2.1.5.02.2.4.00 - Contribuição Patronal Oriunda de Sentenças Judiciais - Patronal - Servidor Civil Ativo - Dívida Ativa - Multas e Juros de Mora da Dívida Ativa</v>
      </c>
    </row>
    <row r="316" spans="1:20" ht="45" x14ac:dyDescent="0.25">
      <c r="A316" s="179"/>
      <c r="B316" s="51"/>
      <c r="C316" s="22" t="s">
        <v>1537</v>
      </c>
      <c r="D316" s="22" t="s">
        <v>1546</v>
      </c>
      <c r="E316" s="22" t="s">
        <v>1537</v>
      </c>
      <c r="F316" s="22" t="s">
        <v>1548</v>
      </c>
      <c r="G316" s="22" t="s">
        <v>1541</v>
      </c>
      <c r="H316" s="22" t="s">
        <v>1546</v>
      </c>
      <c r="I316" s="22" t="s">
        <v>1548</v>
      </c>
      <c r="J316" s="22" t="s">
        <v>1543</v>
      </c>
      <c r="K316" s="20" t="str">
        <f>IF(Tabela813[[#This Row],[C]]&lt;&gt;"",IF(Tabela813[[#This Row],[RED]]&lt;&gt;"",(Tabela813[[#This Row],[RED]] &amp; "."),"") &amp; CONCATENATE(Tabela813[[#This Row],[C]],".",Tabela813[[#This Row],[O]],".",Tabela813[[#This Row],[E]],".",Tabela813[[#This Row],[D1]],".",Tabela813[[#This Row],[D2]],".",Tabela813[[#This Row],[D3]],".",Tabela813[[#This Row],[T]],".",Tabela813[[#This Row],[D4]]),"")</f>
        <v>1.2.1.5.02.2.5.00</v>
      </c>
      <c r="L316" s="23" t="s">
        <v>1023</v>
      </c>
      <c r="M316" s="20" t="str">
        <f t="shared" si="5"/>
        <v>A</v>
      </c>
      <c r="N316" s="20">
        <f>IF(VALUE(Tabela813[[#This Row],[RED]]) &gt; 0,1,0) + IF(VALUE(J316)&gt;0,8,IF(VALUE(I316)&gt;0,7,IF(VALUE(H316)&gt;0,6,IF(VALUE(G316)&gt;0,5,IF(VALUE(F316)&gt;0,4,IF(VALUE(E316)&gt;0,3,IF(VALUE(D316)&gt;0,2,1)))))))</f>
        <v>7</v>
      </c>
      <c r="O316" s="22" t="s">
        <v>51</v>
      </c>
      <c r="P316" s="1" t="s">
        <v>141</v>
      </c>
      <c r="Q316" s="1"/>
      <c r="R316" s="39"/>
      <c r="S316" s="154" t="s">
        <v>158</v>
      </c>
      <c r="T316" s="7" t="str">
        <f>Tabela813[[#This Row],[NR]]&amp;" - "&amp;Tabela813[[#This Row],[Especificação]]</f>
        <v>1.2.1.5.02.2.5.00 - Contribuição Patronal Oriunda de Sentenças Judiciais - Patronal - Servidor Civil Ativo - Multas</v>
      </c>
    </row>
    <row r="317" spans="1:20" ht="45" x14ac:dyDescent="0.25">
      <c r="A317" s="179"/>
      <c r="B317" s="51"/>
      <c r="C317" s="22" t="s">
        <v>1537</v>
      </c>
      <c r="D317" s="22" t="s">
        <v>1546</v>
      </c>
      <c r="E317" s="22" t="s">
        <v>1537</v>
      </c>
      <c r="F317" s="22" t="s">
        <v>1548</v>
      </c>
      <c r="G317" s="22" t="s">
        <v>1541</v>
      </c>
      <c r="H317" s="22" t="s">
        <v>1546</v>
      </c>
      <c r="I317" s="22" t="s">
        <v>1542</v>
      </c>
      <c r="J317" s="22" t="s">
        <v>1543</v>
      </c>
      <c r="K317" s="20" t="str">
        <f>IF(Tabela813[[#This Row],[C]]&lt;&gt;"",IF(Tabela813[[#This Row],[RED]]&lt;&gt;"",(Tabela813[[#This Row],[RED]] &amp; "."),"") &amp; CONCATENATE(Tabela813[[#This Row],[C]],".",Tabela813[[#This Row],[O]],".",Tabela813[[#This Row],[E]],".",Tabela813[[#This Row],[D1]],".",Tabela813[[#This Row],[D2]],".",Tabela813[[#This Row],[D3]],".",Tabela813[[#This Row],[T]],".",Tabela813[[#This Row],[D4]]),"")</f>
        <v>1.2.1.5.02.2.6.00</v>
      </c>
      <c r="L317" s="23" t="s">
        <v>1024</v>
      </c>
      <c r="M317" s="20" t="str">
        <f t="shared" si="5"/>
        <v>A</v>
      </c>
      <c r="N317" s="20">
        <f>IF(VALUE(Tabela813[[#This Row],[RED]]) &gt; 0,1,0) + IF(VALUE(J317)&gt;0,8,IF(VALUE(I317)&gt;0,7,IF(VALUE(H317)&gt;0,6,IF(VALUE(G317)&gt;0,5,IF(VALUE(F317)&gt;0,4,IF(VALUE(E317)&gt;0,3,IF(VALUE(D317)&gt;0,2,1)))))))</f>
        <v>7</v>
      </c>
      <c r="O317" s="22" t="s">
        <v>51</v>
      </c>
      <c r="P317" s="1" t="s">
        <v>141</v>
      </c>
      <c r="Q317" s="1"/>
      <c r="R317" s="39"/>
      <c r="S317" s="154" t="s">
        <v>158</v>
      </c>
      <c r="T317" s="7" t="str">
        <f>Tabela813[[#This Row],[NR]]&amp;" - "&amp;Tabela813[[#This Row],[Especificação]]</f>
        <v>1.2.1.5.02.2.6.00 - Contribuição Patronal Oriunda de Sentenças Judiciais - Patronal - Servidor Civil Ativo - Juros de Mora</v>
      </c>
    </row>
    <row r="318" spans="1:20" ht="45" x14ac:dyDescent="0.25">
      <c r="A318" s="179"/>
      <c r="B318" s="51"/>
      <c r="C318" s="22" t="s">
        <v>1537</v>
      </c>
      <c r="D318" s="22" t="s">
        <v>1546</v>
      </c>
      <c r="E318" s="22" t="s">
        <v>1537</v>
      </c>
      <c r="F318" s="22" t="s">
        <v>1548</v>
      </c>
      <c r="G318" s="22" t="s">
        <v>1541</v>
      </c>
      <c r="H318" s="22" t="s">
        <v>1546</v>
      </c>
      <c r="I318" s="22" t="s">
        <v>1544</v>
      </c>
      <c r="J318" s="22" t="s">
        <v>1543</v>
      </c>
      <c r="K318" s="20" t="str">
        <f>IF(Tabela813[[#This Row],[C]]&lt;&gt;"",IF(Tabela813[[#This Row],[RED]]&lt;&gt;"",(Tabela813[[#This Row],[RED]] &amp; "."),"") &amp; CONCATENATE(Tabela813[[#This Row],[C]],".",Tabela813[[#This Row],[O]],".",Tabela813[[#This Row],[E]],".",Tabela813[[#This Row],[D1]],".",Tabela813[[#This Row],[D2]],".",Tabela813[[#This Row],[D3]],".",Tabela813[[#This Row],[T]],".",Tabela813[[#This Row],[D4]]),"")</f>
        <v>1.2.1.5.02.2.7.00</v>
      </c>
      <c r="L318" s="23" t="s">
        <v>1025</v>
      </c>
      <c r="M318" s="20" t="str">
        <f t="shared" si="5"/>
        <v>A</v>
      </c>
      <c r="N318" s="20">
        <f>IF(VALUE(Tabela813[[#This Row],[RED]]) &gt; 0,1,0) + IF(VALUE(J318)&gt;0,8,IF(VALUE(I318)&gt;0,7,IF(VALUE(H318)&gt;0,6,IF(VALUE(G318)&gt;0,5,IF(VALUE(F318)&gt;0,4,IF(VALUE(E318)&gt;0,3,IF(VALUE(D318)&gt;0,2,1)))))))</f>
        <v>7</v>
      </c>
      <c r="O318" s="22" t="s">
        <v>51</v>
      </c>
      <c r="P318" s="1" t="s">
        <v>141</v>
      </c>
      <c r="Q318" s="1"/>
      <c r="R318" s="39"/>
      <c r="S318" s="154" t="s">
        <v>158</v>
      </c>
      <c r="T318" s="7" t="str">
        <f>Tabela813[[#This Row],[NR]]&amp;" - "&amp;Tabela813[[#This Row],[Especificação]]</f>
        <v>1.2.1.5.02.2.7.00 - Contribuição Patronal Oriunda de Sentenças Judiciais - Patronal - Servidor Civil Ativo - Dívida Ativa - Multas da Dívida Ativa</v>
      </c>
    </row>
    <row r="319" spans="1:20" ht="45" x14ac:dyDescent="0.25">
      <c r="A319" s="179"/>
      <c r="B319" s="51"/>
      <c r="C319" s="22" t="s">
        <v>1537</v>
      </c>
      <c r="D319" s="22" t="s">
        <v>1546</v>
      </c>
      <c r="E319" s="22" t="s">
        <v>1537</v>
      </c>
      <c r="F319" s="22" t="s">
        <v>1548</v>
      </c>
      <c r="G319" s="22" t="s">
        <v>1541</v>
      </c>
      <c r="H319" s="22" t="s">
        <v>1546</v>
      </c>
      <c r="I319" s="22" t="s">
        <v>1545</v>
      </c>
      <c r="J319" s="22" t="s">
        <v>1543</v>
      </c>
      <c r="K319" s="20" t="str">
        <f>IF(Tabela813[[#This Row],[C]]&lt;&gt;"",IF(Tabela813[[#This Row],[RED]]&lt;&gt;"",(Tabela813[[#This Row],[RED]] &amp; "."),"") &amp; CONCATENATE(Tabela813[[#This Row],[C]],".",Tabela813[[#This Row],[O]],".",Tabela813[[#This Row],[E]],".",Tabela813[[#This Row],[D1]],".",Tabela813[[#This Row],[D2]],".",Tabela813[[#This Row],[D3]],".",Tabela813[[#This Row],[T]],".",Tabela813[[#This Row],[D4]]),"")</f>
        <v>1.2.1.5.02.2.8.00</v>
      </c>
      <c r="L319" s="23" t="s">
        <v>1026</v>
      </c>
      <c r="M319" s="20" t="str">
        <f t="shared" si="5"/>
        <v>A</v>
      </c>
      <c r="N319" s="20">
        <f>IF(VALUE(Tabela813[[#This Row],[RED]]) &gt; 0,1,0) + IF(VALUE(J319)&gt;0,8,IF(VALUE(I319)&gt;0,7,IF(VALUE(H319)&gt;0,6,IF(VALUE(G319)&gt;0,5,IF(VALUE(F319)&gt;0,4,IF(VALUE(E319)&gt;0,3,IF(VALUE(D319)&gt;0,2,1)))))))</f>
        <v>7</v>
      </c>
      <c r="O319" s="22" t="s">
        <v>51</v>
      </c>
      <c r="P319" s="1" t="s">
        <v>141</v>
      </c>
      <c r="Q319" s="1"/>
      <c r="R319" s="39"/>
      <c r="S319" s="154" t="s">
        <v>158</v>
      </c>
      <c r="T319" s="7" t="str">
        <f>Tabela813[[#This Row],[NR]]&amp;" - "&amp;Tabela813[[#This Row],[Especificação]]</f>
        <v>1.2.1.5.02.2.8.00 - Contribuição Patronal Oriunda de Sentenças Judiciais - Patronal - Servidor Civil Ativo - Juros de Mora da Dívida Ativa</v>
      </c>
    </row>
    <row r="320" spans="1:20" ht="30" x14ac:dyDescent="0.25">
      <c r="A320" s="179"/>
      <c r="B320" s="51"/>
      <c r="C320" s="22" t="s">
        <v>1537</v>
      </c>
      <c r="D320" s="22" t="s">
        <v>1546</v>
      </c>
      <c r="E320" s="22" t="s">
        <v>1537</v>
      </c>
      <c r="F320" s="22" t="s">
        <v>1548</v>
      </c>
      <c r="G320" s="22" t="s">
        <v>1550</v>
      </c>
      <c r="H320" s="22" t="s">
        <v>1540</v>
      </c>
      <c r="I320" s="22" t="s">
        <v>1540</v>
      </c>
      <c r="J320" s="22" t="s">
        <v>1543</v>
      </c>
      <c r="K320" s="20" t="str">
        <f>IF(Tabela813[[#This Row],[C]]&lt;&gt;"",IF(Tabela813[[#This Row],[RED]]&lt;&gt;"",(Tabela813[[#This Row],[RED]] &amp; "."),"") &amp; CONCATENATE(Tabela813[[#This Row],[C]],".",Tabela813[[#This Row],[O]],".",Tabela813[[#This Row],[E]],".",Tabela813[[#This Row],[D1]],".",Tabela813[[#This Row],[D2]],".",Tabela813[[#This Row],[D3]],".",Tabela813[[#This Row],[T]],".",Tabela813[[#This Row],[D4]]),"")</f>
        <v>1.2.1.5.03.0.0.00</v>
      </c>
      <c r="L320" s="23" t="s">
        <v>142</v>
      </c>
      <c r="M320" s="20" t="str">
        <f t="shared" si="5"/>
        <v>S</v>
      </c>
      <c r="N320" s="20">
        <f>IF(VALUE(Tabela813[[#This Row],[RED]]) &gt; 0,1,0) + IF(VALUE(J320)&gt;0,8,IF(VALUE(I320)&gt;0,7,IF(VALUE(H320)&gt;0,6,IF(VALUE(G320)&gt;0,5,IF(VALUE(F320)&gt;0,4,IF(VALUE(E320)&gt;0,3,IF(VALUE(D320)&gt;0,2,1)))))))</f>
        <v>5</v>
      </c>
      <c r="O320" s="22" t="s">
        <v>51</v>
      </c>
      <c r="P320" s="1" t="s">
        <v>143</v>
      </c>
      <c r="Q320" s="1"/>
      <c r="R320" s="39"/>
      <c r="S320" s="154" t="s">
        <v>158</v>
      </c>
      <c r="T320" s="7" t="str">
        <f>Tabela813[[#This Row],[NR]]&amp;" - "&amp;Tabela813[[#This Row],[Especificação]]</f>
        <v>1.2.1.5.03.0.0.00 - Contribuição do Servidor Civil - Parcelamentos</v>
      </c>
    </row>
    <row r="321" spans="1:20" ht="30" x14ac:dyDescent="0.25">
      <c r="A321" s="179"/>
      <c r="B321" s="51"/>
      <c r="C321" s="22" t="s">
        <v>1537</v>
      </c>
      <c r="D321" s="22" t="s">
        <v>1546</v>
      </c>
      <c r="E321" s="22" t="s">
        <v>1537</v>
      </c>
      <c r="F321" s="22" t="s">
        <v>1548</v>
      </c>
      <c r="G321" s="22" t="s">
        <v>1550</v>
      </c>
      <c r="H321" s="22" t="s">
        <v>1540</v>
      </c>
      <c r="I321" s="22" t="s">
        <v>1537</v>
      </c>
      <c r="J321" s="22" t="s">
        <v>1543</v>
      </c>
      <c r="K321" s="20" t="str">
        <f>IF(Tabela813[[#This Row],[C]]&lt;&gt;"",IF(Tabela813[[#This Row],[RED]]&lt;&gt;"",(Tabela813[[#This Row],[RED]] &amp; "."),"") &amp; CONCATENATE(Tabela813[[#This Row],[C]],".",Tabela813[[#This Row],[O]],".",Tabela813[[#This Row],[E]],".",Tabela813[[#This Row],[D1]],".",Tabela813[[#This Row],[D2]],".",Tabela813[[#This Row],[D3]],".",Tabela813[[#This Row],[T]],".",Tabela813[[#This Row],[D4]]),"")</f>
        <v>1.2.1.5.03.0.1.00</v>
      </c>
      <c r="L321" s="23" t="s">
        <v>1027</v>
      </c>
      <c r="M321" s="20" t="str">
        <f t="shared" si="5"/>
        <v>A</v>
      </c>
      <c r="N321" s="20">
        <f>IF(VALUE(Tabela813[[#This Row],[RED]]) &gt; 0,1,0) + IF(VALUE(J321)&gt;0,8,IF(VALUE(I321)&gt;0,7,IF(VALUE(H321)&gt;0,6,IF(VALUE(G321)&gt;0,5,IF(VALUE(F321)&gt;0,4,IF(VALUE(E321)&gt;0,3,IF(VALUE(D321)&gt;0,2,1)))))))</f>
        <v>7</v>
      </c>
      <c r="O321" s="22" t="s">
        <v>51</v>
      </c>
      <c r="P321" s="1" t="s">
        <v>143</v>
      </c>
      <c r="Q321" s="1"/>
      <c r="R321" s="39"/>
      <c r="S321" s="154" t="s">
        <v>158</v>
      </c>
      <c r="T321" s="7" t="str">
        <f>Tabela813[[#This Row],[NR]]&amp;" - "&amp;Tabela813[[#This Row],[Especificação]]</f>
        <v>1.2.1.5.03.0.1.00 - Contribuição do Servidor Civil - Parcelamentos - Principal</v>
      </c>
    </row>
    <row r="322" spans="1:20" ht="30" x14ac:dyDescent="0.25">
      <c r="A322" s="179"/>
      <c r="B322" s="51"/>
      <c r="C322" s="22" t="s">
        <v>1537</v>
      </c>
      <c r="D322" s="22" t="s">
        <v>1546</v>
      </c>
      <c r="E322" s="22" t="s">
        <v>1537</v>
      </c>
      <c r="F322" s="22" t="s">
        <v>1548</v>
      </c>
      <c r="G322" s="22" t="s">
        <v>1550</v>
      </c>
      <c r="H322" s="22" t="s">
        <v>1540</v>
      </c>
      <c r="I322" s="22" t="s">
        <v>1546</v>
      </c>
      <c r="J322" s="22" t="s">
        <v>1543</v>
      </c>
      <c r="K322" s="20" t="str">
        <f>IF(Tabela813[[#This Row],[C]]&lt;&gt;"",IF(Tabela813[[#This Row],[RED]]&lt;&gt;"",(Tabela813[[#This Row],[RED]] &amp; "."),"") &amp; CONCATENATE(Tabela813[[#This Row],[C]],".",Tabela813[[#This Row],[O]],".",Tabela813[[#This Row],[E]],".",Tabela813[[#This Row],[D1]],".",Tabela813[[#This Row],[D2]],".",Tabela813[[#This Row],[D3]],".",Tabela813[[#This Row],[T]],".",Tabela813[[#This Row],[D4]]),"")</f>
        <v>1.2.1.5.03.0.2.00</v>
      </c>
      <c r="L322" s="23" t="s">
        <v>1028</v>
      </c>
      <c r="M322" s="20" t="str">
        <f t="shared" si="5"/>
        <v>A</v>
      </c>
      <c r="N322" s="20">
        <f>IF(VALUE(Tabela813[[#This Row],[RED]]) &gt; 0,1,0) + IF(VALUE(J322)&gt;0,8,IF(VALUE(I322)&gt;0,7,IF(VALUE(H322)&gt;0,6,IF(VALUE(G322)&gt;0,5,IF(VALUE(F322)&gt;0,4,IF(VALUE(E322)&gt;0,3,IF(VALUE(D322)&gt;0,2,1)))))))</f>
        <v>7</v>
      </c>
      <c r="O322" s="22" t="s">
        <v>51</v>
      </c>
      <c r="P322" s="1" t="s">
        <v>143</v>
      </c>
      <c r="Q322" s="1"/>
      <c r="R322" s="39"/>
      <c r="S322" s="154" t="s">
        <v>158</v>
      </c>
      <c r="T322" s="7" t="str">
        <f>Tabela813[[#This Row],[NR]]&amp;" - "&amp;Tabela813[[#This Row],[Especificação]]</f>
        <v>1.2.1.5.03.0.2.00 - Contribuição do Servidor Civil - Parcelamentos - Multas e Juros de Mora</v>
      </c>
    </row>
    <row r="323" spans="1:20" ht="30" x14ac:dyDescent="0.25">
      <c r="A323" s="179"/>
      <c r="B323" s="51"/>
      <c r="C323" s="22" t="s">
        <v>1537</v>
      </c>
      <c r="D323" s="22" t="s">
        <v>1546</v>
      </c>
      <c r="E323" s="22" t="s">
        <v>1537</v>
      </c>
      <c r="F323" s="22" t="s">
        <v>1548</v>
      </c>
      <c r="G323" s="22" t="s">
        <v>1550</v>
      </c>
      <c r="H323" s="22" t="s">
        <v>1540</v>
      </c>
      <c r="I323" s="22" t="s">
        <v>1538</v>
      </c>
      <c r="J323" s="22" t="s">
        <v>1543</v>
      </c>
      <c r="K323" s="20" t="str">
        <f>IF(Tabela813[[#This Row],[C]]&lt;&gt;"",IF(Tabela813[[#This Row],[RED]]&lt;&gt;"",(Tabela813[[#This Row],[RED]] &amp; "."),"") &amp; CONCATENATE(Tabela813[[#This Row],[C]],".",Tabela813[[#This Row],[O]],".",Tabela813[[#This Row],[E]],".",Tabela813[[#This Row],[D1]],".",Tabela813[[#This Row],[D2]],".",Tabela813[[#This Row],[D3]],".",Tabela813[[#This Row],[T]],".",Tabela813[[#This Row],[D4]]),"")</f>
        <v>1.2.1.5.03.0.3.00</v>
      </c>
      <c r="L323" s="23" t="s">
        <v>1029</v>
      </c>
      <c r="M323" s="20" t="str">
        <f t="shared" si="5"/>
        <v>A</v>
      </c>
      <c r="N323" s="20">
        <f>IF(VALUE(Tabela813[[#This Row],[RED]]) &gt; 0,1,0) + IF(VALUE(J323)&gt;0,8,IF(VALUE(I323)&gt;0,7,IF(VALUE(H323)&gt;0,6,IF(VALUE(G323)&gt;0,5,IF(VALUE(F323)&gt;0,4,IF(VALUE(E323)&gt;0,3,IF(VALUE(D323)&gt;0,2,1)))))))</f>
        <v>7</v>
      </c>
      <c r="O323" s="22" t="s">
        <v>51</v>
      </c>
      <c r="P323" s="1" t="s">
        <v>143</v>
      </c>
      <c r="Q323" s="1"/>
      <c r="R323" s="39"/>
      <c r="S323" s="154" t="s">
        <v>158</v>
      </c>
      <c r="T323" s="7" t="str">
        <f>Tabela813[[#This Row],[NR]]&amp;" - "&amp;Tabela813[[#This Row],[Especificação]]</f>
        <v>1.2.1.5.03.0.3.00 - Contribuição do Servidor Civil - Parcelamentos - Dívida Ativa</v>
      </c>
    </row>
    <row r="324" spans="1:20" ht="30" x14ac:dyDescent="0.25">
      <c r="A324" s="179"/>
      <c r="B324" s="51"/>
      <c r="C324" s="22" t="s">
        <v>1537</v>
      </c>
      <c r="D324" s="22" t="s">
        <v>1546</v>
      </c>
      <c r="E324" s="22" t="s">
        <v>1537</v>
      </c>
      <c r="F324" s="22" t="s">
        <v>1548</v>
      </c>
      <c r="G324" s="22" t="s">
        <v>1550</v>
      </c>
      <c r="H324" s="22" t="s">
        <v>1540</v>
      </c>
      <c r="I324" s="22" t="s">
        <v>1547</v>
      </c>
      <c r="J324" s="22" t="s">
        <v>1543</v>
      </c>
      <c r="K324" s="20" t="str">
        <f>IF(Tabela813[[#This Row],[C]]&lt;&gt;"",IF(Tabela813[[#This Row],[RED]]&lt;&gt;"",(Tabela813[[#This Row],[RED]] &amp; "."),"") &amp; CONCATENATE(Tabela813[[#This Row],[C]],".",Tabela813[[#This Row],[O]],".",Tabela813[[#This Row],[E]],".",Tabela813[[#This Row],[D1]],".",Tabela813[[#This Row],[D2]],".",Tabela813[[#This Row],[D3]],".",Tabela813[[#This Row],[T]],".",Tabela813[[#This Row],[D4]]),"")</f>
        <v>1.2.1.5.03.0.4.00</v>
      </c>
      <c r="L324" s="23" t="s">
        <v>1030</v>
      </c>
      <c r="M324" s="20" t="str">
        <f t="shared" si="5"/>
        <v>A</v>
      </c>
      <c r="N324" s="20">
        <f>IF(VALUE(Tabela813[[#This Row],[RED]]) &gt; 0,1,0) + IF(VALUE(J324)&gt;0,8,IF(VALUE(I324)&gt;0,7,IF(VALUE(H324)&gt;0,6,IF(VALUE(G324)&gt;0,5,IF(VALUE(F324)&gt;0,4,IF(VALUE(E324)&gt;0,3,IF(VALUE(D324)&gt;0,2,1)))))))</f>
        <v>7</v>
      </c>
      <c r="O324" s="22" t="s">
        <v>51</v>
      </c>
      <c r="P324" s="1" t="s">
        <v>143</v>
      </c>
      <c r="Q324" s="1"/>
      <c r="R324" s="39"/>
      <c r="S324" s="154" t="s">
        <v>158</v>
      </c>
      <c r="T324" s="7" t="str">
        <f>Tabela813[[#This Row],[NR]]&amp;" - "&amp;Tabela813[[#This Row],[Especificação]]</f>
        <v>1.2.1.5.03.0.4.00 - Contribuição do Servidor Civil - Parcelamentos - Dívida Ativa - Multas e Juros de Mora da Dívida Ativa</v>
      </c>
    </row>
    <row r="325" spans="1:20" ht="30" x14ac:dyDescent="0.25">
      <c r="A325" s="179"/>
      <c r="B325" s="51"/>
      <c r="C325" s="22" t="s">
        <v>1537</v>
      </c>
      <c r="D325" s="22" t="s">
        <v>1546</v>
      </c>
      <c r="E325" s="22" t="s">
        <v>1537</v>
      </c>
      <c r="F325" s="22" t="s">
        <v>1548</v>
      </c>
      <c r="G325" s="22" t="s">
        <v>1550</v>
      </c>
      <c r="H325" s="22" t="s">
        <v>1540</v>
      </c>
      <c r="I325" s="22" t="s">
        <v>1548</v>
      </c>
      <c r="J325" s="22" t="s">
        <v>1543</v>
      </c>
      <c r="K325" s="20" t="str">
        <f>IF(Tabela813[[#This Row],[C]]&lt;&gt;"",IF(Tabela813[[#This Row],[RED]]&lt;&gt;"",(Tabela813[[#This Row],[RED]] &amp; "."),"") &amp; CONCATENATE(Tabela813[[#This Row],[C]],".",Tabela813[[#This Row],[O]],".",Tabela813[[#This Row],[E]],".",Tabela813[[#This Row],[D1]],".",Tabela813[[#This Row],[D2]],".",Tabela813[[#This Row],[D3]],".",Tabela813[[#This Row],[T]],".",Tabela813[[#This Row],[D4]]),"")</f>
        <v>1.2.1.5.03.0.5.00</v>
      </c>
      <c r="L325" s="23" t="s">
        <v>1031</v>
      </c>
      <c r="M325" s="20" t="str">
        <f t="shared" si="5"/>
        <v>A</v>
      </c>
      <c r="N325" s="20">
        <f>IF(VALUE(Tabela813[[#This Row],[RED]]) &gt; 0,1,0) + IF(VALUE(J325)&gt;0,8,IF(VALUE(I325)&gt;0,7,IF(VALUE(H325)&gt;0,6,IF(VALUE(G325)&gt;0,5,IF(VALUE(F325)&gt;0,4,IF(VALUE(E325)&gt;0,3,IF(VALUE(D325)&gt;0,2,1)))))))</f>
        <v>7</v>
      </c>
      <c r="O325" s="22" t="s">
        <v>51</v>
      </c>
      <c r="P325" s="1" t="s">
        <v>143</v>
      </c>
      <c r="Q325" s="1"/>
      <c r="R325" s="39"/>
      <c r="S325" s="154" t="s">
        <v>158</v>
      </c>
      <c r="T325" s="7" t="str">
        <f>Tabela813[[#This Row],[NR]]&amp;" - "&amp;Tabela813[[#This Row],[Especificação]]</f>
        <v>1.2.1.5.03.0.5.00 - Contribuição do Servidor Civil - Parcelamentos - Multas</v>
      </c>
    </row>
    <row r="326" spans="1:20" ht="30" x14ac:dyDescent="0.25">
      <c r="A326" s="179"/>
      <c r="B326" s="51"/>
      <c r="C326" s="22" t="s">
        <v>1537</v>
      </c>
      <c r="D326" s="22" t="s">
        <v>1546</v>
      </c>
      <c r="E326" s="22" t="s">
        <v>1537</v>
      </c>
      <c r="F326" s="22" t="s">
        <v>1548</v>
      </c>
      <c r="G326" s="22" t="s">
        <v>1550</v>
      </c>
      <c r="H326" s="22" t="s">
        <v>1540</v>
      </c>
      <c r="I326" s="22" t="s">
        <v>1542</v>
      </c>
      <c r="J326" s="22" t="s">
        <v>1543</v>
      </c>
      <c r="K326" s="20" t="str">
        <f>IF(Tabela813[[#This Row],[C]]&lt;&gt;"",IF(Tabela813[[#This Row],[RED]]&lt;&gt;"",(Tabela813[[#This Row],[RED]] &amp; "."),"") &amp; CONCATENATE(Tabela813[[#This Row],[C]],".",Tabela813[[#This Row],[O]],".",Tabela813[[#This Row],[E]],".",Tabela813[[#This Row],[D1]],".",Tabela813[[#This Row],[D2]],".",Tabela813[[#This Row],[D3]],".",Tabela813[[#This Row],[T]],".",Tabela813[[#This Row],[D4]]),"")</f>
        <v>1.2.1.5.03.0.6.00</v>
      </c>
      <c r="L326" s="23" t="s">
        <v>1032</v>
      </c>
      <c r="M326" s="20" t="str">
        <f t="shared" si="5"/>
        <v>A</v>
      </c>
      <c r="N326" s="20">
        <f>IF(VALUE(Tabela813[[#This Row],[RED]]) &gt; 0,1,0) + IF(VALUE(J326)&gt;0,8,IF(VALUE(I326)&gt;0,7,IF(VALUE(H326)&gt;0,6,IF(VALUE(G326)&gt;0,5,IF(VALUE(F326)&gt;0,4,IF(VALUE(E326)&gt;0,3,IF(VALUE(D326)&gt;0,2,1)))))))</f>
        <v>7</v>
      </c>
      <c r="O326" s="22" t="s">
        <v>51</v>
      </c>
      <c r="P326" s="1" t="s">
        <v>143</v>
      </c>
      <c r="Q326" s="1"/>
      <c r="R326" s="39"/>
      <c r="S326" s="154" t="s">
        <v>158</v>
      </c>
      <c r="T326" s="7" t="str">
        <f>Tabela813[[#This Row],[NR]]&amp;" - "&amp;Tabela813[[#This Row],[Especificação]]</f>
        <v>1.2.1.5.03.0.6.00 - Contribuição do Servidor Civil - Parcelamentos - Juros de Mora</v>
      </c>
    </row>
    <row r="327" spans="1:20" ht="30" x14ac:dyDescent="0.25">
      <c r="A327" s="179"/>
      <c r="B327" s="51"/>
      <c r="C327" s="22" t="s">
        <v>1537</v>
      </c>
      <c r="D327" s="22" t="s">
        <v>1546</v>
      </c>
      <c r="E327" s="22" t="s">
        <v>1537</v>
      </c>
      <c r="F327" s="22" t="s">
        <v>1548</v>
      </c>
      <c r="G327" s="22" t="s">
        <v>1550</v>
      </c>
      <c r="H327" s="22" t="s">
        <v>1540</v>
      </c>
      <c r="I327" s="22" t="s">
        <v>1544</v>
      </c>
      <c r="J327" s="22" t="s">
        <v>1543</v>
      </c>
      <c r="K327" s="20" t="str">
        <f>IF(Tabela813[[#This Row],[C]]&lt;&gt;"",IF(Tabela813[[#This Row],[RED]]&lt;&gt;"",(Tabela813[[#This Row],[RED]] &amp; "."),"") &amp; CONCATENATE(Tabela813[[#This Row],[C]],".",Tabela813[[#This Row],[O]],".",Tabela813[[#This Row],[E]],".",Tabela813[[#This Row],[D1]],".",Tabela813[[#This Row],[D2]],".",Tabela813[[#This Row],[D3]],".",Tabela813[[#This Row],[T]],".",Tabela813[[#This Row],[D4]]),"")</f>
        <v>1.2.1.5.03.0.7.00</v>
      </c>
      <c r="L327" s="23" t="s">
        <v>1033</v>
      </c>
      <c r="M327" s="20" t="str">
        <f t="shared" si="5"/>
        <v>A</v>
      </c>
      <c r="N327" s="20">
        <f>IF(VALUE(Tabela813[[#This Row],[RED]]) &gt; 0,1,0) + IF(VALUE(J327)&gt;0,8,IF(VALUE(I327)&gt;0,7,IF(VALUE(H327)&gt;0,6,IF(VALUE(G327)&gt;0,5,IF(VALUE(F327)&gt;0,4,IF(VALUE(E327)&gt;0,3,IF(VALUE(D327)&gt;0,2,1)))))))</f>
        <v>7</v>
      </c>
      <c r="O327" s="22" t="s">
        <v>51</v>
      </c>
      <c r="P327" s="1" t="s">
        <v>143</v>
      </c>
      <c r="Q327" s="1"/>
      <c r="R327" s="39"/>
      <c r="S327" s="154" t="s">
        <v>158</v>
      </c>
      <c r="T327" s="7" t="str">
        <f>Tabela813[[#This Row],[NR]]&amp;" - "&amp;Tabela813[[#This Row],[Especificação]]</f>
        <v>1.2.1.5.03.0.7.00 - Contribuição do Servidor Civil - Parcelamentos - Dívida Ativa - Multas da Dívida Ativa</v>
      </c>
    </row>
    <row r="328" spans="1:20" ht="30" x14ac:dyDescent="0.25">
      <c r="A328" s="179"/>
      <c r="B328" s="51"/>
      <c r="C328" s="22" t="s">
        <v>1537</v>
      </c>
      <c r="D328" s="22" t="s">
        <v>1546</v>
      </c>
      <c r="E328" s="22" t="s">
        <v>1537</v>
      </c>
      <c r="F328" s="22" t="s">
        <v>1548</v>
      </c>
      <c r="G328" s="22" t="s">
        <v>1550</v>
      </c>
      <c r="H328" s="22" t="s">
        <v>1540</v>
      </c>
      <c r="I328" s="22" t="s">
        <v>1545</v>
      </c>
      <c r="J328" s="22" t="s">
        <v>1543</v>
      </c>
      <c r="K328" s="20" t="str">
        <f>IF(Tabela813[[#This Row],[C]]&lt;&gt;"",IF(Tabela813[[#This Row],[RED]]&lt;&gt;"",(Tabela813[[#This Row],[RED]] &amp; "."),"") &amp; CONCATENATE(Tabela813[[#This Row],[C]],".",Tabela813[[#This Row],[O]],".",Tabela813[[#This Row],[E]],".",Tabela813[[#This Row],[D1]],".",Tabela813[[#This Row],[D2]],".",Tabela813[[#This Row],[D3]],".",Tabela813[[#This Row],[T]],".",Tabela813[[#This Row],[D4]]),"")</f>
        <v>1.2.1.5.03.0.8.00</v>
      </c>
      <c r="L328" s="23" t="s">
        <v>1034</v>
      </c>
      <c r="M328" s="20" t="str">
        <f t="shared" si="5"/>
        <v>A</v>
      </c>
      <c r="N328" s="20">
        <f>IF(VALUE(Tabela813[[#This Row],[RED]]) &gt; 0,1,0) + IF(VALUE(J328)&gt;0,8,IF(VALUE(I328)&gt;0,7,IF(VALUE(H328)&gt;0,6,IF(VALUE(G328)&gt;0,5,IF(VALUE(F328)&gt;0,4,IF(VALUE(E328)&gt;0,3,IF(VALUE(D328)&gt;0,2,1)))))))</f>
        <v>7</v>
      </c>
      <c r="O328" s="22" t="s">
        <v>51</v>
      </c>
      <c r="P328" s="1" t="s">
        <v>143</v>
      </c>
      <c r="Q328" s="1"/>
      <c r="R328" s="39"/>
      <c r="S328" s="154" t="s">
        <v>158</v>
      </c>
      <c r="T328" s="7" t="str">
        <f>Tabela813[[#This Row],[NR]]&amp;" - "&amp;Tabela813[[#This Row],[Especificação]]</f>
        <v>1.2.1.5.03.0.8.00 - Contribuição do Servidor Civil - Parcelamentos - Juros de Mora da Dívida Ativa</v>
      </c>
    </row>
    <row r="329" spans="1:20" ht="30" x14ac:dyDescent="0.25">
      <c r="A329" s="179"/>
      <c r="B329" s="51"/>
      <c r="C329" s="22" t="s">
        <v>1537</v>
      </c>
      <c r="D329" s="22" t="s">
        <v>1546</v>
      </c>
      <c r="E329" s="22" t="s">
        <v>1537</v>
      </c>
      <c r="F329" s="22" t="s">
        <v>1548</v>
      </c>
      <c r="G329" s="22" t="s">
        <v>1570</v>
      </c>
      <c r="H329" s="22" t="s">
        <v>1540</v>
      </c>
      <c r="I329" s="22" t="s">
        <v>1540</v>
      </c>
      <c r="J329" s="22" t="s">
        <v>1543</v>
      </c>
      <c r="K329" s="20" t="str">
        <f>IF(Tabela813[[#This Row],[C]]&lt;&gt;"",IF(Tabela813[[#This Row],[RED]]&lt;&gt;"",(Tabela813[[#This Row],[RED]] &amp; "."),"") &amp; CONCATENATE(Tabela813[[#This Row],[C]],".",Tabela813[[#This Row],[O]],".",Tabela813[[#This Row],[E]],".",Tabela813[[#This Row],[D1]],".",Tabela813[[#This Row],[D2]],".",Tabela813[[#This Row],[D3]],".",Tabela813[[#This Row],[T]],".",Tabela813[[#This Row],[D4]]),"")</f>
        <v>1.2.1.5.50.0.0.00</v>
      </c>
      <c r="L329" s="23" t="s">
        <v>144</v>
      </c>
      <c r="M329" s="20" t="str">
        <f t="shared" si="5"/>
        <v>S</v>
      </c>
      <c r="N329" s="20">
        <f>IF(VALUE(Tabela813[[#This Row],[RED]]) &gt; 0,1,0) + IF(VALUE(J329)&gt;0,8,IF(VALUE(I329)&gt;0,7,IF(VALUE(H329)&gt;0,6,IF(VALUE(G329)&gt;0,5,IF(VALUE(F329)&gt;0,4,IF(VALUE(E329)&gt;0,3,IF(VALUE(D329)&gt;0,2,1)))))))</f>
        <v>5</v>
      </c>
      <c r="O329" s="22" t="s">
        <v>55</v>
      </c>
      <c r="P329" s="1" t="s">
        <v>145</v>
      </c>
      <c r="Q329" s="1"/>
      <c r="R329" s="39"/>
      <c r="S329" s="154" t="s">
        <v>158</v>
      </c>
      <c r="T329" s="7" t="str">
        <f>Tabela813[[#This Row],[NR]]&amp;" - "&amp;Tabela813[[#This Row],[Especificação]]</f>
        <v>1.2.1.5.50.0.0.00 - Contribuição Patronal - Servidor Civil Inativo e Pensionistas</v>
      </c>
    </row>
    <row r="330" spans="1:20" ht="30" x14ac:dyDescent="0.25">
      <c r="A330" s="179"/>
      <c r="B330" s="51"/>
      <c r="C330" s="22" t="s">
        <v>1537</v>
      </c>
      <c r="D330" s="22" t="s">
        <v>1546</v>
      </c>
      <c r="E330" s="22" t="s">
        <v>1537</v>
      </c>
      <c r="F330" s="22" t="s">
        <v>1548</v>
      </c>
      <c r="G330" s="22" t="s">
        <v>1570</v>
      </c>
      <c r="H330" s="22" t="s">
        <v>1537</v>
      </c>
      <c r="I330" s="22" t="s">
        <v>1540</v>
      </c>
      <c r="J330" s="22" t="s">
        <v>1543</v>
      </c>
      <c r="K330" s="20" t="str">
        <f>IF(Tabela813[[#This Row],[C]]&lt;&gt;"",IF(Tabela813[[#This Row],[RED]]&lt;&gt;"",(Tabela813[[#This Row],[RED]] &amp; "."),"") &amp; CONCATENATE(Tabela813[[#This Row],[C]],".",Tabela813[[#This Row],[O]],".",Tabela813[[#This Row],[E]],".",Tabela813[[#This Row],[D1]],".",Tabela813[[#This Row],[D2]],".",Tabela813[[#This Row],[D3]],".",Tabela813[[#This Row],[T]],".",Tabela813[[#This Row],[D4]]),"")</f>
        <v>1.2.1.5.50.1.0.00</v>
      </c>
      <c r="L330" s="23" t="s">
        <v>146</v>
      </c>
      <c r="M330" s="20" t="str">
        <f t="shared" si="5"/>
        <v>S</v>
      </c>
      <c r="N330" s="20">
        <f>IF(VALUE(Tabela813[[#This Row],[RED]]) &gt; 0,1,0) + IF(VALUE(J330)&gt;0,8,IF(VALUE(I330)&gt;0,7,IF(VALUE(H330)&gt;0,6,IF(VALUE(G330)&gt;0,5,IF(VALUE(F330)&gt;0,4,IF(VALUE(E330)&gt;0,3,IF(VALUE(D330)&gt;0,2,1)))))))</f>
        <v>6</v>
      </c>
      <c r="O330" s="22" t="s">
        <v>55</v>
      </c>
      <c r="P330" s="1" t="s">
        <v>147</v>
      </c>
      <c r="Q330" s="1"/>
      <c r="R330" s="39"/>
      <c r="S330" s="154" t="s">
        <v>158</v>
      </c>
      <c r="T330" s="7" t="str">
        <f>Tabela813[[#This Row],[NR]]&amp;" - "&amp;Tabela813[[#This Row],[Especificação]]</f>
        <v>1.2.1.5.50.1.0.00 - Contribuição Patronal - Servidor Civil - Inativo</v>
      </c>
    </row>
    <row r="331" spans="1:20" ht="30" x14ac:dyDescent="0.25">
      <c r="A331" s="179"/>
      <c r="B331" s="51"/>
      <c r="C331" s="22" t="s">
        <v>1537</v>
      </c>
      <c r="D331" s="22" t="s">
        <v>1546</v>
      </c>
      <c r="E331" s="22" t="s">
        <v>1537</v>
      </c>
      <c r="F331" s="22" t="s">
        <v>1548</v>
      </c>
      <c r="G331" s="22" t="s">
        <v>1570</v>
      </c>
      <c r="H331" s="22" t="s">
        <v>1537</v>
      </c>
      <c r="I331" s="22" t="s">
        <v>1537</v>
      </c>
      <c r="J331" s="22" t="s">
        <v>1543</v>
      </c>
      <c r="K331" s="20" t="str">
        <f>IF(Tabela813[[#This Row],[C]]&lt;&gt;"",IF(Tabela813[[#This Row],[RED]]&lt;&gt;"",(Tabela813[[#This Row],[RED]] &amp; "."),"") &amp; CONCATENATE(Tabela813[[#This Row],[C]],".",Tabela813[[#This Row],[O]],".",Tabela813[[#This Row],[E]],".",Tabela813[[#This Row],[D1]],".",Tabela813[[#This Row],[D2]],".",Tabela813[[#This Row],[D3]],".",Tabela813[[#This Row],[T]],".",Tabela813[[#This Row],[D4]]),"")</f>
        <v>1.2.1.5.50.1.1.00</v>
      </c>
      <c r="L331" s="23" t="s">
        <v>1035</v>
      </c>
      <c r="M331" s="20" t="str">
        <f t="shared" si="5"/>
        <v>A</v>
      </c>
      <c r="N331" s="20">
        <f>IF(VALUE(Tabela813[[#This Row],[RED]]) &gt; 0,1,0) + IF(VALUE(J331)&gt;0,8,IF(VALUE(I331)&gt;0,7,IF(VALUE(H331)&gt;0,6,IF(VALUE(G331)&gt;0,5,IF(VALUE(F331)&gt;0,4,IF(VALUE(E331)&gt;0,3,IF(VALUE(D331)&gt;0,2,1)))))))</f>
        <v>7</v>
      </c>
      <c r="O331" s="22" t="s">
        <v>55</v>
      </c>
      <c r="P331" s="1" t="s">
        <v>147</v>
      </c>
      <c r="Q331" s="1"/>
      <c r="R331" s="39"/>
      <c r="S331" s="154" t="s">
        <v>158</v>
      </c>
      <c r="T331" s="7" t="str">
        <f>Tabela813[[#This Row],[NR]]&amp;" - "&amp;Tabela813[[#This Row],[Especificação]]</f>
        <v>1.2.1.5.50.1.1.00 - Contribuição Patronal - Servidor Civil - Inativo - Principal</v>
      </c>
    </row>
    <row r="332" spans="1:20" ht="30" x14ac:dyDescent="0.25">
      <c r="A332" s="179"/>
      <c r="B332" s="51"/>
      <c r="C332" s="22" t="s">
        <v>1537</v>
      </c>
      <c r="D332" s="22" t="s">
        <v>1546</v>
      </c>
      <c r="E332" s="22" t="s">
        <v>1537</v>
      </c>
      <c r="F332" s="22" t="s">
        <v>1548</v>
      </c>
      <c r="G332" s="22" t="s">
        <v>1570</v>
      </c>
      <c r="H332" s="22" t="s">
        <v>1537</v>
      </c>
      <c r="I332" s="22" t="s">
        <v>1546</v>
      </c>
      <c r="J332" s="22" t="s">
        <v>1543</v>
      </c>
      <c r="K332" s="20" t="str">
        <f>IF(Tabela813[[#This Row],[C]]&lt;&gt;"",IF(Tabela813[[#This Row],[RED]]&lt;&gt;"",(Tabela813[[#This Row],[RED]] &amp; "."),"") &amp; CONCATENATE(Tabela813[[#This Row],[C]],".",Tabela813[[#This Row],[O]],".",Tabela813[[#This Row],[E]],".",Tabela813[[#This Row],[D1]],".",Tabela813[[#This Row],[D2]],".",Tabela813[[#This Row],[D3]],".",Tabela813[[#This Row],[T]],".",Tabela813[[#This Row],[D4]]),"")</f>
        <v>1.2.1.5.50.1.2.00</v>
      </c>
      <c r="L332" s="23" t="s">
        <v>1036</v>
      </c>
      <c r="M332" s="20" t="str">
        <f t="shared" si="5"/>
        <v>A</v>
      </c>
      <c r="N332" s="20">
        <f>IF(VALUE(Tabela813[[#This Row],[RED]]) &gt; 0,1,0) + IF(VALUE(J332)&gt;0,8,IF(VALUE(I332)&gt;0,7,IF(VALUE(H332)&gt;0,6,IF(VALUE(G332)&gt;0,5,IF(VALUE(F332)&gt;0,4,IF(VALUE(E332)&gt;0,3,IF(VALUE(D332)&gt;0,2,1)))))))</f>
        <v>7</v>
      </c>
      <c r="O332" s="22" t="s">
        <v>55</v>
      </c>
      <c r="P332" s="1" t="s">
        <v>147</v>
      </c>
      <c r="Q332" s="1"/>
      <c r="R332" s="39"/>
      <c r="S332" s="154" t="s">
        <v>158</v>
      </c>
      <c r="T332" s="7" t="str">
        <f>Tabela813[[#This Row],[NR]]&amp;" - "&amp;Tabela813[[#This Row],[Especificação]]</f>
        <v>1.2.1.5.50.1.2.00 - Contribuição Patronal - Servidor Civil - Inativo - Multas e Juros de Mora</v>
      </c>
    </row>
    <row r="333" spans="1:20" ht="30" x14ac:dyDescent="0.25">
      <c r="A333" s="179"/>
      <c r="B333" s="51"/>
      <c r="C333" s="22" t="s">
        <v>1537</v>
      </c>
      <c r="D333" s="22" t="s">
        <v>1546</v>
      </c>
      <c r="E333" s="22" t="s">
        <v>1537</v>
      </c>
      <c r="F333" s="22" t="s">
        <v>1548</v>
      </c>
      <c r="G333" s="22" t="s">
        <v>1570</v>
      </c>
      <c r="H333" s="22" t="s">
        <v>1537</v>
      </c>
      <c r="I333" s="22" t="s">
        <v>1538</v>
      </c>
      <c r="J333" s="22" t="s">
        <v>1543</v>
      </c>
      <c r="K333" s="20" t="str">
        <f>IF(Tabela813[[#This Row],[C]]&lt;&gt;"",IF(Tabela813[[#This Row],[RED]]&lt;&gt;"",(Tabela813[[#This Row],[RED]] &amp; "."),"") &amp; CONCATENATE(Tabela813[[#This Row],[C]],".",Tabela813[[#This Row],[O]],".",Tabela813[[#This Row],[E]],".",Tabela813[[#This Row],[D1]],".",Tabela813[[#This Row],[D2]],".",Tabela813[[#This Row],[D3]],".",Tabela813[[#This Row],[T]],".",Tabela813[[#This Row],[D4]]),"")</f>
        <v>1.2.1.5.50.1.3.00</v>
      </c>
      <c r="L333" s="23" t="s">
        <v>1037</v>
      </c>
      <c r="M333" s="20" t="str">
        <f t="shared" ref="M333:M396" si="6">IF(N333 &lt; N334,"S","A")</f>
        <v>A</v>
      </c>
      <c r="N333" s="20">
        <f>IF(VALUE(Tabela813[[#This Row],[RED]]) &gt; 0,1,0) + IF(VALUE(J333)&gt;0,8,IF(VALUE(I333)&gt;0,7,IF(VALUE(H333)&gt;0,6,IF(VALUE(G333)&gt;0,5,IF(VALUE(F333)&gt;0,4,IF(VALUE(E333)&gt;0,3,IF(VALUE(D333)&gt;0,2,1)))))))</f>
        <v>7</v>
      </c>
      <c r="O333" s="22" t="s">
        <v>55</v>
      </c>
      <c r="P333" s="1" t="s">
        <v>147</v>
      </c>
      <c r="Q333" s="1"/>
      <c r="R333" s="39"/>
      <c r="S333" s="154" t="s">
        <v>158</v>
      </c>
      <c r="T333" s="7" t="str">
        <f>Tabela813[[#This Row],[NR]]&amp;" - "&amp;Tabela813[[#This Row],[Especificação]]</f>
        <v>1.2.1.5.50.1.3.00 - Contribuição Patronal - Servidor Civil - Inativo - Dívida Ativa</v>
      </c>
    </row>
    <row r="334" spans="1:20" ht="30" x14ac:dyDescent="0.25">
      <c r="A334" s="179"/>
      <c r="B334" s="51"/>
      <c r="C334" s="22" t="s">
        <v>1537</v>
      </c>
      <c r="D334" s="22" t="s">
        <v>1546</v>
      </c>
      <c r="E334" s="22" t="s">
        <v>1537</v>
      </c>
      <c r="F334" s="22" t="s">
        <v>1548</v>
      </c>
      <c r="G334" s="22" t="s">
        <v>1570</v>
      </c>
      <c r="H334" s="22" t="s">
        <v>1537</v>
      </c>
      <c r="I334" s="22" t="s">
        <v>1547</v>
      </c>
      <c r="J334" s="22" t="s">
        <v>1543</v>
      </c>
      <c r="K334" s="20" t="str">
        <f>IF(Tabela813[[#This Row],[C]]&lt;&gt;"",IF(Tabela813[[#This Row],[RED]]&lt;&gt;"",(Tabela813[[#This Row],[RED]] &amp; "."),"") &amp; CONCATENATE(Tabela813[[#This Row],[C]],".",Tabela813[[#This Row],[O]],".",Tabela813[[#This Row],[E]],".",Tabela813[[#This Row],[D1]],".",Tabela813[[#This Row],[D2]],".",Tabela813[[#This Row],[D3]],".",Tabela813[[#This Row],[T]],".",Tabela813[[#This Row],[D4]]),"")</f>
        <v>1.2.1.5.50.1.4.00</v>
      </c>
      <c r="L334" s="23" t="s">
        <v>1038</v>
      </c>
      <c r="M334" s="20" t="str">
        <f t="shared" si="6"/>
        <v>A</v>
      </c>
      <c r="N334" s="20">
        <f>IF(VALUE(Tabela813[[#This Row],[RED]]) &gt; 0,1,0) + IF(VALUE(J334)&gt;0,8,IF(VALUE(I334)&gt;0,7,IF(VALUE(H334)&gt;0,6,IF(VALUE(G334)&gt;0,5,IF(VALUE(F334)&gt;0,4,IF(VALUE(E334)&gt;0,3,IF(VALUE(D334)&gt;0,2,1)))))))</f>
        <v>7</v>
      </c>
      <c r="O334" s="22" t="s">
        <v>55</v>
      </c>
      <c r="P334" s="1" t="s">
        <v>147</v>
      </c>
      <c r="Q334" s="1"/>
      <c r="R334" s="39"/>
      <c r="S334" s="154" t="s">
        <v>158</v>
      </c>
      <c r="T334" s="7" t="str">
        <f>Tabela813[[#This Row],[NR]]&amp;" - "&amp;Tabela813[[#This Row],[Especificação]]</f>
        <v>1.2.1.5.50.1.4.00 - Contribuição Patronal - Servidor Civil - Inativo - Dívida Ativa - Multas e Juros de Mora da Dívida Ativa</v>
      </c>
    </row>
    <row r="335" spans="1:20" ht="30" x14ac:dyDescent="0.25">
      <c r="A335" s="179"/>
      <c r="B335" s="51"/>
      <c r="C335" s="22" t="s">
        <v>1537</v>
      </c>
      <c r="D335" s="22" t="s">
        <v>1546</v>
      </c>
      <c r="E335" s="22" t="s">
        <v>1537</v>
      </c>
      <c r="F335" s="22" t="s">
        <v>1548</v>
      </c>
      <c r="G335" s="22" t="s">
        <v>1570</v>
      </c>
      <c r="H335" s="22" t="s">
        <v>1537</v>
      </c>
      <c r="I335" s="22" t="s">
        <v>1548</v>
      </c>
      <c r="J335" s="22" t="s">
        <v>1543</v>
      </c>
      <c r="K335" s="20" t="str">
        <f>IF(Tabela813[[#This Row],[C]]&lt;&gt;"",IF(Tabela813[[#This Row],[RED]]&lt;&gt;"",(Tabela813[[#This Row],[RED]] &amp; "."),"") &amp; CONCATENATE(Tabela813[[#This Row],[C]],".",Tabela813[[#This Row],[O]],".",Tabela813[[#This Row],[E]],".",Tabela813[[#This Row],[D1]],".",Tabela813[[#This Row],[D2]],".",Tabela813[[#This Row],[D3]],".",Tabela813[[#This Row],[T]],".",Tabela813[[#This Row],[D4]]),"")</f>
        <v>1.2.1.5.50.1.5.00</v>
      </c>
      <c r="L335" s="23" t="s">
        <v>1039</v>
      </c>
      <c r="M335" s="20" t="str">
        <f t="shared" si="6"/>
        <v>A</v>
      </c>
      <c r="N335" s="20">
        <f>IF(VALUE(Tabela813[[#This Row],[RED]]) &gt; 0,1,0) + IF(VALUE(J335)&gt;0,8,IF(VALUE(I335)&gt;0,7,IF(VALUE(H335)&gt;0,6,IF(VALUE(G335)&gt;0,5,IF(VALUE(F335)&gt;0,4,IF(VALUE(E335)&gt;0,3,IF(VALUE(D335)&gt;0,2,1)))))))</f>
        <v>7</v>
      </c>
      <c r="O335" s="22" t="s">
        <v>55</v>
      </c>
      <c r="P335" s="1" t="s">
        <v>147</v>
      </c>
      <c r="Q335" s="1"/>
      <c r="R335" s="39"/>
      <c r="S335" s="154" t="s">
        <v>158</v>
      </c>
      <c r="T335" s="7" t="str">
        <f>Tabela813[[#This Row],[NR]]&amp;" - "&amp;Tabela813[[#This Row],[Especificação]]</f>
        <v>1.2.1.5.50.1.5.00 - Contribuição Patronal - Servidor Civil - Inativo - Multas</v>
      </c>
    </row>
    <row r="336" spans="1:20" ht="30" x14ac:dyDescent="0.25">
      <c r="A336" s="179"/>
      <c r="B336" s="51"/>
      <c r="C336" s="22" t="s">
        <v>1537</v>
      </c>
      <c r="D336" s="22" t="s">
        <v>1546</v>
      </c>
      <c r="E336" s="22" t="s">
        <v>1537</v>
      </c>
      <c r="F336" s="22" t="s">
        <v>1548</v>
      </c>
      <c r="G336" s="22" t="s">
        <v>1570</v>
      </c>
      <c r="H336" s="22" t="s">
        <v>1537</v>
      </c>
      <c r="I336" s="22" t="s">
        <v>1542</v>
      </c>
      <c r="J336" s="22" t="s">
        <v>1543</v>
      </c>
      <c r="K336" s="20" t="str">
        <f>IF(Tabela813[[#This Row],[C]]&lt;&gt;"",IF(Tabela813[[#This Row],[RED]]&lt;&gt;"",(Tabela813[[#This Row],[RED]] &amp; "."),"") &amp; CONCATENATE(Tabela813[[#This Row],[C]],".",Tabela813[[#This Row],[O]],".",Tabela813[[#This Row],[E]],".",Tabela813[[#This Row],[D1]],".",Tabela813[[#This Row],[D2]],".",Tabela813[[#This Row],[D3]],".",Tabela813[[#This Row],[T]],".",Tabela813[[#This Row],[D4]]),"")</f>
        <v>1.2.1.5.50.1.6.00</v>
      </c>
      <c r="L336" s="23" t="s">
        <v>1040</v>
      </c>
      <c r="M336" s="20" t="str">
        <f t="shared" si="6"/>
        <v>A</v>
      </c>
      <c r="N336" s="20">
        <f>IF(VALUE(Tabela813[[#This Row],[RED]]) &gt; 0,1,0) + IF(VALUE(J336)&gt;0,8,IF(VALUE(I336)&gt;0,7,IF(VALUE(H336)&gt;0,6,IF(VALUE(G336)&gt;0,5,IF(VALUE(F336)&gt;0,4,IF(VALUE(E336)&gt;0,3,IF(VALUE(D336)&gt;0,2,1)))))))</f>
        <v>7</v>
      </c>
      <c r="O336" s="22" t="s">
        <v>55</v>
      </c>
      <c r="P336" s="1" t="s">
        <v>147</v>
      </c>
      <c r="Q336" s="1"/>
      <c r="R336" s="39"/>
      <c r="S336" s="154" t="s">
        <v>158</v>
      </c>
      <c r="T336" s="7" t="str">
        <f>Tabela813[[#This Row],[NR]]&amp;" - "&amp;Tabela813[[#This Row],[Especificação]]</f>
        <v>1.2.1.5.50.1.6.00 - Contribuição Patronal - Servidor Civil - Inativo - Juros de Mora</v>
      </c>
    </row>
    <row r="337" spans="1:20" ht="30" x14ac:dyDescent="0.25">
      <c r="A337" s="179"/>
      <c r="B337" s="51"/>
      <c r="C337" s="22" t="s">
        <v>1537</v>
      </c>
      <c r="D337" s="22" t="s">
        <v>1546</v>
      </c>
      <c r="E337" s="22" t="s">
        <v>1537</v>
      </c>
      <c r="F337" s="22" t="s">
        <v>1548</v>
      </c>
      <c r="G337" s="22" t="s">
        <v>1570</v>
      </c>
      <c r="H337" s="22" t="s">
        <v>1537</v>
      </c>
      <c r="I337" s="22" t="s">
        <v>1544</v>
      </c>
      <c r="J337" s="22" t="s">
        <v>1543</v>
      </c>
      <c r="K337" s="20" t="str">
        <f>IF(Tabela813[[#This Row],[C]]&lt;&gt;"",IF(Tabela813[[#This Row],[RED]]&lt;&gt;"",(Tabela813[[#This Row],[RED]] &amp; "."),"") &amp; CONCATENATE(Tabela813[[#This Row],[C]],".",Tabela813[[#This Row],[O]],".",Tabela813[[#This Row],[E]],".",Tabela813[[#This Row],[D1]],".",Tabela813[[#This Row],[D2]],".",Tabela813[[#This Row],[D3]],".",Tabela813[[#This Row],[T]],".",Tabela813[[#This Row],[D4]]),"")</f>
        <v>1.2.1.5.50.1.7.00</v>
      </c>
      <c r="L337" s="23" t="s">
        <v>1041</v>
      </c>
      <c r="M337" s="20" t="str">
        <f t="shared" si="6"/>
        <v>A</v>
      </c>
      <c r="N337" s="20">
        <f>IF(VALUE(Tabela813[[#This Row],[RED]]) &gt; 0,1,0) + IF(VALUE(J337)&gt;0,8,IF(VALUE(I337)&gt;0,7,IF(VALUE(H337)&gt;0,6,IF(VALUE(G337)&gt;0,5,IF(VALUE(F337)&gt;0,4,IF(VALUE(E337)&gt;0,3,IF(VALUE(D337)&gt;0,2,1)))))))</f>
        <v>7</v>
      </c>
      <c r="O337" s="22" t="s">
        <v>55</v>
      </c>
      <c r="P337" s="1" t="s">
        <v>147</v>
      </c>
      <c r="Q337" s="1"/>
      <c r="R337" s="39"/>
      <c r="S337" s="154" t="s">
        <v>158</v>
      </c>
      <c r="T337" s="7" t="str">
        <f>Tabela813[[#This Row],[NR]]&amp;" - "&amp;Tabela813[[#This Row],[Especificação]]</f>
        <v>1.2.1.5.50.1.7.00 - Contribuição Patronal - Servidor Civil - Inativo - Dívida Ativa - Multas da Dívida Ativa</v>
      </c>
    </row>
    <row r="338" spans="1:20" ht="30" x14ac:dyDescent="0.25">
      <c r="A338" s="179"/>
      <c r="B338" s="51"/>
      <c r="C338" s="22" t="s">
        <v>1537</v>
      </c>
      <c r="D338" s="22" t="s">
        <v>1546</v>
      </c>
      <c r="E338" s="22" t="s">
        <v>1537</v>
      </c>
      <c r="F338" s="22" t="s">
        <v>1548</v>
      </c>
      <c r="G338" s="22" t="s">
        <v>1570</v>
      </c>
      <c r="H338" s="22" t="s">
        <v>1537</v>
      </c>
      <c r="I338" s="22" t="s">
        <v>1545</v>
      </c>
      <c r="J338" s="22" t="s">
        <v>1543</v>
      </c>
      <c r="K338" s="20" t="str">
        <f>IF(Tabela813[[#This Row],[C]]&lt;&gt;"",IF(Tabela813[[#This Row],[RED]]&lt;&gt;"",(Tabela813[[#This Row],[RED]] &amp; "."),"") &amp; CONCATENATE(Tabela813[[#This Row],[C]],".",Tabela813[[#This Row],[O]],".",Tabela813[[#This Row],[E]],".",Tabela813[[#This Row],[D1]],".",Tabela813[[#This Row],[D2]],".",Tabela813[[#This Row],[D3]],".",Tabela813[[#This Row],[T]],".",Tabela813[[#This Row],[D4]]),"")</f>
        <v>1.2.1.5.50.1.8.00</v>
      </c>
      <c r="L338" s="23" t="s">
        <v>1042</v>
      </c>
      <c r="M338" s="20" t="str">
        <f t="shared" si="6"/>
        <v>A</v>
      </c>
      <c r="N338" s="20">
        <f>IF(VALUE(Tabela813[[#This Row],[RED]]) &gt; 0,1,0) + IF(VALUE(J338)&gt;0,8,IF(VALUE(I338)&gt;0,7,IF(VALUE(H338)&gt;0,6,IF(VALUE(G338)&gt;0,5,IF(VALUE(F338)&gt;0,4,IF(VALUE(E338)&gt;0,3,IF(VALUE(D338)&gt;0,2,1)))))))</f>
        <v>7</v>
      </c>
      <c r="O338" s="22" t="s">
        <v>55</v>
      </c>
      <c r="P338" s="1" t="s">
        <v>147</v>
      </c>
      <c r="Q338" s="1"/>
      <c r="R338" s="39"/>
      <c r="S338" s="154" t="s">
        <v>158</v>
      </c>
      <c r="T338" s="7" t="str">
        <f>Tabela813[[#This Row],[NR]]&amp;" - "&amp;Tabela813[[#This Row],[Especificação]]</f>
        <v>1.2.1.5.50.1.8.00 - Contribuição Patronal - Servidor Civil - Inativo - Juros de Mora da Dívida Ativa</v>
      </c>
    </row>
    <row r="339" spans="1:20" ht="30" x14ac:dyDescent="0.25">
      <c r="A339" s="179"/>
      <c r="B339" s="51"/>
      <c r="C339" s="22" t="s">
        <v>1537</v>
      </c>
      <c r="D339" s="22" t="s">
        <v>1546</v>
      </c>
      <c r="E339" s="22" t="s">
        <v>1537</v>
      </c>
      <c r="F339" s="22" t="s">
        <v>1548</v>
      </c>
      <c r="G339" s="22" t="s">
        <v>1570</v>
      </c>
      <c r="H339" s="22" t="s">
        <v>1546</v>
      </c>
      <c r="I339" s="22" t="s">
        <v>1540</v>
      </c>
      <c r="J339" s="22" t="s">
        <v>1543</v>
      </c>
      <c r="K339" s="20" t="str">
        <f>IF(Tabela813[[#This Row],[C]]&lt;&gt;"",IF(Tabela813[[#This Row],[RED]]&lt;&gt;"",(Tabela813[[#This Row],[RED]] &amp; "."),"") &amp; CONCATENATE(Tabela813[[#This Row],[C]],".",Tabela813[[#This Row],[O]],".",Tabela813[[#This Row],[E]],".",Tabela813[[#This Row],[D1]],".",Tabela813[[#This Row],[D2]],".",Tabela813[[#This Row],[D3]],".",Tabela813[[#This Row],[T]],".",Tabela813[[#This Row],[D4]]),"")</f>
        <v>1.2.1.5.50.2.0.00</v>
      </c>
      <c r="L339" s="23" t="s">
        <v>148</v>
      </c>
      <c r="M339" s="20" t="str">
        <f t="shared" si="6"/>
        <v>S</v>
      </c>
      <c r="N339" s="20">
        <f>IF(VALUE(Tabela813[[#This Row],[RED]]) &gt; 0,1,0) + IF(VALUE(J339)&gt;0,8,IF(VALUE(I339)&gt;0,7,IF(VALUE(H339)&gt;0,6,IF(VALUE(G339)&gt;0,5,IF(VALUE(F339)&gt;0,4,IF(VALUE(E339)&gt;0,3,IF(VALUE(D339)&gt;0,2,1)))))))</f>
        <v>6</v>
      </c>
      <c r="O339" s="22" t="s">
        <v>55</v>
      </c>
      <c r="P339" s="1" t="s">
        <v>149</v>
      </c>
      <c r="Q339" s="1"/>
      <c r="R339" s="39"/>
      <c r="S339" s="154" t="s">
        <v>158</v>
      </c>
      <c r="T339" s="7" t="str">
        <f>Tabela813[[#This Row],[NR]]&amp;" - "&amp;Tabela813[[#This Row],[Especificação]]</f>
        <v>1.2.1.5.50.2.0.00 - Contribuição Patronal - Servidor Civil - Pensionistas</v>
      </c>
    </row>
    <row r="340" spans="1:20" ht="30" x14ac:dyDescent="0.25">
      <c r="A340" s="179"/>
      <c r="B340" s="51"/>
      <c r="C340" s="22" t="s">
        <v>1537</v>
      </c>
      <c r="D340" s="22" t="s">
        <v>1546</v>
      </c>
      <c r="E340" s="22" t="s">
        <v>1537</v>
      </c>
      <c r="F340" s="22" t="s">
        <v>1548</v>
      </c>
      <c r="G340" s="22" t="s">
        <v>1570</v>
      </c>
      <c r="H340" s="22" t="s">
        <v>1546</v>
      </c>
      <c r="I340" s="22" t="s">
        <v>1537</v>
      </c>
      <c r="J340" s="22" t="s">
        <v>1543</v>
      </c>
      <c r="K340" s="20" t="str">
        <f>IF(Tabela813[[#This Row],[C]]&lt;&gt;"",IF(Tabela813[[#This Row],[RED]]&lt;&gt;"",(Tabela813[[#This Row],[RED]] &amp; "."),"") &amp; CONCATENATE(Tabela813[[#This Row],[C]],".",Tabela813[[#This Row],[O]],".",Tabela813[[#This Row],[E]],".",Tabela813[[#This Row],[D1]],".",Tabela813[[#This Row],[D2]],".",Tabela813[[#This Row],[D3]],".",Tabela813[[#This Row],[T]],".",Tabela813[[#This Row],[D4]]),"")</f>
        <v>1.2.1.5.50.2.1.00</v>
      </c>
      <c r="L340" s="23" t="s">
        <v>1043</v>
      </c>
      <c r="M340" s="20" t="str">
        <f t="shared" si="6"/>
        <v>A</v>
      </c>
      <c r="N340" s="20">
        <f>IF(VALUE(Tabela813[[#This Row],[RED]]) &gt; 0,1,0) + IF(VALUE(J340)&gt;0,8,IF(VALUE(I340)&gt;0,7,IF(VALUE(H340)&gt;0,6,IF(VALUE(G340)&gt;0,5,IF(VALUE(F340)&gt;0,4,IF(VALUE(E340)&gt;0,3,IF(VALUE(D340)&gt;0,2,1)))))))</f>
        <v>7</v>
      </c>
      <c r="O340" s="22" t="s">
        <v>55</v>
      </c>
      <c r="P340" s="1" t="s">
        <v>149</v>
      </c>
      <c r="Q340" s="1"/>
      <c r="R340" s="39"/>
      <c r="S340" s="154" t="s">
        <v>158</v>
      </c>
      <c r="T340" s="7" t="str">
        <f>Tabela813[[#This Row],[NR]]&amp;" - "&amp;Tabela813[[#This Row],[Especificação]]</f>
        <v>1.2.1.5.50.2.1.00 - Contribuição Patronal - Servidor Civil - Pensionistas - Principal</v>
      </c>
    </row>
    <row r="341" spans="1:20" ht="30" x14ac:dyDescent="0.25">
      <c r="A341" s="179"/>
      <c r="B341" s="51"/>
      <c r="C341" s="22" t="s">
        <v>1537</v>
      </c>
      <c r="D341" s="22" t="s">
        <v>1546</v>
      </c>
      <c r="E341" s="22" t="s">
        <v>1537</v>
      </c>
      <c r="F341" s="22" t="s">
        <v>1548</v>
      </c>
      <c r="G341" s="22" t="s">
        <v>1570</v>
      </c>
      <c r="H341" s="22" t="s">
        <v>1546</v>
      </c>
      <c r="I341" s="22" t="s">
        <v>1546</v>
      </c>
      <c r="J341" s="22" t="s">
        <v>1543</v>
      </c>
      <c r="K341" s="20" t="str">
        <f>IF(Tabela813[[#This Row],[C]]&lt;&gt;"",IF(Tabela813[[#This Row],[RED]]&lt;&gt;"",(Tabela813[[#This Row],[RED]] &amp; "."),"") &amp; CONCATENATE(Tabela813[[#This Row],[C]],".",Tabela813[[#This Row],[O]],".",Tabela813[[#This Row],[E]],".",Tabela813[[#This Row],[D1]],".",Tabela813[[#This Row],[D2]],".",Tabela813[[#This Row],[D3]],".",Tabela813[[#This Row],[T]],".",Tabela813[[#This Row],[D4]]),"")</f>
        <v>1.2.1.5.50.2.2.00</v>
      </c>
      <c r="L341" s="23" t="s">
        <v>1044</v>
      </c>
      <c r="M341" s="20" t="str">
        <f t="shared" si="6"/>
        <v>A</v>
      </c>
      <c r="N341" s="20">
        <f>IF(VALUE(Tabela813[[#This Row],[RED]]) &gt; 0,1,0) + IF(VALUE(J341)&gt;0,8,IF(VALUE(I341)&gt;0,7,IF(VALUE(H341)&gt;0,6,IF(VALUE(G341)&gt;0,5,IF(VALUE(F341)&gt;0,4,IF(VALUE(E341)&gt;0,3,IF(VALUE(D341)&gt;0,2,1)))))))</f>
        <v>7</v>
      </c>
      <c r="O341" s="22" t="s">
        <v>55</v>
      </c>
      <c r="P341" s="1" t="s">
        <v>149</v>
      </c>
      <c r="Q341" s="1"/>
      <c r="R341" s="39"/>
      <c r="S341" s="154" t="s">
        <v>158</v>
      </c>
      <c r="T341" s="7" t="str">
        <f>Tabela813[[#This Row],[NR]]&amp;" - "&amp;Tabela813[[#This Row],[Especificação]]</f>
        <v>1.2.1.5.50.2.2.00 - Contribuição Patronal - Servidor Civil - Pensionistas - Multas e Juros de Mora</v>
      </c>
    </row>
    <row r="342" spans="1:20" ht="30" x14ac:dyDescent="0.25">
      <c r="A342" s="179"/>
      <c r="B342" s="51"/>
      <c r="C342" s="22" t="s">
        <v>1537</v>
      </c>
      <c r="D342" s="22" t="s">
        <v>1546</v>
      </c>
      <c r="E342" s="22" t="s">
        <v>1537</v>
      </c>
      <c r="F342" s="22" t="s">
        <v>1548</v>
      </c>
      <c r="G342" s="22" t="s">
        <v>1570</v>
      </c>
      <c r="H342" s="22" t="s">
        <v>1546</v>
      </c>
      <c r="I342" s="22" t="s">
        <v>1538</v>
      </c>
      <c r="J342" s="22" t="s">
        <v>1543</v>
      </c>
      <c r="K342" s="20" t="str">
        <f>IF(Tabela813[[#This Row],[C]]&lt;&gt;"",IF(Tabela813[[#This Row],[RED]]&lt;&gt;"",(Tabela813[[#This Row],[RED]] &amp; "."),"") &amp; CONCATENATE(Tabela813[[#This Row],[C]],".",Tabela813[[#This Row],[O]],".",Tabela813[[#This Row],[E]],".",Tabela813[[#This Row],[D1]],".",Tabela813[[#This Row],[D2]],".",Tabela813[[#This Row],[D3]],".",Tabela813[[#This Row],[T]],".",Tabela813[[#This Row],[D4]]),"")</f>
        <v>1.2.1.5.50.2.3.00</v>
      </c>
      <c r="L342" s="23" t="s">
        <v>1045</v>
      </c>
      <c r="M342" s="20" t="str">
        <f t="shared" si="6"/>
        <v>A</v>
      </c>
      <c r="N342" s="20">
        <f>IF(VALUE(Tabela813[[#This Row],[RED]]) &gt; 0,1,0) + IF(VALUE(J342)&gt;0,8,IF(VALUE(I342)&gt;0,7,IF(VALUE(H342)&gt;0,6,IF(VALUE(G342)&gt;0,5,IF(VALUE(F342)&gt;0,4,IF(VALUE(E342)&gt;0,3,IF(VALUE(D342)&gt;0,2,1)))))))</f>
        <v>7</v>
      </c>
      <c r="O342" s="22" t="s">
        <v>55</v>
      </c>
      <c r="P342" s="1" t="s">
        <v>149</v>
      </c>
      <c r="Q342" s="1"/>
      <c r="R342" s="39"/>
      <c r="S342" s="154" t="s">
        <v>158</v>
      </c>
      <c r="T342" s="7" t="str">
        <f>Tabela813[[#This Row],[NR]]&amp;" - "&amp;Tabela813[[#This Row],[Especificação]]</f>
        <v>1.2.1.5.50.2.3.00 - Contribuição Patronal - Servidor Civil - Pensionistas - Dívida Ativa</v>
      </c>
    </row>
    <row r="343" spans="1:20" ht="30" x14ac:dyDescent="0.25">
      <c r="A343" s="179"/>
      <c r="B343" s="51"/>
      <c r="C343" s="22" t="s">
        <v>1537</v>
      </c>
      <c r="D343" s="22" t="s">
        <v>1546</v>
      </c>
      <c r="E343" s="22" t="s">
        <v>1537</v>
      </c>
      <c r="F343" s="22" t="s">
        <v>1548</v>
      </c>
      <c r="G343" s="22" t="s">
        <v>1570</v>
      </c>
      <c r="H343" s="22" t="s">
        <v>1546</v>
      </c>
      <c r="I343" s="22" t="s">
        <v>1547</v>
      </c>
      <c r="J343" s="22" t="s">
        <v>1543</v>
      </c>
      <c r="K343" s="20" t="str">
        <f>IF(Tabela813[[#This Row],[C]]&lt;&gt;"",IF(Tabela813[[#This Row],[RED]]&lt;&gt;"",(Tabela813[[#This Row],[RED]] &amp; "."),"") &amp; CONCATENATE(Tabela813[[#This Row],[C]],".",Tabela813[[#This Row],[O]],".",Tabela813[[#This Row],[E]],".",Tabela813[[#This Row],[D1]],".",Tabela813[[#This Row],[D2]],".",Tabela813[[#This Row],[D3]],".",Tabela813[[#This Row],[T]],".",Tabela813[[#This Row],[D4]]),"")</f>
        <v>1.2.1.5.50.2.4.00</v>
      </c>
      <c r="L343" s="23" t="s">
        <v>1046</v>
      </c>
      <c r="M343" s="20" t="str">
        <f t="shared" si="6"/>
        <v>A</v>
      </c>
      <c r="N343" s="20">
        <f>IF(VALUE(Tabela813[[#This Row],[RED]]) &gt; 0,1,0) + IF(VALUE(J343)&gt;0,8,IF(VALUE(I343)&gt;0,7,IF(VALUE(H343)&gt;0,6,IF(VALUE(G343)&gt;0,5,IF(VALUE(F343)&gt;0,4,IF(VALUE(E343)&gt;0,3,IF(VALUE(D343)&gt;0,2,1)))))))</f>
        <v>7</v>
      </c>
      <c r="O343" s="22" t="s">
        <v>55</v>
      </c>
      <c r="P343" s="1" t="s">
        <v>149</v>
      </c>
      <c r="Q343" s="1"/>
      <c r="R343" s="39"/>
      <c r="S343" s="154" t="s">
        <v>158</v>
      </c>
      <c r="T343" s="7" t="str">
        <f>Tabela813[[#This Row],[NR]]&amp;" - "&amp;Tabela813[[#This Row],[Especificação]]</f>
        <v>1.2.1.5.50.2.4.00 - Contribuição Patronal - Servidor Civil - Pensionistas - Dívida Ativa - Multas e Juros de Mora da Dívida Ativa</v>
      </c>
    </row>
    <row r="344" spans="1:20" ht="30" x14ac:dyDescent="0.25">
      <c r="A344" s="179"/>
      <c r="B344" s="51"/>
      <c r="C344" s="22" t="s">
        <v>1537</v>
      </c>
      <c r="D344" s="22" t="s">
        <v>1546</v>
      </c>
      <c r="E344" s="22" t="s">
        <v>1537</v>
      </c>
      <c r="F344" s="22" t="s">
        <v>1548</v>
      </c>
      <c r="G344" s="22" t="s">
        <v>1570</v>
      </c>
      <c r="H344" s="22" t="s">
        <v>1546</v>
      </c>
      <c r="I344" s="22" t="s">
        <v>1548</v>
      </c>
      <c r="J344" s="22" t="s">
        <v>1543</v>
      </c>
      <c r="K344" s="20" t="str">
        <f>IF(Tabela813[[#This Row],[C]]&lt;&gt;"",IF(Tabela813[[#This Row],[RED]]&lt;&gt;"",(Tabela813[[#This Row],[RED]] &amp; "."),"") &amp; CONCATENATE(Tabela813[[#This Row],[C]],".",Tabela813[[#This Row],[O]],".",Tabela813[[#This Row],[E]],".",Tabela813[[#This Row],[D1]],".",Tabela813[[#This Row],[D2]],".",Tabela813[[#This Row],[D3]],".",Tabela813[[#This Row],[T]],".",Tabela813[[#This Row],[D4]]),"")</f>
        <v>1.2.1.5.50.2.5.00</v>
      </c>
      <c r="L344" s="23" t="s">
        <v>1047</v>
      </c>
      <c r="M344" s="20" t="str">
        <f t="shared" si="6"/>
        <v>A</v>
      </c>
      <c r="N344" s="20">
        <f>IF(VALUE(Tabela813[[#This Row],[RED]]) &gt; 0,1,0) + IF(VALUE(J344)&gt;0,8,IF(VALUE(I344)&gt;0,7,IF(VALUE(H344)&gt;0,6,IF(VALUE(G344)&gt;0,5,IF(VALUE(F344)&gt;0,4,IF(VALUE(E344)&gt;0,3,IF(VALUE(D344)&gt;0,2,1)))))))</f>
        <v>7</v>
      </c>
      <c r="O344" s="22" t="s">
        <v>55</v>
      </c>
      <c r="P344" s="1" t="s">
        <v>149</v>
      </c>
      <c r="Q344" s="1"/>
      <c r="R344" s="39"/>
      <c r="S344" s="154" t="s">
        <v>158</v>
      </c>
      <c r="T344" s="7" t="str">
        <f>Tabela813[[#This Row],[NR]]&amp;" - "&amp;Tabela813[[#This Row],[Especificação]]</f>
        <v>1.2.1.5.50.2.5.00 - Contribuição Patronal - Servidor Civil - Pensionistas - Multas</v>
      </c>
    </row>
    <row r="345" spans="1:20" ht="30" x14ac:dyDescent="0.25">
      <c r="A345" s="179"/>
      <c r="B345" s="51"/>
      <c r="C345" s="22" t="s">
        <v>1537</v>
      </c>
      <c r="D345" s="22" t="s">
        <v>1546</v>
      </c>
      <c r="E345" s="22" t="s">
        <v>1537</v>
      </c>
      <c r="F345" s="22" t="s">
        <v>1548</v>
      </c>
      <c r="G345" s="22" t="s">
        <v>1570</v>
      </c>
      <c r="H345" s="22" t="s">
        <v>1546</v>
      </c>
      <c r="I345" s="22" t="s">
        <v>1542</v>
      </c>
      <c r="J345" s="22" t="s">
        <v>1543</v>
      </c>
      <c r="K345" s="20" t="str">
        <f>IF(Tabela813[[#This Row],[C]]&lt;&gt;"",IF(Tabela813[[#This Row],[RED]]&lt;&gt;"",(Tabela813[[#This Row],[RED]] &amp; "."),"") &amp; CONCATENATE(Tabela813[[#This Row],[C]],".",Tabela813[[#This Row],[O]],".",Tabela813[[#This Row],[E]],".",Tabela813[[#This Row],[D1]],".",Tabela813[[#This Row],[D2]],".",Tabela813[[#This Row],[D3]],".",Tabela813[[#This Row],[T]],".",Tabela813[[#This Row],[D4]]),"")</f>
        <v>1.2.1.5.50.2.6.00</v>
      </c>
      <c r="L345" s="23" t="s">
        <v>1048</v>
      </c>
      <c r="M345" s="20" t="str">
        <f t="shared" si="6"/>
        <v>A</v>
      </c>
      <c r="N345" s="20">
        <f>IF(VALUE(Tabela813[[#This Row],[RED]]) &gt; 0,1,0) + IF(VALUE(J345)&gt;0,8,IF(VALUE(I345)&gt;0,7,IF(VALUE(H345)&gt;0,6,IF(VALUE(G345)&gt;0,5,IF(VALUE(F345)&gt;0,4,IF(VALUE(E345)&gt;0,3,IF(VALUE(D345)&gt;0,2,1)))))))</f>
        <v>7</v>
      </c>
      <c r="O345" s="22" t="s">
        <v>55</v>
      </c>
      <c r="P345" s="1" t="s">
        <v>149</v>
      </c>
      <c r="Q345" s="1"/>
      <c r="R345" s="39"/>
      <c r="S345" s="154" t="s">
        <v>158</v>
      </c>
      <c r="T345" s="7" t="str">
        <f>Tabela813[[#This Row],[NR]]&amp;" - "&amp;Tabela813[[#This Row],[Especificação]]</f>
        <v>1.2.1.5.50.2.6.00 - Contribuição Patronal - Servidor Civil - Pensionistas - Juros de Mora</v>
      </c>
    </row>
    <row r="346" spans="1:20" ht="30" x14ac:dyDescent="0.25">
      <c r="A346" s="179"/>
      <c r="B346" s="51"/>
      <c r="C346" s="22" t="s">
        <v>1537</v>
      </c>
      <c r="D346" s="22" t="s">
        <v>1546</v>
      </c>
      <c r="E346" s="22" t="s">
        <v>1537</v>
      </c>
      <c r="F346" s="22" t="s">
        <v>1548</v>
      </c>
      <c r="G346" s="22" t="s">
        <v>1570</v>
      </c>
      <c r="H346" s="22" t="s">
        <v>1546</v>
      </c>
      <c r="I346" s="22" t="s">
        <v>1544</v>
      </c>
      <c r="J346" s="22" t="s">
        <v>1543</v>
      </c>
      <c r="K346" s="20" t="str">
        <f>IF(Tabela813[[#This Row],[C]]&lt;&gt;"",IF(Tabela813[[#This Row],[RED]]&lt;&gt;"",(Tabela813[[#This Row],[RED]] &amp; "."),"") &amp; CONCATENATE(Tabela813[[#This Row],[C]],".",Tabela813[[#This Row],[O]],".",Tabela813[[#This Row],[E]],".",Tabela813[[#This Row],[D1]],".",Tabela813[[#This Row],[D2]],".",Tabela813[[#This Row],[D3]],".",Tabela813[[#This Row],[T]],".",Tabela813[[#This Row],[D4]]),"")</f>
        <v>1.2.1.5.50.2.7.00</v>
      </c>
      <c r="L346" s="23" t="s">
        <v>1049</v>
      </c>
      <c r="M346" s="20" t="str">
        <f t="shared" si="6"/>
        <v>A</v>
      </c>
      <c r="N346" s="20">
        <f>IF(VALUE(Tabela813[[#This Row],[RED]]) &gt; 0,1,0) + IF(VALUE(J346)&gt;0,8,IF(VALUE(I346)&gt;0,7,IF(VALUE(H346)&gt;0,6,IF(VALUE(G346)&gt;0,5,IF(VALUE(F346)&gt;0,4,IF(VALUE(E346)&gt;0,3,IF(VALUE(D346)&gt;0,2,1)))))))</f>
        <v>7</v>
      </c>
      <c r="O346" s="22" t="s">
        <v>55</v>
      </c>
      <c r="P346" s="1" t="s">
        <v>149</v>
      </c>
      <c r="Q346" s="1"/>
      <c r="R346" s="39"/>
      <c r="S346" s="154" t="s">
        <v>158</v>
      </c>
      <c r="T346" s="7" t="str">
        <f>Tabela813[[#This Row],[NR]]&amp;" - "&amp;Tabela813[[#This Row],[Especificação]]</f>
        <v>1.2.1.5.50.2.7.00 - Contribuição Patronal - Servidor Civil - Pensionistas - Dívida Ativa - Multas da Dívida Ativa</v>
      </c>
    </row>
    <row r="347" spans="1:20" ht="30" x14ac:dyDescent="0.25">
      <c r="A347" s="179"/>
      <c r="B347" s="51"/>
      <c r="C347" s="22" t="s">
        <v>1537</v>
      </c>
      <c r="D347" s="22" t="s">
        <v>1546</v>
      </c>
      <c r="E347" s="22" t="s">
        <v>1537</v>
      </c>
      <c r="F347" s="22" t="s">
        <v>1548</v>
      </c>
      <c r="G347" s="22" t="s">
        <v>1570</v>
      </c>
      <c r="H347" s="22" t="s">
        <v>1546</v>
      </c>
      <c r="I347" s="22" t="s">
        <v>1545</v>
      </c>
      <c r="J347" s="22" t="s">
        <v>1543</v>
      </c>
      <c r="K347" s="20" t="str">
        <f>IF(Tabela813[[#This Row],[C]]&lt;&gt;"",IF(Tabela813[[#This Row],[RED]]&lt;&gt;"",(Tabela813[[#This Row],[RED]] &amp; "."),"") &amp; CONCATENATE(Tabela813[[#This Row],[C]],".",Tabela813[[#This Row],[O]],".",Tabela813[[#This Row],[E]],".",Tabela813[[#This Row],[D1]],".",Tabela813[[#This Row],[D2]],".",Tabela813[[#This Row],[D3]],".",Tabela813[[#This Row],[T]],".",Tabela813[[#This Row],[D4]]),"")</f>
        <v>1.2.1.5.50.2.8.00</v>
      </c>
      <c r="L347" s="23" t="s">
        <v>1050</v>
      </c>
      <c r="M347" s="20" t="str">
        <f t="shared" si="6"/>
        <v>A</v>
      </c>
      <c r="N347" s="20">
        <f>IF(VALUE(Tabela813[[#This Row],[RED]]) &gt; 0,1,0) + IF(VALUE(J347)&gt;0,8,IF(VALUE(I347)&gt;0,7,IF(VALUE(H347)&gt;0,6,IF(VALUE(G347)&gt;0,5,IF(VALUE(F347)&gt;0,4,IF(VALUE(E347)&gt;0,3,IF(VALUE(D347)&gt;0,2,1)))))))</f>
        <v>7</v>
      </c>
      <c r="O347" s="22" t="s">
        <v>55</v>
      </c>
      <c r="P347" s="1" t="s">
        <v>149</v>
      </c>
      <c r="Q347" s="1"/>
      <c r="R347" s="39"/>
      <c r="S347" s="154" t="s">
        <v>158</v>
      </c>
      <c r="T347" s="7" t="str">
        <f>Tabela813[[#This Row],[NR]]&amp;" - "&amp;Tabela813[[#This Row],[Especificação]]</f>
        <v>1.2.1.5.50.2.8.00 - Contribuição Patronal - Servidor Civil - Pensionistas - Juros de Mora da Dívida Ativa</v>
      </c>
    </row>
    <row r="348" spans="1:20" ht="30" x14ac:dyDescent="0.25">
      <c r="A348" s="179"/>
      <c r="B348" s="51"/>
      <c r="C348" s="22" t="s">
        <v>1537</v>
      </c>
      <c r="D348" s="22" t="s">
        <v>1546</v>
      </c>
      <c r="E348" s="22" t="s">
        <v>1537</v>
      </c>
      <c r="F348" s="22" t="s">
        <v>1548</v>
      </c>
      <c r="G348" s="22" t="s">
        <v>1570</v>
      </c>
      <c r="H348" s="22" t="s">
        <v>1538</v>
      </c>
      <c r="I348" s="22" t="s">
        <v>1540</v>
      </c>
      <c r="J348" s="22" t="s">
        <v>1543</v>
      </c>
      <c r="K348" s="20" t="str">
        <f>IF(Tabela813[[#This Row],[C]]&lt;&gt;"",IF(Tabela813[[#This Row],[RED]]&lt;&gt;"",(Tabela813[[#This Row],[RED]] &amp; "."),"") &amp; CONCATENATE(Tabela813[[#This Row],[C]],".",Tabela813[[#This Row],[O]],".",Tabela813[[#This Row],[E]],".",Tabela813[[#This Row],[D1]],".",Tabela813[[#This Row],[D2]],".",Tabela813[[#This Row],[D3]],".",Tabela813[[#This Row],[T]],".",Tabela813[[#This Row],[D4]]),"")</f>
        <v>1.2.1.5.50.3.0.00</v>
      </c>
      <c r="L348" s="23" t="s">
        <v>150</v>
      </c>
      <c r="M348" s="20" t="str">
        <f t="shared" si="6"/>
        <v>S</v>
      </c>
      <c r="N348" s="20">
        <f>IF(VALUE(Tabela813[[#This Row],[RED]]) &gt; 0,1,0) + IF(VALUE(J348)&gt;0,8,IF(VALUE(I348)&gt;0,7,IF(VALUE(H348)&gt;0,6,IF(VALUE(G348)&gt;0,5,IF(VALUE(F348)&gt;0,4,IF(VALUE(E348)&gt;0,3,IF(VALUE(D348)&gt;0,2,1)))))))</f>
        <v>6</v>
      </c>
      <c r="O348" s="22" t="s">
        <v>55</v>
      </c>
      <c r="P348" s="1" t="s">
        <v>151</v>
      </c>
      <c r="Q348" s="1"/>
      <c r="R348" s="39"/>
      <c r="S348" s="154" t="s">
        <v>158</v>
      </c>
      <c r="T348" s="7" t="str">
        <f>Tabela813[[#This Row],[NR]]&amp;" - "&amp;Tabela813[[#This Row],[Especificação]]</f>
        <v>1.2.1.5.50.3.0.00 - Contribuição Patronal Oriunda de Sentenças Judiciais - Servidor Civil Inativo</v>
      </c>
    </row>
    <row r="349" spans="1:20" ht="30" x14ac:dyDescent="0.25">
      <c r="A349" s="179"/>
      <c r="B349" s="51"/>
      <c r="C349" s="22" t="s">
        <v>1537</v>
      </c>
      <c r="D349" s="22" t="s">
        <v>1546</v>
      </c>
      <c r="E349" s="22" t="s">
        <v>1537</v>
      </c>
      <c r="F349" s="22" t="s">
        <v>1548</v>
      </c>
      <c r="G349" s="22" t="s">
        <v>1570</v>
      </c>
      <c r="H349" s="22" t="s">
        <v>1538</v>
      </c>
      <c r="I349" s="22" t="s">
        <v>1537</v>
      </c>
      <c r="J349" s="22" t="s">
        <v>1543</v>
      </c>
      <c r="K349" s="20" t="str">
        <f>IF(Tabela813[[#This Row],[C]]&lt;&gt;"",IF(Tabela813[[#This Row],[RED]]&lt;&gt;"",(Tabela813[[#This Row],[RED]] &amp; "."),"") &amp; CONCATENATE(Tabela813[[#This Row],[C]],".",Tabela813[[#This Row],[O]],".",Tabela813[[#This Row],[E]],".",Tabela813[[#This Row],[D1]],".",Tabela813[[#This Row],[D2]],".",Tabela813[[#This Row],[D3]],".",Tabela813[[#This Row],[T]],".",Tabela813[[#This Row],[D4]]),"")</f>
        <v>1.2.1.5.50.3.1.00</v>
      </c>
      <c r="L349" s="23" t="s">
        <v>1051</v>
      </c>
      <c r="M349" s="20" t="str">
        <f t="shared" si="6"/>
        <v>A</v>
      </c>
      <c r="N349" s="20">
        <f>IF(VALUE(Tabela813[[#This Row],[RED]]) &gt; 0,1,0) + IF(VALUE(J349)&gt;0,8,IF(VALUE(I349)&gt;0,7,IF(VALUE(H349)&gt;0,6,IF(VALUE(G349)&gt;0,5,IF(VALUE(F349)&gt;0,4,IF(VALUE(E349)&gt;0,3,IF(VALUE(D349)&gt;0,2,1)))))))</f>
        <v>7</v>
      </c>
      <c r="O349" s="22" t="s">
        <v>55</v>
      </c>
      <c r="P349" s="1" t="s">
        <v>151</v>
      </c>
      <c r="Q349" s="1"/>
      <c r="R349" s="39"/>
      <c r="S349" s="154" t="s">
        <v>158</v>
      </c>
      <c r="T349" s="7" t="str">
        <f>Tabela813[[#This Row],[NR]]&amp;" - "&amp;Tabela813[[#This Row],[Especificação]]</f>
        <v>1.2.1.5.50.3.1.00 - Contribuição Patronal Oriunda de Sentenças Judiciais - Servidor Civil Inativo - Principal</v>
      </c>
    </row>
    <row r="350" spans="1:20" ht="30" x14ac:dyDescent="0.25">
      <c r="A350" s="179"/>
      <c r="B350" s="51"/>
      <c r="C350" s="22" t="s">
        <v>1537</v>
      </c>
      <c r="D350" s="22" t="s">
        <v>1546</v>
      </c>
      <c r="E350" s="22" t="s">
        <v>1537</v>
      </c>
      <c r="F350" s="22" t="s">
        <v>1548</v>
      </c>
      <c r="G350" s="22" t="s">
        <v>1570</v>
      </c>
      <c r="H350" s="22" t="s">
        <v>1538</v>
      </c>
      <c r="I350" s="22" t="s">
        <v>1546</v>
      </c>
      <c r="J350" s="22" t="s">
        <v>1543</v>
      </c>
      <c r="K350" s="20" t="str">
        <f>IF(Tabela813[[#This Row],[C]]&lt;&gt;"",IF(Tabela813[[#This Row],[RED]]&lt;&gt;"",(Tabela813[[#This Row],[RED]] &amp; "."),"") &amp; CONCATENATE(Tabela813[[#This Row],[C]],".",Tabela813[[#This Row],[O]],".",Tabela813[[#This Row],[E]],".",Tabela813[[#This Row],[D1]],".",Tabela813[[#This Row],[D2]],".",Tabela813[[#This Row],[D3]],".",Tabela813[[#This Row],[T]],".",Tabela813[[#This Row],[D4]]),"")</f>
        <v>1.2.1.5.50.3.2.00</v>
      </c>
      <c r="L350" s="23" t="s">
        <v>1052</v>
      </c>
      <c r="M350" s="20" t="str">
        <f t="shared" si="6"/>
        <v>A</v>
      </c>
      <c r="N350" s="20">
        <f>IF(VALUE(Tabela813[[#This Row],[RED]]) &gt; 0,1,0) + IF(VALUE(J350)&gt;0,8,IF(VALUE(I350)&gt;0,7,IF(VALUE(H350)&gt;0,6,IF(VALUE(G350)&gt;0,5,IF(VALUE(F350)&gt;0,4,IF(VALUE(E350)&gt;0,3,IF(VALUE(D350)&gt;0,2,1)))))))</f>
        <v>7</v>
      </c>
      <c r="O350" s="22" t="s">
        <v>55</v>
      </c>
      <c r="P350" s="1" t="s">
        <v>151</v>
      </c>
      <c r="Q350" s="1"/>
      <c r="R350" s="39"/>
      <c r="S350" s="154" t="s">
        <v>158</v>
      </c>
      <c r="T350" s="7" t="str">
        <f>Tabela813[[#This Row],[NR]]&amp;" - "&amp;Tabela813[[#This Row],[Especificação]]</f>
        <v>1.2.1.5.50.3.2.00 - Contribuição Patronal Oriunda de Sentenças Judiciais - Servidor Civil Inativo - Multas e Juros de Mora</v>
      </c>
    </row>
    <row r="351" spans="1:20" ht="30" x14ac:dyDescent="0.25">
      <c r="A351" s="179"/>
      <c r="B351" s="51"/>
      <c r="C351" s="22" t="s">
        <v>1537</v>
      </c>
      <c r="D351" s="22" t="s">
        <v>1546</v>
      </c>
      <c r="E351" s="22" t="s">
        <v>1537</v>
      </c>
      <c r="F351" s="22" t="s">
        <v>1548</v>
      </c>
      <c r="G351" s="22" t="s">
        <v>1570</v>
      </c>
      <c r="H351" s="22" t="s">
        <v>1538</v>
      </c>
      <c r="I351" s="22" t="s">
        <v>1538</v>
      </c>
      <c r="J351" s="22" t="s">
        <v>1543</v>
      </c>
      <c r="K351" s="20" t="str">
        <f>IF(Tabela813[[#This Row],[C]]&lt;&gt;"",IF(Tabela813[[#This Row],[RED]]&lt;&gt;"",(Tabela813[[#This Row],[RED]] &amp; "."),"") &amp; CONCATENATE(Tabela813[[#This Row],[C]],".",Tabela813[[#This Row],[O]],".",Tabela813[[#This Row],[E]],".",Tabela813[[#This Row],[D1]],".",Tabela813[[#This Row],[D2]],".",Tabela813[[#This Row],[D3]],".",Tabela813[[#This Row],[T]],".",Tabela813[[#This Row],[D4]]),"")</f>
        <v>1.2.1.5.50.3.3.00</v>
      </c>
      <c r="L351" s="23" t="s">
        <v>1053</v>
      </c>
      <c r="M351" s="20" t="str">
        <f t="shared" si="6"/>
        <v>A</v>
      </c>
      <c r="N351" s="20">
        <f>IF(VALUE(Tabela813[[#This Row],[RED]]) &gt; 0,1,0) + IF(VALUE(J351)&gt;0,8,IF(VALUE(I351)&gt;0,7,IF(VALUE(H351)&gt;0,6,IF(VALUE(G351)&gt;0,5,IF(VALUE(F351)&gt;0,4,IF(VALUE(E351)&gt;0,3,IF(VALUE(D351)&gt;0,2,1)))))))</f>
        <v>7</v>
      </c>
      <c r="O351" s="22" t="s">
        <v>55</v>
      </c>
      <c r="P351" s="1" t="s">
        <v>151</v>
      </c>
      <c r="Q351" s="1"/>
      <c r="R351" s="39"/>
      <c r="S351" s="154" t="s">
        <v>158</v>
      </c>
      <c r="T351" s="7" t="str">
        <f>Tabela813[[#This Row],[NR]]&amp;" - "&amp;Tabela813[[#This Row],[Especificação]]</f>
        <v>1.2.1.5.50.3.3.00 - Contribuição Patronal Oriunda de Sentenças Judiciais - Servidor Civil Inativo - Dívida Ativa</v>
      </c>
    </row>
    <row r="352" spans="1:20" ht="30" x14ac:dyDescent="0.25">
      <c r="A352" s="179"/>
      <c r="B352" s="51"/>
      <c r="C352" s="22" t="s">
        <v>1537</v>
      </c>
      <c r="D352" s="22" t="s">
        <v>1546</v>
      </c>
      <c r="E352" s="22" t="s">
        <v>1537</v>
      </c>
      <c r="F352" s="22" t="s">
        <v>1548</v>
      </c>
      <c r="G352" s="22" t="s">
        <v>1570</v>
      </c>
      <c r="H352" s="22" t="s">
        <v>1538</v>
      </c>
      <c r="I352" s="22" t="s">
        <v>1547</v>
      </c>
      <c r="J352" s="22" t="s">
        <v>1543</v>
      </c>
      <c r="K352" s="20" t="str">
        <f>IF(Tabela813[[#This Row],[C]]&lt;&gt;"",IF(Tabela813[[#This Row],[RED]]&lt;&gt;"",(Tabela813[[#This Row],[RED]] &amp; "."),"") &amp; CONCATENATE(Tabela813[[#This Row],[C]],".",Tabela813[[#This Row],[O]],".",Tabela813[[#This Row],[E]],".",Tabela813[[#This Row],[D1]],".",Tabela813[[#This Row],[D2]],".",Tabela813[[#This Row],[D3]],".",Tabela813[[#This Row],[T]],".",Tabela813[[#This Row],[D4]]),"")</f>
        <v>1.2.1.5.50.3.4.00</v>
      </c>
      <c r="L352" s="23" t="s">
        <v>1054</v>
      </c>
      <c r="M352" s="20" t="str">
        <f t="shared" si="6"/>
        <v>A</v>
      </c>
      <c r="N352" s="20">
        <f>IF(VALUE(Tabela813[[#This Row],[RED]]) &gt; 0,1,0) + IF(VALUE(J352)&gt;0,8,IF(VALUE(I352)&gt;0,7,IF(VALUE(H352)&gt;0,6,IF(VALUE(G352)&gt;0,5,IF(VALUE(F352)&gt;0,4,IF(VALUE(E352)&gt;0,3,IF(VALUE(D352)&gt;0,2,1)))))))</f>
        <v>7</v>
      </c>
      <c r="O352" s="22" t="s">
        <v>55</v>
      </c>
      <c r="P352" s="1" t="s">
        <v>151</v>
      </c>
      <c r="Q352" s="1"/>
      <c r="R352" s="39"/>
      <c r="S352" s="154" t="s">
        <v>158</v>
      </c>
      <c r="T352" s="7" t="str">
        <f>Tabela813[[#This Row],[NR]]&amp;" - "&amp;Tabela813[[#This Row],[Especificação]]</f>
        <v>1.2.1.5.50.3.4.00 - Contribuição Patronal Oriunda de Sentenças Judiciais - Servidor Civil Inativo - Dívida Ativa - Multas e Juros de Mora da Dívida Ativa</v>
      </c>
    </row>
    <row r="353" spans="1:20" ht="30" x14ac:dyDescent="0.25">
      <c r="A353" s="179"/>
      <c r="B353" s="51"/>
      <c r="C353" s="22" t="s">
        <v>1537</v>
      </c>
      <c r="D353" s="22" t="s">
        <v>1546</v>
      </c>
      <c r="E353" s="22" t="s">
        <v>1537</v>
      </c>
      <c r="F353" s="22" t="s">
        <v>1548</v>
      </c>
      <c r="G353" s="22" t="s">
        <v>1570</v>
      </c>
      <c r="H353" s="22" t="s">
        <v>1538</v>
      </c>
      <c r="I353" s="22" t="s">
        <v>1548</v>
      </c>
      <c r="J353" s="22" t="s">
        <v>1543</v>
      </c>
      <c r="K353" s="20" t="str">
        <f>IF(Tabela813[[#This Row],[C]]&lt;&gt;"",IF(Tabela813[[#This Row],[RED]]&lt;&gt;"",(Tabela813[[#This Row],[RED]] &amp; "."),"") &amp; CONCATENATE(Tabela813[[#This Row],[C]],".",Tabela813[[#This Row],[O]],".",Tabela813[[#This Row],[E]],".",Tabela813[[#This Row],[D1]],".",Tabela813[[#This Row],[D2]],".",Tabela813[[#This Row],[D3]],".",Tabela813[[#This Row],[T]],".",Tabela813[[#This Row],[D4]]),"")</f>
        <v>1.2.1.5.50.3.5.00</v>
      </c>
      <c r="L353" s="23" t="s">
        <v>1055</v>
      </c>
      <c r="M353" s="20" t="str">
        <f t="shared" si="6"/>
        <v>A</v>
      </c>
      <c r="N353" s="20">
        <f>IF(VALUE(Tabela813[[#This Row],[RED]]) &gt; 0,1,0) + IF(VALUE(J353)&gt;0,8,IF(VALUE(I353)&gt;0,7,IF(VALUE(H353)&gt;0,6,IF(VALUE(G353)&gt;0,5,IF(VALUE(F353)&gt;0,4,IF(VALUE(E353)&gt;0,3,IF(VALUE(D353)&gt;0,2,1)))))))</f>
        <v>7</v>
      </c>
      <c r="O353" s="22" t="s">
        <v>55</v>
      </c>
      <c r="P353" s="1" t="s">
        <v>151</v>
      </c>
      <c r="Q353" s="1"/>
      <c r="R353" s="39"/>
      <c r="S353" s="154" t="s">
        <v>158</v>
      </c>
      <c r="T353" s="7" t="str">
        <f>Tabela813[[#This Row],[NR]]&amp;" - "&amp;Tabela813[[#This Row],[Especificação]]</f>
        <v>1.2.1.5.50.3.5.00 - Contribuição Patronal Oriunda de Sentenças Judiciais - Servidor Civil Inativo - Multas</v>
      </c>
    </row>
    <row r="354" spans="1:20" ht="30" x14ac:dyDescent="0.25">
      <c r="A354" s="179"/>
      <c r="B354" s="51"/>
      <c r="C354" s="22" t="s">
        <v>1537</v>
      </c>
      <c r="D354" s="22" t="s">
        <v>1546</v>
      </c>
      <c r="E354" s="22" t="s">
        <v>1537</v>
      </c>
      <c r="F354" s="22" t="s">
        <v>1548</v>
      </c>
      <c r="G354" s="22" t="s">
        <v>1570</v>
      </c>
      <c r="H354" s="22" t="s">
        <v>1538</v>
      </c>
      <c r="I354" s="22" t="s">
        <v>1542</v>
      </c>
      <c r="J354" s="22" t="s">
        <v>1543</v>
      </c>
      <c r="K354" s="20" t="str">
        <f>IF(Tabela813[[#This Row],[C]]&lt;&gt;"",IF(Tabela813[[#This Row],[RED]]&lt;&gt;"",(Tabela813[[#This Row],[RED]] &amp; "."),"") &amp; CONCATENATE(Tabela813[[#This Row],[C]],".",Tabela813[[#This Row],[O]],".",Tabela813[[#This Row],[E]],".",Tabela813[[#This Row],[D1]],".",Tabela813[[#This Row],[D2]],".",Tabela813[[#This Row],[D3]],".",Tabela813[[#This Row],[T]],".",Tabela813[[#This Row],[D4]]),"")</f>
        <v>1.2.1.5.50.3.6.00</v>
      </c>
      <c r="L354" s="23" t="s">
        <v>1056</v>
      </c>
      <c r="M354" s="20" t="str">
        <f t="shared" si="6"/>
        <v>A</v>
      </c>
      <c r="N354" s="20">
        <f>IF(VALUE(Tabela813[[#This Row],[RED]]) &gt; 0,1,0) + IF(VALUE(J354)&gt;0,8,IF(VALUE(I354)&gt;0,7,IF(VALUE(H354)&gt;0,6,IF(VALUE(G354)&gt;0,5,IF(VALUE(F354)&gt;0,4,IF(VALUE(E354)&gt;0,3,IF(VALUE(D354)&gt;0,2,1)))))))</f>
        <v>7</v>
      </c>
      <c r="O354" s="22" t="s">
        <v>55</v>
      </c>
      <c r="P354" s="1" t="s">
        <v>151</v>
      </c>
      <c r="Q354" s="1"/>
      <c r="R354" s="39"/>
      <c r="S354" s="154" t="s">
        <v>158</v>
      </c>
      <c r="T354" s="7" t="str">
        <f>Tabela813[[#This Row],[NR]]&amp;" - "&amp;Tabela813[[#This Row],[Especificação]]</f>
        <v>1.2.1.5.50.3.6.00 - Contribuição Patronal Oriunda de Sentenças Judiciais - Servidor Civil Inativo - Juros de Mora</v>
      </c>
    </row>
    <row r="355" spans="1:20" ht="30" x14ac:dyDescent="0.25">
      <c r="A355" s="179"/>
      <c r="B355" s="51"/>
      <c r="C355" s="22" t="s">
        <v>1537</v>
      </c>
      <c r="D355" s="22" t="s">
        <v>1546</v>
      </c>
      <c r="E355" s="22" t="s">
        <v>1537</v>
      </c>
      <c r="F355" s="22" t="s">
        <v>1548</v>
      </c>
      <c r="G355" s="22" t="s">
        <v>1570</v>
      </c>
      <c r="H355" s="22" t="s">
        <v>1538</v>
      </c>
      <c r="I355" s="22" t="s">
        <v>1544</v>
      </c>
      <c r="J355" s="22" t="s">
        <v>1543</v>
      </c>
      <c r="K355" s="20" t="str">
        <f>IF(Tabela813[[#This Row],[C]]&lt;&gt;"",IF(Tabela813[[#This Row],[RED]]&lt;&gt;"",(Tabela813[[#This Row],[RED]] &amp; "."),"") &amp; CONCATENATE(Tabela813[[#This Row],[C]],".",Tabela813[[#This Row],[O]],".",Tabela813[[#This Row],[E]],".",Tabela813[[#This Row],[D1]],".",Tabela813[[#This Row],[D2]],".",Tabela813[[#This Row],[D3]],".",Tabela813[[#This Row],[T]],".",Tabela813[[#This Row],[D4]]),"")</f>
        <v>1.2.1.5.50.3.7.00</v>
      </c>
      <c r="L355" s="23" t="s">
        <v>1057</v>
      </c>
      <c r="M355" s="20" t="str">
        <f t="shared" si="6"/>
        <v>A</v>
      </c>
      <c r="N355" s="20">
        <f>IF(VALUE(Tabela813[[#This Row],[RED]]) &gt; 0,1,0) + IF(VALUE(J355)&gt;0,8,IF(VALUE(I355)&gt;0,7,IF(VALUE(H355)&gt;0,6,IF(VALUE(G355)&gt;0,5,IF(VALUE(F355)&gt;0,4,IF(VALUE(E355)&gt;0,3,IF(VALUE(D355)&gt;0,2,1)))))))</f>
        <v>7</v>
      </c>
      <c r="O355" s="22" t="s">
        <v>55</v>
      </c>
      <c r="P355" s="1" t="s">
        <v>151</v>
      </c>
      <c r="Q355" s="1"/>
      <c r="R355" s="39"/>
      <c r="S355" s="154" t="s">
        <v>158</v>
      </c>
      <c r="T355" s="7" t="str">
        <f>Tabela813[[#This Row],[NR]]&amp;" - "&amp;Tabela813[[#This Row],[Especificação]]</f>
        <v>1.2.1.5.50.3.7.00 - Contribuição Patronal Oriunda de Sentenças Judiciais - Servidor Civil Inativo - Dívida Ativa - Multas da Dívida Ativa</v>
      </c>
    </row>
    <row r="356" spans="1:20" ht="30" x14ac:dyDescent="0.25">
      <c r="A356" s="179"/>
      <c r="B356" s="51"/>
      <c r="C356" s="22" t="s">
        <v>1537</v>
      </c>
      <c r="D356" s="22" t="s">
        <v>1546</v>
      </c>
      <c r="E356" s="22" t="s">
        <v>1537</v>
      </c>
      <c r="F356" s="22" t="s">
        <v>1548</v>
      </c>
      <c r="G356" s="22" t="s">
        <v>1570</v>
      </c>
      <c r="H356" s="22" t="s">
        <v>1538</v>
      </c>
      <c r="I356" s="22" t="s">
        <v>1545</v>
      </c>
      <c r="J356" s="22" t="s">
        <v>1543</v>
      </c>
      <c r="K356" s="20" t="str">
        <f>IF(Tabela813[[#This Row],[C]]&lt;&gt;"",IF(Tabela813[[#This Row],[RED]]&lt;&gt;"",(Tabela813[[#This Row],[RED]] &amp; "."),"") &amp; CONCATENATE(Tabela813[[#This Row],[C]],".",Tabela813[[#This Row],[O]],".",Tabela813[[#This Row],[E]],".",Tabela813[[#This Row],[D1]],".",Tabela813[[#This Row],[D2]],".",Tabela813[[#This Row],[D3]],".",Tabela813[[#This Row],[T]],".",Tabela813[[#This Row],[D4]]),"")</f>
        <v>1.2.1.5.50.3.8.00</v>
      </c>
      <c r="L356" s="23" t="s">
        <v>1058</v>
      </c>
      <c r="M356" s="20" t="str">
        <f t="shared" si="6"/>
        <v>A</v>
      </c>
      <c r="N356" s="20">
        <f>IF(VALUE(Tabela813[[#This Row],[RED]]) &gt; 0,1,0) + IF(VALUE(J356)&gt;0,8,IF(VALUE(I356)&gt;0,7,IF(VALUE(H356)&gt;0,6,IF(VALUE(G356)&gt;0,5,IF(VALUE(F356)&gt;0,4,IF(VALUE(E356)&gt;0,3,IF(VALUE(D356)&gt;0,2,1)))))))</f>
        <v>7</v>
      </c>
      <c r="O356" s="22" t="s">
        <v>55</v>
      </c>
      <c r="P356" s="1" t="s">
        <v>151</v>
      </c>
      <c r="Q356" s="1"/>
      <c r="R356" s="39"/>
      <c r="S356" s="154" t="s">
        <v>158</v>
      </c>
      <c r="T356" s="7" t="str">
        <f>Tabela813[[#This Row],[NR]]&amp;" - "&amp;Tabela813[[#This Row],[Especificação]]</f>
        <v>1.2.1.5.50.3.8.00 - Contribuição Patronal Oriunda de Sentenças Judiciais - Servidor Civil Inativo - Juros de Mora da Dívida Ativa</v>
      </c>
    </row>
    <row r="357" spans="1:20" ht="30" x14ac:dyDescent="0.25">
      <c r="A357" s="179"/>
      <c r="B357" s="51"/>
      <c r="C357" s="22" t="s">
        <v>1537</v>
      </c>
      <c r="D357" s="22" t="s">
        <v>1546</v>
      </c>
      <c r="E357" s="22" t="s">
        <v>1537</v>
      </c>
      <c r="F357" s="22" t="s">
        <v>1548</v>
      </c>
      <c r="G357" s="22" t="s">
        <v>1570</v>
      </c>
      <c r="H357" s="22" t="s">
        <v>1547</v>
      </c>
      <c r="I357" s="22" t="s">
        <v>1540</v>
      </c>
      <c r="J357" s="22" t="s">
        <v>1543</v>
      </c>
      <c r="K357" s="20" t="str">
        <f>IF(Tabela813[[#This Row],[C]]&lt;&gt;"",IF(Tabela813[[#This Row],[RED]]&lt;&gt;"",(Tabela813[[#This Row],[RED]] &amp; "."),"") &amp; CONCATENATE(Tabela813[[#This Row],[C]],".",Tabela813[[#This Row],[O]],".",Tabela813[[#This Row],[E]],".",Tabela813[[#This Row],[D1]],".",Tabela813[[#This Row],[D2]],".",Tabela813[[#This Row],[D3]],".",Tabela813[[#This Row],[T]],".",Tabela813[[#This Row],[D4]]),"")</f>
        <v>1.2.1.5.50.4.0.00</v>
      </c>
      <c r="L357" s="23" t="s">
        <v>3714</v>
      </c>
      <c r="M357" s="20" t="str">
        <f t="shared" si="6"/>
        <v>S</v>
      </c>
      <c r="N357" s="20">
        <f>IF(VALUE(Tabela813[[#This Row],[RED]]) &gt; 0,1,0) + IF(VALUE(J357)&gt;0,8,IF(VALUE(I357)&gt;0,7,IF(VALUE(H357)&gt;0,6,IF(VALUE(G357)&gt;0,5,IF(VALUE(F357)&gt;0,4,IF(VALUE(E357)&gt;0,3,IF(VALUE(D357)&gt;0,2,1)))))))</f>
        <v>6</v>
      </c>
      <c r="O357" s="22" t="s">
        <v>55</v>
      </c>
      <c r="P357" s="1" t="s">
        <v>152</v>
      </c>
      <c r="Q357" s="1"/>
      <c r="R357" s="39"/>
      <c r="S357" s="154" t="s">
        <v>158</v>
      </c>
      <c r="T357" s="7" t="str">
        <f>Tabela813[[#This Row],[NR]]&amp;" - "&amp;Tabela813[[#This Row],[Especificação]]</f>
        <v>1.2.1.5.50.4.0.00 - Contribuição Patronal Oriunda de Sentenças Judiciais - Servidor Civil - Pensionistas</v>
      </c>
    </row>
    <row r="358" spans="1:20" ht="30" x14ac:dyDescent="0.25">
      <c r="A358" s="179"/>
      <c r="B358" s="51"/>
      <c r="C358" s="22" t="s">
        <v>1537</v>
      </c>
      <c r="D358" s="22" t="s">
        <v>1546</v>
      </c>
      <c r="E358" s="22" t="s">
        <v>1537</v>
      </c>
      <c r="F358" s="22" t="s">
        <v>1548</v>
      </c>
      <c r="G358" s="22" t="s">
        <v>1570</v>
      </c>
      <c r="H358" s="22" t="s">
        <v>1547</v>
      </c>
      <c r="I358" s="22" t="s">
        <v>1537</v>
      </c>
      <c r="J358" s="22" t="s">
        <v>1543</v>
      </c>
      <c r="K358" s="20" t="str">
        <f>IF(Tabela813[[#This Row],[C]]&lt;&gt;"",IF(Tabela813[[#This Row],[RED]]&lt;&gt;"",(Tabela813[[#This Row],[RED]] &amp; "."),"") &amp; CONCATENATE(Tabela813[[#This Row],[C]],".",Tabela813[[#This Row],[O]],".",Tabela813[[#This Row],[E]],".",Tabela813[[#This Row],[D1]],".",Tabela813[[#This Row],[D2]],".",Tabela813[[#This Row],[D3]],".",Tabela813[[#This Row],[T]],".",Tabela813[[#This Row],[D4]]),"")</f>
        <v>1.2.1.5.50.4.1.00</v>
      </c>
      <c r="L358" s="23" t="s">
        <v>3715</v>
      </c>
      <c r="M358" s="20" t="str">
        <f t="shared" si="6"/>
        <v>A</v>
      </c>
      <c r="N358" s="20">
        <f>IF(VALUE(Tabela813[[#This Row],[RED]]) &gt; 0,1,0) + IF(VALUE(J358)&gt;0,8,IF(VALUE(I358)&gt;0,7,IF(VALUE(H358)&gt;0,6,IF(VALUE(G358)&gt;0,5,IF(VALUE(F358)&gt;0,4,IF(VALUE(E358)&gt;0,3,IF(VALUE(D358)&gt;0,2,1)))))))</f>
        <v>7</v>
      </c>
      <c r="O358" s="22" t="s">
        <v>55</v>
      </c>
      <c r="P358" s="1" t="s">
        <v>152</v>
      </c>
      <c r="Q358" s="1"/>
      <c r="R358" s="39"/>
      <c r="S358" s="154" t="s">
        <v>158</v>
      </c>
      <c r="T358" s="7" t="str">
        <f>Tabela813[[#This Row],[NR]]&amp;" - "&amp;Tabela813[[#This Row],[Especificação]]</f>
        <v>1.2.1.5.50.4.1.00 - Contribuição Patronal Oriunda de Sentenças Judiciais - Servidor Civil - Pensionistas - Principal</v>
      </c>
    </row>
    <row r="359" spans="1:20" ht="30" x14ac:dyDescent="0.25">
      <c r="A359" s="179"/>
      <c r="B359" s="51"/>
      <c r="C359" s="22" t="s">
        <v>1537</v>
      </c>
      <c r="D359" s="22" t="s">
        <v>1546</v>
      </c>
      <c r="E359" s="22" t="s">
        <v>1537</v>
      </c>
      <c r="F359" s="22" t="s">
        <v>1548</v>
      </c>
      <c r="G359" s="22" t="s">
        <v>1570</v>
      </c>
      <c r="H359" s="22" t="s">
        <v>1547</v>
      </c>
      <c r="I359" s="22" t="s">
        <v>1546</v>
      </c>
      <c r="J359" s="22" t="s">
        <v>1543</v>
      </c>
      <c r="K359" s="20" t="str">
        <f>IF(Tabela813[[#This Row],[C]]&lt;&gt;"",IF(Tabela813[[#This Row],[RED]]&lt;&gt;"",(Tabela813[[#This Row],[RED]] &amp; "."),"") &amp; CONCATENATE(Tabela813[[#This Row],[C]],".",Tabela813[[#This Row],[O]],".",Tabela813[[#This Row],[E]],".",Tabela813[[#This Row],[D1]],".",Tabela813[[#This Row],[D2]],".",Tabela813[[#This Row],[D3]],".",Tabela813[[#This Row],[T]],".",Tabela813[[#This Row],[D4]]),"")</f>
        <v>1.2.1.5.50.4.2.00</v>
      </c>
      <c r="L359" s="23" t="s">
        <v>3716</v>
      </c>
      <c r="M359" s="20" t="str">
        <f t="shared" si="6"/>
        <v>A</v>
      </c>
      <c r="N359" s="20">
        <f>IF(VALUE(Tabela813[[#This Row],[RED]]) &gt; 0,1,0) + IF(VALUE(J359)&gt;0,8,IF(VALUE(I359)&gt;0,7,IF(VALUE(H359)&gt;0,6,IF(VALUE(G359)&gt;0,5,IF(VALUE(F359)&gt;0,4,IF(VALUE(E359)&gt;0,3,IF(VALUE(D359)&gt;0,2,1)))))))</f>
        <v>7</v>
      </c>
      <c r="O359" s="22" t="s">
        <v>55</v>
      </c>
      <c r="P359" s="1" t="s">
        <v>152</v>
      </c>
      <c r="Q359" s="1"/>
      <c r="R359" s="39"/>
      <c r="S359" s="154" t="s">
        <v>158</v>
      </c>
      <c r="T359" s="7" t="str">
        <f>Tabela813[[#This Row],[NR]]&amp;" - "&amp;Tabela813[[#This Row],[Especificação]]</f>
        <v>1.2.1.5.50.4.2.00 - Contribuição Patronal Oriunda de Sentenças Judiciais - Servidor Civil - Pensionistas - Multas e Juros de Mora</v>
      </c>
    </row>
    <row r="360" spans="1:20" ht="30" x14ac:dyDescent="0.25">
      <c r="A360" s="179"/>
      <c r="B360" s="51"/>
      <c r="C360" s="22" t="s">
        <v>1537</v>
      </c>
      <c r="D360" s="22" t="s">
        <v>1546</v>
      </c>
      <c r="E360" s="22" t="s">
        <v>1537</v>
      </c>
      <c r="F360" s="22" t="s">
        <v>1548</v>
      </c>
      <c r="G360" s="22" t="s">
        <v>1570</v>
      </c>
      <c r="H360" s="22" t="s">
        <v>1547</v>
      </c>
      <c r="I360" s="22" t="s">
        <v>1538</v>
      </c>
      <c r="J360" s="22" t="s">
        <v>1543</v>
      </c>
      <c r="K360" s="20" t="str">
        <f>IF(Tabela813[[#This Row],[C]]&lt;&gt;"",IF(Tabela813[[#This Row],[RED]]&lt;&gt;"",(Tabela813[[#This Row],[RED]] &amp; "."),"") &amp; CONCATENATE(Tabela813[[#This Row],[C]],".",Tabela813[[#This Row],[O]],".",Tabela813[[#This Row],[E]],".",Tabela813[[#This Row],[D1]],".",Tabela813[[#This Row],[D2]],".",Tabela813[[#This Row],[D3]],".",Tabela813[[#This Row],[T]],".",Tabela813[[#This Row],[D4]]),"")</f>
        <v>1.2.1.5.50.4.3.00</v>
      </c>
      <c r="L360" s="23" t="s">
        <v>3717</v>
      </c>
      <c r="M360" s="20" t="str">
        <f t="shared" si="6"/>
        <v>A</v>
      </c>
      <c r="N360" s="20">
        <f>IF(VALUE(Tabela813[[#This Row],[RED]]) &gt; 0,1,0) + IF(VALUE(J360)&gt;0,8,IF(VALUE(I360)&gt;0,7,IF(VALUE(H360)&gt;0,6,IF(VALUE(G360)&gt;0,5,IF(VALUE(F360)&gt;0,4,IF(VALUE(E360)&gt;0,3,IF(VALUE(D360)&gt;0,2,1)))))))</f>
        <v>7</v>
      </c>
      <c r="O360" s="22" t="s">
        <v>55</v>
      </c>
      <c r="P360" s="1" t="s">
        <v>152</v>
      </c>
      <c r="Q360" s="1"/>
      <c r="R360" s="39"/>
      <c r="S360" s="154" t="s">
        <v>158</v>
      </c>
      <c r="T360" s="7" t="str">
        <f>Tabela813[[#This Row],[NR]]&amp;" - "&amp;Tabela813[[#This Row],[Especificação]]</f>
        <v>1.2.1.5.50.4.3.00 - Contribuição Patronal Oriunda de Sentenças Judiciais - Servidor Civil - Pensionistas - Dívida Ativa</v>
      </c>
    </row>
    <row r="361" spans="1:20" ht="30" x14ac:dyDescent="0.25">
      <c r="A361" s="179"/>
      <c r="B361" s="51"/>
      <c r="C361" s="22" t="s">
        <v>1537</v>
      </c>
      <c r="D361" s="22" t="s">
        <v>1546</v>
      </c>
      <c r="E361" s="22" t="s">
        <v>1537</v>
      </c>
      <c r="F361" s="22" t="s">
        <v>1548</v>
      </c>
      <c r="G361" s="22" t="s">
        <v>1570</v>
      </c>
      <c r="H361" s="22" t="s">
        <v>1547</v>
      </c>
      <c r="I361" s="22" t="s">
        <v>1547</v>
      </c>
      <c r="J361" s="22" t="s">
        <v>1543</v>
      </c>
      <c r="K361" s="20" t="str">
        <f>IF(Tabela813[[#This Row],[C]]&lt;&gt;"",IF(Tabela813[[#This Row],[RED]]&lt;&gt;"",(Tabela813[[#This Row],[RED]] &amp; "."),"") &amp; CONCATENATE(Tabela813[[#This Row],[C]],".",Tabela813[[#This Row],[O]],".",Tabela813[[#This Row],[E]],".",Tabela813[[#This Row],[D1]],".",Tabela813[[#This Row],[D2]],".",Tabela813[[#This Row],[D3]],".",Tabela813[[#This Row],[T]],".",Tabela813[[#This Row],[D4]]),"")</f>
        <v>1.2.1.5.50.4.4.00</v>
      </c>
      <c r="L361" s="23" t="s">
        <v>3718</v>
      </c>
      <c r="M361" s="20" t="str">
        <f t="shared" si="6"/>
        <v>A</v>
      </c>
      <c r="N361" s="20">
        <f>IF(VALUE(Tabela813[[#This Row],[RED]]) &gt; 0,1,0) + IF(VALUE(J361)&gt;0,8,IF(VALUE(I361)&gt;0,7,IF(VALUE(H361)&gt;0,6,IF(VALUE(G361)&gt;0,5,IF(VALUE(F361)&gt;0,4,IF(VALUE(E361)&gt;0,3,IF(VALUE(D361)&gt;0,2,1)))))))</f>
        <v>7</v>
      </c>
      <c r="O361" s="22" t="s">
        <v>55</v>
      </c>
      <c r="P361" s="1" t="s">
        <v>152</v>
      </c>
      <c r="Q361" s="1"/>
      <c r="R361" s="39"/>
      <c r="S361" s="154" t="s">
        <v>158</v>
      </c>
      <c r="T361" s="7" t="str">
        <f>Tabela813[[#This Row],[NR]]&amp;" - "&amp;Tabela813[[#This Row],[Especificação]]</f>
        <v>1.2.1.5.50.4.4.00 - Contribuição Patronal Oriunda de Sentenças Judiciais - Servidor Civil - Pensionistas - Dívida Ativa - Multas e Juros de Mora da Dívida Ativa</v>
      </c>
    </row>
    <row r="362" spans="1:20" ht="30" x14ac:dyDescent="0.25">
      <c r="A362" s="179"/>
      <c r="B362" s="51"/>
      <c r="C362" s="22" t="s">
        <v>1537</v>
      </c>
      <c r="D362" s="22" t="s">
        <v>1546</v>
      </c>
      <c r="E362" s="22" t="s">
        <v>1537</v>
      </c>
      <c r="F362" s="22" t="s">
        <v>1548</v>
      </c>
      <c r="G362" s="22" t="s">
        <v>1570</v>
      </c>
      <c r="H362" s="22" t="s">
        <v>1547</v>
      </c>
      <c r="I362" s="22" t="s">
        <v>1548</v>
      </c>
      <c r="J362" s="22" t="s">
        <v>1543</v>
      </c>
      <c r="K362" s="20" t="str">
        <f>IF(Tabela813[[#This Row],[C]]&lt;&gt;"",IF(Tabela813[[#This Row],[RED]]&lt;&gt;"",(Tabela813[[#This Row],[RED]] &amp; "."),"") &amp; CONCATENATE(Tabela813[[#This Row],[C]],".",Tabela813[[#This Row],[O]],".",Tabela813[[#This Row],[E]],".",Tabela813[[#This Row],[D1]],".",Tabela813[[#This Row],[D2]],".",Tabela813[[#This Row],[D3]],".",Tabela813[[#This Row],[T]],".",Tabela813[[#This Row],[D4]]),"")</f>
        <v>1.2.1.5.50.4.5.00</v>
      </c>
      <c r="L362" s="23" t="s">
        <v>3719</v>
      </c>
      <c r="M362" s="20" t="str">
        <f t="shared" si="6"/>
        <v>A</v>
      </c>
      <c r="N362" s="20">
        <f>IF(VALUE(Tabela813[[#This Row],[RED]]) &gt; 0,1,0) + IF(VALUE(J362)&gt;0,8,IF(VALUE(I362)&gt;0,7,IF(VALUE(H362)&gt;0,6,IF(VALUE(G362)&gt;0,5,IF(VALUE(F362)&gt;0,4,IF(VALUE(E362)&gt;0,3,IF(VALUE(D362)&gt;0,2,1)))))))</f>
        <v>7</v>
      </c>
      <c r="O362" s="22" t="s">
        <v>55</v>
      </c>
      <c r="P362" s="1" t="s">
        <v>152</v>
      </c>
      <c r="Q362" s="1"/>
      <c r="R362" s="39"/>
      <c r="S362" s="154" t="s">
        <v>158</v>
      </c>
      <c r="T362" s="7" t="str">
        <f>Tabela813[[#This Row],[NR]]&amp;" - "&amp;Tabela813[[#This Row],[Especificação]]</f>
        <v>1.2.1.5.50.4.5.00 - Contribuição Patronal Oriunda de Sentenças Judiciais - Servidor Civil - Pensionistas - Multas</v>
      </c>
    </row>
    <row r="363" spans="1:20" ht="30" x14ac:dyDescent="0.25">
      <c r="A363" s="179"/>
      <c r="B363" s="51"/>
      <c r="C363" s="22" t="s">
        <v>1537</v>
      </c>
      <c r="D363" s="22" t="s">
        <v>1546</v>
      </c>
      <c r="E363" s="22" t="s">
        <v>1537</v>
      </c>
      <c r="F363" s="22" t="s">
        <v>1548</v>
      </c>
      <c r="G363" s="22" t="s">
        <v>1570</v>
      </c>
      <c r="H363" s="22" t="s">
        <v>1547</v>
      </c>
      <c r="I363" s="22" t="s">
        <v>1542</v>
      </c>
      <c r="J363" s="22" t="s">
        <v>1543</v>
      </c>
      <c r="K363" s="20" t="str">
        <f>IF(Tabela813[[#This Row],[C]]&lt;&gt;"",IF(Tabela813[[#This Row],[RED]]&lt;&gt;"",(Tabela813[[#This Row],[RED]] &amp; "."),"") &amp; CONCATENATE(Tabela813[[#This Row],[C]],".",Tabela813[[#This Row],[O]],".",Tabela813[[#This Row],[E]],".",Tabela813[[#This Row],[D1]],".",Tabela813[[#This Row],[D2]],".",Tabela813[[#This Row],[D3]],".",Tabela813[[#This Row],[T]],".",Tabela813[[#This Row],[D4]]),"")</f>
        <v>1.2.1.5.50.4.6.00</v>
      </c>
      <c r="L363" s="23" t="s">
        <v>3720</v>
      </c>
      <c r="M363" s="20" t="str">
        <f t="shared" si="6"/>
        <v>A</v>
      </c>
      <c r="N363" s="20">
        <f>IF(VALUE(Tabela813[[#This Row],[RED]]) &gt; 0,1,0) + IF(VALUE(J363)&gt;0,8,IF(VALUE(I363)&gt;0,7,IF(VALUE(H363)&gt;0,6,IF(VALUE(G363)&gt;0,5,IF(VALUE(F363)&gt;0,4,IF(VALUE(E363)&gt;0,3,IF(VALUE(D363)&gt;0,2,1)))))))</f>
        <v>7</v>
      </c>
      <c r="O363" s="22" t="s">
        <v>55</v>
      </c>
      <c r="P363" s="1" t="s">
        <v>152</v>
      </c>
      <c r="Q363" s="1"/>
      <c r="R363" s="39"/>
      <c r="S363" s="154" t="s">
        <v>158</v>
      </c>
      <c r="T363" s="7" t="str">
        <f>Tabela813[[#This Row],[NR]]&amp;" - "&amp;Tabela813[[#This Row],[Especificação]]</f>
        <v>1.2.1.5.50.4.6.00 - Contribuição Patronal Oriunda de Sentenças Judiciais - Servidor Civil - Pensionistas - Juros de Mora</v>
      </c>
    </row>
    <row r="364" spans="1:20" ht="30" x14ac:dyDescent="0.25">
      <c r="A364" s="179"/>
      <c r="B364" s="51"/>
      <c r="C364" s="22" t="s">
        <v>1537</v>
      </c>
      <c r="D364" s="22" t="s">
        <v>1546</v>
      </c>
      <c r="E364" s="22" t="s">
        <v>1537</v>
      </c>
      <c r="F364" s="22" t="s">
        <v>1548</v>
      </c>
      <c r="G364" s="22" t="s">
        <v>1570</v>
      </c>
      <c r="H364" s="22" t="s">
        <v>1547</v>
      </c>
      <c r="I364" s="22" t="s">
        <v>1544</v>
      </c>
      <c r="J364" s="22" t="s">
        <v>1543</v>
      </c>
      <c r="K364" s="20" t="str">
        <f>IF(Tabela813[[#This Row],[C]]&lt;&gt;"",IF(Tabela813[[#This Row],[RED]]&lt;&gt;"",(Tabela813[[#This Row],[RED]] &amp; "."),"") &amp; CONCATENATE(Tabela813[[#This Row],[C]],".",Tabela813[[#This Row],[O]],".",Tabela813[[#This Row],[E]],".",Tabela813[[#This Row],[D1]],".",Tabela813[[#This Row],[D2]],".",Tabela813[[#This Row],[D3]],".",Tabela813[[#This Row],[T]],".",Tabela813[[#This Row],[D4]]),"")</f>
        <v>1.2.1.5.50.4.7.00</v>
      </c>
      <c r="L364" s="23" t="s">
        <v>3721</v>
      </c>
      <c r="M364" s="20" t="str">
        <f t="shared" si="6"/>
        <v>A</v>
      </c>
      <c r="N364" s="20">
        <f>IF(VALUE(Tabela813[[#This Row],[RED]]) &gt; 0,1,0) + IF(VALUE(J364)&gt;0,8,IF(VALUE(I364)&gt;0,7,IF(VALUE(H364)&gt;0,6,IF(VALUE(G364)&gt;0,5,IF(VALUE(F364)&gt;0,4,IF(VALUE(E364)&gt;0,3,IF(VALUE(D364)&gt;0,2,1)))))))</f>
        <v>7</v>
      </c>
      <c r="O364" s="22" t="s">
        <v>55</v>
      </c>
      <c r="P364" s="1" t="s">
        <v>152</v>
      </c>
      <c r="Q364" s="1"/>
      <c r="R364" s="39"/>
      <c r="S364" s="154" t="s">
        <v>158</v>
      </c>
      <c r="T364" s="7" t="str">
        <f>Tabela813[[#This Row],[NR]]&amp;" - "&amp;Tabela813[[#This Row],[Especificação]]</f>
        <v>1.2.1.5.50.4.7.00 - Contribuição Patronal Oriunda de Sentenças Judiciais - Servidor Civil - Pensionistas - Dívida Ativa - Multas da Dívida Ativa</v>
      </c>
    </row>
    <row r="365" spans="1:20" ht="30" x14ac:dyDescent="0.25">
      <c r="A365" s="179"/>
      <c r="B365" s="51"/>
      <c r="C365" s="22" t="s">
        <v>1537</v>
      </c>
      <c r="D365" s="22" t="s">
        <v>1546</v>
      </c>
      <c r="E365" s="22" t="s">
        <v>1537</v>
      </c>
      <c r="F365" s="22" t="s">
        <v>1548</v>
      </c>
      <c r="G365" s="22" t="s">
        <v>1570</v>
      </c>
      <c r="H365" s="22" t="s">
        <v>1547</v>
      </c>
      <c r="I365" s="22" t="s">
        <v>1545</v>
      </c>
      <c r="J365" s="22" t="s">
        <v>1543</v>
      </c>
      <c r="K365" s="20" t="str">
        <f>IF(Tabela813[[#This Row],[C]]&lt;&gt;"",IF(Tabela813[[#This Row],[RED]]&lt;&gt;"",(Tabela813[[#This Row],[RED]] &amp; "."),"") &amp; CONCATENATE(Tabela813[[#This Row],[C]],".",Tabela813[[#This Row],[O]],".",Tabela813[[#This Row],[E]],".",Tabela813[[#This Row],[D1]],".",Tabela813[[#This Row],[D2]],".",Tabela813[[#This Row],[D3]],".",Tabela813[[#This Row],[T]],".",Tabela813[[#This Row],[D4]]),"")</f>
        <v>1.2.1.5.50.4.8.00</v>
      </c>
      <c r="L365" s="23" t="s">
        <v>3722</v>
      </c>
      <c r="M365" s="20" t="str">
        <f t="shared" si="6"/>
        <v>A</v>
      </c>
      <c r="N365" s="20">
        <f>IF(VALUE(Tabela813[[#This Row],[RED]]) &gt; 0,1,0) + IF(VALUE(J365)&gt;0,8,IF(VALUE(I365)&gt;0,7,IF(VALUE(H365)&gt;0,6,IF(VALUE(G365)&gt;0,5,IF(VALUE(F365)&gt;0,4,IF(VALUE(E365)&gt;0,3,IF(VALUE(D365)&gt;0,2,1)))))))</f>
        <v>7</v>
      </c>
      <c r="O365" s="22" t="s">
        <v>55</v>
      </c>
      <c r="P365" s="1" t="s">
        <v>152</v>
      </c>
      <c r="Q365" s="1"/>
      <c r="R365" s="39"/>
      <c r="S365" s="154" t="s">
        <v>158</v>
      </c>
      <c r="T365" s="7" t="str">
        <f>Tabela813[[#This Row],[NR]]&amp;" - "&amp;Tabela813[[#This Row],[Especificação]]</f>
        <v>1.2.1.5.50.4.8.00 - Contribuição Patronal Oriunda de Sentenças Judiciais - Servidor Civil - Pensionistas - Juros de Mora da Dívida Ativa</v>
      </c>
    </row>
    <row r="366" spans="1:20" ht="30" x14ac:dyDescent="0.25">
      <c r="A366" s="179"/>
      <c r="B366" s="51"/>
      <c r="C366" s="22" t="s">
        <v>1537</v>
      </c>
      <c r="D366" s="22" t="s">
        <v>1546</v>
      </c>
      <c r="E366" s="22" t="s">
        <v>1537</v>
      </c>
      <c r="F366" s="22" t="s">
        <v>1548</v>
      </c>
      <c r="G366" s="22" t="s">
        <v>1575</v>
      </c>
      <c r="H366" s="22" t="s">
        <v>1540</v>
      </c>
      <c r="I366" s="22" t="s">
        <v>1540</v>
      </c>
      <c r="J366" s="22" t="s">
        <v>1543</v>
      </c>
      <c r="K366" s="20" t="str">
        <f>IF(Tabela813[[#This Row],[C]]&lt;&gt;"",IF(Tabela813[[#This Row],[RED]]&lt;&gt;"",(Tabela813[[#This Row],[RED]] &amp; "."),"") &amp; CONCATENATE(Tabela813[[#This Row],[C]],".",Tabela813[[#This Row],[O]],".",Tabela813[[#This Row],[E]],".",Tabela813[[#This Row],[D1]],".",Tabela813[[#This Row],[D2]],".",Tabela813[[#This Row],[D3]],".",Tabela813[[#This Row],[T]],".",Tabela813[[#This Row],[D4]]),"")</f>
        <v>1.2.1.5.51.0.0.00</v>
      </c>
      <c r="L366" s="23" t="s">
        <v>153</v>
      </c>
      <c r="M366" s="20" t="str">
        <f t="shared" si="6"/>
        <v>S</v>
      </c>
      <c r="N366" s="20">
        <f>IF(VALUE(Tabela813[[#This Row],[RED]]) &gt; 0,1,0) + IF(VALUE(J366)&gt;0,8,IF(VALUE(I366)&gt;0,7,IF(VALUE(H366)&gt;0,6,IF(VALUE(G366)&gt;0,5,IF(VALUE(F366)&gt;0,4,IF(VALUE(E366)&gt;0,3,IF(VALUE(D366)&gt;0,2,1)))))))</f>
        <v>5</v>
      </c>
      <c r="O366" s="22" t="s">
        <v>55</v>
      </c>
      <c r="P366" s="1" t="s">
        <v>172</v>
      </c>
      <c r="Q366" s="1"/>
      <c r="R366" s="39"/>
      <c r="S366" s="154" t="s">
        <v>158</v>
      </c>
      <c r="T366" s="7" t="str">
        <f>Tabela813[[#This Row],[NR]]&amp;" - "&amp;Tabela813[[#This Row],[Especificação]]</f>
        <v>1.2.1.5.51.0.0.00 - Contribuição Patronal - Parcelamentos</v>
      </c>
    </row>
    <row r="367" spans="1:20" ht="30" x14ac:dyDescent="0.25">
      <c r="A367" s="179"/>
      <c r="B367" s="51"/>
      <c r="C367" s="22" t="s">
        <v>1537</v>
      </c>
      <c r="D367" s="22" t="s">
        <v>1546</v>
      </c>
      <c r="E367" s="22" t="s">
        <v>1537</v>
      </c>
      <c r="F367" s="22" t="s">
        <v>1548</v>
      </c>
      <c r="G367" s="22" t="s">
        <v>1575</v>
      </c>
      <c r="H367" s="22" t="s">
        <v>1537</v>
      </c>
      <c r="I367" s="22" t="s">
        <v>1540</v>
      </c>
      <c r="J367" s="22" t="s">
        <v>1543</v>
      </c>
      <c r="K367" s="20" t="str">
        <f>IF(Tabela813[[#This Row],[C]]&lt;&gt;"",IF(Tabela813[[#This Row],[RED]]&lt;&gt;"",(Tabela813[[#This Row],[RED]] &amp; "."),"") &amp; CONCATENATE(Tabela813[[#This Row],[C]],".",Tabela813[[#This Row],[O]],".",Tabela813[[#This Row],[E]],".",Tabela813[[#This Row],[D1]],".",Tabela813[[#This Row],[D2]],".",Tabela813[[#This Row],[D3]],".",Tabela813[[#This Row],[T]],".",Tabela813[[#This Row],[D4]]),"")</f>
        <v>1.2.1.5.51.1.0.00</v>
      </c>
      <c r="L367" s="23" t="s">
        <v>154</v>
      </c>
      <c r="M367" s="20" t="str">
        <f t="shared" si="6"/>
        <v>S</v>
      </c>
      <c r="N367" s="20">
        <f>IF(VALUE(Tabela813[[#This Row],[RED]]) &gt; 0,1,0) + IF(VALUE(J367)&gt;0,8,IF(VALUE(I367)&gt;0,7,IF(VALUE(H367)&gt;0,6,IF(VALUE(G367)&gt;0,5,IF(VALUE(F367)&gt;0,4,IF(VALUE(E367)&gt;0,3,IF(VALUE(D367)&gt;0,2,1)))))))</f>
        <v>6</v>
      </c>
      <c r="O367" s="22" t="s">
        <v>55</v>
      </c>
      <c r="P367" s="1" t="s">
        <v>155</v>
      </c>
      <c r="Q367" s="1"/>
      <c r="R367" s="39"/>
      <c r="S367" s="154" t="s">
        <v>158</v>
      </c>
      <c r="T367" s="7" t="str">
        <f>Tabela813[[#This Row],[NR]]&amp;" - "&amp;Tabela813[[#This Row],[Especificação]]</f>
        <v>1.2.1.5.51.1.0.00 - Contribuição Patronal - Servidor Civil Ativo - Parcelamentos</v>
      </c>
    </row>
    <row r="368" spans="1:20" ht="30" x14ac:dyDescent="0.25">
      <c r="A368" s="179"/>
      <c r="B368" s="51"/>
      <c r="C368" s="22" t="s">
        <v>1537</v>
      </c>
      <c r="D368" s="22" t="s">
        <v>1546</v>
      </c>
      <c r="E368" s="22" t="s">
        <v>1537</v>
      </c>
      <c r="F368" s="22" t="s">
        <v>1548</v>
      </c>
      <c r="G368" s="22" t="s">
        <v>1575</v>
      </c>
      <c r="H368" s="22" t="s">
        <v>1537</v>
      </c>
      <c r="I368" s="22" t="s">
        <v>1537</v>
      </c>
      <c r="J368" s="22" t="s">
        <v>1543</v>
      </c>
      <c r="K368" s="20" t="str">
        <f>IF(Tabela813[[#This Row],[C]]&lt;&gt;"",IF(Tabela813[[#This Row],[RED]]&lt;&gt;"",(Tabela813[[#This Row],[RED]] &amp; "."),"") &amp; CONCATENATE(Tabela813[[#This Row],[C]],".",Tabela813[[#This Row],[O]],".",Tabela813[[#This Row],[E]],".",Tabela813[[#This Row],[D1]],".",Tabela813[[#This Row],[D2]],".",Tabela813[[#This Row],[D3]],".",Tabela813[[#This Row],[T]],".",Tabela813[[#This Row],[D4]]),"")</f>
        <v>1.2.1.5.51.1.1.00</v>
      </c>
      <c r="L368" s="23" t="s">
        <v>1059</v>
      </c>
      <c r="M368" s="20" t="str">
        <f t="shared" si="6"/>
        <v>A</v>
      </c>
      <c r="N368" s="20">
        <f>IF(VALUE(Tabela813[[#This Row],[RED]]) &gt; 0,1,0) + IF(VALUE(J368)&gt;0,8,IF(VALUE(I368)&gt;0,7,IF(VALUE(H368)&gt;0,6,IF(VALUE(G368)&gt;0,5,IF(VALUE(F368)&gt;0,4,IF(VALUE(E368)&gt;0,3,IF(VALUE(D368)&gt;0,2,1)))))))</f>
        <v>7</v>
      </c>
      <c r="O368" s="22" t="s">
        <v>55</v>
      </c>
      <c r="P368" s="1" t="s">
        <v>155</v>
      </c>
      <c r="Q368" s="1"/>
      <c r="R368" s="39"/>
      <c r="S368" s="154" t="s">
        <v>158</v>
      </c>
      <c r="T368" s="7" t="str">
        <f>Tabela813[[#This Row],[NR]]&amp;" - "&amp;Tabela813[[#This Row],[Especificação]]</f>
        <v>1.2.1.5.51.1.1.00 - Contribuição Patronal - Servidor Civil Ativo - Parcelamentos - Principal</v>
      </c>
    </row>
    <row r="369" spans="1:20" ht="30" x14ac:dyDescent="0.25">
      <c r="A369" s="179"/>
      <c r="B369" s="51"/>
      <c r="C369" s="22" t="s">
        <v>1537</v>
      </c>
      <c r="D369" s="22" t="s">
        <v>1546</v>
      </c>
      <c r="E369" s="22" t="s">
        <v>1537</v>
      </c>
      <c r="F369" s="22" t="s">
        <v>1548</v>
      </c>
      <c r="G369" s="22" t="s">
        <v>1575</v>
      </c>
      <c r="H369" s="22" t="s">
        <v>1537</v>
      </c>
      <c r="I369" s="22" t="s">
        <v>1546</v>
      </c>
      <c r="J369" s="22" t="s">
        <v>1543</v>
      </c>
      <c r="K369" s="20" t="str">
        <f>IF(Tabela813[[#This Row],[C]]&lt;&gt;"",IF(Tabela813[[#This Row],[RED]]&lt;&gt;"",(Tabela813[[#This Row],[RED]] &amp; "."),"") &amp; CONCATENATE(Tabela813[[#This Row],[C]],".",Tabela813[[#This Row],[O]],".",Tabela813[[#This Row],[E]],".",Tabela813[[#This Row],[D1]],".",Tabela813[[#This Row],[D2]],".",Tabela813[[#This Row],[D3]],".",Tabela813[[#This Row],[T]],".",Tabela813[[#This Row],[D4]]),"")</f>
        <v>1.2.1.5.51.1.2.00</v>
      </c>
      <c r="L369" s="23" t="s">
        <v>1060</v>
      </c>
      <c r="M369" s="20" t="str">
        <f t="shared" si="6"/>
        <v>A</v>
      </c>
      <c r="N369" s="20">
        <f>IF(VALUE(Tabela813[[#This Row],[RED]]) &gt; 0,1,0) + IF(VALUE(J369)&gt;0,8,IF(VALUE(I369)&gt;0,7,IF(VALUE(H369)&gt;0,6,IF(VALUE(G369)&gt;0,5,IF(VALUE(F369)&gt;0,4,IF(VALUE(E369)&gt;0,3,IF(VALUE(D369)&gt;0,2,1)))))))</f>
        <v>7</v>
      </c>
      <c r="O369" s="22" t="s">
        <v>55</v>
      </c>
      <c r="P369" s="1" t="s">
        <v>155</v>
      </c>
      <c r="Q369" s="1"/>
      <c r="R369" s="39"/>
      <c r="S369" s="154" t="s">
        <v>158</v>
      </c>
      <c r="T369" s="7" t="str">
        <f>Tabela813[[#This Row],[NR]]&amp;" - "&amp;Tabela813[[#This Row],[Especificação]]</f>
        <v>1.2.1.5.51.1.2.00 - Contribuição Patronal - Servidor Civil Ativo - Parcelamentos - Multas e Juros de Mora</v>
      </c>
    </row>
    <row r="370" spans="1:20" ht="30" x14ac:dyDescent="0.25">
      <c r="A370" s="179"/>
      <c r="B370" s="51"/>
      <c r="C370" s="22" t="s">
        <v>1537</v>
      </c>
      <c r="D370" s="22" t="s">
        <v>1546</v>
      </c>
      <c r="E370" s="22" t="s">
        <v>1537</v>
      </c>
      <c r="F370" s="22" t="s">
        <v>1548</v>
      </c>
      <c r="G370" s="22" t="s">
        <v>1575</v>
      </c>
      <c r="H370" s="22" t="s">
        <v>1537</v>
      </c>
      <c r="I370" s="22" t="s">
        <v>1538</v>
      </c>
      <c r="J370" s="22" t="s">
        <v>1543</v>
      </c>
      <c r="K370" s="20" t="str">
        <f>IF(Tabela813[[#This Row],[C]]&lt;&gt;"",IF(Tabela813[[#This Row],[RED]]&lt;&gt;"",(Tabela813[[#This Row],[RED]] &amp; "."),"") &amp; CONCATENATE(Tabela813[[#This Row],[C]],".",Tabela813[[#This Row],[O]],".",Tabela813[[#This Row],[E]],".",Tabela813[[#This Row],[D1]],".",Tabela813[[#This Row],[D2]],".",Tabela813[[#This Row],[D3]],".",Tabela813[[#This Row],[T]],".",Tabela813[[#This Row],[D4]]),"")</f>
        <v>1.2.1.5.51.1.3.00</v>
      </c>
      <c r="L370" s="23" t="s">
        <v>1061</v>
      </c>
      <c r="M370" s="20" t="str">
        <f t="shared" si="6"/>
        <v>A</v>
      </c>
      <c r="N370" s="20">
        <f>IF(VALUE(Tabela813[[#This Row],[RED]]) &gt; 0,1,0) + IF(VALUE(J370)&gt;0,8,IF(VALUE(I370)&gt;0,7,IF(VALUE(H370)&gt;0,6,IF(VALUE(G370)&gt;0,5,IF(VALUE(F370)&gt;0,4,IF(VALUE(E370)&gt;0,3,IF(VALUE(D370)&gt;0,2,1)))))))</f>
        <v>7</v>
      </c>
      <c r="O370" s="22" t="s">
        <v>55</v>
      </c>
      <c r="P370" s="1" t="s">
        <v>155</v>
      </c>
      <c r="Q370" s="1"/>
      <c r="R370" s="39"/>
      <c r="S370" s="154" t="s">
        <v>158</v>
      </c>
      <c r="T370" s="7" t="str">
        <f>Tabela813[[#This Row],[NR]]&amp;" - "&amp;Tabela813[[#This Row],[Especificação]]</f>
        <v>1.2.1.5.51.1.3.00 - Contribuição Patronal - Servidor Civil Ativo - Parcelamentos - Dívida Ativa</v>
      </c>
    </row>
    <row r="371" spans="1:20" ht="30" x14ac:dyDescent="0.25">
      <c r="A371" s="179"/>
      <c r="B371" s="51"/>
      <c r="C371" s="22" t="s">
        <v>1537</v>
      </c>
      <c r="D371" s="22" t="s">
        <v>1546</v>
      </c>
      <c r="E371" s="22" t="s">
        <v>1537</v>
      </c>
      <c r="F371" s="22" t="s">
        <v>1548</v>
      </c>
      <c r="G371" s="22" t="s">
        <v>1575</v>
      </c>
      <c r="H371" s="22" t="s">
        <v>1537</v>
      </c>
      <c r="I371" s="22" t="s">
        <v>1547</v>
      </c>
      <c r="J371" s="22" t="s">
        <v>1543</v>
      </c>
      <c r="K371" s="20" t="str">
        <f>IF(Tabela813[[#This Row],[C]]&lt;&gt;"",IF(Tabela813[[#This Row],[RED]]&lt;&gt;"",(Tabela813[[#This Row],[RED]] &amp; "."),"") &amp; CONCATENATE(Tabela813[[#This Row],[C]],".",Tabela813[[#This Row],[O]],".",Tabela813[[#This Row],[E]],".",Tabela813[[#This Row],[D1]],".",Tabela813[[#This Row],[D2]],".",Tabela813[[#This Row],[D3]],".",Tabela813[[#This Row],[T]],".",Tabela813[[#This Row],[D4]]),"")</f>
        <v>1.2.1.5.51.1.4.00</v>
      </c>
      <c r="L371" s="23" t="s">
        <v>1062</v>
      </c>
      <c r="M371" s="20" t="str">
        <f t="shared" si="6"/>
        <v>A</v>
      </c>
      <c r="N371" s="20">
        <f>IF(VALUE(Tabela813[[#This Row],[RED]]) &gt; 0,1,0) + IF(VALUE(J371)&gt;0,8,IF(VALUE(I371)&gt;0,7,IF(VALUE(H371)&gt;0,6,IF(VALUE(G371)&gt;0,5,IF(VALUE(F371)&gt;0,4,IF(VALUE(E371)&gt;0,3,IF(VALUE(D371)&gt;0,2,1)))))))</f>
        <v>7</v>
      </c>
      <c r="O371" s="22" t="s">
        <v>55</v>
      </c>
      <c r="P371" s="1" t="s">
        <v>155</v>
      </c>
      <c r="Q371" s="1"/>
      <c r="R371" s="39"/>
      <c r="S371" s="154" t="s">
        <v>158</v>
      </c>
      <c r="T371" s="7" t="str">
        <f>Tabela813[[#This Row],[NR]]&amp;" - "&amp;Tabela813[[#This Row],[Especificação]]</f>
        <v>1.2.1.5.51.1.4.00 - Contribuição Patronal - Servidor Civil Ativo - Parcelamentos - Dívida Ativa - Multas e Juros de Mora da Dívida Ativa</v>
      </c>
    </row>
    <row r="372" spans="1:20" ht="30" x14ac:dyDescent="0.25">
      <c r="A372" s="179"/>
      <c r="B372" s="51"/>
      <c r="C372" s="22" t="s">
        <v>1537</v>
      </c>
      <c r="D372" s="22" t="s">
        <v>1546</v>
      </c>
      <c r="E372" s="22" t="s">
        <v>1537</v>
      </c>
      <c r="F372" s="22" t="s">
        <v>1548</v>
      </c>
      <c r="G372" s="22" t="s">
        <v>1575</v>
      </c>
      <c r="H372" s="22" t="s">
        <v>1537</v>
      </c>
      <c r="I372" s="22" t="s">
        <v>1548</v>
      </c>
      <c r="J372" s="22" t="s">
        <v>1543</v>
      </c>
      <c r="K372" s="20" t="str">
        <f>IF(Tabela813[[#This Row],[C]]&lt;&gt;"",IF(Tabela813[[#This Row],[RED]]&lt;&gt;"",(Tabela813[[#This Row],[RED]] &amp; "."),"") &amp; CONCATENATE(Tabela813[[#This Row],[C]],".",Tabela813[[#This Row],[O]],".",Tabela813[[#This Row],[E]],".",Tabela813[[#This Row],[D1]],".",Tabela813[[#This Row],[D2]],".",Tabela813[[#This Row],[D3]],".",Tabela813[[#This Row],[T]],".",Tabela813[[#This Row],[D4]]),"")</f>
        <v>1.2.1.5.51.1.5.00</v>
      </c>
      <c r="L372" s="23" t="s">
        <v>1063</v>
      </c>
      <c r="M372" s="20" t="str">
        <f t="shared" si="6"/>
        <v>A</v>
      </c>
      <c r="N372" s="20">
        <f>IF(VALUE(Tabela813[[#This Row],[RED]]) &gt; 0,1,0) + IF(VALUE(J372)&gt;0,8,IF(VALUE(I372)&gt;0,7,IF(VALUE(H372)&gt;0,6,IF(VALUE(G372)&gt;0,5,IF(VALUE(F372)&gt;0,4,IF(VALUE(E372)&gt;0,3,IF(VALUE(D372)&gt;0,2,1)))))))</f>
        <v>7</v>
      </c>
      <c r="O372" s="22" t="s">
        <v>55</v>
      </c>
      <c r="P372" s="1" t="s">
        <v>155</v>
      </c>
      <c r="Q372" s="1"/>
      <c r="R372" s="39"/>
      <c r="S372" s="154" t="s">
        <v>158</v>
      </c>
      <c r="T372" s="7" t="str">
        <f>Tabela813[[#This Row],[NR]]&amp;" - "&amp;Tabela813[[#This Row],[Especificação]]</f>
        <v>1.2.1.5.51.1.5.00 - Contribuição Patronal - Servidor Civil Ativo - Parcelamentos - Multas</v>
      </c>
    </row>
    <row r="373" spans="1:20" ht="30" x14ac:dyDescent="0.25">
      <c r="A373" s="179"/>
      <c r="B373" s="51"/>
      <c r="C373" s="22" t="s">
        <v>1537</v>
      </c>
      <c r="D373" s="22" t="s">
        <v>1546</v>
      </c>
      <c r="E373" s="22" t="s">
        <v>1537</v>
      </c>
      <c r="F373" s="22" t="s">
        <v>1548</v>
      </c>
      <c r="G373" s="22" t="s">
        <v>1575</v>
      </c>
      <c r="H373" s="22" t="s">
        <v>1537</v>
      </c>
      <c r="I373" s="22" t="s">
        <v>1542</v>
      </c>
      <c r="J373" s="22" t="s">
        <v>1543</v>
      </c>
      <c r="K373" s="20" t="str">
        <f>IF(Tabela813[[#This Row],[C]]&lt;&gt;"",IF(Tabela813[[#This Row],[RED]]&lt;&gt;"",(Tabela813[[#This Row],[RED]] &amp; "."),"") &amp; CONCATENATE(Tabela813[[#This Row],[C]],".",Tabela813[[#This Row],[O]],".",Tabela813[[#This Row],[E]],".",Tabela813[[#This Row],[D1]],".",Tabela813[[#This Row],[D2]],".",Tabela813[[#This Row],[D3]],".",Tabela813[[#This Row],[T]],".",Tabela813[[#This Row],[D4]]),"")</f>
        <v>1.2.1.5.51.1.6.00</v>
      </c>
      <c r="L373" s="23" t="s">
        <v>1064</v>
      </c>
      <c r="M373" s="20" t="str">
        <f t="shared" si="6"/>
        <v>A</v>
      </c>
      <c r="N373" s="20">
        <f>IF(VALUE(Tabela813[[#This Row],[RED]]) &gt; 0,1,0) + IF(VALUE(J373)&gt;0,8,IF(VALUE(I373)&gt;0,7,IF(VALUE(H373)&gt;0,6,IF(VALUE(G373)&gt;0,5,IF(VALUE(F373)&gt;0,4,IF(VALUE(E373)&gt;0,3,IF(VALUE(D373)&gt;0,2,1)))))))</f>
        <v>7</v>
      </c>
      <c r="O373" s="22" t="s">
        <v>55</v>
      </c>
      <c r="P373" s="1" t="s">
        <v>155</v>
      </c>
      <c r="Q373" s="1"/>
      <c r="R373" s="39"/>
      <c r="S373" s="154" t="s">
        <v>158</v>
      </c>
      <c r="T373" s="7" t="str">
        <f>Tabela813[[#This Row],[NR]]&amp;" - "&amp;Tabela813[[#This Row],[Especificação]]</f>
        <v>1.2.1.5.51.1.6.00 - Contribuição Patronal - Servidor Civil Ativo - Parcelamentos - Juros de Mora</v>
      </c>
    </row>
    <row r="374" spans="1:20" ht="30" x14ac:dyDescent="0.25">
      <c r="A374" s="179"/>
      <c r="B374" s="51"/>
      <c r="C374" s="22" t="s">
        <v>1537</v>
      </c>
      <c r="D374" s="22" t="s">
        <v>1546</v>
      </c>
      <c r="E374" s="22" t="s">
        <v>1537</v>
      </c>
      <c r="F374" s="22" t="s">
        <v>1548</v>
      </c>
      <c r="G374" s="22" t="s">
        <v>1575</v>
      </c>
      <c r="H374" s="22" t="s">
        <v>1537</v>
      </c>
      <c r="I374" s="22" t="s">
        <v>1544</v>
      </c>
      <c r="J374" s="22" t="s">
        <v>1543</v>
      </c>
      <c r="K374" s="20" t="str">
        <f>IF(Tabela813[[#This Row],[C]]&lt;&gt;"",IF(Tabela813[[#This Row],[RED]]&lt;&gt;"",(Tabela813[[#This Row],[RED]] &amp; "."),"") &amp; CONCATENATE(Tabela813[[#This Row],[C]],".",Tabela813[[#This Row],[O]],".",Tabela813[[#This Row],[E]],".",Tabela813[[#This Row],[D1]],".",Tabela813[[#This Row],[D2]],".",Tabela813[[#This Row],[D3]],".",Tabela813[[#This Row],[T]],".",Tabela813[[#This Row],[D4]]),"")</f>
        <v>1.2.1.5.51.1.7.00</v>
      </c>
      <c r="L374" s="23" t="s">
        <v>1065</v>
      </c>
      <c r="M374" s="20" t="str">
        <f t="shared" si="6"/>
        <v>A</v>
      </c>
      <c r="N374" s="20">
        <f>IF(VALUE(Tabela813[[#This Row],[RED]]) &gt; 0,1,0) + IF(VALUE(J374)&gt;0,8,IF(VALUE(I374)&gt;0,7,IF(VALUE(H374)&gt;0,6,IF(VALUE(G374)&gt;0,5,IF(VALUE(F374)&gt;0,4,IF(VALUE(E374)&gt;0,3,IF(VALUE(D374)&gt;0,2,1)))))))</f>
        <v>7</v>
      </c>
      <c r="O374" s="22" t="s">
        <v>55</v>
      </c>
      <c r="P374" s="1" t="s">
        <v>155</v>
      </c>
      <c r="Q374" s="1"/>
      <c r="R374" s="39"/>
      <c r="S374" s="154" t="s">
        <v>158</v>
      </c>
      <c r="T374" s="7" t="str">
        <f>Tabela813[[#This Row],[NR]]&amp;" - "&amp;Tabela813[[#This Row],[Especificação]]</f>
        <v>1.2.1.5.51.1.7.00 - Contribuição Patronal - Servidor Civil Ativo - Parcelamentos - Dívida Ativa - Multas da Dívida Ativa</v>
      </c>
    </row>
    <row r="375" spans="1:20" ht="30" x14ac:dyDescent="0.25">
      <c r="A375" s="179"/>
      <c r="B375" s="51"/>
      <c r="C375" s="22" t="s">
        <v>1537</v>
      </c>
      <c r="D375" s="22" t="s">
        <v>1546</v>
      </c>
      <c r="E375" s="22" t="s">
        <v>1537</v>
      </c>
      <c r="F375" s="22" t="s">
        <v>1548</v>
      </c>
      <c r="G375" s="22" t="s">
        <v>1575</v>
      </c>
      <c r="H375" s="22" t="s">
        <v>1537</v>
      </c>
      <c r="I375" s="22" t="s">
        <v>1545</v>
      </c>
      <c r="J375" s="22" t="s">
        <v>1543</v>
      </c>
      <c r="K375" s="20" t="str">
        <f>IF(Tabela813[[#This Row],[C]]&lt;&gt;"",IF(Tabela813[[#This Row],[RED]]&lt;&gt;"",(Tabela813[[#This Row],[RED]] &amp; "."),"") &amp; CONCATENATE(Tabela813[[#This Row],[C]],".",Tabela813[[#This Row],[O]],".",Tabela813[[#This Row],[E]],".",Tabela813[[#This Row],[D1]],".",Tabela813[[#This Row],[D2]],".",Tabela813[[#This Row],[D3]],".",Tabela813[[#This Row],[T]],".",Tabela813[[#This Row],[D4]]),"")</f>
        <v>1.2.1.5.51.1.8.00</v>
      </c>
      <c r="L375" s="23" t="s">
        <v>1066</v>
      </c>
      <c r="M375" s="20" t="str">
        <f t="shared" si="6"/>
        <v>A</v>
      </c>
      <c r="N375" s="20">
        <f>IF(VALUE(Tabela813[[#This Row],[RED]]) &gt; 0,1,0) + IF(VALUE(J375)&gt;0,8,IF(VALUE(I375)&gt;0,7,IF(VALUE(H375)&gt;0,6,IF(VALUE(G375)&gt;0,5,IF(VALUE(F375)&gt;0,4,IF(VALUE(E375)&gt;0,3,IF(VALUE(D375)&gt;0,2,1)))))))</f>
        <v>7</v>
      </c>
      <c r="O375" s="22" t="s">
        <v>55</v>
      </c>
      <c r="P375" s="1" t="s">
        <v>155</v>
      </c>
      <c r="Q375" s="1"/>
      <c r="R375" s="39"/>
      <c r="S375" s="154" t="s">
        <v>158</v>
      </c>
      <c r="T375" s="7" t="str">
        <f>Tabela813[[#This Row],[NR]]&amp;" - "&amp;Tabela813[[#This Row],[Especificação]]</f>
        <v>1.2.1.5.51.1.8.00 - Contribuição Patronal - Servidor Civil Ativo - Parcelamentos - Juros de Mora da Dívida Ativa</v>
      </c>
    </row>
    <row r="376" spans="1:20" ht="30" x14ac:dyDescent="0.25">
      <c r="A376" s="179"/>
      <c r="B376" s="51"/>
      <c r="C376" s="22" t="s">
        <v>1537</v>
      </c>
      <c r="D376" s="22" t="s">
        <v>1546</v>
      </c>
      <c r="E376" s="22" t="s">
        <v>1537</v>
      </c>
      <c r="F376" s="22" t="s">
        <v>1548</v>
      </c>
      <c r="G376" s="22" t="s">
        <v>1575</v>
      </c>
      <c r="H376" s="22" t="s">
        <v>1546</v>
      </c>
      <c r="I376" s="22" t="s">
        <v>1540</v>
      </c>
      <c r="J376" s="22" t="s">
        <v>1543</v>
      </c>
      <c r="K376" s="20" t="str">
        <f>IF(Tabela813[[#This Row],[C]]&lt;&gt;"",IF(Tabela813[[#This Row],[RED]]&lt;&gt;"",(Tabela813[[#This Row],[RED]] &amp; "."),"") &amp; CONCATENATE(Tabela813[[#This Row],[C]],".",Tabela813[[#This Row],[O]],".",Tabela813[[#This Row],[E]],".",Tabela813[[#This Row],[D1]],".",Tabela813[[#This Row],[D2]],".",Tabela813[[#This Row],[D3]],".",Tabela813[[#This Row],[T]],".",Tabela813[[#This Row],[D4]]),"")</f>
        <v>1.2.1.5.51.2.0.00</v>
      </c>
      <c r="L376" s="23" t="s">
        <v>156</v>
      </c>
      <c r="M376" s="20" t="str">
        <f t="shared" si="6"/>
        <v>S</v>
      </c>
      <c r="N376" s="20">
        <f>IF(VALUE(Tabela813[[#This Row],[RED]]) &gt; 0,1,0) + IF(VALUE(J376)&gt;0,8,IF(VALUE(I376)&gt;0,7,IF(VALUE(H376)&gt;0,6,IF(VALUE(G376)&gt;0,5,IF(VALUE(F376)&gt;0,4,IF(VALUE(E376)&gt;0,3,IF(VALUE(D376)&gt;0,2,1)))))))</f>
        <v>6</v>
      </c>
      <c r="O376" s="22" t="s">
        <v>55</v>
      </c>
      <c r="P376" s="1" t="s">
        <v>157</v>
      </c>
      <c r="Q376" s="1"/>
      <c r="R376" s="39"/>
      <c r="S376" s="154" t="s">
        <v>158</v>
      </c>
      <c r="T376" s="7" t="str">
        <f>Tabela813[[#This Row],[NR]]&amp;" - "&amp;Tabela813[[#This Row],[Especificação]]</f>
        <v>1.2.1.5.51.2.0.00 - Contribuição Patronal - Servidor Civil Inativo - Parcelamentos</v>
      </c>
    </row>
    <row r="377" spans="1:20" ht="30" x14ac:dyDescent="0.25">
      <c r="A377" s="179"/>
      <c r="B377" s="51"/>
      <c r="C377" s="22" t="s">
        <v>1537</v>
      </c>
      <c r="D377" s="22" t="s">
        <v>1546</v>
      </c>
      <c r="E377" s="22" t="s">
        <v>1537</v>
      </c>
      <c r="F377" s="22" t="s">
        <v>1548</v>
      </c>
      <c r="G377" s="22" t="s">
        <v>1575</v>
      </c>
      <c r="H377" s="22" t="s">
        <v>1546</v>
      </c>
      <c r="I377" s="22" t="s">
        <v>1537</v>
      </c>
      <c r="J377" s="22" t="s">
        <v>1543</v>
      </c>
      <c r="K377" s="20" t="str">
        <f>IF(Tabela813[[#This Row],[C]]&lt;&gt;"",IF(Tabela813[[#This Row],[RED]]&lt;&gt;"",(Tabela813[[#This Row],[RED]] &amp; "."),"") &amp; CONCATENATE(Tabela813[[#This Row],[C]],".",Tabela813[[#This Row],[O]],".",Tabela813[[#This Row],[E]],".",Tabela813[[#This Row],[D1]],".",Tabela813[[#This Row],[D2]],".",Tabela813[[#This Row],[D3]],".",Tabela813[[#This Row],[T]],".",Tabela813[[#This Row],[D4]]),"")</f>
        <v>1.2.1.5.51.2.1.00</v>
      </c>
      <c r="L377" s="23" t="s">
        <v>1067</v>
      </c>
      <c r="M377" s="20" t="str">
        <f t="shared" si="6"/>
        <v>A</v>
      </c>
      <c r="N377" s="20">
        <f>IF(VALUE(Tabela813[[#This Row],[RED]]) &gt; 0,1,0) + IF(VALUE(J377)&gt;0,8,IF(VALUE(I377)&gt;0,7,IF(VALUE(H377)&gt;0,6,IF(VALUE(G377)&gt;0,5,IF(VALUE(F377)&gt;0,4,IF(VALUE(E377)&gt;0,3,IF(VALUE(D377)&gt;0,2,1)))))))</f>
        <v>7</v>
      </c>
      <c r="O377" s="22" t="s">
        <v>55</v>
      </c>
      <c r="P377" s="1" t="s">
        <v>157</v>
      </c>
      <c r="Q377" s="1"/>
      <c r="R377" s="39"/>
      <c r="S377" s="154" t="s">
        <v>158</v>
      </c>
      <c r="T377" s="7" t="str">
        <f>Tabela813[[#This Row],[NR]]&amp;" - "&amp;Tabela813[[#This Row],[Especificação]]</f>
        <v>1.2.1.5.51.2.1.00 - Contribuição Patronal - Servidor Civil Inativo - Parcelamentos - Principal</v>
      </c>
    </row>
    <row r="378" spans="1:20" ht="30" x14ac:dyDescent="0.25">
      <c r="A378" s="179"/>
      <c r="B378" s="51"/>
      <c r="C378" s="22" t="s">
        <v>1537</v>
      </c>
      <c r="D378" s="22" t="s">
        <v>1546</v>
      </c>
      <c r="E378" s="22" t="s">
        <v>1537</v>
      </c>
      <c r="F378" s="22" t="s">
        <v>1548</v>
      </c>
      <c r="G378" s="22" t="s">
        <v>1575</v>
      </c>
      <c r="H378" s="22" t="s">
        <v>1546</v>
      </c>
      <c r="I378" s="22" t="s">
        <v>1546</v>
      </c>
      <c r="J378" s="22" t="s">
        <v>1543</v>
      </c>
      <c r="K378" s="20" t="str">
        <f>IF(Tabela813[[#This Row],[C]]&lt;&gt;"",IF(Tabela813[[#This Row],[RED]]&lt;&gt;"",(Tabela813[[#This Row],[RED]] &amp; "."),"") &amp; CONCATENATE(Tabela813[[#This Row],[C]],".",Tabela813[[#This Row],[O]],".",Tabela813[[#This Row],[E]],".",Tabela813[[#This Row],[D1]],".",Tabela813[[#This Row],[D2]],".",Tabela813[[#This Row],[D3]],".",Tabela813[[#This Row],[T]],".",Tabela813[[#This Row],[D4]]),"")</f>
        <v>1.2.1.5.51.2.2.00</v>
      </c>
      <c r="L378" s="23" t="s">
        <v>1068</v>
      </c>
      <c r="M378" s="20" t="str">
        <f t="shared" si="6"/>
        <v>A</v>
      </c>
      <c r="N378" s="20">
        <f>IF(VALUE(Tabela813[[#This Row],[RED]]) &gt; 0,1,0) + IF(VALUE(J378)&gt;0,8,IF(VALUE(I378)&gt;0,7,IF(VALUE(H378)&gt;0,6,IF(VALUE(G378)&gt;0,5,IF(VALUE(F378)&gt;0,4,IF(VALUE(E378)&gt;0,3,IF(VALUE(D378)&gt;0,2,1)))))))</f>
        <v>7</v>
      </c>
      <c r="O378" s="22" t="s">
        <v>55</v>
      </c>
      <c r="P378" s="1" t="s">
        <v>157</v>
      </c>
      <c r="Q378" s="1"/>
      <c r="R378" s="39"/>
      <c r="S378" s="154" t="s">
        <v>158</v>
      </c>
      <c r="T378" s="7" t="str">
        <f>Tabela813[[#This Row],[NR]]&amp;" - "&amp;Tabela813[[#This Row],[Especificação]]</f>
        <v>1.2.1.5.51.2.2.00 - Contribuição Patronal - Servidor Civil Inativo - Parcelamentos - Multas e Juros de Mora</v>
      </c>
    </row>
    <row r="379" spans="1:20" ht="30" x14ac:dyDescent="0.25">
      <c r="A379" s="179"/>
      <c r="B379" s="51"/>
      <c r="C379" s="22" t="s">
        <v>1537</v>
      </c>
      <c r="D379" s="22" t="s">
        <v>1546</v>
      </c>
      <c r="E379" s="22" t="s">
        <v>1537</v>
      </c>
      <c r="F379" s="22" t="s">
        <v>1548</v>
      </c>
      <c r="G379" s="22" t="s">
        <v>1575</v>
      </c>
      <c r="H379" s="22" t="s">
        <v>1546</v>
      </c>
      <c r="I379" s="22" t="s">
        <v>1538</v>
      </c>
      <c r="J379" s="22" t="s">
        <v>1543</v>
      </c>
      <c r="K379" s="20" t="str">
        <f>IF(Tabela813[[#This Row],[C]]&lt;&gt;"",IF(Tabela813[[#This Row],[RED]]&lt;&gt;"",(Tabela813[[#This Row],[RED]] &amp; "."),"") &amp; CONCATENATE(Tabela813[[#This Row],[C]],".",Tabela813[[#This Row],[O]],".",Tabela813[[#This Row],[E]],".",Tabela813[[#This Row],[D1]],".",Tabela813[[#This Row],[D2]],".",Tabela813[[#This Row],[D3]],".",Tabela813[[#This Row],[T]],".",Tabela813[[#This Row],[D4]]),"")</f>
        <v>1.2.1.5.51.2.3.00</v>
      </c>
      <c r="L379" s="23" t="s">
        <v>1069</v>
      </c>
      <c r="M379" s="20" t="str">
        <f t="shared" si="6"/>
        <v>A</v>
      </c>
      <c r="N379" s="20">
        <f>IF(VALUE(Tabela813[[#This Row],[RED]]) &gt; 0,1,0) + IF(VALUE(J379)&gt;0,8,IF(VALUE(I379)&gt;0,7,IF(VALUE(H379)&gt;0,6,IF(VALUE(G379)&gt;0,5,IF(VALUE(F379)&gt;0,4,IF(VALUE(E379)&gt;0,3,IF(VALUE(D379)&gt;0,2,1)))))))</f>
        <v>7</v>
      </c>
      <c r="O379" s="22" t="s">
        <v>55</v>
      </c>
      <c r="P379" s="1" t="s">
        <v>157</v>
      </c>
      <c r="Q379" s="1"/>
      <c r="R379" s="39"/>
      <c r="S379" s="154" t="s">
        <v>158</v>
      </c>
      <c r="T379" s="7" t="str">
        <f>Tabela813[[#This Row],[NR]]&amp;" - "&amp;Tabela813[[#This Row],[Especificação]]</f>
        <v>1.2.1.5.51.2.3.00 - Contribuição Patronal - Servidor Civil Inativo - Parcelamentos - Dívida Ativa</v>
      </c>
    </row>
    <row r="380" spans="1:20" ht="30" x14ac:dyDescent="0.25">
      <c r="A380" s="179"/>
      <c r="B380" s="51"/>
      <c r="C380" s="22" t="s">
        <v>1537</v>
      </c>
      <c r="D380" s="22" t="s">
        <v>1546</v>
      </c>
      <c r="E380" s="22" t="s">
        <v>1537</v>
      </c>
      <c r="F380" s="22" t="s">
        <v>1548</v>
      </c>
      <c r="G380" s="22" t="s">
        <v>1575</v>
      </c>
      <c r="H380" s="22" t="s">
        <v>1546</v>
      </c>
      <c r="I380" s="22" t="s">
        <v>1547</v>
      </c>
      <c r="J380" s="22" t="s">
        <v>1543</v>
      </c>
      <c r="K380" s="20" t="str">
        <f>IF(Tabela813[[#This Row],[C]]&lt;&gt;"",IF(Tabela813[[#This Row],[RED]]&lt;&gt;"",(Tabela813[[#This Row],[RED]] &amp; "."),"") &amp; CONCATENATE(Tabela813[[#This Row],[C]],".",Tabela813[[#This Row],[O]],".",Tabela813[[#This Row],[E]],".",Tabela813[[#This Row],[D1]],".",Tabela813[[#This Row],[D2]],".",Tabela813[[#This Row],[D3]],".",Tabela813[[#This Row],[T]],".",Tabela813[[#This Row],[D4]]),"")</f>
        <v>1.2.1.5.51.2.4.00</v>
      </c>
      <c r="L380" s="23" t="s">
        <v>1070</v>
      </c>
      <c r="M380" s="20" t="str">
        <f t="shared" si="6"/>
        <v>A</v>
      </c>
      <c r="N380" s="20">
        <f>IF(VALUE(Tabela813[[#This Row],[RED]]) &gt; 0,1,0) + IF(VALUE(J380)&gt;0,8,IF(VALUE(I380)&gt;0,7,IF(VALUE(H380)&gt;0,6,IF(VALUE(G380)&gt;0,5,IF(VALUE(F380)&gt;0,4,IF(VALUE(E380)&gt;0,3,IF(VALUE(D380)&gt;0,2,1)))))))</f>
        <v>7</v>
      </c>
      <c r="O380" s="22" t="s">
        <v>55</v>
      </c>
      <c r="P380" s="1" t="s">
        <v>157</v>
      </c>
      <c r="Q380" s="1"/>
      <c r="R380" s="39"/>
      <c r="S380" s="154" t="s">
        <v>158</v>
      </c>
      <c r="T380" s="7" t="str">
        <f>Tabela813[[#This Row],[NR]]&amp;" - "&amp;Tabela813[[#This Row],[Especificação]]</f>
        <v>1.2.1.5.51.2.4.00 - Contribuição Patronal - Servidor Civil Inativo - Parcelamentos - Dívida Ativa - Multas e Juros de Mora da Dívida Ativa</v>
      </c>
    </row>
    <row r="381" spans="1:20" ht="30" x14ac:dyDescent="0.25">
      <c r="A381" s="179"/>
      <c r="B381" s="51"/>
      <c r="C381" s="22" t="s">
        <v>1537</v>
      </c>
      <c r="D381" s="22" t="s">
        <v>1546</v>
      </c>
      <c r="E381" s="22" t="s">
        <v>1537</v>
      </c>
      <c r="F381" s="22" t="s">
        <v>1548</v>
      </c>
      <c r="G381" s="22" t="s">
        <v>1575</v>
      </c>
      <c r="H381" s="22" t="s">
        <v>1546</v>
      </c>
      <c r="I381" s="22" t="s">
        <v>1548</v>
      </c>
      <c r="J381" s="22" t="s">
        <v>1543</v>
      </c>
      <c r="K381" s="20" t="str">
        <f>IF(Tabela813[[#This Row],[C]]&lt;&gt;"",IF(Tabela813[[#This Row],[RED]]&lt;&gt;"",(Tabela813[[#This Row],[RED]] &amp; "."),"") &amp; CONCATENATE(Tabela813[[#This Row],[C]],".",Tabela813[[#This Row],[O]],".",Tabela813[[#This Row],[E]],".",Tabela813[[#This Row],[D1]],".",Tabela813[[#This Row],[D2]],".",Tabela813[[#This Row],[D3]],".",Tabela813[[#This Row],[T]],".",Tabela813[[#This Row],[D4]]),"")</f>
        <v>1.2.1.5.51.2.5.00</v>
      </c>
      <c r="L381" s="23" t="s">
        <v>1071</v>
      </c>
      <c r="M381" s="20" t="str">
        <f t="shared" si="6"/>
        <v>A</v>
      </c>
      <c r="N381" s="20">
        <f>IF(VALUE(Tabela813[[#This Row],[RED]]) &gt; 0,1,0) + IF(VALUE(J381)&gt;0,8,IF(VALUE(I381)&gt;0,7,IF(VALUE(H381)&gt;0,6,IF(VALUE(G381)&gt;0,5,IF(VALUE(F381)&gt;0,4,IF(VALUE(E381)&gt;0,3,IF(VALUE(D381)&gt;0,2,1)))))))</f>
        <v>7</v>
      </c>
      <c r="O381" s="22" t="s">
        <v>55</v>
      </c>
      <c r="P381" s="1" t="s">
        <v>157</v>
      </c>
      <c r="Q381" s="1"/>
      <c r="R381" s="39"/>
      <c r="S381" s="154" t="s">
        <v>158</v>
      </c>
      <c r="T381" s="7" t="str">
        <f>Tabela813[[#This Row],[NR]]&amp;" - "&amp;Tabela813[[#This Row],[Especificação]]</f>
        <v>1.2.1.5.51.2.5.00 - Contribuição Patronal - Servidor Civil Inativo - Parcelamentos - Multas</v>
      </c>
    </row>
    <row r="382" spans="1:20" ht="30" x14ac:dyDescent="0.25">
      <c r="A382" s="179"/>
      <c r="B382" s="51"/>
      <c r="C382" s="22" t="s">
        <v>1537</v>
      </c>
      <c r="D382" s="22" t="s">
        <v>1546</v>
      </c>
      <c r="E382" s="22" t="s">
        <v>1537</v>
      </c>
      <c r="F382" s="22" t="s">
        <v>1548</v>
      </c>
      <c r="G382" s="22" t="s">
        <v>1575</v>
      </c>
      <c r="H382" s="22" t="s">
        <v>1546</v>
      </c>
      <c r="I382" s="22" t="s">
        <v>1542</v>
      </c>
      <c r="J382" s="22" t="s">
        <v>1543</v>
      </c>
      <c r="K382" s="20" t="str">
        <f>IF(Tabela813[[#This Row],[C]]&lt;&gt;"",IF(Tabela813[[#This Row],[RED]]&lt;&gt;"",(Tabela813[[#This Row],[RED]] &amp; "."),"") &amp; CONCATENATE(Tabela813[[#This Row],[C]],".",Tabela813[[#This Row],[O]],".",Tabela813[[#This Row],[E]],".",Tabela813[[#This Row],[D1]],".",Tabela813[[#This Row],[D2]],".",Tabela813[[#This Row],[D3]],".",Tabela813[[#This Row],[T]],".",Tabela813[[#This Row],[D4]]),"")</f>
        <v>1.2.1.5.51.2.6.00</v>
      </c>
      <c r="L382" s="23" t="s">
        <v>1072</v>
      </c>
      <c r="M382" s="20" t="str">
        <f t="shared" si="6"/>
        <v>A</v>
      </c>
      <c r="N382" s="20">
        <f>IF(VALUE(Tabela813[[#This Row],[RED]]) &gt; 0,1,0) + IF(VALUE(J382)&gt;0,8,IF(VALUE(I382)&gt;0,7,IF(VALUE(H382)&gt;0,6,IF(VALUE(G382)&gt;0,5,IF(VALUE(F382)&gt;0,4,IF(VALUE(E382)&gt;0,3,IF(VALUE(D382)&gt;0,2,1)))))))</f>
        <v>7</v>
      </c>
      <c r="O382" s="22" t="s">
        <v>55</v>
      </c>
      <c r="P382" s="1" t="s">
        <v>157</v>
      </c>
      <c r="Q382" s="1"/>
      <c r="R382" s="39"/>
      <c r="S382" s="154" t="s">
        <v>158</v>
      </c>
      <c r="T382" s="7" t="str">
        <f>Tabela813[[#This Row],[NR]]&amp;" - "&amp;Tabela813[[#This Row],[Especificação]]</f>
        <v>1.2.1.5.51.2.6.00 - Contribuição Patronal - Servidor Civil Inativo - Parcelamentos - Juros de Mora</v>
      </c>
    </row>
    <row r="383" spans="1:20" ht="30" x14ac:dyDescent="0.25">
      <c r="A383" s="179"/>
      <c r="B383" s="51"/>
      <c r="C383" s="22" t="s">
        <v>1537</v>
      </c>
      <c r="D383" s="22" t="s">
        <v>1546</v>
      </c>
      <c r="E383" s="22" t="s">
        <v>1537</v>
      </c>
      <c r="F383" s="22" t="s">
        <v>1548</v>
      </c>
      <c r="G383" s="22" t="s">
        <v>1575</v>
      </c>
      <c r="H383" s="22" t="s">
        <v>1546</v>
      </c>
      <c r="I383" s="22" t="s">
        <v>1544</v>
      </c>
      <c r="J383" s="22" t="s">
        <v>1543</v>
      </c>
      <c r="K383" s="20" t="str">
        <f>IF(Tabela813[[#This Row],[C]]&lt;&gt;"",IF(Tabela813[[#This Row],[RED]]&lt;&gt;"",(Tabela813[[#This Row],[RED]] &amp; "."),"") &amp; CONCATENATE(Tabela813[[#This Row],[C]],".",Tabela813[[#This Row],[O]],".",Tabela813[[#This Row],[E]],".",Tabela813[[#This Row],[D1]],".",Tabela813[[#This Row],[D2]],".",Tabela813[[#This Row],[D3]],".",Tabela813[[#This Row],[T]],".",Tabela813[[#This Row],[D4]]),"")</f>
        <v>1.2.1.5.51.2.7.00</v>
      </c>
      <c r="L383" s="23" t="s">
        <v>1073</v>
      </c>
      <c r="M383" s="20" t="str">
        <f t="shared" si="6"/>
        <v>A</v>
      </c>
      <c r="N383" s="20">
        <f>IF(VALUE(Tabela813[[#This Row],[RED]]) &gt; 0,1,0) + IF(VALUE(J383)&gt;0,8,IF(VALUE(I383)&gt;0,7,IF(VALUE(H383)&gt;0,6,IF(VALUE(G383)&gt;0,5,IF(VALUE(F383)&gt;0,4,IF(VALUE(E383)&gt;0,3,IF(VALUE(D383)&gt;0,2,1)))))))</f>
        <v>7</v>
      </c>
      <c r="O383" s="22" t="s">
        <v>55</v>
      </c>
      <c r="P383" s="1" t="s">
        <v>157</v>
      </c>
      <c r="Q383" s="1"/>
      <c r="R383" s="39"/>
      <c r="S383" s="154" t="s">
        <v>158</v>
      </c>
      <c r="T383" s="7" t="str">
        <f>Tabela813[[#This Row],[NR]]&amp;" - "&amp;Tabela813[[#This Row],[Especificação]]</f>
        <v>1.2.1.5.51.2.7.00 - Contribuição Patronal - Servidor Civil Inativo - Parcelamentos - Dívida Ativa - Multas da Dívida Ativa</v>
      </c>
    </row>
    <row r="384" spans="1:20" ht="30" x14ac:dyDescent="0.25">
      <c r="A384" s="179"/>
      <c r="B384" s="51"/>
      <c r="C384" s="22" t="s">
        <v>1537</v>
      </c>
      <c r="D384" s="22" t="s">
        <v>1546</v>
      </c>
      <c r="E384" s="22" t="s">
        <v>1537</v>
      </c>
      <c r="F384" s="22" t="s">
        <v>1548</v>
      </c>
      <c r="G384" s="22" t="s">
        <v>1575</v>
      </c>
      <c r="H384" s="22" t="s">
        <v>1546</v>
      </c>
      <c r="I384" s="22" t="s">
        <v>1545</v>
      </c>
      <c r="J384" s="22" t="s">
        <v>1543</v>
      </c>
      <c r="K384" s="20" t="str">
        <f>IF(Tabela813[[#This Row],[C]]&lt;&gt;"",IF(Tabela813[[#This Row],[RED]]&lt;&gt;"",(Tabela813[[#This Row],[RED]] &amp; "."),"") &amp; CONCATENATE(Tabela813[[#This Row],[C]],".",Tabela813[[#This Row],[O]],".",Tabela813[[#This Row],[E]],".",Tabela813[[#This Row],[D1]],".",Tabela813[[#This Row],[D2]],".",Tabela813[[#This Row],[D3]],".",Tabela813[[#This Row],[T]],".",Tabela813[[#This Row],[D4]]),"")</f>
        <v>1.2.1.5.51.2.8.00</v>
      </c>
      <c r="L384" s="23" t="s">
        <v>1074</v>
      </c>
      <c r="M384" s="20" t="str">
        <f t="shared" si="6"/>
        <v>A</v>
      </c>
      <c r="N384" s="20">
        <f>IF(VALUE(Tabela813[[#This Row],[RED]]) &gt; 0,1,0) + IF(VALUE(J384)&gt;0,8,IF(VALUE(I384)&gt;0,7,IF(VALUE(H384)&gt;0,6,IF(VALUE(G384)&gt;0,5,IF(VALUE(F384)&gt;0,4,IF(VALUE(E384)&gt;0,3,IF(VALUE(D384)&gt;0,2,1)))))))</f>
        <v>7</v>
      </c>
      <c r="O384" s="22" t="s">
        <v>55</v>
      </c>
      <c r="P384" s="1" t="s">
        <v>157</v>
      </c>
      <c r="Q384" s="1"/>
      <c r="R384" s="39"/>
      <c r="S384" s="154" t="s">
        <v>158</v>
      </c>
      <c r="T384" s="7" t="str">
        <f>Tabela813[[#This Row],[NR]]&amp;" - "&amp;Tabela813[[#This Row],[Especificação]]</f>
        <v>1.2.1.5.51.2.8.00 - Contribuição Patronal - Servidor Civil Inativo - Parcelamentos - Juros de Mora da Dívida Ativa</v>
      </c>
    </row>
    <row r="385" spans="1:20" ht="30" x14ac:dyDescent="0.25">
      <c r="A385" s="7"/>
      <c r="B385" s="51"/>
      <c r="C385" s="22" t="s">
        <v>1537</v>
      </c>
      <c r="D385" s="22" t="s">
        <v>1546</v>
      </c>
      <c r="E385" s="22" t="s">
        <v>1537</v>
      </c>
      <c r="F385" s="22" t="s">
        <v>1548</v>
      </c>
      <c r="G385" s="22" t="s">
        <v>1575</v>
      </c>
      <c r="H385" s="22" t="s">
        <v>1538</v>
      </c>
      <c r="I385" s="22" t="s">
        <v>1540</v>
      </c>
      <c r="J385" s="22" t="s">
        <v>1543</v>
      </c>
      <c r="K385" s="20" t="str">
        <f>IF(Tabela813[[#This Row],[C]]&lt;&gt;"",IF(Tabela813[[#This Row],[RED]]&lt;&gt;"",(Tabela813[[#This Row],[RED]] &amp; "."),"") &amp; CONCATENATE(Tabela813[[#This Row],[C]],".",Tabela813[[#This Row],[O]],".",Tabela813[[#This Row],[E]],".",Tabela813[[#This Row],[D1]],".",Tabela813[[#This Row],[D2]],".",Tabela813[[#This Row],[D3]],".",Tabela813[[#This Row],[T]],".",Tabela813[[#This Row],[D4]]),"")</f>
        <v>1.2.1.5.51.3.0.00</v>
      </c>
      <c r="L385" s="23" t="s">
        <v>159</v>
      </c>
      <c r="M385" s="20" t="str">
        <f t="shared" si="6"/>
        <v>S</v>
      </c>
      <c r="N385" s="20">
        <f>IF(VALUE(Tabela813[[#This Row],[RED]]) &gt; 0,1,0) + IF(VALUE(J385)&gt;0,8,IF(VALUE(I385)&gt;0,7,IF(VALUE(H385)&gt;0,6,IF(VALUE(G385)&gt;0,5,IF(VALUE(F385)&gt;0,4,IF(VALUE(E385)&gt;0,3,IF(VALUE(D385)&gt;0,2,1)))))))</f>
        <v>6</v>
      </c>
      <c r="O385" s="22" t="s">
        <v>55</v>
      </c>
      <c r="P385" s="1" t="s">
        <v>160</v>
      </c>
      <c r="Q385" s="1"/>
      <c r="R385" s="39"/>
      <c r="S385" s="154" t="s">
        <v>158</v>
      </c>
      <c r="T385" s="7" t="str">
        <f>Tabela813[[#This Row],[NR]]&amp;" - "&amp;Tabela813[[#This Row],[Especificação]]</f>
        <v>1.2.1.5.51.3.0.00 - Contribuição Patronal - Servidor Civil - Pensionistas - Parcelamentos</v>
      </c>
    </row>
    <row r="386" spans="1:20" ht="30" x14ac:dyDescent="0.25">
      <c r="A386" s="179"/>
      <c r="B386" s="51"/>
      <c r="C386" s="22" t="s">
        <v>1537</v>
      </c>
      <c r="D386" s="22" t="s">
        <v>1546</v>
      </c>
      <c r="E386" s="22" t="s">
        <v>1537</v>
      </c>
      <c r="F386" s="22" t="s">
        <v>1548</v>
      </c>
      <c r="G386" s="22" t="s">
        <v>1575</v>
      </c>
      <c r="H386" s="22" t="s">
        <v>1538</v>
      </c>
      <c r="I386" s="22" t="s">
        <v>1537</v>
      </c>
      <c r="J386" s="22" t="s">
        <v>1543</v>
      </c>
      <c r="K386" s="20" t="str">
        <f>IF(Tabela813[[#This Row],[C]]&lt;&gt;"",IF(Tabela813[[#This Row],[RED]]&lt;&gt;"",(Tabela813[[#This Row],[RED]] &amp; "."),"") &amp; CONCATENATE(Tabela813[[#This Row],[C]],".",Tabela813[[#This Row],[O]],".",Tabela813[[#This Row],[E]],".",Tabela813[[#This Row],[D1]],".",Tabela813[[#This Row],[D2]],".",Tabela813[[#This Row],[D3]],".",Tabela813[[#This Row],[T]],".",Tabela813[[#This Row],[D4]]),"")</f>
        <v>1.2.1.5.51.3.1.00</v>
      </c>
      <c r="L386" s="23" t="s">
        <v>1075</v>
      </c>
      <c r="M386" s="20" t="str">
        <f t="shared" si="6"/>
        <v>A</v>
      </c>
      <c r="N386" s="20">
        <f>IF(VALUE(Tabela813[[#This Row],[RED]]) &gt; 0,1,0) + IF(VALUE(J386)&gt;0,8,IF(VALUE(I386)&gt;0,7,IF(VALUE(H386)&gt;0,6,IF(VALUE(G386)&gt;0,5,IF(VALUE(F386)&gt;0,4,IF(VALUE(E386)&gt;0,3,IF(VALUE(D386)&gt;0,2,1)))))))</f>
        <v>7</v>
      </c>
      <c r="O386" s="22" t="s">
        <v>55</v>
      </c>
      <c r="P386" s="1" t="s">
        <v>160</v>
      </c>
      <c r="Q386" s="1"/>
      <c r="R386" s="39"/>
      <c r="S386" s="154" t="s">
        <v>158</v>
      </c>
      <c r="T386" s="7" t="str">
        <f>Tabela813[[#This Row],[NR]]&amp;" - "&amp;Tabela813[[#This Row],[Especificação]]</f>
        <v>1.2.1.5.51.3.1.00 - Contribuição Patronal - Servidor Civil - Pensionistas - Parcelamentos - Principal</v>
      </c>
    </row>
    <row r="387" spans="1:20" ht="30" x14ac:dyDescent="0.25">
      <c r="A387" s="179"/>
      <c r="B387" s="51"/>
      <c r="C387" s="22" t="s">
        <v>1537</v>
      </c>
      <c r="D387" s="22" t="s">
        <v>1546</v>
      </c>
      <c r="E387" s="22" t="s">
        <v>1537</v>
      </c>
      <c r="F387" s="22" t="s">
        <v>1548</v>
      </c>
      <c r="G387" s="22" t="s">
        <v>1575</v>
      </c>
      <c r="H387" s="22" t="s">
        <v>1538</v>
      </c>
      <c r="I387" s="22" t="s">
        <v>1546</v>
      </c>
      <c r="J387" s="22" t="s">
        <v>1543</v>
      </c>
      <c r="K387" s="20" t="str">
        <f>IF(Tabela813[[#This Row],[C]]&lt;&gt;"",IF(Tabela813[[#This Row],[RED]]&lt;&gt;"",(Tabela813[[#This Row],[RED]] &amp; "."),"") &amp; CONCATENATE(Tabela813[[#This Row],[C]],".",Tabela813[[#This Row],[O]],".",Tabela813[[#This Row],[E]],".",Tabela813[[#This Row],[D1]],".",Tabela813[[#This Row],[D2]],".",Tabela813[[#This Row],[D3]],".",Tabela813[[#This Row],[T]],".",Tabela813[[#This Row],[D4]]),"")</f>
        <v>1.2.1.5.51.3.2.00</v>
      </c>
      <c r="L387" s="23" t="s">
        <v>1076</v>
      </c>
      <c r="M387" s="20" t="str">
        <f t="shared" si="6"/>
        <v>A</v>
      </c>
      <c r="N387" s="20">
        <f>IF(VALUE(Tabela813[[#This Row],[RED]]) &gt; 0,1,0) + IF(VALUE(J387)&gt;0,8,IF(VALUE(I387)&gt;0,7,IF(VALUE(H387)&gt;0,6,IF(VALUE(G387)&gt;0,5,IF(VALUE(F387)&gt;0,4,IF(VALUE(E387)&gt;0,3,IF(VALUE(D387)&gt;0,2,1)))))))</f>
        <v>7</v>
      </c>
      <c r="O387" s="22" t="s">
        <v>55</v>
      </c>
      <c r="P387" s="1" t="s">
        <v>160</v>
      </c>
      <c r="Q387" s="1"/>
      <c r="R387" s="39"/>
      <c r="S387" s="154" t="s">
        <v>158</v>
      </c>
      <c r="T387" s="7" t="str">
        <f>Tabela813[[#This Row],[NR]]&amp;" - "&amp;Tabela813[[#This Row],[Especificação]]</f>
        <v>1.2.1.5.51.3.2.00 - Contribuição Patronal - Servidor Civil - Pensionistas - Parcelamentos - Multas e Juros de Mora</v>
      </c>
    </row>
    <row r="388" spans="1:20" ht="30" x14ac:dyDescent="0.25">
      <c r="A388" s="179"/>
      <c r="B388" s="51"/>
      <c r="C388" s="22" t="s">
        <v>1537</v>
      </c>
      <c r="D388" s="22" t="s">
        <v>1546</v>
      </c>
      <c r="E388" s="22" t="s">
        <v>1537</v>
      </c>
      <c r="F388" s="22" t="s">
        <v>1548</v>
      </c>
      <c r="G388" s="22" t="s">
        <v>1575</v>
      </c>
      <c r="H388" s="22" t="s">
        <v>1538</v>
      </c>
      <c r="I388" s="22" t="s">
        <v>1538</v>
      </c>
      <c r="J388" s="22" t="s">
        <v>1543</v>
      </c>
      <c r="K388" s="20" t="str">
        <f>IF(Tabela813[[#This Row],[C]]&lt;&gt;"",IF(Tabela813[[#This Row],[RED]]&lt;&gt;"",(Tabela813[[#This Row],[RED]] &amp; "."),"") &amp; CONCATENATE(Tabela813[[#This Row],[C]],".",Tabela813[[#This Row],[O]],".",Tabela813[[#This Row],[E]],".",Tabela813[[#This Row],[D1]],".",Tabela813[[#This Row],[D2]],".",Tabela813[[#This Row],[D3]],".",Tabela813[[#This Row],[T]],".",Tabela813[[#This Row],[D4]]),"")</f>
        <v>1.2.1.5.51.3.3.00</v>
      </c>
      <c r="L388" s="23" t="s">
        <v>1077</v>
      </c>
      <c r="M388" s="20" t="str">
        <f t="shared" si="6"/>
        <v>A</v>
      </c>
      <c r="N388" s="20">
        <f>IF(VALUE(Tabela813[[#This Row],[RED]]) &gt; 0,1,0) + IF(VALUE(J388)&gt;0,8,IF(VALUE(I388)&gt;0,7,IF(VALUE(H388)&gt;0,6,IF(VALUE(G388)&gt;0,5,IF(VALUE(F388)&gt;0,4,IF(VALUE(E388)&gt;0,3,IF(VALUE(D388)&gt;0,2,1)))))))</f>
        <v>7</v>
      </c>
      <c r="O388" s="22" t="s">
        <v>55</v>
      </c>
      <c r="P388" s="1" t="s">
        <v>160</v>
      </c>
      <c r="Q388" s="1"/>
      <c r="R388" s="39"/>
      <c r="S388" s="154" t="s">
        <v>158</v>
      </c>
      <c r="T388" s="7" t="str">
        <f>Tabela813[[#This Row],[NR]]&amp;" - "&amp;Tabela813[[#This Row],[Especificação]]</f>
        <v>1.2.1.5.51.3.3.00 - Contribuição Patronal - Servidor Civil - Pensionistas - Parcelamentos - Dívida Ativa</v>
      </c>
    </row>
    <row r="389" spans="1:20" ht="30" x14ac:dyDescent="0.25">
      <c r="A389" s="179"/>
      <c r="B389" s="51"/>
      <c r="C389" s="22" t="s">
        <v>1537</v>
      </c>
      <c r="D389" s="22" t="s">
        <v>1546</v>
      </c>
      <c r="E389" s="22" t="s">
        <v>1537</v>
      </c>
      <c r="F389" s="22" t="s">
        <v>1548</v>
      </c>
      <c r="G389" s="22" t="s">
        <v>1575</v>
      </c>
      <c r="H389" s="22" t="s">
        <v>1538</v>
      </c>
      <c r="I389" s="22" t="s">
        <v>1547</v>
      </c>
      <c r="J389" s="22" t="s">
        <v>1543</v>
      </c>
      <c r="K389" s="20" t="str">
        <f>IF(Tabela813[[#This Row],[C]]&lt;&gt;"",IF(Tabela813[[#This Row],[RED]]&lt;&gt;"",(Tabela813[[#This Row],[RED]] &amp; "."),"") &amp; CONCATENATE(Tabela813[[#This Row],[C]],".",Tabela813[[#This Row],[O]],".",Tabela813[[#This Row],[E]],".",Tabela813[[#This Row],[D1]],".",Tabela813[[#This Row],[D2]],".",Tabela813[[#This Row],[D3]],".",Tabela813[[#This Row],[T]],".",Tabela813[[#This Row],[D4]]),"")</f>
        <v>1.2.1.5.51.3.4.00</v>
      </c>
      <c r="L389" s="23" t="s">
        <v>1078</v>
      </c>
      <c r="M389" s="20" t="str">
        <f t="shared" si="6"/>
        <v>A</v>
      </c>
      <c r="N389" s="20">
        <f>IF(VALUE(Tabela813[[#This Row],[RED]]) &gt; 0,1,0) + IF(VALUE(J389)&gt;0,8,IF(VALUE(I389)&gt;0,7,IF(VALUE(H389)&gt;0,6,IF(VALUE(G389)&gt;0,5,IF(VALUE(F389)&gt;0,4,IF(VALUE(E389)&gt;0,3,IF(VALUE(D389)&gt;0,2,1)))))))</f>
        <v>7</v>
      </c>
      <c r="O389" s="22" t="s">
        <v>55</v>
      </c>
      <c r="P389" s="1" t="s">
        <v>160</v>
      </c>
      <c r="Q389" s="1"/>
      <c r="R389" s="39"/>
      <c r="S389" s="154" t="s">
        <v>158</v>
      </c>
      <c r="T389" s="7" t="str">
        <f>Tabela813[[#This Row],[NR]]&amp;" - "&amp;Tabela813[[#This Row],[Especificação]]</f>
        <v>1.2.1.5.51.3.4.00 - Contribuição Patronal - Servidor Civil - Pensionistas - Parcelamentos - Dívida Ativa - Multas e Juros de Mora da Dívida Ativa</v>
      </c>
    </row>
    <row r="390" spans="1:20" ht="30" x14ac:dyDescent="0.25">
      <c r="A390" s="179"/>
      <c r="B390" s="51"/>
      <c r="C390" s="22" t="s">
        <v>1537</v>
      </c>
      <c r="D390" s="22" t="s">
        <v>1546</v>
      </c>
      <c r="E390" s="22" t="s">
        <v>1537</v>
      </c>
      <c r="F390" s="22" t="s">
        <v>1548</v>
      </c>
      <c r="G390" s="22" t="s">
        <v>1575</v>
      </c>
      <c r="H390" s="22" t="s">
        <v>1538</v>
      </c>
      <c r="I390" s="22" t="s">
        <v>1548</v>
      </c>
      <c r="J390" s="22" t="s">
        <v>1543</v>
      </c>
      <c r="K390" s="20" t="str">
        <f>IF(Tabela813[[#This Row],[C]]&lt;&gt;"",IF(Tabela813[[#This Row],[RED]]&lt;&gt;"",(Tabela813[[#This Row],[RED]] &amp; "."),"") &amp; CONCATENATE(Tabela813[[#This Row],[C]],".",Tabela813[[#This Row],[O]],".",Tabela813[[#This Row],[E]],".",Tabela813[[#This Row],[D1]],".",Tabela813[[#This Row],[D2]],".",Tabela813[[#This Row],[D3]],".",Tabela813[[#This Row],[T]],".",Tabela813[[#This Row],[D4]]),"")</f>
        <v>1.2.1.5.51.3.5.00</v>
      </c>
      <c r="L390" s="23" t="s">
        <v>1079</v>
      </c>
      <c r="M390" s="20" t="str">
        <f t="shared" si="6"/>
        <v>A</v>
      </c>
      <c r="N390" s="20">
        <f>IF(VALUE(Tabela813[[#This Row],[RED]]) &gt; 0,1,0) + IF(VALUE(J390)&gt;0,8,IF(VALUE(I390)&gt;0,7,IF(VALUE(H390)&gt;0,6,IF(VALUE(G390)&gt;0,5,IF(VALUE(F390)&gt;0,4,IF(VALUE(E390)&gt;0,3,IF(VALUE(D390)&gt;0,2,1)))))))</f>
        <v>7</v>
      </c>
      <c r="O390" s="22" t="s">
        <v>55</v>
      </c>
      <c r="P390" s="1" t="s">
        <v>160</v>
      </c>
      <c r="Q390" s="1"/>
      <c r="R390" s="39"/>
      <c r="S390" s="154" t="s">
        <v>158</v>
      </c>
      <c r="T390" s="7" t="str">
        <f>Tabela813[[#This Row],[NR]]&amp;" - "&amp;Tabela813[[#This Row],[Especificação]]</f>
        <v>1.2.1.5.51.3.5.00 - Contribuição Patronal - Servidor Civil - Pensionistas - Parcelamentos - Multas</v>
      </c>
    </row>
    <row r="391" spans="1:20" ht="30" x14ac:dyDescent="0.25">
      <c r="A391" s="179"/>
      <c r="B391" s="51"/>
      <c r="C391" s="22" t="s">
        <v>1537</v>
      </c>
      <c r="D391" s="22" t="s">
        <v>1546</v>
      </c>
      <c r="E391" s="22" t="s">
        <v>1537</v>
      </c>
      <c r="F391" s="22" t="s">
        <v>1548</v>
      </c>
      <c r="G391" s="22" t="s">
        <v>1575</v>
      </c>
      <c r="H391" s="22" t="s">
        <v>1538</v>
      </c>
      <c r="I391" s="22" t="s">
        <v>1542</v>
      </c>
      <c r="J391" s="22" t="s">
        <v>1543</v>
      </c>
      <c r="K391" s="20" t="str">
        <f>IF(Tabela813[[#This Row],[C]]&lt;&gt;"",IF(Tabela813[[#This Row],[RED]]&lt;&gt;"",(Tabela813[[#This Row],[RED]] &amp; "."),"") &amp; CONCATENATE(Tabela813[[#This Row],[C]],".",Tabela813[[#This Row],[O]],".",Tabela813[[#This Row],[E]],".",Tabela813[[#This Row],[D1]],".",Tabela813[[#This Row],[D2]],".",Tabela813[[#This Row],[D3]],".",Tabela813[[#This Row],[T]],".",Tabela813[[#This Row],[D4]]),"")</f>
        <v>1.2.1.5.51.3.6.00</v>
      </c>
      <c r="L391" s="23" t="s">
        <v>1080</v>
      </c>
      <c r="M391" s="20" t="str">
        <f t="shared" si="6"/>
        <v>A</v>
      </c>
      <c r="N391" s="20">
        <f>IF(VALUE(Tabela813[[#This Row],[RED]]) &gt; 0,1,0) + IF(VALUE(J391)&gt;0,8,IF(VALUE(I391)&gt;0,7,IF(VALUE(H391)&gt;0,6,IF(VALUE(G391)&gt;0,5,IF(VALUE(F391)&gt;0,4,IF(VALUE(E391)&gt;0,3,IF(VALUE(D391)&gt;0,2,1)))))))</f>
        <v>7</v>
      </c>
      <c r="O391" s="22" t="s">
        <v>55</v>
      </c>
      <c r="P391" s="1" t="s">
        <v>160</v>
      </c>
      <c r="Q391" s="1"/>
      <c r="R391" s="39"/>
      <c r="S391" s="154" t="s">
        <v>158</v>
      </c>
      <c r="T391" s="7" t="str">
        <f>Tabela813[[#This Row],[NR]]&amp;" - "&amp;Tabela813[[#This Row],[Especificação]]</f>
        <v>1.2.1.5.51.3.6.00 - Contribuição Patronal - Servidor Civil - Pensionistas - Parcelamentos - Juros de Mora</v>
      </c>
    </row>
    <row r="392" spans="1:20" ht="30" x14ac:dyDescent="0.25">
      <c r="A392" s="179"/>
      <c r="B392" s="51"/>
      <c r="C392" s="22" t="s">
        <v>1537</v>
      </c>
      <c r="D392" s="22" t="s">
        <v>1546</v>
      </c>
      <c r="E392" s="22" t="s">
        <v>1537</v>
      </c>
      <c r="F392" s="22" t="s">
        <v>1548</v>
      </c>
      <c r="G392" s="22" t="s">
        <v>1575</v>
      </c>
      <c r="H392" s="22" t="s">
        <v>1538</v>
      </c>
      <c r="I392" s="22" t="s">
        <v>1544</v>
      </c>
      <c r="J392" s="22" t="s">
        <v>1543</v>
      </c>
      <c r="K392" s="20" t="str">
        <f>IF(Tabela813[[#This Row],[C]]&lt;&gt;"",IF(Tabela813[[#This Row],[RED]]&lt;&gt;"",(Tabela813[[#This Row],[RED]] &amp; "."),"") &amp; CONCATENATE(Tabela813[[#This Row],[C]],".",Tabela813[[#This Row],[O]],".",Tabela813[[#This Row],[E]],".",Tabela813[[#This Row],[D1]],".",Tabela813[[#This Row],[D2]],".",Tabela813[[#This Row],[D3]],".",Tabela813[[#This Row],[T]],".",Tabela813[[#This Row],[D4]]),"")</f>
        <v>1.2.1.5.51.3.7.00</v>
      </c>
      <c r="L392" s="23" t="s">
        <v>1081</v>
      </c>
      <c r="M392" s="20" t="str">
        <f t="shared" si="6"/>
        <v>A</v>
      </c>
      <c r="N392" s="20">
        <f>IF(VALUE(Tabela813[[#This Row],[RED]]) &gt; 0,1,0) + IF(VALUE(J392)&gt;0,8,IF(VALUE(I392)&gt;0,7,IF(VALUE(H392)&gt;0,6,IF(VALUE(G392)&gt;0,5,IF(VALUE(F392)&gt;0,4,IF(VALUE(E392)&gt;0,3,IF(VALUE(D392)&gt;0,2,1)))))))</f>
        <v>7</v>
      </c>
      <c r="O392" s="22" t="s">
        <v>55</v>
      </c>
      <c r="P392" s="1" t="s">
        <v>160</v>
      </c>
      <c r="Q392" s="1"/>
      <c r="R392" s="39"/>
      <c r="S392" s="154" t="s">
        <v>158</v>
      </c>
      <c r="T392" s="7" t="str">
        <f>Tabela813[[#This Row],[NR]]&amp;" - "&amp;Tabela813[[#This Row],[Especificação]]</f>
        <v>1.2.1.5.51.3.7.00 - Contribuição Patronal - Servidor Civil - Pensionistas - Parcelamentos - Dívida Ativa - Multas da Dívida Ativa</v>
      </c>
    </row>
    <row r="393" spans="1:20" ht="30" x14ac:dyDescent="0.25">
      <c r="A393" s="179"/>
      <c r="B393" s="51"/>
      <c r="C393" s="22" t="s">
        <v>1537</v>
      </c>
      <c r="D393" s="22" t="s">
        <v>1546</v>
      </c>
      <c r="E393" s="22" t="s">
        <v>1537</v>
      </c>
      <c r="F393" s="22" t="s">
        <v>1548</v>
      </c>
      <c r="G393" s="22" t="s">
        <v>1575</v>
      </c>
      <c r="H393" s="22" t="s">
        <v>1538</v>
      </c>
      <c r="I393" s="22" t="s">
        <v>1545</v>
      </c>
      <c r="J393" s="22" t="s">
        <v>1543</v>
      </c>
      <c r="K393" s="20" t="str">
        <f>IF(Tabela813[[#This Row],[C]]&lt;&gt;"",IF(Tabela813[[#This Row],[RED]]&lt;&gt;"",(Tabela813[[#This Row],[RED]] &amp; "."),"") &amp; CONCATENATE(Tabela813[[#This Row],[C]],".",Tabela813[[#This Row],[O]],".",Tabela813[[#This Row],[E]],".",Tabela813[[#This Row],[D1]],".",Tabela813[[#This Row],[D2]],".",Tabela813[[#This Row],[D3]],".",Tabela813[[#This Row],[T]],".",Tabela813[[#This Row],[D4]]),"")</f>
        <v>1.2.1.5.51.3.8.00</v>
      </c>
      <c r="L393" s="23" t="s">
        <v>1082</v>
      </c>
      <c r="M393" s="20" t="str">
        <f t="shared" si="6"/>
        <v>A</v>
      </c>
      <c r="N393" s="20">
        <f>IF(VALUE(Tabela813[[#This Row],[RED]]) &gt; 0,1,0) + IF(VALUE(J393)&gt;0,8,IF(VALUE(I393)&gt;0,7,IF(VALUE(H393)&gt;0,6,IF(VALUE(G393)&gt;0,5,IF(VALUE(F393)&gt;0,4,IF(VALUE(E393)&gt;0,3,IF(VALUE(D393)&gt;0,2,1)))))))</f>
        <v>7</v>
      </c>
      <c r="O393" s="22" t="s">
        <v>55</v>
      </c>
      <c r="P393" s="1" t="s">
        <v>160</v>
      </c>
      <c r="Q393" s="1"/>
      <c r="R393" s="39"/>
      <c r="S393" s="154" t="s">
        <v>158</v>
      </c>
      <c r="T393" s="7" t="str">
        <f>Tabela813[[#This Row],[NR]]&amp;" - "&amp;Tabela813[[#This Row],[Especificação]]</f>
        <v>1.2.1.5.51.3.8.00 - Contribuição Patronal - Servidor Civil - Pensionistas - Parcelamentos - Juros de Mora da Dívida Ativa</v>
      </c>
    </row>
    <row r="394" spans="1:20" ht="30" x14ac:dyDescent="0.25">
      <c r="A394" s="179"/>
      <c r="B394" s="51"/>
      <c r="C394" s="22" t="s">
        <v>1537</v>
      </c>
      <c r="D394" s="22" t="s">
        <v>1546</v>
      </c>
      <c r="E394" s="22" t="s">
        <v>1537</v>
      </c>
      <c r="F394" s="22" t="s">
        <v>1542</v>
      </c>
      <c r="G394" s="22" t="s">
        <v>1543</v>
      </c>
      <c r="H394" s="22" t="s">
        <v>1540</v>
      </c>
      <c r="I394" s="22" t="s">
        <v>1540</v>
      </c>
      <c r="J394" s="22" t="s">
        <v>1543</v>
      </c>
      <c r="K394" s="20" t="str">
        <f>IF(Tabela813[[#This Row],[C]]&lt;&gt;"",IF(Tabela813[[#This Row],[RED]]&lt;&gt;"",(Tabela813[[#This Row],[RED]] &amp; "."),"") &amp; CONCATENATE(Tabela813[[#This Row],[C]],".",Tabela813[[#This Row],[O]],".",Tabela813[[#This Row],[E]],".",Tabela813[[#This Row],[D1]],".",Tabela813[[#This Row],[D2]],".",Tabela813[[#This Row],[D3]],".",Tabela813[[#This Row],[T]],".",Tabela813[[#This Row],[D4]]),"")</f>
        <v>1.2.1.6.00.0.0.00</v>
      </c>
      <c r="L394" s="1" t="s">
        <v>5125</v>
      </c>
      <c r="M394" s="20" t="str">
        <f t="shared" si="6"/>
        <v>S</v>
      </c>
      <c r="N394" s="20">
        <f>IF(VALUE(Tabela813[[#This Row],[RED]]) &gt; 0,1,0) + IF(VALUE(J394)&gt;0,8,IF(VALUE(I394)&gt;0,7,IF(VALUE(H394)&gt;0,6,IF(VALUE(G394)&gt;0,5,IF(VALUE(F394)&gt;0,4,IF(VALUE(E394)&gt;0,3,IF(VALUE(D394)&gt;0,2,1)))))))</f>
        <v>4</v>
      </c>
      <c r="O394" s="22" t="s">
        <v>45</v>
      </c>
      <c r="P394" s="1" t="s">
        <v>161</v>
      </c>
      <c r="Q394" s="1"/>
      <c r="R394" s="39"/>
      <c r="S394" s="154" t="s">
        <v>158</v>
      </c>
      <c r="T394" s="7" t="str">
        <f>Tabela813[[#This Row],[NR]]&amp;" - "&amp;Tabela813[[#This Row],[Especificação]]</f>
        <v>1.2.1.6.00.0.0.00 - Contribuição para Fundos de Assistência Médico-Hospitalar e Social</v>
      </c>
    </row>
    <row r="395" spans="1:20" ht="30" x14ac:dyDescent="0.25">
      <c r="A395" s="179"/>
      <c r="B395" s="51"/>
      <c r="C395" s="22" t="s">
        <v>1537</v>
      </c>
      <c r="D395" s="22" t="s">
        <v>1546</v>
      </c>
      <c r="E395" s="22" t="s">
        <v>1537</v>
      </c>
      <c r="F395" s="22" t="s">
        <v>1542</v>
      </c>
      <c r="G395" s="22" t="s">
        <v>1550</v>
      </c>
      <c r="H395" s="22" t="s">
        <v>1540</v>
      </c>
      <c r="I395" s="22" t="s">
        <v>1540</v>
      </c>
      <c r="J395" s="22" t="s">
        <v>1543</v>
      </c>
      <c r="K395" s="20" t="str">
        <f>IF(Tabela813[[#This Row],[C]]&lt;&gt;"",IF(Tabela813[[#This Row],[RED]]&lt;&gt;"",(Tabela813[[#This Row],[RED]] &amp; "."),"") &amp; CONCATENATE(Tabela813[[#This Row],[C]],".",Tabela813[[#This Row],[O]],".",Tabela813[[#This Row],[E]],".",Tabela813[[#This Row],[D1]],".",Tabela813[[#This Row],[D2]],".",Tabela813[[#This Row],[D3]],".",Tabela813[[#This Row],[T]],".",Tabela813[[#This Row],[D4]]),"")</f>
        <v>1.2.1.6.03.0.0.00</v>
      </c>
      <c r="L395" s="23" t="s">
        <v>162</v>
      </c>
      <c r="M395" s="20" t="str">
        <f t="shared" si="6"/>
        <v>S</v>
      </c>
      <c r="N395" s="20">
        <f>IF(VALUE(Tabela813[[#This Row],[RED]]) &gt; 0,1,0) + IF(VALUE(J395)&gt;0,8,IF(VALUE(I395)&gt;0,7,IF(VALUE(H395)&gt;0,6,IF(VALUE(G395)&gt;0,5,IF(VALUE(F395)&gt;0,4,IF(VALUE(E395)&gt;0,3,IF(VALUE(D395)&gt;0,2,1)))))))</f>
        <v>5</v>
      </c>
      <c r="O395" s="22" t="s">
        <v>51</v>
      </c>
      <c r="P395" s="1" t="s">
        <v>163</v>
      </c>
      <c r="Q395" s="1"/>
      <c r="R395" s="39"/>
      <c r="S395" s="154" t="s">
        <v>158</v>
      </c>
      <c r="T395" s="7" t="str">
        <f>Tabela813[[#This Row],[NR]]&amp;" - "&amp;Tabela813[[#This Row],[Especificação]]</f>
        <v>1.2.1.6.03.0.0.00 - Contribuição para Fundos de Assistência Médica - Servidores Civis</v>
      </c>
    </row>
    <row r="396" spans="1:20" ht="30" x14ac:dyDescent="0.25">
      <c r="A396" s="179"/>
      <c r="B396" s="51"/>
      <c r="C396" s="22" t="s">
        <v>1537</v>
      </c>
      <c r="D396" s="22" t="s">
        <v>1546</v>
      </c>
      <c r="E396" s="22" t="s">
        <v>1537</v>
      </c>
      <c r="F396" s="22" t="s">
        <v>1542</v>
      </c>
      <c r="G396" s="22" t="s">
        <v>1550</v>
      </c>
      <c r="H396" s="22" t="s">
        <v>1537</v>
      </c>
      <c r="I396" s="22" t="s">
        <v>1540</v>
      </c>
      <c r="J396" s="22" t="s">
        <v>1543</v>
      </c>
      <c r="K396" s="20" t="str">
        <f>IF(Tabela813[[#This Row],[C]]&lt;&gt;"",IF(Tabela813[[#This Row],[RED]]&lt;&gt;"",(Tabela813[[#This Row],[RED]] &amp; "."),"") &amp; CONCATENATE(Tabela813[[#This Row],[C]],".",Tabela813[[#This Row],[O]],".",Tabela813[[#This Row],[E]],".",Tabela813[[#This Row],[D1]],".",Tabela813[[#This Row],[D2]],".",Tabela813[[#This Row],[D3]],".",Tabela813[[#This Row],[T]],".",Tabela813[[#This Row],[D4]]),"")</f>
        <v>1.2.1.6.03.1.0.00</v>
      </c>
      <c r="L396" s="23" t="s">
        <v>162</v>
      </c>
      <c r="M396" s="20" t="str">
        <f t="shared" si="6"/>
        <v>S</v>
      </c>
      <c r="N396" s="20">
        <f>IF(VALUE(Tabela813[[#This Row],[RED]]) &gt; 0,1,0) + IF(VALUE(J396)&gt;0,8,IF(VALUE(I396)&gt;0,7,IF(VALUE(H396)&gt;0,6,IF(VALUE(G396)&gt;0,5,IF(VALUE(F396)&gt;0,4,IF(VALUE(E396)&gt;0,3,IF(VALUE(D396)&gt;0,2,1)))))))</f>
        <v>6</v>
      </c>
      <c r="O396" s="22" t="s">
        <v>51</v>
      </c>
      <c r="P396" s="1" t="s">
        <v>164</v>
      </c>
      <c r="Q396" s="1"/>
      <c r="R396" s="39"/>
      <c r="S396" s="154" t="s">
        <v>158</v>
      </c>
      <c r="T396" s="7" t="str">
        <f>Tabela813[[#This Row],[NR]]&amp;" - "&amp;Tabela813[[#This Row],[Especificação]]</f>
        <v>1.2.1.6.03.1.0.00 - Contribuição para Fundos de Assistência Médica - Servidores Civis</v>
      </c>
    </row>
    <row r="397" spans="1:20" ht="30" x14ac:dyDescent="0.25">
      <c r="A397" s="179"/>
      <c r="B397" s="51"/>
      <c r="C397" s="22" t="s">
        <v>1537</v>
      </c>
      <c r="D397" s="22" t="s">
        <v>1546</v>
      </c>
      <c r="E397" s="22" t="s">
        <v>1537</v>
      </c>
      <c r="F397" s="22" t="s">
        <v>1542</v>
      </c>
      <c r="G397" s="22" t="s">
        <v>1550</v>
      </c>
      <c r="H397" s="22" t="s">
        <v>1537</v>
      </c>
      <c r="I397" s="22" t="s">
        <v>1537</v>
      </c>
      <c r="J397" s="22" t="s">
        <v>1543</v>
      </c>
      <c r="K397" s="20" t="str">
        <f>IF(Tabela813[[#This Row],[C]]&lt;&gt;"",IF(Tabela813[[#This Row],[RED]]&lt;&gt;"",(Tabela813[[#This Row],[RED]] &amp; "."),"") &amp; CONCATENATE(Tabela813[[#This Row],[C]],".",Tabela813[[#This Row],[O]],".",Tabela813[[#This Row],[E]],".",Tabela813[[#This Row],[D1]],".",Tabela813[[#This Row],[D2]],".",Tabela813[[#This Row],[D3]],".",Tabela813[[#This Row],[T]],".",Tabela813[[#This Row],[D4]]),"")</f>
        <v>1.2.1.6.03.1.1.00</v>
      </c>
      <c r="L397" s="23" t="s">
        <v>1083</v>
      </c>
      <c r="M397" s="20" t="str">
        <f t="shared" ref="M397:M479" si="7">IF(N397 &lt; N398,"S","A")</f>
        <v>A</v>
      </c>
      <c r="N397" s="20">
        <f>IF(VALUE(Tabela813[[#This Row],[RED]]) &gt; 0,1,0) + IF(VALUE(J397)&gt;0,8,IF(VALUE(I397)&gt;0,7,IF(VALUE(H397)&gt;0,6,IF(VALUE(G397)&gt;0,5,IF(VALUE(F397)&gt;0,4,IF(VALUE(E397)&gt;0,3,IF(VALUE(D397)&gt;0,2,1)))))))</f>
        <v>7</v>
      </c>
      <c r="O397" s="22" t="s">
        <v>51</v>
      </c>
      <c r="P397" s="1" t="s">
        <v>164</v>
      </c>
      <c r="Q397" s="1"/>
      <c r="R397" s="39"/>
      <c r="S397" s="154" t="s">
        <v>158</v>
      </c>
      <c r="T397" s="7" t="str">
        <f>Tabela813[[#This Row],[NR]]&amp;" - "&amp;Tabela813[[#This Row],[Especificação]]</f>
        <v>1.2.1.6.03.1.1.00 - Contribuição para Fundos de Assistência Médica - Servidores Civis - Principal</v>
      </c>
    </row>
    <row r="398" spans="1:20" ht="30" x14ac:dyDescent="0.25">
      <c r="A398" s="179"/>
      <c r="B398" s="51"/>
      <c r="C398" s="22" t="s">
        <v>1537</v>
      </c>
      <c r="D398" s="22" t="s">
        <v>1546</v>
      </c>
      <c r="E398" s="22" t="s">
        <v>1537</v>
      </c>
      <c r="F398" s="22" t="s">
        <v>1542</v>
      </c>
      <c r="G398" s="22" t="s">
        <v>1550</v>
      </c>
      <c r="H398" s="22" t="s">
        <v>1537</v>
      </c>
      <c r="I398" s="22" t="s">
        <v>1546</v>
      </c>
      <c r="J398" s="22" t="s">
        <v>1543</v>
      </c>
      <c r="K398" s="20" t="str">
        <f>IF(Tabela813[[#This Row],[C]]&lt;&gt;"",IF(Tabela813[[#This Row],[RED]]&lt;&gt;"",(Tabela813[[#This Row],[RED]] &amp; "."),"") &amp; CONCATENATE(Tabela813[[#This Row],[C]],".",Tabela813[[#This Row],[O]],".",Tabela813[[#This Row],[E]],".",Tabela813[[#This Row],[D1]],".",Tabela813[[#This Row],[D2]],".",Tabela813[[#This Row],[D3]],".",Tabela813[[#This Row],[T]],".",Tabela813[[#This Row],[D4]]),"")</f>
        <v>1.2.1.6.03.1.2.00</v>
      </c>
      <c r="L398" s="23" t="s">
        <v>1084</v>
      </c>
      <c r="M398" s="20" t="str">
        <f>IF(N398 &lt; N399,"S","A")</f>
        <v>A</v>
      </c>
      <c r="N398" s="20">
        <f>IF(VALUE(Tabela813[[#This Row],[RED]]) &gt; 0,1,0) + IF(VALUE(J398)&gt;0,8,IF(VALUE(I398)&gt;0,7,IF(VALUE(H398)&gt;0,6,IF(VALUE(G398)&gt;0,5,IF(VALUE(F398)&gt;0,4,IF(VALUE(E398)&gt;0,3,IF(VALUE(D398)&gt;0,2,1)))))))</f>
        <v>7</v>
      </c>
      <c r="O398" s="22" t="s">
        <v>51</v>
      </c>
      <c r="P398" s="1" t="s">
        <v>164</v>
      </c>
      <c r="Q398" s="1"/>
      <c r="R398" s="39"/>
      <c r="S398" s="154" t="s">
        <v>158</v>
      </c>
      <c r="T398" s="7" t="str">
        <f>Tabela813[[#This Row],[NR]]&amp;" - "&amp;Tabela813[[#This Row],[Especificação]]</f>
        <v>1.2.1.6.03.1.2.00 - Contribuição para Fundos de Assistência Médica - Servidores Civis - Multas e Juros de Mora</v>
      </c>
    </row>
    <row r="399" spans="1:20" ht="30" x14ac:dyDescent="0.25">
      <c r="A399" s="179"/>
      <c r="B399" s="51"/>
      <c r="C399" s="22" t="s">
        <v>1537</v>
      </c>
      <c r="D399" s="22" t="s">
        <v>1546</v>
      </c>
      <c r="E399" s="22" t="s">
        <v>1537</v>
      </c>
      <c r="F399" s="22" t="s">
        <v>1542</v>
      </c>
      <c r="G399" s="22" t="s">
        <v>1550</v>
      </c>
      <c r="H399" s="22" t="s">
        <v>1537</v>
      </c>
      <c r="I399" s="22" t="s">
        <v>1548</v>
      </c>
      <c r="J399" s="22" t="s">
        <v>1543</v>
      </c>
      <c r="K399" s="20" t="str">
        <f>IF(Tabela813[[#This Row],[C]]&lt;&gt;"",IF(Tabela813[[#This Row],[RED]]&lt;&gt;"",(Tabela813[[#This Row],[RED]] &amp; "."),"") &amp; CONCATENATE(Tabela813[[#This Row],[C]],".",Tabela813[[#This Row],[O]],".",Tabela813[[#This Row],[E]],".",Tabela813[[#This Row],[D1]],".",Tabela813[[#This Row],[D2]],".",Tabela813[[#This Row],[D3]],".",Tabela813[[#This Row],[T]],".",Tabela813[[#This Row],[D4]]),"")</f>
        <v>1.2.1.6.03.1.5.00</v>
      </c>
      <c r="L399" s="23" t="s">
        <v>1085</v>
      </c>
      <c r="M399" s="20" t="str">
        <f t="shared" si="7"/>
        <v>A</v>
      </c>
      <c r="N399" s="20">
        <f>IF(VALUE(Tabela813[[#This Row],[RED]]) &gt; 0,1,0) + IF(VALUE(J399)&gt;0,8,IF(VALUE(I399)&gt;0,7,IF(VALUE(H399)&gt;0,6,IF(VALUE(G399)&gt;0,5,IF(VALUE(F399)&gt;0,4,IF(VALUE(E399)&gt;0,3,IF(VALUE(D399)&gt;0,2,1)))))))</f>
        <v>7</v>
      </c>
      <c r="O399" s="22" t="s">
        <v>51</v>
      </c>
      <c r="P399" s="1" t="s">
        <v>164</v>
      </c>
      <c r="Q399" s="1"/>
      <c r="R399" s="39"/>
      <c r="S399" s="154" t="s">
        <v>158</v>
      </c>
      <c r="T399" s="7" t="str">
        <f>Tabela813[[#This Row],[NR]]&amp;" - "&amp;Tabela813[[#This Row],[Especificação]]</f>
        <v>1.2.1.6.03.1.5.00 - Contribuição para Fundos de Assistência Médica - Servidores Civis - Multas</v>
      </c>
    </row>
    <row r="400" spans="1:20" ht="30" x14ac:dyDescent="0.25">
      <c r="A400" s="179"/>
      <c r="B400" s="51"/>
      <c r="C400" s="22" t="s">
        <v>1537</v>
      </c>
      <c r="D400" s="22" t="s">
        <v>1546</v>
      </c>
      <c r="E400" s="22" t="s">
        <v>1537</v>
      </c>
      <c r="F400" s="22" t="s">
        <v>1542</v>
      </c>
      <c r="G400" s="22" t="s">
        <v>1550</v>
      </c>
      <c r="H400" s="22" t="s">
        <v>1537</v>
      </c>
      <c r="I400" s="22" t="s">
        <v>1542</v>
      </c>
      <c r="J400" s="22" t="s">
        <v>1543</v>
      </c>
      <c r="K400" s="20" t="str">
        <f>IF(Tabela813[[#This Row],[C]]&lt;&gt;"",IF(Tabela813[[#This Row],[RED]]&lt;&gt;"",(Tabela813[[#This Row],[RED]] &amp; "."),"") &amp; CONCATENATE(Tabela813[[#This Row],[C]],".",Tabela813[[#This Row],[O]],".",Tabela813[[#This Row],[E]],".",Tabela813[[#This Row],[D1]],".",Tabela813[[#This Row],[D2]],".",Tabela813[[#This Row],[D3]],".",Tabela813[[#This Row],[T]],".",Tabela813[[#This Row],[D4]]),"")</f>
        <v>1.2.1.6.03.1.6.00</v>
      </c>
      <c r="L400" s="23" t="s">
        <v>1086</v>
      </c>
      <c r="M400" s="20" t="str">
        <f>IF(N400 &lt; N401,"S","A")</f>
        <v>A</v>
      </c>
      <c r="N400" s="20">
        <f>IF(VALUE(Tabela813[[#This Row],[RED]]) &gt; 0,1,0) + IF(VALUE(J400)&gt;0,8,IF(VALUE(I400)&gt;0,7,IF(VALUE(H400)&gt;0,6,IF(VALUE(G400)&gt;0,5,IF(VALUE(F400)&gt;0,4,IF(VALUE(E400)&gt;0,3,IF(VALUE(D400)&gt;0,2,1)))))))</f>
        <v>7</v>
      </c>
      <c r="O400" s="22" t="s">
        <v>51</v>
      </c>
      <c r="P400" s="1" t="s">
        <v>164</v>
      </c>
      <c r="Q400" s="1"/>
      <c r="R400" s="39"/>
      <c r="S400" s="154" t="s">
        <v>158</v>
      </c>
      <c r="T400" s="7" t="str">
        <f>Tabela813[[#This Row],[NR]]&amp;" - "&amp;Tabela813[[#This Row],[Especificação]]</f>
        <v>1.2.1.6.03.1.6.00 - Contribuição para Fundos de Assistência Médica - Servidores Civis - Juros de Mora</v>
      </c>
    </row>
    <row r="401" spans="1:20" ht="45" x14ac:dyDescent="0.25">
      <c r="A401" s="179"/>
      <c r="B401" s="51"/>
      <c r="C401" s="22" t="s">
        <v>1537</v>
      </c>
      <c r="D401" s="22" t="s">
        <v>1546</v>
      </c>
      <c r="E401" s="22" t="s">
        <v>1537</v>
      </c>
      <c r="F401" s="22" t="s">
        <v>1542</v>
      </c>
      <c r="G401" s="22" t="s">
        <v>1550</v>
      </c>
      <c r="H401" s="22" t="s">
        <v>1546</v>
      </c>
      <c r="I401" s="22" t="s">
        <v>1540</v>
      </c>
      <c r="J401" s="22" t="s">
        <v>1543</v>
      </c>
      <c r="K401" s="20" t="str">
        <f>IF(Tabela813[[#This Row],[C]]&lt;&gt;"",IF(Tabela813[[#This Row],[RED]]&lt;&gt;"",(Tabela813[[#This Row],[RED]] &amp; "."),"") &amp; CONCATENATE(Tabela813[[#This Row],[C]],".",Tabela813[[#This Row],[O]],".",Tabela813[[#This Row],[E]],".",Tabela813[[#This Row],[D1]],".",Tabela813[[#This Row],[D2]],".",Tabela813[[#This Row],[D3]],".",Tabela813[[#This Row],[T]],".",Tabela813[[#This Row],[D4]]),"")</f>
        <v>1.2.1.6.03.2.0.00</v>
      </c>
      <c r="L401" s="23" t="s">
        <v>165</v>
      </c>
      <c r="M401" s="20" t="str">
        <f t="shared" si="7"/>
        <v>S</v>
      </c>
      <c r="N401" s="20">
        <f>IF(VALUE(Tabela813[[#This Row],[RED]]) &gt; 0,1,0) + IF(VALUE(J401)&gt;0,8,IF(VALUE(I401)&gt;0,7,IF(VALUE(H401)&gt;0,6,IF(VALUE(G401)&gt;0,5,IF(VALUE(F401)&gt;0,4,IF(VALUE(E401)&gt;0,3,IF(VALUE(D401)&gt;0,2,1)))))))</f>
        <v>6</v>
      </c>
      <c r="O401" s="22" t="s">
        <v>51</v>
      </c>
      <c r="P401" s="1" t="s">
        <v>166</v>
      </c>
      <c r="Q401" s="1"/>
      <c r="R401" s="39"/>
      <c r="S401" s="154" t="s">
        <v>158</v>
      </c>
      <c r="T401" s="7" t="str">
        <f>Tabela813[[#This Row],[NR]]&amp;" - "&amp;Tabela813[[#This Row],[Especificação]]</f>
        <v>1.2.1.6.03.2.0.00 - Contribuição para Fundos de Assistência Médica - Servidores Civis - Parcelamentos</v>
      </c>
    </row>
    <row r="402" spans="1:20" ht="45" x14ac:dyDescent="0.25">
      <c r="A402" s="179"/>
      <c r="B402" s="51"/>
      <c r="C402" s="22" t="s">
        <v>1537</v>
      </c>
      <c r="D402" s="22" t="s">
        <v>1546</v>
      </c>
      <c r="E402" s="22" t="s">
        <v>1537</v>
      </c>
      <c r="F402" s="22" t="s">
        <v>1542</v>
      </c>
      <c r="G402" s="22" t="s">
        <v>1550</v>
      </c>
      <c r="H402" s="22" t="s">
        <v>1546</v>
      </c>
      <c r="I402" s="22" t="s">
        <v>1537</v>
      </c>
      <c r="J402" s="22" t="s">
        <v>1543</v>
      </c>
      <c r="K402" s="20" t="str">
        <f>IF(Tabela813[[#This Row],[C]]&lt;&gt;"",IF(Tabela813[[#This Row],[RED]]&lt;&gt;"",(Tabela813[[#This Row],[RED]] &amp; "."),"") &amp; CONCATENATE(Tabela813[[#This Row],[C]],".",Tabela813[[#This Row],[O]],".",Tabela813[[#This Row],[E]],".",Tabela813[[#This Row],[D1]],".",Tabela813[[#This Row],[D2]],".",Tabela813[[#This Row],[D3]],".",Tabela813[[#This Row],[T]],".",Tabela813[[#This Row],[D4]]),"")</f>
        <v>1.2.1.6.03.2.1.00</v>
      </c>
      <c r="L402" s="23" t="s">
        <v>1087</v>
      </c>
      <c r="M402" s="20" t="str">
        <f t="shared" si="7"/>
        <v>A</v>
      </c>
      <c r="N402" s="20">
        <f>IF(VALUE(Tabela813[[#This Row],[RED]]) &gt; 0,1,0) + IF(VALUE(J402)&gt;0,8,IF(VALUE(I402)&gt;0,7,IF(VALUE(H402)&gt;0,6,IF(VALUE(G402)&gt;0,5,IF(VALUE(F402)&gt;0,4,IF(VALUE(E402)&gt;0,3,IF(VALUE(D402)&gt;0,2,1)))))))</f>
        <v>7</v>
      </c>
      <c r="O402" s="22" t="s">
        <v>51</v>
      </c>
      <c r="P402" s="1" t="s">
        <v>166</v>
      </c>
      <c r="Q402" s="1"/>
      <c r="R402" s="39"/>
      <c r="S402" s="154" t="s">
        <v>158</v>
      </c>
      <c r="T402" s="7" t="str">
        <f>Tabela813[[#This Row],[NR]]&amp;" - "&amp;Tabela813[[#This Row],[Especificação]]</f>
        <v>1.2.1.6.03.2.1.00 - Contribuição para Fundos de Assistência Médica - Servidores Civis - Parcelamentos - Principal</v>
      </c>
    </row>
    <row r="403" spans="1:20" ht="45" x14ac:dyDescent="0.25">
      <c r="A403" s="179"/>
      <c r="B403" s="51"/>
      <c r="C403" s="22" t="s">
        <v>1537</v>
      </c>
      <c r="D403" s="22" t="s">
        <v>1546</v>
      </c>
      <c r="E403" s="22" t="s">
        <v>1537</v>
      </c>
      <c r="F403" s="22" t="s">
        <v>1542</v>
      </c>
      <c r="G403" s="22" t="s">
        <v>1550</v>
      </c>
      <c r="H403" s="22" t="s">
        <v>1546</v>
      </c>
      <c r="I403" s="22" t="s">
        <v>1546</v>
      </c>
      <c r="J403" s="22" t="s">
        <v>1543</v>
      </c>
      <c r="K403" s="20" t="str">
        <f>IF(Tabela813[[#This Row],[C]]&lt;&gt;"",IF(Tabela813[[#This Row],[RED]]&lt;&gt;"",(Tabela813[[#This Row],[RED]] &amp; "."),"") &amp; CONCATENATE(Tabela813[[#This Row],[C]],".",Tabela813[[#This Row],[O]],".",Tabela813[[#This Row],[E]],".",Tabela813[[#This Row],[D1]],".",Tabela813[[#This Row],[D2]],".",Tabela813[[#This Row],[D3]],".",Tabela813[[#This Row],[T]],".",Tabela813[[#This Row],[D4]]),"")</f>
        <v>1.2.1.6.03.2.2.00</v>
      </c>
      <c r="L403" s="23" t="s">
        <v>1088</v>
      </c>
      <c r="M403" s="20" t="str">
        <f t="shared" si="7"/>
        <v>A</v>
      </c>
      <c r="N403" s="20">
        <f>IF(VALUE(Tabela813[[#This Row],[RED]]) &gt; 0,1,0) + IF(VALUE(J403)&gt;0,8,IF(VALUE(I403)&gt;0,7,IF(VALUE(H403)&gt;0,6,IF(VALUE(G403)&gt;0,5,IF(VALUE(F403)&gt;0,4,IF(VALUE(E403)&gt;0,3,IF(VALUE(D403)&gt;0,2,1)))))))</f>
        <v>7</v>
      </c>
      <c r="O403" s="22" t="s">
        <v>51</v>
      </c>
      <c r="P403" s="1" t="s">
        <v>166</v>
      </c>
      <c r="Q403" s="1"/>
      <c r="R403" s="39"/>
      <c r="S403" s="154" t="s">
        <v>158</v>
      </c>
      <c r="T403" s="7" t="str">
        <f>Tabela813[[#This Row],[NR]]&amp;" - "&amp;Tabela813[[#This Row],[Especificação]]</f>
        <v>1.2.1.6.03.2.2.00 - Contribuição para Fundos de Assistência Médica - Servidores Civis - Parcelamentos - Multas e Juros de Mora</v>
      </c>
    </row>
    <row r="404" spans="1:20" ht="45" x14ac:dyDescent="0.25">
      <c r="A404" s="179"/>
      <c r="B404" s="51"/>
      <c r="C404" s="22" t="s">
        <v>1537</v>
      </c>
      <c r="D404" s="22" t="s">
        <v>1546</v>
      </c>
      <c r="E404" s="22" t="s">
        <v>1537</v>
      </c>
      <c r="F404" s="22" t="s">
        <v>1542</v>
      </c>
      <c r="G404" s="22" t="s">
        <v>1550</v>
      </c>
      <c r="H404" s="22" t="s">
        <v>1546</v>
      </c>
      <c r="I404" s="22" t="s">
        <v>1548</v>
      </c>
      <c r="J404" s="22" t="s">
        <v>1543</v>
      </c>
      <c r="K404" s="20" t="str">
        <f>IF(Tabela813[[#This Row],[C]]&lt;&gt;"",IF(Tabela813[[#This Row],[RED]]&lt;&gt;"",(Tabela813[[#This Row],[RED]] &amp; "."),"") &amp; CONCATENATE(Tabela813[[#This Row],[C]],".",Tabela813[[#This Row],[O]],".",Tabela813[[#This Row],[E]],".",Tabela813[[#This Row],[D1]],".",Tabela813[[#This Row],[D2]],".",Tabela813[[#This Row],[D3]],".",Tabela813[[#This Row],[T]],".",Tabela813[[#This Row],[D4]]),"")</f>
        <v>1.2.1.6.03.2.5.00</v>
      </c>
      <c r="L404" s="23" t="s">
        <v>1089</v>
      </c>
      <c r="M404" s="20" t="str">
        <f t="shared" si="7"/>
        <v>A</v>
      </c>
      <c r="N404" s="20">
        <f>IF(VALUE(Tabela813[[#This Row],[RED]]) &gt; 0,1,0) + IF(VALUE(J404)&gt;0,8,IF(VALUE(I404)&gt;0,7,IF(VALUE(H404)&gt;0,6,IF(VALUE(G404)&gt;0,5,IF(VALUE(F404)&gt;0,4,IF(VALUE(E404)&gt;0,3,IF(VALUE(D404)&gt;0,2,1)))))))</f>
        <v>7</v>
      </c>
      <c r="O404" s="22" t="s">
        <v>51</v>
      </c>
      <c r="P404" s="1" t="s">
        <v>166</v>
      </c>
      <c r="Q404" s="1"/>
      <c r="R404" s="39"/>
      <c r="S404" s="154" t="s">
        <v>158</v>
      </c>
      <c r="T404" s="7" t="str">
        <f>Tabela813[[#This Row],[NR]]&amp;" - "&amp;Tabela813[[#This Row],[Especificação]]</f>
        <v>1.2.1.6.03.2.5.00 - Contribuição para Fundos de Assistência Médica - Servidores Civis - Parcelamentos - Multas</v>
      </c>
    </row>
    <row r="405" spans="1:20" ht="45" x14ac:dyDescent="0.25">
      <c r="A405" s="179"/>
      <c r="B405" s="51"/>
      <c r="C405" s="22" t="s">
        <v>1537</v>
      </c>
      <c r="D405" s="22" t="s">
        <v>1546</v>
      </c>
      <c r="E405" s="22" t="s">
        <v>1537</v>
      </c>
      <c r="F405" s="22" t="s">
        <v>1542</v>
      </c>
      <c r="G405" s="22" t="s">
        <v>1550</v>
      </c>
      <c r="H405" s="22" t="s">
        <v>1546</v>
      </c>
      <c r="I405" s="22" t="s">
        <v>1542</v>
      </c>
      <c r="J405" s="22" t="s">
        <v>1543</v>
      </c>
      <c r="K405" s="20" t="str">
        <f>IF(Tabela813[[#This Row],[C]]&lt;&gt;"",IF(Tabela813[[#This Row],[RED]]&lt;&gt;"",(Tabela813[[#This Row],[RED]] &amp; "."),"") &amp; CONCATENATE(Tabela813[[#This Row],[C]],".",Tabela813[[#This Row],[O]],".",Tabela813[[#This Row],[E]],".",Tabela813[[#This Row],[D1]],".",Tabela813[[#This Row],[D2]],".",Tabela813[[#This Row],[D3]],".",Tabela813[[#This Row],[T]],".",Tabela813[[#This Row],[D4]]),"")</f>
        <v>1.2.1.6.03.2.6.00</v>
      </c>
      <c r="L405" s="23" t="s">
        <v>1090</v>
      </c>
      <c r="M405" s="20" t="str">
        <f t="shared" si="7"/>
        <v>A</v>
      </c>
      <c r="N405" s="20">
        <f>IF(VALUE(Tabela813[[#This Row],[RED]]) &gt; 0,1,0) + IF(VALUE(J405)&gt;0,8,IF(VALUE(I405)&gt;0,7,IF(VALUE(H405)&gt;0,6,IF(VALUE(G405)&gt;0,5,IF(VALUE(F405)&gt;0,4,IF(VALUE(E405)&gt;0,3,IF(VALUE(D405)&gt;0,2,1)))))))</f>
        <v>7</v>
      </c>
      <c r="O405" s="22" t="s">
        <v>51</v>
      </c>
      <c r="P405" s="1" t="s">
        <v>166</v>
      </c>
      <c r="Q405" s="1"/>
      <c r="R405" s="39"/>
      <c r="S405" s="154" t="s">
        <v>158</v>
      </c>
      <c r="T405" s="7" t="str">
        <f>Tabela813[[#This Row],[NR]]&amp;" - "&amp;Tabela813[[#This Row],[Especificação]]</f>
        <v>1.2.1.6.03.2.6.00 - Contribuição para Fundos de Assistência Médica - Servidores Civis - Parcelamentos - Juros de Mora</v>
      </c>
    </row>
    <row r="406" spans="1:20" ht="45" x14ac:dyDescent="0.25">
      <c r="A406" s="179"/>
      <c r="B406" s="51"/>
      <c r="C406" s="22" t="s">
        <v>1537</v>
      </c>
      <c r="D406" s="22" t="s">
        <v>1546</v>
      </c>
      <c r="E406" s="22" t="s">
        <v>1537</v>
      </c>
      <c r="F406" s="22" t="s">
        <v>1542</v>
      </c>
      <c r="G406" s="22" t="s">
        <v>1553</v>
      </c>
      <c r="H406" s="22" t="s">
        <v>1540</v>
      </c>
      <c r="I406" s="22" t="s">
        <v>1540</v>
      </c>
      <c r="J406" s="22" t="s">
        <v>1543</v>
      </c>
      <c r="K406" s="20" t="str">
        <f>IF(Tabela813[[#This Row],[C]]&lt;&gt;"",IF(Tabela813[[#This Row],[RED]]&lt;&gt;"",(Tabela813[[#This Row],[RED]] &amp; "."),"") &amp; CONCATENATE(Tabela813[[#This Row],[C]],".",Tabela813[[#This Row],[O]],".",Tabela813[[#This Row],[E]],".",Tabela813[[#This Row],[D1]],".",Tabela813[[#This Row],[D2]],".",Tabela813[[#This Row],[D3]],".",Tabela813[[#This Row],[T]],".",Tabela813[[#This Row],[D4]]),"")</f>
        <v>1.2.1.6.99.0.0.00</v>
      </c>
      <c r="L406" s="23" t="s">
        <v>167</v>
      </c>
      <c r="M406" s="20" t="str">
        <f t="shared" si="7"/>
        <v>S</v>
      </c>
      <c r="N406" s="20">
        <f>IF(VALUE(Tabela813[[#This Row],[RED]]) &gt; 0,1,0) + IF(VALUE(J406)&gt;0,8,IF(VALUE(I406)&gt;0,7,IF(VALUE(H406)&gt;0,6,IF(VALUE(G406)&gt;0,5,IF(VALUE(F406)&gt;0,4,IF(VALUE(E406)&gt;0,3,IF(VALUE(D406)&gt;0,2,1)))))))</f>
        <v>5</v>
      </c>
      <c r="O406" s="22" t="s">
        <v>51</v>
      </c>
      <c r="P406" s="1" t="s">
        <v>171</v>
      </c>
      <c r="Q406" s="1"/>
      <c r="R406" s="39"/>
      <c r="S406" s="154" t="s">
        <v>158</v>
      </c>
      <c r="T406" s="7" t="str">
        <f>Tabela813[[#This Row],[NR]]&amp;" - "&amp;Tabela813[[#This Row],[Especificação]]</f>
        <v>1.2.1.6.99.0.0.00 - Contribuição para Fundos de Assistência Médica - Outros Beneficiários</v>
      </c>
    </row>
    <row r="407" spans="1:20" ht="45" x14ac:dyDescent="0.25">
      <c r="A407" s="179"/>
      <c r="B407" s="51"/>
      <c r="C407" s="22" t="s">
        <v>1537</v>
      </c>
      <c r="D407" s="22" t="s">
        <v>1546</v>
      </c>
      <c r="E407" s="22" t="s">
        <v>1537</v>
      </c>
      <c r="F407" s="22" t="s">
        <v>1542</v>
      </c>
      <c r="G407" s="22" t="s">
        <v>1553</v>
      </c>
      <c r="H407" s="22" t="s">
        <v>1537</v>
      </c>
      <c r="I407" s="22" t="s">
        <v>1540</v>
      </c>
      <c r="J407" s="22" t="s">
        <v>1543</v>
      </c>
      <c r="K407" s="20" t="str">
        <f>IF(Tabela813[[#This Row],[C]]&lt;&gt;"",IF(Tabela813[[#This Row],[RED]]&lt;&gt;"",(Tabela813[[#This Row],[RED]] &amp; "."),"") &amp; CONCATENATE(Tabela813[[#This Row],[C]],".",Tabela813[[#This Row],[O]],".",Tabela813[[#This Row],[E]],".",Tabela813[[#This Row],[D1]],".",Tabela813[[#This Row],[D2]],".",Tabela813[[#This Row],[D3]],".",Tabela813[[#This Row],[T]],".",Tabela813[[#This Row],[D4]]),"")</f>
        <v>1.2.1.6.99.1.0.00</v>
      </c>
      <c r="L407" s="23" t="s">
        <v>167</v>
      </c>
      <c r="M407" s="20" t="str">
        <f t="shared" si="7"/>
        <v>S</v>
      </c>
      <c r="N407" s="20">
        <f>IF(VALUE(Tabela813[[#This Row],[RED]]) &gt; 0,1,0) + IF(VALUE(J407)&gt;0,8,IF(VALUE(I407)&gt;0,7,IF(VALUE(H407)&gt;0,6,IF(VALUE(G407)&gt;0,5,IF(VALUE(F407)&gt;0,4,IF(VALUE(E407)&gt;0,3,IF(VALUE(D407)&gt;0,2,1)))))))</f>
        <v>6</v>
      </c>
      <c r="O407" s="22" t="s">
        <v>51</v>
      </c>
      <c r="P407" s="1" t="s">
        <v>168</v>
      </c>
      <c r="Q407" s="1"/>
      <c r="R407" s="39"/>
      <c r="S407" s="154" t="s">
        <v>158</v>
      </c>
      <c r="T407" s="7" t="str">
        <f>Tabela813[[#This Row],[NR]]&amp;" - "&amp;Tabela813[[#This Row],[Especificação]]</f>
        <v>1.2.1.6.99.1.0.00 - Contribuição para Fundos de Assistência Médica - Outros Beneficiários</v>
      </c>
    </row>
    <row r="408" spans="1:20" ht="45" x14ac:dyDescent="0.25">
      <c r="A408" s="179"/>
      <c r="B408" s="51"/>
      <c r="C408" s="22" t="s">
        <v>1537</v>
      </c>
      <c r="D408" s="22" t="s">
        <v>1546</v>
      </c>
      <c r="E408" s="22" t="s">
        <v>1537</v>
      </c>
      <c r="F408" s="22" t="s">
        <v>1542</v>
      </c>
      <c r="G408" s="22" t="s">
        <v>1553</v>
      </c>
      <c r="H408" s="22" t="s">
        <v>1537</v>
      </c>
      <c r="I408" s="22" t="s">
        <v>1537</v>
      </c>
      <c r="J408" s="22" t="s">
        <v>1543</v>
      </c>
      <c r="K408" s="20" t="str">
        <f>IF(Tabela813[[#This Row],[C]]&lt;&gt;"",IF(Tabela813[[#This Row],[RED]]&lt;&gt;"",(Tabela813[[#This Row],[RED]] &amp; "."),"") &amp; CONCATENATE(Tabela813[[#This Row],[C]],".",Tabela813[[#This Row],[O]],".",Tabela813[[#This Row],[E]],".",Tabela813[[#This Row],[D1]],".",Tabela813[[#This Row],[D2]],".",Tabela813[[#This Row],[D3]],".",Tabela813[[#This Row],[T]],".",Tabela813[[#This Row],[D4]]),"")</f>
        <v>1.2.1.6.99.1.1.00</v>
      </c>
      <c r="L408" s="23" t="s">
        <v>1091</v>
      </c>
      <c r="M408" s="20" t="str">
        <f t="shared" si="7"/>
        <v>A</v>
      </c>
      <c r="N408" s="20">
        <f>IF(VALUE(Tabela813[[#This Row],[RED]]) &gt; 0,1,0) + IF(VALUE(J408)&gt;0,8,IF(VALUE(I408)&gt;0,7,IF(VALUE(H408)&gt;0,6,IF(VALUE(G408)&gt;0,5,IF(VALUE(F408)&gt;0,4,IF(VALUE(E408)&gt;0,3,IF(VALUE(D408)&gt;0,2,1)))))))</f>
        <v>7</v>
      </c>
      <c r="O408" s="22" t="s">
        <v>51</v>
      </c>
      <c r="P408" s="1" t="s">
        <v>168</v>
      </c>
      <c r="Q408" s="1"/>
      <c r="R408" s="39"/>
      <c r="S408" s="154" t="s">
        <v>158</v>
      </c>
      <c r="T408" s="7" t="str">
        <f>Tabela813[[#This Row],[NR]]&amp;" - "&amp;Tabela813[[#This Row],[Especificação]]</f>
        <v>1.2.1.6.99.1.1.00 - Contribuição para Fundos de Assistência Médica - Outros Beneficiários - Principal</v>
      </c>
    </row>
    <row r="409" spans="1:20" ht="45" x14ac:dyDescent="0.25">
      <c r="A409" s="179"/>
      <c r="B409" s="51"/>
      <c r="C409" s="22" t="s">
        <v>1537</v>
      </c>
      <c r="D409" s="22" t="s">
        <v>1546</v>
      </c>
      <c r="E409" s="22" t="s">
        <v>1537</v>
      </c>
      <c r="F409" s="22" t="s">
        <v>1542</v>
      </c>
      <c r="G409" s="22" t="s">
        <v>1553</v>
      </c>
      <c r="H409" s="22" t="s">
        <v>1537</v>
      </c>
      <c r="I409" s="22" t="s">
        <v>1546</v>
      </c>
      <c r="J409" s="22" t="s">
        <v>1543</v>
      </c>
      <c r="K409" s="20" t="str">
        <f>IF(Tabela813[[#This Row],[C]]&lt;&gt;"",IF(Tabela813[[#This Row],[RED]]&lt;&gt;"",(Tabela813[[#This Row],[RED]] &amp; "."),"") &amp; CONCATENATE(Tabela813[[#This Row],[C]],".",Tabela813[[#This Row],[O]],".",Tabela813[[#This Row],[E]],".",Tabela813[[#This Row],[D1]],".",Tabela813[[#This Row],[D2]],".",Tabela813[[#This Row],[D3]],".",Tabela813[[#This Row],[T]],".",Tabela813[[#This Row],[D4]]),"")</f>
        <v>1.2.1.6.99.1.2.00</v>
      </c>
      <c r="L409" s="23" t="s">
        <v>1092</v>
      </c>
      <c r="M409" s="20" t="str">
        <f t="shared" si="7"/>
        <v>A</v>
      </c>
      <c r="N409" s="20">
        <f>IF(VALUE(Tabela813[[#This Row],[RED]]) &gt; 0,1,0) + IF(VALUE(J409)&gt;0,8,IF(VALUE(I409)&gt;0,7,IF(VALUE(H409)&gt;0,6,IF(VALUE(G409)&gt;0,5,IF(VALUE(F409)&gt;0,4,IF(VALUE(E409)&gt;0,3,IF(VALUE(D409)&gt;0,2,1)))))))</f>
        <v>7</v>
      </c>
      <c r="O409" s="22" t="s">
        <v>51</v>
      </c>
      <c r="P409" s="1" t="s">
        <v>168</v>
      </c>
      <c r="Q409" s="1"/>
      <c r="R409" s="39"/>
      <c r="S409" s="154" t="s">
        <v>158</v>
      </c>
      <c r="T409" s="7" t="str">
        <f>Tabela813[[#This Row],[NR]]&amp;" - "&amp;Tabela813[[#This Row],[Especificação]]</f>
        <v>1.2.1.6.99.1.2.00 - Contribuição para Fundos de Assistência Médica - Outros Beneficiários - Multas e Juros de Mora</v>
      </c>
    </row>
    <row r="410" spans="1:20" ht="45" x14ac:dyDescent="0.25">
      <c r="A410" s="179"/>
      <c r="B410" s="51"/>
      <c r="C410" s="22" t="s">
        <v>1537</v>
      </c>
      <c r="D410" s="22" t="s">
        <v>1546</v>
      </c>
      <c r="E410" s="22" t="s">
        <v>1537</v>
      </c>
      <c r="F410" s="22" t="s">
        <v>1542</v>
      </c>
      <c r="G410" s="22" t="s">
        <v>1553</v>
      </c>
      <c r="H410" s="22" t="s">
        <v>1537</v>
      </c>
      <c r="I410" s="22" t="s">
        <v>1548</v>
      </c>
      <c r="J410" s="22" t="s">
        <v>1543</v>
      </c>
      <c r="K410" s="20" t="str">
        <f>IF(Tabela813[[#This Row],[C]]&lt;&gt;"",IF(Tabela813[[#This Row],[RED]]&lt;&gt;"",(Tabela813[[#This Row],[RED]] &amp; "."),"") &amp; CONCATENATE(Tabela813[[#This Row],[C]],".",Tabela813[[#This Row],[O]],".",Tabela813[[#This Row],[E]],".",Tabela813[[#This Row],[D1]],".",Tabela813[[#This Row],[D2]],".",Tabela813[[#This Row],[D3]],".",Tabela813[[#This Row],[T]],".",Tabela813[[#This Row],[D4]]),"")</f>
        <v>1.2.1.6.99.1.5.00</v>
      </c>
      <c r="L410" s="23" t="s">
        <v>1093</v>
      </c>
      <c r="M410" s="20" t="str">
        <f t="shared" si="7"/>
        <v>A</v>
      </c>
      <c r="N410" s="20">
        <f>IF(VALUE(Tabela813[[#This Row],[RED]]) &gt; 0,1,0) + IF(VALUE(J410)&gt;0,8,IF(VALUE(I410)&gt;0,7,IF(VALUE(H410)&gt;0,6,IF(VALUE(G410)&gt;0,5,IF(VALUE(F410)&gt;0,4,IF(VALUE(E410)&gt;0,3,IF(VALUE(D410)&gt;0,2,1)))))))</f>
        <v>7</v>
      </c>
      <c r="O410" s="22" t="s">
        <v>51</v>
      </c>
      <c r="P410" s="1" t="s">
        <v>168</v>
      </c>
      <c r="Q410" s="1"/>
      <c r="R410" s="39"/>
      <c r="S410" s="154" t="s">
        <v>158</v>
      </c>
      <c r="T410" s="7" t="str">
        <f>Tabela813[[#This Row],[NR]]&amp;" - "&amp;Tabela813[[#This Row],[Especificação]]</f>
        <v>1.2.1.6.99.1.5.00 - Contribuição para Fundos de Assistência Médica - Outros Beneficiários - Multas</v>
      </c>
    </row>
    <row r="411" spans="1:20" ht="45" x14ac:dyDescent="0.25">
      <c r="A411" s="179"/>
      <c r="B411" s="51"/>
      <c r="C411" s="22" t="s">
        <v>1537</v>
      </c>
      <c r="D411" s="22" t="s">
        <v>1546</v>
      </c>
      <c r="E411" s="22" t="s">
        <v>1537</v>
      </c>
      <c r="F411" s="22" t="s">
        <v>1542</v>
      </c>
      <c r="G411" s="22" t="s">
        <v>1553</v>
      </c>
      <c r="H411" s="22" t="s">
        <v>1537</v>
      </c>
      <c r="I411" s="22" t="s">
        <v>1542</v>
      </c>
      <c r="J411" s="22" t="s">
        <v>1543</v>
      </c>
      <c r="K411" s="20" t="str">
        <f>IF(Tabela813[[#This Row],[C]]&lt;&gt;"",IF(Tabela813[[#This Row],[RED]]&lt;&gt;"",(Tabela813[[#This Row],[RED]] &amp; "."),"") &amp; CONCATENATE(Tabela813[[#This Row],[C]],".",Tabela813[[#This Row],[O]],".",Tabela813[[#This Row],[E]],".",Tabela813[[#This Row],[D1]],".",Tabela813[[#This Row],[D2]],".",Tabela813[[#This Row],[D3]],".",Tabela813[[#This Row],[T]],".",Tabela813[[#This Row],[D4]]),"")</f>
        <v>1.2.1.6.99.1.6.00</v>
      </c>
      <c r="L411" s="23" t="s">
        <v>1094</v>
      </c>
      <c r="M411" s="20" t="str">
        <f t="shared" si="7"/>
        <v>A</v>
      </c>
      <c r="N411" s="20">
        <f>IF(VALUE(Tabela813[[#This Row],[RED]]) &gt; 0,1,0) + IF(VALUE(J411)&gt;0,8,IF(VALUE(I411)&gt;0,7,IF(VALUE(H411)&gt;0,6,IF(VALUE(G411)&gt;0,5,IF(VALUE(F411)&gt;0,4,IF(VALUE(E411)&gt;0,3,IF(VALUE(D411)&gt;0,2,1)))))))</f>
        <v>7</v>
      </c>
      <c r="O411" s="22" t="s">
        <v>51</v>
      </c>
      <c r="P411" s="1" t="s">
        <v>168</v>
      </c>
      <c r="Q411" s="1"/>
      <c r="R411" s="39"/>
      <c r="S411" s="154" t="s">
        <v>158</v>
      </c>
      <c r="T411" s="7" t="str">
        <f>Tabela813[[#This Row],[NR]]&amp;" - "&amp;Tabela813[[#This Row],[Especificação]]</f>
        <v>1.2.1.6.99.1.6.00 - Contribuição para Fundos de Assistência Médica - Outros Beneficiários - Juros de Mora</v>
      </c>
    </row>
    <row r="412" spans="1:20" ht="45" x14ac:dyDescent="0.25">
      <c r="A412" s="179"/>
      <c r="B412" s="51"/>
      <c r="C412" s="22" t="s">
        <v>1537</v>
      </c>
      <c r="D412" s="22" t="s">
        <v>1546</v>
      </c>
      <c r="E412" s="22" t="s">
        <v>1537</v>
      </c>
      <c r="F412" s="22" t="s">
        <v>1542</v>
      </c>
      <c r="G412" s="22" t="s">
        <v>1553</v>
      </c>
      <c r="H412" s="22" t="s">
        <v>1546</v>
      </c>
      <c r="I412" s="22" t="s">
        <v>1540</v>
      </c>
      <c r="J412" s="22" t="s">
        <v>1543</v>
      </c>
      <c r="K412" s="20" t="str">
        <f>IF(Tabela813[[#This Row],[C]]&lt;&gt;"",IF(Tabela813[[#This Row],[RED]]&lt;&gt;"",(Tabela813[[#This Row],[RED]] &amp; "."),"") &amp; CONCATENATE(Tabela813[[#This Row],[C]],".",Tabela813[[#This Row],[O]],".",Tabela813[[#This Row],[E]],".",Tabela813[[#This Row],[D1]],".",Tabela813[[#This Row],[D2]],".",Tabela813[[#This Row],[D3]],".",Tabela813[[#This Row],[T]],".",Tabela813[[#This Row],[D4]]),"")</f>
        <v>1.2.1.6.99.2.0.00</v>
      </c>
      <c r="L412" s="23" t="s">
        <v>169</v>
      </c>
      <c r="M412" s="20" t="str">
        <f t="shared" si="7"/>
        <v>S</v>
      </c>
      <c r="N412" s="20">
        <f>IF(VALUE(Tabela813[[#This Row],[RED]]) &gt; 0,1,0) + IF(VALUE(J412)&gt;0,8,IF(VALUE(I412)&gt;0,7,IF(VALUE(H412)&gt;0,6,IF(VALUE(G412)&gt;0,5,IF(VALUE(F412)&gt;0,4,IF(VALUE(E412)&gt;0,3,IF(VALUE(D412)&gt;0,2,1)))))))</f>
        <v>6</v>
      </c>
      <c r="O412" s="22" t="s">
        <v>51</v>
      </c>
      <c r="P412" s="1" t="s">
        <v>170</v>
      </c>
      <c r="Q412" s="1"/>
      <c r="R412" s="39"/>
      <c r="S412" s="154" t="s">
        <v>158</v>
      </c>
      <c r="T412" s="7" t="str">
        <f>Tabela813[[#This Row],[NR]]&amp;" - "&amp;Tabela813[[#This Row],[Especificação]]</f>
        <v>1.2.1.6.99.2.0.00 - Contribuição para Fundos de Assistência Médica - Outros Beneficiários - Parcelamentos</v>
      </c>
    </row>
    <row r="413" spans="1:20" ht="45" x14ac:dyDescent="0.25">
      <c r="A413" s="179"/>
      <c r="B413" s="51"/>
      <c r="C413" s="22" t="s">
        <v>1537</v>
      </c>
      <c r="D413" s="22" t="s">
        <v>1546</v>
      </c>
      <c r="E413" s="22" t="s">
        <v>1537</v>
      </c>
      <c r="F413" s="22" t="s">
        <v>1542</v>
      </c>
      <c r="G413" s="22" t="s">
        <v>1553</v>
      </c>
      <c r="H413" s="22" t="s">
        <v>1546</v>
      </c>
      <c r="I413" s="22" t="s">
        <v>1537</v>
      </c>
      <c r="J413" s="22" t="s">
        <v>1543</v>
      </c>
      <c r="K413" s="20" t="str">
        <f>IF(Tabela813[[#This Row],[C]]&lt;&gt;"",IF(Tabela813[[#This Row],[RED]]&lt;&gt;"",(Tabela813[[#This Row],[RED]] &amp; "."),"") &amp; CONCATENATE(Tabela813[[#This Row],[C]],".",Tabela813[[#This Row],[O]],".",Tabela813[[#This Row],[E]],".",Tabela813[[#This Row],[D1]],".",Tabela813[[#This Row],[D2]],".",Tabela813[[#This Row],[D3]],".",Tabela813[[#This Row],[T]],".",Tabela813[[#This Row],[D4]]),"")</f>
        <v>1.2.1.6.99.2.1.00</v>
      </c>
      <c r="L413" s="23" t="s">
        <v>1095</v>
      </c>
      <c r="M413" s="20" t="str">
        <f t="shared" si="7"/>
        <v>A</v>
      </c>
      <c r="N413" s="20">
        <f>IF(VALUE(Tabela813[[#This Row],[RED]]) &gt; 0,1,0) + IF(VALUE(J413)&gt;0,8,IF(VALUE(I413)&gt;0,7,IF(VALUE(H413)&gt;0,6,IF(VALUE(G413)&gt;0,5,IF(VALUE(F413)&gt;0,4,IF(VALUE(E413)&gt;0,3,IF(VALUE(D413)&gt;0,2,1)))))))</f>
        <v>7</v>
      </c>
      <c r="O413" s="22" t="s">
        <v>51</v>
      </c>
      <c r="P413" s="1" t="s">
        <v>170</v>
      </c>
      <c r="Q413" s="1"/>
      <c r="R413" s="39"/>
      <c r="S413" s="154" t="s">
        <v>158</v>
      </c>
      <c r="T413" s="7" t="str">
        <f>Tabela813[[#This Row],[NR]]&amp;" - "&amp;Tabela813[[#This Row],[Especificação]]</f>
        <v>1.2.1.6.99.2.1.00 - Contribuição para Fundos de Assistência Médica - Outros Beneficiários - Parcelamentos - Principal</v>
      </c>
    </row>
    <row r="414" spans="1:20" ht="45" x14ac:dyDescent="0.25">
      <c r="A414" s="179"/>
      <c r="B414" s="51"/>
      <c r="C414" s="22" t="s">
        <v>1537</v>
      </c>
      <c r="D414" s="22" t="s">
        <v>1546</v>
      </c>
      <c r="E414" s="22" t="s">
        <v>1537</v>
      </c>
      <c r="F414" s="22" t="s">
        <v>1542</v>
      </c>
      <c r="G414" s="22" t="s">
        <v>1553</v>
      </c>
      <c r="H414" s="22" t="s">
        <v>1546</v>
      </c>
      <c r="I414" s="22" t="s">
        <v>1546</v>
      </c>
      <c r="J414" s="22" t="s">
        <v>1543</v>
      </c>
      <c r="K414" s="20" t="str">
        <f>IF(Tabela813[[#This Row],[C]]&lt;&gt;"",IF(Tabela813[[#This Row],[RED]]&lt;&gt;"",(Tabela813[[#This Row],[RED]] &amp; "."),"") &amp; CONCATENATE(Tabela813[[#This Row],[C]],".",Tabela813[[#This Row],[O]],".",Tabela813[[#This Row],[E]],".",Tabela813[[#This Row],[D1]],".",Tabela813[[#This Row],[D2]],".",Tabela813[[#This Row],[D3]],".",Tabela813[[#This Row],[T]],".",Tabela813[[#This Row],[D4]]),"")</f>
        <v>1.2.1.6.99.2.2.00</v>
      </c>
      <c r="L414" s="23" t="s">
        <v>1096</v>
      </c>
      <c r="M414" s="20" t="str">
        <f t="shared" si="7"/>
        <v>A</v>
      </c>
      <c r="N414" s="20">
        <f>IF(VALUE(Tabela813[[#This Row],[RED]]) &gt; 0,1,0) + IF(VALUE(J414)&gt;0,8,IF(VALUE(I414)&gt;0,7,IF(VALUE(H414)&gt;0,6,IF(VALUE(G414)&gt;0,5,IF(VALUE(F414)&gt;0,4,IF(VALUE(E414)&gt;0,3,IF(VALUE(D414)&gt;0,2,1)))))))</f>
        <v>7</v>
      </c>
      <c r="O414" s="22" t="s">
        <v>51</v>
      </c>
      <c r="P414" s="1" t="s">
        <v>170</v>
      </c>
      <c r="Q414" s="1"/>
      <c r="R414" s="39"/>
      <c r="S414" s="154" t="s">
        <v>158</v>
      </c>
      <c r="T414" s="7" t="str">
        <f>Tabela813[[#This Row],[NR]]&amp;" - "&amp;Tabela813[[#This Row],[Especificação]]</f>
        <v>1.2.1.6.99.2.2.00 - Contribuição para Fundos de Assistência Médica - Outros Beneficiários - Parcelamentos - Multas e Juros de Mora</v>
      </c>
    </row>
    <row r="415" spans="1:20" ht="45" x14ac:dyDescent="0.25">
      <c r="A415" s="179"/>
      <c r="B415" s="51"/>
      <c r="C415" s="22" t="s">
        <v>1537</v>
      </c>
      <c r="D415" s="22" t="s">
        <v>1546</v>
      </c>
      <c r="E415" s="22" t="s">
        <v>1537</v>
      </c>
      <c r="F415" s="22" t="s">
        <v>1542</v>
      </c>
      <c r="G415" s="22" t="s">
        <v>1553</v>
      </c>
      <c r="H415" s="22" t="s">
        <v>1546</v>
      </c>
      <c r="I415" s="22" t="s">
        <v>1548</v>
      </c>
      <c r="J415" s="22" t="s">
        <v>1543</v>
      </c>
      <c r="K415" s="20" t="str">
        <f>IF(Tabela813[[#This Row],[C]]&lt;&gt;"",IF(Tabela813[[#This Row],[RED]]&lt;&gt;"",(Tabela813[[#This Row],[RED]] &amp; "."),"") &amp; CONCATENATE(Tabela813[[#This Row],[C]],".",Tabela813[[#This Row],[O]],".",Tabela813[[#This Row],[E]],".",Tabela813[[#This Row],[D1]],".",Tabela813[[#This Row],[D2]],".",Tabela813[[#This Row],[D3]],".",Tabela813[[#This Row],[T]],".",Tabela813[[#This Row],[D4]]),"")</f>
        <v>1.2.1.6.99.2.5.00</v>
      </c>
      <c r="L415" s="23" t="s">
        <v>1097</v>
      </c>
      <c r="M415" s="20" t="str">
        <f t="shared" si="7"/>
        <v>A</v>
      </c>
      <c r="N415" s="20">
        <f>IF(VALUE(Tabela813[[#This Row],[RED]]) &gt; 0,1,0) + IF(VALUE(J415)&gt;0,8,IF(VALUE(I415)&gt;0,7,IF(VALUE(H415)&gt;0,6,IF(VALUE(G415)&gt;0,5,IF(VALUE(F415)&gt;0,4,IF(VALUE(E415)&gt;0,3,IF(VALUE(D415)&gt;0,2,1)))))))</f>
        <v>7</v>
      </c>
      <c r="O415" s="22" t="s">
        <v>51</v>
      </c>
      <c r="P415" s="1" t="s">
        <v>170</v>
      </c>
      <c r="Q415" s="1"/>
      <c r="R415" s="39"/>
      <c r="S415" s="154" t="s">
        <v>158</v>
      </c>
      <c r="T415" s="7" t="str">
        <f>Tabela813[[#This Row],[NR]]&amp;" - "&amp;Tabela813[[#This Row],[Especificação]]</f>
        <v>1.2.1.6.99.2.5.00 - Contribuição para Fundos de Assistência Médica - Outros Beneficiários - Parcelamentos - Multas</v>
      </c>
    </row>
    <row r="416" spans="1:20" ht="45" x14ac:dyDescent="0.25">
      <c r="A416" s="179"/>
      <c r="B416" s="51"/>
      <c r="C416" s="22" t="s">
        <v>1537</v>
      </c>
      <c r="D416" s="22" t="s">
        <v>1546</v>
      </c>
      <c r="E416" s="22" t="s">
        <v>1537</v>
      </c>
      <c r="F416" s="22" t="s">
        <v>1542</v>
      </c>
      <c r="G416" s="22" t="s">
        <v>1553</v>
      </c>
      <c r="H416" s="22" t="s">
        <v>1546</v>
      </c>
      <c r="I416" s="22" t="s">
        <v>1542</v>
      </c>
      <c r="J416" s="22" t="s">
        <v>1543</v>
      </c>
      <c r="K416" s="20" t="str">
        <f>IF(Tabela813[[#This Row],[C]]&lt;&gt;"",IF(Tabela813[[#This Row],[RED]]&lt;&gt;"",(Tabela813[[#This Row],[RED]] &amp; "."),"") &amp; CONCATENATE(Tabela813[[#This Row],[C]],".",Tabela813[[#This Row],[O]],".",Tabela813[[#This Row],[E]],".",Tabela813[[#This Row],[D1]],".",Tabela813[[#This Row],[D2]],".",Tabela813[[#This Row],[D3]],".",Tabela813[[#This Row],[T]],".",Tabela813[[#This Row],[D4]]),"")</f>
        <v>1.2.1.6.99.2.6.00</v>
      </c>
      <c r="L416" s="23" t="s">
        <v>1098</v>
      </c>
      <c r="M416" s="20" t="str">
        <f t="shared" si="7"/>
        <v>A</v>
      </c>
      <c r="N416" s="20">
        <f>IF(VALUE(Tabela813[[#This Row],[RED]]) &gt; 0,1,0) + IF(VALUE(J416)&gt;0,8,IF(VALUE(I416)&gt;0,7,IF(VALUE(H416)&gt;0,6,IF(VALUE(G416)&gt;0,5,IF(VALUE(F416)&gt;0,4,IF(VALUE(E416)&gt;0,3,IF(VALUE(D416)&gt;0,2,1)))))))</f>
        <v>7</v>
      </c>
      <c r="O416" s="22" t="s">
        <v>51</v>
      </c>
      <c r="P416" s="1" t="s">
        <v>170</v>
      </c>
      <c r="Q416" s="1"/>
      <c r="R416" s="39"/>
      <c r="S416" s="154" t="s">
        <v>158</v>
      </c>
      <c r="T416" s="7" t="str">
        <f>Tabela813[[#This Row],[NR]]&amp;" - "&amp;Tabela813[[#This Row],[Especificação]]</f>
        <v>1.2.1.6.99.2.6.00 - Contribuição para Fundos de Assistência Médica - Outros Beneficiários - Parcelamentos - Juros de Mora</v>
      </c>
    </row>
    <row r="417" spans="1:20" ht="30" x14ac:dyDescent="0.25">
      <c r="A417" s="179"/>
      <c r="B417" s="51"/>
      <c r="C417" s="22" t="s">
        <v>1537</v>
      </c>
      <c r="D417" s="22" t="s">
        <v>1546</v>
      </c>
      <c r="E417" s="22" t="s">
        <v>1537</v>
      </c>
      <c r="F417" s="22" t="s">
        <v>1549</v>
      </c>
      <c r="G417" s="22" t="s">
        <v>1543</v>
      </c>
      <c r="H417" s="22" t="s">
        <v>1540</v>
      </c>
      <c r="I417" s="22" t="s">
        <v>1540</v>
      </c>
      <c r="J417" s="22" t="s">
        <v>1543</v>
      </c>
      <c r="K417" s="20" t="str">
        <f>IF(Tabela813[[#This Row],[C]]&lt;&gt;"",IF(Tabela813[[#This Row],[RED]]&lt;&gt;"",(Tabela813[[#This Row],[RED]] &amp; "."),"") &amp; CONCATENATE(Tabela813[[#This Row],[C]],".",Tabela813[[#This Row],[O]],".",Tabela813[[#This Row],[E]],".",Tabela813[[#This Row],[D1]],".",Tabela813[[#This Row],[D2]],".",Tabela813[[#This Row],[D3]],".",Tabela813[[#This Row],[T]],".",Tabela813[[#This Row],[D4]]),"")</f>
        <v>1.2.1.9.00.0.0.00</v>
      </c>
      <c r="L417" s="23" t="s">
        <v>173</v>
      </c>
      <c r="M417" s="20" t="str">
        <f>IF(N417 &lt; N437,"S","A")</f>
        <v>S</v>
      </c>
      <c r="N417" s="20">
        <f>IF(VALUE(Tabela813[[#This Row],[RED]]) &gt; 0,1,0) + IF(VALUE(J417)&gt;0,8,IF(VALUE(I417)&gt;0,7,IF(VALUE(H417)&gt;0,6,IF(VALUE(G417)&gt;0,5,IF(VALUE(F417)&gt;0,4,IF(VALUE(E417)&gt;0,3,IF(VALUE(D417)&gt;0,2,1)))))))</f>
        <v>4</v>
      </c>
      <c r="O417" s="22" t="s">
        <v>45</v>
      </c>
      <c r="P417" s="1" t="s">
        <v>174</v>
      </c>
      <c r="Q417" s="1"/>
      <c r="R417" s="39"/>
      <c r="S417" s="154" t="s">
        <v>158</v>
      </c>
      <c r="T417" s="7" t="str">
        <f>Tabela813[[#This Row],[NR]]&amp;" - "&amp;Tabela813[[#This Row],[Especificação]]</f>
        <v>1.2.1.9.00.0.0.00 - Outras Contribuições Sociais</v>
      </c>
    </row>
    <row r="418" spans="1:20" ht="30" x14ac:dyDescent="0.25">
      <c r="A418" s="179"/>
      <c r="B418" s="51"/>
      <c r="C418" s="22" t="s">
        <v>1537</v>
      </c>
      <c r="D418" s="22" t="s">
        <v>1546</v>
      </c>
      <c r="E418" s="22" t="s">
        <v>1537</v>
      </c>
      <c r="F418" s="22" t="s">
        <v>1549</v>
      </c>
      <c r="G418" s="22" t="s">
        <v>1570</v>
      </c>
      <c r="H418" s="22" t="s">
        <v>1540</v>
      </c>
      <c r="I418" s="22" t="s">
        <v>1540</v>
      </c>
      <c r="J418" s="22" t="s">
        <v>1543</v>
      </c>
      <c r="K418" s="20" t="str">
        <f>IF(Tabela813[[#This Row],[C]]&lt;&gt;"",IF(Tabela813[[#This Row],[RED]]&lt;&gt;"",(Tabela813[[#This Row],[RED]] &amp; "."),"") &amp; CONCATENATE(Tabela813[[#This Row],[C]],".",Tabela813[[#This Row],[O]],".",Tabela813[[#This Row],[E]],".",Tabela813[[#This Row],[D1]],".",Tabela813[[#This Row],[D2]],".",Tabela813[[#This Row],[D3]],".",Tabela813[[#This Row],[T]],".",Tabela813[[#This Row],[D4]]),"")</f>
        <v>1.2.1.9.50.0.0.00</v>
      </c>
      <c r="L418" s="23" t="s">
        <v>6547</v>
      </c>
      <c r="M418" s="20" t="s">
        <v>3098</v>
      </c>
      <c r="N418" s="20">
        <f>IF(VALUE(Tabela813[[#This Row],[RED]]) &gt; 0,1,0) + IF(VALUE(J418)&gt;0,8,IF(VALUE(I418)&gt;0,7,IF(VALUE(H418)&gt;0,6,IF(VALUE(G418)&gt;0,5,IF(VALUE(F418)&gt;0,4,IF(VALUE(E418)&gt;0,3,IF(VALUE(D418)&gt;0,2,1)))))))</f>
        <v>5</v>
      </c>
      <c r="O418" s="22" t="s">
        <v>45</v>
      </c>
      <c r="P418" s="1" t="s">
        <v>6589</v>
      </c>
      <c r="Q418" s="1" t="s">
        <v>6580</v>
      </c>
      <c r="R418" s="20" t="s">
        <v>14</v>
      </c>
      <c r="S418" s="154">
        <v>45126</v>
      </c>
      <c r="T418" s="7" t="str">
        <f>Tabela813[[#This Row],[NR]]&amp;" - "&amp;Tabela813[[#This Row],[Especificação]]</f>
        <v>1.2.1.9.50.0.0.00 - Outras Contribuições Previdenciárias</v>
      </c>
    </row>
    <row r="419" spans="1:20" ht="30" x14ac:dyDescent="0.25">
      <c r="A419" s="179"/>
      <c r="B419" s="51"/>
      <c r="C419" s="22" t="s">
        <v>1537</v>
      </c>
      <c r="D419" s="22" t="s">
        <v>1546</v>
      </c>
      <c r="E419" s="22" t="s">
        <v>1537</v>
      </c>
      <c r="F419" s="22" t="s">
        <v>1549</v>
      </c>
      <c r="G419" s="22" t="s">
        <v>1570</v>
      </c>
      <c r="H419" s="22" t="s">
        <v>1537</v>
      </c>
      <c r="I419" s="22" t="s">
        <v>1540</v>
      </c>
      <c r="J419" s="22" t="s">
        <v>1543</v>
      </c>
      <c r="K419" s="20" t="str">
        <f>IF(Tabela813[[#This Row],[C]]&lt;&gt;"",IF(Tabela813[[#This Row],[RED]]&lt;&gt;"",(Tabela813[[#This Row],[RED]] &amp; "."),"") &amp; CONCATENATE(Tabela813[[#This Row],[C]],".",Tabela813[[#This Row],[O]],".",Tabela813[[#This Row],[E]],".",Tabela813[[#This Row],[D1]],".",Tabela813[[#This Row],[D2]],".",Tabela813[[#This Row],[D3]],".",Tabela813[[#This Row],[T]],".",Tabela813[[#This Row],[D4]]),"")</f>
        <v>1.2.1.9.50.1.0.00</v>
      </c>
      <c r="L419" s="23" t="s">
        <v>6549</v>
      </c>
      <c r="M419" s="20" t="str">
        <f t="shared" ref="M419:M432" si="8">IF(N419 &lt; N420,"S","A")</f>
        <v>S</v>
      </c>
      <c r="N419" s="20">
        <f>IF(VALUE(Tabela813[[#This Row],[RED]]) &gt; 0,1,0) + IF(VALUE(J419)&gt;0,8,IF(VALUE(I419)&gt;0,7,IF(VALUE(H419)&gt;0,6,IF(VALUE(G419)&gt;0,5,IF(VALUE(F419)&gt;0,4,IF(VALUE(E419)&gt;0,3,IF(VALUE(D419)&gt;0,2,1)))))))</f>
        <v>6</v>
      </c>
      <c r="O419" s="22" t="s">
        <v>45</v>
      </c>
      <c r="P419" s="1" t="s">
        <v>6550</v>
      </c>
      <c r="Q419" s="1" t="s">
        <v>6580</v>
      </c>
      <c r="R419" s="20" t="s">
        <v>14</v>
      </c>
      <c r="S419" s="154">
        <v>45126</v>
      </c>
      <c r="T419" s="7" t="str">
        <f>Tabela813[[#This Row],[NR]]&amp;" - "&amp;Tabela813[[#This Row],[Especificação]]</f>
        <v>1.2.1.9.50.1.0.00 - Contribuições Previdenciárias de Benefícios Mantidos pelo Tesouro</v>
      </c>
    </row>
    <row r="420" spans="1:20" ht="30" x14ac:dyDescent="0.25">
      <c r="A420" s="179"/>
      <c r="B420" s="51"/>
      <c r="C420" s="22" t="s">
        <v>1537</v>
      </c>
      <c r="D420" s="22" t="s">
        <v>1546</v>
      </c>
      <c r="E420" s="22" t="s">
        <v>1537</v>
      </c>
      <c r="F420" s="22" t="s">
        <v>1549</v>
      </c>
      <c r="G420" s="22" t="s">
        <v>1570</v>
      </c>
      <c r="H420" s="22" t="s">
        <v>1537</v>
      </c>
      <c r="I420" s="22" t="s">
        <v>1537</v>
      </c>
      <c r="J420" s="22" t="s">
        <v>1543</v>
      </c>
      <c r="K420" s="20" t="str">
        <f>IF(Tabela813[[#This Row],[C]]&lt;&gt;"",IF(Tabela813[[#This Row],[RED]]&lt;&gt;"",(Tabela813[[#This Row],[RED]] &amp; "."),"") &amp; CONCATENATE(Tabela813[[#This Row],[C]],".",Tabela813[[#This Row],[O]],".",Tabela813[[#This Row],[E]],".",Tabela813[[#This Row],[D1]],".",Tabela813[[#This Row],[D2]],".",Tabela813[[#This Row],[D3]],".",Tabela813[[#This Row],[T]],".",Tabela813[[#This Row],[D4]]),"")</f>
        <v>1.2.1.9.50.1.1.00</v>
      </c>
      <c r="L420" s="23" t="s">
        <v>6591</v>
      </c>
      <c r="M420" s="20" t="str">
        <f t="shared" si="8"/>
        <v>A</v>
      </c>
      <c r="N420" s="20">
        <f>IF(VALUE(Tabela813[[#This Row],[RED]]) &gt; 0,1,0) + IF(VALUE(J420)&gt;0,8,IF(VALUE(I420)&gt;0,7,IF(VALUE(H420)&gt;0,6,IF(VALUE(G420)&gt;0,5,IF(VALUE(F420)&gt;0,4,IF(VALUE(E420)&gt;0,3,IF(VALUE(D420)&gt;0,2,1)))))))</f>
        <v>7</v>
      </c>
      <c r="O420" s="22" t="s">
        <v>45</v>
      </c>
      <c r="P420" s="1" t="s">
        <v>6550</v>
      </c>
      <c r="Q420" s="1"/>
      <c r="R420" s="20" t="s">
        <v>14</v>
      </c>
      <c r="S420" s="154">
        <v>45126</v>
      </c>
      <c r="T420" s="7" t="str">
        <f>Tabela813[[#This Row],[NR]]&amp;" - "&amp;Tabela813[[#This Row],[Especificação]]</f>
        <v>1.2.1.9.50.1.1.00 - Contribuições Previdenciárias de Benefícios Mantidos pelo Tesouro - Principal</v>
      </c>
    </row>
    <row r="421" spans="1:20" ht="30" x14ac:dyDescent="0.25">
      <c r="A421" s="179"/>
      <c r="B421" s="51"/>
      <c r="C421" s="22" t="s">
        <v>1537</v>
      </c>
      <c r="D421" s="22" t="s">
        <v>1546</v>
      </c>
      <c r="E421" s="22" t="s">
        <v>1537</v>
      </c>
      <c r="F421" s="22" t="s">
        <v>1549</v>
      </c>
      <c r="G421" s="22" t="s">
        <v>1570</v>
      </c>
      <c r="H421" s="22" t="s">
        <v>1537</v>
      </c>
      <c r="I421" s="22" t="s">
        <v>1546</v>
      </c>
      <c r="J421" s="22" t="s">
        <v>1543</v>
      </c>
      <c r="K421" s="20" t="str">
        <f>IF(Tabela813[[#This Row],[C]]&lt;&gt;"",IF(Tabela813[[#This Row],[RED]]&lt;&gt;"",(Tabela813[[#This Row],[RED]] &amp; "."),"") &amp; CONCATENATE(Tabela813[[#This Row],[C]],".",Tabela813[[#This Row],[O]],".",Tabela813[[#This Row],[E]],".",Tabela813[[#This Row],[D1]],".",Tabela813[[#This Row],[D2]],".",Tabela813[[#This Row],[D3]],".",Tabela813[[#This Row],[T]],".",Tabela813[[#This Row],[D4]]),"")</f>
        <v>1.2.1.9.50.1.2.00</v>
      </c>
      <c r="L421" s="23" t="s">
        <v>6592</v>
      </c>
      <c r="M421" s="20" t="str">
        <f>IF(N421 &lt; N432,"S","A")</f>
        <v>A</v>
      </c>
      <c r="N421" s="20">
        <f>IF(VALUE(Tabela813[[#This Row],[RED]]) &gt; 0,1,0) + IF(VALUE(J421)&gt;0,8,IF(VALUE(I421)&gt;0,7,IF(VALUE(H421)&gt;0,6,IF(VALUE(G421)&gt;0,5,IF(VALUE(F421)&gt;0,4,IF(VALUE(E421)&gt;0,3,IF(VALUE(D421)&gt;0,2,1)))))))</f>
        <v>7</v>
      </c>
      <c r="O421" s="22" t="s">
        <v>45</v>
      </c>
      <c r="P421" s="1" t="s">
        <v>6550</v>
      </c>
      <c r="Q421" s="1"/>
      <c r="R421" s="20" t="s">
        <v>14</v>
      </c>
      <c r="S421" s="154">
        <v>45126</v>
      </c>
      <c r="T421" s="7" t="str">
        <f>Tabela813[[#This Row],[NR]]&amp;" - "&amp;Tabela813[[#This Row],[Especificação]]</f>
        <v>1.2.1.9.50.1.2.00 - Contribuições Previdenciárias de Benefícios Mantidos pelo Tesouro - Multas e Juros de Mora</v>
      </c>
    </row>
    <row r="422" spans="1:20" ht="30" x14ac:dyDescent="0.25">
      <c r="A422" s="179"/>
      <c r="B422" s="51"/>
      <c r="C422" s="22" t="s">
        <v>1537</v>
      </c>
      <c r="D422" s="22" t="s">
        <v>1546</v>
      </c>
      <c r="E422" s="22" t="s">
        <v>1537</v>
      </c>
      <c r="F422" s="22" t="s">
        <v>1549</v>
      </c>
      <c r="G422" s="22" t="s">
        <v>1570</v>
      </c>
      <c r="H422" s="22" t="s">
        <v>1537</v>
      </c>
      <c r="I422" s="22" t="s">
        <v>1538</v>
      </c>
      <c r="J422" s="22" t="s">
        <v>1543</v>
      </c>
      <c r="K422" s="20" t="str">
        <f>IF(Tabela813[[#This Row],[C]]&lt;&gt;"",IF(Tabela813[[#This Row],[RED]]&lt;&gt;"",(Tabela813[[#This Row],[RED]] &amp; "."),"") &amp; CONCATENATE(Tabela813[[#This Row],[C]],".",Tabela813[[#This Row],[O]],".",Tabela813[[#This Row],[E]],".",Tabela813[[#This Row],[D1]],".",Tabela813[[#This Row],[D2]],".",Tabela813[[#This Row],[D3]],".",Tabela813[[#This Row],[T]],".",Tabela813[[#This Row],[D4]]),"")</f>
        <v>1.2.1.9.50.1.3.00</v>
      </c>
      <c r="L422" s="23" t="s">
        <v>6593</v>
      </c>
      <c r="M422" s="20" t="str">
        <f t="shared" ref="M422:M426" si="9">IF(N422 &lt; N423,"S","A")</f>
        <v>A</v>
      </c>
      <c r="N422" s="20">
        <f>IF(VALUE(Tabela813[[#This Row],[RED]]) &gt; 0,1,0) + IF(VALUE(J422)&gt;0,8,IF(VALUE(I422)&gt;0,7,IF(VALUE(H422)&gt;0,6,IF(VALUE(G422)&gt;0,5,IF(VALUE(F422)&gt;0,4,IF(VALUE(E422)&gt;0,3,IF(VALUE(D422)&gt;0,2,1)))))))</f>
        <v>7</v>
      </c>
      <c r="O422" s="22" t="s">
        <v>45</v>
      </c>
      <c r="P422" s="1" t="s">
        <v>6550</v>
      </c>
      <c r="Q422" s="1"/>
      <c r="R422" s="20" t="s">
        <v>14</v>
      </c>
      <c r="S422" s="154">
        <v>45126</v>
      </c>
      <c r="T422" s="7" t="str">
        <f>Tabela813[[#This Row],[NR]]&amp;" - "&amp;Tabela813[[#This Row],[Especificação]]</f>
        <v>1.2.1.9.50.1.3.00 - Contribuições Previdenciárias de Benefícios Mantidos pelo Tesouro - Dívida Ativa</v>
      </c>
    </row>
    <row r="423" spans="1:20" ht="30" x14ac:dyDescent="0.25">
      <c r="A423" s="179"/>
      <c r="B423" s="51"/>
      <c r="C423" s="22" t="s">
        <v>1537</v>
      </c>
      <c r="D423" s="22" t="s">
        <v>1546</v>
      </c>
      <c r="E423" s="22" t="s">
        <v>1537</v>
      </c>
      <c r="F423" s="22" t="s">
        <v>1549</v>
      </c>
      <c r="G423" s="22" t="s">
        <v>1570</v>
      </c>
      <c r="H423" s="22" t="s">
        <v>1537</v>
      </c>
      <c r="I423" s="22" t="s">
        <v>1547</v>
      </c>
      <c r="J423" s="22" t="s">
        <v>1543</v>
      </c>
      <c r="K423" s="20" t="str">
        <f>IF(Tabela813[[#This Row],[C]]&lt;&gt;"",IF(Tabela813[[#This Row],[RED]]&lt;&gt;"",(Tabela813[[#This Row],[RED]] &amp; "."),"") &amp; CONCATENATE(Tabela813[[#This Row],[C]],".",Tabela813[[#This Row],[O]],".",Tabela813[[#This Row],[E]],".",Tabela813[[#This Row],[D1]],".",Tabela813[[#This Row],[D2]],".",Tabela813[[#This Row],[D3]],".",Tabela813[[#This Row],[T]],".",Tabela813[[#This Row],[D4]]),"")</f>
        <v>1.2.1.9.50.1.4.00</v>
      </c>
      <c r="L423" s="23" t="s">
        <v>6594</v>
      </c>
      <c r="M423" s="20" t="str">
        <f t="shared" si="9"/>
        <v>A</v>
      </c>
      <c r="N423" s="20">
        <f>IF(VALUE(Tabela813[[#This Row],[RED]]) &gt; 0,1,0) + IF(VALUE(J423)&gt;0,8,IF(VALUE(I423)&gt;0,7,IF(VALUE(H423)&gt;0,6,IF(VALUE(G423)&gt;0,5,IF(VALUE(F423)&gt;0,4,IF(VALUE(E423)&gt;0,3,IF(VALUE(D423)&gt;0,2,1)))))))</f>
        <v>7</v>
      </c>
      <c r="O423" s="22" t="s">
        <v>45</v>
      </c>
      <c r="P423" s="1" t="s">
        <v>6550</v>
      </c>
      <c r="Q423" s="1"/>
      <c r="R423" s="20" t="s">
        <v>14</v>
      </c>
      <c r="S423" s="154">
        <v>45126</v>
      </c>
      <c r="T423" s="7" t="str">
        <f>Tabela813[[#This Row],[NR]]&amp;" - "&amp;Tabela813[[#This Row],[Especificação]]</f>
        <v>1.2.1.9.50.1.4.00 - Contribuições Previdenciárias de Benefícios Mantidos pelo Tesouro - Multas e Juros de Mora da Dívida Ativa</v>
      </c>
    </row>
    <row r="424" spans="1:20" ht="30" x14ac:dyDescent="0.25">
      <c r="A424" s="179"/>
      <c r="B424" s="51"/>
      <c r="C424" s="22" t="s">
        <v>1537</v>
      </c>
      <c r="D424" s="22" t="s">
        <v>1546</v>
      </c>
      <c r="E424" s="22" t="s">
        <v>1537</v>
      </c>
      <c r="F424" s="22" t="s">
        <v>1549</v>
      </c>
      <c r="G424" s="22" t="s">
        <v>1570</v>
      </c>
      <c r="H424" s="22" t="s">
        <v>1537</v>
      </c>
      <c r="I424" s="22" t="s">
        <v>1548</v>
      </c>
      <c r="J424" s="22" t="s">
        <v>1543</v>
      </c>
      <c r="K424" s="20" t="str">
        <f>IF(Tabela813[[#This Row],[C]]&lt;&gt;"",IF(Tabela813[[#This Row],[RED]]&lt;&gt;"",(Tabela813[[#This Row],[RED]] &amp; "."),"") &amp; CONCATENATE(Tabela813[[#This Row],[C]],".",Tabela813[[#This Row],[O]],".",Tabela813[[#This Row],[E]],".",Tabela813[[#This Row],[D1]],".",Tabela813[[#This Row],[D2]],".",Tabela813[[#This Row],[D3]],".",Tabela813[[#This Row],[T]],".",Tabela813[[#This Row],[D4]]),"")</f>
        <v>1.2.1.9.50.1.5.00</v>
      </c>
      <c r="L424" s="23" t="s">
        <v>6595</v>
      </c>
      <c r="M424" s="20" t="str">
        <f t="shared" si="9"/>
        <v>A</v>
      </c>
      <c r="N424" s="20">
        <f>IF(VALUE(Tabela813[[#This Row],[RED]]) &gt; 0,1,0) + IF(VALUE(J424)&gt;0,8,IF(VALUE(I424)&gt;0,7,IF(VALUE(H424)&gt;0,6,IF(VALUE(G424)&gt;0,5,IF(VALUE(F424)&gt;0,4,IF(VALUE(E424)&gt;0,3,IF(VALUE(D424)&gt;0,2,1)))))))</f>
        <v>7</v>
      </c>
      <c r="O424" s="22" t="s">
        <v>45</v>
      </c>
      <c r="P424" s="1" t="s">
        <v>6550</v>
      </c>
      <c r="Q424" s="1"/>
      <c r="R424" s="20" t="s">
        <v>14</v>
      </c>
      <c r="S424" s="154">
        <v>45126</v>
      </c>
      <c r="T424" s="7" t="str">
        <f>Tabela813[[#This Row],[NR]]&amp;" - "&amp;Tabela813[[#This Row],[Especificação]]</f>
        <v>1.2.1.9.50.1.5.00 - Contribuições Previdenciárias de Benefícios Mantidos pelo Tesouro  - Multas</v>
      </c>
    </row>
    <row r="425" spans="1:20" ht="30" x14ac:dyDescent="0.25">
      <c r="A425" s="179"/>
      <c r="B425" s="51"/>
      <c r="C425" s="22" t="s">
        <v>1537</v>
      </c>
      <c r="D425" s="22" t="s">
        <v>1546</v>
      </c>
      <c r="E425" s="22" t="s">
        <v>1537</v>
      </c>
      <c r="F425" s="22" t="s">
        <v>1549</v>
      </c>
      <c r="G425" s="22" t="s">
        <v>1570</v>
      </c>
      <c r="H425" s="22" t="s">
        <v>1537</v>
      </c>
      <c r="I425" s="22" t="s">
        <v>1542</v>
      </c>
      <c r="J425" s="22" t="s">
        <v>1543</v>
      </c>
      <c r="K425" s="20" t="str">
        <f>IF(Tabela813[[#This Row],[C]]&lt;&gt;"",IF(Tabela813[[#This Row],[RED]]&lt;&gt;"",(Tabela813[[#This Row],[RED]] &amp; "."),"") &amp; CONCATENATE(Tabela813[[#This Row],[C]],".",Tabela813[[#This Row],[O]],".",Tabela813[[#This Row],[E]],".",Tabela813[[#This Row],[D1]],".",Tabela813[[#This Row],[D2]],".",Tabela813[[#This Row],[D3]],".",Tabela813[[#This Row],[T]],".",Tabela813[[#This Row],[D4]]),"")</f>
        <v>1.2.1.9.50.1.6.00</v>
      </c>
      <c r="L425" s="23" t="s">
        <v>6596</v>
      </c>
      <c r="M425" s="20" t="str">
        <f t="shared" si="9"/>
        <v>A</v>
      </c>
      <c r="N425" s="20">
        <f>IF(VALUE(Tabela813[[#This Row],[RED]]) &gt; 0,1,0) + IF(VALUE(J425)&gt;0,8,IF(VALUE(I425)&gt;0,7,IF(VALUE(H425)&gt;0,6,IF(VALUE(G425)&gt;0,5,IF(VALUE(F425)&gt;0,4,IF(VALUE(E425)&gt;0,3,IF(VALUE(D425)&gt;0,2,1)))))))</f>
        <v>7</v>
      </c>
      <c r="O425" s="22" t="s">
        <v>45</v>
      </c>
      <c r="P425" s="1" t="s">
        <v>6550</v>
      </c>
      <c r="Q425" s="1"/>
      <c r="R425" s="20" t="s">
        <v>14</v>
      </c>
      <c r="S425" s="154">
        <v>45126</v>
      </c>
      <c r="T425" s="7" t="str">
        <f>Tabela813[[#This Row],[NR]]&amp;" - "&amp;Tabela813[[#This Row],[Especificação]]</f>
        <v>1.2.1.9.50.1.6.00 - Contribuições Previdenciárias de Benefícios Mantidos pelo Tesouro - Juros de Mora</v>
      </c>
    </row>
    <row r="426" spans="1:20" ht="30" x14ac:dyDescent="0.25">
      <c r="A426" s="179"/>
      <c r="B426" s="51"/>
      <c r="C426" s="22" t="s">
        <v>1537</v>
      </c>
      <c r="D426" s="22" t="s">
        <v>1546</v>
      </c>
      <c r="E426" s="22" t="s">
        <v>1537</v>
      </c>
      <c r="F426" s="22" t="s">
        <v>1549</v>
      </c>
      <c r="G426" s="22" t="s">
        <v>1570</v>
      </c>
      <c r="H426" s="22" t="s">
        <v>1537</v>
      </c>
      <c r="I426" s="22" t="s">
        <v>1544</v>
      </c>
      <c r="J426" s="22" t="s">
        <v>1543</v>
      </c>
      <c r="K426" s="20" t="str">
        <f>IF(Tabela813[[#This Row],[C]]&lt;&gt;"",IF(Tabela813[[#This Row],[RED]]&lt;&gt;"",(Tabela813[[#This Row],[RED]] &amp; "."),"") &amp; CONCATENATE(Tabela813[[#This Row],[C]],".",Tabela813[[#This Row],[O]],".",Tabela813[[#This Row],[E]],".",Tabela813[[#This Row],[D1]],".",Tabela813[[#This Row],[D2]],".",Tabela813[[#This Row],[D3]],".",Tabela813[[#This Row],[T]],".",Tabela813[[#This Row],[D4]]),"")</f>
        <v>1.2.1.9.50.1.7.00</v>
      </c>
      <c r="L426" s="23" t="s">
        <v>6597</v>
      </c>
      <c r="M426" s="20" t="str">
        <f t="shared" si="9"/>
        <v>A</v>
      </c>
      <c r="N426" s="20">
        <f>IF(VALUE(Tabela813[[#This Row],[RED]]) &gt; 0,1,0) + IF(VALUE(J426)&gt;0,8,IF(VALUE(I426)&gt;0,7,IF(VALUE(H426)&gt;0,6,IF(VALUE(G426)&gt;0,5,IF(VALUE(F426)&gt;0,4,IF(VALUE(E426)&gt;0,3,IF(VALUE(D426)&gt;0,2,1)))))))</f>
        <v>7</v>
      </c>
      <c r="O426" s="22" t="s">
        <v>45</v>
      </c>
      <c r="P426" s="1" t="s">
        <v>6550</v>
      </c>
      <c r="Q426" s="1"/>
      <c r="R426" s="20" t="s">
        <v>14</v>
      </c>
      <c r="S426" s="154">
        <v>45126</v>
      </c>
      <c r="T426" s="7" t="str">
        <f>Tabela813[[#This Row],[NR]]&amp;" - "&amp;Tabela813[[#This Row],[Especificação]]</f>
        <v>1.2.1.9.50.1.7.00 - Contribuições Previdenciárias de Benefícios Mantidos pelo Tesouro - Dívida Ativa - Multas da Dívida Ativa</v>
      </c>
    </row>
    <row r="427" spans="1:20" ht="30" x14ac:dyDescent="0.25">
      <c r="A427" s="179"/>
      <c r="B427" s="51"/>
      <c r="C427" s="22" t="s">
        <v>1537</v>
      </c>
      <c r="D427" s="22" t="s">
        <v>1546</v>
      </c>
      <c r="E427" s="22" t="s">
        <v>1537</v>
      </c>
      <c r="F427" s="22" t="s">
        <v>1549</v>
      </c>
      <c r="G427" s="22" t="s">
        <v>1570</v>
      </c>
      <c r="H427" s="22" t="s">
        <v>1537</v>
      </c>
      <c r="I427" s="22" t="s">
        <v>1545</v>
      </c>
      <c r="J427" s="22" t="s">
        <v>1543</v>
      </c>
      <c r="K427" s="20" t="s">
        <v>6590</v>
      </c>
      <c r="L427" s="23" t="s">
        <v>6598</v>
      </c>
      <c r="M427" s="20" t="str">
        <f t="shared" ref="M427:M431" si="10">IF(N427 &lt; N428,"S","A")</f>
        <v>A</v>
      </c>
      <c r="N427" s="20">
        <f>IF(VALUE(Tabela813[[#This Row],[RED]]) &gt; 0,1,0) + IF(VALUE(J427)&gt;0,8,IF(VALUE(I427)&gt;0,7,IF(VALUE(H427)&gt;0,6,IF(VALUE(G427)&gt;0,5,IF(VALUE(F427)&gt;0,4,IF(VALUE(E427)&gt;0,3,IF(VALUE(D427)&gt;0,2,1)))))))</f>
        <v>7</v>
      </c>
      <c r="O427" s="22" t="s">
        <v>45</v>
      </c>
      <c r="P427" s="1" t="s">
        <v>6550</v>
      </c>
      <c r="Q427" s="1"/>
      <c r="R427" s="20" t="s">
        <v>14</v>
      </c>
      <c r="S427" s="154">
        <v>45126</v>
      </c>
      <c r="T427" s="7" t="str">
        <f>Tabela813[[#This Row],[NR]]&amp;" - "&amp;Tabela813[[#This Row],[Especificação]]</f>
        <v>1.2.1.9.50.1.8.00 - Contribuições Previdenciárias de Benefícios Mantidos pelo Tesouro - Juros de Mora da Dívida Ativa</v>
      </c>
    </row>
    <row r="428" spans="1:20" ht="30" x14ac:dyDescent="0.25">
      <c r="A428" s="179"/>
      <c r="B428" s="51"/>
      <c r="C428" s="22" t="s">
        <v>1537</v>
      </c>
      <c r="D428" s="22" t="s">
        <v>1546</v>
      </c>
      <c r="E428" s="22" t="s">
        <v>1537</v>
      </c>
      <c r="F428" s="22" t="s">
        <v>1549</v>
      </c>
      <c r="G428" s="22" t="s">
        <v>1570</v>
      </c>
      <c r="H428" s="22" t="s">
        <v>1549</v>
      </c>
      <c r="I428" s="22" t="s">
        <v>1540</v>
      </c>
      <c r="J428" s="22" t="s">
        <v>1543</v>
      </c>
      <c r="K428" s="20" t="s">
        <v>6599</v>
      </c>
      <c r="L428" s="23" t="s">
        <v>6551</v>
      </c>
      <c r="M428" s="20" t="str">
        <f t="shared" si="10"/>
        <v>S</v>
      </c>
      <c r="N428" s="20">
        <f>IF(VALUE(Tabela813[[#This Row],[RED]]) &gt; 0,1,0) + IF(VALUE(J428)&gt;0,8,IF(VALUE(I428)&gt;0,7,IF(VALUE(H428)&gt;0,6,IF(VALUE(G428)&gt;0,5,IF(VALUE(F428)&gt;0,4,IF(VALUE(E428)&gt;0,3,IF(VALUE(D428)&gt;0,2,1)))))))</f>
        <v>6</v>
      </c>
      <c r="O428" s="22" t="s">
        <v>45</v>
      </c>
      <c r="P428" s="1" t="s">
        <v>6552</v>
      </c>
      <c r="Q428" s="1" t="s">
        <v>6580</v>
      </c>
      <c r="R428" s="20" t="s">
        <v>14</v>
      </c>
      <c r="S428" s="154">
        <v>45126</v>
      </c>
      <c r="T428" s="7" t="str">
        <f>Tabela813[[#This Row],[NR]]&amp;" - "&amp;Tabela813[[#This Row],[Especificação]]</f>
        <v>1.2.1.9.50.9.0.00 - Demais Contribuições Previdenciárias</v>
      </c>
    </row>
    <row r="429" spans="1:20" ht="30" x14ac:dyDescent="0.25">
      <c r="A429" s="179"/>
      <c r="B429" s="51"/>
      <c r="C429" s="22" t="s">
        <v>1537</v>
      </c>
      <c r="D429" s="22" t="s">
        <v>1546</v>
      </c>
      <c r="E429" s="22" t="s">
        <v>1537</v>
      </c>
      <c r="F429" s="22" t="s">
        <v>1549</v>
      </c>
      <c r="G429" s="22" t="s">
        <v>1570</v>
      </c>
      <c r="H429" s="22" t="s">
        <v>1549</v>
      </c>
      <c r="I429" s="22" t="s">
        <v>1537</v>
      </c>
      <c r="J429" s="22" t="s">
        <v>1543</v>
      </c>
      <c r="K429" s="20" t="str">
        <f>IF(Tabela813[[#This Row],[C]]&lt;&gt;"",IF(Tabela813[[#This Row],[RED]]&lt;&gt;"",(Tabela813[[#This Row],[RED]] &amp; "."),"") &amp; CONCATENATE(Tabela813[[#This Row],[C]],".",Tabela813[[#This Row],[O]],".",Tabela813[[#This Row],[E]],".",Tabela813[[#This Row],[D1]],".",Tabela813[[#This Row],[D2]],".",Tabela813[[#This Row],[D3]],".",Tabela813[[#This Row],[T]],".",Tabela813[[#This Row],[D4]]),"")</f>
        <v>1.2.1.9.50.9.1.00</v>
      </c>
      <c r="L429" s="23" t="s">
        <v>6551</v>
      </c>
      <c r="M429" s="20" t="str">
        <f t="shared" si="10"/>
        <v>A</v>
      </c>
      <c r="N429" s="20">
        <f>IF(VALUE(Tabela813[[#This Row],[RED]]) &gt; 0,1,0) + IF(VALUE(J429)&gt;0,8,IF(VALUE(I429)&gt;0,7,IF(VALUE(H429)&gt;0,6,IF(VALUE(G429)&gt;0,5,IF(VALUE(F429)&gt;0,4,IF(VALUE(E429)&gt;0,3,IF(VALUE(D429)&gt;0,2,1)))))))</f>
        <v>7</v>
      </c>
      <c r="O429" s="22" t="s">
        <v>45</v>
      </c>
      <c r="P429" s="1" t="s">
        <v>6552</v>
      </c>
      <c r="Q429" s="1" t="s">
        <v>6580</v>
      </c>
      <c r="R429" s="20" t="s">
        <v>14</v>
      </c>
      <c r="S429" s="154">
        <v>45126</v>
      </c>
      <c r="T429" s="7" t="str">
        <f>Tabela813[[#This Row],[NR]]&amp;" - "&amp;Tabela813[[#This Row],[Especificação]]</f>
        <v>1.2.1.9.50.9.1.00 - Demais Contribuições Previdenciárias</v>
      </c>
    </row>
    <row r="430" spans="1:20" ht="30" x14ac:dyDescent="0.25">
      <c r="A430" s="179"/>
      <c r="B430" s="51"/>
      <c r="C430" s="22" t="s">
        <v>1537</v>
      </c>
      <c r="D430" s="22" t="s">
        <v>1546</v>
      </c>
      <c r="E430" s="22" t="s">
        <v>1537</v>
      </c>
      <c r="F430" s="22" t="s">
        <v>1549</v>
      </c>
      <c r="G430" s="22" t="s">
        <v>1570</v>
      </c>
      <c r="H430" s="22" t="s">
        <v>1549</v>
      </c>
      <c r="I430" s="22" t="s">
        <v>1546</v>
      </c>
      <c r="J430" s="22" t="s">
        <v>1543</v>
      </c>
      <c r="K430" s="20" t="str">
        <f>IF(Tabela813[[#This Row],[C]]&lt;&gt;"",IF(Tabela813[[#This Row],[RED]]&lt;&gt;"",(Tabela813[[#This Row],[RED]] &amp; "."),"") &amp; CONCATENATE(Tabela813[[#This Row],[C]],".",Tabela813[[#This Row],[O]],".",Tabela813[[#This Row],[E]],".",Tabela813[[#This Row],[D1]],".",Tabela813[[#This Row],[D2]],".",Tabela813[[#This Row],[D3]],".",Tabela813[[#This Row],[T]],".",Tabela813[[#This Row],[D4]]),"")</f>
        <v>1.2.1.9.50.9.2.00</v>
      </c>
      <c r="L430" s="23" t="s">
        <v>6551</v>
      </c>
      <c r="M430" s="20" t="str">
        <f t="shared" si="10"/>
        <v>A</v>
      </c>
      <c r="N430" s="20">
        <f>IF(VALUE(Tabela813[[#This Row],[RED]]) &gt; 0,1,0) + IF(VALUE(J430)&gt;0,8,IF(VALUE(I430)&gt;0,7,IF(VALUE(H430)&gt;0,6,IF(VALUE(G430)&gt;0,5,IF(VALUE(F430)&gt;0,4,IF(VALUE(E430)&gt;0,3,IF(VALUE(D430)&gt;0,2,1)))))))</f>
        <v>7</v>
      </c>
      <c r="O430" s="22" t="s">
        <v>45</v>
      </c>
      <c r="P430" s="1" t="s">
        <v>6552</v>
      </c>
      <c r="Q430" s="1"/>
      <c r="R430" s="20" t="s">
        <v>14</v>
      </c>
      <c r="S430" s="154">
        <v>45126</v>
      </c>
      <c r="T430" s="7" t="str">
        <f>Tabela813[[#This Row],[NR]]&amp;" - "&amp;Tabela813[[#This Row],[Especificação]]</f>
        <v>1.2.1.9.50.9.2.00 - Demais Contribuições Previdenciárias</v>
      </c>
    </row>
    <row r="431" spans="1:20" ht="30" x14ac:dyDescent="0.25">
      <c r="A431" s="179"/>
      <c r="B431" s="51"/>
      <c r="C431" s="22" t="s">
        <v>1537</v>
      </c>
      <c r="D431" s="22" t="s">
        <v>1546</v>
      </c>
      <c r="E431" s="22" t="s">
        <v>1537</v>
      </c>
      <c r="F431" s="22" t="s">
        <v>1549</v>
      </c>
      <c r="G431" s="22" t="s">
        <v>1570</v>
      </c>
      <c r="H431" s="22" t="s">
        <v>1549</v>
      </c>
      <c r="I431" s="22" t="s">
        <v>1538</v>
      </c>
      <c r="J431" s="22" t="s">
        <v>1543</v>
      </c>
      <c r="K431" s="20" t="str">
        <f>IF(Tabela813[[#This Row],[C]]&lt;&gt;"",IF(Tabela813[[#This Row],[RED]]&lt;&gt;"",(Tabela813[[#This Row],[RED]] &amp; "."),"") &amp; CONCATENATE(Tabela813[[#This Row],[C]],".",Tabela813[[#This Row],[O]],".",Tabela813[[#This Row],[E]],".",Tabela813[[#This Row],[D1]],".",Tabela813[[#This Row],[D2]],".",Tabela813[[#This Row],[D3]],".",Tabela813[[#This Row],[T]],".",Tabela813[[#This Row],[D4]]),"")</f>
        <v>1.2.1.9.50.9.3.00</v>
      </c>
      <c r="L431" s="23" t="s">
        <v>6551</v>
      </c>
      <c r="M431" s="20" t="str">
        <f t="shared" si="10"/>
        <v>A</v>
      </c>
      <c r="N431" s="20">
        <f>IF(VALUE(Tabela813[[#This Row],[RED]]) &gt; 0,1,0) + IF(VALUE(J431)&gt;0,8,IF(VALUE(I431)&gt;0,7,IF(VALUE(H431)&gt;0,6,IF(VALUE(G431)&gt;0,5,IF(VALUE(F431)&gt;0,4,IF(VALUE(E431)&gt;0,3,IF(VALUE(D431)&gt;0,2,1)))))))</f>
        <v>7</v>
      </c>
      <c r="O431" s="22" t="s">
        <v>45</v>
      </c>
      <c r="P431" s="1" t="s">
        <v>6552</v>
      </c>
      <c r="Q431" s="1"/>
      <c r="R431" s="20" t="s">
        <v>14</v>
      </c>
      <c r="S431" s="154">
        <v>45126</v>
      </c>
      <c r="T431" s="7" t="str">
        <f>Tabela813[[#This Row],[NR]]&amp;" - "&amp;Tabela813[[#This Row],[Especificação]]</f>
        <v>1.2.1.9.50.9.3.00 - Demais Contribuições Previdenciárias</v>
      </c>
    </row>
    <row r="432" spans="1:20" ht="30" x14ac:dyDescent="0.25">
      <c r="A432" s="179"/>
      <c r="B432" s="51"/>
      <c r="C432" s="22" t="s">
        <v>1537</v>
      </c>
      <c r="D432" s="22" t="s">
        <v>1546</v>
      </c>
      <c r="E432" s="22" t="s">
        <v>1537</v>
      </c>
      <c r="F432" s="22" t="s">
        <v>1549</v>
      </c>
      <c r="G432" s="22" t="s">
        <v>1570</v>
      </c>
      <c r="H432" s="22" t="s">
        <v>1549</v>
      </c>
      <c r="I432" s="22" t="s">
        <v>1547</v>
      </c>
      <c r="J432" s="22" t="s">
        <v>1543</v>
      </c>
      <c r="K432" s="20" t="str">
        <f>IF(Tabela813[[#This Row],[C]]&lt;&gt;"",IF(Tabela813[[#This Row],[RED]]&lt;&gt;"",(Tabela813[[#This Row],[RED]] &amp; "."),"") &amp; CONCATENATE(Tabela813[[#This Row],[C]],".",Tabela813[[#This Row],[O]],".",Tabela813[[#This Row],[E]],".",Tabela813[[#This Row],[D1]],".",Tabela813[[#This Row],[D2]],".",Tabela813[[#This Row],[D3]],".",Tabela813[[#This Row],[T]],".",Tabela813[[#This Row],[D4]]),"")</f>
        <v>1.2.1.9.50.9.4.00</v>
      </c>
      <c r="L432" s="23" t="s">
        <v>6551</v>
      </c>
      <c r="M432" s="20" t="str">
        <f t="shared" si="8"/>
        <v>A</v>
      </c>
      <c r="N432" s="20">
        <f>IF(VALUE(Tabela813[[#This Row],[RED]]) &gt; 0,1,0) + IF(VALUE(J432)&gt;0,8,IF(VALUE(I432)&gt;0,7,IF(VALUE(H432)&gt;0,6,IF(VALUE(G432)&gt;0,5,IF(VALUE(F432)&gt;0,4,IF(VALUE(E432)&gt;0,3,IF(VALUE(D432)&gt;0,2,1)))))))</f>
        <v>7</v>
      </c>
      <c r="O432" s="22" t="s">
        <v>45</v>
      </c>
      <c r="P432" s="1" t="s">
        <v>6552</v>
      </c>
      <c r="Q432" s="1"/>
      <c r="R432" s="20" t="s">
        <v>14</v>
      </c>
      <c r="S432" s="154">
        <v>45126</v>
      </c>
      <c r="T432" s="7" t="str">
        <f>Tabela813[[#This Row],[NR]]&amp;" - "&amp;Tabela813[[#This Row],[Especificação]]</f>
        <v>1.2.1.9.50.9.4.00 - Demais Contribuições Previdenciárias</v>
      </c>
    </row>
    <row r="433" spans="1:20" ht="30" x14ac:dyDescent="0.25">
      <c r="A433" s="179"/>
      <c r="B433" s="51"/>
      <c r="C433" s="22" t="s">
        <v>1537</v>
      </c>
      <c r="D433" s="22" t="s">
        <v>1546</v>
      </c>
      <c r="E433" s="22" t="s">
        <v>1537</v>
      </c>
      <c r="F433" s="22" t="s">
        <v>1549</v>
      </c>
      <c r="G433" s="22" t="s">
        <v>1570</v>
      </c>
      <c r="H433" s="22" t="s">
        <v>1549</v>
      </c>
      <c r="I433" s="22" t="s">
        <v>1548</v>
      </c>
      <c r="J433" s="22" t="s">
        <v>1543</v>
      </c>
      <c r="K433" s="20" t="str">
        <f>IF(Tabela813[[#This Row],[C]]&lt;&gt;"",IF(Tabela813[[#This Row],[RED]]&lt;&gt;"",(Tabela813[[#This Row],[RED]] &amp; "."),"") &amp; CONCATENATE(Tabela813[[#This Row],[C]],".",Tabela813[[#This Row],[O]],".",Tabela813[[#This Row],[E]],".",Tabela813[[#This Row],[D1]],".",Tabela813[[#This Row],[D2]],".",Tabela813[[#This Row],[D3]],".",Tabela813[[#This Row],[T]],".",Tabela813[[#This Row],[D4]]),"")</f>
        <v>1.2.1.9.50.9.5.00</v>
      </c>
      <c r="L433" s="23" t="s">
        <v>6551</v>
      </c>
      <c r="M433" s="20" t="str">
        <f t="shared" ref="M433:M434" si="11">IF(N433 &lt; N434,"S","A")</f>
        <v>A</v>
      </c>
      <c r="N433" s="20">
        <f>IF(VALUE(Tabela813[[#This Row],[RED]]) &gt; 0,1,0) + IF(VALUE(J433)&gt;0,8,IF(VALUE(I433)&gt;0,7,IF(VALUE(H433)&gt;0,6,IF(VALUE(G433)&gt;0,5,IF(VALUE(F433)&gt;0,4,IF(VALUE(E433)&gt;0,3,IF(VALUE(D433)&gt;0,2,1)))))))</f>
        <v>7</v>
      </c>
      <c r="O433" s="22" t="s">
        <v>45</v>
      </c>
      <c r="P433" s="1" t="s">
        <v>6552</v>
      </c>
      <c r="Q433" s="1"/>
      <c r="R433" s="20" t="s">
        <v>14</v>
      </c>
      <c r="S433" s="154">
        <v>45126</v>
      </c>
      <c r="T433" s="7" t="str">
        <f>Tabela813[[#This Row],[NR]]&amp;" - "&amp;Tabela813[[#This Row],[Especificação]]</f>
        <v>1.2.1.9.50.9.5.00 - Demais Contribuições Previdenciárias</v>
      </c>
    </row>
    <row r="434" spans="1:20" ht="30" x14ac:dyDescent="0.25">
      <c r="A434" s="179"/>
      <c r="B434" s="51"/>
      <c r="C434" s="22" t="s">
        <v>1537</v>
      </c>
      <c r="D434" s="22" t="s">
        <v>1546</v>
      </c>
      <c r="E434" s="22" t="s">
        <v>1537</v>
      </c>
      <c r="F434" s="22" t="s">
        <v>1549</v>
      </c>
      <c r="G434" s="22" t="s">
        <v>1570</v>
      </c>
      <c r="H434" s="22" t="s">
        <v>1549</v>
      </c>
      <c r="I434" s="22" t="s">
        <v>1542</v>
      </c>
      <c r="J434" s="22" t="s">
        <v>1543</v>
      </c>
      <c r="K434" s="20" t="str">
        <f>IF(Tabela813[[#This Row],[C]]&lt;&gt;"",IF(Tabela813[[#This Row],[RED]]&lt;&gt;"",(Tabela813[[#This Row],[RED]] &amp; "."),"") &amp; CONCATENATE(Tabela813[[#This Row],[C]],".",Tabela813[[#This Row],[O]],".",Tabela813[[#This Row],[E]],".",Tabela813[[#This Row],[D1]],".",Tabela813[[#This Row],[D2]],".",Tabela813[[#This Row],[D3]],".",Tabela813[[#This Row],[T]],".",Tabela813[[#This Row],[D4]]),"")</f>
        <v>1.2.1.9.50.9.6.00</v>
      </c>
      <c r="L434" s="23" t="s">
        <v>6551</v>
      </c>
      <c r="M434" s="20" t="str">
        <f t="shared" si="11"/>
        <v>A</v>
      </c>
      <c r="N434" s="20">
        <f>IF(VALUE(Tabela813[[#This Row],[RED]]) &gt; 0,1,0) + IF(VALUE(J434)&gt;0,8,IF(VALUE(I434)&gt;0,7,IF(VALUE(H434)&gt;0,6,IF(VALUE(G434)&gt;0,5,IF(VALUE(F434)&gt;0,4,IF(VALUE(E434)&gt;0,3,IF(VALUE(D434)&gt;0,2,1)))))))</f>
        <v>7</v>
      </c>
      <c r="O434" s="22" t="s">
        <v>45</v>
      </c>
      <c r="P434" s="1" t="s">
        <v>6552</v>
      </c>
      <c r="Q434" s="1"/>
      <c r="R434" s="20" t="s">
        <v>14</v>
      </c>
      <c r="S434" s="154">
        <v>45126</v>
      </c>
      <c r="T434" s="7" t="str">
        <f>Tabela813[[#This Row],[NR]]&amp;" - "&amp;Tabela813[[#This Row],[Especificação]]</f>
        <v>1.2.1.9.50.9.6.00 - Demais Contribuições Previdenciárias</v>
      </c>
    </row>
    <row r="435" spans="1:20" ht="30" x14ac:dyDescent="0.25">
      <c r="A435" s="179"/>
      <c r="B435" s="51"/>
      <c r="C435" s="22" t="s">
        <v>1537</v>
      </c>
      <c r="D435" s="22" t="s">
        <v>1546</v>
      </c>
      <c r="E435" s="22" t="s">
        <v>1537</v>
      </c>
      <c r="F435" s="22" t="s">
        <v>1549</v>
      </c>
      <c r="G435" s="22" t="s">
        <v>1570</v>
      </c>
      <c r="H435" s="22" t="s">
        <v>1549</v>
      </c>
      <c r="I435" s="22" t="s">
        <v>1544</v>
      </c>
      <c r="J435" s="22" t="s">
        <v>1543</v>
      </c>
      <c r="K435" s="20" t="str">
        <f>IF(Tabela813[[#This Row],[C]]&lt;&gt;"",IF(Tabela813[[#This Row],[RED]]&lt;&gt;"",(Tabela813[[#This Row],[RED]] &amp; "."),"") &amp; CONCATENATE(Tabela813[[#This Row],[C]],".",Tabela813[[#This Row],[O]],".",Tabela813[[#This Row],[E]],".",Tabela813[[#This Row],[D1]],".",Tabela813[[#This Row],[D2]],".",Tabela813[[#This Row],[D3]],".",Tabela813[[#This Row],[T]],".",Tabela813[[#This Row],[D4]]),"")</f>
        <v>1.2.1.9.50.9.7.00</v>
      </c>
      <c r="L435" s="23" t="s">
        <v>6551</v>
      </c>
      <c r="M435" s="20" t="s">
        <v>3099</v>
      </c>
      <c r="N435" s="20">
        <f>IF(VALUE(Tabela813[[#This Row],[RED]]) &gt; 0,1,0) + IF(VALUE(J435)&gt;0,8,IF(VALUE(I435)&gt;0,7,IF(VALUE(H435)&gt;0,6,IF(VALUE(G435)&gt;0,5,IF(VALUE(F435)&gt;0,4,IF(VALUE(E435)&gt;0,3,IF(VALUE(D435)&gt;0,2,1)))))))</f>
        <v>7</v>
      </c>
      <c r="O435" s="22" t="s">
        <v>45</v>
      </c>
      <c r="P435" s="1" t="s">
        <v>6552</v>
      </c>
      <c r="Q435" s="1"/>
      <c r="R435" s="20" t="s">
        <v>14</v>
      </c>
      <c r="S435" s="154">
        <v>45126</v>
      </c>
      <c r="T435" s="7" t="str">
        <f>Tabela813[[#This Row],[NR]]&amp;" - "&amp;Tabela813[[#This Row],[Especificação]]</f>
        <v>1.2.1.9.50.9.7.00 - Demais Contribuições Previdenciárias</v>
      </c>
    </row>
    <row r="436" spans="1:20" ht="30" x14ac:dyDescent="0.25">
      <c r="A436" s="179"/>
      <c r="B436" s="163"/>
      <c r="C436" s="164" t="s">
        <v>1537</v>
      </c>
      <c r="D436" s="164" t="s">
        <v>1546</v>
      </c>
      <c r="E436" s="164" t="s">
        <v>1537</v>
      </c>
      <c r="F436" s="164" t="s">
        <v>1549</v>
      </c>
      <c r="G436" s="164" t="s">
        <v>1570</v>
      </c>
      <c r="H436" s="164" t="s">
        <v>1549</v>
      </c>
      <c r="I436" s="22" t="s">
        <v>1545</v>
      </c>
      <c r="J436" s="164" t="s">
        <v>1543</v>
      </c>
      <c r="K436" s="165" t="str">
        <f>IF(Tabela813[[#This Row],[C]]&lt;&gt;"",IF(Tabela813[[#This Row],[RED]]&lt;&gt;"",(Tabela813[[#This Row],[RED]] &amp; "."),"") &amp; CONCATENATE(Tabela813[[#This Row],[C]],".",Tabela813[[#This Row],[O]],".",Tabela813[[#This Row],[E]],".",Tabela813[[#This Row],[D1]],".",Tabela813[[#This Row],[D2]],".",Tabela813[[#This Row],[D3]],".",Tabela813[[#This Row],[T]],".",Tabela813[[#This Row],[D4]]),"")</f>
        <v>1.2.1.9.50.9.8.00</v>
      </c>
      <c r="L436" s="166" t="s">
        <v>6551</v>
      </c>
      <c r="M436" s="165" t="s">
        <v>3099</v>
      </c>
      <c r="N436" s="165">
        <f>IF(VALUE(Tabela813[[#This Row],[RED]]) &gt; 0,1,0) + IF(VALUE(J436)&gt;0,8,IF(VALUE(I436)&gt;0,7,IF(VALUE(H436)&gt;0,6,IF(VALUE(G436)&gt;0,5,IF(VALUE(F436)&gt;0,4,IF(VALUE(E436)&gt;0,3,IF(VALUE(D436)&gt;0,2,1)))))))</f>
        <v>7</v>
      </c>
      <c r="O436" s="164" t="s">
        <v>45</v>
      </c>
      <c r="P436" s="167" t="s">
        <v>6552</v>
      </c>
      <c r="Q436" s="167"/>
      <c r="R436" s="165" t="s">
        <v>14</v>
      </c>
      <c r="S436" s="154">
        <v>45126</v>
      </c>
      <c r="T436" s="7" t="str">
        <f>Tabela813[[#This Row],[NR]]&amp;" - "&amp;Tabela813[[#This Row],[Especificação]]</f>
        <v>1.2.1.9.50.9.8.00 - Demais Contribuições Previdenciárias</v>
      </c>
    </row>
    <row r="437" spans="1:20" ht="30" x14ac:dyDescent="0.25">
      <c r="A437" s="179"/>
      <c r="B437" s="51"/>
      <c r="C437" s="22" t="s">
        <v>1537</v>
      </c>
      <c r="D437" s="22" t="s">
        <v>1546</v>
      </c>
      <c r="E437" s="22" t="s">
        <v>1537</v>
      </c>
      <c r="F437" s="22" t="s">
        <v>1549</v>
      </c>
      <c r="G437" s="22" t="s">
        <v>1553</v>
      </c>
      <c r="H437" s="22" t="s">
        <v>1540</v>
      </c>
      <c r="I437" s="22" t="s">
        <v>1540</v>
      </c>
      <c r="J437" s="22" t="s">
        <v>1543</v>
      </c>
      <c r="K437" s="20" t="str">
        <f>IF(Tabela813[[#This Row],[C]]&lt;&gt;"",IF(Tabela813[[#This Row],[RED]]&lt;&gt;"",(Tabela813[[#This Row],[RED]] &amp; "."),"") &amp; CONCATENATE(Tabela813[[#This Row],[C]],".",Tabela813[[#This Row],[O]],".",Tabela813[[#This Row],[E]],".",Tabela813[[#This Row],[D1]],".",Tabela813[[#This Row],[D2]],".",Tabela813[[#This Row],[D3]],".",Tabela813[[#This Row],[T]],".",Tabela813[[#This Row],[D4]]),"")</f>
        <v>1.2.1.9.99.0.0.00</v>
      </c>
      <c r="L437" s="23" t="s">
        <v>175</v>
      </c>
      <c r="M437" s="20" t="str">
        <f t="shared" si="7"/>
        <v>S</v>
      </c>
      <c r="N437" s="20">
        <f>IF(VALUE(Tabela813[[#This Row],[RED]]) &gt; 0,1,0) + IF(VALUE(J437)&gt;0,8,IF(VALUE(I437)&gt;0,7,IF(VALUE(H437)&gt;0,6,IF(VALUE(G437)&gt;0,5,IF(VALUE(F437)&gt;0,4,IF(VALUE(E437)&gt;0,3,IF(VALUE(D437)&gt;0,2,1)))))))</f>
        <v>5</v>
      </c>
      <c r="O437" s="22" t="s">
        <v>51</v>
      </c>
      <c r="P437" s="1" t="s">
        <v>176</v>
      </c>
      <c r="Q437" s="1"/>
      <c r="R437" s="39"/>
      <c r="S437" s="154" t="s">
        <v>158</v>
      </c>
      <c r="T437" s="7" t="str">
        <f>Tabela813[[#This Row],[NR]]&amp;" - "&amp;Tabela813[[#This Row],[Especificação]]</f>
        <v>1.2.1.9.99.0.0.00 - Demais Contribuições Sociais</v>
      </c>
    </row>
    <row r="438" spans="1:20" ht="75" x14ac:dyDescent="0.25">
      <c r="A438" s="179"/>
      <c r="B438" s="51"/>
      <c r="C438" s="22" t="s">
        <v>1537</v>
      </c>
      <c r="D438" s="22" t="s">
        <v>1546</v>
      </c>
      <c r="E438" s="22" t="s">
        <v>1537</v>
      </c>
      <c r="F438" s="22" t="s">
        <v>1549</v>
      </c>
      <c r="G438" s="22" t="s">
        <v>1553</v>
      </c>
      <c r="H438" s="22" t="s">
        <v>1537</v>
      </c>
      <c r="I438" s="22" t="s">
        <v>1540</v>
      </c>
      <c r="J438" s="22" t="s">
        <v>1543</v>
      </c>
      <c r="K438" s="20" t="str">
        <f>IF(Tabela813[[#This Row],[C]]&lt;&gt;"",IF(Tabela813[[#This Row],[RED]]&lt;&gt;"",(Tabela813[[#This Row],[RED]] &amp; "."),"") &amp; CONCATENATE(Tabela813[[#This Row],[C]],".",Tabela813[[#This Row],[O]],".",Tabela813[[#This Row],[E]],".",Tabela813[[#This Row],[D1]],".",Tabela813[[#This Row],[D2]],".",Tabela813[[#This Row],[D3]],".",Tabela813[[#This Row],[T]],".",Tabela813[[#This Row],[D4]]),"")</f>
        <v>1.2.1.9.99.1.0.00</v>
      </c>
      <c r="L438" s="23" t="s">
        <v>3723</v>
      </c>
      <c r="M438" s="20" t="str">
        <f t="shared" si="7"/>
        <v>S</v>
      </c>
      <c r="N438" s="20">
        <f>IF(VALUE(Tabela813[[#This Row],[RED]]) &gt; 0,1,0) + IF(VALUE(J438)&gt;0,8,IF(VALUE(I438)&gt;0,7,IF(VALUE(H438)&gt;0,6,IF(VALUE(G438)&gt;0,5,IF(VALUE(F438)&gt;0,4,IF(VALUE(E438)&gt;0,3,IF(VALUE(D438)&gt;0,2,1)))))))</f>
        <v>6</v>
      </c>
      <c r="O438" s="22" t="s">
        <v>51</v>
      </c>
      <c r="P438" s="1" t="s">
        <v>177</v>
      </c>
      <c r="Q438" s="1"/>
      <c r="R438" s="39"/>
      <c r="S438" s="154" t="s">
        <v>158</v>
      </c>
      <c r="T438" s="7" t="str">
        <f>Tabela813[[#This Row],[NR]]&amp;" - "&amp;Tabela813[[#This Row],[Especificação]]</f>
        <v>1.2.1.9.99.1.0.00 - Demais Contribuições Sociais Não Arrecadadas e Não Projetadas Pela RFB</v>
      </c>
    </row>
    <row r="439" spans="1:20" ht="75" x14ac:dyDescent="0.25">
      <c r="A439" s="179"/>
      <c r="B439" s="51"/>
      <c r="C439" s="22" t="s">
        <v>1537</v>
      </c>
      <c r="D439" s="22" t="s">
        <v>1546</v>
      </c>
      <c r="E439" s="22" t="s">
        <v>1537</v>
      </c>
      <c r="F439" s="22" t="s">
        <v>1549</v>
      </c>
      <c r="G439" s="22" t="s">
        <v>1553</v>
      </c>
      <c r="H439" s="22" t="s">
        <v>1537</v>
      </c>
      <c r="I439" s="22" t="s">
        <v>1537</v>
      </c>
      <c r="J439" s="22" t="s">
        <v>1543</v>
      </c>
      <c r="K439" s="20" t="str">
        <f>IF(Tabela813[[#This Row],[C]]&lt;&gt;"",IF(Tabela813[[#This Row],[RED]]&lt;&gt;"",(Tabela813[[#This Row],[RED]] &amp; "."),"") &amp; CONCATENATE(Tabela813[[#This Row],[C]],".",Tabela813[[#This Row],[O]],".",Tabela813[[#This Row],[E]],".",Tabela813[[#This Row],[D1]],".",Tabela813[[#This Row],[D2]],".",Tabela813[[#This Row],[D3]],".",Tabela813[[#This Row],[T]],".",Tabela813[[#This Row],[D4]]),"")</f>
        <v>1.2.1.9.99.1.1.00</v>
      </c>
      <c r="L439" s="23" t="s">
        <v>3724</v>
      </c>
      <c r="M439" s="20" t="str">
        <f t="shared" si="7"/>
        <v>A</v>
      </c>
      <c r="N439" s="20">
        <f>IF(VALUE(Tabela813[[#This Row],[RED]]) &gt; 0,1,0) + IF(VALUE(J439)&gt;0,8,IF(VALUE(I439)&gt;0,7,IF(VALUE(H439)&gt;0,6,IF(VALUE(G439)&gt;0,5,IF(VALUE(F439)&gt;0,4,IF(VALUE(E439)&gt;0,3,IF(VALUE(D439)&gt;0,2,1)))))))</f>
        <v>7</v>
      </c>
      <c r="O439" s="22" t="s">
        <v>51</v>
      </c>
      <c r="P439" s="1" t="s">
        <v>177</v>
      </c>
      <c r="Q439" s="1"/>
      <c r="R439" s="39"/>
      <c r="S439" s="154" t="s">
        <v>158</v>
      </c>
      <c r="T439" s="7" t="str">
        <f>Tabela813[[#This Row],[NR]]&amp;" - "&amp;Tabela813[[#This Row],[Especificação]]</f>
        <v>1.2.1.9.99.1.1.00 - Demais Contribuições Sociais Não Arrecadadas e Não Projetadas Pela RFB - Principal</v>
      </c>
    </row>
    <row r="440" spans="1:20" ht="75" x14ac:dyDescent="0.25">
      <c r="A440" s="179"/>
      <c r="B440" s="51"/>
      <c r="C440" s="22" t="s">
        <v>1537</v>
      </c>
      <c r="D440" s="22" t="s">
        <v>1546</v>
      </c>
      <c r="E440" s="22" t="s">
        <v>1537</v>
      </c>
      <c r="F440" s="22" t="s">
        <v>1549</v>
      </c>
      <c r="G440" s="22" t="s">
        <v>1553</v>
      </c>
      <c r="H440" s="22" t="s">
        <v>1537</v>
      </c>
      <c r="I440" s="22" t="s">
        <v>1546</v>
      </c>
      <c r="J440" s="22" t="s">
        <v>1543</v>
      </c>
      <c r="K440" s="20" t="str">
        <f>IF(Tabela813[[#This Row],[C]]&lt;&gt;"",IF(Tabela813[[#This Row],[RED]]&lt;&gt;"",(Tabela813[[#This Row],[RED]] &amp; "."),"") &amp; CONCATENATE(Tabela813[[#This Row],[C]],".",Tabela813[[#This Row],[O]],".",Tabela813[[#This Row],[E]],".",Tabela813[[#This Row],[D1]],".",Tabela813[[#This Row],[D2]],".",Tabela813[[#This Row],[D3]],".",Tabela813[[#This Row],[T]],".",Tabela813[[#This Row],[D4]]),"")</f>
        <v>1.2.1.9.99.1.2.00</v>
      </c>
      <c r="L440" s="23" t="s">
        <v>3725</v>
      </c>
      <c r="M440" s="20" t="str">
        <f t="shared" si="7"/>
        <v>A</v>
      </c>
      <c r="N440" s="20">
        <f>IF(VALUE(Tabela813[[#This Row],[RED]]) &gt; 0,1,0) + IF(VALUE(J440)&gt;0,8,IF(VALUE(I440)&gt;0,7,IF(VALUE(H440)&gt;0,6,IF(VALUE(G440)&gt;0,5,IF(VALUE(F440)&gt;0,4,IF(VALUE(E440)&gt;0,3,IF(VALUE(D440)&gt;0,2,1)))))))</f>
        <v>7</v>
      </c>
      <c r="O440" s="22" t="s">
        <v>51</v>
      </c>
      <c r="P440" s="1" t="s">
        <v>177</v>
      </c>
      <c r="Q440" s="1"/>
      <c r="R440" s="39"/>
      <c r="S440" s="154" t="s">
        <v>158</v>
      </c>
      <c r="T440" s="7" t="str">
        <f>Tabela813[[#This Row],[NR]]&amp;" - "&amp;Tabela813[[#This Row],[Especificação]]</f>
        <v>1.2.1.9.99.1.2.00 - Demais Contribuições Sociais Não Arrecadadas e Não Projetadas Pela RFB - Multas e Juros de Mora</v>
      </c>
    </row>
    <row r="441" spans="1:20" ht="75" x14ac:dyDescent="0.25">
      <c r="A441" s="179"/>
      <c r="B441" s="51"/>
      <c r="C441" s="22" t="s">
        <v>1537</v>
      </c>
      <c r="D441" s="22" t="s">
        <v>1546</v>
      </c>
      <c r="E441" s="22" t="s">
        <v>1537</v>
      </c>
      <c r="F441" s="22" t="s">
        <v>1549</v>
      </c>
      <c r="G441" s="22" t="s">
        <v>1553</v>
      </c>
      <c r="H441" s="22" t="s">
        <v>1537</v>
      </c>
      <c r="I441" s="22" t="s">
        <v>1548</v>
      </c>
      <c r="J441" s="22" t="s">
        <v>1543</v>
      </c>
      <c r="K441" s="20" t="str">
        <f>IF(Tabela813[[#This Row],[C]]&lt;&gt;"",IF(Tabela813[[#This Row],[RED]]&lt;&gt;"",(Tabela813[[#This Row],[RED]] &amp; "."),"") &amp; CONCATENATE(Tabela813[[#This Row],[C]],".",Tabela813[[#This Row],[O]],".",Tabela813[[#This Row],[E]],".",Tabela813[[#This Row],[D1]],".",Tabela813[[#This Row],[D2]],".",Tabela813[[#This Row],[D3]],".",Tabela813[[#This Row],[T]],".",Tabela813[[#This Row],[D4]]),"")</f>
        <v>1.2.1.9.99.1.5.00</v>
      </c>
      <c r="L441" s="23" t="s">
        <v>3726</v>
      </c>
      <c r="M441" s="20" t="str">
        <f t="shared" si="7"/>
        <v>A</v>
      </c>
      <c r="N441" s="20">
        <f>IF(VALUE(Tabela813[[#This Row],[RED]]) &gt; 0,1,0) + IF(VALUE(J441)&gt;0,8,IF(VALUE(I441)&gt;0,7,IF(VALUE(H441)&gt;0,6,IF(VALUE(G441)&gt;0,5,IF(VALUE(F441)&gt;0,4,IF(VALUE(E441)&gt;0,3,IF(VALUE(D441)&gt;0,2,1)))))))</f>
        <v>7</v>
      </c>
      <c r="O441" s="22" t="s">
        <v>51</v>
      </c>
      <c r="P441" s="1" t="s">
        <v>177</v>
      </c>
      <c r="Q441" s="1"/>
      <c r="R441" s="39"/>
      <c r="S441" s="154" t="s">
        <v>158</v>
      </c>
      <c r="T441" s="7" t="str">
        <f>Tabela813[[#This Row],[NR]]&amp;" - "&amp;Tabela813[[#This Row],[Especificação]]</f>
        <v>1.2.1.9.99.1.5.00 - Demais Contribuições Sociais Não Arrecadadas e Não Projetadas Pela RFB - Multas</v>
      </c>
    </row>
    <row r="442" spans="1:20" ht="75" x14ac:dyDescent="0.25">
      <c r="A442" s="179"/>
      <c r="B442" s="51"/>
      <c r="C442" s="22" t="s">
        <v>1537</v>
      </c>
      <c r="D442" s="22" t="s">
        <v>1546</v>
      </c>
      <c r="E442" s="22" t="s">
        <v>1537</v>
      </c>
      <c r="F442" s="22" t="s">
        <v>1549</v>
      </c>
      <c r="G442" s="22" t="s">
        <v>1553</v>
      </c>
      <c r="H442" s="22" t="s">
        <v>1537</v>
      </c>
      <c r="I442" s="22" t="s">
        <v>1542</v>
      </c>
      <c r="J442" s="22" t="s">
        <v>1543</v>
      </c>
      <c r="K442" s="20" t="str">
        <f>IF(Tabela813[[#This Row],[C]]&lt;&gt;"",IF(Tabela813[[#This Row],[RED]]&lt;&gt;"",(Tabela813[[#This Row],[RED]] &amp; "."),"") &amp; CONCATENATE(Tabela813[[#This Row],[C]],".",Tabela813[[#This Row],[O]],".",Tabela813[[#This Row],[E]],".",Tabela813[[#This Row],[D1]],".",Tabela813[[#This Row],[D2]],".",Tabela813[[#This Row],[D3]],".",Tabela813[[#This Row],[T]],".",Tabela813[[#This Row],[D4]]),"")</f>
        <v>1.2.1.9.99.1.6.00</v>
      </c>
      <c r="L442" s="23" t="s">
        <v>3727</v>
      </c>
      <c r="M442" s="20" t="str">
        <f t="shared" si="7"/>
        <v>A</v>
      </c>
      <c r="N442" s="20">
        <f>IF(VALUE(Tabela813[[#This Row],[RED]]) &gt; 0,1,0) + IF(VALUE(J442)&gt;0,8,IF(VALUE(I442)&gt;0,7,IF(VALUE(H442)&gt;0,6,IF(VALUE(G442)&gt;0,5,IF(VALUE(F442)&gt;0,4,IF(VALUE(E442)&gt;0,3,IF(VALUE(D442)&gt;0,2,1)))))))</f>
        <v>7</v>
      </c>
      <c r="O442" s="22" t="s">
        <v>51</v>
      </c>
      <c r="P442" s="1" t="s">
        <v>177</v>
      </c>
      <c r="Q442" s="1"/>
      <c r="R442" s="39"/>
      <c r="S442" s="154" t="s">
        <v>158</v>
      </c>
      <c r="T442" s="7" t="str">
        <f>Tabela813[[#This Row],[NR]]&amp;" - "&amp;Tabela813[[#This Row],[Especificação]]</f>
        <v>1.2.1.9.99.1.6.00 - Demais Contribuições Sociais Não Arrecadadas e Não Projetadas Pela RFB - Juros de Mora</v>
      </c>
    </row>
    <row r="443" spans="1:20" ht="30" x14ac:dyDescent="0.25">
      <c r="A443" s="179"/>
      <c r="B443" s="51"/>
      <c r="C443" s="22" t="s">
        <v>1537</v>
      </c>
      <c r="D443" s="22" t="s">
        <v>1546</v>
      </c>
      <c r="E443" s="22" t="s">
        <v>1537</v>
      </c>
      <c r="F443" s="22" t="s">
        <v>1549</v>
      </c>
      <c r="G443" s="22" t="s">
        <v>1553</v>
      </c>
      <c r="H443" s="22" t="s">
        <v>1546</v>
      </c>
      <c r="I443" s="22" t="s">
        <v>1540</v>
      </c>
      <c r="J443" s="22" t="s">
        <v>1543</v>
      </c>
      <c r="K443" s="20" t="str">
        <f>IF(Tabela813[[#This Row],[C]]&lt;&gt;"",IF(Tabela813[[#This Row],[RED]]&lt;&gt;"",(Tabela813[[#This Row],[RED]] &amp; "."),"") &amp; CONCATENATE(Tabela813[[#This Row],[C]],".",Tabela813[[#This Row],[O]],".",Tabela813[[#This Row],[E]],".",Tabela813[[#This Row],[D1]],".",Tabela813[[#This Row],[D2]],".",Tabela813[[#This Row],[D3]],".",Tabela813[[#This Row],[T]],".",Tabela813[[#This Row],[D4]]),"")</f>
        <v>1.2.1.9.99.2.0.00</v>
      </c>
      <c r="L443" s="23" t="s">
        <v>3728</v>
      </c>
      <c r="M443" s="20" t="str">
        <f t="shared" si="7"/>
        <v>S</v>
      </c>
      <c r="N443" s="20">
        <f>IF(VALUE(Tabela813[[#This Row],[RED]]) &gt; 0,1,0) + IF(VALUE(J443)&gt;0,8,IF(VALUE(I443)&gt;0,7,IF(VALUE(H443)&gt;0,6,IF(VALUE(G443)&gt;0,5,IF(VALUE(F443)&gt;0,4,IF(VALUE(E443)&gt;0,3,IF(VALUE(D443)&gt;0,2,1)))))))</f>
        <v>6</v>
      </c>
      <c r="O443" s="22" t="s">
        <v>51</v>
      </c>
      <c r="P443" s="1" t="s">
        <v>178</v>
      </c>
      <c r="Q443" s="1"/>
      <c r="R443" s="39"/>
      <c r="S443" s="154" t="s">
        <v>158</v>
      </c>
      <c r="T443" s="7" t="str">
        <f>Tabela813[[#This Row],[NR]]&amp;" - "&amp;Tabela813[[#This Row],[Especificação]]</f>
        <v>1.2.1.9.99.2.0.00 - Demais Contribuições Sociais Não Arrecadadas e Não Projetadas Pela RFB - Parcelamentos</v>
      </c>
    </row>
    <row r="444" spans="1:20" ht="30" x14ac:dyDescent="0.25">
      <c r="A444" s="179"/>
      <c r="B444" s="51"/>
      <c r="C444" s="22" t="s">
        <v>1537</v>
      </c>
      <c r="D444" s="22" t="s">
        <v>1546</v>
      </c>
      <c r="E444" s="22" t="s">
        <v>1537</v>
      </c>
      <c r="F444" s="22" t="s">
        <v>1549</v>
      </c>
      <c r="G444" s="22" t="s">
        <v>1553</v>
      </c>
      <c r="H444" s="22" t="s">
        <v>1546</v>
      </c>
      <c r="I444" s="22" t="s">
        <v>1537</v>
      </c>
      <c r="J444" s="22" t="s">
        <v>1543</v>
      </c>
      <c r="K444" s="20" t="str">
        <f>IF(Tabela813[[#This Row],[C]]&lt;&gt;"",IF(Tabela813[[#This Row],[RED]]&lt;&gt;"",(Tabela813[[#This Row],[RED]] &amp; "."),"") &amp; CONCATENATE(Tabela813[[#This Row],[C]],".",Tabela813[[#This Row],[O]],".",Tabela813[[#This Row],[E]],".",Tabela813[[#This Row],[D1]],".",Tabela813[[#This Row],[D2]],".",Tabela813[[#This Row],[D3]],".",Tabela813[[#This Row],[T]],".",Tabela813[[#This Row],[D4]]),"")</f>
        <v>1.2.1.9.99.2.1.00</v>
      </c>
      <c r="L444" s="23" t="s">
        <v>3729</v>
      </c>
      <c r="M444" s="20" t="str">
        <f t="shared" si="7"/>
        <v>A</v>
      </c>
      <c r="N444" s="20">
        <f>IF(VALUE(Tabela813[[#This Row],[RED]]) &gt; 0,1,0) + IF(VALUE(J444)&gt;0,8,IF(VALUE(I444)&gt;0,7,IF(VALUE(H444)&gt;0,6,IF(VALUE(G444)&gt;0,5,IF(VALUE(F444)&gt;0,4,IF(VALUE(E444)&gt;0,3,IF(VALUE(D444)&gt;0,2,1)))))))</f>
        <v>7</v>
      </c>
      <c r="O444" s="22" t="s">
        <v>51</v>
      </c>
      <c r="P444" s="1" t="s">
        <v>178</v>
      </c>
      <c r="Q444" s="1"/>
      <c r="R444" s="39"/>
      <c r="S444" s="154" t="s">
        <v>158</v>
      </c>
      <c r="T444" s="7" t="str">
        <f>Tabela813[[#This Row],[NR]]&amp;" - "&amp;Tabela813[[#This Row],[Especificação]]</f>
        <v>1.2.1.9.99.2.1.00 - Demais Contribuições Sociais Não Arrecadadas e Não Projetadas Pela RFB - Parcelamentos - Principal</v>
      </c>
    </row>
    <row r="445" spans="1:20" ht="30" x14ac:dyDescent="0.25">
      <c r="A445" s="179"/>
      <c r="B445" s="51"/>
      <c r="C445" s="22" t="s">
        <v>1537</v>
      </c>
      <c r="D445" s="22" t="s">
        <v>1546</v>
      </c>
      <c r="E445" s="22" t="s">
        <v>1537</v>
      </c>
      <c r="F445" s="22" t="s">
        <v>1549</v>
      </c>
      <c r="G445" s="22" t="s">
        <v>1553</v>
      </c>
      <c r="H445" s="22" t="s">
        <v>1546</v>
      </c>
      <c r="I445" s="22" t="s">
        <v>1546</v>
      </c>
      <c r="J445" s="22" t="s">
        <v>1543</v>
      </c>
      <c r="K445" s="20" t="str">
        <f>IF(Tabela813[[#This Row],[C]]&lt;&gt;"",IF(Tabela813[[#This Row],[RED]]&lt;&gt;"",(Tabela813[[#This Row],[RED]] &amp; "."),"") &amp; CONCATENATE(Tabela813[[#This Row],[C]],".",Tabela813[[#This Row],[O]],".",Tabela813[[#This Row],[E]],".",Tabela813[[#This Row],[D1]],".",Tabela813[[#This Row],[D2]],".",Tabela813[[#This Row],[D3]],".",Tabela813[[#This Row],[T]],".",Tabela813[[#This Row],[D4]]),"")</f>
        <v>1.2.1.9.99.2.2.00</v>
      </c>
      <c r="L445" s="23" t="s">
        <v>3730</v>
      </c>
      <c r="M445" s="20" t="str">
        <f t="shared" si="7"/>
        <v>A</v>
      </c>
      <c r="N445" s="20">
        <f>IF(VALUE(Tabela813[[#This Row],[RED]]) &gt; 0,1,0) + IF(VALUE(J445)&gt;0,8,IF(VALUE(I445)&gt;0,7,IF(VALUE(H445)&gt;0,6,IF(VALUE(G445)&gt;0,5,IF(VALUE(F445)&gt;0,4,IF(VALUE(E445)&gt;0,3,IF(VALUE(D445)&gt;0,2,1)))))))</f>
        <v>7</v>
      </c>
      <c r="O445" s="22" t="s">
        <v>51</v>
      </c>
      <c r="P445" s="1" t="s">
        <v>178</v>
      </c>
      <c r="Q445" s="1"/>
      <c r="R445" s="39"/>
      <c r="S445" s="154" t="s">
        <v>158</v>
      </c>
      <c r="T445" s="7" t="str">
        <f>Tabela813[[#This Row],[NR]]&amp;" - "&amp;Tabela813[[#This Row],[Especificação]]</f>
        <v>1.2.1.9.99.2.2.00 - Demais Contribuições Sociais Não Arrecadadas e Não Projetadas Pela RFB - Parcelamentos - Multas e Juros de Mora</v>
      </c>
    </row>
    <row r="446" spans="1:20" ht="30" x14ac:dyDescent="0.25">
      <c r="A446" s="179"/>
      <c r="B446" s="51"/>
      <c r="C446" s="22" t="s">
        <v>1537</v>
      </c>
      <c r="D446" s="22" t="s">
        <v>1546</v>
      </c>
      <c r="E446" s="22" t="s">
        <v>1537</v>
      </c>
      <c r="F446" s="22" t="s">
        <v>1549</v>
      </c>
      <c r="G446" s="22" t="s">
        <v>1553</v>
      </c>
      <c r="H446" s="22" t="s">
        <v>1546</v>
      </c>
      <c r="I446" s="22" t="s">
        <v>1548</v>
      </c>
      <c r="J446" s="22" t="s">
        <v>1543</v>
      </c>
      <c r="K446" s="20" t="str">
        <f>IF(Tabela813[[#This Row],[C]]&lt;&gt;"",IF(Tabela813[[#This Row],[RED]]&lt;&gt;"",(Tabela813[[#This Row],[RED]] &amp; "."),"") &amp; CONCATENATE(Tabela813[[#This Row],[C]],".",Tabela813[[#This Row],[O]],".",Tabela813[[#This Row],[E]],".",Tabela813[[#This Row],[D1]],".",Tabela813[[#This Row],[D2]],".",Tabela813[[#This Row],[D3]],".",Tabela813[[#This Row],[T]],".",Tabela813[[#This Row],[D4]]),"")</f>
        <v>1.2.1.9.99.2.5.00</v>
      </c>
      <c r="L446" s="23" t="s">
        <v>3731</v>
      </c>
      <c r="M446" s="20" t="str">
        <f t="shared" si="7"/>
        <v>A</v>
      </c>
      <c r="N446" s="20">
        <f>IF(VALUE(Tabela813[[#This Row],[RED]]) &gt; 0,1,0) + IF(VALUE(J446)&gt;0,8,IF(VALUE(I446)&gt;0,7,IF(VALUE(H446)&gt;0,6,IF(VALUE(G446)&gt;0,5,IF(VALUE(F446)&gt;0,4,IF(VALUE(E446)&gt;0,3,IF(VALUE(D446)&gt;0,2,1)))))))</f>
        <v>7</v>
      </c>
      <c r="O446" s="22" t="s">
        <v>51</v>
      </c>
      <c r="P446" s="1" t="s">
        <v>178</v>
      </c>
      <c r="Q446" s="1"/>
      <c r="R446" s="39"/>
      <c r="S446" s="154" t="s">
        <v>158</v>
      </c>
      <c r="T446" s="7" t="str">
        <f>Tabela813[[#This Row],[NR]]&amp;" - "&amp;Tabela813[[#This Row],[Especificação]]</f>
        <v>1.2.1.9.99.2.5.00 - Demais Contribuições Sociais Não Arrecadadas e Não Projetadas Pela RFB - Parcelamentos - Multas</v>
      </c>
    </row>
    <row r="447" spans="1:20" ht="30" x14ac:dyDescent="0.25">
      <c r="A447" s="179"/>
      <c r="B447" s="51"/>
      <c r="C447" s="22" t="s">
        <v>1537</v>
      </c>
      <c r="D447" s="22" t="s">
        <v>1546</v>
      </c>
      <c r="E447" s="22" t="s">
        <v>1537</v>
      </c>
      <c r="F447" s="22" t="s">
        <v>1549</v>
      </c>
      <c r="G447" s="22" t="s">
        <v>1553</v>
      </c>
      <c r="H447" s="22" t="s">
        <v>1546</v>
      </c>
      <c r="I447" s="22" t="s">
        <v>1542</v>
      </c>
      <c r="J447" s="22" t="s">
        <v>1543</v>
      </c>
      <c r="K447" s="20" t="str">
        <f>IF(Tabela813[[#This Row],[C]]&lt;&gt;"",IF(Tabela813[[#This Row],[RED]]&lt;&gt;"",(Tabela813[[#This Row],[RED]] &amp; "."),"") &amp; CONCATENATE(Tabela813[[#This Row],[C]],".",Tabela813[[#This Row],[O]],".",Tabela813[[#This Row],[E]],".",Tabela813[[#This Row],[D1]],".",Tabela813[[#This Row],[D2]],".",Tabela813[[#This Row],[D3]],".",Tabela813[[#This Row],[T]],".",Tabela813[[#This Row],[D4]]),"")</f>
        <v>1.2.1.9.99.2.6.00</v>
      </c>
      <c r="L447" s="23" t="s">
        <v>3732</v>
      </c>
      <c r="M447" s="20" t="str">
        <f t="shared" si="7"/>
        <v>A</v>
      </c>
      <c r="N447" s="20">
        <f>IF(VALUE(Tabela813[[#This Row],[RED]]) &gt; 0,1,0) + IF(VALUE(J447)&gt;0,8,IF(VALUE(I447)&gt;0,7,IF(VALUE(H447)&gt;0,6,IF(VALUE(G447)&gt;0,5,IF(VALUE(F447)&gt;0,4,IF(VALUE(E447)&gt;0,3,IF(VALUE(D447)&gt;0,2,1)))))))</f>
        <v>7</v>
      </c>
      <c r="O447" s="22" t="s">
        <v>51</v>
      </c>
      <c r="P447" s="1" t="s">
        <v>178</v>
      </c>
      <c r="Q447" s="1"/>
      <c r="R447" s="39"/>
      <c r="S447" s="154" t="s">
        <v>158</v>
      </c>
      <c r="T447" s="7" t="str">
        <f>Tabela813[[#This Row],[NR]]&amp;" - "&amp;Tabela813[[#This Row],[Especificação]]</f>
        <v>1.2.1.9.99.2.6.00 - Demais Contribuições Sociais Não Arrecadadas e Não Projetadas Pela RFB - Parcelamentos - Juros de Mora</v>
      </c>
    </row>
    <row r="448" spans="1:20" ht="60" x14ac:dyDescent="0.25">
      <c r="A448" s="179"/>
      <c r="B448" s="51"/>
      <c r="C448" s="22" t="s">
        <v>1537</v>
      </c>
      <c r="D448" s="22" t="s">
        <v>1546</v>
      </c>
      <c r="E448" s="22" t="s">
        <v>1546</v>
      </c>
      <c r="F448" s="22" t="s">
        <v>1540</v>
      </c>
      <c r="G448" s="22" t="s">
        <v>1543</v>
      </c>
      <c r="H448" s="22" t="s">
        <v>1540</v>
      </c>
      <c r="I448" s="22" t="s">
        <v>1540</v>
      </c>
      <c r="J448" s="22" t="s">
        <v>1543</v>
      </c>
      <c r="K448" s="20" t="str">
        <f>IF(Tabela813[[#This Row],[C]]&lt;&gt;"",IF(Tabela813[[#This Row],[RED]]&lt;&gt;"",(Tabela813[[#This Row],[RED]] &amp; "."),"") &amp; CONCATENATE(Tabela813[[#This Row],[C]],".",Tabela813[[#This Row],[O]],".",Tabela813[[#This Row],[E]],".",Tabela813[[#This Row],[D1]],".",Tabela813[[#This Row],[D2]],".",Tabela813[[#This Row],[D3]],".",Tabela813[[#This Row],[T]],".",Tabela813[[#This Row],[D4]]),"")</f>
        <v>1.2.2.0.00.0.0.00</v>
      </c>
      <c r="L448" s="23" t="s">
        <v>179</v>
      </c>
      <c r="M448" s="20" t="str">
        <f t="shared" si="7"/>
        <v>S</v>
      </c>
      <c r="N448" s="20">
        <f>IF(VALUE(Tabela813[[#This Row],[RED]]) &gt; 0,1,0) + IF(VALUE(J448)&gt;0,8,IF(VALUE(I448)&gt;0,7,IF(VALUE(H448)&gt;0,6,IF(VALUE(G448)&gt;0,5,IF(VALUE(F448)&gt;0,4,IF(VALUE(E448)&gt;0,3,IF(VALUE(D448)&gt;0,2,1)))))))</f>
        <v>3</v>
      </c>
      <c r="O448" s="22" t="s">
        <v>45</v>
      </c>
      <c r="P448" s="1" t="s">
        <v>180</v>
      </c>
      <c r="Q448" s="1"/>
      <c r="R448" s="39"/>
      <c r="S448" s="154" t="s">
        <v>158</v>
      </c>
      <c r="T448" s="7" t="str">
        <f>Tabela813[[#This Row],[NR]]&amp;" - "&amp;Tabela813[[#This Row],[Especificação]]</f>
        <v>1.2.2.0.00.0.0.00 - Contribuições Econômicas</v>
      </c>
    </row>
    <row r="449" spans="1:20" ht="60" x14ac:dyDescent="0.25">
      <c r="A449" s="179"/>
      <c r="B449" s="51"/>
      <c r="C449" s="22" t="s">
        <v>1537</v>
      </c>
      <c r="D449" s="22" t="s">
        <v>1546</v>
      </c>
      <c r="E449" s="22" t="s">
        <v>1546</v>
      </c>
      <c r="F449" s="22" t="s">
        <v>1537</v>
      </c>
      <c r="G449" s="22" t="s">
        <v>1543</v>
      </c>
      <c r="H449" s="22" t="s">
        <v>1540</v>
      </c>
      <c r="I449" s="22" t="s">
        <v>1540</v>
      </c>
      <c r="J449" s="22" t="s">
        <v>1543</v>
      </c>
      <c r="K449" s="20" t="str">
        <f>IF(Tabela813[[#This Row],[C]]&lt;&gt;"",IF(Tabela813[[#This Row],[RED]]&lt;&gt;"",(Tabela813[[#This Row],[RED]] &amp; "."),"") &amp; CONCATENATE(Tabela813[[#This Row],[C]],".",Tabela813[[#This Row],[O]],".",Tabela813[[#This Row],[E]],".",Tabela813[[#This Row],[D1]],".",Tabela813[[#This Row],[D2]],".",Tabela813[[#This Row],[D3]],".",Tabela813[[#This Row],[T]],".",Tabela813[[#This Row],[D4]]),"")</f>
        <v>1.2.2.1.00.0.0.00</v>
      </c>
      <c r="L449" s="23" t="s">
        <v>179</v>
      </c>
      <c r="M449" s="20" t="str">
        <f t="shared" si="7"/>
        <v>S</v>
      </c>
      <c r="N449" s="20">
        <f>IF(VALUE(Tabela813[[#This Row],[RED]]) &gt; 0,1,0) + IF(VALUE(J449)&gt;0,8,IF(VALUE(I449)&gt;0,7,IF(VALUE(H449)&gt;0,6,IF(VALUE(G449)&gt;0,5,IF(VALUE(F449)&gt;0,4,IF(VALUE(E449)&gt;0,3,IF(VALUE(D449)&gt;0,2,1)))))))</f>
        <v>4</v>
      </c>
      <c r="O449" s="22" t="s">
        <v>45</v>
      </c>
      <c r="P449" s="1" t="s">
        <v>180</v>
      </c>
      <c r="Q449" s="1"/>
      <c r="R449" s="39"/>
      <c r="S449" s="154" t="s">
        <v>158</v>
      </c>
      <c r="T449" s="7" t="str">
        <f>Tabela813[[#This Row],[NR]]&amp;" - "&amp;Tabela813[[#This Row],[Especificação]]</f>
        <v>1.2.2.1.00.0.0.00 - Contribuições Econômicas</v>
      </c>
    </row>
    <row r="450" spans="1:20" x14ac:dyDescent="0.25">
      <c r="A450" s="179"/>
      <c r="B450" s="51"/>
      <c r="C450" s="22" t="s">
        <v>1537</v>
      </c>
      <c r="D450" s="22" t="s">
        <v>1546</v>
      </c>
      <c r="E450" s="22" t="s">
        <v>1546</v>
      </c>
      <c r="F450" s="22" t="s">
        <v>1537</v>
      </c>
      <c r="G450" s="22" t="s">
        <v>1553</v>
      </c>
      <c r="H450" s="22" t="s">
        <v>1540</v>
      </c>
      <c r="I450" s="22" t="s">
        <v>1540</v>
      </c>
      <c r="J450" s="22" t="s">
        <v>1543</v>
      </c>
      <c r="K450" s="20" t="str">
        <f>IF(Tabela813[[#This Row],[C]]&lt;&gt;"",IF(Tabela813[[#This Row],[RED]]&lt;&gt;"",(Tabela813[[#This Row],[RED]] &amp; "."),"") &amp; CONCATENATE(Tabela813[[#This Row],[C]],".",Tabela813[[#This Row],[O]],".",Tabela813[[#This Row],[E]],".",Tabela813[[#This Row],[D1]],".",Tabela813[[#This Row],[D2]],".",Tabela813[[#This Row],[D3]],".",Tabela813[[#This Row],[T]],".",Tabela813[[#This Row],[D4]]),"")</f>
        <v>1.2.2.1.99.0.0.00</v>
      </c>
      <c r="L450" s="23" t="s">
        <v>181</v>
      </c>
      <c r="M450" s="20" t="str">
        <f t="shared" si="7"/>
        <v>S</v>
      </c>
      <c r="N450" s="20">
        <f>IF(VALUE(Tabela813[[#This Row],[RED]]) &gt; 0,1,0) + IF(VALUE(J450)&gt;0,8,IF(VALUE(I450)&gt;0,7,IF(VALUE(H450)&gt;0,6,IF(VALUE(G450)&gt;0,5,IF(VALUE(F450)&gt;0,4,IF(VALUE(E450)&gt;0,3,IF(VALUE(D450)&gt;0,2,1)))))))</f>
        <v>5</v>
      </c>
      <c r="O450" s="22" t="s">
        <v>51</v>
      </c>
      <c r="P450" s="1" t="s">
        <v>182</v>
      </c>
      <c r="Q450" s="1"/>
      <c r="R450" s="39"/>
      <c r="S450" s="154" t="s">
        <v>158</v>
      </c>
      <c r="T450" s="7" t="str">
        <f>Tabela813[[#This Row],[NR]]&amp;" - "&amp;Tabela813[[#This Row],[Especificação]]</f>
        <v>1.2.2.1.99.0.0.00 - Outras Contribuições Econômicas</v>
      </c>
    </row>
    <row r="451" spans="1:20" ht="75" x14ac:dyDescent="0.25">
      <c r="A451" s="179"/>
      <c r="B451" s="51"/>
      <c r="C451" s="22" t="s">
        <v>1537</v>
      </c>
      <c r="D451" s="22" t="s">
        <v>1546</v>
      </c>
      <c r="E451" s="22" t="s">
        <v>1546</v>
      </c>
      <c r="F451" s="22" t="s">
        <v>1537</v>
      </c>
      <c r="G451" s="22" t="s">
        <v>1553</v>
      </c>
      <c r="H451" s="22" t="s">
        <v>1537</v>
      </c>
      <c r="I451" s="22" t="s">
        <v>1540</v>
      </c>
      <c r="J451" s="22" t="s">
        <v>1543</v>
      </c>
      <c r="K451" s="20" t="str">
        <f>IF(Tabela813[[#This Row],[C]]&lt;&gt;"",IF(Tabela813[[#This Row],[RED]]&lt;&gt;"",(Tabela813[[#This Row],[RED]] &amp; "."),"") &amp; CONCATENATE(Tabela813[[#This Row],[C]],".",Tabela813[[#This Row],[O]],".",Tabela813[[#This Row],[E]],".",Tabela813[[#This Row],[D1]],".",Tabela813[[#This Row],[D2]],".",Tabela813[[#This Row],[D3]],".",Tabela813[[#This Row],[T]],".",Tabela813[[#This Row],[D4]]),"")</f>
        <v>1.2.2.1.99.1.0.00</v>
      </c>
      <c r="L451" s="23" t="s">
        <v>6119</v>
      </c>
      <c r="M451" s="20" t="str">
        <f t="shared" si="7"/>
        <v>S</v>
      </c>
      <c r="N451" s="20">
        <f>IF(VALUE(Tabela813[[#This Row],[RED]]) &gt; 0,1,0) + IF(VALUE(J451)&gt;0,8,IF(VALUE(I451)&gt;0,7,IF(VALUE(H451)&gt;0,6,IF(VALUE(G451)&gt;0,5,IF(VALUE(F451)&gt;0,4,IF(VALUE(E451)&gt;0,3,IF(VALUE(D451)&gt;0,2,1)))))))</f>
        <v>6</v>
      </c>
      <c r="O451" s="22" t="s">
        <v>51</v>
      </c>
      <c r="P451" s="1" t="s">
        <v>184</v>
      </c>
      <c r="Q451" s="1"/>
      <c r="R451" s="39"/>
      <c r="S451" s="154" t="s">
        <v>158</v>
      </c>
      <c r="T451" s="7" t="str">
        <f>Tabela813[[#This Row],[NR]]&amp;" - "&amp;Tabela813[[#This Row],[Especificação]]</f>
        <v>1.2.2.1.99.1.0.00 - Outras Contribuições Econômicas - Não Arrecadadas e Não Projetadas Pela RFB</v>
      </c>
    </row>
    <row r="452" spans="1:20" ht="75" x14ac:dyDescent="0.25">
      <c r="A452" s="179"/>
      <c r="B452" s="51"/>
      <c r="C452" s="22" t="s">
        <v>1537</v>
      </c>
      <c r="D452" s="22" t="s">
        <v>1546</v>
      </c>
      <c r="E452" s="22" t="s">
        <v>1546</v>
      </c>
      <c r="F452" s="22" t="s">
        <v>1537</v>
      </c>
      <c r="G452" s="22" t="s">
        <v>1553</v>
      </c>
      <c r="H452" s="22" t="s">
        <v>1537</v>
      </c>
      <c r="I452" s="22" t="s">
        <v>1537</v>
      </c>
      <c r="J452" s="22" t="s">
        <v>1543</v>
      </c>
      <c r="K452" s="20" t="str">
        <f>IF(Tabela813[[#This Row],[C]]&lt;&gt;"",IF(Tabela813[[#This Row],[RED]]&lt;&gt;"",(Tabela813[[#This Row],[RED]] &amp; "."),"") &amp; CONCATENATE(Tabela813[[#This Row],[C]],".",Tabela813[[#This Row],[O]],".",Tabela813[[#This Row],[E]],".",Tabela813[[#This Row],[D1]],".",Tabela813[[#This Row],[D2]],".",Tabela813[[#This Row],[D3]],".",Tabela813[[#This Row],[T]],".",Tabela813[[#This Row],[D4]]),"")</f>
        <v>1.2.2.1.99.1.1.00</v>
      </c>
      <c r="L452" s="23" t="s">
        <v>3733</v>
      </c>
      <c r="M452" s="20" t="str">
        <f t="shared" si="7"/>
        <v>A</v>
      </c>
      <c r="N452" s="20">
        <f>IF(VALUE(Tabela813[[#This Row],[RED]]) &gt; 0,1,0) + IF(VALUE(J452)&gt;0,8,IF(VALUE(I452)&gt;0,7,IF(VALUE(H452)&gt;0,6,IF(VALUE(G452)&gt;0,5,IF(VALUE(F452)&gt;0,4,IF(VALUE(E452)&gt;0,3,IF(VALUE(D452)&gt;0,2,1)))))))</f>
        <v>7</v>
      </c>
      <c r="O452" s="22" t="s">
        <v>51</v>
      </c>
      <c r="P452" s="1" t="s">
        <v>184</v>
      </c>
      <c r="Q452" s="1"/>
      <c r="R452" s="39"/>
      <c r="S452" s="154" t="s">
        <v>158</v>
      </c>
      <c r="T452" s="7" t="str">
        <f>Tabela813[[#This Row],[NR]]&amp;" - "&amp;Tabela813[[#This Row],[Especificação]]</f>
        <v>1.2.2.1.99.1.1.00 - Outras Contribuições Econômicas - Não Arrecadadas e Não Projetadas Pela RFB - Principal</v>
      </c>
    </row>
    <row r="453" spans="1:20" ht="75" x14ac:dyDescent="0.25">
      <c r="A453" s="179"/>
      <c r="B453" s="51"/>
      <c r="C453" s="22" t="s">
        <v>1537</v>
      </c>
      <c r="D453" s="22" t="s">
        <v>1546</v>
      </c>
      <c r="E453" s="22" t="s">
        <v>1546</v>
      </c>
      <c r="F453" s="22" t="s">
        <v>1537</v>
      </c>
      <c r="G453" s="22" t="s">
        <v>1553</v>
      </c>
      <c r="H453" s="22" t="s">
        <v>1537</v>
      </c>
      <c r="I453" s="22" t="s">
        <v>1546</v>
      </c>
      <c r="J453" s="22" t="s">
        <v>1543</v>
      </c>
      <c r="K453" s="20" t="str">
        <f>IF(Tabela813[[#This Row],[C]]&lt;&gt;"",IF(Tabela813[[#This Row],[RED]]&lt;&gt;"",(Tabela813[[#This Row],[RED]] &amp; "."),"") &amp; CONCATENATE(Tabela813[[#This Row],[C]],".",Tabela813[[#This Row],[O]],".",Tabela813[[#This Row],[E]],".",Tabela813[[#This Row],[D1]],".",Tabela813[[#This Row],[D2]],".",Tabela813[[#This Row],[D3]],".",Tabela813[[#This Row],[T]],".",Tabela813[[#This Row],[D4]]),"")</f>
        <v>1.2.2.1.99.1.2.00</v>
      </c>
      <c r="L453" s="23" t="s">
        <v>3734</v>
      </c>
      <c r="M453" s="20" t="str">
        <f t="shared" si="7"/>
        <v>A</v>
      </c>
      <c r="N453" s="20">
        <f>IF(VALUE(Tabela813[[#This Row],[RED]]) &gt; 0,1,0) + IF(VALUE(J453)&gt;0,8,IF(VALUE(I453)&gt;0,7,IF(VALUE(H453)&gt;0,6,IF(VALUE(G453)&gt;0,5,IF(VALUE(F453)&gt;0,4,IF(VALUE(E453)&gt;0,3,IF(VALUE(D453)&gt;0,2,1)))))))</f>
        <v>7</v>
      </c>
      <c r="O453" s="22" t="s">
        <v>51</v>
      </c>
      <c r="P453" s="1" t="s">
        <v>184</v>
      </c>
      <c r="Q453" s="1"/>
      <c r="R453" s="39"/>
      <c r="S453" s="154" t="s">
        <v>158</v>
      </c>
      <c r="T453" s="7" t="str">
        <f>Tabela813[[#This Row],[NR]]&amp;" - "&amp;Tabela813[[#This Row],[Especificação]]</f>
        <v>1.2.2.1.99.1.2.00 - Outras Contribuições Econômicas - Não Arrecadadas e Não Projetadas Pela RFB - Multas e Juros de Mora</v>
      </c>
    </row>
    <row r="454" spans="1:20" ht="75" x14ac:dyDescent="0.25">
      <c r="A454" s="179"/>
      <c r="B454" s="51"/>
      <c r="C454" s="22" t="s">
        <v>1537</v>
      </c>
      <c r="D454" s="22" t="s">
        <v>1546</v>
      </c>
      <c r="E454" s="22" t="s">
        <v>1546</v>
      </c>
      <c r="F454" s="22" t="s">
        <v>1537</v>
      </c>
      <c r="G454" s="22" t="s">
        <v>1553</v>
      </c>
      <c r="H454" s="22" t="s">
        <v>1537</v>
      </c>
      <c r="I454" s="22" t="s">
        <v>1538</v>
      </c>
      <c r="J454" s="22" t="s">
        <v>1543</v>
      </c>
      <c r="K454" s="20" t="str">
        <f>IF(Tabela813[[#This Row],[C]]&lt;&gt;"",IF(Tabela813[[#This Row],[RED]]&lt;&gt;"",(Tabela813[[#This Row],[RED]] &amp; "."),"") &amp; CONCATENATE(Tabela813[[#This Row],[C]],".",Tabela813[[#This Row],[O]],".",Tabela813[[#This Row],[E]],".",Tabela813[[#This Row],[D1]],".",Tabela813[[#This Row],[D2]],".",Tabela813[[#This Row],[D3]],".",Tabela813[[#This Row],[T]],".",Tabela813[[#This Row],[D4]]),"")</f>
        <v>1.2.2.1.99.1.3.00</v>
      </c>
      <c r="L454" s="23" t="s">
        <v>3735</v>
      </c>
      <c r="M454" s="20" t="str">
        <f t="shared" si="7"/>
        <v>A</v>
      </c>
      <c r="N454" s="20">
        <f>IF(VALUE(Tabela813[[#This Row],[RED]]) &gt; 0,1,0) + IF(VALUE(J454)&gt;0,8,IF(VALUE(I454)&gt;0,7,IF(VALUE(H454)&gt;0,6,IF(VALUE(G454)&gt;0,5,IF(VALUE(F454)&gt;0,4,IF(VALUE(E454)&gt;0,3,IF(VALUE(D454)&gt;0,2,1)))))))</f>
        <v>7</v>
      </c>
      <c r="O454" s="22" t="s">
        <v>51</v>
      </c>
      <c r="P454" s="1" t="s">
        <v>184</v>
      </c>
      <c r="Q454" s="1"/>
      <c r="R454" s="39"/>
      <c r="S454" s="154" t="s">
        <v>158</v>
      </c>
      <c r="T454" s="7" t="str">
        <f>Tabela813[[#This Row],[NR]]&amp;" - "&amp;Tabela813[[#This Row],[Especificação]]</f>
        <v>1.2.2.1.99.1.3.00 - Outras Contribuições Econômicas - Não Arrecadadas e Não Projetadas Pela RFB - Dívida Ativa</v>
      </c>
    </row>
    <row r="455" spans="1:20" ht="75" x14ac:dyDescent="0.25">
      <c r="A455" s="179"/>
      <c r="B455" s="51"/>
      <c r="C455" s="22" t="s">
        <v>1537</v>
      </c>
      <c r="D455" s="22" t="s">
        <v>1546</v>
      </c>
      <c r="E455" s="22" t="s">
        <v>1546</v>
      </c>
      <c r="F455" s="22" t="s">
        <v>1537</v>
      </c>
      <c r="G455" s="22" t="s">
        <v>1553</v>
      </c>
      <c r="H455" s="22" t="s">
        <v>1537</v>
      </c>
      <c r="I455" s="22" t="s">
        <v>1547</v>
      </c>
      <c r="J455" s="22" t="s">
        <v>1543</v>
      </c>
      <c r="K455" s="20" t="str">
        <f>IF(Tabela813[[#This Row],[C]]&lt;&gt;"",IF(Tabela813[[#This Row],[RED]]&lt;&gt;"",(Tabela813[[#This Row],[RED]] &amp; "."),"") &amp; CONCATENATE(Tabela813[[#This Row],[C]],".",Tabela813[[#This Row],[O]],".",Tabela813[[#This Row],[E]],".",Tabela813[[#This Row],[D1]],".",Tabela813[[#This Row],[D2]],".",Tabela813[[#This Row],[D3]],".",Tabela813[[#This Row],[T]],".",Tabela813[[#This Row],[D4]]),"")</f>
        <v>1.2.2.1.99.1.4.00</v>
      </c>
      <c r="L455" s="23" t="s">
        <v>3736</v>
      </c>
      <c r="M455" s="20" t="str">
        <f t="shared" si="7"/>
        <v>A</v>
      </c>
      <c r="N455" s="20">
        <f>IF(VALUE(Tabela813[[#This Row],[RED]]) &gt; 0,1,0) + IF(VALUE(J455)&gt;0,8,IF(VALUE(I455)&gt;0,7,IF(VALUE(H455)&gt;0,6,IF(VALUE(G455)&gt;0,5,IF(VALUE(F455)&gt;0,4,IF(VALUE(E455)&gt;0,3,IF(VALUE(D455)&gt;0,2,1)))))))</f>
        <v>7</v>
      </c>
      <c r="O455" s="22" t="s">
        <v>51</v>
      </c>
      <c r="P455" s="1" t="s">
        <v>184</v>
      </c>
      <c r="Q455" s="1"/>
      <c r="R455" s="39"/>
      <c r="S455" s="154" t="s">
        <v>158</v>
      </c>
      <c r="T455" s="7" t="str">
        <f>Tabela813[[#This Row],[NR]]&amp;" - "&amp;Tabela813[[#This Row],[Especificação]]</f>
        <v>1.2.2.1.99.1.4.00 - Outras Contribuições Econômicas - Não Arrecadadas e Não Projetadas Pela RFB - Dívida Ativa - Multas e Juros de Mora da Dívida Ativa</v>
      </c>
    </row>
    <row r="456" spans="1:20" ht="75" x14ac:dyDescent="0.25">
      <c r="A456" s="179"/>
      <c r="B456" s="51"/>
      <c r="C456" s="22" t="s">
        <v>1537</v>
      </c>
      <c r="D456" s="22" t="s">
        <v>1546</v>
      </c>
      <c r="E456" s="22" t="s">
        <v>1546</v>
      </c>
      <c r="F456" s="22" t="s">
        <v>1537</v>
      </c>
      <c r="G456" s="22" t="s">
        <v>1553</v>
      </c>
      <c r="H456" s="22" t="s">
        <v>1537</v>
      </c>
      <c r="I456" s="22" t="s">
        <v>1548</v>
      </c>
      <c r="J456" s="22" t="s">
        <v>1543</v>
      </c>
      <c r="K456" s="20" t="str">
        <f>IF(Tabela813[[#This Row],[C]]&lt;&gt;"",IF(Tabela813[[#This Row],[RED]]&lt;&gt;"",(Tabela813[[#This Row],[RED]] &amp; "."),"") &amp; CONCATENATE(Tabela813[[#This Row],[C]],".",Tabela813[[#This Row],[O]],".",Tabela813[[#This Row],[E]],".",Tabela813[[#This Row],[D1]],".",Tabela813[[#This Row],[D2]],".",Tabela813[[#This Row],[D3]],".",Tabela813[[#This Row],[T]],".",Tabela813[[#This Row],[D4]]),"")</f>
        <v>1.2.2.1.99.1.5.00</v>
      </c>
      <c r="L456" s="23" t="s">
        <v>3737</v>
      </c>
      <c r="M456" s="20" t="str">
        <f t="shared" si="7"/>
        <v>A</v>
      </c>
      <c r="N456" s="20">
        <f>IF(VALUE(Tabela813[[#This Row],[RED]]) &gt; 0,1,0) + IF(VALUE(J456)&gt;0,8,IF(VALUE(I456)&gt;0,7,IF(VALUE(H456)&gt;0,6,IF(VALUE(G456)&gt;0,5,IF(VALUE(F456)&gt;0,4,IF(VALUE(E456)&gt;0,3,IF(VALUE(D456)&gt;0,2,1)))))))</f>
        <v>7</v>
      </c>
      <c r="O456" s="22" t="s">
        <v>51</v>
      </c>
      <c r="P456" s="1" t="s">
        <v>184</v>
      </c>
      <c r="Q456" s="1"/>
      <c r="R456" s="39"/>
      <c r="S456" s="154" t="s">
        <v>158</v>
      </c>
      <c r="T456" s="7" t="str">
        <f>Tabela813[[#This Row],[NR]]&amp;" - "&amp;Tabela813[[#This Row],[Especificação]]</f>
        <v>1.2.2.1.99.1.5.00 - Outras Contribuições Econômicas - Não Arrecadadas e Não Projetadas Pela RFB - Multas</v>
      </c>
    </row>
    <row r="457" spans="1:20" ht="75" x14ac:dyDescent="0.25">
      <c r="A457" s="179"/>
      <c r="B457" s="51"/>
      <c r="C457" s="22" t="s">
        <v>1537</v>
      </c>
      <c r="D457" s="22" t="s">
        <v>1546</v>
      </c>
      <c r="E457" s="22" t="s">
        <v>1546</v>
      </c>
      <c r="F457" s="22" t="s">
        <v>1537</v>
      </c>
      <c r="G457" s="22" t="s">
        <v>1553</v>
      </c>
      <c r="H457" s="22" t="s">
        <v>1537</v>
      </c>
      <c r="I457" s="22" t="s">
        <v>1542</v>
      </c>
      <c r="J457" s="22" t="s">
        <v>1543</v>
      </c>
      <c r="K457" s="20" t="str">
        <f>IF(Tabela813[[#This Row],[C]]&lt;&gt;"",IF(Tabela813[[#This Row],[RED]]&lt;&gt;"",(Tabela813[[#This Row],[RED]] &amp; "."),"") &amp; CONCATENATE(Tabela813[[#This Row],[C]],".",Tabela813[[#This Row],[O]],".",Tabela813[[#This Row],[E]],".",Tabela813[[#This Row],[D1]],".",Tabela813[[#This Row],[D2]],".",Tabela813[[#This Row],[D3]],".",Tabela813[[#This Row],[T]],".",Tabela813[[#This Row],[D4]]),"")</f>
        <v>1.2.2.1.99.1.6.00</v>
      </c>
      <c r="L457" s="23" t="s">
        <v>3738</v>
      </c>
      <c r="M457" s="20" t="str">
        <f t="shared" si="7"/>
        <v>A</v>
      </c>
      <c r="N457" s="20">
        <f>IF(VALUE(Tabela813[[#This Row],[RED]]) &gt; 0,1,0) + IF(VALUE(J457)&gt;0,8,IF(VALUE(I457)&gt;0,7,IF(VALUE(H457)&gt;0,6,IF(VALUE(G457)&gt;0,5,IF(VALUE(F457)&gt;0,4,IF(VALUE(E457)&gt;0,3,IF(VALUE(D457)&gt;0,2,1)))))))</f>
        <v>7</v>
      </c>
      <c r="O457" s="22" t="s">
        <v>51</v>
      </c>
      <c r="P457" s="1" t="s">
        <v>184</v>
      </c>
      <c r="Q457" s="1"/>
      <c r="R457" s="39"/>
      <c r="S457" s="154" t="s">
        <v>158</v>
      </c>
      <c r="T457" s="7" t="str">
        <f>Tabela813[[#This Row],[NR]]&amp;" - "&amp;Tabela813[[#This Row],[Especificação]]</f>
        <v>1.2.2.1.99.1.6.00 - Outras Contribuições Econômicas - Não Arrecadadas e Não Projetadas Pela RFB - Juros de Mora</v>
      </c>
    </row>
    <row r="458" spans="1:20" ht="75" x14ac:dyDescent="0.25">
      <c r="A458" s="179"/>
      <c r="B458" s="51"/>
      <c r="C458" s="22" t="s">
        <v>1537</v>
      </c>
      <c r="D458" s="22" t="s">
        <v>1546</v>
      </c>
      <c r="E458" s="22" t="s">
        <v>1546</v>
      </c>
      <c r="F458" s="22" t="s">
        <v>1537</v>
      </c>
      <c r="G458" s="22" t="s">
        <v>1553</v>
      </c>
      <c r="H458" s="22" t="s">
        <v>1537</v>
      </c>
      <c r="I458" s="22" t="s">
        <v>1544</v>
      </c>
      <c r="J458" s="22" t="s">
        <v>1543</v>
      </c>
      <c r="K458" s="20" t="str">
        <f>IF(Tabela813[[#This Row],[C]]&lt;&gt;"",IF(Tabela813[[#This Row],[RED]]&lt;&gt;"",(Tabela813[[#This Row],[RED]] &amp; "."),"") &amp; CONCATENATE(Tabela813[[#This Row],[C]],".",Tabela813[[#This Row],[O]],".",Tabela813[[#This Row],[E]],".",Tabela813[[#This Row],[D1]],".",Tabela813[[#This Row],[D2]],".",Tabela813[[#This Row],[D3]],".",Tabela813[[#This Row],[T]],".",Tabela813[[#This Row],[D4]]),"")</f>
        <v>1.2.2.1.99.1.7.00</v>
      </c>
      <c r="L458" s="23" t="s">
        <v>3739</v>
      </c>
      <c r="M458" s="20" t="str">
        <f t="shared" si="7"/>
        <v>A</v>
      </c>
      <c r="N458" s="20">
        <f>IF(VALUE(Tabela813[[#This Row],[RED]]) &gt; 0,1,0) + IF(VALUE(J458)&gt;0,8,IF(VALUE(I458)&gt;0,7,IF(VALUE(H458)&gt;0,6,IF(VALUE(G458)&gt;0,5,IF(VALUE(F458)&gt;0,4,IF(VALUE(E458)&gt;0,3,IF(VALUE(D458)&gt;0,2,1)))))))</f>
        <v>7</v>
      </c>
      <c r="O458" s="22" t="s">
        <v>51</v>
      </c>
      <c r="P458" s="1" t="s">
        <v>184</v>
      </c>
      <c r="Q458" s="1"/>
      <c r="R458" s="39"/>
      <c r="S458" s="154" t="s">
        <v>158</v>
      </c>
      <c r="T458" s="7" t="str">
        <f>Tabela813[[#This Row],[NR]]&amp;" - "&amp;Tabela813[[#This Row],[Especificação]]</f>
        <v>1.2.2.1.99.1.7.00 - Outras Contribuições Econômicas - Não Arrecadadas e Não Projetadas Pela RFB - Dívida Ativa - Multas da Dívida Ativa</v>
      </c>
    </row>
    <row r="459" spans="1:20" ht="75" x14ac:dyDescent="0.25">
      <c r="A459" s="179"/>
      <c r="B459" s="51"/>
      <c r="C459" s="22" t="s">
        <v>1537</v>
      </c>
      <c r="D459" s="22" t="s">
        <v>1546</v>
      </c>
      <c r="E459" s="22" t="s">
        <v>1546</v>
      </c>
      <c r="F459" s="22" t="s">
        <v>1537</v>
      </c>
      <c r="G459" s="22" t="s">
        <v>1553</v>
      </c>
      <c r="H459" s="22" t="s">
        <v>1537</v>
      </c>
      <c r="I459" s="22" t="s">
        <v>1545</v>
      </c>
      <c r="J459" s="22" t="s">
        <v>1543</v>
      </c>
      <c r="K459" s="20" t="str">
        <f>IF(Tabela813[[#This Row],[C]]&lt;&gt;"",IF(Tabela813[[#This Row],[RED]]&lt;&gt;"",(Tabela813[[#This Row],[RED]] &amp; "."),"") &amp; CONCATENATE(Tabela813[[#This Row],[C]],".",Tabela813[[#This Row],[O]],".",Tabela813[[#This Row],[E]],".",Tabela813[[#This Row],[D1]],".",Tabela813[[#This Row],[D2]],".",Tabela813[[#This Row],[D3]],".",Tabela813[[#This Row],[T]],".",Tabela813[[#This Row],[D4]]),"")</f>
        <v>1.2.2.1.99.1.8.00</v>
      </c>
      <c r="L459" s="23" t="s">
        <v>3740</v>
      </c>
      <c r="M459" s="20" t="str">
        <f t="shared" si="7"/>
        <v>A</v>
      </c>
      <c r="N459" s="20">
        <f>IF(VALUE(Tabela813[[#This Row],[RED]]) &gt; 0,1,0) + IF(VALUE(J459)&gt;0,8,IF(VALUE(I459)&gt;0,7,IF(VALUE(H459)&gt;0,6,IF(VALUE(G459)&gt;0,5,IF(VALUE(F459)&gt;0,4,IF(VALUE(E459)&gt;0,3,IF(VALUE(D459)&gt;0,2,1)))))))</f>
        <v>7</v>
      </c>
      <c r="O459" s="22" t="s">
        <v>51</v>
      </c>
      <c r="P459" s="1" t="s">
        <v>184</v>
      </c>
      <c r="Q459" s="1"/>
      <c r="R459" s="39"/>
      <c r="S459" s="154" t="s">
        <v>158</v>
      </c>
      <c r="T459" s="7" t="str">
        <f>Tabela813[[#This Row],[NR]]&amp;" - "&amp;Tabela813[[#This Row],[Especificação]]</f>
        <v>1.2.2.1.99.1.8.00 - Outras Contribuições Econômicas - Não Arrecadadas e Não Projetadas Pela RFB - Juros de Mora da Dívida Ativa</v>
      </c>
    </row>
    <row r="460" spans="1:20" ht="30" x14ac:dyDescent="0.25">
      <c r="A460" s="179"/>
      <c r="B460" s="51"/>
      <c r="C460" s="22" t="s">
        <v>1537</v>
      </c>
      <c r="D460" s="22" t="s">
        <v>1546</v>
      </c>
      <c r="E460" s="22" t="s">
        <v>1538</v>
      </c>
      <c r="F460" s="22" t="s">
        <v>1540</v>
      </c>
      <c r="G460" s="22" t="s">
        <v>1543</v>
      </c>
      <c r="H460" s="22" t="s">
        <v>1540</v>
      </c>
      <c r="I460" s="22" t="s">
        <v>1540</v>
      </c>
      <c r="J460" s="22" t="s">
        <v>1543</v>
      </c>
      <c r="K460" s="20" t="str">
        <f>IF(Tabela813[[#This Row],[C]]&lt;&gt;"",IF(Tabela813[[#This Row],[RED]]&lt;&gt;"",(Tabela813[[#This Row],[RED]] &amp; "."),"") &amp; CONCATENATE(Tabela813[[#This Row],[C]],".",Tabela813[[#This Row],[O]],".",Tabela813[[#This Row],[E]],".",Tabela813[[#This Row],[D1]],".",Tabela813[[#This Row],[D2]],".",Tabela813[[#This Row],[D3]],".",Tabela813[[#This Row],[T]],".",Tabela813[[#This Row],[D4]]),"")</f>
        <v>1.2.3.0.00.0.0.00</v>
      </c>
      <c r="L460" s="1" t="s">
        <v>185</v>
      </c>
      <c r="M460" s="20" t="str">
        <f t="shared" si="7"/>
        <v>S</v>
      </c>
      <c r="N460" s="20">
        <f>IF(VALUE(Tabela813[[#This Row],[RED]]) &gt; 0,1,0) + IF(VALUE(J460)&gt;0,8,IF(VALUE(I460)&gt;0,7,IF(VALUE(H460)&gt;0,6,IF(VALUE(G460)&gt;0,5,IF(VALUE(F460)&gt;0,4,IF(VALUE(E460)&gt;0,3,IF(VALUE(D460)&gt;0,2,1)))))))</f>
        <v>3</v>
      </c>
      <c r="O460" s="20" t="s">
        <v>45</v>
      </c>
      <c r="P460" s="1" t="s">
        <v>186</v>
      </c>
      <c r="Q460" s="1"/>
      <c r="R460" s="39"/>
      <c r="S460" s="154" t="s">
        <v>158</v>
      </c>
      <c r="T460" s="7" t="str">
        <f>Tabela813[[#This Row],[NR]]&amp;" - "&amp;Tabela813[[#This Row],[Especificação]]</f>
        <v>1.2.3.0.00.0.0.00 - Contribuições para Entidades Privadas de Serviço Social e de Formação Profissional</v>
      </c>
    </row>
    <row r="461" spans="1:20" ht="30" x14ac:dyDescent="0.25">
      <c r="A461" s="179"/>
      <c r="B461" s="51"/>
      <c r="C461" s="22" t="s">
        <v>1537</v>
      </c>
      <c r="D461" s="22" t="s">
        <v>1546</v>
      </c>
      <c r="E461" s="22" t="s">
        <v>1538</v>
      </c>
      <c r="F461" s="22" t="s">
        <v>1537</v>
      </c>
      <c r="G461" s="22" t="s">
        <v>1543</v>
      </c>
      <c r="H461" s="22" t="s">
        <v>1540</v>
      </c>
      <c r="I461" s="22" t="s">
        <v>1540</v>
      </c>
      <c r="J461" s="22" t="s">
        <v>1543</v>
      </c>
      <c r="K461" s="20" t="str">
        <f>IF(Tabela813[[#This Row],[C]]&lt;&gt;"",IF(Tabela813[[#This Row],[RED]]&lt;&gt;"",(Tabela813[[#This Row],[RED]] &amp; "."),"") &amp; CONCATENATE(Tabela813[[#This Row],[C]],".",Tabela813[[#This Row],[O]],".",Tabela813[[#This Row],[E]],".",Tabela813[[#This Row],[D1]],".",Tabela813[[#This Row],[D2]],".",Tabela813[[#This Row],[D3]],".",Tabela813[[#This Row],[T]],".",Tabela813[[#This Row],[D4]]),"")</f>
        <v>1.2.3.1.00.0.0.00</v>
      </c>
      <c r="L461" s="1" t="s">
        <v>185</v>
      </c>
      <c r="M461" s="20" t="str">
        <f t="shared" si="7"/>
        <v>S</v>
      </c>
      <c r="N461" s="20">
        <f>IF(VALUE(Tabela813[[#This Row],[RED]]) &gt; 0,1,0) + IF(VALUE(J461)&gt;0,8,IF(VALUE(I461)&gt;0,7,IF(VALUE(H461)&gt;0,6,IF(VALUE(G461)&gt;0,5,IF(VALUE(F461)&gt;0,4,IF(VALUE(E461)&gt;0,3,IF(VALUE(D461)&gt;0,2,1)))))))</f>
        <v>4</v>
      </c>
      <c r="O461" s="20" t="s">
        <v>45</v>
      </c>
      <c r="P461" s="1" t="s">
        <v>186</v>
      </c>
      <c r="Q461" s="1"/>
      <c r="R461" s="39"/>
      <c r="S461" s="154" t="s">
        <v>158</v>
      </c>
      <c r="T461" s="7" t="str">
        <f>Tabela813[[#This Row],[NR]]&amp;" - "&amp;Tabela813[[#This Row],[Especificação]]</f>
        <v>1.2.3.1.00.0.0.00 - Contribuições para Entidades Privadas de Serviço Social e de Formação Profissional</v>
      </c>
    </row>
    <row r="462" spans="1:20" ht="30" x14ac:dyDescent="0.25">
      <c r="A462" s="179"/>
      <c r="B462" s="51"/>
      <c r="C462" s="22" t="s">
        <v>1537</v>
      </c>
      <c r="D462" s="22" t="s">
        <v>1546</v>
      </c>
      <c r="E462" s="22" t="s">
        <v>1538</v>
      </c>
      <c r="F462" s="22" t="s">
        <v>1537</v>
      </c>
      <c r="G462" s="22" t="s">
        <v>1570</v>
      </c>
      <c r="H462" s="22" t="s">
        <v>1540</v>
      </c>
      <c r="I462" s="22" t="s">
        <v>1540</v>
      </c>
      <c r="J462" s="22" t="s">
        <v>1543</v>
      </c>
      <c r="K462" s="20" t="str">
        <f>IF(Tabela813[[#This Row],[C]]&lt;&gt;"",IF(Tabela813[[#This Row],[RED]]&lt;&gt;"",(Tabela813[[#This Row],[RED]] &amp; "."),"") &amp; CONCATENATE(Tabela813[[#This Row],[C]],".",Tabela813[[#This Row],[O]],".",Tabela813[[#This Row],[E]],".",Tabela813[[#This Row],[D1]],".",Tabela813[[#This Row],[D2]],".",Tabela813[[#This Row],[D3]],".",Tabela813[[#This Row],[T]],".",Tabela813[[#This Row],[D4]]),"")</f>
        <v>1.2.3.1.50.0.0.00</v>
      </c>
      <c r="L462" s="1" t="s">
        <v>185</v>
      </c>
      <c r="M462" s="20" t="str">
        <f t="shared" si="7"/>
        <v>S</v>
      </c>
      <c r="N462" s="20">
        <f>IF(VALUE(Tabela813[[#This Row],[RED]]) &gt; 0,1,0) + IF(VALUE(J462)&gt;0,8,IF(VALUE(I462)&gt;0,7,IF(VALUE(H462)&gt;0,6,IF(VALUE(G462)&gt;0,5,IF(VALUE(F462)&gt;0,4,IF(VALUE(E462)&gt;0,3,IF(VALUE(D462)&gt;0,2,1)))))))</f>
        <v>5</v>
      </c>
      <c r="O462" s="20" t="s">
        <v>55</v>
      </c>
      <c r="P462" s="1" t="s">
        <v>187</v>
      </c>
      <c r="Q462" s="1"/>
      <c r="R462" s="39"/>
      <c r="S462" s="154" t="s">
        <v>158</v>
      </c>
      <c r="T462" s="7" t="str">
        <f>Tabela813[[#This Row],[NR]]&amp;" - "&amp;Tabela813[[#This Row],[Especificação]]</f>
        <v>1.2.3.1.50.0.0.00 - Contribuições para Entidades Privadas de Serviço Social e de Formação Profissional</v>
      </c>
    </row>
    <row r="463" spans="1:20" ht="30" x14ac:dyDescent="0.25">
      <c r="A463" s="179"/>
      <c r="B463" s="51"/>
      <c r="C463" s="22" t="s">
        <v>1537</v>
      </c>
      <c r="D463" s="22" t="s">
        <v>1546</v>
      </c>
      <c r="E463" s="22" t="s">
        <v>1538</v>
      </c>
      <c r="F463" s="22" t="s">
        <v>1537</v>
      </c>
      <c r="G463" s="22" t="s">
        <v>1570</v>
      </c>
      <c r="H463" s="22" t="s">
        <v>1540</v>
      </c>
      <c r="I463" s="22" t="s">
        <v>1537</v>
      </c>
      <c r="J463" s="22" t="s">
        <v>1543</v>
      </c>
      <c r="K463" s="20" t="str">
        <f>IF(Tabela813[[#This Row],[C]]&lt;&gt;"",IF(Tabela813[[#This Row],[RED]]&lt;&gt;"",(Tabela813[[#This Row],[RED]] &amp; "."),"") &amp; CONCATENATE(Tabela813[[#This Row],[C]],".",Tabela813[[#This Row],[O]],".",Tabela813[[#This Row],[E]],".",Tabela813[[#This Row],[D1]],".",Tabela813[[#This Row],[D2]],".",Tabela813[[#This Row],[D3]],".",Tabela813[[#This Row],[T]],".",Tabela813[[#This Row],[D4]]),"")</f>
        <v>1.2.3.1.50.0.1.00</v>
      </c>
      <c r="L463" s="1" t="s">
        <v>185</v>
      </c>
      <c r="M463" s="20" t="str">
        <f t="shared" si="7"/>
        <v>A</v>
      </c>
      <c r="N463" s="20">
        <f>IF(VALUE(Tabela813[[#This Row],[RED]]) &gt; 0,1,0) + IF(VALUE(J463)&gt;0,8,IF(VALUE(I463)&gt;0,7,IF(VALUE(H463)&gt;0,6,IF(VALUE(G463)&gt;0,5,IF(VALUE(F463)&gt;0,4,IF(VALUE(E463)&gt;0,3,IF(VALUE(D463)&gt;0,2,1)))))))</f>
        <v>7</v>
      </c>
      <c r="O463" s="22"/>
      <c r="P463" s="1" t="s">
        <v>187</v>
      </c>
      <c r="Q463" s="1"/>
      <c r="R463" s="39"/>
      <c r="S463" s="154" t="s">
        <v>158</v>
      </c>
      <c r="T463" s="7" t="str">
        <f>Tabela813[[#This Row],[NR]]&amp;" - "&amp;Tabela813[[#This Row],[Especificação]]</f>
        <v>1.2.3.1.50.0.1.00 - Contribuições para Entidades Privadas de Serviço Social e de Formação Profissional</v>
      </c>
    </row>
    <row r="464" spans="1:20" x14ac:dyDescent="0.25">
      <c r="A464" s="179"/>
      <c r="B464" s="51"/>
      <c r="C464" s="22" t="s">
        <v>1537</v>
      </c>
      <c r="D464" s="22" t="s">
        <v>1546</v>
      </c>
      <c r="E464" s="22" t="s">
        <v>1547</v>
      </c>
      <c r="F464" s="22" t="s">
        <v>1540</v>
      </c>
      <c r="G464" s="22" t="s">
        <v>1543</v>
      </c>
      <c r="H464" s="22" t="s">
        <v>1540</v>
      </c>
      <c r="I464" s="22" t="s">
        <v>1540</v>
      </c>
      <c r="J464" s="22" t="s">
        <v>1543</v>
      </c>
      <c r="K464" s="20" t="str">
        <f>IF(Tabela813[[#This Row],[C]]&lt;&gt;"",IF(Tabela813[[#This Row],[RED]]&lt;&gt;"",(Tabela813[[#This Row],[RED]] &amp; "."),"") &amp; CONCATENATE(Tabela813[[#This Row],[C]],".",Tabela813[[#This Row],[O]],".",Tabela813[[#This Row],[E]],".",Tabela813[[#This Row],[D1]],".",Tabela813[[#This Row],[D2]],".",Tabela813[[#This Row],[D3]],".",Tabela813[[#This Row],[T]],".",Tabela813[[#This Row],[D4]]),"")</f>
        <v>1.2.4.0.00.0.0.00</v>
      </c>
      <c r="L464" s="23" t="s">
        <v>188</v>
      </c>
      <c r="M464" s="20" t="str">
        <f t="shared" si="7"/>
        <v>S</v>
      </c>
      <c r="N464" s="20">
        <f>IF(VALUE(Tabela813[[#This Row],[RED]]) &gt; 0,1,0) + IF(VALUE(J464)&gt;0,8,IF(VALUE(I464)&gt;0,7,IF(VALUE(H464)&gt;0,6,IF(VALUE(G464)&gt;0,5,IF(VALUE(F464)&gt;0,4,IF(VALUE(E464)&gt;0,3,IF(VALUE(D464)&gt;0,2,1)))))))</f>
        <v>3</v>
      </c>
      <c r="O464" s="22" t="s">
        <v>45</v>
      </c>
      <c r="P464" s="1" t="s">
        <v>189</v>
      </c>
      <c r="Q464" s="1"/>
      <c r="R464" s="39"/>
      <c r="S464" s="154" t="s">
        <v>158</v>
      </c>
      <c r="T464" s="7" t="str">
        <f>Tabela813[[#This Row],[NR]]&amp;" - "&amp;Tabela813[[#This Row],[Especificação]]</f>
        <v>1.2.4.0.00.0.0.00 - Contribuição para o Custeio do Serviço de Iluminação Pública</v>
      </c>
    </row>
    <row r="465" spans="1:20" x14ac:dyDescent="0.25">
      <c r="A465" s="179"/>
      <c r="B465" s="51"/>
      <c r="C465" s="22" t="s">
        <v>1537</v>
      </c>
      <c r="D465" s="22" t="s">
        <v>1546</v>
      </c>
      <c r="E465" s="22" t="s">
        <v>1547</v>
      </c>
      <c r="F465" s="22" t="s">
        <v>1537</v>
      </c>
      <c r="G465" s="22" t="s">
        <v>1543</v>
      </c>
      <c r="H465" s="22" t="s">
        <v>1540</v>
      </c>
      <c r="I465" s="22" t="s">
        <v>1540</v>
      </c>
      <c r="J465" s="22" t="s">
        <v>1543</v>
      </c>
      <c r="K465" s="20" t="str">
        <f>IF(Tabela813[[#This Row],[C]]&lt;&gt;"",IF(Tabela813[[#This Row],[RED]]&lt;&gt;"",(Tabela813[[#This Row],[RED]] &amp; "."),"") &amp; CONCATENATE(Tabela813[[#This Row],[C]],".",Tabela813[[#This Row],[O]],".",Tabela813[[#This Row],[E]],".",Tabela813[[#This Row],[D1]],".",Tabela813[[#This Row],[D2]],".",Tabela813[[#This Row],[D3]],".",Tabela813[[#This Row],[T]],".",Tabela813[[#This Row],[D4]]),"")</f>
        <v>1.2.4.1.00.0.0.00</v>
      </c>
      <c r="L465" s="23" t="s">
        <v>188</v>
      </c>
      <c r="M465" s="20" t="str">
        <f t="shared" si="7"/>
        <v>S</v>
      </c>
      <c r="N465" s="20">
        <f>IF(VALUE(Tabela813[[#This Row],[RED]]) &gt; 0,1,0) + IF(VALUE(J465)&gt;0,8,IF(VALUE(I465)&gt;0,7,IF(VALUE(H465)&gt;0,6,IF(VALUE(G465)&gt;0,5,IF(VALUE(F465)&gt;0,4,IF(VALUE(E465)&gt;0,3,IF(VALUE(D465)&gt;0,2,1)))))))</f>
        <v>4</v>
      </c>
      <c r="O465" s="22" t="s">
        <v>45</v>
      </c>
      <c r="P465" s="1" t="s">
        <v>189</v>
      </c>
      <c r="Q465" s="1"/>
      <c r="R465" s="39"/>
      <c r="S465" s="154" t="s">
        <v>158</v>
      </c>
      <c r="T465" s="7" t="str">
        <f>Tabela813[[#This Row],[NR]]&amp;" - "&amp;Tabela813[[#This Row],[Especificação]]</f>
        <v>1.2.4.1.00.0.0.00 - Contribuição para o Custeio do Serviço de Iluminação Pública</v>
      </c>
    </row>
    <row r="466" spans="1:20" x14ac:dyDescent="0.25">
      <c r="A466" s="179"/>
      <c r="B466" s="51"/>
      <c r="C466" s="22" t="s">
        <v>1537</v>
      </c>
      <c r="D466" s="22" t="s">
        <v>1546</v>
      </c>
      <c r="E466" s="22" t="s">
        <v>1547</v>
      </c>
      <c r="F466" s="22" t="s">
        <v>1537</v>
      </c>
      <c r="G466" s="22" t="s">
        <v>1570</v>
      </c>
      <c r="H466" s="22" t="s">
        <v>1540</v>
      </c>
      <c r="I466" s="22" t="s">
        <v>1540</v>
      </c>
      <c r="J466" s="22" t="s">
        <v>1543</v>
      </c>
      <c r="K466" s="20" t="str">
        <f>IF(Tabela813[[#This Row],[C]]&lt;&gt;"",IF(Tabela813[[#This Row],[RED]]&lt;&gt;"",(Tabela813[[#This Row],[RED]] &amp; "."),"") &amp; CONCATENATE(Tabela813[[#This Row],[C]],".",Tabela813[[#This Row],[O]],".",Tabela813[[#This Row],[E]],".",Tabela813[[#This Row],[D1]],".",Tabela813[[#This Row],[D2]],".",Tabela813[[#This Row],[D3]],".",Tabela813[[#This Row],[T]],".",Tabela813[[#This Row],[D4]]),"")</f>
        <v>1.2.4.1.50.0.0.00</v>
      </c>
      <c r="L466" s="23" t="s">
        <v>188</v>
      </c>
      <c r="M466" s="20" t="str">
        <f t="shared" si="7"/>
        <v>S</v>
      </c>
      <c r="N466" s="20">
        <f>IF(VALUE(Tabela813[[#This Row],[RED]]) &gt; 0,1,0) + IF(VALUE(J466)&gt;0,8,IF(VALUE(I466)&gt;0,7,IF(VALUE(H466)&gt;0,6,IF(VALUE(G466)&gt;0,5,IF(VALUE(F466)&gt;0,4,IF(VALUE(E466)&gt;0,3,IF(VALUE(D466)&gt;0,2,1)))))))</f>
        <v>5</v>
      </c>
      <c r="O466" s="22" t="s">
        <v>55</v>
      </c>
      <c r="P466" s="1" t="s">
        <v>190</v>
      </c>
      <c r="Q466" s="1"/>
      <c r="R466" s="39"/>
      <c r="S466" s="154" t="s">
        <v>158</v>
      </c>
      <c r="T466" s="7" t="str">
        <f>Tabela813[[#This Row],[NR]]&amp;" - "&amp;Tabela813[[#This Row],[Especificação]]</f>
        <v>1.2.4.1.50.0.0.00 - Contribuição para o Custeio do Serviço de Iluminação Pública</v>
      </c>
    </row>
    <row r="467" spans="1:20" x14ac:dyDescent="0.25">
      <c r="A467" s="179"/>
      <c r="B467" s="51"/>
      <c r="C467" s="22" t="s">
        <v>1537</v>
      </c>
      <c r="D467" s="22" t="s">
        <v>1546</v>
      </c>
      <c r="E467" s="22" t="s">
        <v>1547</v>
      </c>
      <c r="F467" s="22" t="s">
        <v>1537</v>
      </c>
      <c r="G467" s="22" t="s">
        <v>1570</v>
      </c>
      <c r="H467" s="22" t="s">
        <v>1540</v>
      </c>
      <c r="I467" s="22" t="s">
        <v>1537</v>
      </c>
      <c r="J467" s="22" t="s">
        <v>1543</v>
      </c>
      <c r="K467" s="20" t="str">
        <f>IF(Tabela813[[#This Row],[C]]&lt;&gt;"",IF(Tabela813[[#This Row],[RED]]&lt;&gt;"",(Tabela813[[#This Row],[RED]] &amp; "."),"") &amp; CONCATENATE(Tabela813[[#This Row],[C]],".",Tabela813[[#This Row],[O]],".",Tabela813[[#This Row],[E]],".",Tabela813[[#This Row],[D1]],".",Tabela813[[#This Row],[D2]],".",Tabela813[[#This Row],[D3]],".",Tabela813[[#This Row],[T]],".",Tabela813[[#This Row],[D4]]),"")</f>
        <v>1.2.4.1.50.0.1.00</v>
      </c>
      <c r="L467" s="23" t="s">
        <v>1099</v>
      </c>
      <c r="M467" s="20" t="str">
        <f t="shared" si="7"/>
        <v>A</v>
      </c>
      <c r="N467" s="20">
        <f>IF(VALUE(Tabela813[[#This Row],[RED]]) &gt; 0,1,0) + IF(VALUE(J467)&gt;0,8,IF(VALUE(I467)&gt;0,7,IF(VALUE(H467)&gt;0,6,IF(VALUE(G467)&gt;0,5,IF(VALUE(F467)&gt;0,4,IF(VALUE(E467)&gt;0,3,IF(VALUE(D467)&gt;0,2,1)))))))</f>
        <v>7</v>
      </c>
      <c r="O467" s="22" t="s">
        <v>55</v>
      </c>
      <c r="P467" s="1" t="s">
        <v>190</v>
      </c>
      <c r="Q467" s="1"/>
      <c r="R467" s="39"/>
      <c r="S467" s="154" t="s">
        <v>158</v>
      </c>
      <c r="T467" s="7" t="str">
        <f>Tabela813[[#This Row],[NR]]&amp;" - "&amp;Tabela813[[#This Row],[Especificação]]</f>
        <v>1.2.4.1.50.0.1.00 - Contribuição para o Custeio do Serviço de Iluminação Pública - Principal</v>
      </c>
    </row>
    <row r="468" spans="1:20" ht="30" x14ac:dyDescent="0.25">
      <c r="A468" s="179"/>
      <c r="B468" s="51"/>
      <c r="C468" s="22" t="s">
        <v>1537</v>
      </c>
      <c r="D468" s="22" t="s">
        <v>1546</v>
      </c>
      <c r="E468" s="22" t="s">
        <v>1547</v>
      </c>
      <c r="F468" s="22" t="s">
        <v>1537</v>
      </c>
      <c r="G468" s="22" t="s">
        <v>1570</v>
      </c>
      <c r="H468" s="22" t="s">
        <v>1540</v>
      </c>
      <c r="I468" s="22" t="s">
        <v>1546</v>
      </c>
      <c r="J468" s="22" t="s">
        <v>1543</v>
      </c>
      <c r="K468" s="20" t="str">
        <f>IF(Tabela813[[#This Row],[C]]&lt;&gt;"",IF(Tabela813[[#This Row],[RED]]&lt;&gt;"",(Tabela813[[#This Row],[RED]] &amp; "."),"") &amp; CONCATENATE(Tabela813[[#This Row],[C]],".",Tabela813[[#This Row],[O]],".",Tabela813[[#This Row],[E]],".",Tabela813[[#This Row],[D1]],".",Tabela813[[#This Row],[D2]],".",Tabela813[[#This Row],[D3]],".",Tabela813[[#This Row],[T]],".",Tabela813[[#This Row],[D4]]),"")</f>
        <v>1.2.4.1.50.0.2.00</v>
      </c>
      <c r="L468" s="23" t="s">
        <v>1100</v>
      </c>
      <c r="M468" s="20" t="str">
        <f t="shared" si="7"/>
        <v>A</v>
      </c>
      <c r="N468" s="20">
        <f>IF(VALUE(Tabela813[[#This Row],[RED]]) &gt; 0,1,0) + IF(VALUE(J468)&gt;0,8,IF(VALUE(I468)&gt;0,7,IF(VALUE(H468)&gt;0,6,IF(VALUE(G468)&gt;0,5,IF(VALUE(F468)&gt;0,4,IF(VALUE(E468)&gt;0,3,IF(VALUE(D468)&gt;0,2,1)))))))</f>
        <v>7</v>
      </c>
      <c r="O468" s="22" t="s">
        <v>55</v>
      </c>
      <c r="P468" s="1" t="s">
        <v>190</v>
      </c>
      <c r="Q468" s="1"/>
      <c r="R468" s="39"/>
      <c r="S468" s="154" t="s">
        <v>158</v>
      </c>
      <c r="T468" s="7" t="str">
        <f>Tabela813[[#This Row],[NR]]&amp;" - "&amp;Tabela813[[#This Row],[Especificação]]</f>
        <v>1.2.4.1.50.0.2.00 - Contribuição para o Custeio do Serviço de Iluminação Pública - Multas e Juros de Mora</v>
      </c>
    </row>
    <row r="469" spans="1:20" x14ac:dyDescent="0.25">
      <c r="A469" s="179"/>
      <c r="B469" s="51"/>
      <c r="C469" s="22" t="s">
        <v>1537</v>
      </c>
      <c r="D469" s="22" t="s">
        <v>1546</v>
      </c>
      <c r="E469" s="22" t="s">
        <v>1547</v>
      </c>
      <c r="F469" s="22" t="s">
        <v>1537</v>
      </c>
      <c r="G469" s="22" t="s">
        <v>1570</v>
      </c>
      <c r="H469" s="22" t="s">
        <v>1540</v>
      </c>
      <c r="I469" s="22" t="s">
        <v>1538</v>
      </c>
      <c r="J469" s="22" t="s">
        <v>1543</v>
      </c>
      <c r="K469" s="20" t="str">
        <f>IF(Tabela813[[#This Row],[C]]&lt;&gt;"",IF(Tabela813[[#This Row],[RED]]&lt;&gt;"",(Tabela813[[#This Row],[RED]] &amp; "."),"") &amp; CONCATENATE(Tabela813[[#This Row],[C]],".",Tabela813[[#This Row],[O]],".",Tabela813[[#This Row],[E]],".",Tabela813[[#This Row],[D1]],".",Tabela813[[#This Row],[D2]],".",Tabela813[[#This Row],[D3]],".",Tabela813[[#This Row],[T]],".",Tabela813[[#This Row],[D4]]),"")</f>
        <v>1.2.4.1.50.0.3.00</v>
      </c>
      <c r="L469" s="23" t="s">
        <v>1101</v>
      </c>
      <c r="M469" s="20" t="str">
        <f t="shared" si="7"/>
        <v>A</v>
      </c>
      <c r="N469" s="20">
        <f>IF(VALUE(Tabela813[[#This Row],[RED]]) &gt; 0,1,0) + IF(VALUE(J469)&gt;0,8,IF(VALUE(I469)&gt;0,7,IF(VALUE(H469)&gt;0,6,IF(VALUE(G469)&gt;0,5,IF(VALUE(F469)&gt;0,4,IF(VALUE(E469)&gt;0,3,IF(VALUE(D469)&gt;0,2,1)))))))</f>
        <v>7</v>
      </c>
      <c r="O469" s="22" t="s">
        <v>55</v>
      </c>
      <c r="P469" s="1" t="s">
        <v>190</v>
      </c>
      <c r="Q469" s="1"/>
      <c r="R469" s="39"/>
      <c r="S469" s="154" t="s">
        <v>158</v>
      </c>
      <c r="T469" s="7" t="str">
        <f>Tabela813[[#This Row],[NR]]&amp;" - "&amp;Tabela813[[#This Row],[Especificação]]</f>
        <v>1.2.4.1.50.0.3.00 - Contribuição para o Custeio do Serviço de Iluminação Pública - Dívida Ativa</v>
      </c>
    </row>
    <row r="470" spans="1:20" ht="30" x14ac:dyDescent="0.25">
      <c r="A470" s="179"/>
      <c r="B470" s="51"/>
      <c r="C470" s="22" t="s">
        <v>1537</v>
      </c>
      <c r="D470" s="22" t="s">
        <v>1546</v>
      </c>
      <c r="E470" s="22" t="s">
        <v>1547</v>
      </c>
      <c r="F470" s="22" t="s">
        <v>1537</v>
      </c>
      <c r="G470" s="22" t="s">
        <v>1570</v>
      </c>
      <c r="H470" s="22" t="s">
        <v>1540</v>
      </c>
      <c r="I470" s="22" t="s">
        <v>1547</v>
      </c>
      <c r="J470" s="22" t="s">
        <v>1543</v>
      </c>
      <c r="K470" s="20" t="str">
        <f>IF(Tabela813[[#This Row],[C]]&lt;&gt;"",IF(Tabela813[[#This Row],[RED]]&lt;&gt;"",(Tabela813[[#This Row],[RED]] &amp; "."),"") &amp; CONCATENATE(Tabela813[[#This Row],[C]],".",Tabela813[[#This Row],[O]],".",Tabela813[[#This Row],[E]],".",Tabela813[[#This Row],[D1]],".",Tabela813[[#This Row],[D2]],".",Tabela813[[#This Row],[D3]],".",Tabela813[[#This Row],[T]],".",Tabela813[[#This Row],[D4]]),"")</f>
        <v>1.2.4.1.50.0.4.00</v>
      </c>
      <c r="L470" s="23" t="s">
        <v>1102</v>
      </c>
      <c r="M470" s="20" t="str">
        <f t="shared" si="7"/>
        <v>A</v>
      </c>
      <c r="N470" s="20">
        <f>IF(VALUE(Tabela813[[#This Row],[RED]]) &gt; 0,1,0) + IF(VALUE(J470)&gt;0,8,IF(VALUE(I470)&gt;0,7,IF(VALUE(H470)&gt;0,6,IF(VALUE(G470)&gt;0,5,IF(VALUE(F470)&gt;0,4,IF(VALUE(E470)&gt;0,3,IF(VALUE(D470)&gt;0,2,1)))))))</f>
        <v>7</v>
      </c>
      <c r="O470" s="22" t="s">
        <v>55</v>
      </c>
      <c r="P470" s="1" t="s">
        <v>190</v>
      </c>
      <c r="Q470" s="1"/>
      <c r="R470" s="39"/>
      <c r="S470" s="154" t="s">
        <v>158</v>
      </c>
      <c r="T470" s="7" t="str">
        <f>Tabela813[[#This Row],[NR]]&amp;" - "&amp;Tabela813[[#This Row],[Especificação]]</f>
        <v>1.2.4.1.50.0.4.00 - Contribuição para o Custeio do Serviço de Iluminação Pública - Dívida Ativa - Multas e Juros de Mora da Dívida Ativa</v>
      </c>
    </row>
    <row r="471" spans="1:20" x14ac:dyDescent="0.25">
      <c r="A471" s="179"/>
      <c r="B471" s="51"/>
      <c r="C471" s="22" t="s">
        <v>1537</v>
      </c>
      <c r="D471" s="22" t="s">
        <v>1546</v>
      </c>
      <c r="E471" s="22" t="s">
        <v>1547</v>
      </c>
      <c r="F471" s="22" t="s">
        <v>1537</v>
      </c>
      <c r="G471" s="22" t="s">
        <v>1570</v>
      </c>
      <c r="H471" s="22" t="s">
        <v>1540</v>
      </c>
      <c r="I471" s="22" t="s">
        <v>1548</v>
      </c>
      <c r="J471" s="22" t="s">
        <v>1543</v>
      </c>
      <c r="K471" s="20" t="str">
        <f>IF(Tabela813[[#This Row],[C]]&lt;&gt;"",IF(Tabela813[[#This Row],[RED]]&lt;&gt;"",(Tabela813[[#This Row],[RED]] &amp; "."),"") &amp; CONCATENATE(Tabela813[[#This Row],[C]],".",Tabela813[[#This Row],[O]],".",Tabela813[[#This Row],[E]],".",Tabela813[[#This Row],[D1]],".",Tabela813[[#This Row],[D2]],".",Tabela813[[#This Row],[D3]],".",Tabela813[[#This Row],[T]],".",Tabela813[[#This Row],[D4]]),"")</f>
        <v>1.2.4.1.50.0.5.00</v>
      </c>
      <c r="L471" s="23" t="s">
        <v>1103</v>
      </c>
      <c r="M471" s="20" t="str">
        <f t="shared" si="7"/>
        <v>A</v>
      </c>
      <c r="N471" s="20">
        <f>IF(VALUE(Tabela813[[#This Row],[RED]]) &gt; 0,1,0) + IF(VALUE(J471)&gt;0,8,IF(VALUE(I471)&gt;0,7,IF(VALUE(H471)&gt;0,6,IF(VALUE(G471)&gt;0,5,IF(VALUE(F471)&gt;0,4,IF(VALUE(E471)&gt;0,3,IF(VALUE(D471)&gt;0,2,1)))))))</f>
        <v>7</v>
      </c>
      <c r="O471" s="22" t="s">
        <v>55</v>
      </c>
      <c r="P471" s="1" t="s">
        <v>190</v>
      </c>
      <c r="Q471" s="1"/>
      <c r="R471" s="39"/>
      <c r="S471" s="154" t="s">
        <v>158</v>
      </c>
      <c r="T471" s="7" t="str">
        <f>Tabela813[[#This Row],[NR]]&amp;" - "&amp;Tabela813[[#This Row],[Especificação]]</f>
        <v>1.2.4.1.50.0.5.00 - Contribuição para o Custeio do Serviço de Iluminação Pública - Multas</v>
      </c>
    </row>
    <row r="472" spans="1:20" ht="30" x14ac:dyDescent="0.25">
      <c r="A472" s="179"/>
      <c r="B472" s="51"/>
      <c r="C472" s="22" t="s">
        <v>1537</v>
      </c>
      <c r="D472" s="22" t="s">
        <v>1546</v>
      </c>
      <c r="E472" s="22" t="s">
        <v>1547</v>
      </c>
      <c r="F472" s="22" t="s">
        <v>1537</v>
      </c>
      <c r="G472" s="22" t="s">
        <v>1570</v>
      </c>
      <c r="H472" s="22" t="s">
        <v>1540</v>
      </c>
      <c r="I472" s="22" t="s">
        <v>1542</v>
      </c>
      <c r="J472" s="22" t="s">
        <v>1543</v>
      </c>
      <c r="K472" s="20" t="str">
        <f>IF(Tabela813[[#This Row],[C]]&lt;&gt;"",IF(Tabela813[[#This Row],[RED]]&lt;&gt;"",(Tabela813[[#This Row],[RED]] &amp; "."),"") &amp; CONCATENATE(Tabela813[[#This Row],[C]],".",Tabela813[[#This Row],[O]],".",Tabela813[[#This Row],[E]],".",Tabela813[[#This Row],[D1]],".",Tabela813[[#This Row],[D2]],".",Tabela813[[#This Row],[D3]],".",Tabela813[[#This Row],[T]],".",Tabela813[[#This Row],[D4]]),"")</f>
        <v>1.2.4.1.50.0.6.00</v>
      </c>
      <c r="L472" s="23" t="s">
        <v>1104</v>
      </c>
      <c r="M472" s="20" t="str">
        <f t="shared" si="7"/>
        <v>A</v>
      </c>
      <c r="N472" s="20">
        <f>IF(VALUE(Tabela813[[#This Row],[RED]]) &gt; 0,1,0) + IF(VALUE(J472)&gt;0,8,IF(VALUE(I472)&gt;0,7,IF(VALUE(H472)&gt;0,6,IF(VALUE(G472)&gt;0,5,IF(VALUE(F472)&gt;0,4,IF(VALUE(E472)&gt;0,3,IF(VALUE(D472)&gt;0,2,1)))))))</f>
        <v>7</v>
      </c>
      <c r="O472" s="22" t="s">
        <v>55</v>
      </c>
      <c r="P472" s="1" t="s">
        <v>190</v>
      </c>
      <c r="Q472" s="1"/>
      <c r="R472" s="39"/>
      <c r="S472" s="154" t="s">
        <v>158</v>
      </c>
      <c r="T472" s="7" t="str">
        <f>Tabela813[[#This Row],[NR]]&amp;" - "&amp;Tabela813[[#This Row],[Especificação]]</f>
        <v>1.2.4.1.50.0.6.00 - Contribuição para o Custeio do Serviço de Iluminação Pública - Juros de Mora</v>
      </c>
    </row>
    <row r="473" spans="1:20" ht="30" x14ac:dyDescent="0.25">
      <c r="A473" s="179"/>
      <c r="B473" s="51"/>
      <c r="C473" s="22" t="s">
        <v>1537</v>
      </c>
      <c r="D473" s="22" t="s">
        <v>1546</v>
      </c>
      <c r="E473" s="22" t="s">
        <v>1547</v>
      </c>
      <c r="F473" s="22" t="s">
        <v>1537</v>
      </c>
      <c r="G473" s="22" t="s">
        <v>1570</v>
      </c>
      <c r="H473" s="22" t="s">
        <v>1540</v>
      </c>
      <c r="I473" s="22" t="s">
        <v>1544</v>
      </c>
      <c r="J473" s="22" t="s">
        <v>1543</v>
      </c>
      <c r="K473" s="20" t="str">
        <f>IF(Tabela813[[#This Row],[C]]&lt;&gt;"",IF(Tabela813[[#This Row],[RED]]&lt;&gt;"",(Tabela813[[#This Row],[RED]] &amp; "."),"") &amp; CONCATENATE(Tabela813[[#This Row],[C]],".",Tabela813[[#This Row],[O]],".",Tabela813[[#This Row],[E]],".",Tabela813[[#This Row],[D1]],".",Tabela813[[#This Row],[D2]],".",Tabela813[[#This Row],[D3]],".",Tabela813[[#This Row],[T]],".",Tabela813[[#This Row],[D4]]),"")</f>
        <v>1.2.4.1.50.0.7.00</v>
      </c>
      <c r="L473" s="23" t="s">
        <v>1105</v>
      </c>
      <c r="M473" s="20" t="str">
        <f t="shared" si="7"/>
        <v>A</v>
      </c>
      <c r="N473" s="20">
        <f>IF(VALUE(Tabela813[[#This Row],[RED]]) &gt; 0,1,0) + IF(VALUE(J473)&gt;0,8,IF(VALUE(I473)&gt;0,7,IF(VALUE(H473)&gt;0,6,IF(VALUE(G473)&gt;0,5,IF(VALUE(F473)&gt;0,4,IF(VALUE(E473)&gt;0,3,IF(VALUE(D473)&gt;0,2,1)))))))</f>
        <v>7</v>
      </c>
      <c r="O473" s="22" t="s">
        <v>55</v>
      </c>
      <c r="P473" s="1" t="s">
        <v>190</v>
      </c>
      <c r="Q473" s="1"/>
      <c r="R473" s="39"/>
      <c r="S473" s="154" t="s">
        <v>158</v>
      </c>
      <c r="T473" s="7" t="str">
        <f>Tabela813[[#This Row],[NR]]&amp;" - "&amp;Tabela813[[#This Row],[Especificação]]</f>
        <v>1.2.4.1.50.0.7.00 - Contribuição para o Custeio do Serviço de Iluminação Pública - Dívida Ativa - Multas da Dívida Ativa</v>
      </c>
    </row>
    <row r="474" spans="1:20" ht="30" x14ac:dyDescent="0.25">
      <c r="A474" s="179"/>
      <c r="B474" s="51"/>
      <c r="C474" s="22" t="s">
        <v>1537</v>
      </c>
      <c r="D474" s="22" t="s">
        <v>1546</v>
      </c>
      <c r="E474" s="22" t="s">
        <v>1547</v>
      </c>
      <c r="F474" s="22" t="s">
        <v>1537</v>
      </c>
      <c r="G474" s="22" t="s">
        <v>1570</v>
      </c>
      <c r="H474" s="22" t="s">
        <v>1540</v>
      </c>
      <c r="I474" s="22" t="s">
        <v>1545</v>
      </c>
      <c r="J474" s="22" t="s">
        <v>1543</v>
      </c>
      <c r="K474" s="20" t="str">
        <f>IF(Tabela813[[#This Row],[C]]&lt;&gt;"",IF(Tabela813[[#This Row],[RED]]&lt;&gt;"",(Tabela813[[#This Row],[RED]] &amp; "."),"") &amp; CONCATENATE(Tabela813[[#This Row],[C]],".",Tabela813[[#This Row],[O]],".",Tabela813[[#This Row],[E]],".",Tabela813[[#This Row],[D1]],".",Tabela813[[#This Row],[D2]],".",Tabela813[[#This Row],[D3]],".",Tabela813[[#This Row],[T]],".",Tabela813[[#This Row],[D4]]),"")</f>
        <v>1.2.4.1.50.0.8.00</v>
      </c>
      <c r="L474" s="23" t="s">
        <v>1106</v>
      </c>
      <c r="M474" s="20" t="str">
        <f t="shared" si="7"/>
        <v>A</v>
      </c>
      <c r="N474" s="20">
        <f>IF(VALUE(Tabela813[[#This Row],[RED]]) &gt; 0,1,0) + IF(VALUE(J474)&gt;0,8,IF(VALUE(I474)&gt;0,7,IF(VALUE(H474)&gt;0,6,IF(VALUE(G474)&gt;0,5,IF(VALUE(F474)&gt;0,4,IF(VALUE(E474)&gt;0,3,IF(VALUE(D474)&gt;0,2,1)))))))</f>
        <v>7</v>
      </c>
      <c r="O474" s="22" t="s">
        <v>55</v>
      </c>
      <c r="P474" s="1" t="s">
        <v>190</v>
      </c>
      <c r="Q474" s="1"/>
      <c r="R474" s="39"/>
      <c r="S474" s="154" t="s">
        <v>158</v>
      </c>
      <c r="T474" s="7" t="str">
        <f>Tabela813[[#This Row],[NR]]&amp;" - "&amp;Tabela813[[#This Row],[Especificação]]</f>
        <v>1.2.4.1.50.0.8.00 - Contribuição para o Custeio do Serviço de Iluminação Pública - Juros de Mora da Dívida Ativa</v>
      </c>
    </row>
    <row r="475" spans="1:20" x14ac:dyDescent="0.25">
      <c r="A475" s="179"/>
      <c r="B475" s="51"/>
      <c r="C475" s="22" t="s">
        <v>1537</v>
      </c>
      <c r="D475" s="22" t="s">
        <v>1538</v>
      </c>
      <c r="E475" s="22" t="s">
        <v>1540</v>
      </c>
      <c r="F475" s="22" t="s">
        <v>1540</v>
      </c>
      <c r="G475" s="22" t="s">
        <v>1543</v>
      </c>
      <c r="H475" s="22" t="s">
        <v>1540</v>
      </c>
      <c r="I475" s="22" t="s">
        <v>1540</v>
      </c>
      <c r="J475" s="22" t="s">
        <v>1543</v>
      </c>
      <c r="K475" s="20" t="str">
        <f>IF(Tabela813[[#This Row],[C]]&lt;&gt;"",IF(Tabela813[[#This Row],[RED]]&lt;&gt;"",(Tabela813[[#This Row],[RED]] &amp; "."),"") &amp; CONCATENATE(Tabela813[[#This Row],[C]],".",Tabela813[[#This Row],[O]],".",Tabela813[[#This Row],[E]],".",Tabela813[[#This Row],[D1]],".",Tabela813[[#This Row],[D2]],".",Tabela813[[#This Row],[D3]],".",Tabela813[[#This Row],[T]],".",Tabela813[[#This Row],[D4]]),"")</f>
        <v>1.3.0.0.00.0.0.00</v>
      </c>
      <c r="L475" s="23" t="s">
        <v>191</v>
      </c>
      <c r="M475" s="20" t="str">
        <f t="shared" si="7"/>
        <v>S</v>
      </c>
      <c r="N475" s="20">
        <f>IF(VALUE(Tabela813[[#This Row],[RED]]) &gt; 0,1,0) + IF(VALUE(J475)&gt;0,8,IF(VALUE(I475)&gt;0,7,IF(VALUE(H475)&gt;0,6,IF(VALUE(G475)&gt;0,5,IF(VALUE(F475)&gt;0,4,IF(VALUE(E475)&gt;0,3,IF(VALUE(D475)&gt;0,2,1)))))))</f>
        <v>2</v>
      </c>
      <c r="O475" s="22" t="s">
        <v>45</v>
      </c>
      <c r="P475" s="1" t="s">
        <v>192</v>
      </c>
      <c r="Q475" s="1"/>
      <c r="R475" s="39"/>
      <c r="S475" s="154" t="s">
        <v>158</v>
      </c>
      <c r="T475" s="7" t="str">
        <f>Tabela813[[#This Row],[NR]]&amp;" - "&amp;Tabela813[[#This Row],[Especificação]]</f>
        <v>1.3.0.0.00.0.0.00 - Receita Patrimonial</v>
      </c>
    </row>
    <row r="476" spans="1:20" x14ac:dyDescent="0.25">
      <c r="A476" s="179"/>
      <c r="B476" s="51"/>
      <c r="C476" s="22" t="s">
        <v>1537</v>
      </c>
      <c r="D476" s="22" t="s">
        <v>1538</v>
      </c>
      <c r="E476" s="22" t="s">
        <v>1537</v>
      </c>
      <c r="F476" s="22" t="s">
        <v>1540</v>
      </c>
      <c r="G476" s="22" t="s">
        <v>1543</v>
      </c>
      <c r="H476" s="22" t="s">
        <v>1540</v>
      </c>
      <c r="I476" s="22" t="s">
        <v>1540</v>
      </c>
      <c r="J476" s="22" t="s">
        <v>1543</v>
      </c>
      <c r="K476" s="20" t="str">
        <f>IF(Tabela813[[#This Row],[C]]&lt;&gt;"",IF(Tabela813[[#This Row],[RED]]&lt;&gt;"",(Tabela813[[#This Row],[RED]] &amp; "."),"") &amp; CONCATENATE(Tabela813[[#This Row],[C]],".",Tabela813[[#This Row],[O]],".",Tabela813[[#This Row],[E]],".",Tabela813[[#This Row],[D1]],".",Tabela813[[#This Row],[D2]],".",Tabela813[[#This Row],[D3]],".",Tabela813[[#This Row],[T]],".",Tabela813[[#This Row],[D4]]),"")</f>
        <v>1.3.1.0.00.0.0.00</v>
      </c>
      <c r="L476" s="23" t="s">
        <v>193</v>
      </c>
      <c r="M476" s="20" t="str">
        <f t="shared" si="7"/>
        <v>S</v>
      </c>
      <c r="N476" s="20">
        <f>IF(VALUE(Tabela813[[#This Row],[RED]]) &gt; 0,1,0) + IF(VALUE(J476)&gt;0,8,IF(VALUE(I476)&gt;0,7,IF(VALUE(H476)&gt;0,6,IF(VALUE(G476)&gt;0,5,IF(VALUE(F476)&gt;0,4,IF(VALUE(E476)&gt;0,3,IF(VALUE(D476)&gt;0,2,1)))))))</f>
        <v>3</v>
      </c>
      <c r="O476" s="22" t="s">
        <v>45</v>
      </c>
      <c r="P476" s="1" t="s">
        <v>194</v>
      </c>
      <c r="Q476" s="1"/>
      <c r="R476" s="39"/>
      <c r="S476" s="154" t="s">
        <v>158</v>
      </c>
      <c r="T476" s="7" t="str">
        <f>Tabela813[[#This Row],[NR]]&amp;" - "&amp;Tabela813[[#This Row],[Especificação]]</f>
        <v>1.3.1.0.00.0.0.00 - Exploração do Patrimônio Imobiliário do Estado</v>
      </c>
    </row>
    <row r="477" spans="1:20" x14ac:dyDescent="0.25">
      <c r="A477" s="179"/>
      <c r="B477" s="51"/>
      <c r="C477" s="22" t="s">
        <v>1537</v>
      </c>
      <c r="D477" s="22" t="s">
        <v>1538</v>
      </c>
      <c r="E477" s="22" t="s">
        <v>1537</v>
      </c>
      <c r="F477" s="22" t="s">
        <v>1537</v>
      </c>
      <c r="G477" s="22" t="s">
        <v>1543</v>
      </c>
      <c r="H477" s="22" t="s">
        <v>1540</v>
      </c>
      <c r="I477" s="22" t="s">
        <v>1540</v>
      </c>
      <c r="J477" s="22" t="s">
        <v>1543</v>
      </c>
      <c r="K477" s="20" t="str">
        <f>IF(Tabela813[[#This Row],[C]]&lt;&gt;"",IF(Tabela813[[#This Row],[RED]]&lt;&gt;"",(Tabela813[[#This Row],[RED]] &amp; "."),"") &amp; CONCATENATE(Tabela813[[#This Row],[C]],".",Tabela813[[#This Row],[O]],".",Tabela813[[#This Row],[E]],".",Tabela813[[#This Row],[D1]],".",Tabela813[[#This Row],[D2]],".",Tabela813[[#This Row],[D3]],".",Tabela813[[#This Row],[T]],".",Tabela813[[#This Row],[D4]]),"")</f>
        <v>1.3.1.1.00.0.0.00</v>
      </c>
      <c r="L477" s="23" t="s">
        <v>193</v>
      </c>
      <c r="M477" s="20" t="str">
        <f t="shared" si="7"/>
        <v>S</v>
      </c>
      <c r="N477" s="20">
        <f>IF(VALUE(Tabela813[[#This Row],[RED]]) &gt; 0,1,0) + IF(VALUE(J477)&gt;0,8,IF(VALUE(I477)&gt;0,7,IF(VALUE(H477)&gt;0,6,IF(VALUE(G477)&gt;0,5,IF(VALUE(F477)&gt;0,4,IF(VALUE(E477)&gt;0,3,IF(VALUE(D477)&gt;0,2,1)))))))</f>
        <v>4</v>
      </c>
      <c r="O477" s="22" t="s">
        <v>45</v>
      </c>
      <c r="P477" s="1" t="s">
        <v>194</v>
      </c>
      <c r="Q477" s="1"/>
      <c r="R477" s="39"/>
      <c r="S477" s="154" t="s">
        <v>158</v>
      </c>
      <c r="T477" s="7" t="str">
        <f>Tabela813[[#This Row],[NR]]&amp;" - "&amp;Tabela813[[#This Row],[Especificação]]</f>
        <v>1.3.1.1.00.0.0.00 - Exploração do Patrimônio Imobiliário do Estado</v>
      </c>
    </row>
    <row r="478" spans="1:20" ht="45" x14ac:dyDescent="0.25">
      <c r="A478" s="179"/>
      <c r="B478" s="51"/>
      <c r="C478" s="22" t="s">
        <v>1537</v>
      </c>
      <c r="D478" s="22" t="s">
        <v>1538</v>
      </c>
      <c r="E478" s="22" t="s">
        <v>1537</v>
      </c>
      <c r="F478" s="22" t="s">
        <v>1537</v>
      </c>
      <c r="G478" s="22" t="s">
        <v>1539</v>
      </c>
      <c r="H478" s="22" t="s">
        <v>1540</v>
      </c>
      <c r="I478" s="22" t="s">
        <v>1540</v>
      </c>
      <c r="J478" s="22" t="s">
        <v>1543</v>
      </c>
      <c r="K478" s="20" t="str">
        <f>IF(Tabela813[[#This Row],[C]]&lt;&gt;"",IF(Tabela813[[#This Row],[RED]]&lt;&gt;"",(Tabela813[[#This Row],[RED]] &amp; "."),"") &amp; CONCATENATE(Tabela813[[#This Row],[C]],".",Tabela813[[#This Row],[O]],".",Tabela813[[#This Row],[E]],".",Tabela813[[#This Row],[D1]],".",Tabela813[[#This Row],[D2]],".",Tabela813[[#This Row],[D3]],".",Tabela813[[#This Row],[T]],".",Tabela813[[#This Row],[D4]]),"")</f>
        <v>1.3.1.1.01.0.0.00</v>
      </c>
      <c r="L478" s="23" t="s">
        <v>195</v>
      </c>
      <c r="M478" s="20" t="str">
        <f t="shared" si="7"/>
        <v>S</v>
      </c>
      <c r="N478" s="20">
        <f>IF(VALUE(Tabela813[[#This Row],[RED]]) &gt; 0,1,0) + IF(VALUE(J478)&gt;0,8,IF(VALUE(I478)&gt;0,7,IF(VALUE(H478)&gt;0,6,IF(VALUE(G478)&gt;0,5,IF(VALUE(F478)&gt;0,4,IF(VALUE(E478)&gt;0,3,IF(VALUE(D478)&gt;0,2,1)))))))</f>
        <v>5</v>
      </c>
      <c r="O478" s="22" t="s">
        <v>51</v>
      </c>
      <c r="P478" s="1" t="s">
        <v>196</v>
      </c>
      <c r="Q478" s="1"/>
      <c r="R478" s="39"/>
      <c r="S478" s="154" t="s">
        <v>158</v>
      </c>
      <c r="T478" s="7" t="str">
        <f>Tabela813[[#This Row],[NR]]&amp;" - "&amp;Tabela813[[#This Row],[Especificação]]</f>
        <v>1.3.1.1.01.0.0.00 - Aluguéis, Arrendamentos, Foros, Laudêmios, Tarifas de Ocupação</v>
      </c>
    </row>
    <row r="479" spans="1:20" ht="30" x14ac:dyDescent="0.25">
      <c r="A479" s="179"/>
      <c r="B479" s="51"/>
      <c r="C479" s="22" t="s">
        <v>1537</v>
      </c>
      <c r="D479" s="22" t="s">
        <v>1538</v>
      </c>
      <c r="E479" s="22" t="s">
        <v>1537</v>
      </c>
      <c r="F479" s="22" t="s">
        <v>1537</v>
      </c>
      <c r="G479" s="22" t="s">
        <v>1539</v>
      </c>
      <c r="H479" s="22" t="s">
        <v>1537</v>
      </c>
      <c r="I479" s="22" t="s">
        <v>1540</v>
      </c>
      <c r="J479" s="22" t="s">
        <v>1543</v>
      </c>
      <c r="K479" s="20" t="str">
        <f>IF(Tabela813[[#This Row],[C]]&lt;&gt;"",IF(Tabela813[[#This Row],[RED]]&lt;&gt;"",(Tabela813[[#This Row],[RED]] &amp; "."),"") &amp; CONCATENATE(Tabela813[[#This Row],[C]],".",Tabela813[[#This Row],[O]],".",Tabela813[[#This Row],[E]],".",Tabela813[[#This Row],[D1]],".",Tabela813[[#This Row],[D2]],".",Tabela813[[#This Row],[D3]],".",Tabela813[[#This Row],[T]],".",Tabela813[[#This Row],[D4]]),"")</f>
        <v>1.3.1.1.01.1.0.00</v>
      </c>
      <c r="L479" s="23" t="s">
        <v>197</v>
      </c>
      <c r="M479" s="20" t="str">
        <f t="shared" si="7"/>
        <v>S</v>
      </c>
      <c r="N479" s="20">
        <f>IF(VALUE(Tabela813[[#This Row],[RED]]) &gt; 0,1,0) + IF(VALUE(J479)&gt;0,8,IF(VALUE(I479)&gt;0,7,IF(VALUE(H479)&gt;0,6,IF(VALUE(G479)&gt;0,5,IF(VALUE(F479)&gt;0,4,IF(VALUE(E479)&gt;0,3,IF(VALUE(D479)&gt;0,2,1)))))))</f>
        <v>6</v>
      </c>
      <c r="O479" s="22" t="s">
        <v>51</v>
      </c>
      <c r="P479" s="1" t="s">
        <v>198</v>
      </c>
      <c r="Q479" s="1"/>
      <c r="R479" s="39"/>
      <c r="S479" s="154" t="s">
        <v>158</v>
      </c>
      <c r="T479" s="7" t="str">
        <f>Tabela813[[#This Row],[NR]]&amp;" - "&amp;Tabela813[[#This Row],[Especificação]]</f>
        <v>1.3.1.1.01.1.0.00 - Aluguéis e Arrendamentos</v>
      </c>
    </row>
    <row r="480" spans="1:20" ht="30" x14ac:dyDescent="0.25">
      <c r="A480" s="179"/>
      <c r="B480" s="51"/>
      <c r="C480" s="22" t="s">
        <v>1537</v>
      </c>
      <c r="D480" s="22" t="s">
        <v>1538</v>
      </c>
      <c r="E480" s="22" t="s">
        <v>1537</v>
      </c>
      <c r="F480" s="22" t="s">
        <v>1537</v>
      </c>
      <c r="G480" s="22" t="s">
        <v>1539</v>
      </c>
      <c r="H480" s="22" t="s">
        <v>1537</v>
      </c>
      <c r="I480" s="22" t="s">
        <v>1537</v>
      </c>
      <c r="J480" s="22" t="s">
        <v>1543</v>
      </c>
      <c r="K480" s="20" t="str">
        <f>IF(Tabela813[[#This Row],[C]]&lt;&gt;"",IF(Tabela813[[#This Row],[RED]]&lt;&gt;"",(Tabela813[[#This Row],[RED]] &amp; "."),"") &amp; CONCATENATE(Tabela813[[#This Row],[C]],".",Tabela813[[#This Row],[O]],".",Tabela813[[#This Row],[E]],".",Tabela813[[#This Row],[D1]],".",Tabela813[[#This Row],[D2]],".",Tabela813[[#This Row],[D3]],".",Tabela813[[#This Row],[T]],".",Tabela813[[#This Row],[D4]]),"")</f>
        <v>1.3.1.1.01.1.1.00</v>
      </c>
      <c r="L480" s="23" t="s">
        <v>1107</v>
      </c>
      <c r="M480" s="20" t="str">
        <f t="shared" ref="M480:M543" si="12">IF(N480 &lt; N481,"S","A")</f>
        <v>A</v>
      </c>
      <c r="N480" s="20">
        <f>IF(VALUE(Tabela813[[#This Row],[RED]]) &gt; 0,1,0) + IF(VALUE(J480)&gt;0,8,IF(VALUE(I480)&gt;0,7,IF(VALUE(H480)&gt;0,6,IF(VALUE(G480)&gt;0,5,IF(VALUE(F480)&gt;0,4,IF(VALUE(E480)&gt;0,3,IF(VALUE(D480)&gt;0,2,1)))))))</f>
        <v>7</v>
      </c>
      <c r="O480" s="22" t="s">
        <v>51</v>
      </c>
      <c r="P480" s="1" t="s">
        <v>198</v>
      </c>
      <c r="Q480" s="1"/>
      <c r="R480" s="39"/>
      <c r="S480" s="154" t="s">
        <v>158</v>
      </c>
      <c r="T480" s="7" t="str">
        <f>Tabela813[[#This Row],[NR]]&amp;" - "&amp;Tabela813[[#This Row],[Especificação]]</f>
        <v>1.3.1.1.01.1.1.00 - Aluguéis e Arrendamentos - Principal</v>
      </c>
    </row>
    <row r="481" spans="1:20" ht="30" x14ac:dyDescent="0.25">
      <c r="A481" s="179"/>
      <c r="B481" s="51"/>
      <c r="C481" s="22" t="s">
        <v>1537</v>
      </c>
      <c r="D481" s="22" t="s">
        <v>1538</v>
      </c>
      <c r="E481" s="22" t="s">
        <v>1537</v>
      </c>
      <c r="F481" s="22" t="s">
        <v>1537</v>
      </c>
      <c r="G481" s="22" t="s">
        <v>1539</v>
      </c>
      <c r="H481" s="22" t="s">
        <v>1537</v>
      </c>
      <c r="I481" s="22" t="s">
        <v>1546</v>
      </c>
      <c r="J481" s="22" t="s">
        <v>1543</v>
      </c>
      <c r="K481" s="20" t="str">
        <f>IF(Tabela813[[#This Row],[C]]&lt;&gt;"",IF(Tabela813[[#This Row],[RED]]&lt;&gt;"",(Tabela813[[#This Row],[RED]] &amp; "."),"") &amp; CONCATENATE(Tabela813[[#This Row],[C]],".",Tabela813[[#This Row],[O]],".",Tabela813[[#This Row],[E]],".",Tabela813[[#This Row],[D1]],".",Tabela813[[#This Row],[D2]],".",Tabela813[[#This Row],[D3]],".",Tabela813[[#This Row],[T]],".",Tabela813[[#This Row],[D4]]),"")</f>
        <v>1.3.1.1.01.1.2.00</v>
      </c>
      <c r="L481" s="23" t="s">
        <v>1108</v>
      </c>
      <c r="M481" s="20" t="str">
        <f t="shared" si="12"/>
        <v>A</v>
      </c>
      <c r="N481" s="20">
        <f>IF(VALUE(Tabela813[[#This Row],[RED]]) &gt; 0,1,0) + IF(VALUE(J481)&gt;0,8,IF(VALUE(I481)&gt;0,7,IF(VALUE(H481)&gt;0,6,IF(VALUE(G481)&gt;0,5,IF(VALUE(F481)&gt;0,4,IF(VALUE(E481)&gt;0,3,IF(VALUE(D481)&gt;0,2,1)))))))</f>
        <v>7</v>
      </c>
      <c r="O481" s="22" t="s">
        <v>51</v>
      </c>
      <c r="P481" s="1" t="s">
        <v>198</v>
      </c>
      <c r="Q481" s="1"/>
      <c r="R481" s="39"/>
      <c r="S481" s="154" t="s">
        <v>158</v>
      </c>
      <c r="T481" s="7" t="str">
        <f>Tabela813[[#This Row],[NR]]&amp;" - "&amp;Tabela813[[#This Row],[Especificação]]</f>
        <v>1.3.1.1.01.1.2.00 - Aluguéis e Arrendamentos - Multas e Juros de Mora</v>
      </c>
    </row>
    <row r="482" spans="1:20" ht="30" x14ac:dyDescent="0.25">
      <c r="A482" s="179"/>
      <c r="B482" s="51"/>
      <c r="C482" s="22" t="s">
        <v>1537</v>
      </c>
      <c r="D482" s="22" t="s">
        <v>1538</v>
      </c>
      <c r="E482" s="22" t="s">
        <v>1537</v>
      </c>
      <c r="F482" s="22" t="s">
        <v>1537</v>
      </c>
      <c r="G482" s="22" t="s">
        <v>1539</v>
      </c>
      <c r="H482" s="22" t="s">
        <v>1537</v>
      </c>
      <c r="I482" s="22" t="s">
        <v>1538</v>
      </c>
      <c r="J482" s="22" t="s">
        <v>1543</v>
      </c>
      <c r="K482" s="20" t="str">
        <f>IF(Tabela813[[#This Row],[C]]&lt;&gt;"",IF(Tabela813[[#This Row],[RED]]&lt;&gt;"",(Tabela813[[#This Row],[RED]] &amp; "."),"") &amp; CONCATENATE(Tabela813[[#This Row],[C]],".",Tabela813[[#This Row],[O]],".",Tabela813[[#This Row],[E]],".",Tabela813[[#This Row],[D1]],".",Tabela813[[#This Row],[D2]],".",Tabela813[[#This Row],[D3]],".",Tabela813[[#This Row],[T]],".",Tabela813[[#This Row],[D4]]),"")</f>
        <v>1.3.1.1.01.1.3.00</v>
      </c>
      <c r="L482" s="23" t="s">
        <v>1109</v>
      </c>
      <c r="M482" s="20" t="str">
        <f t="shared" si="12"/>
        <v>A</v>
      </c>
      <c r="N482" s="20">
        <f>IF(VALUE(Tabela813[[#This Row],[RED]]) &gt; 0,1,0) + IF(VALUE(J482)&gt;0,8,IF(VALUE(I482)&gt;0,7,IF(VALUE(H482)&gt;0,6,IF(VALUE(G482)&gt;0,5,IF(VALUE(F482)&gt;0,4,IF(VALUE(E482)&gt;0,3,IF(VALUE(D482)&gt;0,2,1)))))))</f>
        <v>7</v>
      </c>
      <c r="O482" s="22" t="s">
        <v>51</v>
      </c>
      <c r="P482" s="1" t="s">
        <v>198</v>
      </c>
      <c r="Q482" s="1"/>
      <c r="R482" s="39"/>
      <c r="S482" s="154" t="s">
        <v>158</v>
      </c>
      <c r="T482" s="7" t="str">
        <f>Tabela813[[#This Row],[NR]]&amp;" - "&amp;Tabela813[[#This Row],[Especificação]]</f>
        <v>1.3.1.1.01.1.3.00 - Aluguéis e Arrendamentos - Dívida Ativa</v>
      </c>
    </row>
    <row r="483" spans="1:20" ht="30" x14ac:dyDescent="0.25">
      <c r="A483" s="179"/>
      <c r="B483" s="51"/>
      <c r="C483" s="22" t="s">
        <v>1537</v>
      </c>
      <c r="D483" s="22" t="s">
        <v>1538</v>
      </c>
      <c r="E483" s="22" t="s">
        <v>1537</v>
      </c>
      <c r="F483" s="22" t="s">
        <v>1537</v>
      </c>
      <c r="G483" s="22" t="s">
        <v>1539</v>
      </c>
      <c r="H483" s="22" t="s">
        <v>1537</v>
      </c>
      <c r="I483" s="22" t="s">
        <v>1547</v>
      </c>
      <c r="J483" s="22" t="s">
        <v>1543</v>
      </c>
      <c r="K483" s="20" t="str">
        <f>IF(Tabela813[[#This Row],[C]]&lt;&gt;"",IF(Tabela813[[#This Row],[RED]]&lt;&gt;"",(Tabela813[[#This Row],[RED]] &amp; "."),"") &amp; CONCATENATE(Tabela813[[#This Row],[C]],".",Tabela813[[#This Row],[O]],".",Tabela813[[#This Row],[E]],".",Tabela813[[#This Row],[D1]],".",Tabela813[[#This Row],[D2]],".",Tabela813[[#This Row],[D3]],".",Tabela813[[#This Row],[T]],".",Tabela813[[#This Row],[D4]]),"")</f>
        <v>1.3.1.1.01.1.4.00</v>
      </c>
      <c r="L483" s="23" t="s">
        <v>1110</v>
      </c>
      <c r="M483" s="20" t="str">
        <f t="shared" si="12"/>
        <v>A</v>
      </c>
      <c r="N483" s="20">
        <f>IF(VALUE(Tabela813[[#This Row],[RED]]) &gt; 0,1,0) + IF(VALUE(J483)&gt;0,8,IF(VALUE(I483)&gt;0,7,IF(VALUE(H483)&gt;0,6,IF(VALUE(G483)&gt;0,5,IF(VALUE(F483)&gt;0,4,IF(VALUE(E483)&gt;0,3,IF(VALUE(D483)&gt;0,2,1)))))))</f>
        <v>7</v>
      </c>
      <c r="O483" s="22" t="s">
        <v>51</v>
      </c>
      <c r="P483" s="1" t="s">
        <v>198</v>
      </c>
      <c r="Q483" s="1"/>
      <c r="R483" s="39"/>
      <c r="S483" s="154" t="s">
        <v>158</v>
      </c>
      <c r="T483" s="7" t="str">
        <f>Tabela813[[#This Row],[NR]]&amp;" - "&amp;Tabela813[[#This Row],[Especificação]]</f>
        <v>1.3.1.1.01.1.4.00 - Aluguéis e Arrendamentos - Dívida Ativa - Multas e Juros de Mora da Dívida Ativa</v>
      </c>
    </row>
    <row r="484" spans="1:20" ht="30" x14ac:dyDescent="0.25">
      <c r="A484" s="179"/>
      <c r="B484" s="51"/>
      <c r="C484" s="22" t="s">
        <v>1537</v>
      </c>
      <c r="D484" s="22" t="s">
        <v>1538</v>
      </c>
      <c r="E484" s="22" t="s">
        <v>1537</v>
      </c>
      <c r="F484" s="22" t="s">
        <v>1537</v>
      </c>
      <c r="G484" s="22" t="s">
        <v>1539</v>
      </c>
      <c r="H484" s="22" t="s">
        <v>1537</v>
      </c>
      <c r="I484" s="22" t="s">
        <v>1548</v>
      </c>
      <c r="J484" s="22" t="s">
        <v>1543</v>
      </c>
      <c r="K484" s="20" t="str">
        <f>IF(Tabela813[[#This Row],[C]]&lt;&gt;"",IF(Tabela813[[#This Row],[RED]]&lt;&gt;"",(Tabela813[[#This Row],[RED]] &amp; "."),"") &amp; CONCATENATE(Tabela813[[#This Row],[C]],".",Tabela813[[#This Row],[O]],".",Tabela813[[#This Row],[E]],".",Tabela813[[#This Row],[D1]],".",Tabela813[[#This Row],[D2]],".",Tabela813[[#This Row],[D3]],".",Tabela813[[#This Row],[T]],".",Tabela813[[#This Row],[D4]]),"")</f>
        <v>1.3.1.1.01.1.5.00</v>
      </c>
      <c r="L484" s="23" t="s">
        <v>1111</v>
      </c>
      <c r="M484" s="20" t="str">
        <f t="shared" si="12"/>
        <v>A</v>
      </c>
      <c r="N484" s="20">
        <f>IF(VALUE(Tabela813[[#This Row],[RED]]) &gt; 0,1,0) + IF(VALUE(J484)&gt;0,8,IF(VALUE(I484)&gt;0,7,IF(VALUE(H484)&gt;0,6,IF(VALUE(G484)&gt;0,5,IF(VALUE(F484)&gt;0,4,IF(VALUE(E484)&gt;0,3,IF(VALUE(D484)&gt;0,2,1)))))))</f>
        <v>7</v>
      </c>
      <c r="O484" s="22" t="s">
        <v>51</v>
      </c>
      <c r="P484" s="1" t="s">
        <v>198</v>
      </c>
      <c r="Q484" s="1"/>
      <c r="R484" s="39"/>
      <c r="S484" s="154" t="s">
        <v>158</v>
      </c>
      <c r="T484" s="7" t="str">
        <f>Tabela813[[#This Row],[NR]]&amp;" - "&amp;Tabela813[[#This Row],[Especificação]]</f>
        <v>1.3.1.1.01.1.5.00 - Aluguéis e Arrendamentos - Multas</v>
      </c>
    </row>
    <row r="485" spans="1:20" ht="30" x14ac:dyDescent="0.25">
      <c r="A485" s="179"/>
      <c r="B485" s="51"/>
      <c r="C485" s="22" t="s">
        <v>1537</v>
      </c>
      <c r="D485" s="22" t="s">
        <v>1538</v>
      </c>
      <c r="E485" s="22" t="s">
        <v>1537</v>
      </c>
      <c r="F485" s="22" t="s">
        <v>1537</v>
      </c>
      <c r="G485" s="22" t="s">
        <v>1539</v>
      </c>
      <c r="H485" s="22" t="s">
        <v>1537</v>
      </c>
      <c r="I485" s="22" t="s">
        <v>1542</v>
      </c>
      <c r="J485" s="22" t="s">
        <v>1543</v>
      </c>
      <c r="K485" s="20" t="str">
        <f>IF(Tabela813[[#This Row],[C]]&lt;&gt;"",IF(Tabela813[[#This Row],[RED]]&lt;&gt;"",(Tabela813[[#This Row],[RED]] &amp; "."),"") &amp; CONCATENATE(Tabela813[[#This Row],[C]],".",Tabela813[[#This Row],[O]],".",Tabela813[[#This Row],[E]],".",Tabela813[[#This Row],[D1]],".",Tabela813[[#This Row],[D2]],".",Tabela813[[#This Row],[D3]],".",Tabela813[[#This Row],[T]],".",Tabela813[[#This Row],[D4]]),"")</f>
        <v>1.3.1.1.01.1.6.00</v>
      </c>
      <c r="L485" s="23" t="s">
        <v>1112</v>
      </c>
      <c r="M485" s="20" t="str">
        <f t="shared" si="12"/>
        <v>A</v>
      </c>
      <c r="N485" s="20">
        <f>IF(VALUE(Tabela813[[#This Row],[RED]]) &gt; 0,1,0) + IF(VALUE(J485)&gt;0,8,IF(VALUE(I485)&gt;0,7,IF(VALUE(H485)&gt;0,6,IF(VALUE(G485)&gt;0,5,IF(VALUE(F485)&gt;0,4,IF(VALUE(E485)&gt;0,3,IF(VALUE(D485)&gt;0,2,1)))))))</f>
        <v>7</v>
      </c>
      <c r="O485" s="22" t="s">
        <v>51</v>
      </c>
      <c r="P485" s="1" t="s">
        <v>198</v>
      </c>
      <c r="Q485" s="1"/>
      <c r="R485" s="39"/>
      <c r="S485" s="154" t="s">
        <v>158</v>
      </c>
      <c r="T485" s="7" t="str">
        <f>Tabela813[[#This Row],[NR]]&amp;" - "&amp;Tabela813[[#This Row],[Especificação]]</f>
        <v>1.3.1.1.01.1.6.00 - Aluguéis e Arrendamentos - Juros de Mora</v>
      </c>
    </row>
    <row r="486" spans="1:20" ht="30" x14ac:dyDescent="0.25">
      <c r="A486" s="179"/>
      <c r="B486" s="51"/>
      <c r="C486" s="22" t="s">
        <v>1537</v>
      </c>
      <c r="D486" s="22" t="s">
        <v>1538</v>
      </c>
      <c r="E486" s="22" t="s">
        <v>1537</v>
      </c>
      <c r="F486" s="22" t="s">
        <v>1537</v>
      </c>
      <c r="G486" s="22" t="s">
        <v>1539</v>
      </c>
      <c r="H486" s="22" t="s">
        <v>1537</v>
      </c>
      <c r="I486" s="22" t="s">
        <v>1544</v>
      </c>
      <c r="J486" s="22" t="s">
        <v>1543</v>
      </c>
      <c r="K486" s="20" t="str">
        <f>IF(Tabela813[[#This Row],[C]]&lt;&gt;"",IF(Tabela813[[#This Row],[RED]]&lt;&gt;"",(Tabela813[[#This Row],[RED]] &amp; "."),"") &amp; CONCATENATE(Tabela813[[#This Row],[C]],".",Tabela813[[#This Row],[O]],".",Tabela813[[#This Row],[E]],".",Tabela813[[#This Row],[D1]],".",Tabela813[[#This Row],[D2]],".",Tabela813[[#This Row],[D3]],".",Tabela813[[#This Row],[T]],".",Tabela813[[#This Row],[D4]]),"")</f>
        <v>1.3.1.1.01.1.7.00</v>
      </c>
      <c r="L486" s="23" t="s">
        <v>1113</v>
      </c>
      <c r="M486" s="20" t="str">
        <f t="shared" si="12"/>
        <v>A</v>
      </c>
      <c r="N486" s="20">
        <f>IF(VALUE(Tabela813[[#This Row],[RED]]) &gt; 0,1,0) + IF(VALUE(J486)&gt;0,8,IF(VALUE(I486)&gt;0,7,IF(VALUE(H486)&gt;0,6,IF(VALUE(G486)&gt;0,5,IF(VALUE(F486)&gt;0,4,IF(VALUE(E486)&gt;0,3,IF(VALUE(D486)&gt;0,2,1)))))))</f>
        <v>7</v>
      </c>
      <c r="O486" s="22" t="s">
        <v>51</v>
      </c>
      <c r="P486" s="1" t="s">
        <v>198</v>
      </c>
      <c r="Q486" s="1"/>
      <c r="R486" s="39"/>
      <c r="S486" s="154" t="s">
        <v>158</v>
      </c>
      <c r="T486" s="7" t="str">
        <f>Tabela813[[#This Row],[NR]]&amp;" - "&amp;Tabela813[[#This Row],[Especificação]]</f>
        <v>1.3.1.1.01.1.7.00 - Aluguéis e Arrendamentos - Dívida Ativa - Multas da Dívida Ativa</v>
      </c>
    </row>
    <row r="487" spans="1:20" ht="30" x14ac:dyDescent="0.25">
      <c r="A487" s="179"/>
      <c r="B487" s="51"/>
      <c r="C487" s="22" t="s">
        <v>1537</v>
      </c>
      <c r="D487" s="22" t="s">
        <v>1538</v>
      </c>
      <c r="E487" s="22" t="s">
        <v>1537</v>
      </c>
      <c r="F487" s="22" t="s">
        <v>1537</v>
      </c>
      <c r="G487" s="22" t="s">
        <v>1539</v>
      </c>
      <c r="H487" s="22" t="s">
        <v>1537</v>
      </c>
      <c r="I487" s="22" t="s">
        <v>1545</v>
      </c>
      <c r="J487" s="22" t="s">
        <v>1543</v>
      </c>
      <c r="K487" s="20" t="str">
        <f>IF(Tabela813[[#This Row],[C]]&lt;&gt;"",IF(Tabela813[[#This Row],[RED]]&lt;&gt;"",(Tabela813[[#This Row],[RED]] &amp; "."),"") &amp; CONCATENATE(Tabela813[[#This Row],[C]],".",Tabela813[[#This Row],[O]],".",Tabela813[[#This Row],[E]],".",Tabela813[[#This Row],[D1]],".",Tabela813[[#This Row],[D2]],".",Tabela813[[#This Row],[D3]],".",Tabela813[[#This Row],[T]],".",Tabela813[[#This Row],[D4]]),"")</f>
        <v>1.3.1.1.01.1.8.00</v>
      </c>
      <c r="L487" s="23" t="s">
        <v>1114</v>
      </c>
      <c r="M487" s="20" t="str">
        <f t="shared" si="12"/>
        <v>A</v>
      </c>
      <c r="N487" s="20">
        <f>IF(VALUE(Tabela813[[#This Row],[RED]]) &gt; 0,1,0) + IF(VALUE(J487)&gt;0,8,IF(VALUE(I487)&gt;0,7,IF(VALUE(H487)&gt;0,6,IF(VALUE(G487)&gt;0,5,IF(VALUE(F487)&gt;0,4,IF(VALUE(E487)&gt;0,3,IF(VALUE(D487)&gt;0,2,1)))))))</f>
        <v>7</v>
      </c>
      <c r="O487" s="22" t="s">
        <v>51</v>
      </c>
      <c r="P487" s="1" t="s">
        <v>198</v>
      </c>
      <c r="Q487" s="1"/>
      <c r="R487" s="39"/>
      <c r="S487" s="154" t="s">
        <v>158</v>
      </c>
      <c r="T487" s="7" t="str">
        <f>Tabela813[[#This Row],[NR]]&amp;" - "&amp;Tabela813[[#This Row],[Especificação]]</f>
        <v>1.3.1.1.01.1.8.00 - Aluguéis e Arrendamentos - Juros de Mora da Dívida Ativa</v>
      </c>
    </row>
    <row r="488" spans="1:20" ht="30" x14ac:dyDescent="0.25">
      <c r="A488" s="179"/>
      <c r="B488" s="51"/>
      <c r="C488" s="22" t="s">
        <v>1537</v>
      </c>
      <c r="D488" s="22" t="s">
        <v>1538</v>
      </c>
      <c r="E488" s="22" t="s">
        <v>1537</v>
      </c>
      <c r="F488" s="22" t="s">
        <v>1537</v>
      </c>
      <c r="G488" s="22" t="s">
        <v>1539</v>
      </c>
      <c r="H488" s="22" t="s">
        <v>1546</v>
      </c>
      <c r="I488" s="22" t="s">
        <v>1540</v>
      </c>
      <c r="J488" s="22" t="s">
        <v>1543</v>
      </c>
      <c r="K488" s="20" t="str">
        <f>IF(Tabela813[[#This Row],[C]]&lt;&gt;"",IF(Tabela813[[#This Row],[RED]]&lt;&gt;"",(Tabela813[[#This Row],[RED]] &amp; "."),"") &amp; CONCATENATE(Tabela813[[#This Row],[C]],".",Tabela813[[#This Row],[O]],".",Tabela813[[#This Row],[E]],".",Tabela813[[#This Row],[D1]],".",Tabela813[[#This Row],[D2]],".",Tabela813[[#This Row],[D3]],".",Tabela813[[#This Row],[T]],".",Tabela813[[#This Row],[D4]]),"")</f>
        <v>1.3.1.1.01.2.0.00</v>
      </c>
      <c r="L488" s="23" t="s">
        <v>199</v>
      </c>
      <c r="M488" s="20" t="str">
        <f t="shared" si="12"/>
        <v>S</v>
      </c>
      <c r="N488" s="20">
        <f>IF(VALUE(Tabela813[[#This Row],[RED]]) &gt; 0,1,0) + IF(VALUE(J488)&gt;0,8,IF(VALUE(I488)&gt;0,7,IF(VALUE(H488)&gt;0,6,IF(VALUE(G488)&gt;0,5,IF(VALUE(F488)&gt;0,4,IF(VALUE(E488)&gt;0,3,IF(VALUE(D488)&gt;0,2,1)))))))</f>
        <v>6</v>
      </c>
      <c r="O488" s="22" t="s">
        <v>51</v>
      </c>
      <c r="P488" s="1" t="s">
        <v>200</v>
      </c>
      <c r="Q488" s="1"/>
      <c r="R488" s="39"/>
      <c r="S488" s="154" t="s">
        <v>158</v>
      </c>
      <c r="T488" s="7" t="str">
        <f>Tabela813[[#This Row],[NR]]&amp;" - "&amp;Tabela813[[#This Row],[Especificação]]</f>
        <v>1.3.1.1.01.2.0.00 - Foros, Laudêmios e Tarifas de Ocupação</v>
      </c>
    </row>
    <row r="489" spans="1:20" ht="30" x14ac:dyDescent="0.25">
      <c r="A489" s="179"/>
      <c r="B489" s="51"/>
      <c r="C489" s="22" t="s">
        <v>1537</v>
      </c>
      <c r="D489" s="22" t="s">
        <v>1538</v>
      </c>
      <c r="E489" s="22" t="s">
        <v>1537</v>
      </c>
      <c r="F489" s="22" t="s">
        <v>1537</v>
      </c>
      <c r="G489" s="22" t="s">
        <v>1539</v>
      </c>
      <c r="H489" s="22" t="s">
        <v>1546</v>
      </c>
      <c r="I489" s="22" t="s">
        <v>1537</v>
      </c>
      <c r="J489" s="22" t="s">
        <v>1543</v>
      </c>
      <c r="K489" s="20" t="str">
        <f>IF(Tabela813[[#This Row],[C]]&lt;&gt;"",IF(Tabela813[[#This Row],[RED]]&lt;&gt;"",(Tabela813[[#This Row],[RED]] &amp; "."),"") &amp; CONCATENATE(Tabela813[[#This Row],[C]],".",Tabela813[[#This Row],[O]],".",Tabela813[[#This Row],[E]],".",Tabela813[[#This Row],[D1]],".",Tabela813[[#This Row],[D2]],".",Tabela813[[#This Row],[D3]],".",Tabela813[[#This Row],[T]],".",Tabela813[[#This Row],[D4]]),"")</f>
        <v>1.3.1.1.01.2.1.00</v>
      </c>
      <c r="L489" s="23" t="s">
        <v>1115</v>
      </c>
      <c r="M489" s="20" t="str">
        <f t="shared" si="12"/>
        <v>A</v>
      </c>
      <c r="N489" s="20">
        <f>IF(VALUE(Tabela813[[#This Row],[RED]]) &gt; 0,1,0) + IF(VALUE(J489)&gt;0,8,IF(VALUE(I489)&gt;0,7,IF(VALUE(H489)&gt;0,6,IF(VALUE(G489)&gt;0,5,IF(VALUE(F489)&gt;0,4,IF(VALUE(E489)&gt;0,3,IF(VALUE(D489)&gt;0,2,1)))))))</f>
        <v>7</v>
      </c>
      <c r="O489" s="22" t="s">
        <v>51</v>
      </c>
      <c r="P489" s="1" t="s">
        <v>200</v>
      </c>
      <c r="Q489" s="1"/>
      <c r="R489" s="39"/>
      <c r="S489" s="154" t="s">
        <v>158</v>
      </c>
      <c r="T489" s="7" t="str">
        <f>Tabela813[[#This Row],[NR]]&amp;" - "&amp;Tabela813[[#This Row],[Especificação]]</f>
        <v>1.3.1.1.01.2.1.00 - Foros, Laudêmios e Tarifas de Ocupação - Principal</v>
      </c>
    </row>
    <row r="490" spans="1:20" ht="30" x14ac:dyDescent="0.25">
      <c r="A490" s="179"/>
      <c r="B490" s="51"/>
      <c r="C490" s="22" t="s">
        <v>1537</v>
      </c>
      <c r="D490" s="22" t="s">
        <v>1538</v>
      </c>
      <c r="E490" s="22" t="s">
        <v>1537</v>
      </c>
      <c r="F490" s="22" t="s">
        <v>1537</v>
      </c>
      <c r="G490" s="22" t="s">
        <v>1539</v>
      </c>
      <c r="H490" s="22" t="s">
        <v>1546</v>
      </c>
      <c r="I490" s="22" t="s">
        <v>1546</v>
      </c>
      <c r="J490" s="22" t="s">
        <v>1543</v>
      </c>
      <c r="K490" s="20" t="str">
        <f>IF(Tabela813[[#This Row],[C]]&lt;&gt;"",IF(Tabela813[[#This Row],[RED]]&lt;&gt;"",(Tabela813[[#This Row],[RED]] &amp; "."),"") &amp; CONCATENATE(Tabela813[[#This Row],[C]],".",Tabela813[[#This Row],[O]],".",Tabela813[[#This Row],[E]],".",Tabela813[[#This Row],[D1]],".",Tabela813[[#This Row],[D2]],".",Tabela813[[#This Row],[D3]],".",Tabela813[[#This Row],[T]],".",Tabela813[[#This Row],[D4]]),"")</f>
        <v>1.3.1.1.01.2.2.00</v>
      </c>
      <c r="L490" s="23" t="s">
        <v>1116</v>
      </c>
      <c r="M490" s="20" t="str">
        <f t="shared" si="12"/>
        <v>A</v>
      </c>
      <c r="N490" s="20">
        <f>IF(VALUE(Tabela813[[#This Row],[RED]]) &gt; 0,1,0) + IF(VALUE(J490)&gt;0,8,IF(VALUE(I490)&gt;0,7,IF(VALUE(H490)&gt;0,6,IF(VALUE(G490)&gt;0,5,IF(VALUE(F490)&gt;0,4,IF(VALUE(E490)&gt;0,3,IF(VALUE(D490)&gt;0,2,1)))))))</f>
        <v>7</v>
      </c>
      <c r="O490" s="22" t="s">
        <v>51</v>
      </c>
      <c r="P490" s="1" t="s">
        <v>200</v>
      </c>
      <c r="Q490" s="1"/>
      <c r="R490" s="39"/>
      <c r="S490" s="154" t="s">
        <v>158</v>
      </c>
      <c r="T490" s="7" t="str">
        <f>Tabela813[[#This Row],[NR]]&amp;" - "&amp;Tabela813[[#This Row],[Especificação]]</f>
        <v>1.3.1.1.01.2.2.00 - Foros, Laudêmios e Tarifas de Ocupação - Multas e Juros de Mora</v>
      </c>
    </row>
    <row r="491" spans="1:20" ht="30" x14ac:dyDescent="0.25">
      <c r="A491" s="179"/>
      <c r="B491" s="51"/>
      <c r="C491" s="22" t="s">
        <v>1537</v>
      </c>
      <c r="D491" s="22" t="s">
        <v>1538</v>
      </c>
      <c r="E491" s="22" t="s">
        <v>1537</v>
      </c>
      <c r="F491" s="22" t="s">
        <v>1537</v>
      </c>
      <c r="G491" s="22" t="s">
        <v>1539</v>
      </c>
      <c r="H491" s="22" t="s">
        <v>1546</v>
      </c>
      <c r="I491" s="22" t="s">
        <v>1538</v>
      </c>
      <c r="J491" s="22" t="s">
        <v>1543</v>
      </c>
      <c r="K491" s="20" t="str">
        <f>IF(Tabela813[[#This Row],[C]]&lt;&gt;"",IF(Tabela813[[#This Row],[RED]]&lt;&gt;"",(Tabela813[[#This Row],[RED]] &amp; "."),"") &amp; CONCATENATE(Tabela813[[#This Row],[C]],".",Tabela813[[#This Row],[O]],".",Tabela813[[#This Row],[E]],".",Tabela813[[#This Row],[D1]],".",Tabela813[[#This Row],[D2]],".",Tabela813[[#This Row],[D3]],".",Tabela813[[#This Row],[T]],".",Tabela813[[#This Row],[D4]]),"")</f>
        <v>1.3.1.1.01.2.3.00</v>
      </c>
      <c r="L491" s="23" t="s">
        <v>1117</v>
      </c>
      <c r="M491" s="20" t="str">
        <f t="shared" si="12"/>
        <v>A</v>
      </c>
      <c r="N491" s="20">
        <f>IF(VALUE(Tabela813[[#This Row],[RED]]) &gt; 0,1,0) + IF(VALUE(J491)&gt;0,8,IF(VALUE(I491)&gt;0,7,IF(VALUE(H491)&gt;0,6,IF(VALUE(G491)&gt;0,5,IF(VALUE(F491)&gt;0,4,IF(VALUE(E491)&gt;0,3,IF(VALUE(D491)&gt;0,2,1)))))))</f>
        <v>7</v>
      </c>
      <c r="O491" s="22" t="s">
        <v>51</v>
      </c>
      <c r="P491" s="1" t="s">
        <v>200</v>
      </c>
      <c r="Q491" s="1"/>
      <c r="R491" s="39"/>
      <c r="S491" s="154" t="s">
        <v>158</v>
      </c>
      <c r="T491" s="7" t="str">
        <f>Tabela813[[#This Row],[NR]]&amp;" - "&amp;Tabela813[[#This Row],[Especificação]]</f>
        <v>1.3.1.1.01.2.3.00 - Foros, Laudêmios e Tarifas de Ocupação - Dívida Ativa</v>
      </c>
    </row>
    <row r="492" spans="1:20" ht="30" x14ac:dyDescent="0.25">
      <c r="A492" s="179"/>
      <c r="B492" s="51"/>
      <c r="C492" s="22" t="s">
        <v>1537</v>
      </c>
      <c r="D492" s="22" t="s">
        <v>1538</v>
      </c>
      <c r="E492" s="22" t="s">
        <v>1537</v>
      </c>
      <c r="F492" s="22" t="s">
        <v>1537</v>
      </c>
      <c r="G492" s="22" t="s">
        <v>1539</v>
      </c>
      <c r="H492" s="22" t="s">
        <v>1546</v>
      </c>
      <c r="I492" s="22" t="s">
        <v>1547</v>
      </c>
      <c r="J492" s="22" t="s">
        <v>1543</v>
      </c>
      <c r="K492" s="20" t="str">
        <f>IF(Tabela813[[#This Row],[C]]&lt;&gt;"",IF(Tabela813[[#This Row],[RED]]&lt;&gt;"",(Tabela813[[#This Row],[RED]] &amp; "."),"") &amp; CONCATENATE(Tabela813[[#This Row],[C]],".",Tabela813[[#This Row],[O]],".",Tabela813[[#This Row],[E]],".",Tabela813[[#This Row],[D1]],".",Tabela813[[#This Row],[D2]],".",Tabela813[[#This Row],[D3]],".",Tabela813[[#This Row],[T]],".",Tabela813[[#This Row],[D4]]),"")</f>
        <v>1.3.1.1.01.2.4.00</v>
      </c>
      <c r="L492" s="23" t="s">
        <v>1118</v>
      </c>
      <c r="M492" s="20" t="str">
        <f t="shared" si="12"/>
        <v>A</v>
      </c>
      <c r="N492" s="20">
        <f>IF(VALUE(Tabela813[[#This Row],[RED]]) &gt; 0,1,0) + IF(VALUE(J492)&gt;0,8,IF(VALUE(I492)&gt;0,7,IF(VALUE(H492)&gt;0,6,IF(VALUE(G492)&gt;0,5,IF(VALUE(F492)&gt;0,4,IF(VALUE(E492)&gt;0,3,IF(VALUE(D492)&gt;0,2,1)))))))</f>
        <v>7</v>
      </c>
      <c r="O492" s="22" t="s">
        <v>51</v>
      </c>
      <c r="P492" s="1" t="s">
        <v>200</v>
      </c>
      <c r="Q492" s="1"/>
      <c r="R492" s="39"/>
      <c r="S492" s="154" t="s">
        <v>158</v>
      </c>
      <c r="T492" s="7" t="str">
        <f>Tabela813[[#This Row],[NR]]&amp;" - "&amp;Tabela813[[#This Row],[Especificação]]</f>
        <v>1.3.1.1.01.2.4.00 - Foros, Laudêmios e Tarifas de Ocupação - Dívida Ativa - Multas e Juros de Mora da Dívida Ativa</v>
      </c>
    </row>
    <row r="493" spans="1:20" ht="30" x14ac:dyDescent="0.25">
      <c r="A493" s="179"/>
      <c r="B493" s="51"/>
      <c r="C493" s="22" t="s">
        <v>1537</v>
      </c>
      <c r="D493" s="22" t="s">
        <v>1538</v>
      </c>
      <c r="E493" s="22" t="s">
        <v>1537</v>
      </c>
      <c r="F493" s="22" t="s">
        <v>1537</v>
      </c>
      <c r="G493" s="22" t="s">
        <v>1539</v>
      </c>
      <c r="H493" s="22" t="s">
        <v>1546</v>
      </c>
      <c r="I493" s="22" t="s">
        <v>1548</v>
      </c>
      <c r="J493" s="22" t="s">
        <v>1543</v>
      </c>
      <c r="K493" s="20" t="str">
        <f>IF(Tabela813[[#This Row],[C]]&lt;&gt;"",IF(Tabela813[[#This Row],[RED]]&lt;&gt;"",(Tabela813[[#This Row],[RED]] &amp; "."),"") &amp; CONCATENATE(Tabela813[[#This Row],[C]],".",Tabela813[[#This Row],[O]],".",Tabela813[[#This Row],[E]],".",Tabela813[[#This Row],[D1]],".",Tabela813[[#This Row],[D2]],".",Tabela813[[#This Row],[D3]],".",Tabela813[[#This Row],[T]],".",Tabela813[[#This Row],[D4]]),"")</f>
        <v>1.3.1.1.01.2.5.00</v>
      </c>
      <c r="L493" s="23" t="s">
        <v>1119</v>
      </c>
      <c r="M493" s="20" t="str">
        <f t="shared" si="12"/>
        <v>A</v>
      </c>
      <c r="N493" s="20">
        <f>IF(VALUE(Tabela813[[#This Row],[RED]]) &gt; 0,1,0) + IF(VALUE(J493)&gt;0,8,IF(VALUE(I493)&gt;0,7,IF(VALUE(H493)&gt;0,6,IF(VALUE(G493)&gt;0,5,IF(VALUE(F493)&gt;0,4,IF(VALUE(E493)&gt;0,3,IF(VALUE(D493)&gt;0,2,1)))))))</f>
        <v>7</v>
      </c>
      <c r="O493" s="22" t="s">
        <v>51</v>
      </c>
      <c r="P493" s="1" t="s">
        <v>200</v>
      </c>
      <c r="Q493" s="1"/>
      <c r="R493" s="39"/>
      <c r="S493" s="154" t="s">
        <v>158</v>
      </c>
      <c r="T493" s="7" t="str">
        <f>Tabela813[[#This Row],[NR]]&amp;" - "&amp;Tabela813[[#This Row],[Especificação]]</f>
        <v>1.3.1.1.01.2.5.00 - Foros, Laudêmios e Tarifas de Ocupação - Multas</v>
      </c>
    </row>
    <row r="494" spans="1:20" ht="30" x14ac:dyDescent="0.25">
      <c r="A494" s="179"/>
      <c r="B494" s="51"/>
      <c r="C494" s="22" t="s">
        <v>1537</v>
      </c>
      <c r="D494" s="22" t="s">
        <v>1538</v>
      </c>
      <c r="E494" s="22" t="s">
        <v>1537</v>
      </c>
      <c r="F494" s="22" t="s">
        <v>1537</v>
      </c>
      <c r="G494" s="22" t="s">
        <v>1539</v>
      </c>
      <c r="H494" s="22" t="s">
        <v>1546</v>
      </c>
      <c r="I494" s="22" t="s">
        <v>1542</v>
      </c>
      <c r="J494" s="22" t="s">
        <v>1543</v>
      </c>
      <c r="K494" s="20" t="str">
        <f>IF(Tabela813[[#This Row],[C]]&lt;&gt;"",IF(Tabela813[[#This Row],[RED]]&lt;&gt;"",(Tabela813[[#This Row],[RED]] &amp; "."),"") &amp; CONCATENATE(Tabela813[[#This Row],[C]],".",Tabela813[[#This Row],[O]],".",Tabela813[[#This Row],[E]],".",Tabela813[[#This Row],[D1]],".",Tabela813[[#This Row],[D2]],".",Tabela813[[#This Row],[D3]],".",Tabela813[[#This Row],[T]],".",Tabela813[[#This Row],[D4]]),"")</f>
        <v>1.3.1.1.01.2.6.00</v>
      </c>
      <c r="L494" s="23" t="s">
        <v>1120</v>
      </c>
      <c r="M494" s="20" t="str">
        <f t="shared" si="12"/>
        <v>A</v>
      </c>
      <c r="N494" s="20">
        <f>IF(VALUE(Tabela813[[#This Row],[RED]]) &gt; 0,1,0) + IF(VALUE(J494)&gt;0,8,IF(VALUE(I494)&gt;0,7,IF(VALUE(H494)&gt;0,6,IF(VALUE(G494)&gt;0,5,IF(VALUE(F494)&gt;0,4,IF(VALUE(E494)&gt;0,3,IF(VALUE(D494)&gt;0,2,1)))))))</f>
        <v>7</v>
      </c>
      <c r="O494" s="22" t="s">
        <v>51</v>
      </c>
      <c r="P494" s="1" t="s">
        <v>200</v>
      </c>
      <c r="Q494" s="1"/>
      <c r="R494" s="39"/>
      <c r="S494" s="154" t="s">
        <v>158</v>
      </c>
      <c r="T494" s="7" t="str">
        <f>Tabela813[[#This Row],[NR]]&amp;" - "&amp;Tabela813[[#This Row],[Especificação]]</f>
        <v>1.3.1.1.01.2.6.00 - Foros, Laudêmios e Tarifas de Ocupação - Juros de Mora</v>
      </c>
    </row>
    <row r="495" spans="1:20" ht="30" x14ac:dyDescent="0.25">
      <c r="A495" s="179"/>
      <c r="B495" s="51"/>
      <c r="C495" s="22" t="s">
        <v>1537</v>
      </c>
      <c r="D495" s="22" t="s">
        <v>1538</v>
      </c>
      <c r="E495" s="22" t="s">
        <v>1537</v>
      </c>
      <c r="F495" s="22" t="s">
        <v>1537</v>
      </c>
      <c r="G495" s="22" t="s">
        <v>1539</v>
      </c>
      <c r="H495" s="22" t="s">
        <v>1546</v>
      </c>
      <c r="I495" s="22" t="s">
        <v>1544</v>
      </c>
      <c r="J495" s="22" t="s">
        <v>1543</v>
      </c>
      <c r="K495" s="20" t="str">
        <f>IF(Tabela813[[#This Row],[C]]&lt;&gt;"",IF(Tabela813[[#This Row],[RED]]&lt;&gt;"",(Tabela813[[#This Row],[RED]] &amp; "."),"") &amp; CONCATENATE(Tabela813[[#This Row],[C]],".",Tabela813[[#This Row],[O]],".",Tabela813[[#This Row],[E]],".",Tabela813[[#This Row],[D1]],".",Tabela813[[#This Row],[D2]],".",Tabela813[[#This Row],[D3]],".",Tabela813[[#This Row],[T]],".",Tabela813[[#This Row],[D4]]),"")</f>
        <v>1.3.1.1.01.2.7.00</v>
      </c>
      <c r="L495" s="23" t="s">
        <v>1121</v>
      </c>
      <c r="M495" s="20" t="str">
        <f t="shared" si="12"/>
        <v>A</v>
      </c>
      <c r="N495" s="20">
        <f>IF(VALUE(Tabela813[[#This Row],[RED]]) &gt; 0,1,0) + IF(VALUE(J495)&gt;0,8,IF(VALUE(I495)&gt;0,7,IF(VALUE(H495)&gt;0,6,IF(VALUE(G495)&gt;0,5,IF(VALUE(F495)&gt;0,4,IF(VALUE(E495)&gt;0,3,IF(VALUE(D495)&gt;0,2,1)))))))</f>
        <v>7</v>
      </c>
      <c r="O495" s="22" t="s">
        <v>51</v>
      </c>
      <c r="P495" s="1" t="s">
        <v>200</v>
      </c>
      <c r="Q495" s="1"/>
      <c r="R495" s="39"/>
      <c r="S495" s="154" t="s">
        <v>158</v>
      </c>
      <c r="T495" s="7" t="str">
        <f>Tabela813[[#This Row],[NR]]&amp;" - "&amp;Tabela813[[#This Row],[Especificação]]</f>
        <v>1.3.1.1.01.2.7.00 - Foros, Laudêmios e Tarifas de Ocupação - Dívida Ativa - Multas da Dívida Ativa</v>
      </c>
    </row>
    <row r="496" spans="1:20" ht="30" x14ac:dyDescent="0.25">
      <c r="A496" s="179"/>
      <c r="B496" s="51"/>
      <c r="C496" s="22" t="s">
        <v>1537</v>
      </c>
      <c r="D496" s="22" t="s">
        <v>1538</v>
      </c>
      <c r="E496" s="22" t="s">
        <v>1537</v>
      </c>
      <c r="F496" s="22" t="s">
        <v>1537</v>
      </c>
      <c r="G496" s="22" t="s">
        <v>1539</v>
      </c>
      <c r="H496" s="22" t="s">
        <v>1546</v>
      </c>
      <c r="I496" s="22" t="s">
        <v>1545</v>
      </c>
      <c r="J496" s="22" t="s">
        <v>1543</v>
      </c>
      <c r="K496" s="20" t="str">
        <f>IF(Tabela813[[#This Row],[C]]&lt;&gt;"",IF(Tabela813[[#This Row],[RED]]&lt;&gt;"",(Tabela813[[#This Row],[RED]] &amp; "."),"") &amp; CONCATENATE(Tabela813[[#This Row],[C]],".",Tabela813[[#This Row],[O]],".",Tabela813[[#This Row],[E]],".",Tabela813[[#This Row],[D1]],".",Tabela813[[#This Row],[D2]],".",Tabela813[[#This Row],[D3]],".",Tabela813[[#This Row],[T]],".",Tabela813[[#This Row],[D4]]),"")</f>
        <v>1.3.1.1.01.2.8.00</v>
      </c>
      <c r="L496" s="23" t="s">
        <v>1122</v>
      </c>
      <c r="M496" s="20" t="str">
        <f t="shared" si="12"/>
        <v>A</v>
      </c>
      <c r="N496" s="20">
        <f>IF(VALUE(Tabela813[[#This Row],[RED]]) &gt; 0,1,0) + IF(VALUE(J496)&gt;0,8,IF(VALUE(I496)&gt;0,7,IF(VALUE(H496)&gt;0,6,IF(VALUE(G496)&gt;0,5,IF(VALUE(F496)&gt;0,4,IF(VALUE(E496)&gt;0,3,IF(VALUE(D496)&gt;0,2,1)))))))</f>
        <v>7</v>
      </c>
      <c r="O496" s="22" t="s">
        <v>51</v>
      </c>
      <c r="P496" s="1" t="s">
        <v>200</v>
      </c>
      <c r="Q496" s="1"/>
      <c r="R496" s="39"/>
      <c r="S496" s="154" t="s">
        <v>158</v>
      </c>
      <c r="T496" s="7" t="str">
        <f>Tabela813[[#This Row],[NR]]&amp;" - "&amp;Tabela813[[#This Row],[Especificação]]</f>
        <v>1.3.1.1.01.2.8.00 - Foros, Laudêmios e Tarifas de Ocupação - Juros de Mora da Dívida Ativa</v>
      </c>
    </row>
    <row r="497" spans="1:20" ht="45" x14ac:dyDescent="0.25">
      <c r="A497" s="179"/>
      <c r="B497" s="51"/>
      <c r="C497" s="22" t="s">
        <v>1537</v>
      </c>
      <c r="D497" s="22" t="s">
        <v>1538</v>
      </c>
      <c r="E497" s="22" t="s">
        <v>1537</v>
      </c>
      <c r="F497" s="22" t="s">
        <v>1537</v>
      </c>
      <c r="G497" s="22" t="s">
        <v>1541</v>
      </c>
      <c r="H497" s="22" t="s">
        <v>1540</v>
      </c>
      <c r="I497" s="22" t="s">
        <v>1540</v>
      </c>
      <c r="J497" s="22" t="s">
        <v>1543</v>
      </c>
      <c r="K497" s="20" t="str">
        <f>IF(Tabela813[[#This Row],[C]]&lt;&gt;"",IF(Tabela813[[#This Row],[RED]]&lt;&gt;"",(Tabela813[[#This Row],[RED]] &amp; "."),"") &amp; CONCATENATE(Tabela813[[#This Row],[C]],".",Tabela813[[#This Row],[O]],".",Tabela813[[#This Row],[E]],".",Tabela813[[#This Row],[D1]],".",Tabela813[[#This Row],[D2]],".",Tabela813[[#This Row],[D3]],".",Tabela813[[#This Row],[T]],".",Tabela813[[#This Row],[D4]]),"")</f>
        <v>1.3.1.1.02.0.0.00</v>
      </c>
      <c r="L497" s="23" t="s">
        <v>201</v>
      </c>
      <c r="M497" s="20" t="str">
        <f t="shared" si="12"/>
        <v>S</v>
      </c>
      <c r="N497" s="20">
        <f>IF(VALUE(Tabela813[[#This Row],[RED]]) &gt; 0,1,0) + IF(VALUE(J497)&gt;0,8,IF(VALUE(I497)&gt;0,7,IF(VALUE(H497)&gt;0,6,IF(VALUE(G497)&gt;0,5,IF(VALUE(F497)&gt;0,4,IF(VALUE(E497)&gt;0,3,IF(VALUE(D497)&gt;0,2,1)))))))</f>
        <v>5</v>
      </c>
      <c r="O497" s="22" t="s">
        <v>51</v>
      </c>
      <c r="P497" s="1" t="s">
        <v>202</v>
      </c>
      <c r="Q497" s="1"/>
      <c r="R497" s="39"/>
      <c r="S497" s="154" t="s">
        <v>158</v>
      </c>
      <c r="T497" s="7" t="str">
        <f>Tabela813[[#This Row],[NR]]&amp;" - "&amp;Tabela813[[#This Row],[Especificação]]</f>
        <v>1.3.1.1.02.0.0.00 - Concessão, Permissão, Autorização ou Cessão do Direito de Uso de Bens Imóveis Públicos</v>
      </c>
    </row>
    <row r="498" spans="1:20" ht="45" x14ac:dyDescent="0.25">
      <c r="A498" s="179"/>
      <c r="B498" s="51"/>
      <c r="C498" s="22" t="s">
        <v>1537</v>
      </c>
      <c r="D498" s="22" t="s">
        <v>1538</v>
      </c>
      <c r="E498" s="22" t="s">
        <v>1537</v>
      </c>
      <c r="F498" s="22" t="s">
        <v>1537</v>
      </c>
      <c r="G498" s="22" t="s">
        <v>1541</v>
      </c>
      <c r="H498" s="22" t="s">
        <v>1540</v>
      </c>
      <c r="I498" s="22" t="s">
        <v>1537</v>
      </c>
      <c r="J498" s="22" t="s">
        <v>1543</v>
      </c>
      <c r="K498" s="20" t="str">
        <f>IF(Tabela813[[#This Row],[C]]&lt;&gt;"",IF(Tabela813[[#This Row],[RED]]&lt;&gt;"",(Tabela813[[#This Row],[RED]] &amp; "."),"") &amp; CONCATENATE(Tabela813[[#This Row],[C]],".",Tabela813[[#This Row],[O]],".",Tabela813[[#This Row],[E]],".",Tabela813[[#This Row],[D1]],".",Tabela813[[#This Row],[D2]],".",Tabela813[[#This Row],[D3]],".",Tabela813[[#This Row],[T]],".",Tabela813[[#This Row],[D4]]),"")</f>
        <v>1.3.1.1.02.0.1.00</v>
      </c>
      <c r="L498" s="23" t="s">
        <v>1123</v>
      </c>
      <c r="M498" s="20" t="str">
        <f t="shared" si="12"/>
        <v>A</v>
      </c>
      <c r="N498" s="20">
        <f>IF(VALUE(Tabela813[[#This Row],[RED]]) &gt; 0,1,0) + IF(VALUE(J498)&gt;0,8,IF(VALUE(I498)&gt;0,7,IF(VALUE(H498)&gt;0,6,IF(VALUE(G498)&gt;0,5,IF(VALUE(F498)&gt;0,4,IF(VALUE(E498)&gt;0,3,IF(VALUE(D498)&gt;0,2,1)))))))</f>
        <v>7</v>
      </c>
      <c r="O498" s="22" t="s">
        <v>51</v>
      </c>
      <c r="P498" s="1" t="s">
        <v>202</v>
      </c>
      <c r="Q498" s="1"/>
      <c r="R498" s="39"/>
      <c r="S498" s="154" t="s">
        <v>158</v>
      </c>
      <c r="T498" s="7" t="str">
        <f>Tabela813[[#This Row],[NR]]&amp;" - "&amp;Tabela813[[#This Row],[Especificação]]</f>
        <v>1.3.1.1.02.0.1.00 - Concessão, Permissão, Autorização ou Cessão do Direito de Uso de Bens Imóveis Públicos - Principal</v>
      </c>
    </row>
    <row r="499" spans="1:20" ht="45" x14ac:dyDescent="0.25">
      <c r="A499" s="179"/>
      <c r="B499" s="51"/>
      <c r="C499" s="22" t="s">
        <v>1537</v>
      </c>
      <c r="D499" s="22" t="s">
        <v>1538</v>
      </c>
      <c r="E499" s="22" t="s">
        <v>1537</v>
      </c>
      <c r="F499" s="22" t="s">
        <v>1537</v>
      </c>
      <c r="G499" s="22" t="s">
        <v>1541</v>
      </c>
      <c r="H499" s="22" t="s">
        <v>1540</v>
      </c>
      <c r="I499" s="22" t="s">
        <v>1546</v>
      </c>
      <c r="J499" s="22" t="s">
        <v>1543</v>
      </c>
      <c r="K499" s="20" t="str">
        <f>IF(Tabela813[[#This Row],[C]]&lt;&gt;"",IF(Tabela813[[#This Row],[RED]]&lt;&gt;"",(Tabela813[[#This Row],[RED]] &amp; "."),"") &amp; CONCATENATE(Tabela813[[#This Row],[C]],".",Tabela813[[#This Row],[O]],".",Tabela813[[#This Row],[E]],".",Tabela813[[#This Row],[D1]],".",Tabela813[[#This Row],[D2]],".",Tabela813[[#This Row],[D3]],".",Tabela813[[#This Row],[T]],".",Tabela813[[#This Row],[D4]]),"")</f>
        <v>1.3.1.1.02.0.2.00</v>
      </c>
      <c r="L499" s="23" t="s">
        <v>1124</v>
      </c>
      <c r="M499" s="20" t="str">
        <f t="shared" si="12"/>
        <v>A</v>
      </c>
      <c r="N499" s="20">
        <f>IF(VALUE(Tabela813[[#This Row],[RED]]) &gt; 0,1,0) + IF(VALUE(J499)&gt;0,8,IF(VALUE(I499)&gt;0,7,IF(VALUE(H499)&gt;0,6,IF(VALUE(G499)&gt;0,5,IF(VALUE(F499)&gt;0,4,IF(VALUE(E499)&gt;0,3,IF(VALUE(D499)&gt;0,2,1)))))))</f>
        <v>7</v>
      </c>
      <c r="O499" s="22" t="s">
        <v>51</v>
      </c>
      <c r="P499" s="1" t="s">
        <v>202</v>
      </c>
      <c r="Q499" s="1"/>
      <c r="R499" s="39"/>
      <c r="S499" s="154" t="s">
        <v>158</v>
      </c>
      <c r="T499" s="7" t="str">
        <f>Tabela813[[#This Row],[NR]]&amp;" - "&amp;Tabela813[[#This Row],[Especificação]]</f>
        <v>1.3.1.1.02.0.2.00 - Concessão, Permissão, Autorização ou Cessão do Direito de Uso de Bens Imóveis Públicos - Multas e Juros de Mora</v>
      </c>
    </row>
    <row r="500" spans="1:20" ht="45" x14ac:dyDescent="0.25">
      <c r="A500" s="179"/>
      <c r="B500" s="51"/>
      <c r="C500" s="22" t="s">
        <v>1537</v>
      </c>
      <c r="D500" s="22" t="s">
        <v>1538</v>
      </c>
      <c r="E500" s="22" t="s">
        <v>1537</v>
      </c>
      <c r="F500" s="22" t="s">
        <v>1537</v>
      </c>
      <c r="G500" s="22" t="s">
        <v>1541</v>
      </c>
      <c r="H500" s="22" t="s">
        <v>1540</v>
      </c>
      <c r="I500" s="22" t="s">
        <v>1538</v>
      </c>
      <c r="J500" s="22" t="s">
        <v>1543</v>
      </c>
      <c r="K500" s="20" t="str">
        <f>IF(Tabela813[[#This Row],[C]]&lt;&gt;"",IF(Tabela813[[#This Row],[RED]]&lt;&gt;"",(Tabela813[[#This Row],[RED]] &amp; "."),"") &amp; CONCATENATE(Tabela813[[#This Row],[C]],".",Tabela813[[#This Row],[O]],".",Tabela813[[#This Row],[E]],".",Tabela813[[#This Row],[D1]],".",Tabela813[[#This Row],[D2]],".",Tabela813[[#This Row],[D3]],".",Tabela813[[#This Row],[T]],".",Tabela813[[#This Row],[D4]]),"")</f>
        <v>1.3.1.1.02.0.3.00</v>
      </c>
      <c r="L500" s="23" t="s">
        <v>1125</v>
      </c>
      <c r="M500" s="20" t="str">
        <f t="shared" si="12"/>
        <v>A</v>
      </c>
      <c r="N500" s="20">
        <f>IF(VALUE(Tabela813[[#This Row],[RED]]) &gt; 0,1,0) + IF(VALUE(J500)&gt;0,8,IF(VALUE(I500)&gt;0,7,IF(VALUE(H500)&gt;0,6,IF(VALUE(G500)&gt;0,5,IF(VALUE(F500)&gt;0,4,IF(VALUE(E500)&gt;0,3,IF(VALUE(D500)&gt;0,2,1)))))))</f>
        <v>7</v>
      </c>
      <c r="O500" s="22" t="s">
        <v>51</v>
      </c>
      <c r="P500" s="1" t="s">
        <v>202</v>
      </c>
      <c r="Q500" s="1"/>
      <c r="R500" s="39"/>
      <c r="S500" s="154" t="s">
        <v>158</v>
      </c>
      <c r="T500" s="7" t="str">
        <f>Tabela813[[#This Row],[NR]]&amp;" - "&amp;Tabela813[[#This Row],[Especificação]]</f>
        <v>1.3.1.1.02.0.3.00 - Concessão, Permissão, Autorização ou Cessão do Direito de Uso de Bens Imóveis Públicos - Dívida Ativa</v>
      </c>
    </row>
    <row r="501" spans="1:20" ht="45" x14ac:dyDescent="0.25">
      <c r="A501" s="179"/>
      <c r="B501" s="51"/>
      <c r="C501" s="22" t="s">
        <v>1537</v>
      </c>
      <c r="D501" s="22" t="s">
        <v>1538</v>
      </c>
      <c r="E501" s="22" t="s">
        <v>1537</v>
      </c>
      <c r="F501" s="22" t="s">
        <v>1537</v>
      </c>
      <c r="G501" s="22" t="s">
        <v>1541</v>
      </c>
      <c r="H501" s="22" t="s">
        <v>1540</v>
      </c>
      <c r="I501" s="22" t="s">
        <v>1547</v>
      </c>
      <c r="J501" s="22" t="s">
        <v>1543</v>
      </c>
      <c r="K501" s="20" t="str">
        <f>IF(Tabela813[[#This Row],[C]]&lt;&gt;"",IF(Tabela813[[#This Row],[RED]]&lt;&gt;"",(Tabela813[[#This Row],[RED]] &amp; "."),"") &amp; CONCATENATE(Tabela813[[#This Row],[C]],".",Tabela813[[#This Row],[O]],".",Tabela813[[#This Row],[E]],".",Tabela813[[#This Row],[D1]],".",Tabela813[[#This Row],[D2]],".",Tabela813[[#This Row],[D3]],".",Tabela813[[#This Row],[T]],".",Tabela813[[#This Row],[D4]]),"")</f>
        <v>1.3.1.1.02.0.4.00</v>
      </c>
      <c r="L501" s="23" t="s">
        <v>1126</v>
      </c>
      <c r="M501" s="20" t="str">
        <f t="shared" si="12"/>
        <v>A</v>
      </c>
      <c r="N501" s="20">
        <f>IF(VALUE(Tabela813[[#This Row],[RED]]) &gt; 0,1,0) + IF(VALUE(J501)&gt;0,8,IF(VALUE(I501)&gt;0,7,IF(VALUE(H501)&gt;0,6,IF(VALUE(G501)&gt;0,5,IF(VALUE(F501)&gt;0,4,IF(VALUE(E501)&gt;0,3,IF(VALUE(D501)&gt;0,2,1)))))))</f>
        <v>7</v>
      </c>
      <c r="O501" s="22" t="s">
        <v>51</v>
      </c>
      <c r="P501" s="1" t="s">
        <v>202</v>
      </c>
      <c r="Q501" s="1"/>
      <c r="R501" s="39"/>
      <c r="S501" s="154" t="s">
        <v>158</v>
      </c>
      <c r="T501" s="7" t="str">
        <f>Tabela813[[#This Row],[NR]]&amp;" - "&amp;Tabela813[[#This Row],[Especificação]]</f>
        <v>1.3.1.1.02.0.4.00 - Concessão, Permissão, Autorização ou Cessão do Direito de Uso de Bens Imóveis Públicos - Dívida Ativa - Multas e Juros de Mora da Dívida Ativa</v>
      </c>
    </row>
    <row r="502" spans="1:20" ht="45" x14ac:dyDescent="0.25">
      <c r="A502" s="179"/>
      <c r="B502" s="51"/>
      <c r="C502" s="22" t="s">
        <v>1537</v>
      </c>
      <c r="D502" s="22" t="s">
        <v>1538</v>
      </c>
      <c r="E502" s="22" t="s">
        <v>1537</v>
      </c>
      <c r="F502" s="22" t="s">
        <v>1537</v>
      </c>
      <c r="G502" s="22" t="s">
        <v>1541</v>
      </c>
      <c r="H502" s="22" t="s">
        <v>1540</v>
      </c>
      <c r="I502" s="22" t="s">
        <v>1548</v>
      </c>
      <c r="J502" s="22" t="s">
        <v>1543</v>
      </c>
      <c r="K502" s="20" t="str">
        <f>IF(Tabela813[[#This Row],[C]]&lt;&gt;"",IF(Tabela813[[#This Row],[RED]]&lt;&gt;"",(Tabela813[[#This Row],[RED]] &amp; "."),"") &amp; CONCATENATE(Tabela813[[#This Row],[C]],".",Tabela813[[#This Row],[O]],".",Tabela813[[#This Row],[E]],".",Tabela813[[#This Row],[D1]],".",Tabela813[[#This Row],[D2]],".",Tabela813[[#This Row],[D3]],".",Tabela813[[#This Row],[T]],".",Tabela813[[#This Row],[D4]]),"")</f>
        <v>1.3.1.1.02.0.5.00</v>
      </c>
      <c r="L502" s="23" t="s">
        <v>1127</v>
      </c>
      <c r="M502" s="20" t="str">
        <f t="shared" si="12"/>
        <v>A</v>
      </c>
      <c r="N502" s="20">
        <f>IF(VALUE(Tabela813[[#This Row],[RED]]) &gt; 0,1,0) + IF(VALUE(J502)&gt;0,8,IF(VALUE(I502)&gt;0,7,IF(VALUE(H502)&gt;0,6,IF(VALUE(G502)&gt;0,5,IF(VALUE(F502)&gt;0,4,IF(VALUE(E502)&gt;0,3,IF(VALUE(D502)&gt;0,2,1)))))))</f>
        <v>7</v>
      </c>
      <c r="O502" s="22" t="s">
        <v>51</v>
      </c>
      <c r="P502" s="1" t="s">
        <v>202</v>
      </c>
      <c r="Q502" s="1"/>
      <c r="R502" s="39"/>
      <c r="S502" s="154" t="s">
        <v>158</v>
      </c>
      <c r="T502" s="7" t="str">
        <f>Tabela813[[#This Row],[NR]]&amp;" - "&amp;Tabela813[[#This Row],[Especificação]]</f>
        <v>1.3.1.1.02.0.5.00 - Concessão, Permissão, Autorização ou Cessão do Direito de Uso de Bens Imóveis Públicos - Multas</v>
      </c>
    </row>
    <row r="503" spans="1:20" ht="45" x14ac:dyDescent="0.25">
      <c r="A503" s="179"/>
      <c r="B503" s="51"/>
      <c r="C503" s="22" t="s">
        <v>1537</v>
      </c>
      <c r="D503" s="22" t="s">
        <v>1538</v>
      </c>
      <c r="E503" s="22" t="s">
        <v>1537</v>
      </c>
      <c r="F503" s="22" t="s">
        <v>1537</v>
      </c>
      <c r="G503" s="22" t="s">
        <v>1541</v>
      </c>
      <c r="H503" s="22" t="s">
        <v>1540</v>
      </c>
      <c r="I503" s="22" t="s">
        <v>1542</v>
      </c>
      <c r="J503" s="22" t="s">
        <v>1543</v>
      </c>
      <c r="K503" s="20" t="str">
        <f>IF(Tabela813[[#This Row],[C]]&lt;&gt;"",IF(Tabela813[[#This Row],[RED]]&lt;&gt;"",(Tabela813[[#This Row],[RED]] &amp; "."),"") &amp; CONCATENATE(Tabela813[[#This Row],[C]],".",Tabela813[[#This Row],[O]],".",Tabela813[[#This Row],[E]],".",Tabela813[[#This Row],[D1]],".",Tabela813[[#This Row],[D2]],".",Tabela813[[#This Row],[D3]],".",Tabela813[[#This Row],[T]],".",Tabela813[[#This Row],[D4]]),"")</f>
        <v>1.3.1.1.02.0.6.00</v>
      </c>
      <c r="L503" s="23" t="s">
        <v>1128</v>
      </c>
      <c r="M503" s="20" t="str">
        <f t="shared" si="12"/>
        <v>A</v>
      </c>
      <c r="N503" s="20">
        <f>IF(VALUE(Tabela813[[#This Row],[RED]]) &gt; 0,1,0) + IF(VALUE(J503)&gt;0,8,IF(VALUE(I503)&gt;0,7,IF(VALUE(H503)&gt;0,6,IF(VALUE(G503)&gt;0,5,IF(VALUE(F503)&gt;0,4,IF(VALUE(E503)&gt;0,3,IF(VALUE(D503)&gt;0,2,1)))))))</f>
        <v>7</v>
      </c>
      <c r="O503" s="22" t="s">
        <v>51</v>
      </c>
      <c r="P503" s="1" t="s">
        <v>202</v>
      </c>
      <c r="Q503" s="1"/>
      <c r="R503" s="39"/>
      <c r="S503" s="154" t="s">
        <v>158</v>
      </c>
      <c r="T503" s="7" t="str">
        <f>Tabela813[[#This Row],[NR]]&amp;" - "&amp;Tabela813[[#This Row],[Especificação]]</f>
        <v>1.3.1.1.02.0.6.00 - Concessão, Permissão, Autorização ou Cessão do Direito de Uso de Bens Imóveis Públicos - Juros de Mora</v>
      </c>
    </row>
    <row r="504" spans="1:20" ht="45" x14ac:dyDescent="0.25">
      <c r="A504" s="179"/>
      <c r="B504" s="51"/>
      <c r="C504" s="22" t="s">
        <v>1537</v>
      </c>
      <c r="D504" s="22" t="s">
        <v>1538</v>
      </c>
      <c r="E504" s="22" t="s">
        <v>1537</v>
      </c>
      <c r="F504" s="22" t="s">
        <v>1537</v>
      </c>
      <c r="G504" s="22" t="s">
        <v>1541</v>
      </c>
      <c r="H504" s="22" t="s">
        <v>1540</v>
      </c>
      <c r="I504" s="22" t="s">
        <v>1544</v>
      </c>
      <c r="J504" s="22" t="s">
        <v>1543</v>
      </c>
      <c r="K504" s="20" t="str">
        <f>IF(Tabela813[[#This Row],[C]]&lt;&gt;"",IF(Tabela813[[#This Row],[RED]]&lt;&gt;"",(Tabela813[[#This Row],[RED]] &amp; "."),"") &amp; CONCATENATE(Tabela813[[#This Row],[C]],".",Tabela813[[#This Row],[O]],".",Tabela813[[#This Row],[E]],".",Tabela813[[#This Row],[D1]],".",Tabela813[[#This Row],[D2]],".",Tabela813[[#This Row],[D3]],".",Tabela813[[#This Row],[T]],".",Tabela813[[#This Row],[D4]]),"")</f>
        <v>1.3.1.1.02.0.7.00</v>
      </c>
      <c r="L504" s="23" t="s">
        <v>1129</v>
      </c>
      <c r="M504" s="20" t="str">
        <f t="shared" si="12"/>
        <v>A</v>
      </c>
      <c r="N504" s="20">
        <f>IF(VALUE(Tabela813[[#This Row],[RED]]) &gt; 0,1,0) + IF(VALUE(J504)&gt;0,8,IF(VALUE(I504)&gt;0,7,IF(VALUE(H504)&gt;0,6,IF(VALUE(G504)&gt;0,5,IF(VALUE(F504)&gt;0,4,IF(VALUE(E504)&gt;0,3,IF(VALUE(D504)&gt;0,2,1)))))))</f>
        <v>7</v>
      </c>
      <c r="O504" s="22" t="s">
        <v>51</v>
      </c>
      <c r="P504" s="1" t="s">
        <v>202</v>
      </c>
      <c r="Q504" s="1"/>
      <c r="R504" s="39"/>
      <c r="S504" s="154" t="s">
        <v>158</v>
      </c>
      <c r="T504" s="7" t="str">
        <f>Tabela813[[#This Row],[NR]]&amp;" - "&amp;Tabela813[[#This Row],[Especificação]]</f>
        <v>1.3.1.1.02.0.7.00 - Concessão, Permissão, Autorização ou Cessão do Direito de Uso de Bens Imóveis Públicos - Dívida Ativa - Multas da Dívida Ativa</v>
      </c>
    </row>
    <row r="505" spans="1:20" ht="45" x14ac:dyDescent="0.25">
      <c r="A505" s="179"/>
      <c r="B505" s="51"/>
      <c r="C505" s="22" t="s">
        <v>1537</v>
      </c>
      <c r="D505" s="22" t="s">
        <v>1538</v>
      </c>
      <c r="E505" s="22" t="s">
        <v>1537</v>
      </c>
      <c r="F505" s="22" t="s">
        <v>1537</v>
      </c>
      <c r="G505" s="22" t="s">
        <v>1541</v>
      </c>
      <c r="H505" s="22" t="s">
        <v>1540</v>
      </c>
      <c r="I505" s="22" t="s">
        <v>1545</v>
      </c>
      <c r="J505" s="22" t="s">
        <v>1543</v>
      </c>
      <c r="K505" s="20" t="str">
        <f>IF(Tabela813[[#This Row],[C]]&lt;&gt;"",IF(Tabela813[[#This Row],[RED]]&lt;&gt;"",(Tabela813[[#This Row],[RED]] &amp; "."),"") &amp; CONCATENATE(Tabela813[[#This Row],[C]],".",Tabela813[[#This Row],[O]],".",Tabela813[[#This Row],[E]],".",Tabela813[[#This Row],[D1]],".",Tabela813[[#This Row],[D2]],".",Tabela813[[#This Row],[D3]],".",Tabela813[[#This Row],[T]],".",Tabela813[[#This Row],[D4]]),"")</f>
        <v>1.3.1.1.02.0.8.00</v>
      </c>
      <c r="L505" s="23" t="s">
        <v>1130</v>
      </c>
      <c r="M505" s="20" t="str">
        <f t="shared" si="12"/>
        <v>A</v>
      </c>
      <c r="N505" s="20">
        <f>IF(VALUE(Tabela813[[#This Row],[RED]]) &gt; 0,1,0) + IF(VALUE(J505)&gt;0,8,IF(VALUE(I505)&gt;0,7,IF(VALUE(H505)&gt;0,6,IF(VALUE(G505)&gt;0,5,IF(VALUE(F505)&gt;0,4,IF(VALUE(E505)&gt;0,3,IF(VALUE(D505)&gt;0,2,1)))))))</f>
        <v>7</v>
      </c>
      <c r="O505" s="22" t="s">
        <v>51</v>
      </c>
      <c r="P505" s="1" t="s">
        <v>202</v>
      </c>
      <c r="Q505" s="1"/>
      <c r="R505" s="39"/>
      <c r="S505" s="154" t="s">
        <v>158</v>
      </c>
      <c r="T505" s="7" t="str">
        <f>Tabela813[[#This Row],[NR]]&amp;" - "&amp;Tabela813[[#This Row],[Especificação]]</f>
        <v>1.3.1.1.02.0.8.00 - Concessão, Permissão, Autorização ou Cessão do Direito de Uso de Bens Imóveis Públicos - Juros de Mora da Dívida Ativa</v>
      </c>
    </row>
    <row r="506" spans="1:20" ht="30" x14ac:dyDescent="0.25">
      <c r="A506" s="179"/>
      <c r="B506" s="51"/>
      <c r="C506" s="22" t="s">
        <v>1537</v>
      </c>
      <c r="D506" s="22" t="s">
        <v>1538</v>
      </c>
      <c r="E506" s="22" t="s">
        <v>1537</v>
      </c>
      <c r="F506" s="22" t="s">
        <v>1537</v>
      </c>
      <c r="G506" s="22" t="s">
        <v>1553</v>
      </c>
      <c r="H506" s="22" t="s">
        <v>1540</v>
      </c>
      <c r="I506" s="22" t="s">
        <v>1540</v>
      </c>
      <c r="J506" s="22" t="s">
        <v>1543</v>
      </c>
      <c r="K506" s="20" t="str">
        <f>IF(Tabela813[[#This Row],[C]]&lt;&gt;"",IF(Tabela813[[#This Row],[RED]]&lt;&gt;"",(Tabela813[[#This Row],[RED]] &amp; "."),"") &amp; CONCATENATE(Tabela813[[#This Row],[C]],".",Tabela813[[#This Row],[O]],".",Tabela813[[#This Row],[E]],".",Tabela813[[#This Row],[D1]],".",Tabela813[[#This Row],[D2]],".",Tabela813[[#This Row],[D3]],".",Tabela813[[#This Row],[T]],".",Tabela813[[#This Row],[D4]]),"")</f>
        <v>1.3.1.1.99.0.0.00</v>
      </c>
      <c r="L506" s="23" t="s">
        <v>203</v>
      </c>
      <c r="M506" s="20" t="str">
        <f t="shared" si="12"/>
        <v>S</v>
      </c>
      <c r="N506" s="20">
        <f>IF(VALUE(Tabela813[[#This Row],[RED]]) &gt; 0,1,0) + IF(VALUE(J506)&gt;0,8,IF(VALUE(I506)&gt;0,7,IF(VALUE(H506)&gt;0,6,IF(VALUE(G506)&gt;0,5,IF(VALUE(F506)&gt;0,4,IF(VALUE(E506)&gt;0,3,IF(VALUE(D506)&gt;0,2,1)))))))</f>
        <v>5</v>
      </c>
      <c r="O506" s="22" t="s">
        <v>51</v>
      </c>
      <c r="P506" s="1" t="s">
        <v>204</v>
      </c>
      <c r="Q506" s="1"/>
      <c r="R506" s="39"/>
      <c r="S506" s="154" t="s">
        <v>158</v>
      </c>
      <c r="T506" s="7" t="str">
        <f>Tabela813[[#This Row],[NR]]&amp;" - "&amp;Tabela813[[#This Row],[Especificação]]</f>
        <v>1.3.1.1.99.0.0.00 - Outras Receitas Imobiliárias</v>
      </c>
    </row>
    <row r="507" spans="1:20" ht="30" x14ac:dyDescent="0.25">
      <c r="A507" s="179"/>
      <c r="B507" s="51"/>
      <c r="C507" s="22" t="s">
        <v>1537</v>
      </c>
      <c r="D507" s="22" t="s">
        <v>1538</v>
      </c>
      <c r="E507" s="22" t="s">
        <v>1537</v>
      </c>
      <c r="F507" s="22" t="s">
        <v>1537</v>
      </c>
      <c r="G507" s="22" t="s">
        <v>1553</v>
      </c>
      <c r="H507" s="22" t="s">
        <v>1540</v>
      </c>
      <c r="I507" s="22" t="s">
        <v>1537</v>
      </c>
      <c r="J507" s="22" t="s">
        <v>1543</v>
      </c>
      <c r="K507" s="20" t="str">
        <f>IF(Tabela813[[#This Row],[C]]&lt;&gt;"",IF(Tabela813[[#This Row],[RED]]&lt;&gt;"",(Tabela813[[#This Row],[RED]] &amp; "."),"") &amp; CONCATENATE(Tabela813[[#This Row],[C]],".",Tabela813[[#This Row],[O]],".",Tabela813[[#This Row],[E]],".",Tabela813[[#This Row],[D1]],".",Tabela813[[#This Row],[D2]],".",Tabela813[[#This Row],[D3]],".",Tabela813[[#This Row],[T]],".",Tabela813[[#This Row],[D4]]),"")</f>
        <v>1.3.1.1.99.0.1.00</v>
      </c>
      <c r="L507" s="23" t="s">
        <v>1131</v>
      </c>
      <c r="M507" s="20" t="str">
        <f t="shared" si="12"/>
        <v>A</v>
      </c>
      <c r="N507" s="20">
        <f>IF(VALUE(Tabela813[[#This Row],[RED]]) &gt; 0,1,0) + IF(VALUE(J507)&gt;0,8,IF(VALUE(I507)&gt;0,7,IF(VALUE(H507)&gt;0,6,IF(VALUE(G507)&gt;0,5,IF(VALUE(F507)&gt;0,4,IF(VALUE(E507)&gt;0,3,IF(VALUE(D507)&gt;0,2,1)))))))</f>
        <v>7</v>
      </c>
      <c r="O507" s="22" t="s">
        <v>51</v>
      </c>
      <c r="P507" s="1" t="s">
        <v>204</v>
      </c>
      <c r="Q507" s="1"/>
      <c r="R507" s="39"/>
      <c r="S507" s="154" t="s">
        <v>158</v>
      </c>
      <c r="T507" s="7" t="str">
        <f>Tabela813[[#This Row],[NR]]&amp;" - "&amp;Tabela813[[#This Row],[Especificação]]</f>
        <v>1.3.1.1.99.0.1.00 - Outras Receitas Imobiliárias - Principal</v>
      </c>
    </row>
    <row r="508" spans="1:20" ht="30" x14ac:dyDescent="0.25">
      <c r="A508" s="179"/>
      <c r="B508" s="51"/>
      <c r="C508" s="22" t="s">
        <v>1537</v>
      </c>
      <c r="D508" s="22" t="s">
        <v>1538</v>
      </c>
      <c r="E508" s="22" t="s">
        <v>1537</v>
      </c>
      <c r="F508" s="22" t="s">
        <v>1537</v>
      </c>
      <c r="G508" s="22" t="s">
        <v>1553</v>
      </c>
      <c r="H508" s="22" t="s">
        <v>1540</v>
      </c>
      <c r="I508" s="22" t="s">
        <v>1546</v>
      </c>
      <c r="J508" s="22" t="s">
        <v>1543</v>
      </c>
      <c r="K508" s="20" t="str">
        <f>IF(Tabela813[[#This Row],[C]]&lt;&gt;"",IF(Tabela813[[#This Row],[RED]]&lt;&gt;"",(Tabela813[[#This Row],[RED]] &amp; "."),"") &amp; CONCATENATE(Tabela813[[#This Row],[C]],".",Tabela813[[#This Row],[O]],".",Tabela813[[#This Row],[E]],".",Tabela813[[#This Row],[D1]],".",Tabela813[[#This Row],[D2]],".",Tabela813[[#This Row],[D3]],".",Tabela813[[#This Row],[T]],".",Tabela813[[#This Row],[D4]]),"")</f>
        <v>1.3.1.1.99.0.2.00</v>
      </c>
      <c r="L508" s="23" t="s">
        <v>1132</v>
      </c>
      <c r="M508" s="20" t="str">
        <f t="shared" si="12"/>
        <v>A</v>
      </c>
      <c r="N508" s="20">
        <f>IF(VALUE(Tabela813[[#This Row],[RED]]) &gt; 0,1,0) + IF(VALUE(J508)&gt;0,8,IF(VALUE(I508)&gt;0,7,IF(VALUE(H508)&gt;0,6,IF(VALUE(G508)&gt;0,5,IF(VALUE(F508)&gt;0,4,IF(VALUE(E508)&gt;0,3,IF(VALUE(D508)&gt;0,2,1)))))))</f>
        <v>7</v>
      </c>
      <c r="O508" s="22" t="s">
        <v>51</v>
      </c>
      <c r="P508" s="1" t="s">
        <v>204</v>
      </c>
      <c r="Q508" s="1"/>
      <c r="R508" s="39"/>
      <c r="S508" s="154" t="s">
        <v>158</v>
      </c>
      <c r="T508" s="7" t="str">
        <f>Tabela813[[#This Row],[NR]]&amp;" - "&amp;Tabela813[[#This Row],[Especificação]]</f>
        <v>1.3.1.1.99.0.2.00 - Outras Receitas Imobiliárias - Multas e Juros de Mora</v>
      </c>
    </row>
    <row r="509" spans="1:20" ht="30" x14ac:dyDescent="0.25">
      <c r="A509" s="179"/>
      <c r="B509" s="51"/>
      <c r="C509" s="22" t="s">
        <v>1537</v>
      </c>
      <c r="D509" s="22" t="s">
        <v>1538</v>
      </c>
      <c r="E509" s="22" t="s">
        <v>1537</v>
      </c>
      <c r="F509" s="22" t="s">
        <v>1537</v>
      </c>
      <c r="G509" s="22" t="s">
        <v>1553</v>
      </c>
      <c r="H509" s="22" t="s">
        <v>1540</v>
      </c>
      <c r="I509" s="22" t="s">
        <v>1538</v>
      </c>
      <c r="J509" s="22" t="s">
        <v>1543</v>
      </c>
      <c r="K509" s="20" t="str">
        <f>IF(Tabela813[[#This Row],[C]]&lt;&gt;"",IF(Tabela813[[#This Row],[RED]]&lt;&gt;"",(Tabela813[[#This Row],[RED]] &amp; "."),"") &amp; CONCATENATE(Tabela813[[#This Row],[C]],".",Tabela813[[#This Row],[O]],".",Tabela813[[#This Row],[E]],".",Tabela813[[#This Row],[D1]],".",Tabela813[[#This Row],[D2]],".",Tabela813[[#This Row],[D3]],".",Tabela813[[#This Row],[T]],".",Tabela813[[#This Row],[D4]]),"")</f>
        <v>1.3.1.1.99.0.3.00</v>
      </c>
      <c r="L509" s="23" t="s">
        <v>1133</v>
      </c>
      <c r="M509" s="20" t="str">
        <f t="shared" si="12"/>
        <v>A</v>
      </c>
      <c r="N509" s="20">
        <f>IF(VALUE(Tabela813[[#This Row],[RED]]) &gt; 0,1,0) + IF(VALUE(J509)&gt;0,8,IF(VALUE(I509)&gt;0,7,IF(VALUE(H509)&gt;0,6,IF(VALUE(G509)&gt;0,5,IF(VALUE(F509)&gt;0,4,IF(VALUE(E509)&gt;0,3,IF(VALUE(D509)&gt;0,2,1)))))))</f>
        <v>7</v>
      </c>
      <c r="O509" s="22" t="s">
        <v>51</v>
      </c>
      <c r="P509" s="1" t="s">
        <v>204</v>
      </c>
      <c r="Q509" s="1"/>
      <c r="R509" s="39"/>
      <c r="S509" s="154" t="s">
        <v>158</v>
      </c>
      <c r="T509" s="7" t="str">
        <f>Tabela813[[#This Row],[NR]]&amp;" - "&amp;Tabela813[[#This Row],[Especificação]]</f>
        <v>1.3.1.1.99.0.3.00 - Outras Receitas Imobiliárias - Dívida Ativa</v>
      </c>
    </row>
    <row r="510" spans="1:20" ht="30" x14ac:dyDescent="0.25">
      <c r="A510" s="179"/>
      <c r="B510" s="51"/>
      <c r="C510" s="22" t="s">
        <v>1537</v>
      </c>
      <c r="D510" s="22" t="s">
        <v>1538</v>
      </c>
      <c r="E510" s="22" t="s">
        <v>1537</v>
      </c>
      <c r="F510" s="22" t="s">
        <v>1537</v>
      </c>
      <c r="G510" s="22" t="s">
        <v>1553</v>
      </c>
      <c r="H510" s="22" t="s">
        <v>1540</v>
      </c>
      <c r="I510" s="22" t="s">
        <v>1547</v>
      </c>
      <c r="J510" s="22" t="s">
        <v>1543</v>
      </c>
      <c r="K510" s="20" t="str">
        <f>IF(Tabela813[[#This Row],[C]]&lt;&gt;"",IF(Tabela813[[#This Row],[RED]]&lt;&gt;"",(Tabela813[[#This Row],[RED]] &amp; "."),"") &amp; CONCATENATE(Tabela813[[#This Row],[C]],".",Tabela813[[#This Row],[O]],".",Tabela813[[#This Row],[E]],".",Tabela813[[#This Row],[D1]],".",Tabela813[[#This Row],[D2]],".",Tabela813[[#This Row],[D3]],".",Tabela813[[#This Row],[T]],".",Tabela813[[#This Row],[D4]]),"")</f>
        <v>1.3.1.1.99.0.4.00</v>
      </c>
      <c r="L510" s="23" t="s">
        <v>1134</v>
      </c>
      <c r="M510" s="20" t="str">
        <f t="shared" si="12"/>
        <v>A</v>
      </c>
      <c r="N510" s="20">
        <f>IF(VALUE(Tabela813[[#This Row],[RED]]) &gt; 0,1,0) + IF(VALUE(J510)&gt;0,8,IF(VALUE(I510)&gt;0,7,IF(VALUE(H510)&gt;0,6,IF(VALUE(G510)&gt;0,5,IF(VALUE(F510)&gt;0,4,IF(VALUE(E510)&gt;0,3,IF(VALUE(D510)&gt;0,2,1)))))))</f>
        <v>7</v>
      </c>
      <c r="O510" s="22" t="s">
        <v>51</v>
      </c>
      <c r="P510" s="1" t="s">
        <v>204</v>
      </c>
      <c r="Q510" s="1"/>
      <c r="R510" s="39"/>
      <c r="S510" s="154" t="s">
        <v>158</v>
      </c>
      <c r="T510" s="7" t="str">
        <f>Tabela813[[#This Row],[NR]]&amp;" - "&amp;Tabela813[[#This Row],[Especificação]]</f>
        <v>1.3.1.1.99.0.4.00 - Outras Receitas Imobiliárias - Dívida Ativa - Multas e Juros de Mora da Dívida Ativa</v>
      </c>
    </row>
    <row r="511" spans="1:20" ht="30" x14ac:dyDescent="0.25">
      <c r="A511" s="179"/>
      <c r="B511" s="51"/>
      <c r="C511" s="22" t="s">
        <v>1537</v>
      </c>
      <c r="D511" s="22" t="s">
        <v>1538</v>
      </c>
      <c r="E511" s="22" t="s">
        <v>1537</v>
      </c>
      <c r="F511" s="22" t="s">
        <v>1537</v>
      </c>
      <c r="G511" s="22" t="s">
        <v>1553</v>
      </c>
      <c r="H511" s="22" t="s">
        <v>1540</v>
      </c>
      <c r="I511" s="22" t="s">
        <v>1548</v>
      </c>
      <c r="J511" s="22" t="s">
        <v>1543</v>
      </c>
      <c r="K511" s="20" t="str">
        <f>IF(Tabela813[[#This Row],[C]]&lt;&gt;"",IF(Tabela813[[#This Row],[RED]]&lt;&gt;"",(Tabela813[[#This Row],[RED]] &amp; "."),"") &amp; CONCATENATE(Tabela813[[#This Row],[C]],".",Tabela813[[#This Row],[O]],".",Tabela813[[#This Row],[E]],".",Tabela813[[#This Row],[D1]],".",Tabela813[[#This Row],[D2]],".",Tabela813[[#This Row],[D3]],".",Tabela813[[#This Row],[T]],".",Tabela813[[#This Row],[D4]]),"")</f>
        <v>1.3.1.1.99.0.5.00</v>
      </c>
      <c r="L511" s="23" t="s">
        <v>1135</v>
      </c>
      <c r="M511" s="20" t="str">
        <f t="shared" si="12"/>
        <v>A</v>
      </c>
      <c r="N511" s="20">
        <f>IF(VALUE(Tabela813[[#This Row],[RED]]) &gt; 0,1,0) + IF(VALUE(J511)&gt;0,8,IF(VALUE(I511)&gt;0,7,IF(VALUE(H511)&gt;0,6,IF(VALUE(G511)&gt;0,5,IF(VALUE(F511)&gt;0,4,IF(VALUE(E511)&gt;0,3,IF(VALUE(D511)&gt;0,2,1)))))))</f>
        <v>7</v>
      </c>
      <c r="O511" s="22" t="s">
        <v>51</v>
      </c>
      <c r="P511" s="1" t="s">
        <v>204</v>
      </c>
      <c r="Q511" s="1"/>
      <c r="R511" s="39"/>
      <c r="S511" s="154" t="s">
        <v>158</v>
      </c>
      <c r="T511" s="7" t="str">
        <f>Tabela813[[#This Row],[NR]]&amp;" - "&amp;Tabela813[[#This Row],[Especificação]]</f>
        <v>1.3.1.1.99.0.5.00 - Outras Receitas Imobiliárias - Multas</v>
      </c>
    </row>
    <row r="512" spans="1:20" ht="30" x14ac:dyDescent="0.25">
      <c r="A512" s="179"/>
      <c r="B512" s="51"/>
      <c r="C512" s="22" t="s">
        <v>1537</v>
      </c>
      <c r="D512" s="22" t="s">
        <v>1538</v>
      </c>
      <c r="E512" s="22" t="s">
        <v>1537</v>
      </c>
      <c r="F512" s="22" t="s">
        <v>1537</v>
      </c>
      <c r="G512" s="22" t="s">
        <v>1553</v>
      </c>
      <c r="H512" s="22" t="s">
        <v>1540</v>
      </c>
      <c r="I512" s="22" t="s">
        <v>1542</v>
      </c>
      <c r="J512" s="22" t="s">
        <v>1543</v>
      </c>
      <c r="K512" s="20" t="str">
        <f>IF(Tabela813[[#This Row],[C]]&lt;&gt;"",IF(Tabela813[[#This Row],[RED]]&lt;&gt;"",(Tabela813[[#This Row],[RED]] &amp; "."),"") &amp; CONCATENATE(Tabela813[[#This Row],[C]],".",Tabela813[[#This Row],[O]],".",Tabela813[[#This Row],[E]],".",Tabela813[[#This Row],[D1]],".",Tabela813[[#This Row],[D2]],".",Tabela813[[#This Row],[D3]],".",Tabela813[[#This Row],[T]],".",Tabela813[[#This Row],[D4]]),"")</f>
        <v>1.3.1.1.99.0.6.00</v>
      </c>
      <c r="L512" s="23" t="s">
        <v>1136</v>
      </c>
      <c r="M512" s="20" t="str">
        <f t="shared" si="12"/>
        <v>A</v>
      </c>
      <c r="N512" s="20">
        <f>IF(VALUE(Tabela813[[#This Row],[RED]]) &gt; 0,1,0) + IF(VALUE(J512)&gt;0,8,IF(VALUE(I512)&gt;0,7,IF(VALUE(H512)&gt;0,6,IF(VALUE(G512)&gt;0,5,IF(VALUE(F512)&gt;0,4,IF(VALUE(E512)&gt;0,3,IF(VALUE(D512)&gt;0,2,1)))))))</f>
        <v>7</v>
      </c>
      <c r="O512" s="22" t="s">
        <v>51</v>
      </c>
      <c r="P512" s="1" t="s">
        <v>204</v>
      </c>
      <c r="Q512" s="1"/>
      <c r="R512" s="39"/>
      <c r="S512" s="154" t="s">
        <v>158</v>
      </c>
      <c r="T512" s="7" t="str">
        <f>Tabela813[[#This Row],[NR]]&amp;" - "&amp;Tabela813[[#This Row],[Especificação]]</f>
        <v>1.3.1.1.99.0.6.00 - Outras Receitas Imobiliárias - Juros de Mora</v>
      </c>
    </row>
    <row r="513" spans="1:20" ht="30" x14ac:dyDescent="0.25">
      <c r="A513" s="179"/>
      <c r="B513" s="51"/>
      <c r="C513" s="22" t="s">
        <v>1537</v>
      </c>
      <c r="D513" s="22" t="s">
        <v>1538</v>
      </c>
      <c r="E513" s="22" t="s">
        <v>1537</v>
      </c>
      <c r="F513" s="22" t="s">
        <v>1537</v>
      </c>
      <c r="G513" s="22" t="s">
        <v>1553</v>
      </c>
      <c r="H513" s="22" t="s">
        <v>1540</v>
      </c>
      <c r="I513" s="22" t="s">
        <v>1544</v>
      </c>
      <c r="J513" s="22" t="s">
        <v>1543</v>
      </c>
      <c r="K513" s="20" t="str">
        <f>IF(Tabela813[[#This Row],[C]]&lt;&gt;"",IF(Tabela813[[#This Row],[RED]]&lt;&gt;"",(Tabela813[[#This Row],[RED]] &amp; "."),"") &amp; CONCATENATE(Tabela813[[#This Row],[C]],".",Tabela813[[#This Row],[O]],".",Tabela813[[#This Row],[E]],".",Tabela813[[#This Row],[D1]],".",Tabela813[[#This Row],[D2]],".",Tabela813[[#This Row],[D3]],".",Tabela813[[#This Row],[T]],".",Tabela813[[#This Row],[D4]]),"")</f>
        <v>1.3.1.1.99.0.7.00</v>
      </c>
      <c r="L513" s="23" t="s">
        <v>1137</v>
      </c>
      <c r="M513" s="20" t="str">
        <f t="shared" si="12"/>
        <v>A</v>
      </c>
      <c r="N513" s="20">
        <f>IF(VALUE(Tabela813[[#This Row],[RED]]) &gt; 0,1,0) + IF(VALUE(J513)&gt;0,8,IF(VALUE(I513)&gt;0,7,IF(VALUE(H513)&gt;0,6,IF(VALUE(G513)&gt;0,5,IF(VALUE(F513)&gt;0,4,IF(VALUE(E513)&gt;0,3,IF(VALUE(D513)&gt;0,2,1)))))))</f>
        <v>7</v>
      </c>
      <c r="O513" s="22" t="s">
        <v>51</v>
      </c>
      <c r="P513" s="1" t="s">
        <v>204</v>
      </c>
      <c r="Q513" s="1"/>
      <c r="R513" s="39"/>
      <c r="S513" s="154" t="s">
        <v>158</v>
      </c>
      <c r="T513" s="7" t="str">
        <f>Tabela813[[#This Row],[NR]]&amp;" - "&amp;Tabela813[[#This Row],[Especificação]]</f>
        <v>1.3.1.1.99.0.7.00 - Outras Receitas Imobiliárias - Dívida Ativa - Multas da Dívida Ativa</v>
      </c>
    </row>
    <row r="514" spans="1:20" ht="30" x14ac:dyDescent="0.25">
      <c r="A514" s="179"/>
      <c r="B514" s="51"/>
      <c r="C514" s="22" t="s">
        <v>1537</v>
      </c>
      <c r="D514" s="22" t="s">
        <v>1538</v>
      </c>
      <c r="E514" s="22" t="s">
        <v>1537</v>
      </c>
      <c r="F514" s="22" t="s">
        <v>1537</v>
      </c>
      <c r="G514" s="22" t="s">
        <v>1553</v>
      </c>
      <c r="H514" s="22" t="s">
        <v>1540</v>
      </c>
      <c r="I514" s="22" t="s">
        <v>1545</v>
      </c>
      <c r="J514" s="22" t="s">
        <v>1543</v>
      </c>
      <c r="K514" s="20" t="str">
        <f>IF(Tabela813[[#This Row],[C]]&lt;&gt;"",IF(Tabela813[[#This Row],[RED]]&lt;&gt;"",(Tabela813[[#This Row],[RED]] &amp; "."),"") &amp; CONCATENATE(Tabela813[[#This Row],[C]],".",Tabela813[[#This Row],[O]],".",Tabela813[[#This Row],[E]],".",Tabela813[[#This Row],[D1]],".",Tabela813[[#This Row],[D2]],".",Tabela813[[#This Row],[D3]],".",Tabela813[[#This Row],[T]],".",Tabela813[[#This Row],[D4]]),"")</f>
        <v>1.3.1.1.99.0.8.00</v>
      </c>
      <c r="L514" s="23" t="s">
        <v>1138</v>
      </c>
      <c r="M514" s="20" t="str">
        <f t="shared" si="12"/>
        <v>A</v>
      </c>
      <c r="N514" s="20">
        <f>IF(VALUE(Tabela813[[#This Row],[RED]]) &gt; 0,1,0) + IF(VALUE(J514)&gt;0,8,IF(VALUE(I514)&gt;0,7,IF(VALUE(H514)&gt;0,6,IF(VALUE(G514)&gt;0,5,IF(VALUE(F514)&gt;0,4,IF(VALUE(E514)&gt;0,3,IF(VALUE(D514)&gt;0,2,1)))))))</f>
        <v>7</v>
      </c>
      <c r="O514" s="22" t="s">
        <v>51</v>
      </c>
      <c r="P514" s="1" t="s">
        <v>204</v>
      </c>
      <c r="Q514" s="1"/>
      <c r="R514" s="39"/>
      <c r="S514" s="154" t="s">
        <v>158</v>
      </c>
      <c r="T514" s="7" t="str">
        <f>Tabela813[[#This Row],[NR]]&amp;" - "&amp;Tabela813[[#This Row],[Especificação]]</f>
        <v>1.3.1.1.99.0.8.00 - Outras Receitas Imobiliárias - Juros de Mora da Dívida Ativa</v>
      </c>
    </row>
    <row r="515" spans="1:20" x14ac:dyDescent="0.25">
      <c r="A515" s="179"/>
      <c r="B515" s="51"/>
      <c r="C515" s="22" t="s">
        <v>1537</v>
      </c>
      <c r="D515" s="22" t="s">
        <v>1538</v>
      </c>
      <c r="E515" s="22" t="s">
        <v>1546</v>
      </c>
      <c r="F515" s="22" t="s">
        <v>1540</v>
      </c>
      <c r="G515" s="22" t="s">
        <v>1543</v>
      </c>
      <c r="H515" s="22" t="s">
        <v>1540</v>
      </c>
      <c r="I515" s="22" t="s">
        <v>1540</v>
      </c>
      <c r="J515" s="22" t="s">
        <v>1543</v>
      </c>
      <c r="K515" s="20" t="str">
        <f>IF(Tabela813[[#This Row],[C]]&lt;&gt;"",IF(Tabela813[[#This Row],[RED]]&lt;&gt;"",(Tabela813[[#This Row],[RED]] &amp; "."),"") &amp; CONCATENATE(Tabela813[[#This Row],[C]],".",Tabela813[[#This Row],[O]],".",Tabela813[[#This Row],[E]],".",Tabela813[[#This Row],[D1]],".",Tabela813[[#This Row],[D2]],".",Tabela813[[#This Row],[D3]],".",Tabela813[[#This Row],[T]],".",Tabela813[[#This Row],[D4]]),"")</f>
        <v>1.3.2.0.00.0.0.00</v>
      </c>
      <c r="L515" s="23" t="s">
        <v>205</v>
      </c>
      <c r="M515" s="20" t="str">
        <f t="shared" si="12"/>
        <v>S</v>
      </c>
      <c r="N515" s="20">
        <f>IF(VALUE(Tabela813[[#This Row],[RED]]) &gt; 0,1,0) + IF(VALUE(J515)&gt;0,8,IF(VALUE(I515)&gt;0,7,IF(VALUE(H515)&gt;0,6,IF(VALUE(G515)&gt;0,5,IF(VALUE(F515)&gt;0,4,IF(VALUE(E515)&gt;0,3,IF(VALUE(D515)&gt;0,2,1)))))))</f>
        <v>3</v>
      </c>
      <c r="O515" s="22" t="s">
        <v>45</v>
      </c>
      <c r="P515" s="1" t="s">
        <v>206</v>
      </c>
      <c r="Q515" s="1"/>
      <c r="R515" s="39"/>
      <c r="S515" s="154" t="s">
        <v>158</v>
      </c>
      <c r="T515" s="7" t="str">
        <f>Tabela813[[#This Row],[NR]]&amp;" - "&amp;Tabela813[[#This Row],[Especificação]]</f>
        <v>1.3.2.0.00.0.0.00 - Valores Mobiliários</v>
      </c>
    </row>
    <row r="516" spans="1:20" x14ac:dyDescent="0.25">
      <c r="A516" s="179"/>
      <c r="B516" s="51"/>
      <c r="C516" s="22" t="s">
        <v>1537</v>
      </c>
      <c r="D516" s="22" t="s">
        <v>1538</v>
      </c>
      <c r="E516" s="22" t="s">
        <v>1546</v>
      </c>
      <c r="F516" s="22" t="s">
        <v>1537</v>
      </c>
      <c r="G516" s="22" t="s">
        <v>1543</v>
      </c>
      <c r="H516" s="22" t="s">
        <v>1540</v>
      </c>
      <c r="I516" s="22" t="s">
        <v>1540</v>
      </c>
      <c r="J516" s="22" t="s">
        <v>1543</v>
      </c>
      <c r="K516" s="20" t="str">
        <f>IF(Tabela813[[#This Row],[C]]&lt;&gt;"",IF(Tabela813[[#This Row],[RED]]&lt;&gt;"",(Tabela813[[#This Row],[RED]] &amp; "."),"") &amp; CONCATENATE(Tabela813[[#This Row],[C]],".",Tabela813[[#This Row],[O]],".",Tabela813[[#This Row],[E]],".",Tabela813[[#This Row],[D1]],".",Tabela813[[#This Row],[D2]],".",Tabela813[[#This Row],[D3]],".",Tabela813[[#This Row],[T]],".",Tabela813[[#This Row],[D4]]),"")</f>
        <v>1.3.2.1.00.0.0.00</v>
      </c>
      <c r="L516" s="23" t="s">
        <v>207</v>
      </c>
      <c r="M516" s="20" t="str">
        <f t="shared" si="12"/>
        <v>S</v>
      </c>
      <c r="N516" s="20">
        <f>IF(VALUE(Tabela813[[#This Row],[RED]]) &gt; 0,1,0) + IF(VALUE(J516)&gt;0,8,IF(VALUE(I516)&gt;0,7,IF(VALUE(H516)&gt;0,6,IF(VALUE(G516)&gt;0,5,IF(VALUE(F516)&gt;0,4,IF(VALUE(E516)&gt;0,3,IF(VALUE(D516)&gt;0,2,1)))))))</f>
        <v>4</v>
      </c>
      <c r="O516" s="22" t="s">
        <v>45</v>
      </c>
      <c r="P516" s="1" t="s">
        <v>208</v>
      </c>
      <c r="Q516" s="1"/>
      <c r="R516" s="39"/>
      <c r="S516" s="154" t="s">
        <v>158</v>
      </c>
      <c r="T516" s="7" t="str">
        <f>Tabela813[[#This Row],[NR]]&amp;" - "&amp;Tabela813[[#This Row],[Especificação]]</f>
        <v>1.3.2.1.00.0.0.00 - Juros e Correções Monetárias</v>
      </c>
    </row>
    <row r="517" spans="1:20" x14ac:dyDescent="0.25">
      <c r="A517" s="179"/>
      <c r="B517" s="51"/>
      <c r="C517" s="22" t="s">
        <v>1537</v>
      </c>
      <c r="D517" s="22" t="s">
        <v>1538</v>
      </c>
      <c r="E517" s="22" t="s">
        <v>1546</v>
      </c>
      <c r="F517" s="22" t="s">
        <v>1537</v>
      </c>
      <c r="G517" s="22" t="s">
        <v>1539</v>
      </c>
      <c r="H517" s="22" t="s">
        <v>1540</v>
      </c>
      <c r="I517" s="22" t="s">
        <v>1540</v>
      </c>
      <c r="J517" s="22" t="s">
        <v>1543</v>
      </c>
      <c r="K517" s="20" t="str">
        <f>IF(Tabela813[[#This Row],[C]]&lt;&gt;"",IF(Tabela813[[#This Row],[RED]]&lt;&gt;"",(Tabela813[[#This Row],[RED]] &amp; "."),"") &amp; CONCATENATE(Tabela813[[#This Row],[C]],".",Tabela813[[#This Row],[O]],".",Tabela813[[#This Row],[E]],".",Tabela813[[#This Row],[D1]],".",Tabela813[[#This Row],[D2]],".",Tabela813[[#This Row],[D3]],".",Tabela813[[#This Row],[T]],".",Tabela813[[#This Row],[D4]]),"")</f>
        <v>1.3.2.1.01.0.0.00</v>
      </c>
      <c r="L517" s="23" t="s">
        <v>209</v>
      </c>
      <c r="M517" s="20" t="str">
        <f t="shared" si="12"/>
        <v>S</v>
      </c>
      <c r="N517" s="20">
        <f>IF(VALUE(Tabela813[[#This Row],[RED]]) &gt; 0,1,0) + IF(VALUE(J517)&gt;0,8,IF(VALUE(I517)&gt;0,7,IF(VALUE(H517)&gt;0,6,IF(VALUE(G517)&gt;0,5,IF(VALUE(F517)&gt;0,4,IF(VALUE(E517)&gt;0,3,IF(VALUE(D517)&gt;0,2,1)))))))</f>
        <v>5</v>
      </c>
      <c r="O517" s="22" t="s">
        <v>51</v>
      </c>
      <c r="P517" s="1" t="s">
        <v>210</v>
      </c>
      <c r="Q517" s="1"/>
      <c r="R517" s="39"/>
      <c r="S517" s="154" t="s">
        <v>158</v>
      </c>
      <c r="T517" s="7" t="str">
        <f>Tabela813[[#This Row],[NR]]&amp;" - "&amp;Tabela813[[#This Row],[Especificação]]</f>
        <v>1.3.2.1.01.0.0.00 - Remuneração de Depósitos Bancários</v>
      </c>
    </row>
    <row r="518" spans="1:20" x14ac:dyDescent="0.25">
      <c r="A518" s="179"/>
      <c r="B518" s="51"/>
      <c r="C518" s="22" t="s">
        <v>1537</v>
      </c>
      <c r="D518" s="22" t="s">
        <v>1538</v>
      </c>
      <c r="E518" s="22" t="s">
        <v>1546</v>
      </c>
      <c r="F518" s="22" t="s">
        <v>1537</v>
      </c>
      <c r="G518" s="22" t="s">
        <v>1539</v>
      </c>
      <c r="H518" s="22" t="s">
        <v>1540</v>
      </c>
      <c r="I518" s="22" t="s">
        <v>1537</v>
      </c>
      <c r="J518" s="22" t="s">
        <v>1543</v>
      </c>
      <c r="K518" s="20" t="str">
        <f>IF(Tabela813[[#This Row],[C]]&lt;&gt;"",IF(Tabela813[[#This Row],[RED]]&lt;&gt;"",(Tabela813[[#This Row],[RED]] &amp; "."),"") &amp; CONCATENATE(Tabela813[[#This Row],[C]],".",Tabela813[[#This Row],[O]],".",Tabela813[[#This Row],[E]],".",Tabela813[[#This Row],[D1]],".",Tabela813[[#This Row],[D2]],".",Tabela813[[#This Row],[D3]],".",Tabela813[[#This Row],[T]],".",Tabela813[[#This Row],[D4]]),"")</f>
        <v>1.3.2.1.01.0.1.00</v>
      </c>
      <c r="L518" s="23" t="s">
        <v>1139</v>
      </c>
      <c r="M518" s="20" t="str">
        <f t="shared" si="12"/>
        <v>A</v>
      </c>
      <c r="N518" s="20">
        <f>IF(VALUE(Tabela813[[#This Row],[RED]]) &gt; 0,1,0) + IF(VALUE(J518)&gt;0,8,IF(VALUE(I518)&gt;0,7,IF(VALUE(H518)&gt;0,6,IF(VALUE(G518)&gt;0,5,IF(VALUE(F518)&gt;0,4,IF(VALUE(E518)&gt;0,3,IF(VALUE(D518)&gt;0,2,1)))))))</f>
        <v>7</v>
      </c>
      <c r="O518" s="22" t="s">
        <v>51</v>
      </c>
      <c r="P518" s="1" t="s">
        <v>210</v>
      </c>
      <c r="Q518" s="1"/>
      <c r="R518" s="39"/>
      <c r="S518" s="154" t="s">
        <v>158</v>
      </c>
      <c r="T518" s="7" t="str">
        <f>Tabela813[[#This Row],[NR]]&amp;" - "&amp;Tabela813[[#This Row],[Especificação]]</f>
        <v>1.3.2.1.01.0.1.00 - Remuneração de Depósitos Bancários - Principal</v>
      </c>
    </row>
    <row r="519" spans="1:20" x14ac:dyDescent="0.25">
      <c r="A519" s="179"/>
      <c r="B519" s="51"/>
      <c r="C519" s="22" t="s">
        <v>1537</v>
      </c>
      <c r="D519" s="22" t="s">
        <v>1538</v>
      </c>
      <c r="E519" s="22" t="s">
        <v>1546</v>
      </c>
      <c r="F519" s="22" t="s">
        <v>1537</v>
      </c>
      <c r="G519" s="22" t="s">
        <v>1541</v>
      </c>
      <c r="H519" s="22" t="s">
        <v>1540</v>
      </c>
      <c r="I519" s="22" t="s">
        <v>1540</v>
      </c>
      <c r="J519" s="22" t="s">
        <v>1543</v>
      </c>
      <c r="K519" s="20" t="str">
        <f>IF(Tabela813[[#This Row],[C]]&lt;&gt;"",IF(Tabela813[[#This Row],[RED]]&lt;&gt;"",(Tabela813[[#This Row],[RED]] &amp; "."),"") &amp; CONCATENATE(Tabela813[[#This Row],[C]],".",Tabela813[[#This Row],[O]],".",Tabela813[[#This Row],[E]],".",Tabela813[[#This Row],[D1]],".",Tabela813[[#This Row],[D2]],".",Tabela813[[#This Row],[D3]],".",Tabela813[[#This Row],[T]],".",Tabela813[[#This Row],[D4]]),"")</f>
        <v>1.3.2.1.02.0.0.00</v>
      </c>
      <c r="L519" s="23" t="s">
        <v>211</v>
      </c>
      <c r="M519" s="20" t="str">
        <f t="shared" si="12"/>
        <v>S</v>
      </c>
      <c r="N519" s="20">
        <f>IF(VALUE(Tabela813[[#This Row],[RED]]) &gt; 0,1,0) + IF(VALUE(J519)&gt;0,8,IF(VALUE(I519)&gt;0,7,IF(VALUE(H519)&gt;0,6,IF(VALUE(G519)&gt;0,5,IF(VALUE(F519)&gt;0,4,IF(VALUE(E519)&gt;0,3,IF(VALUE(D519)&gt;0,2,1)))))))</f>
        <v>5</v>
      </c>
      <c r="O519" s="22" t="s">
        <v>51</v>
      </c>
      <c r="P519" s="1" t="s">
        <v>212</v>
      </c>
      <c r="Q519" s="1"/>
      <c r="R519" s="39"/>
      <c r="S519" s="154" t="s">
        <v>158</v>
      </c>
      <c r="T519" s="7" t="str">
        <f>Tabela813[[#This Row],[NR]]&amp;" - "&amp;Tabela813[[#This Row],[Especificação]]</f>
        <v>1.3.2.1.02.0.0.00 - Remuneração de Depósitos Especiais</v>
      </c>
    </row>
    <row r="520" spans="1:20" x14ac:dyDescent="0.25">
      <c r="A520" s="179"/>
      <c r="B520" s="51"/>
      <c r="C520" s="22" t="s">
        <v>1537</v>
      </c>
      <c r="D520" s="22" t="s">
        <v>1538</v>
      </c>
      <c r="E520" s="22" t="s">
        <v>1546</v>
      </c>
      <c r="F520" s="22" t="s">
        <v>1537</v>
      </c>
      <c r="G520" s="22" t="s">
        <v>1541</v>
      </c>
      <c r="H520" s="22" t="s">
        <v>1540</v>
      </c>
      <c r="I520" s="22" t="s">
        <v>1537</v>
      </c>
      <c r="J520" s="22" t="s">
        <v>1543</v>
      </c>
      <c r="K520" s="20" t="str">
        <f>IF(Tabela813[[#This Row],[C]]&lt;&gt;"",IF(Tabela813[[#This Row],[RED]]&lt;&gt;"",(Tabela813[[#This Row],[RED]] &amp; "."),"") &amp; CONCATENATE(Tabela813[[#This Row],[C]],".",Tabela813[[#This Row],[O]],".",Tabela813[[#This Row],[E]],".",Tabela813[[#This Row],[D1]],".",Tabela813[[#This Row],[D2]],".",Tabela813[[#This Row],[D3]],".",Tabela813[[#This Row],[T]],".",Tabela813[[#This Row],[D4]]),"")</f>
        <v>1.3.2.1.02.0.1.00</v>
      </c>
      <c r="L520" s="23" t="s">
        <v>1140</v>
      </c>
      <c r="M520" s="20" t="str">
        <f t="shared" si="12"/>
        <v>A</v>
      </c>
      <c r="N520" s="20">
        <f>IF(VALUE(Tabela813[[#This Row],[RED]]) &gt; 0,1,0) + IF(VALUE(J520)&gt;0,8,IF(VALUE(I520)&gt;0,7,IF(VALUE(H520)&gt;0,6,IF(VALUE(G520)&gt;0,5,IF(VALUE(F520)&gt;0,4,IF(VALUE(E520)&gt;0,3,IF(VALUE(D520)&gt;0,2,1)))))))</f>
        <v>7</v>
      </c>
      <c r="O520" s="22" t="s">
        <v>51</v>
      </c>
      <c r="P520" s="1" t="s">
        <v>212</v>
      </c>
      <c r="Q520" s="1"/>
      <c r="R520" s="39"/>
      <c r="S520" s="154" t="s">
        <v>158</v>
      </c>
      <c r="T520" s="7" t="str">
        <f>Tabela813[[#This Row],[NR]]&amp;" - "&amp;Tabela813[[#This Row],[Especificação]]</f>
        <v>1.3.2.1.02.0.1.00 - Remuneração de Depósitos Especiais - Principal</v>
      </c>
    </row>
    <row r="521" spans="1:20" x14ac:dyDescent="0.25">
      <c r="A521" s="179"/>
      <c r="B521" s="51"/>
      <c r="C521" s="22" t="s">
        <v>1537</v>
      </c>
      <c r="D521" s="22" t="s">
        <v>1538</v>
      </c>
      <c r="E521" s="22" t="s">
        <v>1546</v>
      </c>
      <c r="F521" s="22" t="s">
        <v>1537</v>
      </c>
      <c r="G521" s="22" t="s">
        <v>1550</v>
      </c>
      <c r="H521" s="22" t="s">
        <v>1540</v>
      </c>
      <c r="I521" s="22" t="s">
        <v>1540</v>
      </c>
      <c r="J521" s="22" t="s">
        <v>1543</v>
      </c>
      <c r="K521" s="20" t="str">
        <f>IF(Tabela813[[#This Row],[C]]&lt;&gt;"",IF(Tabela813[[#This Row],[RED]]&lt;&gt;"",(Tabela813[[#This Row],[RED]] &amp; "."),"") &amp; CONCATENATE(Tabela813[[#This Row],[C]],".",Tabela813[[#This Row],[O]],".",Tabela813[[#This Row],[E]],".",Tabela813[[#This Row],[D1]],".",Tabela813[[#This Row],[D2]],".",Tabela813[[#This Row],[D3]],".",Tabela813[[#This Row],[T]],".",Tabela813[[#This Row],[D4]]),"")</f>
        <v>1.3.2.1.03.0.0.00</v>
      </c>
      <c r="L521" s="23" t="s">
        <v>213</v>
      </c>
      <c r="M521" s="20" t="str">
        <f t="shared" si="12"/>
        <v>S</v>
      </c>
      <c r="N521" s="20">
        <f>IF(VALUE(Tabela813[[#This Row],[RED]]) &gt; 0,1,0) + IF(VALUE(J521)&gt;0,8,IF(VALUE(I521)&gt;0,7,IF(VALUE(H521)&gt;0,6,IF(VALUE(G521)&gt;0,5,IF(VALUE(F521)&gt;0,4,IF(VALUE(E521)&gt;0,3,IF(VALUE(D521)&gt;0,2,1)))))))</f>
        <v>5</v>
      </c>
      <c r="O521" s="22" t="s">
        <v>51</v>
      </c>
      <c r="P521" s="1" t="s">
        <v>214</v>
      </c>
      <c r="Q521" s="1"/>
      <c r="R521" s="39"/>
      <c r="S521" s="154" t="s">
        <v>158</v>
      </c>
      <c r="T521" s="7" t="str">
        <f>Tabela813[[#This Row],[NR]]&amp;" - "&amp;Tabela813[[#This Row],[Especificação]]</f>
        <v>1.3.2.1.03.0.0.00 - Remuneração de Saldos de Recursos Não-Desembolsados</v>
      </c>
    </row>
    <row r="522" spans="1:20" x14ac:dyDescent="0.25">
      <c r="A522" s="179"/>
      <c r="B522" s="51"/>
      <c r="C522" s="22" t="s">
        <v>1537</v>
      </c>
      <c r="D522" s="22" t="s">
        <v>1538</v>
      </c>
      <c r="E522" s="22" t="s">
        <v>1546</v>
      </c>
      <c r="F522" s="22" t="s">
        <v>1537</v>
      </c>
      <c r="G522" s="22" t="s">
        <v>1550</v>
      </c>
      <c r="H522" s="22" t="s">
        <v>1540</v>
      </c>
      <c r="I522" s="22" t="s">
        <v>1537</v>
      </c>
      <c r="J522" s="22" t="s">
        <v>1543</v>
      </c>
      <c r="K522" s="20" t="str">
        <f>IF(Tabela813[[#This Row],[C]]&lt;&gt;"",IF(Tabela813[[#This Row],[RED]]&lt;&gt;"",(Tabela813[[#This Row],[RED]] &amp; "."),"") &amp; CONCATENATE(Tabela813[[#This Row],[C]],".",Tabela813[[#This Row],[O]],".",Tabela813[[#This Row],[E]],".",Tabela813[[#This Row],[D1]],".",Tabela813[[#This Row],[D2]],".",Tabela813[[#This Row],[D3]],".",Tabela813[[#This Row],[T]],".",Tabela813[[#This Row],[D4]]),"")</f>
        <v>1.3.2.1.03.0.1.00</v>
      </c>
      <c r="L522" s="23" t="s">
        <v>1141</v>
      </c>
      <c r="M522" s="20" t="str">
        <f t="shared" si="12"/>
        <v>A</v>
      </c>
      <c r="N522" s="20">
        <f>IF(VALUE(Tabela813[[#This Row],[RED]]) &gt; 0,1,0) + IF(VALUE(J522)&gt;0,8,IF(VALUE(I522)&gt;0,7,IF(VALUE(H522)&gt;0,6,IF(VALUE(G522)&gt;0,5,IF(VALUE(F522)&gt;0,4,IF(VALUE(E522)&gt;0,3,IF(VALUE(D522)&gt;0,2,1)))))))</f>
        <v>7</v>
      </c>
      <c r="O522" s="22" t="s">
        <v>51</v>
      </c>
      <c r="P522" s="1" t="s">
        <v>214</v>
      </c>
      <c r="Q522" s="1"/>
      <c r="R522" s="39"/>
      <c r="S522" s="154" t="s">
        <v>158</v>
      </c>
      <c r="T522" s="7" t="str">
        <f>Tabela813[[#This Row],[NR]]&amp;" - "&amp;Tabela813[[#This Row],[Especificação]]</f>
        <v>1.3.2.1.03.0.1.00 - Remuneração de Saldos de Recursos Não-Desembolsados - Principal</v>
      </c>
    </row>
    <row r="523" spans="1:20" ht="30" x14ac:dyDescent="0.25">
      <c r="A523" s="179"/>
      <c r="B523" s="51"/>
      <c r="C523" s="22" t="s">
        <v>1537</v>
      </c>
      <c r="D523" s="22" t="s">
        <v>1538</v>
      </c>
      <c r="E523" s="22" t="s">
        <v>1546</v>
      </c>
      <c r="F523" s="22" t="s">
        <v>1537</v>
      </c>
      <c r="G523" s="22" t="s">
        <v>1551</v>
      </c>
      <c r="H523" s="22" t="s">
        <v>1540</v>
      </c>
      <c r="I523" s="22" t="s">
        <v>1540</v>
      </c>
      <c r="J523" s="22" t="s">
        <v>1543</v>
      </c>
      <c r="K523" s="20" t="str">
        <f>IF(Tabela813[[#This Row],[C]]&lt;&gt;"",IF(Tabela813[[#This Row],[RED]]&lt;&gt;"",(Tabela813[[#This Row],[RED]] &amp; "."),"") &amp; CONCATENATE(Tabela813[[#This Row],[C]],".",Tabela813[[#This Row],[O]],".",Tabela813[[#This Row],[E]],".",Tabela813[[#This Row],[D1]],".",Tabela813[[#This Row],[D2]],".",Tabela813[[#This Row],[D3]],".",Tabela813[[#This Row],[T]],".",Tabela813[[#This Row],[D4]]),"")</f>
        <v>1.3.2.1.04.0.0.00</v>
      </c>
      <c r="L523" s="23" t="s">
        <v>215</v>
      </c>
      <c r="M523" s="20" t="str">
        <f t="shared" si="12"/>
        <v>S</v>
      </c>
      <c r="N523" s="20">
        <f>IF(VALUE(Tabela813[[#This Row],[RED]]) &gt; 0,1,0) + IF(VALUE(J523)&gt;0,8,IF(VALUE(I523)&gt;0,7,IF(VALUE(H523)&gt;0,6,IF(VALUE(G523)&gt;0,5,IF(VALUE(F523)&gt;0,4,IF(VALUE(E523)&gt;0,3,IF(VALUE(D523)&gt;0,2,1)))))))</f>
        <v>5</v>
      </c>
      <c r="O523" s="22" t="s">
        <v>51</v>
      </c>
      <c r="P523" s="1" t="s">
        <v>216</v>
      </c>
      <c r="Q523" s="1"/>
      <c r="R523" s="39"/>
      <c r="S523" s="154" t="s">
        <v>158</v>
      </c>
      <c r="T523" s="7" t="str">
        <f>Tabela813[[#This Row],[NR]]&amp;" - "&amp;Tabela813[[#This Row],[Especificação]]</f>
        <v>1.3.2.1.04.0.0.00 - Remuneração dos Recursos do Regime Próprio de Previdência Social - RPPS</v>
      </c>
    </row>
    <row r="524" spans="1:20" ht="30" x14ac:dyDescent="0.25">
      <c r="A524" s="179"/>
      <c r="B524" s="51"/>
      <c r="C524" s="22" t="s">
        <v>1537</v>
      </c>
      <c r="D524" s="22" t="s">
        <v>1538</v>
      </c>
      <c r="E524" s="22" t="s">
        <v>1546</v>
      </c>
      <c r="F524" s="22" t="s">
        <v>1537</v>
      </c>
      <c r="G524" s="22" t="s">
        <v>1551</v>
      </c>
      <c r="H524" s="22" t="s">
        <v>1540</v>
      </c>
      <c r="I524" s="22" t="s">
        <v>1537</v>
      </c>
      <c r="J524" s="22" t="s">
        <v>1543</v>
      </c>
      <c r="K524" s="20" t="str">
        <f>IF(Tabela813[[#This Row],[C]]&lt;&gt;"",IF(Tabela813[[#This Row],[RED]]&lt;&gt;"",(Tabela813[[#This Row],[RED]] &amp; "."),"") &amp; CONCATENATE(Tabela813[[#This Row],[C]],".",Tabela813[[#This Row],[O]],".",Tabela813[[#This Row],[E]],".",Tabela813[[#This Row],[D1]],".",Tabela813[[#This Row],[D2]],".",Tabela813[[#This Row],[D3]],".",Tabela813[[#This Row],[T]],".",Tabela813[[#This Row],[D4]]),"")</f>
        <v>1.3.2.1.04.0.1.00</v>
      </c>
      <c r="L524" s="23" t="s">
        <v>1142</v>
      </c>
      <c r="M524" s="20" t="str">
        <f t="shared" si="12"/>
        <v>A</v>
      </c>
      <c r="N524" s="20">
        <f>IF(VALUE(Tabela813[[#This Row],[RED]]) &gt; 0,1,0) + IF(VALUE(J524)&gt;0,8,IF(VALUE(I524)&gt;0,7,IF(VALUE(H524)&gt;0,6,IF(VALUE(G524)&gt;0,5,IF(VALUE(F524)&gt;0,4,IF(VALUE(E524)&gt;0,3,IF(VALUE(D524)&gt;0,2,1)))))))</f>
        <v>7</v>
      </c>
      <c r="O524" s="22" t="s">
        <v>51</v>
      </c>
      <c r="P524" s="1" t="s">
        <v>216</v>
      </c>
      <c r="Q524" s="1"/>
      <c r="R524" s="39"/>
      <c r="S524" s="154" t="s">
        <v>158</v>
      </c>
      <c r="T524" s="7" t="str">
        <f>Tabela813[[#This Row],[NR]]&amp;" - "&amp;Tabela813[[#This Row],[Especificação]]</f>
        <v>1.3.2.1.04.0.1.00 - Remuneração dos Recursos do Regime Próprio de Previdência Social - RPPS - Principal</v>
      </c>
    </row>
    <row r="525" spans="1:20" ht="30" x14ac:dyDescent="0.25">
      <c r="A525" s="179"/>
      <c r="B525" s="51"/>
      <c r="C525" s="22" t="s">
        <v>1537</v>
      </c>
      <c r="D525" s="22" t="s">
        <v>1538</v>
      </c>
      <c r="E525" s="22" t="s">
        <v>1546</v>
      </c>
      <c r="F525" s="22" t="s">
        <v>1537</v>
      </c>
      <c r="G525" s="22" t="s">
        <v>1552</v>
      </c>
      <c r="H525" s="22" t="s">
        <v>1540</v>
      </c>
      <c r="I525" s="22" t="s">
        <v>1540</v>
      </c>
      <c r="J525" s="22" t="s">
        <v>1543</v>
      </c>
      <c r="K525" s="20" t="str">
        <f>IF(Tabela813[[#This Row],[C]]&lt;&gt;"",IF(Tabela813[[#This Row],[RED]]&lt;&gt;"",(Tabela813[[#This Row],[RED]] &amp; "."),"") &amp; CONCATENATE(Tabela813[[#This Row],[C]],".",Tabela813[[#This Row],[O]],".",Tabela813[[#This Row],[E]],".",Tabela813[[#This Row],[D1]],".",Tabela813[[#This Row],[D2]],".",Tabela813[[#This Row],[D3]],".",Tabela813[[#This Row],[T]],".",Tabela813[[#This Row],[D4]]),"")</f>
        <v>1.3.2.1.05.0.0.00</v>
      </c>
      <c r="L525" s="23" t="s">
        <v>217</v>
      </c>
      <c r="M525" s="20" t="str">
        <f t="shared" si="12"/>
        <v>S</v>
      </c>
      <c r="N525" s="20">
        <f>IF(VALUE(Tabela813[[#This Row],[RED]]) &gt; 0,1,0) + IF(VALUE(J525)&gt;0,8,IF(VALUE(I525)&gt;0,7,IF(VALUE(H525)&gt;0,6,IF(VALUE(G525)&gt;0,5,IF(VALUE(F525)&gt;0,4,IF(VALUE(E525)&gt;0,3,IF(VALUE(D525)&gt;0,2,1)))))))</f>
        <v>5</v>
      </c>
      <c r="O525" s="22" t="s">
        <v>51</v>
      </c>
      <c r="P525" s="1" t="s">
        <v>218</v>
      </c>
      <c r="Q525" s="1"/>
      <c r="R525" s="39"/>
      <c r="S525" s="154" t="s">
        <v>158</v>
      </c>
      <c r="T525" s="7" t="str">
        <f>Tabela813[[#This Row],[NR]]&amp;" - "&amp;Tabela813[[#This Row],[Especificação]]</f>
        <v>1.3.2.1.05.0.0.00 - Juros de Títulos de Renda</v>
      </c>
    </row>
    <row r="526" spans="1:20" ht="30" x14ac:dyDescent="0.25">
      <c r="A526" s="179"/>
      <c r="B526" s="51"/>
      <c r="C526" s="22" t="s">
        <v>1537</v>
      </c>
      <c r="D526" s="22" t="s">
        <v>1538</v>
      </c>
      <c r="E526" s="22" t="s">
        <v>1546</v>
      </c>
      <c r="F526" s="22" t="s">
        <v>1537</v>
      </c>
      <c r="G526" s="22" t="s">
        <v>1552</v>
      </c>
      <c r="H526" s="22" t="s">
        <v>1540</v>
      </c>
      <c r="I526" s="22" t="s">
        <v>1537</v>
      </c>
      <c r="J526" s="22" t="s">
        <v>1543</v>
      </c>
      <c r="K526" s="20" t="str">
        <f>IF(Tabela813[[#This Row],[C]]&lt;&gt;"",IF(Tabela813[[#This Row],[RED]]&lt;&gt;"",(Tabela813[[#This Row],[RED]] &amp; "."),"") &amp; CONCATENATE(Tabela813[[#This Row],[C]],".",Tabela813[[#This Row],[O]],".",Tabela813[[#This Row],[E]],".",Tabela813[[#This Row],[D1]],".",Tabela813[[#This Row],[D2]],".",Tabela813[[#This Row],[D3]],".",Tabela813[[#This Row],[T]],".",Tabela813[[#This Row],[D4]]),"")</f>
        <v>1.3.2.1.05.0.1.00</v>
      </c>
      <c r="L526" s="23" t="s">
        <v>1143</v>
      </c>
      <c r="M526" s="20" t="str">
        <f t="shared" si="12"/>
        <v>A</v>
      </c>
      <c r="N526" s="20">
        <f>IF(VALUE(Tabela813[[#This Row],[RED]]) &gt; 0,1,0) + IF(VALUE(J526)&gt;0,8,IF(VALUE(I526)&gt;0,7,IF(VALUE(H526)&gt;0,6,IF(VALUE(G526)&gt;0,5,IF(VALUE(F526)&gt;0,4,IF(VALUE(E526)&gt;0,3,IF(VALUE(D526)&gt;0,2,1)))))))</f>
        <v>7</v>
      </c>
      <c r="O526" s="22" t="s">
        <v>51</v>
      </c>
      <c r="P526" s="1" t="s">
        <v>218</v>
      </c>
      <c r="Q526" s="1"/>
      <c r="R526" s="39"/>
      <c r="S526" s="154" t="s">
        <v>158</v>
      </c>
      <c r="T526" s="7" t="str">
        <f>Tabela813[[#This Row],[NR]]&amp;" - "&amp;Tabela813[[#This Row],[Especificação]]</f>
        <v>1.3.2.1.05.0.1.00 - Juros de Títulos de Renda - Principal</v>
      </c>
    </row>
    <row r="527" spans="1:20" ht="60" x14ac:dyDescent="0.25">
      <c r="A527" s="179"/>
      <c r="B527" s="51"/>
      <c r="C527" s="22" t="s">
        <v>1537</v>
      </c>
      <c r="D527" s="22" t="s">
        <v>1538</v>
      </c>
      <c r="E527" s="22" t="s">
        <v>1546</v>
      </c>
      <c r="F527" s="22" t="s">
        <v>1537</v>
      </c>
      <c r="G527" s="22" t="s">
        <v>1554</v>
      </c>
      <c r="H527" s="22" t="s">
        <v>1540</v>
      </c>
      <c r="I527" s="22" t="s">
        <v>1540</v>
      </c>
      <c r="J527" s="22" t="s">
        <v>1543</v>
      </c>
      <c r="K527" s="20" t="str">
        <f>IF(Tabela813[[#This Row],[C]]&lt;&gt;"",IF(Tabela813[[#This Row],[RED]]&lt;&gt;"",(Tabela813[[#This Row],[RED]] &amp; "."),"") &amp; CONCATENATE(Tabela813[[#This Row],[C]],".",Tabela813[[#This Row],[O]],".",Tabela813[[#This Row],[E]],".",Tabela813[[#This Row],[D1]],".",Tabela813[[#This Row],[D2]],".",Tabela813[[#This Row],[D3]],".",Tabela813[[#This Row],[T]],".",Tabela813[[#This Row],[D4]]),"")</f>
        <v>1.3.2.1.06.0.0.00</v>
      </c>
      <c r="L527" s="23" t="s">
        <v>219</v>
      </c>
      <c r="M527" s="20" t="str">
        <f t="shared" si="12"/>
        <v>S</v>
      </c>
      <c r="N527" s="20">
        <f>IF(VALUE(Tabela813[[#This Row],[RED]]) &gt; 0,1,0) + IF(VALUE(J527)&gt;0,8,IF(VALUE(I527)&gt;0,7,IF(VALUE(H527)&gt;0,6,IF(VALUE(G527)&gt;0,5,IF(VALUE(F527)&gt;0,4,IF(VALUE(E527)&gt;0,3,IF(VALUE(D527)&gt;0,2,1)))))))</f>
        <v>5</v>
      </c>
      <c r="O527" s="22" t="s">
        <v>51</v>
      </c>
      <c r="P527" s="1" t="s">
        <v>220</v>
      </c>
      <c r="Q527" s="1"/>
      <c r="R527" s="39"/>
      <c r="S527" s="154" t="s">
        <v>158</v>
      </c>
      <c r="T527" s="7" t="str">
        <f>Tabela813[[#This Row],[NR]]&amp;" - "&amp;Tabela813[[#This Row],[Especificação]]</f>
        <v>1.3.2.1.06.0.0.00 - Juros sobre o Capital Próprio</v>
      </c>
    </row>
    <row r="528" spans="1:20" ht="60" x14ac:dyDescent="0.25">
      <c r="A528" s="179"/>
      <c r="B528" s="51"/>
      <c r="C528" s="22" t="s">
        <v>1537</v>
      </c>
      <c r="D528" s="22" t="s">
        <v>1538</v>
      </c>
      <c r="E528" s="22" t="s">
        <v>1546</v>
      </c>
      <c r="F528" s="22" t="s">
        <v>1537</v>
      </c>
      <c r="G528" s="22" t="s">
        <v>1554</v>
      </c>
      <c r="H528" s="22" t="s">
        <v>1540</v>
      </c>
      <c r="I528" s="22" t="s">
        <v>1537</v>
      </c>
      <c r="J528" s="22" t="s">
        <v>1543</v>
      </c>
      <c r="K528" s="20" t="str">
        <f>IF(Tabela813[[#This Row],[C]]&lt;&gt;"",IF(Tabela813[[#This Row],[RED]]&lt;&gt;"",(Tabela813[[#This Row],[RED]] &amp; "."),"") &amp; CONCATENATE(Tabela813[[#This Row],[C]],".",Tabela813[[#This Row],[O]],".",Tabela813[[#This Row],[E]],".",Tabela813[[#This Row],[D1]],".",Tabela813[[#This Row],[D2]],".",Tabela813[[#This Row],[D3]],".",Tabela813[[#This Row],[T]],".",Tabela813[[#This Row],[D4]]),"")</f>
        <v>1.3.2.1.06.0.1.00</v>
      </c>
      <c r="L528" s="23" t="s">
        <v>1144</v>
      </c>
      <c r="M528" s="20" t="str">
        <f t="shared" si="12"/>
        <v>A</v>
      </c>
      <c r="N528" s="20">
        <f>IF(VALUE(Tabela813[[#This Row],[RED]]) &gt; 0,1,0) + IF(VALUE(J528)&gt;0,8,IF(VALUE(I528)&gt;0,7,IF(VALUE(H528)&gt;0,6,IF(VALUE(G528)&gt;0,5,IF(VALUE(F528)&gt;0,4,IF(VALUE(E528)&gt;0,3,IF(VALUE(D528)&gt;0,2,1)))))))</f>
        <v>7</v>
      </c>
      <c r="O528" s="22" t="s">
        <v>51</v>
      </c>
      <c r="P528" s="1" t="s">
        <v>220</v>
      </c>
      <c r="Q528" s="1"/>
      <c r="R528" s="39"/>
      <c r="S528" s="154" t="s">
        <v>158</v>
      </c>
      <c r="T528" s="7" t="str">
        <f>Tabela813[[#This Row],[NR]]&amp;" - "&amp;Tabela813[[#This Row],[Especificação]]</f>
        <v>1.3.2.1.06.0.1.00 - Juros sobre o Capital Próprio - Principal</v>
      </c>
    </row>
    <row r="529" spans="1:20" x14ac:dyDescent="0.25">
      <c r="A529" s="179"/>
      <c r="B529" s="51"/>
      <c r="C529" s="22" t="s">
        <v>1537</v>
      </c>
      <c r="D529" s="22" t="s">
        <v>1538</v>
      </c>
      <c r="E529" s="22" t="s">
        <v>1546</v>
      </c>
      <c r="F529" s="22" t="s">
        <v>1546</v>
      </c>
      <c r="G529" s="22" t="s">
        <v>1543</v>
      </c>
      <c r="H529" s="22" t="s">
        <v>1540</v>
      </c>
      <c r="I529" s="22" t="s">
        <v>1540</v>
      </c>
      <c r="J529" s="22" t="s">
        <v>1543</v>
      </c>
      <c r="K529" s="20" t="str">
        <f>IF(Tabela813[[#This Row],[C]]&lt;&gt;"",IF(Tabela813[[#This Row],[RED]]&lt;&gt;"",(Tabela813[[#This Row],[RED]] &amp; "."),"") &amp; CONCATENATE(Tabela813[[#This Row],[C]],".",Tabela813[[#This Row],[O]],".",Tabela813[[#This Row],[E]],".",Tabela813[[#This Row],[D1]],".",Tabela813[[#This Row],[D2]],".",Tabela813[[#This Row],[D3]],".",Tabela813[[#This Row],[T]],".",Tabela813[[#This Row],[D4]]),"")</f>
        <v>1.3.2.2.00.0.0.00</v>
      </c>
      <c r="L529" s="23" t="s">
        <v>221</v>
      </c>
      <c r="M529" s="20" t="str">
        <f t="shared" si="12"/>
        <v>S</v>
      </c>
      <c r="N529" s="20">
        <f>IF(VALUE(Tabela813[[#This Row],[RED]]) &gt; 0,1,0) + IF(VALUE(J529)&gt;0,8,IF(VALUE(I529)&gt;0,7,IF(VALUE(H529)&gt;0,6,IF(VALUE(G529)&gt;0,5,IF(VALUE(F529)&gt;0,4,IF(VALUE(E529)&gt;0,3,IF(VALUE(D529)&gt;0,2,1)))))))</f>
        <v>4</v>
      </c>
      <c r="O529" s="22" t="s">
        <v>45</v>
      </c>
      <c r="P529" s="1" t="s">
        <v>222</v>
      </c>
      <c r="Q529" s="1"/>
      <c r="R529" s="39"/>
      <c r="S529" s="154" t="s">
        <v>158</v>
      </c>
      <c r="T529" s="7" t="str">
        <f>Tabela813[[#This Row],[NR]]&amp;" - "&amp;Tabela813[[#This Row],[Especificação]]</f>
        <v>1.3.2.2.00.0.0.00 - Dividendos</v>
      </c>
    </row>
    <row r="530" spans="1:20" x14ac:dyDescent="0.25">
      <c r="A530" s="179"/>
      <c r="B530" s="51"/>
      <c r="C530" s="22" t="s">
        <v>1537</v>
      </c>
      <c r="D530" s="22" t="s">
        <v>1538</v>
      </c>
      <c r="E530" s="22" t="s">
        <v>1546</v>
      </c>
      <c r="F530" s="22" t="s">
        <v>1546</v>
      </c>
      <c r="G530" s="22" t="s">
        <v>1539</v>
      </c>
      <c r="H530" s="22" t="s">
        <v>1540</v>
      </c>
      <c r="I530" s="22" t="s">
        <v>1540</v>
      </c>
      <c r="J530" s="22" t="s">
        <v>1543</v>
      </c>
      <c r="K530" s="20" t="str">
        <f>IF(Tabela813[[#This Row],[C]]&lt;&gt;"",IF(Tabela813[[#This Row],[RED]]&lt;&gt;"",(Tabela813[[#This Row],[RED]] &amp; "."),"") &amp; CONCATENATE(Tabela813[[#This Row],[C]],".",Tabela813[[#This Row],[O]],".",Tabela813[[#This Row],[E]],".",Tabela813[[#This Row],[D1]],".",Tabela813[[#This Row],[D2]],".",Tabela813[[#This Row],[D3]],".",Tabela813[[#This Row],[T]],".",Tabela813[[#This Row],[D4]]),"")</f>
        <v>1.3.2.2.01.0.0.00</v>
      </c>
      <c r="L530" s="23" t="s">
        <v>221</v>
      </c>
      <c r="M530" s="20" t="str">
        <f t="shared" si="12"/>
        <v>S</v>
      </c>
      <c r="N530" s="20">
        <f>IF(VALUE(Tabela813[[#This Row],[RED]]) &gt; 0,1,0) + IF(VALUE(J530)&gt;0,8,IF(VALUE(I530)&gt;0,7,IF(VALUE(H530)&gt;0,6,IF(VALUE(G530)&gt;0,5,IF(VALUE(F530)&gt;0,4,IF(VALUE(E530)&gt;0,3,IF(VALUE(D530)&gt;0,2,1)))))))</f>
        <v>5</v>
      </c>
      <c r="O530" s="22" t="s">
        <v>51</v>
      </c>
      <c r="P530" s="1" t="s">
        <v>223</v>
      </c>
      <c r="Q530" s="1"/>
      <c r="R530" s="39"/>
      <c r="S530" s="154" t="s">
        <v>158</v>
      </c>
      <c r="T530" s="7" t="str">
        <f>Tabela813[[#This Row],[NR]]&amp;" - "&amp;Tabela813[[#This Row],[Especificação]]</f>
        <v>1.3.2.2.01.0.0.00 - Dividendos</v>
      </c>
    </row>
    <row r="531" spans="1:20" x14ac:dyDescent="0.25">
      <c r="A531" s="179"/>
      <c r="B531" s="51"/>
      <c r="C531" s="22" t="s">
        <v>1537</v>
      </c>
      <c r="D531" s="22" t="s">
        <v>1538</v>
      </c>
      <c r="E531" s="22" t="s">
        <v>1546</v>
      </c>
      <c r="F531" s="22" t="s">
        <v>1546</v>
      </c>
      <c r="G531" s="22" t="s">
        <v>1539</v>
      </c>
      <c r="H531" s="22" t="s">
        <v>1540</v>
      </c>
      <c r="I531" s="22" t="s">
        <v>1537</v>
      </c>
      <c r="J531" s="22" t="s">
        <v>1543</v>
      </c>
      <c r="K531" s="20" t="str">
        <f>IF(Tabela813[[#This Row],[C]]&lt;&gt;"",IF(Tabela813[[#This Row],[RED]]&lt;&gt;"",(Tabela813[[#This Row],[RED]] &amp; "."),"") &amp; CONCATENATE(Tabela813[[#This Row],[C]],".",Tabela813[[#This Row],[O]],".",Tabela813[[#This Row],[E]],".",Tabela813[[#This Row],[D1]],".",Tabela813[[#This Row],[D2]],".",Tabela813[[#This Row],[D3]],".",Tabela813[[#This Row],[T]],".",Tabela813[[#This Row],[D4]]),"")</f>
        <v>1.3.2.2.01.0.1.00</v>
      </c>
      <c r="L531" s="23" t="s">
        <v>1145</v>
      </c>
      <c r="M531" s="20" t="str">
        <f t="shared" si="12"/>
        <v>A</v>
      </c>
      <c r="N531" s="20">
        <f>IF(VALUE(Tabela813[[#This Row],[RED]]) &gt; 0,1,0) + IF(VALUE(J531)&gt;0,8,IF(VALUE(I531)&gt;0,7,IF(VALUE(H531)&gt;0,6,IF(VALUE(G531)&gt;0,5,IF(VALUE(F531)&gt;0,4,IF(VALUE(E531)&gt;0,3,IF(VALUE(D531)&gt;0,2,1)))))))</f>
        <v>7</v>
      </c>
      <c r="O531" s="22" t="s">
        <v>51</v>
      </c>
      <c r="P531" s="1" t="s">
        <v>223</v>
      </c>
      <c r="Q531" s="1"/>
      <c r="R531" s="39"/>
      <c r="S531" s="154" t="s">
        <v>158</v>
      </c>
      <c r="T531" s="7" t="str">
        <f>Tabela813[[#This Row],[NR]]&amp;" - "&amp;Tabela813[[#This Row],[Especificação]]</f>
        <v>1.3.2.2.01.0.1.00 - Dividendos - Principal</v>
      </c>
    </row>
    <row r="532" spans="1:20" x14ac:dyDescent="0.25">
      <c r="A532" s="179"/>
      <c r="B532" s="51"/>
      <c r="C532" s="22" t="s">
        <v>1537</v>
      </c>
      <c r="D532" s="22" t="s">
        <v>1538</v>
      </c>
      <c r="E532" s="22" t="s">
        <v>1546</v>
      </c>
      <c r="F532" s="22" t="s">
        <v>1538</v>
      </c>
      <c r="G532" s="22" t="s">
        <v>1543</v>
      </c>
      <c r="H532" s="22" t="s">
        <v>1540</v>
      </c>
      <c r="I532" s="22" t="s">
        <v>1540</v>
      </c>
      <c r="J532" s="22" t="s">
        <v>1543</v>
      </c>
      <c r="K532" s="20" t="str">
        <f>IF(Tabela813[[#This Row],[C]]&lt;&gt;"",IF(Tabela813[[#This Row],[RED]]&lt;&gt;"",(Tabela813[[#This Row],[RED]] &amp; "."),"") &amp; CONCATENATE(Tabela813[[#This Row],[C]],".",Tabela813[[#This Row],[O]],".",Tabela813[[#This Row],[E]],".",Tabela813[[#This Row],[D1]],".",Tabela813[[#This Row],[D2]],".",Tabela813[[#This Row],[D3]],".",Tabela813[[#This Row],[T]],".",Tabela813[[#This Row],[D4]]),"")</f>
        <v>1.3.2.3.00.0.0.00</v>
      </c>
      <c r="L532" s="23" t="s">
        <v>224</v>
      </c>
      <c r="M532" s="20" t="str">
        <f t="shared" si="12"/>
        <v>S</v>
      </c>
      <c r="N532" s="20">
        <f>IF(VALUE(Tabela813[[#This Row],[RED]]) &gt; 0,1,0) + IF(VALUE(J532)&gt;0,8,IF(VALUE(I532)&gt;0,7,IF(VALUE(H532)&gt;0,6,IF(VALUE(G532)&gt;0,5,IF(VALUE(F532)&gt;0,4,IF(VALUE(E532)&gt;0,3,IF(VALUE(D532)&gt;0,2,1)))))))</f>
        <v>4</v>
      </c>
      <c r="O532" s="22" t="s">
        <v>45</v>
      </c>
      <c r="P532" s="1" t="s">
        <v>225</v>
      </c>
      <c r="Q532" s="1"/>
      <c r="R532" s="39"/>
      <c r="S532" s="154" t="s">
        <v>158</v>
      </c>
      <c r="T532" s="7" t="str">
        <f>Tabela813[[#This Row],[NR]]&amp;" - "&amp;Tabela813[[#This Row],[Especificação]]</f>
        <v>1.3.2.3.00.0.0.00 - Participações</v>
      </c>
    </row>
    <row r="533" spans="1:20" x14ac:dyDescent="0.25">
      <c r="A533" s="179"/>
      <c r="B533" s="51"/>
      <c r="C533" s="22" t="s">
        <v>1537</v>
      </c>
      <c r="D533" s="22" t="s">
        <v>1538</v>
      </c>
      <c r="E533" s="22" t="s">
        <v>1546</v>
      </c>
      <c r="F533" s="22" t="s">
        <v>1538</v>
      </c>
      <c r="G533" s="22" t="s">
        <v>1539</v>
      </c>
      <c r="H533" s="22" t="s">
        <v>1540</v>
      </c>
      <c r="I533" s="22" t="s">
        <v>1540</v>
      </c>
      <c r="J533" s="22" t="s">
        <v>1543</v>
      </c>
      <c r="K533" s="20" t="str">
        <f>IF(Tabela813[[#This Row],[C]]&lt;&gt;"",IF(Tabela813[[#This Row],[RED]]&lt;&gt;"",(Tabela813[[#This Row],[RED]] &amp; "."),"") &amp; CONCATENATE(Tabela813[[#This Row],[C]],".",Tabela813[[#This Row],[O]],".",Tabela813[[#This Row],[E]],".",Tabela813[[#This Row],[D1]],".",Tabela813[[#This Row],[D2]],".",Tabela813[[#This Row],[D3]],".",Tabela813[[#This Row],[T]],".",Tabela813[[#This Row],[D4]]),"")</f>
        <v>1.3.2.3.01.0.0.00</v>
      </c>
      <c r="L533" s="23" t="s">
        <v>224</v>
      </c>
      <c r="M533" s="20" t="str">
        <f t="shared" si="12"/>
        <v>S</v>
      </c>
      <c r="N533" s="20">
        <f>IF(VALUE(Tabela813[[#This Row],[RED]]) &gt; 0,1,0) + IF(VALUE(J533)&gt;0,8,IF(VALUE(I533)&gt;0,7,IF(VALUE(H533)&gt;0,6,IF(VALUE(G533)&gt;0,5,IF(VALUE(F533)&gt;0,4,IF(VALUE(E533)&gt;0,3,IF(VALUE(D533)&gt;0,2,1)))))))</f>
        <v>5</v>
      </c>
      <c r="O533" s="22" t="s">
        <v>51</v>
      </c>
      <c r="P533" s="1" t="s">
        <v>226</v>
      </c>
      <c r="Q533" s="1"/>
      <c r="R533" s="39"/>
      <c r="S533" s="154" t="s">
        <v>158</v>
      </c>
      <c r="T533" s="7" t="str">
        <f>Tabela813[[#This Row],[NR]]&amp;" - "&amp;Tabela813[[#This Row],[Especificação]]</f>
        <v>1.3.2.3.01.0.0.00 - Participações</v>
      </c>
    </row>
    <row r="534" spans="1:20" x14ac:dyDescent="0.25">
      <c r="A534" s="179"/>
      <c r="B534" s="51"/>
      <c r="C534" s="22" t="s">
        <v>1537</v>
      </c>
      <c r="D534" s="22" t="s">
        <v>1538</v>
      </c>
      <c r="E534" s="22" t="s">
        <v>1546</v>
      </c>
      <c r="F534" s="22" t="s">
        <v>1538</v>
      </c>
      <c r="G534" s="22" t="s">
        <v>1539</v>
      </c>
      <c r="H534" s="22" t="s">
        <v>1540</v>
      </c>
      <c r="I534" s="22" t="s">
        <v>1537</v>
      </c>
      <c r="J534" s="22" t="s">
        <v>1543</v>
      </c>
      <c r="K534" s="20" t="str">
        <f>IF(Tabela813[[#This Row],[C]]&lt;&gt;"",IF(Tabela813[[#This Row],[RED]]&lt;&gt;"",(Tabela813[[#This Row],[RED]] &amp; "."),"") &amp; CONCATENATE(Tabela813[[#This Row],[C]],".",Tabela813[[#This Row],[O]],".",Tabela813[[#This Row],[E]],".",Tabela813[[#This Row],[D1]],".",Tabela813[[#This Row],[D2]],".",Tabela813[[#This Row],[D3]],".",Tabela813[[#This Row],[T]],".",Tabela813[[#This Row],[D4]]),"")</f>
        <v>1.3.2.3.01.0.1.00</v>
      </c>
      <c r="L534" s="23" t="s">
        <v>1146</v>
      </c>
      <c r="M534" s="20" t="str">
        <f t="shared" si="12"/>
        <v>A</v>
      </c>
      <c r="N534" s="20">
        <f>IF(VALUE(Tabela813[[#This Row],[RED]]) &gt; 0,1,0) + IF(VALUE(J534)&gt;0,8,IF(VALUE(I534)&gt;0,7,IF(VALUE(H534)&gt;0,6,IF(VALUE(G534)&gt;0,5,IF(VALUE(F534)&gt;0,4,IF(VALUE(E534)&gt;0,3,IF(VALUE(D534)&gt;0,2,1)))))))</f>
        <v>7</v>
      </c>
      <c r="O534" s="22" t="s">
        <v>51</v>
      </c>
      <c r="P534" s="1" t="s">
        <v>226</v>
      </c>
      <c r="Q534" s="1"/>
      <c r="R534" s="39"/>
      <c r="S534" s="154" t="s">
        <v>158</v>
      </c>
      <c r="T534" s="7" t="str">
        <f>Tabela813[[#This Row],[NR]]&amp;" - "&amp;Tabela813[[#This Row],[Especificação]]</f>
        <v>1.3.2.3.01.0.1.00 - Participações - Principal</v>
      </c>
    </row>
    <row r="535" spans="1:20" x14ac:dyDescent="0.25">
      <c r="A535" s="179"/>
      <c r="B535" s="51"/>
      <c r="C535" s="22" t="s">
        <v>1537</v>
      </c>
      <c r="D535" s="22" t="s">
        <v>1538</v>
      </c>
      <c r="E535" s="22" t="s">
        <v>1546</v>
      </c>
      <c r="F535" s="22" t="s">
        <v>1538</v>
      </c>
      <c r="G535" s="22" t="s">
        <v>1539</v>
      </c>
      <c r="H535" s="22" t="s">
        <v>1540</v>
      </c>
      <c r="I535" s="22" t="s">
        <v>1546</v>
      </c>
      <c r="J535" s="22" t="s">
        <v>1543</v>
      </c>
      <c r="K535" s="20" t="str">
        <f>IF(Tabela813[[#This Row],[C]]&lt;&gt;"",IF(Tabela813[[#This Row],[RED]]&lt;&gt;"",(Tabela813[[#This Row],[RED]] &amp; "."),"") &amp; CONCATENATE(Tabela813[[#This Row],[C]],".",Tabela813[[#This Row],[O]],".",Tabela813[[#This Row],[E]],".",Tabela813[[#This Row],[D1]],".",Tabela813[[#This Row],[D2]],".",Tabela813[[#This Row],[D3]],".",Tabela813[[#This Row],[T]],".",Tabela813[[#This Row],[D4]]),"")</f>
        <v>1.3.2.3.01.0.2.00</v>
      </c>
      <c r="L535" s="23" t="s">
        <v>3100</v>
      </c>
      <c r="M535" s="20" t="str">
        <f t="shared" si="12"/>
        <v>A</v>
      </c>
      <c r="N535" s="20">
        <f>IF(VALUE(Tabela813[[#This Row],[RED]]) &gt; 0,1,0) + IF(VALUE(J535)&gt;0,8,IF(VALUE(I535)&gt;0,7,IF(VALUE(H535)&gt;0,6,IF(VALUE(G535)&gt;0,5,IF(VALUE(F535)&gt;0,4,IF(VALUE(E535)&gt;0,3,IF(VALUE(D535)&gt;0,2,1)))))))</f>
        <v>7</v>
      </c>
      <c r="O535" s="22" t="s">
        <v>51</v>
      </c>
      <c r="P535" s="1" t="s">
        <v>226</v>
      </c>
      <c r="Q535" s="1"/>
      <c r="R535" s="39"/>
      <c r="S535" s="154" t="s">
        <v>158</v>
      </c>
      <c r="T535" s="7" t="str">
        <f>Tabela813[[#This Row],[NR]]&amp;" - "&amp;Tabela813[[#This Row],[Especificação]]</f>
        <v>1.3.2.3.01.0.2.00 - Participações - Multas e Juros de Mora</v>
      </c>
    </row>
    <row r="536" spans="1:20" x14ac:dyDescent="0.25">
      <c r="A536" s="179"/>
      <c r="B536" s="51"/>
      <c r="C536" s="22" t="s">
        <v>1537</v>
      </c>
      <c r="D536" s="22" t="s">
        <v>1538</v>
      </c>
      <c r="E536" s="22" t="s">
        <v>1546</v>
      </c>
      <c r="F536" s="22" t="s">
        <v>1549</v>
      </c>
      <c r="G536" s="22" t="s">
        <v>1543</v>
      </c>
      <c r="H536" s="22" t="s">
        <v>1540</v>
      </c>
      <c r="I536" s="22" t="s">
        <v>1540</v>
      </c>
      <c r="J536" s="22" t="s">
        <v>1543</v>
      </c>
      <c r="K536" s="20" t="str">
        <f>IF(Tabela813[[#This Row],[C]]&lt;&gt;"",IF(Tabela813[[#This Row],[RED]]&lt;&gt;"",(Tabela813[[#This Row],[RED]] &amp; "."),"") &amp; CONCATENATE(Tabela813[[#This Row],[C]],".",Tabela813[[#This Row],[O]],".",Tabela813[[#This Row],[E]],".",Tabela813[[#This Row],[D1]],".",Tabela813[[#This Row],[D2]],".",Tabela813[[#This Row],[D3]],".",Tabela813[[#This Row],[T]],".",Tabela813[[#This Row],[D4]]),"")</f>
        <v>1.3.2.9.00.0.0.00</v>
      </c>
      <c r="L536" s="23" t="s">
        <v>227</v>
      </c>
      <c r="M536" s="20" t="str">
        <f t="shared" si="12"/>
        <v>S</v>
      </c>
      <c r="N536" s="20">
        <f>IF(VALUE(Tabela813[[#This Row],[RED]]) &gt; 0,1,0) + IF(VALUE(J536)&gt;0,8,IF(VALUE(I536)&gt;0,7,IF(VALUE(H536)&gt;0,6,IF(VALUE(G536)&gt;0,5,IF(VALUE(F536)&gt;0,4,IF(VALUE(E536)&gt;0,3,IF(VALUE(D536)&gt;0,2,1)))))))</f>
        <v>4</v>
      </c>
      <c r="O536" s="22" t="s">
        <v>45</v>
      </c>
      <c r="P536" s="1" t="s">
        <v>228</v>
      </c>
      <c r="Q536" s="1"/>
      <c r="R536" s="39"/>
      <c r="S536" s="154" t="s">
        <v>158</v>
      </c>
      <c r="T536" s="7" t="str">
        <f>Tabela813[[#This Row],[NR]]&amp;" - "&amp;Tabela813[[#This Row],[Especificação]]</f>
        <v>1.3.2.9.00.0.0.00 - Outros Valores Mobiliários</v>
      </c>
    </row>
    <row r="537" spans="1:20" x14ac:dyDescent="0.25">
      <c r="A537" s="179"/>
      <c r="B537" s="51"/>
      <c r="C537" s="22" t="s">
        <v>1537</v>
      </c>
      <c r="D537" s="22" t="s">
        <v>1538</v>
      </c>
      <c r="E537" s="22" t="s">
        <v>1546</v>
      </c>
      <c r="F537" s="22" t="s">
        <v>1549</v>
      </c>
      <c r="G537" s="22" t="s">
        <v>1553</v>
      </c>
      <c r="H537" s="22" t="s">
        <v>1540</v>
      </c>
      <c r="I537" s="22" t="s">
        <v>1540</v>
      </c>
      <c r="J537" s="22" t="s">
        <v>1543</v>
      </c>
      <c r="K537" s="20" t="str">
        <f>IF(Tabela813[[#This Row],[C]]&lt;&gt;"",IF(Tabela813[[#This Row],[RED]]&lt;&gt;"",(Tabela813[[#This Row],[RED]] &amp; "."),"") &amp; CONCATENATE(Tabela813[[#This Row],[C]],".",Tabela813[[#This Row],[O]],".",Tabela813[[#This Row],[E]],".",Tabela813[[#This Row],[D1]],".",Tabela813[[#This Row],[D2]],".",Tabela813[[#This Row],[D3]],".",Tabela813[[#This Row],[T]],".",Tabela813[[#This Row],[D4]]),"")</f>
        <v>1.3.2.9.99.0.0.00</v>
      </c>
      <c r="L537" s="23" t="s">
        <v>227</v>
      </c>
      <c r="M537" s="20" t="str">
        <f t="shared" si="12"/>
        <v>S</v>
      </c>
      <c r="N537" s="20">
        <f>IF(VALUE(Tabela813[[#This Row],[RED]]) &gt; 0,1,0) + IF(VALUE(J537)&gt;0,8,IF(VALUE(I537)&gt;0,7,IF(VALUE(H537)&gt;0,6,IF(VALUE(G537)&gt;0,5,IF(VALUE(F537)&gt;0,4,IF(VALUE(E537)&gt;0,3,IF(VALUE(D537)&gt;0,2,1)))))))</f>
        <v>5</v>
      </c>
      <c r="O537" s="22" t="s">
        <v>51</v>
      </c>
      <c r="P537" s="1" t="s">
        <v>229</v>
      </c>
      <c r="Q537" s="1"/>
      <c r="R537" s="39"/>
      <c r="S537" s="154" t="s">
        <v>158</v>
      </c>
      <c r="T537" s="7" t="str">
        <f>Tabela813[[#This Row],[NR]]&amp;" - "&amp;Tabela813[[#This Row],[Especificação]]</f>
        <v>1.3.2.9.99.0.0.00 - Outros Valores Mobiliários</v>
      </c>
    </row>
    <row r="538" spans="1:20" x14ac:dyDescent="0.25">
      <c r="A538" s="179"/>
      <c r="B538" s="51"/>
      <c r="C538" s="22" t="s">
        <v>1537</v>
      </c>
      <c r="D538" s="22" t="s">
        <v>1538</v>
      </c>
      <c r="E538" s="22" t="s">
        <v>1546</v>
      </c>
      <c r="F538" s="22" t="s">
        <v>1549</v>
      </c>
      <c r="G538" s="22" t="s">
        <v>1553</v>
      </c>
      <c r="H538" s="22" t="s">
        <v>1540</v>
      </c>
      <c r="I538" s="22" t="s">
        <v>1537</v>
      </c>
      <c r="J538" s="22" t="s">
        <v>1543</v>
      </c>
      <c r="K538" s="20" t="str">
        <f>IF(Tabela813[[#This Row],[C]]&lt;&gt;"",IF(Tabela813[[#This Row],[RED]]&lt;&gt;"",(Tabela813[[#This Row],[RED]] &amp; "."),"") &amp; CONCATENATE(Tabela813[[#This Row],[C]],".",Tabela813[[#This Row],[O]],".",Tabela813[[#This Row],[E]],".",Tabela813[[#This Row],[D1]],".",Tabela813[[#This Row],[D2]],".",Tabela813[[#This Row],[D3]],".",Tabela813[[#This Row],[T]],".",Tabela813[[#This Row],[D4]]),"")</f>
        <v>1.3.2.9.99.0.1.00</v>
      </c>
      <c r="L538" s="23" t="s">
        <v>1147</v>
      </c>
      <c r="M538" s="20" t="str">
        <f t="shared" si="12"/>
        <v>A</v>
      </c>
      <c r="N538" s="20">
        <f>IF(VALUE(Tabela813[[#This Row],[RED]]) &gt; 0,1,0) + IF(VALUE(J538)&gt;0,8,IF(VALUE(I538)&gt;0,7,IF(VALUE(H538)&gt;0,6,IF(VALUE(G538)&gt;0,5,IF(VALUE(F538)&gt;0,4,IF(VALUE(E538)&gt;0,3,IF(VALUE(D538)&gt;0,2,1)))))))</f>
        <v>7</v>
      </c>
      <c r="O538" s="22" t="s">
        <v>51</v>
      </c>
      <c r="P538" s="1" t="s">
        <v>229</v>
      </c>
      <c r="Q538" s="1"/>
      <c r="R538" s="39"/>
      <c r="S538" s="154" t="s">
        <v>158</v>
      </c>
      <c r="T538" s="7" t="str">
        <f>Tabela813[[#This Row],[NR]]&amp;" - "&amp;Tabela813[[#This Row],[Especificação]]</f>
        <v>1.3.2.9.99.0.1.00 - Outros Valores Mobiliários - Principal</v>
      </c>
    </row>
    <row r="539" spans="1:20" x14ac:dyDescent="0.25">
      <c r="A539" s="179"/>
      <c r="B539" s="51"/>
      <c r="C539" s="22" t="s">
        <v>1537</v>
      </c>
      <c r="D539" s="22" t="s">
        <v>1538</v>
      </c>
      <c r="E539" s="22" t="s">
        <v>1546</v>
      </c>
      <c r="F539" s="22" t="s">
        <v>1549</v>
      </c>
      <c r="G539" s="22" t="s">
        <v>1553</v>
      </c>
      <c r="H539" s="22" t="s">
        <v>1540</v>
      </c>
      <c r="I539" s="22" t="s">
        <v>1546</v>
      </c>
      <c r="J539" s="22" t="s">
        <v>1543</v>
      </c>
      <c r="K539" s="20" t="str">
        <f>IF(Tabela813[[#This Row],[C]]&lt;&gt;"",IF(Tabela813[[#This Row],[RED]]&lt;&gt;"",(Tabela813[[#This Row],[RED]] &amp; "."),"") &amp; CONCATENATE(Tabela813[[#This Row],[C]],".",Tabela813[[#This Row],[O]],".",Tabela813[[#This Row],[E]],".",Tabela813[[#This Row],[D1]],".",Tabela813[[#This Row],[D2]],".",Tabela813[[#This Row],[D3]],".",Tabela813[[#This Row],[T]],".",Tabela813[[#This Row],[D4]]),"")</f>
        <v>1.3.2.9.99.0.2.00</v>
      </c>
      <c r="L539" s="23" t="s">
        <v>3101</v>
      </c>
      <c r="M539" s="20" t="str">
        <f t="shared" si="12"/>
        <v>A</v>
      </c>
      <c r="N539" s="20">
        <f>IF(VALUE(Tabela813[[#This Row],[RED]]) &gt; 0,1,0) + IF(VALUE(J539)&gt;0,8,IF(VALUE(I539)&gt;0,7,IF(VALUE(H539)&gt;0,6,IF(VALUE(G539)&gt;0,5,IF(VALUE(F539)&gt;0,4,IF(VALUE(E539)&gt;0,3,IF(VALUE(D539)&gt;0,2,1)))))))</f>
        <v>7</v>
      </c>
      <c r="O539" s="22" t="s">
        <v>51</v>
      </c>
      <c r="P539" s="1" t="s">
        <v>229</v>
      </c>
      <c r="Q539" s="1"/>
      <c r="R539" s="39"/>
      <c r="S539" s="154" t="s">
        <v>158</v>
      </c>
      <c r="T539" s="7" t="str">
        <f>Tabela813[[#This Row],[NR]]&amp;" - "&amp;Tabela813[[#This Row],[Especificação]]</f>
        <v>1.3.2.9.99.0.2.00 - Outros Valores Mobiliários - Multas e Juros de Mora</v>
      </c>
    </row>
    <row r="540" spans="1:20" ht="30" x14ac:dyDescent="0.25">
      <c r="A540" s="179"/>
      <c r="B540" s="51"/>
      <c r="C540" s="22" t="s">
        <v>1537</v>
      </c>
      <c r="D540" s="22" t="s">
        <v>1538</v>
      </c>
      <c r="E540" s="22" t="s">
        <v>1538</v>
      </c>
      <c r="F540" s="22" t="s">
        <v>1540</v>
      </c>
      <c r="G540" s="22" t="s">
        <v>1543</v>
      </c>
      <c r="H540" s="22" t="s">
        <v>1540</v>
      </c>
      <c r="I540" s="22" t="s">
        <v>1540</v>
      </c>
      <c r="J540" s="22" t="s">
        <v>1543</v>
      </c>
      <c r="K540" s="20" t="str">
        <f>IF(Tabela813[[#This Row],[C]]&lt;&gt;"",IF(Tabela813[[#This Row],[RED]]&lt;&gt;"",(Tabela813[[#This Row],[RED]] &amp; "."),"") &amp; CONCATENATE(Tabela813[[#This Row],[C]],".",Tabela813[[#This Row],[O]],".",Tabela813[[#This Row],[E]],".",Tabela813[[#This Row],[D1]],".",Tabela813[[#This Row],[D2]],".",Tabela813[[#This Row],[D3]],".",Tabela813[[#This Row],[T]],".",Tabela813[[#This Row],[D4]]),"")</f>
        <v>1.3.3.0.00.0.0.00</v>
      </c>
      <c r="L540" s="23" t="s">
        <v>230</v>
      </c>
      <c r="M540" s="20" t="str">
        <f t="shared" si="12"/>
        <v>S</v>
      </c>
      <c r="N540" s="20">
        <f>IF(VALUE(Tabela813[[#This Row],[RED]]) &gt; 0,1,0) + IF(VALUE(J540)&gt;0,8,IF(VALUE(I540)&gt;0,7,IF(VALUE(H540)&gt;0,6,IF(VALUE(G540)&gt;0,5,IF(VALUE(F540)&gt;0,4,IF(VALUE(E540)&gt;0,3,IF(VALUE(D540)&gt;0,2,1)))))))</f>
        <v>3</v>
      </c>
      <c r="O540" s="22" t="s">
        <v>45</v>
      </c>
      <c r="P540" s="1" t="s">
        <v>231</v>
      </c>
      <c r="Q540" s="1"/>
      <c r="R540" s="39"/>
      <c r="S540" s="154" t="s">
        <v>158</v>
      </c>
      <c r="T540" s="7" t="str">
        <f>Tabela813[[#This Row],[NR]]&amp;" - "&amp;Tabela813[[#This Row],[Especificação]]</f>
        <v>1.3.3.0.00.0.0.00 - Delegação de Serviços Públicos Mediante Concessão, Permissão, Autorização ou Licença</v>
      </c>
    </row>
    <row r="541" spans="1:20" ht="30" x14ac:dyDescent="0.25">
      <c r="A541" s="179"/>
      <c r="B541" s="51"/>
      <c r="C541" s="22" t="s">
        <v>1537</v>
      </c>
      <c r="D541" s="22" t="s">
        <v>1538</v>
      </c>
      <c r="E541" s="22" t="s">
        <v>1538</v>
      </c>
      <c r="F541" s="22" t="s">
        <v>1537</v>
      </c>
      <c r="G541" s="22" t="s">
        <v>1543</v>
      </c>
      <c r="H541" s="22" t="s">
        <v>1540</v>
      </c>
      <c r="I541" s="22" t="s">
        <v>1540</v>
      </c>
      <c r="J541" s="22" t="s">
        <v>1543</v>
      </c>
      <c r="K541" s="20" t="str">
        <f>IF(Tabela813[[#This Row],[C]]&lt;&gt;"",IF(Tabela813[[#This Row],[RED]]&lt;&gt;"",(Tabela813[[#This Row],[RED]] &amp; "."),"") &amp; CONCATENATE(Tabela813[[#This Row],[C]],".",Tabela813[[#This Row],[O]],".",Tabela813[[#This Row],[E]],".",Tabela813[[#This Row],[D1]],".",Tabela813[[#This Row],[D2]],".",Tabela813[[#This Row],[D3]],".",Tabela813[[#This Row],[T]],".",Tabela813[[#This Row],[D4]]),"")</f>
        <v>1.3.3.1.00.0.0.00</v>
      </c>
      <c r="L541" s="23" t="s">
        <v>232</v>
      </c>
      <c r="M541" s="20" t="str">
        <f t="shared" si="12"/>
        <v>S</v>
      </c>
      <c r="N541" s="20">
        <f>IF(VALUE(Tabela813[[#This Row],[RED]]) &gt; 0,1,0) + IF(VALUE(J541)&gt;0,8,IF(VALUE(I541)&gt;0,7,IF(VALUE(H541)&gt;0,6,IF(VALUE(G541)&gt;0,5,IF(VALUE(F541)&gt;0,4,IF(VALUE(E541)&gt;0,3,IF(VALUE(D541)&gt;0,2,1)))))))</f>
        <v>4</v>
      </c>
      <c r="O541" s="22" t="s">
        <v>45</v>
      </c>
      <c r="P541" s="1" t="s">
        <v>233</v>
      </c>
      <c r="Q541" s="1"/>
      <c r="R541" s="39"/>
      <c r="S541" s="154" t="s">
        <v>158</v>
      </c>
      <c r="T541" s="7" t="str">
        <f>Tabela813[[#This Row],[NR]]&amp;" - "&amp;Tabela813[[#This Row],[Especificação]]</f>
        <v>1.3.3.1.00.0.0.00 - Delegação para a Prestação dos Serviços de Transporte</v>
      </c>
    </row>
    <row r="542" spans="1:20" ht="30" x14ac:dyDescent="0.25">
      <c r="A542" s="179"/>
      <c r="B542" s="51"/>
      <c r="C542" s="22" t="s">
        <v>1537</v>
      </c>
      <c r="D542" s="22" t="s">
        <v>1538</v>
      </c>
      <c r="E542" s="22" t="s">
        <v>1538</v>
      </c>
      <c r="F542" s="22" t="s">
        <v>1537</v>
      </c>
      <c r="G542" s="22" t="s">
        <v>1539</v>
      </c>
      <c r="H542" s="22" t="s">
        <v>1540</v>
      </c>
      <c r="I542" s="22" t="s">
        <v>1540</v>
      </c>
      <c r="J542" s="22" t="s">
        <v>1543</v>
      </c>
      <c r="K542" s="20" t="str">
        <f>IF(Tabela813[[#This Row],[C]]&lt;&gt;"",IF(Tabela813[[#This Row],[RED]]&lt;&gt;"",(Tabela813[[#This Row],[RED]] &amp; "."),"") &amp; CONCATENATE(Tabela813[[#This Row],[C]],".",Tabela813[[#This Row],[O]],".",Tabela813[[#This Row],[E]],".",Tabela813[[#This Row],[D1]],".",Tabela813[[#This Row],[D2]],".",Tabela813[[#This Row],[D3]],".",Tabela813[[#This Row],[T]],".",Tabela813[[#This Row],[D4]]),"")</f>
        <v>1.3.3.1.01.0.0.00</v>
      </c>
      <c r="L542" s="23" t="s">
        <v>234</v>
      </c>
      <c r="M542" s="20" t="str">
        <f t="shared" si="12"/>
        <v>S</v>
      </c>
      <c r="N542" s="20">
        <f>IF(VALUE(Tabela813[[#This Row],[RED]]) &gt; 0,1,0) + IF(VALUE(J542)&gt;0,8,IF(VALUE(I542)&gt;0,7,IF(VALUE(H542)&gt;0,6,IF(VALUE(G542)&gt;0,5,IF(VALUE(F542)&gt;0,4,IF(VALUE(E542)&gt;0,3,IF(VALUE(D542)&gt;0,2,1)))))))</f>
        <v>5</v>
      </c>
      <c r="O542" s="22" t="s">
        <v>51</v>
      </c>
      <c r="P542" s="1" t="s">
        <v>235</v>
      </c>
      <c r="Q542" s="1"/>
      <c r="R542" s="39"/>
      <c r="S542" s="154" t="s">
        <v>158</v>
      </c>
      <c r="T542" s="7" t="str">
        <f>Tabela813[[#This Row],[NR]]&amp;" - "&amp;Tabela813[[#This Row],[Especificação]]</f>
        <v>1.3.3.1.01.0.0.00 - Delegação para a Prestação dos Serviços de Transporte Rodoviário</v>
      </c>
    </row>
    <row r="543" spans="1:20" ht="30" x14ac:dyDescent="0.25">
      <c r="A543" s="179"/>
      <c r="B543" s="51"/>
      <c r="C543" s="22" t="s">
        <v>1537</v>
      </c>
      <c r="D543" s="22" t="s">
        <v>1538</v>
      </c>
      <c r="E543" s="22" t="s">
        <v>1538</v>
      </c>
      <c r="F543" s="22" t="s">
        <v>1537</v>
      </c>
      <c r="G543" s="22" t="s">
        <v>1539</v>
      </c>
      <c r="H543" s="22" t="s">
        <v>1540</v>
      </c>
      <c r="I543" s="22" t="s">
        <v>1537</v>
      </c>
      <c r="J543" s="22" t="s">
        <v>1543</v>
      </c>
      <c r="K543" s="20" t="str">
        <f>IF(Tabela813[[#This Row],[C]]&lt;&gt;"",IF(Tabela813[[#This Row],[RED]]&lt;&gt;"",(Tabela813[[#This Row],[RED]] &amp; "."),"") &amp; CONCATENATE(Tabela813[[#This Row],[C]],".",Tabela813[[#This Row],[O]],".",Tabela813[[#This Row],[E]],".",Tabela813[[#This Row],[D1]],".",Tabela813[[#This Row],[D2]],".",Tabela813[[#This Row],[D3]],".",Tabela813[[#This Row],[T]],".",Tabela813[[#This Row],[D4]]),"")</f>
        <v>1.3.3.1.01.0.1.00</v>
      </c>
      <c r="L543" s="23" t="s">
        <v>1148</v>
      </c>
      <c r="M543" s="20" t="str">
        <f t="shared" si="12"/>
        <v>A</v>
      </c>
      <c r="N543" s="20">
        <f>IF(VALUE(Tabela813[[#This Row],[RED]]) &gt; 0,1,0) + IF(VALUE(J543)&gt;0,8,IF(VALUE(I543)&gt;0,7,IF(VALUE(H543)&gt;0,6,IF(VALUE(G543)&gt;0,5,IF(VALUE(F543)&gt;0,4,IF(VALUE(E543)&gt;0,3,IF(VALUE(D543)&gt;0,2,1)))))))</f>
        <v>7</v>
      </c>
      <c r="O543" s="22" t="s">
        <v>51</v>
      </c>
      <c r="P543" s="1" t="s">
        <v>235</v>
      </c>
      <c r="Q543" s="1"/>
      <c r="R543" s="39"/>
      <c r="S543" s="154" t="s">
        <v>158</v>
      </c>
      <c r="T543" s="7" t="str">
        <f>Tabela813[[#This Row],[NR]]&amp;" - "&amp;Tabela813[[#This Row],[Especificação]]</f>
        <v>1.3.3.1.01.0.1.00 - Delegação para a Prestação dos Serviços de Transporte Rodoviário - Principal</v>
      </c>
    </row>
    <row r="544" spans="1:20" ht="30" x14ac:dyDescent="0.25">
      <c r="A544" s="179"/>
      <c r="B544" s="51"/>
      <c r="C544" s="22" t="s">
        <v>1537</v>
      </c>
      <c r="D544" s="22" t="s">
        <v>1538</v>
      </c>
      <c r="E544" s="22" t="s">
        <v>1538</v>
      </c>
      <c r="F544" s="22" t="s">
        <v>1537</v>
      </c>
      <c r="G544" s="22" t="s">
        <v>1539</v>
      </c>
      <c r="H544" s="22" t="s">
        <v>1540</v>
      </c>
      <c r="I544" s="22" t="s">
        <v>1546</v>
      </c>
      <c r="J544" s="22" t="s">
        <v>1543</v>
      </c>
      <c r="K544" s="20" t="str">
        <f>IF(Tabela813[[#This Row],[C]]&lt;&gt;"",IF(Tabela813[[#This Row],[RED]]&lt;&gt;"",(Tabela813[[#This Row],[RED]] &amp; "."),"") &amp; CONCATENATE(Tabela813[[#This Row],[C]],".",Tabela813[[#This Row],[O]],".",Tabela813[[#This Row],[E]],".",Tabela813[[#This Row],[D1]],".",Tabela813[[#This Row],[D2]],".",Tabela813[[#This Row],[D3]],".",Tabela813[[#This Row],[T]],".",Tabela813[[#This Row],[D4]]),"")</f>
        <v>1.3.3.1.01.0.2.00</v>
      </c>
      <c r="L544" s="23" t="s">
        <v>1149</v>
      </c>
      <c r="M544" s="20" t="str">
        <f t="shared" ref="M544:M607" si="13">IF(N544 &lt; N545,"S","A")</f>
        <v>A</v>
      </c>
      <c r="N544" s="20">
        <f>IF(VALUE(Tabela813[[#This Row],[RED]]) &gt; 0,1,0) + IF(VALUE(J544)&gt;0,8,IF(VALUE(I544)&gt;0,7,IF(VALUE(H544)&gt;0,6,IF(VALUE(G544)&gt;0,5,IF(VALUE(F544)&gt;0,4,IF(VALUE(E544)&gt;0,3,IF(VALUE(D544)&gt;0,2,1)))))))</f>
        <v>7</v>
      </c>
      <c r="O544" s="22" t="s">
        <v>51</v>
      </c>
      <c r="P544" s="1" t="s">
        <v>235</v>
      </c>
      <c r="Q544" s="1"/>
      <c r="R544" s="39"/>
      <c r="S544" s="154" t="s">
        <v>158</v>
      </c>
      <c r="T544" s="7" t="str">
        <f>Tabela813[[#This Row],[NR]]&amp;" - "&amp;Tabela813[[#This Row],[Especificação]]</f>
        <v>1.3.3.1.01.0.2.00 - Delegação para a Prestação dos Serviços de Transporte Rodoviário - Multas e Juros de Mora</v>
      </c>
    </row>
    <row r="545" spans="1:20" ht="30" x14ac:dyDescent="0.25">
      <c r="A545" s="179"/>
      <c r="B545" s="51"/>
      <c r="C545" s="22" t="s">
        <v>1537</v>
      </c>
      <c r="D545" s="22" t="s">
        <v>1538</v>
      </c>
      <c r="E545" s="22" t="s">
        <v>1538</v>
      </c>
      <c r="F545" s="22" t="s">
        <v>1537</v>
      </c>
      <c r="G545" s="22" t="s">
        <v>1539</v>
      </c>
      <c r="H545" s="22" t="s">
        <v>1540</v>
      </c>
      <c r="I545" s="22" t="s">
        <v>1538</v>
      </c>
      <c r="J545" s="22" t="s">
        <v>1543</v>
      </c>
      <c r="K545" s="20" t="str">
        <f>IF(Tabela813[[#This Row],[C]]&lt;&gt;"",IF(Tabela813[[#This Row],[RED]]&lt;&gt;"",(Tabela813[[#This Row],[RED]] &amp; "."),"") &amp; CONCATENATE(Tabela813[[#This Row],[C]],".",Tabela813[[#This Row],[O]],".",Tabela813[[#This Row],[E]],".",Tabela813[[#This Row],[D1]],".",Tabela813[[#This Row],[D2]],".",Tabela813[[#This Row],[D3]],".",Tabela813[[#This Row],[T]],".",Tabela813[[#This Row],[D4]]),"")</f>
        <v>1.3.3.1.01.0.3.00</v>
      </c>
      <c r="L545" s="23" t="s">
        <v>1150</v>
      </c>
      <c r="M545" s="20" t="str">
        <f t="shared" si="13"/>
        <v>A</v>
      </c>
      <c r="N545" s="20">
        <f>IF(VALUE(Tabela813[[#This Row],[RED]]) &gt; 0,1,0) + IF(VALUE(J545)&gt;0,8,IF(VALUE(I545)&gt;0,7,IF(VALUE(H545)&gt;0,6,IF(VALUE(G545)&gt;0,5,IF(VALUE(F545)&gt;0,4,IF(VALUE(E545)&gt;0,3,IF(VALUE(D545)&gt;0,2,1)))))))</f>
        <v>7</v>
      </c>
      <c r="O545" s="22" t="s">
        <v>51</v>
      </c>
      <c r="P545" s="1" t="s">
        <v>235</v>
      </c>
      <c r="Q545" s="1"/>
      <c r="R545" s="39"/>
      <c r="S545" s="154" t="s">
        <v>158</v>
      </c>
      <c r="T545" s="7" t="str">
        <f>Tabela813[[#This Row],[NR]]&amp;" - "&amp;Tabela813[[#This Row],[Especificação]]</f>
        <v>1.3.3.1.01.0.3.00 - Delegação para a Prestação dos Serviços de Transporte Rodoviário - Dívida Ativa</v>
      </c>
    </row>
    <row r="546" spans="1:20" ht="30" x14ac:dyDescent="0.25">
      <c r="A546" s="179"/>
      <c r="B546" s="51"/>
      <c r="C546" s="22" t="s">
        <v>1537</v>
      </c>
      <c r="D546" s="22" t="s">
        <v>1538</v>
      </c>
      <c r="E546" s="22" t="s">
        <v>1538</v>
      </c>
      <c r="F546" s="22" t="s">
        <v>1537</v>
      </c>
      <c r="G546" s="22" t="s">
        <v>1539</v>
      </c>
      <c r="H546" s="22" t="s">
        <v>1540</v>
      </c>
      <c r="I546" s="22" t="s">
        <v>1547</v>
      </c>
      <c r="J546" s="22" t="s">
        <v>1543</v>
      </c>
      <c r="K546" s="20" t="str">
        <f>IF(Tabela813[[#This Row],[C]]&lt;&gt;"",IF(Tabela813[[#This Row],[RED]]&lt;&gt;"",(Tabela813[[#This Row],[RED]] &amp; "."),"") &amp; CONCATENATE(Tabela813[[#This Row],[C]],".",Tabela813[[#This Row],[O]],".",Tabela813[[#This Row],[E]],".",Tabela813[[#This Row],[D1]],".",Tabela813[[#This Row],[D2]],".",Tabela813[[#This Row],[D3]],".",Tabela813[[#This Row],[T]],".",Tabela813[[#This Row],[D4]]),"")</f>
        <v>1.3.3.1.01.0.4.00</v>
      </c>
      <c r="L546" s="23" t="s">
        <v>1151</v>
      </c>
      <c r="M546" s="20" t="str">
        <f t="shared" si="13"/>
        <v>A</v>
      </c>
      <c r="N546" s="20">
        <f>IF(VALUE(Tabela813[[#This Row],[RED]]) &gt; 0,1,0) + IF(VALUE(J546)&gt;0,8,IF(VALUE(I546)&gt;0,7,IF(VALUE(H546)&gt;0,6,IF(VALUE(G546)&gt;0,5,IF(VALUE(F546)&gt;0,4,IF(VALUE(E546)&gt;0,3,IF(VALUE(D546)&gt;0,2,1)))))))</f>
        <v>7</v>
      </c>
      <c r="O546" s="22" t="s">
        <v>51</v>
      </c>
      <c r="P546" s="1" t="s">
        <v>235</v>
      </c>
      <c r="Q546" s="1"/>
      <c r="R546" s="39"/>
      <c r="S546" s="154" t="s">
        <v>158</v>
      </c>
      <c r="T546" s="7" t="str">
        <f>Tabela813[[#This Row],[NR]]&amp;" - "&amp;Tabela813[[#This Row],[Especificação]]</f>
        <v>1.3.3.1.01.0.4.00 - Delegação para a Prestação dos Serviços de Transporte Rodoviário - Dívida Ativa - Multas e Juros de Mora da Dívida Ativa</v>
      </c>
    </row>
    <row r="547" spans="1:20" ht="30" x14ac:dyDescent="0.25">
      <c r="A547" s="179"/>
      <c r="B547" s="51"/>
      <c r="C547" s="22" t="s">
        <v>1537</v>
      </c>
      <c r="D547" s="22" t="s">
        <v>1538</v>
      </c>
      <c r="E547" s="22" t="s">
        <v>1538</v>
      </c>
      <c r="F547" s="22" t="s">
        <v>1537</v>
      </c>
      <c r="G547" s="22" t="s">
        <v>1539</v>
      </c>
      <c r="H547" s="22" t="s">
        <v>1540</v>
      </c>
      <c r="I547" s="22" t="s">
        <v>1548</v>
      </c>
      <c r="J547" s="22" t="s">
        <v>1543</v>
      </c>
      <c r="K547" s="20" t="str">
        <f>IF(Tabela813[[#This Row],[C]]&lt;&gt;"",IF(Tabela813[[#This Row],[RED]]&lt;&gt;"",(Tabela813[[#This Row],[RED]] &amp; "."),"") &amp; CONCATENATE(Tabela813[[#This Row],[C]],".",Tabela813[[#This Row],[O]],".",Tabela813[[#This Row],[E]],".",Tabela813[[#This Row],[D1]],".",Tabela813[[#This Row],[D2]],".",Tabela813[[#This Row],[D3]],".",Tabela813[[#This Row],[T]],".",Tabela813[[#This Row],[D4]]),"")</f>
        <v>1.3.3.1.01.0.5.00</v>
      </c>
      <c r="L547" s="23" t="s">
        <v>1152</v>
      </c>
      <c r="M547" s="20" t="str">
        <f t="shared" si="13"/>
        <v>A</v>
      </c>
      <c r="N547" s="20">
        <f>IF(VALUE(Tabela813[[#This Row],[RED]]) &gt; 0,1,0) + IF(VALUE(J547)&gt;0,8,IF(VALUE(I547)&gt;0,7,IF(VALUE(H547)&gt;0,6,IF(VALUE(G547)&gt;0,5,IF(VALUE(F547)&gt;0,4,IF(VALUE(E547)&gt;0,3,IF(VALUE(D547)&gt;0,2,1)))))))</f>
        <v>7</v>
      </c>
      <c r="O547" s="22" t="s">
        <v>51</v>
      </c>
      <c r="P547" s="1" t="s">
        <v>235</v>
      </c>
      <c r="Q547" s="1"/>
      <c r="R547" s="39"/>
      <c r="S547" s="154" t="s">
        <v>158</v>
      </c>
      <c r="T547" s="7" t="str">
        <f>Tabela813[[#This Row],[NR]]&amp;" - "&amp;Tabela813[[#This Row],[Especificação]]</f>
        <v>1.3.3.1.01.0.5.00 - Delegação para a Prestação dos Serviços de Transporte Rodoviário - Multas</v>
      </c>
    </row>
    <row r="548" spans="1:20" ht="30" x14ac:dyDescent="0.25">
      <c r="A548" s="179"/>
      <c r="B548" s="51"/>
      <c r="C548" s="22" t="s">
        <v>1537</v>
      </c>
      <c r="D548" s="22" t="s">
        <v>1538</v>
      </c>
      <c r="E548" s="22" t="s">
        <v>1538</v>
      </c>
      <c r="F548" s="22" t="s">
        <v>1537</v>
      </c>
      <c r="G548" s="22" t="s">
        <v>1539</v>
      </c>
      <c r="H548" s="22" t="s">
        <v>1540</v>
      </c>
      <c r="I548" s="22" t="s">
        <v>1542</v>
      </c>
      <c r="J548" s="22" t="s">
        <v>1543</v>
      </c>
      <c r="K548" s="20" t="str">
        <f>IF(Tabela813[[#This Row],[C]]&lt;&gt;"",IF(Tabela813[[#This Row],[RED]]&lt;&gt;"",(Tabela813[[#This Row],[RED]] &amp; "."),"") &amp; CONCATENATE(Tabela813[[#This Row],[C]],".",Tabela813[[#This Row],[O]],".",Tabela813[[#This Row],[E]],".",Tabela813[[#This Row],[D1]],".",Tabela813[[#This Row],[D2]],".",Tabela813[[#This Row],[D3]],".",Tabela813[[#This Row],[T]],".",Tabela813[[#This Row],[D4]]),"")</f>
        <v>1.3.3.1.01.0.6.00</v>
      </c>
      <c r="L548" s="23" t="s">
        <v>1153</v>
      </c>
      <c r="M548" s="20" t="str">
        <f t="shared" si="13"/>
        <v>A</v>
      </c>
      <c r="N548" s="20">
        <f>IF(VALUE(Tabela813[[#This Row],[RED]]) &gt; 0,1,0) + IF(VALUE(J548)&gt;0,8,IF(VALUE(I548)&gt;0,7,IF(VALUE(H548)&gt;0,6,IF(VALUE(G548)&gt;0,5,IF(VALUE(F548)&gt;0,4,IF(VALUE(E548)&gt;0,3,IF(VALUE(D548)&gt;0,2,1)))))))</f>
        <v>7</v>
      </c>
      <c r="O548" s="22" t="s">
        <v>51</v>
      </c>
      <c r="P548" s="1" t="s">
        <v>235</v>
      </c>
      <c r="Q548" s="1"/>
      <c r="R548" s="39"/>
      <c r="S548" s="154" t="s">
        <v>158</v>
      </c>
      <c r="T548" s="7" t="str">
        <f>Tabela813[[#This Row],[NR]]&amp;" - "&amp;Tabela813[[#This Row],[Especificação]]</f>
        <v>1.3.3.1.01.0.6.00 - Delegação para a Prestação dos Serviços de Transporte Rodoviário - Juros de Mora</v>
      </c>
    </row>
    <row r="549" spans="1:20" ht="30" x14ac:dyDescent="0.25">
      <c r="A549" s="179"/>
      <c r="B549" s="51"/>
      <c r="C549" s="22" t="s">
        <v>1537</v>
      </c>
      <c r="D549" s="22" t="s">
        <v>1538</v>
      </c>
      <c r="E549" s="22" t="s">
        <v>1538</v>
      </c>
      <c r="F549" s="22" t="s">
        <v>1537</v>
      </c>
      <c r="G549" s="22" t="s">
        <v>1539</v>
      </c>
      <c r="H549" s="22" t="s">
        <v>1540</v>
      </c>
      <c r="I549" s="22" t="s">
        <v>1544</v>
      </c>
      <c r="J549" s="22" t="s">
        <v>1543</v>
      </c>
      <c r="K549" s="20" t="str">
        <f>IF(Tabela813[[#This Row],[C]]&lt;&gt;"",IF(Tabela813[[#This Row],[RED]]&lt;&gt;"",(Tabela813[[#This Row],[RED]] &amp; "."),"") &amp; CONCATENATE(Tabela813[[#This Row],[C]],".",Tabela813[[#This Row],[O]],".",Tabela813[[#This Row],[E]],".",Tabela813[[#This Row],[D1]],".",Tabela813[[#This Row],[D2]],".",Tabela813[[#This Row],[D3]],".",Tabela813[[#This Row],[T]],".",Tabela813[[#This Row],[D4]]),"")</f>
        <v>1.3.3.1.01.0.7.00</v>
      </c>
      <c r="L549" s="23" t="s">
        <v>1154</v>
      </c>
      <c r="M549" s="20" t="str">
        <f t="shared" si="13"/>
        <v>A</v>
      </c>
      <c r="N549" s="20">
        <f>IF(VALUE(Tabela813[[#This Row],[RED]]) &gt; 0,1,0) + IF(VALUE(J549)&gt;0,8,IF(VALUE(I549)&gt;0,7,IF(VALUE(H549)&gt;0,6,IF(VALUE(G549)&gt;0,5,IF(VALUE(F549)&gt;0,4,IF(VALUE(E549)&gt;0,3,IF(VALUE(D549)&gt;0,2,1)))))))</f>
        <v>7</v>
      </c>
      <c r="O549" s="22" t="s">
        <v>51</v>
      </c>
      <c r="P549" s="1" t="s">
        <v>235</v>
      </c>
      <c r="Q549" s="1"/>
      <c r="R549" s="39"/>
      <c r="S549" s="154" t="s">
        <v>158</v>
      </c>
      <c r="T549" s="7" t="str">
        <f>Tabela813[[#This Row],[NR]]&amp;" - "&amp;Tabela813[[#This Row],[Especificação]]</f>
        <v>1.3.3.1.01.0.7.00 - Delegação para a Prestação dos Serviços de Transporte Rodoviário - Dívida Ativa - Multas da Dívida Ativa</v>
      </c>
    </row>
    <row r="550" spans="1:20" ht="30" x14ac:dyDescent="0.25">
      <c r="A550" s="179"/>
      <c r="B550" s="51"/>
      <c r="C550" s="22" t="s">
        <v>1537</v>
      </c>
      <c r="D550" s="22" t="s">
        <v>1538</v>
      </c>
      <c r="E550" s="22" t="s">
        <v>1538</v>
      </c>
      <c r="F550" s="22" t="s">
        <v>1537</v>
      </c>
      <c r="G550" s="22" t="s">
        <v>1539</v>
      </c>
      <c r="H550" s="22" t="s">
        <v>1540</v>
      </c>
      <c r="I550" s="22" t="s">
        <v>1545</v>
      </c>
      <c r="J550" s="22" t="s">
        <v>1543</v>
      </c>
      <c r="K550" s="20" t="str">
        <f>IF(Tabela813[[#This Row],[C]]&lt;&gt;"",IF(Tabela813[[#This Row],[RED]]&lt;&gt;"",(Tabela813[[#This Row],[RED]] &amp; "."),"") &amp; CONCATENATE(Tabela813[[#This Row],[C]],".",Tabela813[[#This Row],[O]],".",Tabela813[[#This Row],[E]],".",Tabela813[[#This Row],[D1]],".",Tabela813[[#This Row],[D2]],".",Tabela813[[#This Row],[D3]],".",Tabela813[[#This Row],[T]],".",Tabela813[[#This Row],[D4]]),"")</f>
        <v>1.3.3.1.01.0.8.00</v>
      </c>
      <c r="L550" s="23" t="s">
        <v>1155</v>
      </c>
      <c r="M550" s="20" t="str">
        <f t="shared" si="13"/>
        <v>A</v>
      </c>
      <c r="N550" s="20">
        <f>IF(VALUE(Tabela813[[#This Row],[RED]]) &gt; 0,1,0) + IF(VALUE(J550)&gt;0,8,IF(VALUE(I550)&gt;0,7,IF(VALUE(H550)&gt;0,6,IF(VALUE(G550)&gt;0,5,IF(VALUE(F550)&gt;0,4,IF(VALUE(E550)&gt;0,3,IF(VALUE(D550)&gt;0,2,1)))))))</f>
        <v>7</v>
      </c>
      <c r="O550" s="22" t="s">
        <v>51</v>
      </c>
      <c r="P550" s="1" t="s">
        <v>235</v>
      </c>
      <c r="Q550" s="1"/>
      <c r="R550" s="39"/>
      <c r="S550" s="154" t="s">
        <v>158</v>
      </c>
      <c r="T550" s="7" t="str">
        <f>Tabela813[[#This Row],[NR]]&amp;" - "&amp;Tabela813[[#This Row],[Especificação]]</f>
        <v>1.3.3.1.01.0.8.00 - Delegação para a Prestação dos Serviços de Transporte Rodoviário - Juros de Mora da Dívida Ativa</v>
      </c>
    </row>
    <row r="551" spans="1:20" ht="30" x14ac:dyDescent="0.25">
      <c r="A551" s="179"/>
      <c r="B551" s="51"/>
      <c r="C551" s="22" t="s">
        <v>1537</v>
      </c>
      <c r="D551" s="22" t="s">
        <v>1538</v>
      </c>
      <c r="E551" s="22" t="s">
        <v>1538</v>
      </c>
      <c r="F551" s="22" t="s">
        <v>1546</v>
      </c>
      <c r="G551" s="22" t="s">
        <v>1543</v>
      </c>
      <c r="H551" s="22" t="s">
        <v>1540</v>
      </c>
      <c r="I551" s="22" t="s">
        <v>1540</v>
      </c>
      <c r="J551" s="22" t="s">
        <v>1543</v>
      </c>
      <c r="K551" s="20" t="str">
        <f>IF(Tabela813[[#This Row],[C]]&lt;&gt;"",IF(Tabela813[[#This Row],[RED]]&lt;&gt;"",(Tabela813[[#This Row],[RED]] &amp; "."),"") &amp; CONCATENATE(Tabela813[[#This Row],[C]],".",Tabela813[[#This Row],[O]],".",Tabela813[[#This Row],[E]],".",Tabela813[[#This Row],[D1]],".",Tabela813[[#This Row],[D2]],".",Tabela813[[#This Row],[D3]],".",Tabela813[[#This Row],[T]],".",Tabela813[[#This Row],[D4]]),"")</f>
        <v>1.3.3.2.00.0.0.00</v>
      </c>
      <c r="L551" s="23" t="s">
        <v>236</v>
      </c>
      <c r="M551" s="20" t="str">
        <f t="shared" si="13"/>
        <v>S</v>
      </c>
      <c r="N551" s="20">
        <f>IF(VALUE(Tabela813[[#This Row],[RED]]) &gt; 0,1,0) + IF(VALUE(J551)&gt;0,8,IF(VALUE(I551)&gt;0,7,IF(VALUE(H551)&gt;0,6,IF(VALUE(G551)&gt;0,5,IF(VALUE(F551)&gt;0,4,IF(VALUE(E551)&gt;0,3,IF(VALUE(D551)&gt;0,2,1)))))))</f>
        <v>4</v>
      </c>
      <c r="O551" s="22" t="s">
        <v>45</v>
      </c>
      <c r="P551" s="1" t="s">
        <v>237</v>
      </c>
      <c r="Q551" s="1"/>
      <c r="R551" s="39"/>
      <c r="S551" s="154" t="s">
        <v>158</v>
      </c>
      <c r="T551" s="7" t="str">
        <f>Tabela813[[#This Row],[NR]]&amp;" - "&amp;Tabela813[[#This Row],[Especificação]]</f>
        <v>1.3.3.2.00.0.0.00 - Delegação dos Serviços de Infraestrutura</v>
      </c>
    </row>
    <row r="552" spans="1:20" ht="30" x14ac:dyDescent="0.25">
      <c r="A552" s="179"/>
      <c r="B552" s="51"/>
      <c r="C552" s="22" t="s">
        <v>1537</v>
      </c>
      <c r="D552" s="22" t="s">
        <v>1538</v>
      </c>
      <c r="E552" s="22" t="s">
        <v>1538</v>
      </c>
      <c r="F552" s="22" t="s">
        <v>1546</v>
      </c>
      <c r="G552" s="22" t="s">
        <v>1539</v>
      </c>
      <c r="H552" s="22" t="s">
        <v>1540</v>
      </c>
      <c r="I552" s="22" t="s">
        <v>1540</v>
      </c>
      <c r="J552" s="22" t="s">
        <v>1543</v>
      </c>
      <c r="K552" s="20" t="str">
        <f>IF(Tabela813[[#This Row],[C]]&lt;&gt;"",IF(Tabela813[[#This Row],[RED]]&lt;&gt;"",(Tabela813[[#This Row],[RED]] &amp; "."),"") &amp; CONCATENATE(Tabela813[[#This Row],[C]],".",Tabela813[[#This Row],[O]],".",Tabela813[[#This Row],[E]],".",Tabela813[[#This Row],[D1]],".",Tabela813[[#This Row],[D2]],".",Tabela813[[#This Row],[D3]],".",Tabela813[[#This Row],[T]],".",Tabela813[[#This Row],[D4]]),"")</f>
        <v>1.3.3.2.01.0.0.00</v>
      </c>
      <c r="L552" s="23" t="s">
        <v>238</v>
      </c>
      <c r="M552" s="20" t="str">
        <f t="shared" si="13"/>
        <v>S</v>
      </c>
      <c r="N552" s="20">
        <f>IF(VALUE(Tabela813[[#This Row],[RED]]) &gt; 0,1,0) + IF(VALUE(J552)&gt;0,8,IF(VALUE(I552)&gt;0,7,IF(VALUE(H552)&gt;0,6,IF(VALUE(G552)&gt;0,5,IF(VALUE(F552)&gt;0,4,IF(VALUE(E552)&gt;0,3,IF(VALUE(D552)&gt;0,2,1)))))))</f>
        <v>5</v>
      </c>
      <c r="O552" s="22" t="s">
        <v>51</v>
      </c>
      <c r="P552" s="1" t="s">
        <v>239</v>
      </c>
      <c r="Q552" s="1"/>
      <c r="R552" s="39"/>
      <c r="S552" s="154" t="s">
        <v>158</v>
      </c>
      <c r="T552" s="7" t="str">
        <f>Tabela813[[#This Row],[NR]]&amp;" - "&amp;Tabela813[[#This Row],[Especificação]]</f>
        <v>1.3.3.2.01.0.0.00 - Delegação para Exploração da Infraestrutura de Transporte Rodoviário</v>
      </c>
    </row>
    <row r="553" spans="1:20" ht="30" x14ac:dyDescent="0.25">
      <c r="A553" s="179"/>
      <c r="B553" s="51"/>
      <c r="C553" s="22" t="s">
        <v>1537</v>
      </c>
      <c r="D553" s="22" t="s">
        <v>1538</v>
      </c>
      <c r="E553" s="22" t="s">
        <v>1538</v>
      </c>
      <c r="F553" s="22" t="s">
        <v>1546</v>
      </c>
      <c r="G553" s="22" t="s">
        <v>1539</v>
      </c>
      <c r="H553" s="22" t="s">
        <v>1537</v>
      </c>
      <c r="I553" s="22" t="s">
        <v>1540</v>
      </c>
      <c r="J553" s="22" t="s">
        <v>1543</v>
      </c>
      <c r="K553" s="20" t="str">
        <f>IF(Tabela813[[#This Row],[C]]&lt;&gt;"",IF(Tabela813[[#This Row],[RED]]&lt;&gt;"",(Tabela813[[#This Row],[RED]] &amp; "."),"") &amp; CONCATENATE(Tabela813[[#This Row],[C]],".",Tabela813[[#This Row],[O]],".",Tabela813[[#This Row],[E]],".",Tabela813[[#This Row],[D1]],".",Tabela813[[#This Row],[D2]],".",Tabela813[[#This Row],[D3]],".",Tabela813[[#This Row],[T]],".",Tabela813[[#This Row],[D4]]),"")</f>
        <v>1.3.3.2.01.1.0.00</v>
      </c>
      <c r="L553" s="23" t="s">
        <v>240</v>
      </c>
      <c r="M553" s="20" t="str">
        <f t="shared" si="13"/>
        <v>S</v>
      </c>
      <c r="N553" s="20">
        <f>IF(VALUE(Tabela813[[#This Row],[RED]]) &gt; 0,1,0) + IF(VALUE(J553)&gt;0,8,IF(VALUE(I553)&gt;0,7,IF(VALUE(H553)&gt;0,6,IF(VALUE(G553)&gt;0,5,IF(VALUE(F553)&gt;0,4,IF(VALUE(E553)&gt;0,3,IF(VALUE(D553)&gt;0,2,1)))))))</f>
        <v>6</v>
      </c>
      <c r="O553" s="22" t="s">
        <v>51</v>
      </c>
      <c r="P553" s="1" t="s">
        <v>241</v>
      </c>
      <c r="Q553" s="1"/>
      <c r="R553" s="39"/>
      <c r="S553" s="154" t="s">
        <v>158</v>
      </c>
      <c r="T553" s="7" t="str">
        <f>Tabela813[[#This Row],[NR]]&amp;" - "&amp;Tabela813[[#This Row],[Especificação]]</f>
        <v>1.3.3.2.01.1.0.00 - Delegação para Exploração da Infraestrutura de Transporte Rodoviário para o Setor Privado</v>
      </c>
    </row>
    <row r="554" spans="1:20" ht="30" x14ac:dyDescent="0.25">
      <c r="A554" s="179"/>
      <c r="B554" s="51"/>
      <c r="C554" s="22" t="s">
        <v>1537</v>
      </c>
      <c r="D554" s="22" t="s">
        <v>1538</v>
      </c>
      <c r="E554" s="22" t="s">
        <v>1538</v>
      </c>
      <c r="F554" s="22" t="s">
        <v>1546</v>
      </c>
      <c r="G554" s="22" t="s">
        <v>1539</v>
      </c>
      <c r="H554" s="22" t="s">
        <v>1537</v>
      </c>
      <c r="I554" s="22" t="s">
        <v>1537</v>
      </c>
      <c r="J554" s="22" t="s">
        <v>1543</v>
      </c>
      <c r="K554" s="20" t="str">
        <f>IF(Tabela813[[#This Row],[C]]&lt;&gt;"",IF(Tabela813[[#This Row],[RED]]&lt;&gt;"",(Tabela813[[#This Row],[RED]] &amp; "."),"") &amp; CONCATENATE(Tabela813[[#This Row],[C]],".",Tabela813[[#This Row],[O]],".",Tabela813[[#This Row],[E]],".",Tabela813[[#This Row],[D1]],".",Tabela813[[#This Row],[D2]],".",Tabela813[[#This Row],[D3]],".",Tabela813[[#This Row],[T]],".",Tabela813[[#This Row],[D4]]),"")</f>
        <v>1.3.3.2.01.1.1.00</v>
      </c>
      <c r="L554" s="23" t="s">
        <v>1156</v>
      </c>
      <c r="M554" s="20" t="str">
        <f t="shared" si="13"/>
        <v>A</v>
      </c>
      <c r="N554" s="20">
        <f>IF(VALUE(Tabela813[[#This Row],[RED]]) &gt; 0,1,0) + IF(VALUE(J554)&gt;0,8,IF(VALUE(I554)&gt;0,7,IF(VALUE(H554)&gt;0,6,IF(VALUE(G554)&gt;0,5,IF(VALUE(F554)&gt;0,4,IF(VALUE(E554)&gt;0,3,IF(VALUE(D554)&gt;0,2,1)))))))</f>
        <v>7</v>
      </c>
      <c r="O554" s="22" t="s">
        <v>51</v>
      </c>
      <c r="P554" s="1" t="s">
        <v>241</v>
      </c>
      <c r="Q554" s="1"/>
      <c r="R554" s="39"/>
      <c r="S554" s="154" t="s">
        <v>158</v>
      </c>
      <c r="T554" s="7" t="str">
        <f>Tabela813[[#This Row],[NR]]&amp;" - "&amp;Tabela813[[#This Row],[Especificação]]</f>
        <v>1.3.3.2.01.1.1.00 - Delegação para Exploração da Infraestrutura de Transporte Rodoviário para o Setor Privado - Principal</v>
      </c>
    </row>
    <row r="555" spans="1:20" ht="30" x14ac:dyDescent="0.25">
      <c r="A555" s="179"/>
      <c r="B555" s="51"/>
      <c r="C555" s="22" t="s">
        <v>1537</v>
      </c>
      <c r="D555" s="22" t="s">
        <v>1538</v>
      </c>
      <c r="E555" s="22" t="s">
        <v>1538</v>
      </c>
      <c r="F555" s="22" t="s">
        <v>1546</v>
      </c>
      <c r="G555" s="22" t="s">
        <v>1539</v>
      </c>
      <c r="H555" s="22" t="s">
        <v>1537</v>
      </c>
      <c r="I555" s="22" t="s">
        <v>1546</v>
      </c>
      <c r="J555" s="22" t="s">
        <v>1543</v>
      </c>
      <c r="K555" s="20" t="str">
        <f>IF(Tabela813[[#This Row],[C]]&lt;&gt;"",IF(Tabela813[[#This Row],[RED]]&lt;&gt;"",(Tabela813[[#This Row],[RED]] &amp; "."),"") &amp; CONCATENATE(Tabela813[[#This Row],[C]],".",Tabela813[[#This Row],[O]],".",Tabela813[[#This Row],[E]],".",Tabela813[[#This Row],[D1]],".",Tabela813[[#This Row],[D2]],".",Tabela813[[#This Row],[D3]],".",Tabela813[[#This Row],[T]],".",Tabela813[[#This Row],[D4]]),"")</f>
        <v>1.3.3.2.01.1.2.00</v>
      </c>
      <c r="L555" s="23" t="s">
        <v>1157</v>
      </c>
      <c r="M555" s="20" t="str">
        <f t="shared" si="13"/>
        <v>A</v>
      </c>
      <c r="N555" s="20">
        <f>IF(VALUE(Tabela813[[#This Row],[RED]]) &gt; 0,1,0) + IF(VALUE(J555)&gt;0,8,IF(VALUE(I555)&gt;0,7,IF(VALUE(H555)&gt;0,6,IF(VALUE(G555)&gt;0,5,IF(VALUE(F555)&gt;0,4,IF(VALUE(E555)&gt;0,3,IF(VALUE(D555)&gt;0,2,1)))))))</f>
        <v>7</v>
      </c>
      <c r="O555" s="22" t="s">
        <v>51</v>
      </c>
      <c r="P555" s="1" t="s">
        <v>241</v>
      </c>
      <c r="Q555" s="1"/>
      <c r="R555" s="39"/>
      <c r="S555" s="154" t="s">
        <v>158</v>
      </c>
      <c r="T555" s="7" t="str">
        <f>Tabela813[[#This Row],[NR]]&amp;" - "&amp;Tabela813[[#This Row],[Especificação]]</f>
        <v>1.3.3.2.01.1.2.00 - Delegação para Exploração da Infraestrutura de Transporte Rodoviário para o Setor Privado - Multas e Juros de Mora</v>
      </c>
    </row>
    <row r="556" spans="1:20" ht="30" x14ac:dyDescent="0.25">
      <c r="A556" s="179"/>
      <c r="B556" s="51"/>
      <c r="C556" s="22" t="s">
        <v>1537</v>
      </c>
      <c r="D556" s="22" t="s">
        <v>1538</v>
      </c>
      <c r="E556" s="22" t="s">
        <v>1538</v>
      </c>
      <c r="F556" s="22" t="s">
        <v>1546</v>
      </c>
      <c r="G556" s="22" t="s">
        <v>1539</v>
      </c>
      <c r="H556" s="22" t="s">
        <v>1537</v>
      </c>
      <c r="I556" s="22" t="s">
        <v>1538</v>
      </c>
      <c r="J556" s="22" t="s">
        <v>1543</v>
      </c>
      <c r="K556" s="20" t="str">
        <f>IF(Tabela813[[#This Row],[C]]&lt;&gt;"",IF(Tabela813[[#This Row],[RED]]&lt;&gt;"",(Tabela813[[#This Row],[RED]] &amp; "."),"") &amp; CONCATENATE(Tabela813[[#This Row],[C]],".",Tabela813[[#This Row],[O]],".",Tabela813[[#This Row],[E]],".",Tabela813[[#This Row],[D1]],".",Tabela813[[#This Row],[D2]],".",Tabela813[[#This Row],[D3]],".",Tabela813[[#This Row],[T]],".",Tabela813[[#This Row],[D4]]),"")</f>
        <v>1.3.3.2.01.1.3.00</v>
      </c>
      <c r="L556" s="23" t="s">
        <v>1158</v>
      </c>
      <c r="M556" s="20" t="str">
        <f t="shared" si="13"/>
        <v>A</v>
      </c>
      <c r="N556" s="20">
        <f>IF(VALUE(Tabela813[[#This Row],[RED]]) &gt; 0,1,0) + IF(VALUE(J556)&gt;0,8,IF(VALUE(I556)&gt;0,7,IF(VALUE(H556)&gt;0,6,IF(VALUE(G556)&gt;0,5,IF(VALUE(F556)&gt;0,4,IF(VALUE(E556)&gt;0,3,IF(VALUE(D556)&gt;0,2,1)))))))</f>
        <v>7</v>
      </c>
      <c r="O556" s="22" t="s">
        <v>51</v>
      </c>
      <c r="P556" s="1" t="s">
        <v>241</v>
      </c>
      <c r="Q556" s="1"/>
      <c r="R556" s="39"/>
      <c r="S556" s="154" t="s">
        <v>158</v>
      </c>
      <c r="T556" s="7" t="str">
        <f>Tabela813[[#This Row],[NR]]&amp;" - "&amp;Tabela813[[#This Row],[Especificação]]</f>
        <v>1.3.3.2.01.1.3.00 - Delegação para Exploração da Infraestrutura de Transporte Rodoviário para o Setor Privado - Dívida Ativa</v>
      </c>
    </row>
    <row r="557" spans="1:20" ht="30" x14ac:dyDescent="0.25">
      <c r="A557" s="179"/>
      <c r="B557" s="51"/>
      <c r="C557" s="22" t="s">
        <v>1537</v>
      </c>
      <c r="D557" s="22" t="s">
        <v>1538</v>
      </c>
      <c r="E557" s="22" t="s">
        <v>1538</v>
      </c>
      <c r="F557" s="22" t="s">
        <v>1546</v>
      </c>
      <c r="G557" s="22" t="s">
        <v>1539</v>
      </c>
      <c r="H557" s="22" t="s">
        <v>1537</v>
      </c>
      <c r="I557" s="22" t="s">
        <v>1547</v>
      </c>
      <c r="J557" s="22" t="s">
        <v>1543</v>
      </c>
      <c r="K557" s="20" t="str">
        <f>IF(Tabela813[[#This Row],[C]]&lt;&gt;"",IF(Tabela813[[#This Row],[RED]]&lt;&gt;"",(Tabela813[[#This Row],[RED]] &amp; "."),"") &amp; CONCATENATE(Tabela813[[#This Row],[C]],".",Tabela813[[#This Row],[O]],".",Tabela813[[#This Row],[E]],".",Tabela813[[#This Row],[D1]],".",Tabela813[[#This Row],[D2]],".",Tabela813[[#This Row],[D3]],".",Tabela813[[#This Row],[T]],".",Tabela813[[#This Row],[D4]]),"")</f>
        <v>1.3.3.2.01.1.4.00</v>
      </c>
      <c r="L557" s="23" t="s">
        <v>1159</v>
      </c>
      <c r="M557" s="20" t="str">
        <f t="shared" si="13"/>
        <v>A</v>
      </c>
      <c r="N557" s="20">
        <f>IF(VALUE(Tabela813[[#This Row],[RED]]) &gt; 0,1,0) + IF(VALUE(J557)&gt;0,8,IF(VALUE(I557)&gt;0,7,IF(VALUE(H557)&gt;0,6,IF(VALUE(G557)&gt;0,5,IF(VALUE(F557)&gt;0,4,IF(VALUE(E557)&gt;0,3,IF(VALUE(D557)&gt;0,2,1)))))))</f>
        <v>7</v>
      </c>
      <c r="O557" s="22" t="s">
        <v>51</v>
      </c>
      <c r="P557" s="1" t="s">
        <v>241</v>
      </c>
      <c r="Q557" s="1"/>
      <c r="R557" s="39"/>
      <c r="S557" s="154" t="s">
        <v>158</v>
      </c>
      <c r="T557" s="7" t="str">
        <f>Tabela813[[#This Row],[NR]]&amp;" - "&amp;Tabela813[[#This Row],[Especificação]]</f>
        <v>1.3.3.2.01.1.4.00 - Delegação para Exploração da Infraestrutura de Transporte Rodoviário para o Setor Privado - Dívida Ativa - Multas e Juros de Mora da Dívida Ativa</v>
      </c>
    </row>
    <row r="558" spans="1:20" ht="30" x14ac:dyDescent="0.25">
      <c r="A558" s="179"/>
      <c r="B558" s="51"/>
      <c r="C558" s="22" t="s">
        <v>1537</v>
      </c>
      <c r="D558" s="22" t="s">
        <v>1538</v>
      </c>
      <c r="E558" s="22" t="s">
        <v>1538</v>
      </c>
      <c r="F558" s="22" t="s">
        <v>1546</v>
      </c>
      <c r="G558" s="22" t="s">
        <v>1539</v>
      </c>
      <c r="H558" s="22" t="s">
        <v>1537</v>
      </c>
      <c r="I558" s="22" t="s">
        <v>1548</v>
      </c>
      <c r="J558" s="22" t="s">
        <v>1543</v>
      </c>
      <c r="K558" s="20" t="str">
        <f>IF(Tabela813[[#This Row],[C]]&lt;&gt;"",IF(Tabela813[[#This Row],[RED]]&lt;&gt;"",(Tabela813[[#This Row],[RED]] &amp; "."),"") &amp; CONCATENATE(Tabela813[[#This Row],[C]],".",Tabela813[[#This Row],[O]],".",Tabela813[[#This Row],[E]],".",Tabela813[[#This Row],[D1]],".",Tabela813[[#This Row],[D2]],".",Tabela813[[#This Row],[D3]],".",Tabela813[[#This Row],[T]],".",Tabela813[[#This Row],[D4]]),"")</f>
        <v>1.3.3.2.01.1.5.00</v>
      </c>
      <c r="L558" s="23" t="s">
        <v>1160</v>
      </c>
      <c r="M558" s="20" t="str">
        <f t="shared" si="13"/>
        <v>A</v>
      </c>
      <c r="N558" s="20">
        <f>IF(VALUE(Tabela813[[#This Row],[RED]]) &gt; 0,1,0) + IF(VALUE(J558)&gt;0,8,IF(VALUE(I558)&gt;0,7,IF(VALUE(H558)&gt;0,6,IF(VALUE(G558)&gt;0,5,IF(VALUE(F558)&gt;0,4,IF(VALUE(E558)&gt;0,3,IF(VALUE(D558)&gt;0,2,1)))))))</f>
        <v>7</v>
      </c>
      <c r="O558" s="22" t="s">
        <v>51</v>
      </c>
      <c r="P558" s="1" t="s">
        <v>241</v>
      </c>
      <c r="Q558" s="1"/>
      <c r="R558" s="39"/>
      <c r="S558" s="154" t="s">
        <v>158</v>
      </c>
      <c r="T558" s="7" t="str">
        <f>Tabela813[[#This Row],[NR]]&amp;" - "&amp;Tabela813[[#This Row],[Especificação]]</f>
        <v>1.3.3.2.01.1.5.00 - Delegação para Exploração da Infraestrutura de Transporte Rodoviário para o Setor Privado - Multas</v>
      </c>
    </row>
    <row r="559" spans="1:20" ht="30" x14ac:dyDescent="0.25">
      <c r="A559" s="179"/>
      <c r="B559" s="51"/>
      <c r="C559" s="22" t="s">
        <v>1537</v>
      </c>
      <c r="D559" s="22" t="s">
        <v>1538</v>
      </c>
      <c r="E559" s="22" t="s">
        <v>1538</v>
      </c>
      <c r="F559" s="22" t="s">
        <v>1546</v>
      </c>
      <c r="G559" s="22" t="s">
        <v>1539</v>
      </c>
      <c r="H559" s="22" t="s">
        <v>1537</v>
      </c>
      <c r="I559" s="22" t="s">
        <v>1542</v>
      </c>
      <c r="J559" s="22" t="s">
        <v>1543</v>
      </c>
      <c r="K559" s="20" t="str">
        <f>IF(Tabela813[[#This Row],[C]]&lt;&gt;"",IF(Tabela813[[#This Row],[RED]]&lt;&gt;"",(Tabela813[[#This Row],[RED]] &amp; "."),"") &amp; CONCATENATE(Tabela813[[#This Row],[C]],".",Tabela813[[#This Row],[O]],".",Tabela813[[#This Row],[E]],".",Tabela813[[#This Row],[D1]],".",Tabela813[[#This Row],[D2]],".",Tabela813[[#This Row],[D3]],".",Tabela813[[#This Row],[T]],".",Tabela813[[#This Row],[D4]]),"")</f>
        <v>1.3.3.2.01.1.6.00</v>
      </c>
      <c r="L559" s="23" t="s">
        <v>1161</v>
      </c>
      <c r="M559" s="20" t="str">
        <f t="shared" si="13"/>
        <v>A</v>
      </c>
      <c r="N559" s="20">
        <f>IF(VALUE(Tabela813[[#This Row],[RED]]) &gt; 0,1,0) + IF(VALUE(J559)&gt;0,8,IF(VALUE(I559)&gt;0,7,IF(VALUE(H559)&gt;0,6,IF(VALUE(G559)&gt;0,5,IF(VALUE(F559)&gt;0,4,IF(VALUE(E559)&gt;0,3,IF(VALUE(D559)&gt;0,2,1)))))))</f>
        <v>7</v>
      </c>
      <c r="O559" s="22" t="s">
        <v>51</v>
      </c>
      <c r="P559" s="1" t="s">
        <v>241</v>
      </c>
      <c r="Q559" s="1"/>
      <c r="R559" s="39"/>
      <c r="S559" s="154" t="s">
        <v>158</v>
      </c>
      <c r="T559" s="7" t="str">
        <f>Tabela813[[#This Row],[NR]]&amp;" - "&amp;Tabela813[[#This Row],[Especificação]]</f>
        <v>1.3.3.2.01.1.6.00 - Delegação para Exploração da Infraestrutura de Transporte Rodoviário para o Setor Privado - Juros de Mora</v>
      </c>
    </row>
    <row r="560" spans="1:20" ht="30" x14ac:dyDescent="0.25">
      <c r="A560" s="179"/>
      <c r="B560" s="51"/>
      <c r="C560" s="22" t="s">
        <v>1537</v>
      </c>
      <c r="D560" s="22" t="s">
        <v>1538</v>
      </c>
      <c r="E560" s="22" t="s">
        <v>1538</v>
      </c>
      <c r="F560" s="22" t="s">
        <v>1546</v>
      </c>
      <c r="G560" s="22" t="s">
        <v>1539</v>
      </c>
      <c r="H560" s="22" t="s">
        <v>1537</v>
      </c>
      <c r="I560" s="22" t="s">
        <v>1544</v>
      </c>
      <c r="J560" s="22" t="s">
        <v>1543</v>
      </c>
      <c r="K560" s="20" t="str">
        <f>IF(Tabela813[[#This Row],[C]]&lt;&gt;"",IF(Tabela813[[#This Row],[RED]]&lt;&gt;"",(Tabela813[[#This Row],[RED]] &amp; "."),"") &amp; CONCATENATE(Tabela813[[#This Row],[C]],".",Tabela813[[#This Row],[O]],".",Tabela813[[#This Row],[E]],".",Tabela813[[#This Row],[D1]],".",Tabela813[[#This Row],[D2]],".",Tabela813[[#This Row],[D3]],".",Tabela813[[#This Row],[T]],".",Tabela813[[#This Row],[D4]]),"")</f>
        <v>1.3.3.2.01.1.7.00</v>
      </c>
      <c r="L560" s="23" t="s">
        <v>1162</v>
      </c>
      <c r="M560" s="20" t="str">
        <f t="shared" si="13"/>
        <v>A</v>
      </c>
      <c r="N560" s="20">
        <f>IF(VALUE(Tabela813[[#This Row],[RED]]) &gt; 0,1,0) + IF(VALUE(J560)&gt;0,8,IF(VALUE(I560)&gt;0,7,IF(VALUE(H560)&gt;0,6,IF(VALUE(G560)&gt;0,5,IF(VALUE(F560)&gt;0,4,IF(VALUE(E560)&gt;0,3,IF(VALUE(D560)&gt;0,2,1)))))))</f>
        <v>7</v>
      </c>
      <c r="O560" s="22" t="s">
        <v>51</v>
      </c>
      <c r="P560" s="1" t="s">
        <v>241</v>
      </c>
      <c r="Q560" s="1"/>
      <c r="R560" s="39"/>
      <c r="S560" s="154" t="s">
        <v>158</v>
      </c>
      <c r="T560" s="7" t="str">
        <f>Tabela813[[#This Row],[NR]]&amp;" - "&amp;Tabela813[[#This Row],[Especificação]]</f>
        <v>1.3.3.2.01.1.7.00 - Delegação para Exploração da Infraestrutura de Transporte Rodoviário para o Setor Privado - Dívida Ativa - Multas da Dívida Ativa</v>
      </c>
    </row>
    <row r="561" spans="1:20" ht="30" x14ac:dyDescent="0.25">
      <c r="A561" s="179"/>
      <c r="B561" s="51"/>
      <c r="C561" s="22" t="s">
        <v>1537</v>
      </c>
      <c r="D561" s="22" t="s">
        <v>1538</v>
      </c>
      <c r="E561" s="22" t="s">
        <v>1538</v>
      </c>
      <c r="F561" s="22" t="s">
        <v>1546</v>
      </c>
      <c r="G561" s="22" t="s">
        <v>1539</v>
      </c>
      <c r="H561" s="22" t="s">
        <v>1537</v>
      </c>
      <c r="I561" s="22" t="s">
        <v>1545</v>
      </c>
      <c r="J561" s="22" t="s">
        <v>1543</v>
      </c>
      <c r="K561" s="20" t="str">
        <f>IF(Tabela813[[#This Row],[C]]&lt;&gt;"",IF(Tabela813[[#This Row],[RED]]&lt;&gt;"",(Tabela813[[#This Row],[RED]] &amp; "."),"") &amp; CONCATENATE(Tabela813[[#This Row],[C]],".",Tabela813[[#This Row],[O]],".",Tabela813[[#This Row],[E]],".",Tabela813[[#This Row],[D1]],".",Tabela813[[#This Row],[D2]],".",Tabela813[[#This Row],[D3]],".",Tabela813[[#This Row],[T]],".",Tabela813[[#This Row],[D4]]),"")</f>
        <v>1.3.3.2.01.1.8.00</v>
      </c>
      <c r="L561" s="23" t="s">
        <v>1163</v>
      </c>
      <c r="M561" s="20" t="str">
        <f t="shared" si="13"/>
        <v>A</v>
      </c>
      <c r="N561" s="20">
        <f>IF(VALUE(Tabela813[[#This Row],[RED]]) &gt; 0,1,0) + IF(VALUE(J561)&gt;0,8,IF(VALUE(I561)&gt;0,7,IF(VALUE(H561)&gt;0,6,IF(VALUE(G561)&gt;0,5,IF(VALUE(F561)&gt;0,4,IF(VALUE(E561)&gt;0,3,IF(VALUE(D561)&gt;0,2,1)))))))</f>
        <v>7</v>
      </c>
      <c r="O561" s="22" t="s">
        <v>51</v>
      </c>
      <c r="P561" s="1" t="s">
        <v>241</v>
      </c>
      <c r="Q561" s="1"/>
      <c r="R561" s="39"/>
      <c r="S561" s="154" t="s">
        <v>158</v>
      </c>
      <c r="T561" s="7" t="str">
        <f>Tabela813[[#This Row],[NR]]&amp;" - "&amp;Tabela813[[#This Row],[Especificação]]</f>
        <v>1.3.3.2.01.1.8.00 - Delegação para Exploração da Infraestrutura de Transporte Rodoviário para o Setor Privado - Juros de Mora da Dívida Ativa</v>
      </c>
    </row>
    <row r="562" spans="1:20" ht="45" x14ac:dyDescent="0.25">
      <c r="A562" s="179"/>
      <c r="B562" s="51"/>
      <c r="C562" s="22" t="s">
        <v>1537</v>
      </c>
      <c r="D562" s="22" t="s">
        <v>1538</v>
      </c>
      <c r="E562" s="22" t="s">
        <v>1538</v>
      </c>
      <c r="F562" s="22" t="s">
        <v>1546</v>
      </c>
      <c r="G562" s="22" t="s">
        <v>1539</v>
      </c>
      <c r="H562" s="22" t="s">
        <v>1546</v>
      </c>
      <c r="I562" s="22" t="s">
        <v>1540</v>
      </c>
      <c r="J562" s="22" t="s">
        <v>1543</v>
      </c>
      <c r="K562" s="20" t="str">
        <f>IF(Tabela813[[#This Row],[C]]&lt;&gt;"",IF(Tabela813[[#This Row],[RED]]&lt;&gt;"",(Tabela813[[#This Row],[RED]] &amp; "."),"") &amp; CONCATENATE(Tabela813[[#This Row],[C]],".",Tabela813[[#This Row],[O]],".",Tabela813[[#This Row],[E]],".",Tabela813[[#This Row],[D1]],".",Tabela813[[#This Row],[D2]],".",Tabela813[[#This Row],[D3]],".",Tabela813[[#This Row],[T]],".",Tabela813[[#This Row],[D4]]),"")</f>
        <v>1.3.3.2.01.2.0.00</v>
      </c>
      <c r="L562" s="1" t="s">
        <v>6120</v>
      </c>
      <c r="M562" s="20" t="str">
        <f t="shared" si="13"/>
        <v>S</v>
      </c>
      <c r="N562" s="20">
        <f>IF(VALUE(Tabela813[[#This Row],[RED]]) &gt; 0,1,0) + IF(VALUE(J562)&gt;0,8,IF(VALUE(I562)&gt;0,7,IF(VALUE(H562)&gt;0,6,IF(VALUE(G562)&gt;0,5,IF(VALUE(F562)&gt;0,4,IF(VALUE(E562)&gt;0,3,IF(VALUE(D562)&gt;0,2,1)))))))</f>
        <v>6</v>
      </c>
      <c r="O562" s="22" t="s">
        <v>51</v>
      </c>
      <c r="P562" s="1" t="s">
        <v>243</v>
      </c>
      <c r="Q562" s="1"/>
      <c r="R562" s="39"/>
      <c r="S562" s="154" t="s">
        <v>158</v>
      </c>
      <c r="T562" s="7" t="str">
        <f>Tabela813[[#This Row],[NR]]&amp;" - "&amp;Tabela813[[#This Row],[Especificação]]</f>
        <v>1.3.3.2.01.2.0.00 - Delegação para Exploração da Infraestrutura de Transporte Rodoviário para Os Estados, Distrito Federal e Municípios</v>
      </c>
    </row>
    <row r="563" spans="1:20" ht="30" x14ac:dyDescent="0.25">
      <c r="A563" s="179"/>
      <c r="B563" s="51"/>
      <c r="C563" s="22" t="s">
        <v>1537</v>
      </c>
      <c r="D563" s="22" t="s">
        <v>1538</v>
      </c>
      <c r="E563" s="22" t="s">
        <v>1538</v>
      </c>
      <c r="F563" s="22" t="s">
        <v>1546</v>
      </c>
      <c r="G563" s="22" t="s">
        <v>1539</v>
      </c>
      <c r="H563" s="22" t="s">
        <v>1546</v>
      </c>
      <c r="I563" s="22" t="s">
        <v>1537</v>
      </c>
      <c r="J563" s="22" t="s">
        <v>1543</v>
      </c>
      <c r="K563" s="20" t="str">
        <f>IF(Tabela813[[#This Row],[C]]&lt;&gt;"",IF(Tabela813[[#This Row],[RED]]&lt;&gt;"",(Tabela813[[#This Row],[RED]] &amp; "."),"") &amp; CONCATENATE(Tabela813[[#This Row],[C]],".",Tabela813[[#This Row],[O]],".",Tabela813[[#This Row],[E]],".",Tabela813[[#This Row],[D1]],".",Tabela813[[#This Row],[D2]],".",Tabela813[[#This Row],[D3]],".",Tabela813[[#This Row],[T]],".",Tabela813[[#This Row],[D4]]),"")</f>
        <v>1.3.3.2.01.2.1.00</v>
      </c>
      <c r="L563" s="1" t="s">
        <v>6121</v>
      </c>
      <c r="M563" s="20" t="str">
        <f t="shared" si="13"/>
        <v>A</v>
      </c>
      <c r="N563" s="20">
        <f>IF(VALUE(Tabela813[[#This Row],[RED]]) &gt; 0,1,0) + IF(VALUE(J563)&gt;0,8,IF(VALUE(I563)&gt;0,7,IF(VALUE(H563)&gt;0,6,IF(VALUE(G563)&gt;0,5,IF(VALUE(F563)&gt;0,4,IF(VALUE(E563)&gt;0,3,IF(VALUE(D563)&gt;0,2,1)))))))</f>
        <v>7</v>
      </c>
      <c r="O563" s="22" t="s">
        <v>51</v>
      </c>
      <c r="P563" s="10" t="s">
        <v>4450</v>
      </c>
      <c r="Q563" s="1"/>
      <c r="R563" s="39"/>
      <c r="S563" s="154" t="s">
        <v>158</v>
      </c>
      <c r="T563" s="7" t="str">
        <f>Tabela813[[#This Row],[NR]]&amp;" - "&amp;Tabela813[[#This Row],[Especificação]]</f>
        <v>1.3.3.2.01.2.1.00 - Delegação para Exploração da Infraestrutura de Transporte Rodoviário para Os Estados, Distrito Federal e Municípios - Principal</v>
      </c>
    </row>
    <row r="564" spans="1:20" ht="30" x14ac:dyDescent="0.25">
      <c r="A564" s="179"/>
      <c r="B564" s="51"/>
      <c r="C564" s="22" t="s">
        <v>1537</v>
      </c>
      <c r="D564" s="22" t="s">
        <v>1538</v>
      </c>
      <c r="E564" s="22" t="s">
        <v>1538</v>
      </c>
      <c r="F564" s="22" t="s">
        <v>1546</v>
      </c>
      <c r="G564" s="22" t="s">
        <v>1539</v>
      </c>
      <c r="H564" s="22" t="s">
        <v>1546</v>
      </c>
      <c r="I564" s="22" t="s">
        <v>1546</v>
      </c>
      <c r="J564" s="22" t="s">
        <v>1543</v>
      </c>
      <c r="K564" s="20" t="str">
        <f>IF(Tabela813[[#This Row],[C]]&lt;&gt;"",IF(Tabela813[[#This Row],[RED]]&lt;&gt;"",(Tabela813[[#This Row],[RED]] &amp; "."),"") &amp; CONCATENATE(Tabela813[[#This Row],[C]],".",Tabela813[[#This Row],[O]],".",Tabela813[[#This Row],[E]],".",Tabela813[[#This Row],[D1]],".",Tabela813[[#This Row],[D2]],".",Tabela813[[#This Row],[D3]],".",Tabela813[[#This Row],[T]],".",Tabela813[[#This Row],[D4]]),"")</f>
        <v>1.3.3.2.01.2.2.00</v>
      </c>
      <c r="L564" s="1" t="s">
        <v>6122</v>
      </c>
      <c r="M564" s="20" t="str">
        <f t="shared" si="13"/>
        <v>A</v>
      </c>
      <c r="N564" s="20">
        <f>IF(VALUE(Tabela813[[#This Row],[RED]]) &gt; 0,1,0) + IF(VALUE(J564)&gt;0,8,IF(VALUE(I564)&gt;0,7,IF(VALUE(H564)&gt;0,6,IF(VALUE(G564)&gt;0,5,IF(VALUE(F564)&gt;0,4,IF(VALUE(E564)&gt;0,3,IF(VALUE(D564)&gt;0,2,1)))))))</f>
        <v>7</v>
      </c>
      <c r="O564" s="22" t="s">
        <v>51</v>
      </c>
      <c r="P564" s="10" t="s">
        <v>4450</v>
      </c>
      <c r="Q564" s="1"/>
      <c r="R564" s="39"/>
      <c r="S564" s="154" t="s">
        <v>158</v>
      </c>
      <c r="T564" s="7" t="str">
        <f>Tabela813[[#This Row],[NR]]&amp;" - "&amp;Tabela813[[#This Row],[Especificação]]</f>
        <v>1.3.3.2.01.2.2.00 - Delegação para Exploração da Infraestrutura de Transporte Rodoviário para Os Estados, Distrito Federal e Municípios - Multas e Juros de Mora</v>
      </c>
    </row>
    <row r="565" spans="1:20" ht="30" x14ac:dyDescent="0.25">
      <c r="A565" s="179"/>
      <c r="B565" s="51"/>
      <c r="C565" s="22" t="s">
        <v>1537</v>
      </c>
      <c r="D565" s="22" t="s">
        <v>1538</v>
      </c>
      <c r="E565" s="22" t="s">
        <v>1538</v>
      </c>
      <c r="F565" s="22" t="s">
        <v>1546</v>
      </c>
      <c r="G565" s="22" t="s">
        <v>1539</v>
      </c>
      <c r="H565" s="22" t="s">
        <v>1546</v>
      </c>
      <c r="I565" s="22" t="s">
        <v>1538</v>
      </c>
      <c r="J565" s="22" t="s">
        <v>1543</v>
      </c>
      <c r="K565" s="20" t="str">
        <f>IF(Tabela813[[#This Row],[C]]&lt;&gt;"",IF(Tabela813[[#This Row],[RED]]&lt;&gt;"",(Tabela813[[#This Row],[RED]] &amp; "."),"") &amp; CONCATENATE(Tabela813[[#This Row],[C]],".",Tabela813[[#This Row],[O]],".",Tabela813[[#This Row],[E]],".",Tabela813[[#This Row],[D1]],".",Tabela813[[#This Row],[D2]],".",Tabela813[[#This Row],[D3]],".",Tabela813[[#This Row],[T]],".",Tabela813[[#This Row],[D4]]),"")</f>
        <v>1.3.3.2.01.2.3.00</v>
      </c>
      <c r="L565" s="1" t="s">
        <v>6123</v>
      </c>
      <c r="M565" s="20" t="str">
        <f t="shared" si="13"/>
        <v>A</v>
      </c>
      <c r="N565" s="20">
        <f>IF(VALUE(Tabela813[[#This Row],[RED]]) &gt; 0,1,0) + IF(VALUE(J565)&gt;0,8,IF(VALUE(I565)&gt;0,7,IF(VALUE(H565)&gt;0,6,IF(VALUE(G565)&gt;0,5,IF(VALUE(F565)&gt;0,4,IF(VALUE(E565)&gt;0,3,IF(VALUE(D565)&gt;0,2,1)))))))</f>
        <v>7</v>
      </c>
      <c r="O565" s="22" t="s">
        <v>51</v>
      </c>
      <c r="P565" s="10" t="s">
        <v>4450</v>
      </c>
      <c r="Q565" s="1"/>
      <c r="R565" s="39"/>
      <c r="S565" s="154" t="s">
        <v>158</v>
      </c>
      <c r="T565" s="7" t="str">
        <f>Tabela813[[#This Row],[NR]]&amp;" - "&amp;Tabela813[[#This Row],[Especificação]]</f>
        <v>1.3.3.2.01.2.3.00 - Delegação para Exploração da Infraestrutura de Transporte Rodoviário para Os Estados, Distrito Federal e Municípios - Dívia Ativa</v>
      </c>
    </row>
    <row r="566" spans="1:20" ht="45" x14ac:dyDescent="0.25">
      <c r="A566" s="179"/>
      <c r="B566" s="51"/>
      <c r="C566" s="22" t="s">
        <v>1537</v>
      </c>
      <c r="D566" s="22" t="s">
        <v>1538</v>
      </c>
      <c r="E566" s="22" t="s">
        <v>1538</v>
      </c>
      <c r="F566" s="22" t="s">
        <v>1546</v>
      </c>
      <c r="G566" s="22" t="s">
        <v>1539</v>
      </c>
      <c r="H566" s="22" t="s">
        <v>1546</v>
      </c>
      <c r="I566" s="22" t="s">
        <v>1547</v>
      </c>
      <c r="J566" s="22" t="s">
        <v>1543</v>
      </c>
      <c r="K566" s="20" t="str">
        <f>IF(Tabela813[[#This Row],[C]]&lt;&gt;"",IF(Tabela813[[#This Row],[RED]]&lt;&gt;"",(Tabela813[[#This Row],[RED]] &amp; "."),"") &amp; CONCATENATE(Tabela813[[#This Row],[C]],".",Tabela813[[#This Row],[O]],".",Tabela813[[#This Row],[E]],".",Tabela813[[#This Row],[D1]],".",Tabela813[[#This Row],[D2]],".",Tabela813[[#This Row],[D3]],".",Tabela813[[#This Row],[T]],".",Tabela813[[#This Row],[D4]]),"")</f>
        <v>1.3.3.2.01.2.4.00</v>
      </c>
      <c r="L566" s="1" t="s">
        <v>6124</v>
      </c>
      <c r="M566" s="20" t="str">
        <f t="shared" si="13"/>
        <v>A</v>
      </c>
      <c r="N566" s="20">
        <f>IF(VALUE(Tabela813[[#This Row],[RED]]) &gt; 0,1,0) + IF(VALUE(J566)&gt;0,8,IF(VALUE(I566)&gt;0,7,IF(VALUE(H566)&gt;0,6,IF(VALUE(G566)&gt;0,5,IF(VALUE(F566)&gt;0,4,IF(VALUE(E566)&gt;0,3,IF(VALUE(D566)&gt;0,2,1)))))))</f>
        <v>7</v>
      </c>
      <c r="O566" s="22" t="s">
        <v>51</v>
      </c>
      <c r="P566" s="10" t="s">
        <v>4450</v>
      </c>
      <c r="Q566" s="1"/>
      <c r="R566" s="39"/>
      <c r="S566" s="154" t="s">
        <v>158</v>
      </c>
      <c r="T566" s="7" t="str">
        <f>Tabela813[[#This Row],[NR]]&amp;" - "&amp;Tabela813[[#This Row],[Especificação]]</f>
        <v>1.3.3.2.01.2.4.00 - Delegação para Exploração da Infraestrutura de Transporte Rodoviário para Os Estados, Distrito Federal e Municípios - Multas e Juros de Mora da Dívida Ativa</v>
      </c>
    </row>
    <row r="567" spans="1:20" ht="30" x14ac:dyDescent="0.25">
      <c r="A567" s="179"/>
      <c r="B567" s="51"/>
      <c r="C567" s="22" t="s">
        <v>1537</v>
      </c>
      <c r="D567" s="22" t="s">
        <v>1538</v>
      </c>
      <c r="E567" s="22" t="s">
        <v>1538</v>
      </c>
      <c r="F567" s="22" t="s">
        <v>1546</v>
      </c>
      <c r="G567" s="22" t="s">
        <v>1539</v>
      </c>
      <c r="H567" s="22" t="s">
        <v>1546</v>
      </c>
      <c r="I567" s="22" t="s">
        <v>1548</v>
      </c>
      <c r="J567" s="22" t="s">
        <v>1543</v>
      </c>
      <c r="K567" s="20" t="str">
        <f>IF(Tabela813[[#This Row],[C]]&lt;&gt;"",IF(Tabela813[[#This Row],[RED]]&lt;&gt;"",(Tabela813[[#This Row],[RED]] &amp; "."),"") &amp; CONCATENATE(Tabela813[[#This Row],[C]],".",Tabela813[[#This Row],[O]],".",Tabela813[[#This Row],[E]],".",Tabela813[[#This Row],[D1]],".",Tabela813[[#This Row],[D2]],".",Tabela813[[#This Row],[D3]],".",Tabela813[[#This Row],[T]],".",Tabela813[[#This Row],[D4]]),"")</f>
        <v>1.3.3.2.01.2.5.00</v>
      </c>
      <c r="L567" s="1" t="s">
        <v>6125</v>
      </c>
      <c r="M567" s="20" t="str">
        <f t="shared" si="13"/>
        <v>A</v>
      </c>
      <c r="N567" s="20">
        <f>IF(VALUE(Tabela813[[#This Row],[RED]]) &gt; 0,1,0) + IF(VALUE(J567)&gt;0,8,IF(VALUE(I567)&gt;0,7,IF(VALUE(H567)&gt;0,6,IF(VALUE(G567)&gt;0,5,IF(VALUE(F567)&gt;0,4,IF(VALUE(E567)&gt;0,3,IF(VALUE(D567)&gt;0,2,1)))))))</f>
        <v>7</v>
      </c>
      <c r="O567" s="22" t="s">
        <v>51</v>
      </c>
      <c r="P567" s="10" t="s">
        <v>4450</v>
      </c>
      <c r="Q567" s="1"/>
      <c r="R567" s="39"/>
      <c r="S567" s="154" t="s">
        <v>158</v>
      </c>
      <c r="T567" s="7" t="str">
        <f>Tabela813[[#This Row],[NR]]&amp;" - "&amp;Tabela813[[#This Row],[Especificação]]</f>
        <v>1.3.3.2.01.2.5.00 - Delegação para Exploração da Infraestrutura de Transporte Rodoviário para Os Estados, Distrito Federal e Municípios - Multas</v>
      </c>
    </row>
    <row r="568" spans="1:20" ht="30" x14ac:dyDescent="0.25">
      <c r="A568" s="179"/>
      <c r="B568" s="51"/>
      <c r="C568" s="22" t="s">
        <v>1537</v>
      </c>
      <c r="D568" s="22" t="s">
        <v>1538</v>
      </c>
      <c r="E568" s="22" t="s">
        <v>1538</v>
      </c>
      <c r="F568" s="22" t="s">
        <v>1546</v>
      </c>
      <c r="G568" s="22" t="s">
        <v>1539</v>
      </c>
      <c r="H568" s="22" t="s">
        <v>1546</v>
      </c>
      <c r="I568" s="22" t="s">
        <v>1542</v>
      </c>
      <c r="J568" s="22" t="s">
        <v>1543</v>
      </c>
      <c r="K568" s="20" t="str">
        <f>IF(Tabela813[[#This Row],[C]]&lt;&gt;"",IF(Tabela813[[#This Row],[RED]]&lt;&gt;"",(Tabela813[[#This Row],[RED]] &amp; "."),"") &amp; CONCATENATE(Tabela813[[#This Row],[C]],".",Tabela813[[#This Row],[O]],".",Tabela813[[#This Row],[E]],".",Tabela813[[#This Row],[D1]],".",Tabela813[[#This Row],[D2]],".",Tabela813[[#This Row],[D3]],".",Tabela813[[#This Row],[T]],".",Tabela813[[#This Row],[D4]]),"")</f>
        <v>1.3.3.2.01.2.6.00</v>
      </c>
      <c r="L568" s="1" t="s">
        <v>6126</v>
      </c>
      <c r="M568" s="20" t="str">
        <f t="shared" si="13"/>
        <v>A</v>
      </c>
      <c r="N568" s="20">
        <f>IF(VALUE(Tabela813[[#This Row],[RED]]) &gt; 0,1,0) + IF(VALUE(J568)&gt;0,8,IF(VALUE(I568)&gt;0,7,IF(VALUE(H568)&gt;0,6,IF(VALUE(G568)&gt;0,5,IF(VALUE(F568)&gt;0,4,IF(VALUE(E568)&gt;0,3,IF(VALUE(D568)&gt;0,2,1)))))))</f>
        <v>7</v>
      </c>
      <c r="O568" s="22" t="s">
        <v>51</v>
      </c>
      <c r="P568" s="10" t="s">
        <v>4450</v>
      </c>
      <c r="Q568" s="1"/>
      <c r="R568" s="39"/>
      <c r="S568" s="154" t="s">
        <v>158</v>
      </c>
      <c r="T568" s="7" t="str">
        <f>Tabela813[[#This Row],[NR]]&amp;" - "&amp;Tabela813[[#This Row],[Especificação]]</f>
        <v>1.3.3.2.01.2.6.00 - Delegação para Exploração da Infraestrutura de Transporte Rodoviário para Os Estados, Distrito Federal e Municípios - Juros de Mora</v>
      </c>
    </row>
    <row r="569" spans="1:20" ht="30" x14ac:dyDescent="0.25">
      <c r="A569" s="179"/>
      <c r="B569" s="51"/>
      <c r="C569" s="22" t="s">
        <v>1537</v>
      </c>
      <c r="D569" s="22" t="s">
        <v>1538</v>
      </c>
      <c r="E569" s="22" t="s">
        <v>1538</v>
      </c>
      <c r="F569" s="22" t="s">
        <v>1546</v>
      </c>
      <c r="G569" s="22" t="s">
        <v>1539</v>
      </c>
      <c r="H569" s="22" t="s">
        <v>1546</v>
      </c>
      <c r="I569" s="22" t="s">
        <v>1544</v>
      </c>
      <c r="J569" s="22" t="s">
        <v>1543</v>
      </c>
      <c r="K569" s="20" t="str">
        <f>IF(Tabela813[[#This Row],[C]]&lt;&gt;"",IF(Tabela813[[#This Row],[RED]]&lt;&gt;"",(Tabela813[[#This Row],[RED]] &amp; "."),"") &amp; CONCATENATE(Tabela813[[#This Row],[C]],".",Tabela813[[#This Row],[O]],".",Tabela813[[#This Row],[E]],".",Tabela813[[#This Row],[D1]],".",Tabela813[[#This Row],[D2]],".",Tabela813[[#This Row],[D3]],".",Tabela813[[#This Row],[T]],".",Tabela813[[#This Row],[D4]]),"")</f>
        <v>1.3.3.2.01.2.7.00</v>
      </c>
      <c r="L569" s="1" t="s">
        <v>6127</v>
      </c>
      <c r="M569" s="20" t="str">
        <f t="shared" si="13"/>
        <v>A</v>
      </c>
      <c r="N569" s="20">
        <f>IF(VALUE(Tabela813[[#This Row],[RED]]) &gt; 0,1,0) + IF(VALUE(J569)&gt;0,8,IF(VALUE(I569)&gt;0,7,IF(VALUE(H569)&gt;0,6,IF(VALUE(G569)&gt;0,5,IF(VALUE(F569)&gt;0,4,IF(VALUE(E569)&gt;0,3,IF(VALUE(D569)&gt;0,2,1)))))))</f>
        <v>7</v>
      </c>
      <c r="O569" s="22" t="s">
        <v>51</v>
      </c>
      <c r="P569" s="10" t="s">
        <v>4450</v>
      </c>
      <c r="Q569" s="1"/>
      <c r="R569" s="39"/>
      <c r="S569" s="154" t="s">
        <v>158</v>
      </c>
      <c r="T569" s="7" t="str">
        <f>Tabela813[[#This Row],[NR]]&amp;" - "&amp;Tabela813[[#This Row],[Especificação]]</f>
        <v>1.3.3.2.01.2.7.00 - Delegação para Exploração da Infraestrutura de Transporte Rodoviário para Os Estados, Distrito Federal e Municípios - Multas da Dívida Ativa</v>
      </c>
    </row>
    <row r="570" spans="1:20" ht="30" x14ac:dyDescent="0.25">
      <c r="A570" s="179"/>
      <c r="B570" s="51"/>
      <c r="C570" s="22" t="s">
        <v>1537</v>
      </c>
      <c r="D570" s="22" t="s">
        <v>1538</v>
      </c>
      <c r="E570" s="22" t="s">
        <v>1538</v>
      </c>
      <c r="F570" s="22" t="s">
        <v>1546</v>
      </c>
      <c r="G570" s="22" t="s">
        <v>1539</v>
      </c>
      <c r="H570" s="22" t="s">
        <v>1546</v>
      </c>
      <c r="I570" s="22" t="s">
        <v>1545</v>
      </c>
      <c r="J570" s="22" t="s">
        <v>1543</v>
      </c>
      <c r="K570" s="20" t="str">
        <f>IF(Tabela813[[#This Row],[C]]&lt;&gt;"",IF(Tabela813[[#This Row],[RED]]&lt;&gt;"",(Tabela813[[#This Row],[RED]] &amp; "."),"") &amp; CONCATENATE(Tabela813[[#This Row],[C]],".",Tabela813[[#This Row],[O]],".",Tabela813[[#This Row],[E]],".",Tabela813[[#This Row],[D1]],".",Tabela813[[#This Row],[D2]],".",Tabela813[[#This Row],[D3]],".",Tabela813[[#This Row],[T]],".",Tabela813[[#This Row],[D4]]),"")</f>
        <v>1.3.3.2.01.2.8.00</v>
      </c>
      <c r="L570" s="1" t="s">
        <v>6128</v>
      </c>
      <c r="M570" s="20" t="str">
        <f t="shared" si="13"/>
        <v>A</v>
      </c>
      <c r="N570" s="20">
        <f>IF(VALUE(Tabela813[[#This Row],[RED]]) &gt; 0,1,0) + IF(VALUE(J570)&gt;0,8,IF(VALUE(I570)&gt;0,7,IF(VALUE(H570)&gt;0,6,IF(VALUE(G570)&gt;0,5,IF(VALUE(F570)&gt;0,4,IF(VALUE(E570)&gt;0,3,IF(VALUE(D570)&gt;0,2,1)))))))</f>
        <v>7</v>
      </c>
      <c r="O570" s="22" t="s">
        <v>51</v>
      </c>
      <c r="P570" s="10" t="s">
        <v>4450</v>
      </c>
      <c r="Q570" s="1"/>
      <c r="R570" s="39"/>
      <c r="S570" s="154" t="s">
        <v>158</v>
      </c>
      <c r="T570" s="7" t="str">
        <f>Tabela813[[#This Row],[NR]]&amp;" - "&amp;Tabela813[[#This Row],[Especificação]]</f>
        <v>1.3.3.2.01.2.8.00 - Delegação para Exploração da Infraestrutura de Transporte Rodoviário para Os Estados, Distrito Federal e Municípios - Juros de Mora da Dívida Ativa</v>
      </c>
    </row>
    <row r="571" spans="1:20" x14ac:dyDescent="0.25">
      <c r="A571" s="179"/>
      <c r="B571" s="51"/>
      <c r="C571" s="22" t="s">
        <v>1537</v>
      </c>
      <c r="D571" s="22" t="s">
        <v>1538</v>
      </c>
      <c r="E571" s="22" t="s">
        <v>1538</v>
      </c>
      <c r="F571" s="22" t="s">
        <v>1549</v>
      </c>
      <c r="G571" s="22" t="s">
        <v>1543</v>
      </c>
      <c r="H571" s="22" t="s">
        <v>1540</v>
      </c>
      <c r="I571" s="22" t="s">
        <v>1540</v>
      </c>
      <c r="J571" s="22" t="s">
        <v>1543</v>
      </c>
      <c r="K571" s="20" t="str">
        <f>IF(Tabela813[[#This Row],[C]]&lt;&gt;"",IF(Tabela813[[#This Row],[RED]]&lt;&gt;"",(Tabela813[[#This Row],[RED]] &amp; "."),"") &amp; CONCATENATE(Tabela813[[#This Row],[C]],".",Tabela813[[#This Row],[O]],".",Tabela813[[#This Row],[E]],".",Tabela813[[#This Row],[D1]],".",Tabela813[[#This Row],[D2]],".",Tabela813[[#This Row],[D3]],".",Tabela813[[#This Row],[T]],".",Tabela813[[#This Row],[D4]]),"")</f>
        <v>1.3.3.9.00.0.0.00</v>
      </c>
      <c r="L571" s="23" t="s">
        <v>244</v>
      </c>
      <c r="M571" s="20" t="str">
        <f t="shared" si="13"/>
        <v>S</v>
      </c>
      <c r="N571" s="20">
        <f>IF(VALUE(Tabela813[[#This Row],[RED]]) &gt; 0,1,0) + IF(VALUE(J571)&gt;0,8,IF(VALUE(I571)&gt;0,7,IF(VALUE(H571)&gt;0,6,IF(VALUE(G571)&gt;0,5,IF(VALUE(F571)&gt;0,4,IF(VALUE(E571)&gt;0,3,IF(VALUE(D571)&gt;0,2,1)))))))</f>
        <v>4</v>
      </c>
      <c r="O571" s="22" t="s">
        <v>45</v>
      </c>
      <c r="P571" s="1" t="s">
        <v>245</v>
      </c>
      <c r="Q571" s="1"/>
      <c r="R571" s="39"/>
      <c r="S571" s="154" t="s">
        <v>158</v>
      </c>
      <c r="T571" s="7" t="str">
        <f>Tabela813[[#This Row],[NR]]&amp;" - "&amp;Tabela813[[#This Row],[Especificação]]</f>
        <v>1.3.3.9.00.0.0.00 - Demais Delegações de Serviços Públicos</v>
      </c>
    </row>
    <row r="572" spans="1:20" ht="30" x14ac:dyDescent="0.25">
      <c r="A572" s="179"/>
      <c r="B572" s="51"/>
      <c r="C572" s="22" t="s">
        <v>1537</v>
      </c>
      <c r="D572" s="22" t="s">
        <v>1538</v>
      </c>
      <c r="E572" s="22" t="s">
        <v>1538</v>
      </c>
      <c r="F572" s="22" t="s">
        <v>1549</v>
      </c>
      <c r="G572" s="22" t="s">
        <v>1553</v>
      </c>
      <c r="H572" s="22" t="s">
        <v>1540</v>
      </c>
      <c r="I572" s="22" t="s">
        <v>1540</v>
      </c>
      <c r="J572" s="22" t="s">
        <v>1543</v>
      </c>
      <c r="K572" s="20" t="str">
        <f>IF(Tabela813[[#This Row],[C]]&lt;&gt;"",IF(Tabela813[[#This Row],[RED]]&lt;&gt;"",(Tabela813[[#This Row],[RED]] &amp; "."),"") &amp; CONCATENATE(Tabela813[[#This Row],[C]],".",Tabela813[[#This Row],[O]],".",Tabela813[[#This Row],[E]],".",Tabela813[[#This Row],[D1]],".",Tabela813[[#This Row],[D2]],".",Tabela813[[#This Row],[D3]],".",Tabela813[[#This Row],[T]],".",Tabela813[[#This Row],[D4]]),"")</f>
        <v>1.3.3.9.99.0.0.00</v>
      </c>
      <c r="L572" s="23" t="s">
        <v>246</v>
      </c>
      <c r="M572" s="20" t="str">
        <f t="shared" si="13"/>
        <v>S</v>
      </c>
      <c r="N572" s="20">
        <f>IF(VALUE(Tabela813[[#This Row],[RED]]) &gt; 0,1,0) + IF(VALUE(J572)&gt;0,8,IF(VALUE(I572)&gt;0,7,IF(VALUE(H572)&gt;0,6,IF(VALUE(G572)&gt;0,5,IF(VALUE(F572)&gt;0,4,IF(VALUE(E572)&gt;0,3,IF(VALUE(D572)&gt;0,2,1)))))))</f>
        <v>5</v>
      </c>
      <c r="O572" s="22" t="s">
        <v>51</v>
      </c>
      <c r="P572" s="1" t="s">
        <v>247</v>
      </c>
      <c r="Q572" s="1"/>
      <c r="R572" s="39"/>
      <c r="S572" s="154" t="s">
        <v>158</v>
      </c>
      <c r="T572" s="7" t="str">
        <f>Tabela813[[#This Row],[NR]]&amp;" - "&amp;Tabela813[[#This Row],[Especificação]]</f>
        <v>1.3.3.9.99.0.0.00 - Outras Delegações de Serviços Públicos</v>
      </c>
    </row>
    <row r="573" spans="1:20" ht="30" x14ac:dyDescent="0.25">
      <c r="A573" s="179"/>
      <c r="B573" s="51"/>
      <c r="C573" s="22" t="s">
        <v>1537</v>
      </c>
      <c r="D573" s="22" t="s">
        <v>1538</v>
      </c>
      <c r="E573" s="22" t="s">
        <v>1538</v>
      </c>
      <c r="F573" s="22" t="s">
        <v>1549</v>
      </c>
      <c r="G573" s="22" t="s">
        <v>1553</v>
      </c>
      <c r="H573" s="22" t="s">
        <v>1540</v>
      </c>
      <c r="I573" s="22" t="s">
        <v>1537</v>
      </c>
      <c r="J573" s="22" t="s">
        <v>1543</v>
      </c>
      <c r="K573" s="20" t="str">
        <f>IF(Tabela813[[#This Row],[C]]&lt;&gt;"",IF(Tabela813[[#This Row],[RED]]&lt;&gt;"",(Tabela813[[#This Row],[RED]] &amp; "."),"") &amp; CONCATENATE(Tabela813[[#This Row],[C]],".",Tabela813[[#This Row],[O]],".",Tabela813[[#This Row],[E]],".",Tabela813[[#This Row],[D1]],".",Tabela813[[#This Row],[D2]],".",Tabela813[[#This Row],[D3]],".",Tabela813[[#This Row],[T]],".",Tabela813[[#This Row],[D4]]),"")</f>
        <v>1.3.3.9.99.0.1.00</v>
      </c>
      <c r="L573" s="23" t="s">
        <v>1164</v>
      </c>
      <c r="M573" s="20" t="str">
        <f t="shared" si="13"/>
        <v>A</v>
      </c>
      <c r="N573" s="20">
        <f>IF(VALUE(Tabela813[[#This Row],[RED]]) &gt; 0,1,0) + IF(VALUE(J573)&gt;0,8,IF(VALUE(I573)&gt;0,7,IF(VALUE(H573)&gt;0,6,IF(VALUE(G573)&gt;0,5,IF(VALUE(F573)&gt;0,4,IF(VALUE(E573)&gt;0,3,IF(VALUE(D573)&gt;0,2,1)))))))</f>
        <v>7</v>
      </c>
      <c r="O573" s="22" t="s">
        <v>51</v>
      </c>
      <c r="P573" s="1" t="s">
        <v>247</v>
      </c>
      <c r="Q573" s="1"/>
      <c r="R573" s="39"/>
      <c r="S573" s="154" t="s">
        <v>158</v>
      </c>
      <c r="T573" s="7" t="str">
        <f>Tabela813[[#This Row],[NR]]&amp;" - "&amp;Tabela813[[#This Row],[Especificação]]</f>
        <v>1.3.3.9.99.0.1.00 - Outras Delegações de Serviços Públicos - Principal</v>
      </c>
    </row>
    <row r="574" spans="1:20" ht="30" x14ac:dyDescent="0.25">
      <c r="A574" s="179"/>
      <c r="B574" s="51"/>
      <c r="C574" s="22" t="s">
        <v>1537</v>
      </c>
      <c r="D574" s="22" t="s">
        <v>1538</v>
      </c>
      <c r="E574" s="22" t="s">
        <v>1538</v>
      </c>
      <c r="F574" s="22" t="s">
        <v>1549</v>
      </c>
      <c r="G574" s="22" t="s">
        <v>1553</v>
      </c>
      <c r="H574" s="22" t="s">
        <v>1540</v>
      </c>
      <c r="I574" s="22" t="s">
        <v>1546</v>
      </c>
      <c r="J574" s="22" t="s">
        <v>1543</v>
      </c>
      <c r="K574" s="20" t="str">
        <f>IF(Tabela813[[#This Row],[C]]&lt;&gt;"",IF(Tabela813[[#This Row],[RED]]&lt;&gt;"",(Tabela813[[#This Row],[RED]] &amp; "."),"") &amp; CONCATENATE(Tabela813[[#This Row],[C]],".",Tabela813[[#This Row],[O]],".",Tabela813[[#This Row],[E]],".",Tabela813[[#This Row],[D1]],".",Tabela813[[#This Row],[D2]],".",Tabela813[[#This Row],[D3]],".",Tabela813[[#This Row],[T]],".",Tabela813[[#This Row],[D4]]),"")</f>
        <v>1.3.3.9.99.0.2.00</v>
      </c>
      <c r="L574" s="23" t="s">
        <v>1165</v>
      </c>
      <c r="M574" s="20" t="str">
        <f t="shared" si="13"/>
        <v>A</v>
      </c>
      <c r="N574" s="20">
        <f>IF(VALUE(Tabela813[[#This Row],[RED]]) &gt; 0,1,0) + IF(VALUE(J574)&gt;0,8,IF(VALUE(I574)&gt;0,7,IF(VALUE(H574)&gt;0,6,IF(VALUE(G574)&gt;0,5,IF(VALUE(F574)&gt;0,4,IF(VALUE(E574)&gt;0,3,IF(VALUE(D574)&gt;0,2,1)))))))</f>
        <v>7</v>
      </c>
      <c r="O574" s="22" t="s">
        <v>51</v>
      </c>
      <c r="P574" s="1" t="s">
        <v>247</v>
      </c>
      <c r="Q574" s="1"/>
      <c r="R574" s="39"/>
      <c r="S574" s="154" t="s">
        <v>158</v>
      </c>
      <c r="T574" s="7" t="str">
        <f>Tabela813[[#This Row],[NR]]&amp;" - "&amp;Tabela813[[#This Row],[Especificação]]</f>
        <v>1.3.3.9.99.0.2.00 - Outras Delegações de Serviços Públicos - Multas e Juros de Mora</v>
      </c>
    </row>
    <row r="575" spans="1:20" ht="30" x14ac:dyDescent="0.25">
      <c r="A575" s="179"/>
      <c r="B575" s="51"/>
      <c r="C575" s="22" t="s">
        <v>1537</v>
      </c>
      <c r="D575" s="22" t="s">
        <v>1538</v>
      </c>
      <c r="E575" s="22" t="s">
        <v>1538</v>
      </c>
      <c r="F575" s="22" t="s">
        <v>1549</v>
      </c>
      <c r="G575" s="22" t="s">
        <v>1553</v>
      </c>
      <c r="H575" s="22" t="s">
        <v>1540</v>
      </c>
      <c r="I575" s="22" t="s">
        <v>1538</v>
      </c>
      <c r="J575" s="22" t="s">
        <v>1543</v>
      </c>
      <c r="K575" s="20" t="str">
        <f>IF(Tabela813[[#This Row],[C]]&lt;&gt;"",IF(Tabela813[[#This Row],[RED]]&lt;&gt;"",(Tabela813[[#This Row],[RED]] &amp; "."),"") &amp; CONCATENATE(Tabela813[[#This Row],[C]],".",Tabela813[[#This Row],[O]],".",Tabela813[[#This Row],[E]],".",Tabela813[[#This Row],[D1]],".",Tabela813[[#This Row],[D2]],".",Tabela813[[#This Row],[D3]],".",Tabela813[[#This Row],[T]],".",Tabela813[[#This Row],[D4]]),"")</f>
        <v>1.3.3.9.99.0.3.00</v>
      </c>
      <c r="L575" s="23" t="s">
        <v>1166</v>
      </c>
      <c r="M575" s="20" t="str">
        <f t="shared" si="13"/>
        <v>A</v>
      </c>
      <c r="N575" s="20">
        <f>IF(VALUE(Tabela813[[#This Row],[RED]]) &gt; 0,1,0) + IF(VALUE(J575)&gt;0,8,IF(VALUE(I575)&gt;0,7,IF(VALUE(H575)&gt;0,6,IF(VALUE(G575)&gt;0,5,IF(VALUE(F575)&gt;0,4,IF(VALUE(E575)&gt;0,3,IF(VALUE(D575)&gt;0,2,1)))))))</f>
        <v>7</v>
      </c>
      <c r="O575" s="22" t="s">
        <v>51</v>
      </c>
      <c r="P575" s="1" t="s">
        <v>247</v>
      </c>
      <c r="Q575" s="1"/>
      <c r="R575" s="39"/>
      <c r="S575" s="154" t="s">
        <v>158</v>
      </c>
      <c r="T575" s="7" t="str">
        <f>Tabela813[[#This Row],[NR]]&amp;" - "&amp;Tabela813[[#This Row],[Especificação]]</f>
        <v>1.3.3.9.99.0.3.00 - Outras Delegações de Serviços Públicos - Dívida Ativa</v>
      </c>
    </row>
    <row r="576" spans="1:20" ht="30" x14ac:dyDescent="0.25">
      <c r="A576" s="179"/>
      <c r="B576" s="51"/>
      <c r="C576" s="22" t="s">
        <v>1537</v>
      </c>
      <c r="D576" s="22" t="s">
        <v>1538</v>
      </c>
      <c r="E576" s="22" t="s">
        <v>1538</v>
      </c>
      <c r="F576" s="22" t="s">
        <v>1549</v>
      </c>
      <c r="G576" s="22" t="s">
        <v>1553</v>
      </c>
      <c r="H576" s="22" t="s">
        <v>1540</v>
      </c>
      <c r="I576" s="22" t="s">
        <v>1547</v>
      </c>
      <c r="J576" s="22" t="s">
        <v>1543</v>
      </c>
      <c r="K576" s="20" t="str">
        <f>IF(Tabela813[[#This Row],[C]]&lt;&gt;"",IF(Tabela813[[#This Row],[RED]]&lt;&gt;"",(Tabela813[[#This Row],[RED]] &amp; "."),"") &amp; CONCATENATE(Tabela813[[#This Row],[C]],".",Tabela813[[#This Row],[O]],".",Tabela813[[#This Row],[E]],".",Tabela813[[#This Row],[D1]],".",Tabela813[[#This Row],[D2]],".",Tabela813[[#This Row],[D3]],".",Tabela813[[#This Row],[T]],".",Tabela813[[#This Row],[D4]]),"")</f>
        <v>1.3.3.9.99.0.4.00</v>
      </c>
      <c r="L576" s="23" t="s">
        <v>1167</v>
      </c>
      <c r="M576" s="20" t="str">
        <f t="shared" si="13"/>
        <v>A</v>
      </c>
      <c r="N576" s="20">
        <f>IF(VALUE(Tabela813[[#This Row],[RED]]) &gt; 0,1,0) + IF(VALUE(J576)&gt;0,8,IF(VALUE(I576)&gt;0,7,IF(VALUE(H576)&gt;0,6,IF(VALUE(G576)&gt;0,5,IF(VALUE(F576)&gt;0,4,IF(VALUE(E576)&gt;0,3,IF(VALUE(D576)&gt;0,2,1)))))))</f>
        <v>7</v>
      </c>
      <c r="O576" s="22" t="s">
        <v>51</v>
      </c>
      <c r="P576" s="1" t="s">
        <v>247</v>
      </c>
      <c r="Q576" s="1"/>
      <c r="R576" s="39"/>
      <c r="S576" s="154" t="s">
        <v>158</v>
      </c>
      <c r="T576" s="7" t="str">
        <f>Tabela813[[#This Row],[NR]]&amp;" - "&amp;Tabela813[[#This Row],[Especificação]]</f>
        <v>1.3.3.9.99.0.4.00 - Outras Delegações de Serviços Públicos - Dívida Ativa - Multas e Juros de Mora da Dívida Ativa</v>
      </c>
    </row>
    <row r="577" spans="1:20" ht="30" x14ac:dyDescent="0.25">
      <c r="A577" s="179"/>
      <c r="B577" s="51"/>
      <c r="C577" s="22" t="s">
        <v>1537</v>
      </c>
      <c r="D577" s="22" t="s">
        <v>1538</v>
      </c>
      <c r="E577" s="22" t="s">
        <v>1538</v>
      </c>
      <c r="F577" s="22" t="s">
        <v>1549</v>
      </c>
      <c r="G577" s="22" t="s">
        <v>1553</v>
      </c>
      <c r="H577" s="22" t="s">
        <v>1540</v>
      </c>
      <c r="I577" s="22" t="s">
        <v>1548</v>
      </c>
      <c r="J577" s="22" t="s">
        <v>1543</v>
      </c>
      <c r="K577" s="20" t="str">
        <f>IF(Tabela813[[#This Row],[C]]&lt;&gt;"",IF(Tabela813[[#This Row],[RED]]&lt;&gt;"",(Tabela813[[#This Row],[RED]] &amp; "."),"") &amp; CONCATENATE(Tabela813[[#This Row],[C]],".",Tabela813[[#This Row],[O]],".",Tabela813[[#This Row],[E]],".",Tabela813[[#This Row],[D1]],".",Tabela813[[#This Row],[D2]],".",Tabela813[[#This Row],[D3]],".",Tabela813[[#This Row],[T]],".",Tabela813[[#This Row],[D4]]),"")</f>
        <v>1.3.3.9.99.0.5.00</v>
      </c>
      <c r="L577" s="23" t="s">
        <v>1168</v>
      </c>
      <c r="M577" s="20" t="str">
        <f t="shared" si="13"/>
        <v>A</v>
      </c>
      <c r="N577" s="20">
        <f>IF(VALUE(Tabela813[[#This Row],[RED]]) &gt; 0,1,0) + IF(VALUE(J577)&gt;0,8,IF(VALUE(I577)&gt;0,7,IF(VALUE(H577)&gt;0,6,IF(VALUE(G577)&gt;0,5,IF(VALUE(F577)&gt;0,4,IF(VALUE(E577)&gt;0,3,IF(VALUE(D577)&gt;0,2,1)))))))</f>
        <v>7</v>
      </c>
      <c r="O577" s="22" t="s">
        <v>51</v>
      </c>
      <c r="P577" s="1" t="s">
        <v>247</v>
      </c>
      <c r="Q577" s="1"/>
      <c r="R577" s="39"/>
      <c r="S577" s="154" t="s">
        <v>158</v>
      </c>
      <c r="T577" s="7" t="str">
        <f>Tabela813[[#This Row],[NR]]&amp;" - "&amp;Tabela813[[#This Row],[Especificação]]</f>
        <v>1.3.3.9.99.0.5.00 - Outras Delegações de Serviços Públicos - Multas</v>
      </c>
    </row>
    <row r="578" spans="1:20" ht="30" x14ac:dyDescent="0.25">
      <c r="A578" s="179"/>
      <c r="B578" s="51"/>
      <c r="C578" s="22" t="s">
        <v>1537</v>
      </c>
      <c r="D578" s="22" t="s">
        <v>1538</v>
      </c>
      <c r="E578" s="22" t="s">
        <v>1538</v>
      </c>
      <c r="F578" s="22" t="s">
        <v>1549</v>
      </c>
      <c r="G578" s="22" t="s">
        <v>1553</v>
      </c>
      <c r="H578" s="22" t="s">
        <v>1540</v>
      </c>
      <c r="I578" s="22" t="s">
        <v>1542</v>
      </c>
      <c r="J578" s="22" t="s">
        <v>1543</v>
      </c>
      <c r="K578" s="20" t="str">
        <f>IF(Tabela813[[#This Row],[C]]&lt;&gt;"",IF(Tabela813[[#This Row],[RED]]&lt;&gt;"",(Tabela813[[#This Row],[RED]] &amp; "."),"") &amp; CONCATENATE(Tabela813[[#This Row],[C]],".",Tabela813[[#This Row],[O]],".",Tabela813[[#This Row],[E]],".",Tabela813[[#This Row],[D1]],".",Tabela813[[#This Row],[D2]],".",Tabela813[[#This Row],[D3]],".",Tabela813[[#This Row],[T]],".",Tabela813[[#This Row],[D4]]),"")</f>
        <v>1.3.3.9.99.0.6.00</v>
      </c>
      <c r="L578" s="23" t="s">
        <v>1169</v>
      </c>
      <c r="M578" s="20" t="str">
        <f t="shared" si="13"/>
        <v>A</v>
      </c>
      <c r="N578" s="20">
        <f>IF(VALUE(Tabela813[[#This Row],[RED]]) &gt; 0,1,0) + IF(VALUE(J578)&gt;0,8,IF(VALUE(I578)&gt;0,7,IF(VALUE(H578)&gt;0,6,IF(VALUE(G578)&gt;0,5,IF(VALUE(F578)&gt;0,4,IF(VALUE(E578)&gt;0,3,IF(VALUE(D578)&gt;0,2,1)))))))</f>
        <v>7</v>
      </c>
      <c r="O578" s="22" t="s">
        <v>51</v>
      </c>
      <c r="P578" s="1" t="s">
        <v>247</v>
      </c>
      <c r="Q578" s="1"/>
      <c r="R578" s="39"/>
      <c r="S578" s="154" t="s">
        <v>158</v>
      </c>
      <c r="T578" s="7" t="str">
        <f>Tabela813[[#This Row],[NR]]&amp;" - "&amp;Tabela813[[#This Row],[Especificação]]</f>
        <v>1.3.3.9.99.0.6.00 - Outras Delegações de Serviços Públicos - Juros de Mora</v>
      </c>
    </row>
    <row r="579" spans="1:20" ht="30" x14ac:dyDescent="0.25">
      <c r="A579" s="179"/>
      <c r="B579" s="51"/>
      <c r="C579" s="22" t="s">
        <v>1537</v>
      </c>
      <c r="D579" s="22" t="s">
        <v>1538</v>
      </c>
      <c r="E579" s="22" t="s">
        <v>1538</v>
      </c>
      <c r="F579" s="22" t="s">
        <v>1549</v>
      </c>
      <c r="G579" s="22" t="s">
        <v>1553</v>
      </c>
      <c r="H579" s="22" t="s">
        <v>1540</v>
      </c>
      <c r="I579" s="22" t="s">
        <v>1544</v>
      </c>
      <c r="J579" s="22" t="s">
        <v>1543</v>
      </c>
      <c r="K579" s="20" t="str">
        <f>IF(Tabela813[[#This Row],[C]]&lt;&gt;"",IF(Tabela813[[#This Row],[RED]]&lt;&gt;"",(Tabela813[[#This Row],[RED]] &amp; "."),"") &amp; CONCATENATE(Tabela813[[#This Row],[C]],".",Tabela813[[#This Row],[O]],".",Tabela813[[#This Row],[E]],".",Tabela813[[#This Row],[D1]],".",Tabela813[[#This Row],[D2]],".",Tabela813[[#This Row],[D3]],".",Tabela813[[#This Row],[T]],".",Tabela813[[#This Row],[D4]]),"")</f>
        <v>1.3.3.9.99.0.7.00</v>
      </c>
      <c r="L579" s="23" t="s">
        <v>1170</v>
      </c>
      <c r="M579" s="20" t="str">
        <f t="shared" si="13"/>
        <v>A</v>
      </c>
      <c r="N579" s="20">
        <f>IF(VALUE(Tabela813[[#This Row],[RED]]) &gt; 0,1,0) + IF(VALUE(J579)&gt;0,8,IF(VALUE(I579)&gt;0,7,IF(VALUE(H579)&gt;0,6,IF(VALUE(G579)&gt;0,5,IF(VALUE(F579)&gt;0,4,IF(VALUE(E579)&gt;0,3,IF(VALUE(D579)&gt;0,2,1)))))))</f>
        <v>7</v>
      </c>
      <c r="O579" s="22" t="s">
        <v>51</v>
      </c>
      <c r="P579" s="1" t="s">
        <v>247</v>
      </c>
      <c r="Q579" s="1"/>
      <c r="R579" s="39"/>
      <c r="S579" s="154" t="s">
        <v>158</v>
      </c>
      <c r="T579" s="7" t="str">
        <f>Tabela813[[#This Row],[NR]]&amp;" - "&amp;Tabela813[[#This Row],[Especificação]]</f>
        <v>1.3.3.9.99.0.7.00 - Outras Delegações de Serviços Públicos - Dívida Ativa - Multas da Dívida Ativa</v>
      </c>
    </row>
    <row r="580" spans="1:20" ht="30" x14ac:dyDescent="0.25">
      <c r="A580" s="179"/>
      <c r="B580" s="51"/>
      <c r="C580" s="22" t="s">
        <v>1537</v>
      </c>
      <c r="D580" s="22" t="s">
        <v>1538</v>
      </c>
      <c r="E580" s="22" t="s">
        <v>1538</v>
      </c>
      <c r="F580" s="22" t="s">
        <v>1549</v>
      </c>
      <c r="G580" s="22" t="s">
        <v>1553</v>
      </c>
      <c r="H580" s="22" t="s">
        <v>1540</v>
      </c>
      <c r="I580" s="22" t="s">
        <v>1545</v>
      </c>
      <c r="J580" s="22" t="s">
        <v>1543</v>
      </c>
      <c r="K580" s="20" t="str">
        <f>IF(Tabela813[[#This Row],[C]]&lt;&gt;"",IF(Tabela813[[#This Row],[RED]]&lt;&gt;"",(Tabela813[[#This Row],[RED]] &amp; "."),"") &amp; CONCATENATE(Tabela813[[#This Row],[C]],".",Tabela813[[#This Row],[O]],".",Tabela813[[#This Row],[E]],".",Tabela813[[#This Row],[D1]],".",Tabela813[[#This Row],[D2]],".",Tabela813[[#This Row],[D3]],".",Tabela813[[#This Row],[T]],".",Tabela813[[#This Row],[D4]]),"")</f>
        <v>1.3.3.9.99.0.8.00</v>
      </c>
      <c r="L580" s="23" t="s">
        <v>1171</v>
      </c>
      <c r="M580" s="20" t="str">
        <f t="shared" si="13"/>
        <v>A</v>
      </c>
      <c r="N580" s="20">
        <f>IF(VALUE(Tabela813[[#This Row],[RED]]) &gt; 0,1,0) + IF(VALUE(J580)&gt;0,8,IF(VALUE(I580)&gt;0,7,IF(VALUE(H580)&gt;0,6,IF(VALUE(G580)&gt;0,5,IF(VALUE(F580)&gt;0,4,IF(VALUE(E580)&gt;0,3,IF(VALUE(D580)&gt;0,2,1)))))))</f>
        <v>7</v>
      </c>
      <c r="O580" s="22" t="s">
        <v>51</v>
      </c>
      <c r="P580" s="1" t="s">
        <v>247</v>
      </c>
      <c r="Q580" s="1"/>
      <c r="R580" s="39"/>
      <c r="S580" s="154" t="s">
        <v>158</v>
      </c>
      <c r="T580" s="7" t="str">
        <f>Tabela813[[#This Row],[NR]]&amp;" - "&amp;Tabela813[[#This Row],[Especificação]]</f>
        <v>1.3.3.9.99.0.8.00 - Outras Delegações de Serviços Públicos - Juros de Mora da Dívida Ativa</v>
      </c>
    </row>
    <row r="581" spans="1:20" x14ac:dyDescent="0.25">
      <c r="A581" s="179"/>
      <c r="B581" s="51"/>
      <c r="C581" s="22" t="s">
        <v>1537</v>
      </c>
      <c r="D581" s="22" t="s">
        <v>1538</v>
      </c>
      <c r="E581" s="22" t="s">
        <v>1547</v>
      </c>
      <c r="F581" s="22" t="s">
        <v>1540</v>
      </c>
      <c r="G581" s="22" t="s">
        <v>1543</v>
      </c>
      <c r="H581" s="22" t="s">
        <v>1540</v>
      </c>
      <c r="I581" s="22" t="s">
        <v>1540</v>
      </c>
      <c r="J581" s="22" t="s">
        <v>1543</v>
      </c>
      <c r="K581" s="20" t="str">
        <f>IF(Tabela813[[#This Row],[C]]&lt;&gt;"",IF(Tabela813[[#This Row],[RED]]&lt;&gt;"",(Tabela813[[#This Row],[RED]] &amp; "."),"") &amp; CONCATENATE(Tabela813[[#This Row],[C]],".",Tabela813[[#This Row],[O]],".",Tabela813[[#This Row],[E]],".",Tabela813[[#This Row],[D1]],".",Tabela813[[#This Row],[D2]],".",Tabela813[[#This Row],[D3]],".",Tabela813[[#This Row],[T]],".",Tabela813[[#This Row],[D4]]),"")</f>
        <v>1.3.4.0.00.0.0.00</v>
      </c>
      <c r="L581" s="23" t="s">
        <v>248</v>
      </c>
      <c r="M581" s="20" t="str">
        <f t="shared" si="13"/>
        <v>S</v>
      </c>
      <c r="N581" s="20">
        <f>IF(VALUE(Tabela813[[#This Row],[RED]]) &gt; 0,1,0) + IF(VALUE(J581)&gt;0,8,IF(VALUE(I581)&gt;0,7,IF(VALUE(H581)&gt;0,6,IF(VALUE(G581)&gt;0,5,IF(VALUE(F581)&gt;0,4,IF(VALUE(E581)&gt;0,3,IF(VALUE(D581)&gt;0,2,1)))))))</f>
        <v>3</v>
      </c>
      <c r="O581" s="22" t="s">
        <v>45</v>
      </c>
      <c r="P581" s="1" t="s">
        <v>249</v>
      </c>
      <c r="Q581" s="1"/>
      <c r="R581" s="39"/>
      <c r="S581" s="154" t="s">
        <v>158</v>
      </c>
      <c r="T581" s="7" t="str">
        <f>Tabela813[[#This Row],[NR]]&amp;" - "&amp;Tabela813[[#This Row],[Especificação]]</f>
        <v>1.3.4.0.00.0.0.00 - Exploração de Recursos Naturais</v>
      </c>
    </row>
    <row r="582" spans="1:20" ht="30" x14ac:dyDescent="0.25">
      <c r="A582" s="179"/>
      <c r="B582" s="51"/>
      <c r="C582" s="22" t="s">
        <v>1537</v>
      </c>
      <c r="D582" s="22" t="s">
        <v>1538</v>
      </c>
      <c r="E582" s="22" t="s">
        <v>1547</v>
      </c>
      <c r="F582" s="22" t="s">
        <v>1549</v>
      </c>
      <c r="G582" s="22" t="s">
        <v>1543</v>
      </c>
      <c r="H582" s="22" t="s">
        <v>1540</v>
      </c>
      <c r="I582" s="22" t="s">
        <v>1540</v>
      </c>
      <c r="J582" s="22" t="s">
        <v>1543</v>
      </c>
      <c r="K582" s="20" t="str">
        <f>IF(Tabela813[[#This Row],[C]]&lt;&gt;"",IF(Tabela813[[#This Row],[RED]]&lt;&gt;"",(Tabela813[[#This Row],[RED]] &amp; "."),"") &amp; CONCATENATE(Tabela813[[#This Row],[C]],".",Tabela813[[#This Row],[O]],".",Tabela813[[#This Row],[E]],".",Tabela813[[#This Row],[D1]],".",Tabela813[[#This Row],[D2]],".",Tabela813[[#This Row],[D3]],".",Tabela813[[#This Row],[T]],".",Tabela813[[#This Row],[D4]]),"")</f>
        <v>1.3.4.9.00.0.0.00</v>
      </c>
      <c r="L582" s="23" t="s">
        <v>250</v>
      </c>
      <c r="M582" s="20" t="str">
        <f t="shared" si="13"/>
        <v>S</v>
      </c>
      <c r="N582" s="20">
        <f>IF(VALUE(Tabela813[[#This Row],[RED]]) &gt; 0,1,0) + IF(VALUE(J582)&gt;0,8,IF(VALUE(I582)&gt;0,7,IF(VALUE(H582)&gt;0,6,IF(VALUE(G582)&gt;0,5,IF(VALUE(F582)&gt;0,4,IF(VALUE(E582)&gt;0,3,IF(VALUE(D582)&gt;0,2,1)))))))</f>
        <v>4</v>
      </c>
      <c r="O582" s="22" t="s">
        <v>45</v>
      </c>
      <c r="P582" s="1" t="s">
        <v>251</v>
      </c>
      <c r="Q582" s="1"/>
      <c r="R582" s="39"/>
      <c r="S582" s="154" t="s">
        <v>158</v>
      </c>
      <c r="T582" s="7" t="str">
        <f>Tabela813[[#This Row],[NR]]&amp;" - "&amp;Tabela813[[#This Row],[Especificação]]</f>
        <v>1.3.4.9.00.0.0.00 - Exploração de Outros Recursos Naturais</v>
      </c>
    </row>
    <row r="583" spans="1:20" x14ac:dyDescent="0.25">
      <c r="A583" s="179"/>
      <c r="B583" s="51"/>
      <c r="C583" s="22" t="s">
        <v>1537</v>
      </c>
      <c r="D583" s="22" t="s">
        <v>1538</v>
      </c>
      <c r="E583" s="22" t="s">
        <v>1547</v>
      </c>
      <c r="F583" s="22" t="s">
        <v>1549</v>
      </c>
      <c r="G583" s="22" t="s">
        <v>1539</v>
      </c>
      <c r="H583" s="22" t="s">
        <v>1540</v>
      </c>
      <c r="I583" s="22" t="s">
        <v>1540</v>
      </c>
      <c r="J583" s="22" t="s">
        <v>1543</v>
      </c>
      <c r="K583" s="20" t="str">
        <f>IF(Tabela813[[#This Row],[C]]&lt;&gt;"",IF(Tabela813[[#This Row],[RED]]&lt;&gt;"",(Tabela813[[#This Row],[RED]] &amp; "."),"") &amp; CONCATENATE(Tabela813[[#This Row],[C]],".",Tabela813[[#This Row],[O]],".",Tabela813[[#This Row],[E]],".",Tabela813[[#This Row],[D1]],".",Tabela813[[#This Row],[D2]],".",Tabela813[[#This Row],[D3]],".",Tabela813[[#This Row],[T]],".",Tabela813[[#This Row],[D4]]),"")</f>
        <v>1.3.4.9.01.0.0.00</v>
      </c>
      <c r="L583" s="23" t="s">
        <v>252</v>
      </c>
      <c r="M583" s="20" t="str">
        <f t="shared" si="13"/>
        <v>S</v>
      </c>
      <c r="N583" s="20">
        <f>IF(VALUE(Tabela813[[#This Row],[RED]]) &gt; 0,1,0) + IF(VALUE(J583)&gt;0,8,IF(VALUE(I583)&gt;0,7,IF(VALUE(H583)&gt;0,6,IF(VALUE(G583)&gt;0,5,IF(VALUE(F583)&gt;0,4,IF(VALUE(E583)&gt;0,3,IF(VALUE(D583)&gt;0,2,1)))))))</f>
        <v>5</v>
      </c>
      <c r="O583" s="22" t="s">
        <v>51</v>
      </c>
      <c r="P583" s="1" t="s">
        <v>253</v>
      </c>
      <c r="Q583" s="1"/>
      <c r="R583" s="39"/>
      <c r="S583" s="154" t="s">
        <v>158</v>
      </c>
      <c r="T583" s="7" t="str">
        <f>Tabela813[[#This Row],[NR]]&amp;" - "&amp;Tabela813[[#This Row],[Especificação]]</f>
        <v>1.3.4.9.01.0.0.00 - Compensações Ambientais</v>
      </c>
    </row>
    <row r="584" spans="1:20" x14ac:dyDescent="0.25">
      <c r="A584" s="179"/>
      <c r="B584" s="51"/>
      <c r="C584" s="22" t="s">
        <v>1537</v>
      </c>
      <c r="D584" s="22" t="s">
        <v>1538</v>
      </c>
      <c r="E584" s="22" t="s">
        <v>1547</v>
      </c>
      <c r="F584" s="22" t="s">
        <v>1549</v>
      </c>
      <c r="G584" s="22" t="s">
        <v>1539</v>
      </c>
      <c r="H584" s="22" t="s">
        <v>1540</v>
      </c>
      <c r="I584" s="22" t="s">
        <v>1537</v>
      </c>
      <c r="J584" s="22" t="s">
        <v>1543</v>
      </c>
      <c r="K584" s="20" t="str">
        <f>IF(Tabela813[[#This Row],[C]]&lt;&gt;"",IF(Tabela813[[#This Row],[RED]]&lt;&gt;"",(Tabela813[[#This Row],[RED]] &amp; "."),"") &amp; CONCATENATE(Tabela813[[#This Row],[C]],".",Tabela813[[#This Row],[O]],".",Tabela813[[#This Row],[E]],".",Tabela813[[#This Row],[D1]],".",Tabela813[[#This Row],[D2]],".",Tabela813[[#This Row],[D3]],".",Tabela813[[#This Row],[T]],".",Tabela813[[#This Row],[D4]]),"")</f>
        <v>1.3.4.9.01.0.1.00</v>
      </c>
      <c r="L584" s="23" t="s">
        <v>1172</v>
      </c>
      <c r="M584" s="20" t="str">
        <f t="shared" si="13"/>
        <v>A</v>
      </c>
      <c r="N584" s="20">
        <f>IF(VALUE(Tabela813[[#This Row],[RED]]) &gt; 0,1,0) + IF(VALUE(J584)&gt;0,8,IF(VALUE(I584)&gt;0,7,IF(VALUE(H584)&gt;0,6,IF(VALUE(G584)&gt;0,5,IF(VALUE(F584)&gt;0,4,IF(VALUE(E584)&gt;0,3,IF(VALUE(D584)&gt;0,2,1)))))))</f>
        <v>7</v>
      </c>
      <c r="O584" s="22" t="s">
        <v>51</v>
      </c>
      <c r="P584" s="1" t="s">
        <v>253</v>
      </c>
      <c r="Q584" s="1"/>
      <c r="R584" s="39"/>
      <c r="S584" s="154" t="s">
        <v>158</v>
      </c>
      <c r="T584" s="7" t="str">
        <f>Tabela813[[#This Row],[NR]]&amp;" - "&amp;Tabela813[[#This Row],[Especificação]]</f>
        <v>1.3.4.9.01.0.1.00 - Compensações Ambientais - Principal</v>
      </c>
    </row>
    <row r="585" spans="1:20" x14ac:dyDescent="0.25">
      <c r="A585" s="179"/>
      <c r="B585" s="51"/>
      <c r="C585" s="22" t="s">
        <v>1537</v>
      </c>
      <c r="D585" s="22" t="s">
        <v>1538</v>
      </c>
      <c r="E585" s="22" t="s">
        <v>1547</v>
      </c>
      <c r="F585" s="22" t="s">
        <v>1549</v>
      </c>
      <c r="G585" s="22" t="s">
        <v>1539</v>
      </c>
      <c r="H585" s="22" t="s">
        <v>1540</v>
      </c>
      <c r="I585" s="22" t="s">
        <v>1546</v>
      </c>
      <c r="J585" s="22" t="s">
        <v>1543</v>
      </c>
      <c r="K585" s="20" t="str">
        <f>IF(Tabela813[[#This Row],[C]]&lt;&gt;"",IF(Tabela813[[#This Row],[RED]]&lt;&gt;"",(Tabela813[[#This Row],[RED]] &amp; "."),"") &amp; CONCATENATE(Tabela813[[#This Row],[C]],".",Tabela813[[#This Row],[O]],".",Tabela813[[#This Row],[E]],".",Tabela813[[#This Row],[D1]],".",Tabela813[[#This Row],[D2]],".",Tabela813[[#This Row],[D3]],".",Tabela813[[#This Row],[T]],".",Tabela813[[#This Row],[D4]]),"")</f>
        <v>1.3.4.9.01.0.2.00</v>
      </c>
      <c r="L585" s="23" t="s">
        <v>1173</v>
      </c>
      <c r="M585" s="20" t="str">
        <f t="shared" si="13"/>
        <v>A</v>
      </c>
      <c r="N585" s="20">
        <f>IF(VALUE(Tabela813[[#This Row],[RED]]) &gt; 0,1,0) + IF(VALUE(J585)&gt;0,8,IF(VALUE(I585)&gt;0,7,IF(VALUE(H585)&gt;0,6,IF(VALUE(G585)&gt;0,5,IF(VALUE(F585)&gt;0,4,IF(VALUE(E585)&gt;0,3,IF(VALUE(D585)&gt;0,2,1)))))))</f>
        <v>7</v>
      </c>
      <c r="O585" s="22" t="s">
        <v>51</v>
      </c>
      <c r="P585" s="1" t="s">
        <v>253</v>
      </c>
      <c r="Q585" s="1"/>
      <c r="R585" s="39"/>
      <c r="S585" s="154" t="s">
        <v>158</v>
      </c>
      <c r="T585" s="7" t="str">
        <f>Tabela813[[#This Row],[NR]]&amp;" - "&amp;Tabela813[[#This Row],[Especificação]]</f>
        <v>1.3.4.9.01.0.2.00 - Compensações Ambientais - Multas e Juros de Mora</v>
      </c>
    </row>
    <row r="586" spans="1:20" x14ac:dyDescent="0.25">
      <c r="A586" s="179"/>
      <c r="B586" s="51"/>
      <c r="C586" s="22" t="s">
        <v>1537</v>
      </c>
      <c r="D586" s="22" t="s">
        <v>1538</v>
      </c>
      <c r="E586" s="22" t="s">
        <v>1547</v>
      </c>
      <c r="F586" s="22" t="s">
        <v>1549</v>
      </c>
      <c r="G586" s="22" t="s">
        <v>1539</v>
      </c>
      <c r="H586" s="22" t="s">
        <v>1540</v>
      </c>
      <c r="I586" s="22" t="s">
        <v>1538</v>
      </c>
      <c r="J586" s="22" t="s">
        <v>1543</v>
      </c>
      <c r="K586" s="20" t="str">
        <f>IF(Tabela813[[#This Row],[C]]&lt;&gt;"",IF(Tabela813[[#This Row],[RED]]&lt;&gt;"",(Tabela813[[#This Row],[RED]] &amp; "."),"") &amp; CONCATENATE(Tabela813[[#This Row],[C]],".",Tabela813[[#This Row],[O]],".",Tabela813[[#This Row],[E]],".",Tabela813[[#This Row],[D1]],".",Tabela813[[#This Row],[D2]],".",Tabela813[[#This Row],[D3]],".",Tabela813[[#This Row],[T]],".",Tabela813[[#This Row],[D4]]),"")</f>
        <v>1.3.4.9.01.0.3.00</v>
      </c>
      <c r="L586" s="23" t="s">
        <v>1174</v>
      </c>
      <c r="M586" s="20" t="str">
        <f t="shared" si="13"/>
        <v>A</v>
      </c>
      <c r="N586" s="20">
        <f>IF(VALUE(Tabela813[[#This Row],[RED]]) &gt; 0,1,0) + IF(VALUE(J586)&gt;0,8,IF(VALUE(I586)&gt;0,7,IF(VALUE(H586)&gt;0,6,IF(VALUE(G586)&gt;0,5,IF(VALUE(F586)&gt;0,4,IF(VALUE(E586)&gt;0,3,IF(VALUE(D586)&gt;0,2,1)))))))</f>
        <v>7</v>
      </c>
      <c r="O586" s="22" t="s">
        <v>51</v>
      </c>
      <c r="P586" s="1" t="s">
        <v>253</v>
      </c>
      <c r="Q586" s="1"/>
      <c r="R586" s="39"/>
      <c r="S586" s="154" t="s">
        <v>158</v>
      </c>
      <c r="T586" s="7" t="str">
        <f>Tabela813[[#This Row],[NR]]&amp;" - "&amp;Tabela813[[#This Row],[Especificação]]</f>
        <v>1.3.4.9.01.0.3.00 - Compensações Ambientais - Dívida Ativa</v>
      </c>
    </row>
    <row r="587" spans="1:20" ht="30" x14ac:dyDescent="0.25">
      <c r="A587" s="179"/>
      <c r="B587" s="51"/>
      <c r="C587" s="22" t="s">
        <v>1537</v>
      </c>
      <c r="D587" s="22" t="s">
        <v>1538</v>
      </c>
      <c r="E587" s="22" t="s">
        <v>1547</v>
      </c>
      <c r="F587" s="22" t="s">
        <v>1549</v>
      </c>
      <c r="G587" s="22" t="s">
        <v>1539</v>
      </c>
      <c r="H587" s="22" t="s">
        <v>1540</v>
      </c>
      <c r="I587" s="22" t="s">
        <v>1547</v>
      </c>
      <c r="J587" s="22" t="s">
        <v>1543</v>
      </c>
      <c r="K587" s="20" t="str">
        <f>IF(Tabela813[[#This Row],[C]]&lt;&gt;"",IF(Tabela813[[#This Row],[RED]]&lt;&gt;"",(Tabela813[[#This Row],[RED]] &amp; "."),"") &amp; CONCATENATE(Tabela813[[#This Row],[C]],".",Tabela813[[#This Row],[O]],".",Tabela813[[#This Row],[E]],".",Tabela813[[#This Row],[D1]],".",Tabela813[[#This Row],[D2]],".",Tabela813[[#This Row],[D3]],".",Tabela813[[#This Row],[T]],".",Tabela813[[#This Row],[D4]]),"")</f>
        <v>1.3.4.9.01.0.4.00</v>
      </c>
      <c r="L587" s="23" t="s">
        <v>1175</v>
      </c>
      <c r="M587" s="20" t="str">
        <f t="shared" si="13"/>
        <v>A</v>
      </c>
      <c r="N587" s="20">
        <f>IF(VALUE(Tabela813[[#This Row],[RED]]) &gt; 0,1,0) + IF(VALUE(J587)&gt;0,8,IF(VALUE(I587)&gt;0,7,IF(VALUE(H587)&gt;0,6,IF(VALUE(G587)&gt;0,5,IF(VALUE(F587)&gt;0,4,IF(VALUE(E587)&gt;0,3,IF(VALUE(D587)&gt;0,2,1)))))))</f>
        <v>7</v>
      </c>
      <c r="O587" s="22" t="s">
        <v>51</v>
      </c>
      <c r="P587" s="1" t="s">
        <v>253</v>
      </c>
      <c r="Q587" s="1"/>
      <c r="R587" s="39"/>
      <c r="S587" s="154" t="s">
        <v>158</v>
      </c>
      <c r="T587" s="7" t="str">
        <f>Tabela813[[#This Row],[NR]]&amp;" - "&amp;Tabela813[[#This Row],[Especificação]]</f>
        <v>1.3.4.9.01.0.4.00 - Compensações Ambientais - Dívida Ativa - Multas e Juros de Mora da Dívida Ativa</v>
      </c>
    </row>
    <row r="588" spans="1:20" x14ac:dyDescent="0.25">
      <c r="A588" s="179"/>
      <c r="B588" s="51"/>
      <c r="C588" s="22" t="s">
        <v>1537</v>
      </c>
      <c r="D588" s="22" t="s">
        <v>1538</v>
      </c>
      <c r="E588" s="22" t="s">
        <v>1547</v>
      </c>
      <c r="F588" s="22" t="s">
        <v>1549</v>
      </c>
      <c r="G588" s="22" t="s">
        <v>1539</v>
      </c>
      <c r="H588" s="22" t="s">
        <v>1540</v>
      </c>
      <c r="I588" s="22" t="s">
        <v>1548</v>
      </c>
      <c r="J588" s="22" t="s">
        <v>1543</v>
      </c>
      <c r="K588" s="20" t="str">
        <f>IF(Tabela813[[#This Row],[C]]&lt;&gt;"",IF(Tabela813[[#This Row],[RED]]&lt;&gt;"",(Tabela813[[#This Row],[RED]] &amp; "."),"") &amp; CONCATENATE(Tabela813[[#This Row],[C]],".",Tabela813[[#This Row],[O]],".",Tabela813[[#This Row],[E]],".",Tabela813[[#This Row],[D1]],".",Tabela813[[#This Row],[D2]],".",Tabela813[[#This Row],[D3]],".",Tabela813[[#This Row],[T]],".",Tabela813[[#This Row],[D4]]),"")</f>
        <v>1.3.4.9.01.0.5.00</v>
      </c>
      <c r="L588" s="23" t="s">
        <v>1176</v>
      </c>
      <c r="M588" s="20" t="str">
        <f t="shared" si="13"/>
        <v>A</v>
      </c>
      <c r="N588" s="20">
        <f>IF(VALUE(Tabela813[[#This Row],[RED]]) &gt; 0,1,0) + IF(VALUE(J588)&gt;0,8,IF(VALUE(I588)&gt;0,7,IF(VALUE(H588)&gt;0,6,IF(VALUE(G588)&gt;0,5,IF(VALUE(F588)&gt;0,4,IF(VALUE(E588)&gt;0,3,IF(VALUE(D588)&gt;0,2,1)))))))</f>
        <v>7</v>
      </c>
      <c r="O588" s="22" t="s">
        <v>51</v>
      </c>
      <c r="P588" s="1" t="s">
        <v>253</v>
      </c>
      <c r="Q588" s="1"/>
      <c r="R588" s="39"/>
      <c r="S588" s="154" t="s">
        <v>158</v>
      </c>
      <c r="T588" s="7" t="str">
        <f>Tabela813[[#This Row],[NR]]&amp;" - "&amp;Tabela813[[#This Row],[Especificação]]</f>
        <v>1.3.4.9.01.0.5.00 - Compensações Ambientais - Multas</v>
      </c>
    </row>
    <row r="589" spans="1:20" x14ac:dyDescent="0.25">
      <c r="A589" s="179"/>
      <c r="B589" s="51"/>
      <c r="C589" s="22" t="s">
        <v>1537</v>
      </c>
      <c r="D589" s="22" t="s">
        <v>1538</v>
      </c>
      <c r="E589" s="22" t="s">
        <v>1547</v>
      </c>
      <c r="F589" s="22" t="s">
        <v>1549</v>
      </c>
      <c r="G589" s="22" t="s">
        <v>1539</v>
      </c>
      <c r="H589" s="22" t="s">
        <v>1540</v>
      </c>
      <c r="I589" s="22" t="s">
        <v>1542</v>
      </c>
      <c r="J589" s="22" t="s">
        <v>1543</v>
      </c>
      <c r="K589" s="20" t="str">
        <f>IF(Tabela813[[#This Row],[C]]&lt;&gt;"",IF(Tabela813[[#This Row],[RED]]&lt;&gt;"",(Tabela813[[#This Row],[RED]] &amp; "."),"") &amp; CONCATENATE(Tabela813[[#This Row],[C]],".",Tabela813[[#This Row],[O]],".",Tabela813[[#This Row],[E]],".",Tabela813[[#This Row],[D1]],".",Tabela813[[#This Row],[D2]],".",Tabela813[[#This Row],[D3]],".",Tabela813[[#This Row],[T]],".",Tabela813[[#This Row],[D4]]),"")</f>
        <v>1.3.4.9.01.0.6.00</v>
      </c>
      <c r="L589" s="23" t="s">
        <v>1177</v>
      </c>
      <c r="M589" s="20" t="str">
        <f t="shared" si="13"/>
        <v>A</v>
      </c>
      <c r="N589" s="20">
        <f>IF(VALUE(Tabela813[[#This Row],[RED]]) &gt; 0,1,0) + IF(VALUE(J589)&gt;0,8,IF(VALUE(I589)&gt;0,7,IF(VALUE(H589)&gt;0,6,IF(VALUE(G589)&gt;0,5,IF(VALUE(F589)&gt;0,4,IF(VALUE(E589)&gt;0,3,IF(VALUE(D589)&gt;0,2,1)))))))</f>
        <v>7</v>
      </c>
      <c r="O589" s="22" t="s">
        <v>51</v>
      </c>
      <c r="P589" s="1" t="s">
        <v>253</v>
      </c>
      <c r="Q589" s="1"/>
      <c r="R589" s="39"/>
      <c r="S589" s="154" t="s">
        <v>158</v>
      </c>
      <c r="T589" s="7" t="str">
        <f>Tabela813[[#This Row],[NR]]&amp;" - "&amp;Tabela813[[#This Row],[Especificação]]</f>
        <v>1.3.4.9.01.0.6.00 - Compensações Ambientais - Juros de Mora</v>
      </c>
    </row>
    <row r="590" spans="1:20" x14ac:dyDescent="0.25">
      <c r="A590" s="179"/>
      <c r="B590" s="51"/>
      <c r="C590" s="22" t="s">
        <v>1537</v>
      </c>
      <c r="D590" s="22" t="s">
        <v>1538</v>
      </c>
      <c r="E590" s="22" t="s">
        <v>1547</v>
      </c>
      <c r="F590" s="22" t="s">
        <v>1549</v>
      </c>
      <c r="G590" s="22" t="s">
        <v>1539</v>
      </c>
      <c r="H590" s="22" t="s">
        <v>1540</v>
      </c>
      <c r="I590" s="22" t="s">
        <v>1544</v>
      </c>
      <c r="J590" s="22" t="s">
        <v>1543</v>
      </c>
      <c r="K590" s="20" t="str">
        <f>IF(Tabela813[[#This Row],[C]]&lt;&gt;"",IF(Tabela813[[#This Row],[RED]]&lt;&gt;"",(Tabela813[[#This Row],[RED]] &amp; "."),"") &amp; CONCATENATE(Tabela813[[#This Row],[C]],".",Tabela813[[#This Row],[O]],".",Tabela813[[#This Row],[E]],".",Tabela813[[#This Row],[D1]],".",Tabela813[[#This Row],[D2]],".",Tabela813[[#This Row],[D3]],".",Tabela813[[#This Row],[T]],".",Tabela813[[#This Row],[D4]]),"")</f>
        <v>1.3.4.9.01.0.7.00</v>
      </c>
      <c r="L590" s="23" t="s">
        <v>1178</v>
      </c>
      <c r="M590" s="20" t="str">
        <f t="shared" si="13"/>
        <v>A</v>
      </c>
      <c r="N590" s="20">
        <f>IF(VALUE(Tabela813[[#This Row],[RED]]) &gt; 0,1,0) + IF(VALUE(J590)&gt;0,8,IF(VALUE(I590)&gt;0,7,IF(VALUE(H590)&gt;0,6,IF(VALUE(G590)&gt;0,5,IF(VALUE(F590)&gt;0,4,IF(VALUE(E590)&gt;0,3,IF(VALUE(D590)&gt;0,2,1)))))))</f>
        <v>7</v>
      </c>
      <c r="O590" s="22" t="s">
        <v>51</v>
      </c>
      <c r="P590" s="1" t="s">
        <v>253</v>
      </c>
      <c r="Q590" s="1"/>
      <c r="R590" s="39"/>
      <c r="S590" s="154" t="s">
        <v>158</v>
      </c>
      <c r="T590" s="7" t="str">
        <f>Tabela813[[#This Row],[NR]]&amp;" - "&amp;Tabela813[[#This Row],[Especificação]]</f>
        <v>1.3.4.9.01.0.7.00 - Compensações Ambientais - Dívida Ativa - Multas da Dívida Ativa</v>
      </c>
    </row>
    <row r="591" spans="1:20" x14ac:dyDescent="0.25">
      <c r="A591" s="179"/>
      <c r="B591" s="51"/>
      <c r="C591" s="22" t="s">
        <v>1537</v>
      </c>
      <c r="D591" s="22" t="s">
        <v>1538</v>
      </c>
      <c r="E591" s="22" t="s">
        <v>1547</v>
      </c>
      <c r="F591" s="22" t="s">
        <v>1549</v>
      </c>
      <c r="G591" s="22" t="s">
        <v>1539</v>
      </c>
      <c r="H591" s="22" t="s">
        <v>1540</v>
      </c>
      <c r="I591" s="22" t="s">
        <v>1545</v>
      </c>
      <c r="J591" s="22" t="s">
        <v>1543</v>
      </c>
      <c r="K591" s="20" t="str">
        <f>IF(Tabela813[[#This Row],[C]]&lt;&gt;"",IF(Tabela813[[#This Row],[RED]]&lt;&gt;"",(Tabela813[[#This Row],[RED]] &amp; "."),"") &amp; CONCATENATE(Tabela813[[#This Row],[C]],".",Tabela813[[#This Row],[O]],".",Tabela813[[#This Row],[E]],".",Tabela813[[#This Row],[D1]],".",Tabela813[[#This Row],[D2]],".",Tabela813[[#This Row],[D3]],".",Tabela813[[#This Row],[T]],".",Tabela813[[#This Row],[D4]]),"")</f>
        <v>1.3.4.9.01.0.8.00</v>
      </c>
      <c r="L591" s="23" t="s">
        <v>1179</v>
      </c>
      <c r="M591" s="20" t="str">
        <f t="shared" si="13"/>
        <v>A</v>
      </c>
      <c r="N591" s="20">
        <f>IF(VALUE(Tabela813[[#This Row],[RED]]) &gt; 0,1,0) + IF(VALUE(J591)&gt;0,8,IF(VALUE(I591)&gt;0,7,IF(VALUE(H591)&gt;0,6,IF(VALUE(G591)&gt;0,5,IF(VALUE(F591)&gt;0,4,IF(VALUE(E591)&gt;0,3,IF(VALUE(D591)&gt;0,2,1)))))))</f>
        <v>7</v>
      </c>
      <c r="O591" s="22" t="s">
        <v>51</v>
      </c>
      <c r="P591" s="1" t="s">
        <v>253</v>
      </c>
      <c r="Q591" s="1"/>
      <c r="R591" s="39"/>
      <c r="S591" s="154" t="s">
        <v>158</v>
      </c>
      <c r="T591" s="7" t="str">
        <f>Tabela813[[#This Row],[NR]]&amp;" - "&amp;Tabela813[[#This Row],[Especificação]]</f>
        <v>1.3.4.9.01.0.8.00 - Compensações Ambientais - Juros de Mora da Dívida Ativa</v>
      </c>
    </row>
    <row r="592" spans="1:20" ht="30" x14ac:dyDescent="0.25">
      <c r="A592" s="179"/>
      <c r="B592" s="51"/>
      <c r="C592" s="22" t="s">
        <v>1537</v>
      </c>
      <c r="D592" s="22" t="s">
        <v>1538</v>
      </c>
      <c r="E592" s="22" t="s">
        <v>1547</v>
      </c>
      <c r="F592" s="22" t="s">
        <v>1549</v>
      </c>
      <c r="G592" s="22" t="s">
        <v>1553</v>
      </c>
      <c r="H592" s="22" t="s">
        <v>1540</v>
      </c>
      <c r="I592" s="22" t="s">
        <v>1540</v>
      </c>
      <c r="J592" s="22" t="s">
        <v>1543</v>
      </c>
      <c r="K592" s="20" t="str">
        <f>IF(Tabela813[[#This Row],[C]]&lt;&gt;"",IF(Tabela813[[#This Row],[RED]]&lt;&gt;"",(Tabela813[[#This Row],[RED]] &amp; "."),"") &amp; CONCATENATE(Tabela813[[#This Row],[C]],".",Tabela813[[#This Row],[O]],".",Tabela813[[#This Row],[E]],".",Tabela813[[#This Row],[D1]],".",Tabela813[[#This Row],[D2]],".",Tabela813[[#This Row],[D3]],".",Tabela813[[#This Row],[T]],".",Tabela813[[#This Row],[D4]]),"")</f>
        <v>1.3.4.9.99.0.0.00</v>
      </c>
      <c r="L592" s="23" t="s">
        <v>254</v>
      </c>
      <c r="M592" s="20" t="str">
        <f t="shared" si="13"/>
        <v>S</v>
      </c>
      <c r="N592" s="20">
        <f>IF(VALUE(Tabela813[[#This Row],[RED]]) &gt; 0,1,0) + IF(VALUE(J592)&gt;0,8,IF(VALUE(I592)&gt;0,7,IF(VALUE(H592)&gt;0,6,IF(VALUE(G592)&gt;0,5,IF(VALUE(F592)&gt;0,4,IF(VALUE(E592)&gt;0,3,IF(VALUE(D592)&gt;0,2,1)))))))</f>
        <v>5</v>
      </c>
      <c r="O592" s="22" t="s">
        <v>51</v>
      </c>
      <c r="P592" s="1" t="s">
        <v>255</v>
      </c>
      <c r="Q592" s="1"/>
      <c r="R592" s="39"/>
      <c r="S592" s="154" t="s">
        <v>158</v>
      </c>
      <c r="T592" s="7" t="str">
        <f>Tabela813[[#This Row],[NR]]&amp;" - "&amp;Tabela813[[#This Row],[Especificação]]</f>
        <v>1.3.4.9.99.0.0.00 - Outras Delegações para Exploração de Recursos Naturais</v>
      </c>
    </row>
    <row r="593" spans="1:20" ht="30" x14ac:dyDescent="0.25">
      <c r="A593" s="179"/>
      <c r="B593" s="51"/>
      <c r="C593" s="22" t="s">
        <v>1537</v>
      </c>
      <c r="D593" s="22" t="s">
        <v>1538</v>
      </c>
      <c r="E593" s="22" t="s">
        <v>1547</v>
      </c>
      <c r="F593" s="22" t="s">
        <v>1549</v>
      </c>
      <c r="G593" s="22" t="s">
        <v>1553</v>
      </c>
      <c r="H593" s="22" t="s">
        <v>1540</v>
      </c>
      <c r="I593" s="22" t="s">
        <v>1537</v>
      </c>
      <c r="J593" s="22" t="s">
        <v>1543</v>
      </c>
      <c r="K593" s="20" t="str">
        <f>IF(Tabela813[[#This Row],[C]]&lt;&gt;"",IF(Tabela813[[#This Row],[RED]]&lt;&gt;"",(Tabela813[[#This Row],[RED]] &amp; "."),"") &amp; CONCATENATE(Tabela813[[#This Row],[C]],".",Tabela813[[#This Row],[O]],".",Tabela813[[#This Row],[E]],".",Tabela813[[#This Row],[D1]],".",Tabela813[[#This Row],[D2]],".",Tabela813[[#This Row],[D3]],".",Tabela813[[#This Row],[T]],".",Tabela813[[#This Row],[D4]]),"")</f>
        <v>1.3.4.9.99.0.1.00</v>
      </c>
      <c r="L593" s="23" t="s">
        <v>1180</v>
      </c>
      <c r="M593" s="20" t="str">
        <f t="shared" si="13"/>
        <v>A</v>
      </c>
      <c r="N593" s="20">
        <f>IF(VALUE(Tabela813[[#This Row],[RED]]) &gt; 0,1,0) + IF(VALUE(J593)&gt;0,8,IF(VALUE(I593)&gt;0,7,IF(VALUE(H593)&gt;0,6,IF(VALUE(G593)&gt;0,5,IF(VALUE(F593)&gt;0,4,IF(VALUE(E593)&gt;0,3,IF(VALUE(D593)&gt;0,2,1)))))))</f>
        <v>7</v>
      </c>
      <c r="O593" s="22" t="s">
        <v>51</v>
      </c>
      <c r="P593" s="1" t="s">
        <v>255</v>
      </c>
      <c r="Q593" s="1"/>
      <c r="R593" s="39"/>
      <c r="S593" s="154" t="s">
        <v>158</v>
      </c>
      <c r="T593" s="7" t="str">
        <f>Tabela813[[#This Row],[NR]]&amp;" - "&amp;Tabela813[[#This Row],[Especificação]]</f>
        <v>1.3.4.9.99.0.1.00 - Outras Delegações para Exploração de Recursos Naturais - Principal</v>
      </c>
    </row>
    <row r="594" spans="1:20" ht="30" x14ac:dyDescent="0.25">
      <c r="A594" s="179"/>
      <c r="B594" s="51"/>
      <c r="C594" s="22" t="s">
        <v>1537</v>
      </c>
      <c r="D594" s="22" t="s">
        <v>1538</v>
      </c>
      <c r="E594" s="22" t="s">
        <v>1547</v>
      </c>
      <c r="F594" s="22" t="s">
        <v>1549</v>
      </c>
      <c r="G594" s="22" t="s">
        <v>1553</v>
      </c>
      <c r="H594" s="22" t="s">
        <v>1540</v>
      </c>
      <c r="I594" s="22" t="s">
        <v>1546</v>
      </c>
      <c r="J594" s="22" t="s">
        <v>1543</v>
      </c>
      <c r="K594" s="20" t="str">
        <f>IF(Tabela813[[#This Row],[C]]&lt;&gt;"",IF(Tabela813[[#This Row],[RED]]&lt;&gt;"",(Tabela813[[#This Row],[RED]] &amp; "."),"") &amp; CONCATENATE(Tabela813[[#This Row],[C]],".",Tabela813[[#This Row],[O]],".",Tabela813[[#This Row],[E]],".",Tabela813[[#This Row],[D1]],".",Tabela813[[#This Row],[D2]],".",Tabela813[[#This Row],[D3]],".",Tabela813[[#This Row],[T]],".",Tabela813[[#This Row],[D4]]),"")</f>
        <v>1.3.4.9.99.0.2.00</v>
      </c>
      <c r="L594" s="23" t="s">
        <v>1181</v>
      </c>
      <c r="M594" s="20" t="str">
        <f t="shared" si="13"/>
        <v>A</v>
      </c>
      <c r="N594" s="20">
        <f>IF(VALUE(Tabela813[[#This Row],[RED]]) &gt; 0,1,0) + IF(VALUE(J594)&gt;0,8,IF(VALUE(I594)&gt;0,7,IF(VALUE(H594)&gt;0,6,IF(VALUE(G594)&gt;0,5,IF(VALUE(F594)&gt;0,4,IF(VALUE(E594)&gt;0,3,IF(VALUE(D594)&gt;0,2,1)))))))</f>
        <v>7</v>
      </c>
      <c r="O594" s="22" t="s">
        <v>51</v>
      </c>
      <c r="P594" s="1" t="s">
        <v>255</v>
      </c>
      <c r="Q594" s="1"/>
      <c r="R594" s="39"/>
      <c r="S594" s="154" t="s">
        <v>158</v>
      </c>
      <c r="T594" s="7" t="str">
        <f>Tabela813[[#This Row],[NR]]&amp;" - "&amp;Tabela813[[#This Row],[Especificação]]</f>
        <v>1.3.4.9.99.0.2.00 - Outras Delegações para Exploração de Recursos Naturais - Multas e Juros de Mora</v>
      </c>
    </row>
    <row r="595" spans="1:20" ht="30" x14ac:dyDescent="0.25">
      <c r="A595" s="179"/>
      <c r="B595" s="51"/>
      <c r="C595" s="22" t="s">
        <v>1537</v>
      </c>
      <c r="D595" s="22" t="s">
        <v>1538</v>
      </c>
      <c r="E595" s="22" t="s">
        <v>1547</v>
      </c>
      <c r="F595" s="22" t="s">
        <v>1549</v>
      </c>
      <c r="G595" s="22" t="s">
        <v>1553</v>
      </c>
      <c r="H595" s="22" t="s">
        <v>1540</v>
      </c>
      <c r="I595" s="22" t="s">
        <v>1538</v>
      </c>
      <c r="J595" s="22" t="s">
        <v>1543</v>
      </c>
      <c r="K595" s="20" t="str">
        <f>IF(Tabela813[[#This Row],[C]]&lt;&gt;"",IF(Tabela813[[#This Row],[RED]]&lt;&gt;"",(Tabela813[[#This Row],[RED]] &amp; "."),"") &amp; CONCATENATE(Tabela813[[#This Row],[C]],".",Tabela813[[#This Row],[O]],".",Tabela813[[#This Row],[E]],".",Tabela813[[#This Row],[D1]],".",Tabela813[[#This Row],[D2]],".",Tabela813[[#This Row],[D3]],".",Tabela813[[#This Row],[T]],".",Tabela813[[#This Row],[D4]]),"")</f>
        <v>1.3.4.9.99.0.3.00</v>
      </c>
      <c r="L595" s="23" t="s">
        <v>1182</v>
      </c>
      <c r="M595" s="20" t="str">
        <f t="shared" si="13"/>
        <v>A</v>
      </c>
      <c r="N595" s="20">
        <f>IF(VALUE(Tabela813[[#This Row],[RED]]) &gt; 0,1,0) + IF(VALUE(J595)&gt;0,8,IF(VALUE(I595)&gt;0,7,IF(VALUE(H595)&gt;0,6,IF(VALUE(G595)&gt;0,5,IF(VALUE(F595)&gt;0,4,IF(VALUE(E595)&gt;0,3,IF(VALUE(D595)&gt;0,2,1)))))))</f>
        <v>7</v>
      </c>
      <c r="O595" s="22" t="s">
        <v>51</v>
      </c>
      <c r="P595" s="1" t="s">
        <v>255</v>
      </c>
      <c r="Q595" s="1"/>
      <c r="R595" s="39"/>
      <c r="S595" s="154" t="s">
        <v>158</v>
      </c>
      <c r="T595" s="7" t="str">
        <f>Tabela813[[#This Row],[NR]]&amp;" - "&amp;Tabela813[[#This Row],[Especificação]]</f>
        <v>1.3.4.9.99.0.3.00 - Outras Delegações para Exploração de Recursos Naturais - Dívida Ativa</v>
      </c>
    </row>
    <row r="596" spans="1:20" ht="30" x14ac:dyDescent="0.25">
      <c r="A596" s="179"/>
      <c r="B596" s="51"/>
      <c r="C596" s="22" t="s">
        <v>1537</v>
      </c>
      <c r="D596" s="22" t="s">
        <v>1538</v>
      </c>
      <c r="E596" s="22" t="s">
        <v>1547</v>
      </c>
      <c r="F596" s="22" t="s">
        <v>1549</v>
      </c>
      <c r="G596" s="22" t="s">
        <v>1553</v>
      </c>
      <c r="H596" s="22" t="s">
        <v>1540</v>
      </c>
      <c r="I596" s="22" t="s">
        <v>1547</v>
      </c>
      <c r="J596" s="22" t="s">
        <v>1543</v>
      </c>
      <c r="K596" s="20" t="str">
        <f>IF(Tabela813[[#This Row],[C]]&lt;&gt;"",IF(Tabela813[[#This Row],[RED]]&lt;&gt;"",(Tabela813[[#This Row],[RED]] &amp; "."),"") &amp; CONCATENATE(Tabela813[[#This Row],[C]],".",Tabela813[[#This Row],[O]],".",Tabela813[[#This Row],[E]],".",Tabela813[[#This Row],[D1]],".",Tabela813[[#This Row],[D2]],".",Tabela813[[#This Row],[D3]],".",Tabela813[[#This Row],[T]],".",Tabela813[[#This Row],[D4]]),"")</f>
        <v>1.3.4.9.99.0.4.00</v>
      </c>
      <c r="L596" s="23" t="s">
        <v>1183</v>
      </c>
      <c r="M596" s="20" t="str">
        <f t="shared" si="13"/>
        <v>A</v>
      </c>
      <c r="N596" s="20">
        <f>IF(VALUE(Tabela813[[#This Row],[RED]]) &gt; 0,1,0) + IF(VALUE(J596)&gt;0,8,IF(VALUE(I596)&gt;0,7,IF(VALUE(H596)&gt;0,6,IF(VALUE(G596)&gt;0,5,IF(VALUE(F596)&gt;0,4,IF(VALUE(E596)&gt;0,3,IF(VALUE(D596)&gt;0,2,1)))))))</f>
        <v>7</v>
      </c>
      <c r="O596" s="22" t="s">
        <v>51</v>
      </c>
      <c r="P596" s="1" t="s">
        <v>255</v>
      </c>
      <c r="Q596" s="1"/>
      <c r="R596" s="39"/>
      <c r="S596" s="154" t="s">
        <v>158</v>
      </c>
      <c r="T596" s="7" t="str">
        <f>Tabela813[[#This Row],[NR]]&amp;" - "&amp;Tabela813[[#This Row],[Especificação]]</f>
        <v>1.3.4.9.99.0.4.00 - Outras Delegações para Exploração de Recursos Naturais - Dívida Ativa - Multas e Juros de Mora da Dívida Ativa</v>
      </c>
    </row>
    <row r="597" spans="1:20" ht="30" x14ac:dyDescent="0.25">
      <c r="A597" s="179"/>
      <c r="B597" s="51"/>
      <c r="C597" s="22" t="s">
        <v>1537</v>
      </c>
      <c r="D597" s="22" t="s">
        <v>1538</v>
      </c>
      <c r="E597" s="22" t="s">
        <v>1547</v>
      </c>
      <c r="F597" s="22" t="s">
        <v>1549</v>
      </c>
      <c r="G597" s="22" t="s">
        <v>1553</v>
      </c>
      <c r="H597" s="22" t="s">
        <v>1540</v>
      </c>
      <c r="I597" s="22" t="s">
        <v>1548</v>
      </c>
      <c r="J597" s="22" t="s">
        <v>1543</v>
      </c>
      <c r="K597" s="20" t="str">
        <f>IF(Tabela813[[#This Row],[C]]&lt;&gt;"",IF(Tabela813[[#This Row],[RED]]&lt;&gt;"",(Tabela813[[#This Row],[RED]] &amp; "."),"") &amp; CONCATENATE(Tabela813[[#This Row],[C]],".",Tabela813[[#This Row],[O]],".",Tabela813[[#This Row],[E]],".",Tabela813[[#This Row],[D1]],".",Tabela813[[#This Row],[D2]],".",Tabela813[[#This Row],[D3]],".",Tabela813[[#This Row],[T]],".",Tabela813[[#This Row],[D4]]),"")</f>
        <v>1.3.4.9.99.0.5.00</v>
      </c>
      <c r="L597" s="23" t="s">
        <v>1184</v>
      </c>
      <c r="M597" s="20" t="str">
        <f t="shared" si="13"/>
        <v>A</v>
      </c>
      <c r="N597" s="20">
        <f>IF(VALUE(Tabela813[[#This Row],[RED]]) &gt; 0,1,0) + IF(VALUE(J597)&gt;0,8,IF(VALUE(I597)&gt;0,7,IF(VALUE(H597)&gt;0,6,IF(VALUE(G597)&gt;0,5,IF(VALUE(F597)&gt;0,4,IF(VALUE(E597)&gt;0,3,IF(VALUE(D597)&gt;0,2,1)))))))</f>
        <v>7</v>
      </c>
      <c r="O597" s="22" t="s">
        <v>51</v>
      </c>
      <c r="P597" s="1" t="s">
        <v>255</v>
      </c>
      <c r="Q597" s="1"/>
      <c r="R597" s="39"/>
      <c r="S597" s="154" t="s">
        <v>158</v>
      </c>
      <c r="T597" s="7" t="str">
        <f>Tabela813[[#This Row],[NR]]&amp;" - "&amp;Tabela813[[#This Row],[Especificação]]</f>
        <v>1.3.4.9.99.0.5.00 - Outras Delegações para Exploração de Recursos Naturais - Multas</v>
      </c>
    </row>
    <row r="598" spans="1:20" ht="30" x14ac:dyDescent="0.25">
      <c r="A598" s="179"/>
      <c r="B598" s="51"/>
      <c r="C598" s="22" t="s">
        <v>1537</v>
      </c>
      <c r="D598" s="22" t="s">
        <v>1538</v>
      </c>
      <c r="E598" s="22" t="s">
        <v>1547</v>
      </c>
      <c r="F598" s="22" t="s">
        <v>1549</v>
      </c>
      <c r="G598" s="22" t="s">
        <v>1553</v>
      </c>
      <c r="H598" s="22" t="s">
        <v>1540</v>
      </c>
      <c r="I598" s="22" t="s">
        <v>1542</v>
      </c>
      <c r="J598" s="22" t="s">
        <v>1543</v>
      </c>
      <c r="K598" s="20" t="str">
        <f>IF(Tabela813[[#This Row],[C]]&lt;&gt;"",IF(Tabela813[[#This Row],[RED]]&lt;&gt;"",(Tabela813[[#This Row],[RED]] &amp; "."),"") &amp; CONCATENATE(Tabela813[[#This Row],[C]],".",Tabela813[[#This Row],[O]],".",Tabela813[[#This Row],[E]],".",Tabela813[[#This Row],[D1]],".",Tabela813[[#This Row],[D2]],".",Tabela813[[#This Row],[D3]],".",Tabela813[[#This Row],[T]],".",Tabela813[[#This Row],[D4]]),"")</f>
        <v>1.3.4.9.99.0.6.00</v>
      </c>
      <c r="L598" s="23" t="s">
        <v>1185</v>
      </c>
      <c r="M598" s="20" t="str">
        <f t="shared" si="13"/>
        <v>A</v>
      </c>
      <c r="N598" s="20">
        <f>IF(VALUE(Tabela813[[#This Row],[RED]]) &gt; 0,1,0) + IF(VALUE(J598)&gt;0,8,IF(VALUE(I598)&gt;0,7,IF(VALUE(H598)&gt;0,6,IF(VALUE(G598)&gt;0,5,IF(VALUE(F598)&gt;0,4,IF(VALUE(E598)&gt;0,3,IF(VALUE(D598)&gt;0,2,1)))))))</f>
        <v>7</v>
      </c>
      <c r="O598" s="22" t="s">
        <v>51</v>
      </c>
      <c r="P598" s="1" t="s">
        <v>255</v>
      </c>
      <c r="Q598" s="1"/>
      <c r="R598" s="39"/>
      <c r="S598" s="154" t="s">
        <v>158</v>
      </c>
      <c r="T598" s="7" t="str">
        <f>Tabela813[[#This Row],[NR]]&amp;" - "&amp;Tabela813[[#This Row],[Especificação]]</f>
        <v>1.3.4.9.99.0.6.00 - Outras Delegações para Exploração de Recursos Naturais - Juros de Mora</v>
      </c>
    </row>
    <row r="599" spans="1:20" ht="30" x14ac:dyDescent="0.25">
      <c r="A599" s="179"/>
      <c r="B599" s="51"/>
      <c r="C599" s="22" t="s">
        <v>1537</v>
      </c>
      <c r="D599" s="22" t="s">
        <v>1538</v>
      </c>
      <c r="E599" s="22" t="s">
        <v>1547</v>
      </c>
      <c r="F599" s="22" t="s">
        <v>1549</v>
      </c>
      <c r="G599" s="22" t="s">
        <v>1553</v>
      </c>
      <c r="H599" s="22" t="s">
        <v>1540</v>
      </c>
      <c r="I599" s="22" t="s">
        <v>1544</v>
      </c>
      <c r="J599" s="22" t="s">
        <v>1543</v>
      </c>
      <c r="K599" s="20" t="str">
        <f>IF(Tabela813[[#This Row],[C]]&lt;&gt;"",IF(Tabela813[[#This Row],[RED]]&lt;&gt;"",(Tabela813[[#This Row],[RED]] &amp; "."),"") &amp; CONCATENATE(Tabela813[[#This Row],[C]],".",Tabela813[[#This Row],[O]],".",Tabela813[[#This Row],[E]],".",Tabela813[[#This Row],[D1]],".",Tabela813[[#This Row],[D2]],".",Tabela813[[#This Row],[D3]],".",Tabela813[[#This Row],[T]],".",Tabela813[[#This Row],[D4]]),"")</f>
        <v>1.3.4.9.99.0.7.00</v>
      </c>
      <c r="L599" s="23" t="s">
        <v>1186</v>
      </c>
      <c r="M599" s="20" t="str">
        <f t="shared" si="13"/>
        <v>A</v>
      </c>
      <c r="N599" s="20">
        <f>IF(VALUE(Tabela813[[#This Row],[RED]]) &gt; 0,1,0) + IF(VALUE(J599)&gt;0,8,IF(VALUE(I599)&gt;0,7,IF(VALUE(H599)&gt;0,6,IF(VALUE(G599)&gt;0,5,IF(VALUE(F599)&gt;0,4,IF(VALUE(E599)&gt;0,3,IF(VALUE(D599)&gt;0,2,1)))))))</f>
        <v>7</v>
      </c>
      <c r="O599" s="22" t="s">
        <v>51</v>
      </c>
      <c r="P599" s="1" t="s">
        <v>255</v>
      </c>
      <c r="Q599" s="1"/>
      <c r="R599" s="39"/>
      <c r="S599" s="154" t="s">
        <v>158</v>
      </c>
      <c r="T599" s="7" t="str">
        <f>Tabela813[[#This Row],[NR]]&amp;" - "&amp;Tabela813[[#This Row],[Especificação]]</f>
        <v>1.3.4.9.99.0.7.00 - Outras Delegações para Exploração de Recursos Naturais - Dívida Ativa - Multas da Dívida Ativa</v>
      </c>
    </row>
    <row r="600" spans="1:20" ht="30" x14ac:dyDescent="0.25">
      <c r="A600" s="179"/>
      <c r="B600" s="51"/>
      <c r="C600" s="22" t="s">
        <v>1537</v>
      </c>
      <c r="D600" s="22" t="s">
        <v>1538</v>
      </c>
      <c r="E600" s="22" t="s">
        <v>1547</v>
      </c>
      <c r="F600" s="22" t="s">
        <v>1549</v>
      </c>
      <c r="G600" s="22" t="s">
        <v>1553</v>
      </c>
      <c r="H600" s="22" t="s">
        <v>1540</v>
      </c>
      <c r="I600" s="22" t="s">
        <v>1545</v>
      </c>
      <c r="J600" s="22" t="s">
        <v>1543</v>
      </c>
      <c r="K600" s="20" t="str">
        <f>IF(Tabela813[[#This Row],[C]]&lt;&gt;"",IF(Tabela813[[#This Row],[RED]]&lt;&gt;"",(Tabela813[[#This Row],[RED]] &amp; "."),"") &amp; CONCATENATE(Tabela813[[#This Row],[C]],".",Tabela813[[#This Row],[O]],".",Tabela813[[#This Row],[E]],".",Tabela813[[#This Row],[D1]],".",Tabela813[[#This Row],[D2]],".",Tabela813[[#This Row],[D3]],".",Tabela813[[#This Row],[T]],".",Tabela813[[#This Row],[D4]]),"")</f>
        <v>1.3.4.9.99.0.8.00</v>
      </c>
      <c r="L600" s="23" t="s">
        <v>1187</v>
      </c>
      <c r="M600" s="20" t="str">
        <f t="shared" si="13"/>
        <v>A</v>
      </c>
      <c r="N600" s="20">
        <f>IF(VALUE(Tabela813[[#This Row],[RED]]) &gt; 0,1,0) + IF(VALUE(J600)&gt;0,8,IF(VALUE(I600)&gt;0,7,IF(VALUE(H600)&gt;0,6,IF(VALUE(G600)&gt;0,5,IF(VALUE(F600)&gt;0,4,IF(VALUE(E600)&gt;0,3,IF(VALUE(D600)&gt;0,2,1)))))))</f>
        <v>7</v>
      </c>
      <c r="O600" s="22" t="s">
        <v>51</v>
      </c>
      <c r="P600" s="1" t="s">
        <v>255</v>
      </c>
      <c r="Q600" s="1"/>
      <c r="R600" s="39"/>
      <c r="S600" s="154" t="s">
        <v>158</v>
      </c>
      <c r="T600" s="7" t="str">
        <f>Tabela813[[#This Row],[NR]]&amp;" - "&amp;Tabela813[[#This Row],[Especificação]]</f>
        <v>1.3.4.9.99.0.8.00 - Outras Delegações para Exploração de Recursos Naturais - Juros de Mora da Dívida Ativa</v>
      </c>
    </row>
    <row r="601" spans="1:20" x14ac:dyDescent="0.25">
      <c r="A601" s="179"/>
      <c r="B601" s="51"/>
      <c r="C601" s="22">
        <v>1</v>
      </c>
      <c r="D601" s="22">
        <v>3</v>
      </c>
      <c r="E601" s="22">
        <v>5</v>
      </c>
      <c r="F601" s="22" t="s">
        <v>1540</v>
      </c>
      <c r="G601" s="22" t="s">
        <v>1543</v>
      </c>
      <c r="H601" s="22" t="s">
        <v>1540</v>
      </c>
      <c r="I601" s="22" t="s">
        <v>1540</v>
      </c>
      <c r="J601" s="22" t="s">
        <v>1543</v>
      </c>
      <c r="K601" s="20" t="str">
        <f>IF(Tabela813[[#This Row],[C]]&lt;&gt;"",IF(Tabela813[[#This Row],[RED]]&lt;&gt;"",(Tabela813[[#This Row],[RED]] &amp; "."),"") &amp; CONCATENATE(Tabela813[[#This Row],[C]],".",Tabela813[[#This Row],[O]],".",Tabela813[[#This Row],[E]],".",Tabela813[[#This Row],[D1]],".",Tabela813[[#This Row],[D2]],".",Tabela813[[#This Row],[D3]],".",Tabela813[[#This Row],[T]],".",Tabela813[[#This Row],[D4]]),"")</f>
        <v>1.3.5.0.00.0.0.00</v>
      </c>
      <c r="L601" s="1" t="s">
        <v>256</v>
      </c>
      <c r="M601" s="20" t="str">
        <f t="shared" si="13"/>
        <v>S</v>
      </c>
      <c r="N601" s="20">
        <f>IF(VALUE(Tabela813[[#This Row],[RED]]) &gt; 0,1,0) + IF(VALUE(J601)&gt;0,8,IF(VALUE(I601)&gt;0,7,IF(VALUE(H601)&gt;0,6,IF(VALUE(G601)&gt;0,5,IF(VALUE(F601)&gt;0,4,IF(VALUE(E601)&gt;0,3,IF(VALUE(D601)&gt;0,2,1)))))))</f>
        <v>3</v>
      </c>
      <c r="O601" s="22" t="s">
        <v>51</v>
      </c>
      <c r="P601" s="1" t="s">
        <v>257</v>
      </c>
      <c r="Q601" s="1"/>
      <c r="R601" s="39"/>
      <c r="S601" s="154" t="s">
        <v>158</v>
      </c>
      <c r="T601" s="7" t="str">
        <f>Tabela813[[#This Row],[NR]]&amp;" - "&amp;Tabela813[[#This Row],[Especificação]]</f>
        <v>1.3.5.0.00.0.0.00 - Exploração do Patrimônio Intangível</v>
      </c>
    </row>
    <row r="602" spans="1:20" x14ac:dyDescent="0.25">
      <c r="A602" s="179"/>
      <c r="B602" s="51"/>
      <c r="C602" s="22">
        <v>1</v>
      </c>
      <c r="D602" s="22">
        <v>3</v>
      </c>
      <c r="E602" s="22">
        <v>5</v>
      </c>
      <c r="F602" s="22" t="s">
        <v>1537</v>
      </c>
      <c r="G602" s="22" t="s">
        <v>1543</v>
      </c>
      <c r="H602" s="22" t="s">
        <v>1540</v>
      </c>
      <c r="I602" s="22" t="s">
        <v>1540</v>
      </c>
      <c r="J602" s="22" t="s">
        <v>1543</v>
      </c>
      <c r="K602" s="20" t="str">
        <f>IF(Tabela813[[#This Row],[C]]&lt;&gt;"",IF(Tabela813[[#This Row],[RED]]&lt;&gt;"",(Tabela813[[#This Row],[RED]] &amp; "."),"") &amp; CONCATENATE(Tabela813[[#This Row],[C]],".",Tabela813[[#This Row],[O]],".",Tabela813[[#This Row],[E]],".",Tabela813[[#This Row],[D1]],".",Tabela813[[#This Row],[D2]],".",Tabela813[[#This Row],[D3]],".",Tabela813[[#This Row],[T]],".",Tabela813[[#This Row],[D4]]),"")</f>
        <v>1.3.5.1.00.0.0.00</v>
      </c>
      <c r="L602" s="1" t="s">
        <v>256</v>
      </c>
      <c r="M602" s="20" t="str">
        <f t="shared" si="13"/>
        <v>S</v>
      </c>
      <c r="N602" s="20">
        <f>IF(VALUE(Tabela813[[#This Row],[RED]]) &gt; 0,1,0) + IF(VALUE(J602)&gt;0,8,IF(VALUE(I602)&gt;0,7,IF(VALUE(H602)&gt;0,6,IF(VALUE(G602)&gt;0,5,IF(VALUE(F602)&gt;0,4,IF(VALUE(E602)&gt;0,3,IF(VALUE(D602)&gt;0,2,1)))))))</f>
        <v>4</v>
      </c>
      <c r="O602" s="22" t="s">
        <v>51</v>
      </c>
      <c r="P602" s="1" t="s">
        <v>257</v>
      </c>
      <c r="Q602" s="1"/>
      <c r="R602" s="39"/>
      <c r="S602" s="154" t="s">
        <v>158</v>
      </c>
      <c r="T602" s="7" t="str">
        <f>Tabela813[[#This Row],[NR]]&amp;" - "&amp;Tabela813[[#This Row],[Especificação]]</f>
        <v>1.3.5.1.00.0.0.00 - Exploração do Patrimônio Intangível</v>
      </c>
    </row>
    <row r="603" spans="1:20" ht="30" x14ac:dyDescent="0.25">
      <c r="A603" s="179"/>
      <c r="B603" s="51"/>
      <c r="C603" s="22">
        <v>1</v>
      </c>
      <c r="D603" s="22">
        <v>3</v>
      </c>
      <c r="E603" s="22">
        <v>5</v>
      </c>
      <c r="F603" s="22" t="s">
        <v>1537</v>
      </c>
      <c r="G603" s="22" t="s">
        <v>1541</v>
      </c>
      <c r="H603" s="22" t="s">
        <v>1540</v>
      </c>
      <c r="I603" s="22" t="s">
        <v>1540</v>
      </c>
      <c r="J603" s="22" t="s">
        <v>1543</v>
      </c>
      <c r="K603" s="20" t="str">
        <f>IF(Tabela813[[#This Row],[C]]&lt;&gt;"",IF(Tabela813[[#This Row],[RED]]&lt;&gt;"",(Tabela813[[#This Row],[RED]] &amp; "."),"") &amp; CONCATENATE(Tabela813[[#This Row],[C]],".",Tabela813[[#This Row],[O]],".",Tabela813[[#This Row],[E]],".",Tabela813[[#This Row],[D1]],".",Tabela813[[#This Row],[D2]],".",Tabela813[[#This Row],[D3]],".",Tabela813[[#This Row],[T]],".",Tabela813[[#This Row],[D4]]),"")</f>
        <v>1.3.5.1.02.0.0.00</v>
      </c>
      <c r="L603" s="23" t="s">
        <v>258</v>
      </c>
      <c r="M603" s="20" t="str">
        <f t="shared" si="13"/>
        <v>S</v>
      </c>
      <c r="N603" s="20">
        <f>IF(VALUE(Tabela813[[#This Row],[RED]]) &gt; 0,1,0) + IF(VALUE(J603)&gt;0,8,IF(VALUE(I603)&gt;0,7,IF(VALUE(H603)&gt;0,6,IF(VALUE(G603)&gt;0,5,IF(VALUE(F603)&gt;0,4,IF(VALUE(E603)&gt;0,3,IF(VALUE(D603)&gt;0,2,1)))))))</f>
        <v>5</v>
      </c>
      <c r="O603" s="22" t="s">
        <v>51</v>
      </c>
      <c r="P603" s="1" t="s">
        <v>259</v>
      </c>
      <c r="Q603" s="14"/>
      <c r="R603" s="150"/>
      <c r="S603" s="155" t="s">
        <v>158</v>
      </c>
      <c r="T603" s="7" t="str">
        <f>Tabela813[[#This Row],[NR]]&amp;" - "&amp;Tabela813[[#This Row],[Especificação]]</f>
        <v>1.3.5.1.02.0.0.00 - Direito de Uso da Imagem e de Reprodução dos Bens do Acervo Patrimonial</v>
      </c>
    </row>
    <row r="604" spans="1:20" ht="30" x14ac:dyDescent="0.25">
      <c r="A604" s="179"/>
      <c r="B604" s="51"/>
      <c r="C604" s="22">
        <v>1</v>
      </c>
      <c r="D604" s="22">
        <v>3</v>
      </c>
      <c r="E604" s="22">
        <v>5</v>
      </c>
      <c r="F604" s="22" t="s">
        <v>1537</v>
      </c>
      <c r="G604" s="22" t="s">
        <v>1541</v>
      </c>
      <c r="H604" s="22" t="s">
        <v>1540</v>
      </c>
      <c r="I604" s="22" t="s">
        <v>1537</v>
      </c>
      <c r="J604" s="22" t="s">
        <v>1543</v>
      </c>
      <c r="K604" s="20" t="str">
        <f>IF(Tabela813[[#This Row],[C]]&lt;&gt;"",IF(Tabela813[[#This Row],[RED]]&lt;&gt;"",(Tabela813[[#This Row],[RED]] &amp; "."),"") &amp; CONCATENATE(Tabela813[[#This Row],[C]],".",Tabela813[[#This Row],[O]],".",Tabela813[[#This Row],[E]],".",Tabela813[[#This Row],[D1]],".",Tabela813[[#This Row],[D2]],".",Tabela813[[#This Row],[D3]],".",Tabela813[[#This Row],[T]],".",Tabela813[[#This Row],[D4]]),"")</f>
        <v>1.3.5.1.02.0.1.00</v>
      </c>
      <c r="L604" s="23" t="s">
        <v>3000</v>
      </c>
      <c r="M604" s="20" t="str">
        <f t="shared" si="13"/>
        <v>A</v>
      </c>
      <c r="N604" s="20">
        <f>IF(VALUE(Tabela813[[#This Row],[RED]]) &gt; 0,1,0) + IF(VALUE(J604)&gt;0,8,IF(VALUE(I604)&gt;0,7,IF(VALUE(H604)&gt;0,6,IF(VALUE(G604)&gt;0,5,IF(VALUE(F604)&gt;0,4,IF(VALUE(E604)&gt;0,3,IF(VALUE(D604)&gt;0,2,1)))))))</f>
        <v>7</v>
      </c>
      <c r="O604" s="22" t="s">
        <v>51</v>
      </c>
      <c r="P604" s="1" t="s">
        <v>3006</v>
      </c>
      <c r="Q604" s="1"/>
      <c r="R604" s="39"/>
      <c r="S604" s="154" t="s">
        <v>158</v>
      </c>
      <c r="T604" s="7" t="str">
        <f>Tabela813[[#This Row],[NR]]&amp;" - "&amp;Tabela813[[#This Row],[Especificação]]</f>
        <v>1.3.5.1.02.0.1.00 - Direito de Uso da Imagem e de Reprodução dos Bens do Acervo Patrimonial-Principal</v>
      </c>
    </row>
    <row r="605" spans="1:20" ht="30" x14ac:dyDescent="0.25">
      <c r="A605" s="179"/>
      <c r="B605" s="51"/>
      <c r="C605" s="22">
        <v>1</v>
      </c>
      <c r="D605" s="22">
        <v>3</v>
      </c>
      <c r="E605" s="22">
        <v>5</v>
      </c>
      <c r="F605" s="22" t="s">
        <v>1537</v>
      </c>
      <c r="G605" s="22" t="s">
        <v>1541</v>
      </c>
      <c r="H605" s="22" t="s">
        <v>1540</v>
      </c>
      <c r="I605" s="22" t="s">
        <v>1546</v>
      </c>
      <c r="J605" s="22" t="s">
        <v>1543</v>
      </c>
      <c r="K605" s="20" t="str">
        <f>IF(Tabela813[[#This Row],[C]]&lt;&gt;"",IF(Tabela813[[#This Row],[RED]]&lt;&gt;"",(Tabela813[[#This Row],[RED]] &amp; "."),"") &amp; CONCATENATE(Tabela813[[#This Row],[C]],".",Tabela813[[#This Row],[O]],".",Tabela813[[#This Row],[E]],".",Tabela813[[#This Row],[D1]],".",Tabela813[[#This Row],[D2]],".",Tabela813[[#This Row],[D3]],".",Tabela813[[#This Row],[T]],".",Tabela813[[#This Row],[D4]]),"")</f>
        <v>1.3.5.1.02.0.2.00</v>
      </c>
      <c r="L605" s="23" t="s">
        <v>3005</v>
      </c>
      <c r="M605" s="20" t="str">
        <f t="shared" si="13"/>
        <v>A</v>
      </c>
      <c r="N605" s="20">
        <f>IF(VALUE(Tabela813[[#This Row],[RED]]) &gt; 0,1,0) + IF(VALUE(J605)&gt;0,8,IF(VALUE(I605)&gt;0,7,IF(VALUE(H605)&gt;0,6,IF(VALUE(G605)&gt;0,5,IF(VALUE(F605)&gt;0,4,IF(VALUE(E605)&gt;0,3,IF(VALUE(D605)&gt;0,2,1)))))))</f>
        <v>7</v>
      </c>
      <c r="O605" s="22" t="s">
        <v>51</v>
      </c>
      <c r="P605" s="1" t="s">
        <v>3007</v>
      </c>
      <c r="Q605" s="1"/>
      <c r="R605" s="39"/>
      <c r="S605" s="154" t="s">
        <v>158</v>
      </c>
      <c r="T605" s="7" t="str">
        <f>Tabela813[[#This Row],[NR]]&amp;" - "&amp;Tabela813[[#This Row],[Especificação]]</f>
        <v>1.3.5.1.02.0.2.00 - Direito de Uso da Imagem e de Reprodução dos Bens do Acervo Patrimonial - Multas e Juros de Mora</v>
      </c>
    </row>
    <row r="606" spans="1:20" ht="30" x14ac:dyDescent="0.25">
      <c r="A606" s="179"/>
      <c r="B606" s="51"/>
      <c r="C606" s="22">
        <v>1</v>
      </c>
      <c r="D606" s="22">
        <v>3</v>
      </c>
      <c r="E606" s="22">
        <v>5</v>
      </c>
      <c r="F606" s="22" t="s">
        <v>1537</v>
      </c>
      <c r="G606" s="22" t="s">
        <v>1541</v>
      </c>
      <c r="H606" s="22" t="s">
        <v>1540</v>
      </c>
      <c r="I606" s="22" t="s">
        <v>1538</v>
      </c>
      <c r="J606" s="22" t="s">
        <v>1543</v>
      </c>
      <c r="K606" s="20" t="str">
        <f>IF(Tabela813[[#This Row],[C]]&lt;&gt;"",IF(Tabela813[[#This Row],[RED]]&lt;&gt;"",(Tabela813[[#This Row],[RED]] &amp; "."),"") &amp; CONCATENATE(Tabela813[[#This Row],[C]],".",Tabela813[[#This Row],[O]],".",Tabela813[[#This Row],[E]],".",Tabela813[[#This Row],[D1]],".",Tabela813[[#This Row],[D2]],".",Tabela813[[#This Row],[D3]],".",Tabela813[[#This Row],[T]],".",Tabela813[[#This Row],[D4]]),"")</f>
        <v>1.3.5.1.02.0.3.00</v>
      </c>
      <c r="L606" s="23" t="s">
        <v>3001</v>
      </c>
      <c r="M606" s="20" t="str">
        <f t="shared" si="13"/>
        <v>A</v>
      </c>
      <c r="N606" s="20">
        <f>IF(VALUE(Tabela813[[#This Row],[RED]]) &gt; 0,1,0) + IF(VALUE(J606)&gt;0,8,IF(VALUE(I606)&gt;0,7,IF(VALUE(H606)&gt;0,6,IF(VALUE(G606)&gt;0,5,IF(VALUE(F606)&gt;0,4,IF(VALUE(E606)&gt;0,3,IF(VALUE(D606)&gt;0,2,1)))))))</f>
        <v>7</v>
      </c>
      <c r="O606" s="22" t="s">
        <v>51</v>
      </c>
      <c r="P606" s="1" t="s">
        <v>3008</v>
      </c>
      <c r="Q606" s="1"/>
      <c r="R606" s="39"/>
      <c r="S606" s="154" t="s">
        <v>158</v>
      </c>
      <c r="T606" s="7" t="str">
        <f>Tabela813[[#This Row],[NR]]&amp;" - "&amp;Tabela813[[#This Row],[Especificação]]</f>
        <v>1.3.5.1.02.0.3.00 - Direito de Uso da Imagem e de Reprodução dos Bens do Acervo Patrimonial - Dívida Ativa</v>
      </c>
    </row>
    <row r="607" spans="1:20" ht="30" x14ac:dyDescent="0.25">
      <c r="A607" s="179"/>
      <c r="B607" s="51"/>
      <c r="C607" s="22">
        <v>1</v>
      </c>
      <c r="D607" s="22">
        <v>3</v>
      </c>
      <c r="E607" s="22">
        <v>5</v>
      </c>
      <c r="F607" s="22" t="s">
        <v>1537</v>
      </c>
      <c r="G607" s="22" t="s">
        <v>1541</v>
      </c>
      <c r="H607" s="22" t="s">
        <v>1540</v>
      </c>
      <c r="I607" s="22" t="s">
        <v>1547</v>
      </c>
      <c r="J607" s="22" t="s">
        <v>1543</v>
      </c>
      <c r="K607" s="20" t="str">
        <f>IF(Tabela813[[#This Row],[C]]&lt;&gt;"",IF(Tabela813[[#This Row],[RED]]&lt;&gt;"",(Tabela813[[#This Row],[RED]] &amp; "."),"") &amp; CONCATENATE(Tabela813[[#This Row],[C]],".",Tabela813[[#This Row],[O]],".",Tabela813[[#This Row],[E]],".",Tabela813[[#This Row],[D1]],".",Tabela813[[#This Row],[D2]],".",Tabela813[[#This Row],[D3]],".",Tabela813[[#This Row],[T]],".",Tabela813[[#This Row],[D4]]),"")</f>
        <v>1.3.5.1.02.0.4.00</v>
      </c>
      <c r="L607" s="23" t="s">
        <v>3741</v>
      </c>
      <c r="M607" s="20" t="str">
        <f t="shared" si="13"/>
        <v>A</v>
      </c>
      <c r="N607" s="20">
        <f>IF(VALUE(Tabela813[[#This Row],[RED]]) &gt; 0,1,0) + IF(VALUE(J607)&gt;0,8,IF(VALUE(I607)&gt;0,7,IF(VALUE(H607)&gt;0,6,IF(VALUE(G607)&gt;0,5,IF(VALUE(F607)&gt;0,4,IF(VALUE(E607)&gt;0,3,IF(VALUE(D607)&gt;0,2,1)))))))</f>
        <v>7</v>
      </c>
      <c r="O607" s="22" t="s">
        <v>51</v>
      </c>
      <c r="P607" s="1" t="s">
        <v>4135</v>
      </c>
      <c r="Q607" s="1"/>
      <c r="R607" s="39"/>
      <c r="S607" s="154" t="s">
        <v>158</v>
      </c>
      <c r="T607" s="7" t="str">
        <f>Tabela813[[#This Row],[NR]]&amp;" - "&amp;Tabela813[[#This Row],[Especificação]]</f>
        <v>1.3.5.1.02.0.4.00 - Direito de Uso da Imagem e de Reprodução dos Bens do Acervo Patrimonial - Dívida Ativa - Multas e Juros de Mora da Dívida Ativa</v>
      </c>
    </row>
    <row r="608" spans="1:20" ht="30" x14ac:dyDescent="0.25">
      <c r="A608" s="179"/>
      <c r="B608" s="51"/>
      <c r="C608" s="22">
        <v>1</v>
      </c>
      <c r="D608" s="22">
        <v>3</v>
      </c>
      <c r="E608" s="22">
        <v>5</v>
      </c>
      <c r="F608" s="22" t="s">
        <v>1537</v>
      </c>
      <c r="G608" s="22" t="s">
        <v>1541</v>
      </c>
      <c r="H608" s="22" t="s">
        <v>1540</v>
      </c>
      <c r="I608" s="22" t="s">
        <v>1548</v>
      </c>
      <c r="J608" s="22" t="s">
        <v>1543</v>
      </c>
      <c r="K608" s="20" t="str">
        <f>IF(Tabela813[[#This Row],[C]]&lt;&gt;"",IF(Tabela813[[#This Row],[RED]]&lt;&gt;"",(Tabela813[[#This Row],[RED]] &amp; "."),"") &amp; CONCATENATE(Tabela813[[#This Row],[C]],".",Tabela813[[#This Row],[O]],".",Tabela813[[#This Row],[E]],".",Tabela813[[#This Row],[D1]],".",Tabela813[[#This Row],[D2]],".",Tabela813[[#This Row],[D3]],".",Tabela813[[#This Row],[T]],".",Tabela813[[#This Row],[D4]]),"")</f>
        <v>1.3.5.1.02.0.5.00</v>
      </c>
      <c r="L608" s="23" t="s">
        <v>3002</v>
      </c>
      <c r="M608" s="20" t="str">
        <f t="shared" ref="M608:M671" si="14">IF(N608 &lt; N609,"S","A")</f>
        <v>A</v>
      </c>
      <c r="N608" s="20">
        <f>IF(VALUE(Tabela813[[#This Row],[RED]]) &gt; 0,1,0) + IF(VALUE(J608)&gt;0,8,IF(VALUE(I608)&gt;0,7,IF(VALUE(H608)&gt;0,6,IF(VALUE(G608)&gt;0,5,IF(VALUE(F608)&gt;0,4,IF(VALUE(E608)&gt;0,3,IF(VALUE(D608)&gt;0,2,1)))))))</f>
        <v>7</v>
      </c>
      <c r="O608" s="22" t="s">
        <v>51</v>
      </c>
      <c r="P608" s="1" t="s">
        <v>3009</v>
      </c>
      <c r="Q608" s="1"/>
      <c r="R608" s="39"/>
      <c r="S608" s="154" t="s">
        <v>158</v>
      </c>
      <c r="T608" s="7" t="str">
        <f>Tabela813[[#This Row],[NR]]&amp;" - "&amp;Tabela813[[#This Row],[Especificação]]</f>
        <v>1.3.5.1.02.0.5.00 - Direito de Uso da Imagem e de Reprodução dos Bens do Acervo Patrimonial - Multas</v>
      </c>
    </row>
    <row r="609" spans="1:20" ht="30" x14ac:dyDescent="0.25">
      <c r="A609" s="179"/>
      <c r="B609" s="51"/>
      <c r="C609" s="22">
        <v>1</v>
      </c>
      <c r="D609" s="22">
        <v>3</v>
      </c>
      <c r="E609" s="22">
        <v>5</v>
      </c>
      <c r="F609" s="22" t="s">
        <v>1537</v>
      </c>
      <c r="G609" s="22" t="s">
        <v>1541</v>
      </c>
      <c r="H609" s="22" t="s">
        <v>1540</v>
      </c>
      <c r="I609" s="22" t="s">
        <v>1542</v>
      </c>
      <c r="J609" s="22" t="s">
        <v>1543</v>
      </c>
      <c r="K609" s="20" t="str">
        <f>IF(Tabela813[[#This Row],[C]]&lt;&gt;"",IF(Tabela813[[#This Row],[RED]]&lt;&gt;"",(Tabela813[[#This Row],[RED]] &amp; "."),"") &amp; CONCATENATE(Tabela813[[#This Row],[C]],".",Tabela813[[#This Row],[O]],".",Tabela813[[#This Row],[E]],".",Tabela813[[#This Row],[D1]],".",Tabela813[[#This Row],[D2]],".",Tabela813[[#This Row],[D3]],".",Tabela813[[#This Row],[T]],".",Tabela813[[#This Row],[D4]]),"")</f>
        <v>1.3.5.1.02.0.6.00</v>
      </c>
      <c r="L609" s="23" t="s">
        <v>3003</v>
      </c>
      <c r="M609" s="20" t="str">
        <f t="shared" si="14"/>
        <v>A</v>
      </c>
      <c r="N609" s="20">
        <f>IF(VALUE(Tabela813[[#This Row],[RED]]) &gt; 0,1,0) + IF(VALUE(J609)&gt;0,8,IF(VALUE(I609)&gt;0,7,IF(VALUE(H609)&gt;0,6,IF(VALUE(G609)&gt;0,5,IF(VALUE(F609)&gt;0,4,IF(VALUE(E609)&gt;0,3,IF(VALUE(D609)&gt;0,2,1)))))))</f>
        <v>7</v>
      </c>
      <c r="O609" s="22" t="s">
        <v>51</v>
      </c>
      <c r="P609" s="1" t="s">
        <v>3010</v>
      </c>
      <c r="Q609" s="1"/>
      <c r="R609" s="39"/>
      <c r="S609" s="154" t="s">
        <v>158</v>
      </c>
      <c r="T609" s="7" t="str">
        <f>Tabela813[[#This Row],[NR]]&amp;" - "&amp;Tabela813[[#This Row],[Especificação]]</f>
        <v>1.3.5.1.02.0.6.00 - Direito de Uso da Imagem e de Reprodução dos Bens do Acervo Patrimonial - Juros de Mora</v>
      </c>
    </row>
    <row r="610" spans="1:20" ht="30" x14ac:dyDescent="0.25">
      <c r="A610" s="179"/>
      <c r="B610" s="51"/>
      <c r="C610" s="22">
        <v>1</v>
      </c>
      <c r="D610" s="22">
        <v>3</v>
      </c>
      <c r="E610" s="22">
        <v>5</v>
      </c>
      <c r="F610" s="22" t="s">
        <v>1537</v>
      </c>
      <c r="G610" s="22" t="s">
        <v>1541</v>
      </c>
      <c r="H610" s="22" t="s">
        <v>1540</v>
      </c>
      <c r="I610" s="22" t="s">
        <v>1544</v>
      </c>
      <c r="J610" s="22" t="s">
        <v>1543</v>
      </c>
      <c r="K610" s="20" t="str">
        <f>IF(Tabela813[[#This Row],[C]]&lt;&gt;"",IF(Tabela813[[#This Row],[RED]]&lt;&gt;"",(Tabela813[[#This Row],[RED]] &amp; "."),"") &amp; CONCATENATE(Tabela813[[#This Row],[C]],".",Tabela813[[#This Row],[O]],".",Tabela813[[#This Row],[E]],".",Tabela813[[#This Row],[D1]],".",Tabela813[[#This Row],[D2]],".",Tabela813[[#This Row],[D3]],".",Tabela813[[#This Row],[T]],".",Tabela813[[#This Row],[D4]]),"")</f>
        <v>1.3.5.1.02.0.7.00</v>
      </c>
      <c r="L610" s="23" t="s">
        <v>3742</v>
      </c>
      <c r="M610" s="20" t="str">
        <f t="shared" si="14"/>
        <v>A</v>
      </c>
      <c r="N610" s="20">
        <f>IF(VALUE(Tabela813[[#This Row],[RED]]) &gt; 0,1,0) + IF(VALUE(J610)&gt;0,8,IF(VALUE(I610)&gt;0,7,IF(VALUE(H610)&gt;0,6,IF(VALUE(G610)&gt;0,5,IF(VALUE(F610)&gt;0,4,IF(VALUE(E610)&gt;0,3,IF(VALUE(D610)&gt;0,2,1)))))))</f>
        <v>7</v>
      </c>
      <c r="O610" s="22" t="s">
        <v>51</v>
      </c>
      <c r="P610" s="1" t="s">
        <v>4136</v>
      </c>
      <c r="Q610" s="1"/>
      <c r="R610" s="39"/>
      <c r="S610" s="154" t="s">
        <v>158</v>
      </c>
      <c r="T610" s="7" t="str">
        <f>Tabela813[[#This Row],[NR]]&amp;" - "&amp;Tabela813[[#This Row],[Especificação]]</f>
        <v>1.3.5.1.02.0.7.00 - Direito de Uso da Imagem e de Reprodução dos Bens do Acervo Patrimonial - Dívida Ativa - Multas da Dívida Ativa</v>
      </c>
    </row>
    <row r="611" spans="1:20" ht="30" x14ac:dyDescent="0.25">
      <c r="A611" s="179"/>
      <c r="B611" s="51"/>
      <c r="C611" s="22">
        <v>1</v>
      </c>
      <c r="D611" s="22">
        <v>3</v>
      </c>
      <c r="E611" s="22">
        <v>5</v>
      </c>
      <c r="F611" s="22" t="s">
        <v>1537</v>
      </c>
      <c r="G611" s="22" t="s">
        <v>1541</v>
      </c>
      <c r="H611" s="22" t="s">
        <v>1540</v>
      </c>
      <c r="I611" s="22" t="s">
        <v>1545</v>
      </c>
      <c r="J611" s="22" t="s">
        <v>1543</v>
      </c>
      <c r="K611" s="20" t="str">
        <f>IF(Tabela813[[#This Row],[C]]&lt;&gt;"",IF(Tabela813[[#This Row],[RED]]&lt;&gt;"",(Tabela813[[#This Row],[RED]] &amp; "."),"") &amp; CONCATENATE(Tabela813[[#This Row],[C]],".",Tabela813[[#This Row],[O]],".",Tabela813[[#This Row],[E]],".",Tabela813[[#This Row],[D1]],".",Tabela813[[#This Row],[D2]],".",Tabela813[[#This Row],[D3]],".",Tabela813[[#This Row],[T]],".",Tabela813[[#This Row],[D4]]),"")</f>
        <v>1.3.5.1.02.0.8.00</v>
      </c>
      <c r="L611" s="23" t="s">
        <v>3004</v>
      </c>
      <c r="M611" s="20" t="str">
        <f t="shared" si="14"/>
        <v>A</v>
      </c>
      <c r="N611" s="20">
        <f>IF(VALUE(Tabela813[[#This Row],[RED]]) &gt; 0,1,0) + IF(VALUE(J611)&gt;0,8,IF(VALUE(I611)&gt;0,7,IF(VALUE(H611)&gt;0,6,IF(VALUE(G611)&gt;0,5,IF(VALUE(F611)&gt;0,4,IF(VALUE(E611)&gt;0,3,IF(VALUE(D611)&gt;0,2,1)))))))</f>
        <v>7</v>
      </c>
      <c r="O611" s="22" t="s">
        <v>51</v>
      </c>
      <c r="P611" s="1" t="s">
        <v>3011</v>
      </c>
      <c r="Q611" s="1"/>
      <c r="R611" s="39"/>
      <c r="S611" s="154" t="s">
        <v>158</v>
      </c>
      <c r="T611" s="7" t="str">
        <f>Tabela813[[#This Row],[NR]]&amp;" - "&amp;Tabela813[[#This Row],[Especificação]]</f>
        <v>1.3.5.1.02.0.8.00 - Direito de Uso da Imagem e de Reprodução dos Bens do Acervo Patrimonial - Juros de Mora da Dívida Ativa</v>
      </c>
    </row>
    <row r="612" spans="1:20" x14ac:dyDescent="0.25">
      <c r="A612" s="179"/>
      <c r="B612" s="51"/>
      <c r="C612" s="22" t="s">
        <v>1537</v>
      </c>
      <c r="D612" s="22" t="s">
        <v>1538</v>
      </c>
      <c r="E612" s="22" t="s">
        <v>1542</v>
      </c>
      <c r="F612" s="22" t="s">
        <v>1540</v>
      </c>
      <c r="G612" s="22" t="s">
        <v>1543</v>
      </c>
      <c r="H612" s="22" t="s">
        <v>1540</v>
      </c>
      <c r="I612" s="22" t="s">
        <v>1540</v>
      </c>
      <c r="J612" s="22" t="s">
        <v>1543</v>
      </c>
      <c r="K612" s="20" t="str">
        <f>IF(Tabela813[[#This Row],[C]]&lt;&gt;"",IF(Tabela813[[#This Row],[RED]]&lt;&gt;"",(Tabela813[[#This Row],[RED]] &amp; "."),"") &amp; CONCATENATE(Tabela813[[#This Row],[C]],".",Tabela813[[#This Row],[O]],".",Tabela813[[#This Row],[E]],".",Tabela813[[#This Row],[D1]],".",Tabela813[[#This Row],[D2]],".",Tabela813[[#This Row],[D3]],".",Tabela813[[#This Row],[T]],".",Tabela813[[#This Row],[D4]]),"")</f>
        <v>1.3.6.0.00.0.0.00</v>
      </c>
      <c r="L612" s="23" t="s">
        <v>260</v>
      </c>
      <c r="M612" s="20" t="str">
        <f t="shared" si="14"/>
        <v>S</v>
      </c>
      <c r="N612" s="20">
        <f>IF(VALUE(Tabela813[[#This Row],[RED]]) &gt; 0,1,0) + IF(VALUE(J612)&gt;0,8,IF(VALUE(I612)&gt;0,7,IF(VALUE(H612)&gt;0,6,IF(VALUE(G612)&gt;0,5,IF(VALUE(F612)&gt;0,4,IF(VALUE(E612)&gt;0,3,IF(VALUE(D612)&gt;0,2,1)))))))</f>
        <v>3</v>
      </c>
      <c r="O612" s="22" t="s">
        <v>45</v>
      </c>
      <c r="P612" s="1" t="s">
        <v>261</v>
      </c>
      <c r="Q612" s="1"/>
      <c r="R612" s="39"/>
      <c r="S612" s="154" t="s">
        <v>158</v>
      </c>
      <c r="T612" s="7" t="str">
        <f>Tabela813[[#This Row],[NR]]&amp;" - "&amp;Tabela813[[#This Row],[Especificação]]</f>
        <v>1.3.6.0.00.0.0.00 - Cessão de Direitos</v>
      </c>
    </row>
    <row r="613" spans="1:20" x14ac:dyDescent="0.25">
      <c r="A613" s="179"/>
      <c r="B613" s="51"/>
      <c r="C613" s="22" t="s">
        <v>1537</v>
      </c>
      <c r="D613" s="22" t="s">
        <v>1538</v>
      </c>
      <c r="E613" s="22" t="s">
        <v>1542</v>
      </c>
      <c r="F613" s="22" t="s">
        <v>1537</v>
      </c>
      <c r="G613" s="22" t="s">
        <v>1543</v>
      </c>
      <c r="H613" s="22" t="s">
        <v>1540</v>
      </c>
      <c r="I613" s="22" t="s">
        <v>1540</v>
      </c>
      <c r="J613" s="22" t="s">
        <v>1543</v>
      </c>
      <c r="K613" s="20" t="str">
        <f>IF(Tabela813[[#This Row],[C]]&lt;&gt;"",IF(Tabela813[[#This Row],[RED]]&lt;&gt;"",(Tabela813[[#This Row],[RED]] &amp; "."),"") &amp; CONCATENATE(Tabela813[[#This Row],[C]],".",Tabela813[[#This Row],[O]],".",Tabela813[[#This Row],[E]],".",Tabela813[[#This Row],[D1]],".",Tabela813[[#This Row],[D2]],".",Tabela813[[#This Row],[D3]],".",Tabela813[[#This Row],[T]],".",Tabela813[[#This Row],[D4]]),"")</f>
        <v>1.3.6.1.00.0.0.00</v>
      </c>
      <c r="L613" s="23" t="s">
        <v>260</v>
      </c>
      <c r="M613" s="20" t="str">
        <f t="shared" si="14"/>
        <v>S</v>
      </c>
      <c r="N613" s="20">
        <f>IF(VALUE(Tabela813[[#This Row],[RED]]) &gt; 0,1,0) + IF(VALUE(J613)&gt;0,8,IF(VALUE(I613)&gt;0,7,IF(VALUE(H613)&gt;0,6,IF(VALUE(G613)&gt;0,5,IF(VALUE(F613)&gt;0,4,IF(VALUE(E613)&gt;0,3,IF(VALUE(D613)&gt;0,2,1)))))))</f>
        <v>4</v>
      </c>
      <c r="O613" s="22" t="s">
        <v>45</v>
      </c>
      <c r="P613" s="1" t="s">
        <v>261</v>
      </c>
      <c r="Q613" s="1"/>
      <c r="R613" s="39"/>
      <c r="S613" s="154" t="s">
        <v>158</v>
      </c>
      <c r="T613" s="7" t="str">
        <f>Tabela813[[#This Row],[NR]]&amp;" - "&amp;Tabela813[[#This Row],[Especificação]]</f>
        <v>1.3.6.1.00.0.0.00 - Cessão de Direitos</v>
      </c>
    </row>
    <row r="614" spans="1:20" ht="60" x14ac:dyDescent="0.25">
      <c r="A614" s="179"/>
      <c r="B614" s="51"/>
      <c r="C614" s="22" t="s">
        <v>1537</v>
      </c>
      <c r="D614" s="22" t="s">
        <v>1538</v>
      </c>
      <c r="E614" s="22" t="s">
        <v>1542</v>
      </c>
      <c r="F614" s="22" t="s">
        <v>1537</v>
      </c>
      <c r="G614" s="22" t="s">
        <v>1539</v>
      </c>
      <c r="H614" s="22" t="s">
        <v>1540</v>
      </c>
      <c r="I614" s="22" t="s">
        <v>1540</v>
      </c>
      <c r="J614" s="22" t="s">
        <v>1543</v>
      </c>
      <c r="K614" s="20" t="str">
        <f>IF(Tabela813[[#This Row],[C]]&lt;&gt;"",IF(Tabela813[[#This Row],[RED]]&lt;&gt;"",(Tabela813[[#This Row],[RED]] &amp; "."),"") &amp; CONCATENATE(Tabela813[[#This Row],[C]],".",Tabela813[[#This Row],[O]],".",Tabela813[[#This Row],[E]],".",Tabela813[[#This Row],[D1]],".",Tabela813[[#This Row],[D2]],".",Tabela813[[#This Row],[D3]],".",Tabela813[[#This Row],[T]],".",Tabela813[[#This Row],[D4]]),"")</f>
        <v>1.3.6.1.01.0.0.00</v>
      </c>
      <c r="L614" s="23" t="s">
        <v>262</v>
      </c>
      <c r="M614" s="20" t="str">
        <f t="shared" si="14"/>
        <v>S</v>
      </c>
      <c r="N614" s="20">
        <f>IF(VALUE(Tabela813[[#This Row],[RED]]) &gt; 0,1,0) + IF(VALUE(J614)&gt;0,8,IF(VALUE(I614)&gt;0,7,IF(VALUE(H614)&gt;0,6,IF(VALUE(G614)&gt;0,5,IF(VALUE(F614)&gt;0,4,IF(VALUE(E614)&gt;0,3,IF(VALUE(D614)&gt;0,2,1)))))))</f>
        <v>5</v>
      </c>
      <c r="O614" s="22" t="s">
        <v>51</v>
      </c>
      <c r="P614" s="1" t="s">
        <v>263</v>
      </c>
      <c r="Q614" s="1"/>
      <c r="R614" s="39"/>
      <c r="S614" s="154" t="s">
        <v>158</v>
      </c>
      <c r="T614" s="7" t="str">
        <f>Tabela813[[#This Row],[NR]]&amp;" - "&amp;Tabela813[[#This Row],[Especificação]]</f>
        <v>1.3.6.1.01.0.0.00 - Cessão do Direito de Operacionalização de Pagamentos</v>
      </c>
    </row>
    <row r="615" spans="1:20" ht="30" x14ac:dyDescent="0.25">
      <c r="A615" s="179"/>
      <c r="B615" s="51"/>
      <c r="C615" s="22" t="s">
        <v>1537</v>
      </c>
      <c r="D615" s="22" t="s">
        <v>1538</v>
      </c>
      <c r="E615" s="22" t="s">
        <v>1542</v>
      </c>
      <c r="F615" s="22" t="s">
        <v>1537</v>
      </c>
      <c r="G615" s="22" t="s">
        <v>1539</v>
      </c>
      <c r="H615" s="22" t="s">
        <v>1537</v>
      </c>
      <c r="I615" s="22" t="s">
        <v>1540</v>
      </c>
      <c r="J615" s="22" t="s">
        <v>1543</v>
      </c>
      <c r="K615" s="20" t="str">
        <f>IF(Tabela813[[#This Row],[C]]&lt;&gt;"",IF(Tabela813[[#This Row],[RED]]&lt;&gt;"",(Tabela813[[#This Row],[RED]] &amp; "."),"") &amp; CONCATENATE(Tabela813[[#This Row],[C]],".",Tabela813[[#This Row],[O]],".",Tabela813[[#This Row],[E]],".",Tabela813[[#This Row],[D1]],".",Tabela813[[#This Row],[D2]],".",Tabela813[[#This Row],[D3]],".",Tabela813[[#This Row],[T]],".",Tabela813[[#This Row],[D4]]),"")</f>
        <v>1.3.6.1.01.1.0.00</v>
      </c>
      <c r="L615" s="23" t="s">
        <v>264</v>
      </c>
      <c r="M615" s="20" t="str">
        <f t="shared" si="14"/>
        <v>S</v>
      </c>
      <c r="N615" s="20">
        <f>IF(VALUE(Tabela813[[#This Row],[RED]]) &gt; 0,1,0) + IF(VALUE(J615)&gt;0,8,IF(VALUE(I615)&gt;0,7,IF(VALUE(H615)&gt;0,6,IF(VALUE(G615)&gt;0,5,IF(VALUE(F615)&gt;0,4,IF(VALUE(E615)&gt;0,3,IF(VALUE(D615)&gt;0,2,1)))))))</f>
        <v>6</v>
      </c>
      <c r="O615" s="22" t="s">
        <v>51</v>
      </c>
      <c r="P615" s="1" t="s">
        <v>265</v>
      </c>
      <c r="Q615" s="1" t="s">
        <v>266</v>
      </c>
      <c r="R615" s="39"/>
      <c r="S615" s="154" t="s">
        <v>158</v>
      </c>
      <c r="T615" s="7" t="str">
        <f>Tabela813[[#This Row],[NR]]&amp;" - "&amp;Tabela813[[#This Row],[Especificação]]</f>
        <v>1.3.6.1.01.1.0.00 - Cessão do Direito de Operacionalização de Pagamentos - Poderes Executivo e Legislativo</v>
      </c>
    </row>
    <row r="616" spans="1:20" ht="30" x14ac:dyDescent="0.25">
      <c r="A616" s="179"/>
      <c r="B616" s="51"/>
      <c r="C616" s="22" t="s">
        <v>1537</v>
      </c>
      <c r="D616" s="22" t="s">
        <v>1538</v>
      </c>
      <c r="E616" s="22" t="s">
        <v>1542</v>
      </c>
      <c r="F616" s="22" t="s">
        <v>1537</v>
      </c>
      <c r="G616" s="22" t="s">
        <v>1539</v>
      </c>
      <c r="H616" s="22" t="s">
        <v>1537</v>
      </c>
      <c r="I616" s="22" t="s">
        <v>1537</v>
      </c>
      <c r="J616" s="22" t="s">
        <v>1543</v>
      </c>
      <c r="K616" s="20" t="str">
        <f>IF(Tabela813[[#This Row],[C]]&lt;&gt;"",IF(Tabela813[[#This Row],[RED]]&lt;&gt;"",(Tabela813[[#This Row],[RED]] &amp; "."),"") &amp; CONCATENATE(Tabela813[[#This Row],[C]],".",Tabela813[[#This Row],[O]],".",Tabela813[[#This Row],[E]],".",Tabela813[[#This Row],[D1]],".",Tabela813[[#This Row],[D2]],".",Tabela813[[#This Row],[D3]],".",Tabela813[[#This Row],[T]],".",Tabela813[[#This Row],[D4]]),"")</f>
        <v>1.3.6.1.01.1.1.00</v>
      </c>
      <c r="L616" s="23" t="s">
        <v>1188</v>
      </c>
      <c r="M616" s="20" t="str">
        <f t="shared" si="14"/>
        <v>A</v>
      </c>
      <c r="N616" s="20">
        <f>IF(VALUE(Tabela813[[#This Row],[RED]]) &gt; 0,1,0) + IF(VALUE(J616)&gt;0,8,IF(VALUE(I616)&gt;0,7,IF(VALUE(H616)&gt;0,6,IF(VALUE(G616)&gt;0,5,IF(VALUE(F616)&gt;0,4,IF(VALUE(E616)&gt;0,3,IF(VALUE(D616)&gt;0,2,1)))))))</f>
        <v>7</v>
      </c>
      <c r="O616" s="22" t="s">
        <v>51</v>
      </c>
      <c r="P616" s="1" t="s">
        <v>265</v>
      </c>
      <c r="Q616" s="1" t="s">
        <v>266</v>
      </c>
      <c r="R616" s="39"/>
      <c r="S616" s="154" t="s">
        <v>158</v>
      </c>
      <c r="T616" s="7" t="str">
        <f>Tabela813[[#This Row],[NR]]&amp;" - "&amp;Tabela813[[#This Row],[Especificação]]</f>
        <v>1.3.6.1.01.1.1.00 - Cessão do Direito de Operacionalização de Pagamentos - Poderes Executivo e Legislativo - Principal</v>
      </c>
    </row>
    <row r="617" spans="1:20" ht="30" x14ac:dyDescent="0.25">
      <c r="A617" s="179"/>
      <c r="B617" s="51"/>
      <c r="C617" s="22" t="s">
        <v>1537</v>
      </c>
      <c r="D617" s="22" t="s">
        <v>1538</v>
      </c>
      <c r="E617" s="22" t="s">
        <v>1542</v>
      </c>
      <c r="F617" s="22" t="s">
        <v>1537</v>
      </c>
      <c r="G617" s="22" t="s">
        <v>1539</v>
      </c>
      <c r="H617" s="22" t="s">
        <v>1537</v>
      </c>
      <c r="I617" s="22" t="s">
        <v>1546</v>
      </c>
      <c r="J617" s="22" t="s">
        <v>1543</v>
      </c>
      <c r="K617" s="20" t="str">
        <f>IF(Tabela813[[#This Row],[C]]&lt;&gt;"",IF(Tabela813[[#This Row],[RED]]&lt;&gt;"",(Tabela813[[#This Row],[RED]] &amp; "."),"") &amp; CONCATENATE(Tabela813[[#This Row],[C]],".",Tabela813[[#This Row],[O]],".",Tabela813[[#This Row],[E]],".",Tabela813[[#This Row],[D1]],".",Tabela813[[#This Row],[D2]],".",Tabela813[[#This Row],[D3]],".",Tabela813[[#This Row],[T]],".",Tabela813[[#This Row],[D4]]),"")</f>
        <v>1.3.6.1.01.1.2.00</v>
      </c>
      <c r="L617" s="23" t="s">
        <v>1189</v>
      </c>
      <c r="M617" s="20" t="str">
        <f t="shared" si="14"/>
        <v>A</v>
      </c>
      <c r="N617" s="20">
        <f>IF(VALUE(Tabela813[[#This Row],[RED]]) &gt; 0,1,0) + IF(VALUE(J617)&gt;0,8,IF(VALUE(I617)&gt;0,7,IF(VALUE(H617)&gt;0,6,IF(VALUE(G617)&gt;0,5,IF(VALUE(F617)&gt;0,4,IF(VALUE(E617)&gt;0,3,IF(VALUE(D617)&gt;0,2,1)))))))</f>
        <v>7</v>
      </c>
      <c r="O617" s="22" t="s">
        <v>51</v>
      </c>
      <c r="P617" s="1" t="s">
        <v>265</v>
      </c>
      <c r="Q617" s="1" t="s">
        <v>266</v>
      </c>
      <c r="R617" s="39"/>
      <c r="S617" s="154" t="s">
        <v>158</v>
      </c>
      <c r="T617" s="7" t="str">
        <f>Tabela813[[#This Row],[NR]]&amp;" - "&amp;Tabela813[[#This Row],[Especificação]]</f>
        <v>1.3.6.1.01.1.2.00 - Cessão do Direito de Operacionalização de Pagamentos - Poderes Executivo e Legislativo - Multas e Juros de Mora</v>
      </c>
    </row>
    <row r="618" spans="1:20" ht="30" x14ac:dyDescent="0.25">
      <c r="A618" s="179"/>
      <c r="B618" s="51"/>
      <c r="C618" s="22" t="s">
        <v>1537</v>
      </c>
      <c r="D618" s="22" t="s">
        <v>1538</v>
      </c>
      <c r="E618" s="22" t="s">
        <v>1542</v>
      </c>
      <c r="F618" s="22" t="s">
        <v>1537</v>
      </c>
      <c r="G618" s="22" t="s">
        <v>1539</v>
      </c>
      <c r="H618" s="22" t="s">
        <v>1537</v>
      </c>
      <c r="I618" s="22" t="s">
        <v>1538</v>
      </c>
      <c r="J618" s="22" t="s">
        <v>1543</v>
      </c>
      <c r="K618" s="20" t="str">
        <f>IF(Tabela813[[#This Row],[C]]&lt;&gt;"",IF(Tabela813[[#This Row],[RED]]&lt;&gt;"",(Tabela813[[#This Row],[RED]] &amp; "."),"") &amp; CONCATENATE(Tabela813[[#This Row],[C]],".",Tabela813[[#This Row],[O]],".",Tabela813[[#This Row],[E]],".",Tabela813[[#This Row],[D1]],".",Tabela813[[#This Row],[D2]],".",Tabela813[[#This Row],[D3]],".",Tabela813[[#This Row],[T]],".",Tabela813[[#This Row],[D4]]),"")</f>
        <v>1.3.6.1.01.1.3.00</v>
      </c>
      <c r="L618" s="23" t="s">
        <v>1190</v>
      </c>
      <c r="M618" s="20" t="str">
        <f t="shared" si="14"/>
        <v>A</v>
      </c>
      <c r="N618" s="20">
        <f>IF(VALUE(Tabela813[[#This Row],[RED]]) &gt; 0,1,0) + IF(VALUE(J618)&gt;0,8,IF(VALUE(I618)&gt;0,7,IF(VALUE(H618)&gt;0,6,IF(VALUE(G618)&gt;0,5,IF(VALUE(F618)&gt;0,4,IF(VALUE(E618)&gt;0,3,IF(VALUE(D618)&gt;0,2,1)))))))</f>
        <v>7</v>
      </c>
      <c r="O618" s="22" t="s">
        <v>51</v>
      </c>
      <c r="P618" s="1" t="s">
        <v>265</v>
      </c>
      <c r="Q618" s="1" t="s">
        <v>266</v>
      </c>
      <c r="R618" s="39"/>
      <c r="S618" s="154" t="s">
        <v>158</v>
      </c>
      <c r="T618" s="7" t="str">
        <f>Tabela813[[#This Row],[NR]]&amp;" - "&amp;Tabela813[[#This Row],[Especificação]]</f>
        <v>1.3.6.1.01.1.3.00 - Cessão do Direito de Operacionalização de Pagamentos - Poderes Executivo e Legislativo - Dívida Ativa</v>
      </c>
    </row>
    <row r="619" spans="1:20" ht="30" x14ac:dyDescent="0.25">
      <c r="A619" s="179"/>
      <c r="B619" s="51"/>
      <c r="C619" s="22" t="s">
        <v>1537</v>
      </c>
      <c r="D619" s="22" t="s">
        <v>1538</v>
      </c>
      <c r="E619" s="22" t="s">
        <v>1542</v>
      </c>
      <c r="F619" s="22" t="s">
        <v>1537</v>
      </c>
      <c r="G619" s="22" t="s">
        <v>1539</v>
      </c>
      <c r="H619" s="22" t="s">
        <v>1537</v>
      </c>
      <c r="I619" s="22" t="s">
        <v>1547</v>
      </c>
      <c r="J619" s="22" t="s">
        <v>1543</v>
      </c>
      <c r="K619" s="20" t="str">
        <f>IF(Tabela813[[#This Row],[C]]&lt;&gt;"",IF(Tabela813[[#This Row],[RED]]&lt;&gt;"",(Tabela813[[#This Row],[RED]] &amp; "."),"") &amp; CONCATENATE(Tabela813[[#This Row],[C]],".",Tabela813[[#This Row],[O]],".",Tabela813[[#This Row],[E]],".",Tabela813[[#This Row],[D1]],".",Tabela813[[#This Row],[D2]],".",Tabela813[[#This Row],[D3]],".",Tabela813[[#This Row],[T]],".",Tabela813[[#This Row],[D4]]),"")</f>
        <v>1.3.6.1.01.1.4.00</v>
      </c>
      <c r="L619" s="23" t="s">
        <v>1191</v>
      </c>
      <c r="M619" s="20" t="str">
        <f t="shared" si="14"/>
        <v>A</v>
      </c>
      <c r="N619" s="20">
        <f>IF(VALUE(Tabela813[[#This Row],[RED]]) &gt; 0,1,0) + IF(VALUE(J619)&gt;0,8,IF(VALUE(I619)&gt;0,7,IF(VALUE(H619)&gt;0,6,IF(VALUE(G619)&gt;0,5,IF(VALUE(F619)&gt;0,4,IF(VALUE(E619)&gt;0,3,IF(VALUE(D619)&gt;0,2,1)))))))</f>
        <v>7</v>
      </c>
      <c r="O619" s="22" t="s">
        <v>51</v>
      </c>
      <c r="P619" s="1" t="s">
        <v>265</v>
      </c>
      <c r="Q619" s="1" t="s">
        <v>266</v>
      </c>
      <c r="R619" s="39"/>
      <c r="S619" s="154" t="s">
        <v>158</v>
      </c>
      <c r="T619" s="7" t="str">
        <f>Tabela813[[#This Row],[NR]]&amp;" - "&amp;Tabela813[[#This Row],[Especificação]]</f>
        <v>1.3.6.1.01.1.4.00 - Cessão do Direito de Operacionalização de Pagamentos - Poderes Executivo e Legislativo - Dívida Ativa - Multas e Juros de Mora da Dívida Ativa</v>
      </c>
    </row>
    <row r="620" spans="1:20" ht="30" x14ac:dyDescent="0.25">
      <c r="A620" s="179"/>
      <c r="B620" s="51"/>
      <c r="C620" s="22" t="s">
        <v>1537</v>
      </c>
      <c r="D620" s="22" t="s">
        <v>1538</v>
      </c>
      <c r="E620" s="22" t="s">
        <v>1542</v>
      </c>
      <c r="F620" s="22" t="s">
        <v>1537</v>
      </c>
      <c r="G620" s="22" t="s">
        <v>1539</v>
      </c>
      <c r="H620" s="22" t="s">
        <v>1537</v>
      </c>
      <c r="I620" s="22" t="s">
        <v>1548</v>
      </c>
      <c r="J620" s="22" t="s">
        <v>1543</v>
      </c>
      <c r="K620" s="20" t="str">
        <f>IF(Tabela813[[#This Row],[C]]&lt;&gt;"",IF(Tabela813[[#This Row],[RED]]&lt;&gt;"",(Tabela813[[#This Row],[RED]] &amp; "."),"") &amp; CONCATENATE(Tabela813[[#This Row],[C]],".",Tabela813[[#This Row],[O]],".",Tabela813[[#This Row],[E]],".",Tabela813[[#This Row],[D1]],".",Tabela813[[#This Row],[D2]],".",Tabela813[[#This Row],[D3]],".",Tabela813[[#This Row],[T]],".",Tabela813[[#This Row],[D4]]),"")</f>
        <v>1.3.6.1.01.1.5.00</v>
      </c>
      <c r="L620" s="23" t="s">
        <v>1192</v>
      </c>
      <c r="M620" s="20" t="str">
        <f t="shared" si="14"/>
        <v>A</v>
      </c>
      <c r="N620" s="20">
        <f>IF(VALUE(Tabela813[[#This Row],[RED]]) &gt; 0,1,0) + IF(VALUE(J620)&gt;0,8,IF(VALUE(I620)&gt;0,7,IF(VALUE(H620)&gt;0,6,IF(VALUE(G620)&gt;0,5,IF(VALUE(F620)&gt;0,4,IF(VALUE(E620)&gt;0,3,IF(VALUE(D620)&gt;0,2,1)))))))</f>
        <v>7</v>
      </c>
      <c r="O620" s="22" t="s">
        <v>51</v>
      </c>
      <c r="P620" s="1" t="s">
        <v>265</v>
      </c>
      <c r="Q620" s="1" t="s">
        <v>266</v>
      </c>
      <c r="R620" s="39"/>
      <c r="S620" s="154" t="s">
        <v>158</v>
      </c>
      <c r="T620" s="7" t="str">
        <f>Tabela813[[#This Row],[NR]]&amp;" - "&amp;Tabela813[[#This Row],[Especificação]]</f>
        <v>1.3.6.1.01.1.5.00 - Cessão do Direito de Operacionalização de Pagamentos - Poderes Executivo e Legislativo - Multas</v>
      </c>
    </row>
    <row r="621" spans="1:20" ht="30" x14ac:dyDescent="0.25">
      <c r="A621" s="179"/>
      <c r="B621" s="51"/>
      <c r="C621" s="22" t="s">
        <v>1537</v>
      </c>
      <c r="D621" s="22" t="s">
        <v>1538</v>
      </c>
      <c r="E621" s="22" t="s">
        <v>1542</v>
      </c>
      <c r="F621" s="22" t="s">
        <v>1537</v>
      </c>
      <c r="G621" s="22" t="s">
        <v>1539</v>
      </c>
      <c r="H621" s="22" t="s">
        <v>1537</v>
      </c>
      <c r="I621" s="22" t="s">
        <v>1542</v>
      </c>
      <c r="J621" s="22" t="s">
        <v>1543</v>
      </c>
      <c r="K621" s="20" t="str">
        <f>IF(Tabela813[[#This Row],[C]]&lt;&gt;"",IF(Tabela813[[#This Row],[RED]]&lt;&gt;"",(Tabela813[[#This Row],[RED]] &amp; "."),"") &amp; CONCATENATE(Tabela813[[#This Row],[C]],".",Tabela813[[#This Row],[O]],".",Tabela813[[#This Row],[E]],".",Tabela813[[#This Row],[D1]],".",Tabela813[[#This Row],[D2]],".",Tabela813[[#This Row],[D3]],".",Tabela813[[#This Row],[T]],".",Tabela813[[#This Row],[D4]]),"")</f>
        <v>1.3.6.1.01.1.6.00</v>
      </c>
      <c r="L621" s="23" t="s">
        <v>1193</v>
      </c>
      <c r="M621" s="20" t="str">
        <f t="shared" si="14"/>
        <v>A</v>
      </c>
      <c r="N621" s="20">
        <f>IF(VALUE(Tabela813[[#This Row],[RED]]) &gt; 0,1,0) + IF(VALUE(J621)&gt;0,8,IF(VALUE(I621)&gt;0,7,IF(VALUE(H621)&gt;0,6,IF(VALUE(G621)&gt;0,5,IF(VALUE(F621)&gt;0,4,IF(VALUE(E621)&gt;0,3,IF(VALUE(D621)&gt;0,2,1)))))))</f>
        <v>7</v>
      </c>
      <c r="O621" s="22" t="s">
        <v>51</v>
      </c>
      <c r="P621" s="1" t="s">
        <v>265</v>
      </c>
      <c r="Q621" s="1" t="s">
        <v>266</v>
      </c>
      <c r="R621" s="39"/>
      <c r="S621" s="154" t="s">
        <v>158</v>
      </c>
      <c r="T621" s="7" t="str">
        <f>Tabela813[[#This Row],[NR]]&amp;" - "&amp;Tabela813[[#This Row],[Especificação]]</f>
        <v>1.3.6.1.01.1.6.00 - Cessão do Direito de Operacionalização de Pagamentos - Poderes Executivo e Legislativo - Juros de Mora</v>
      </c>
    </row>
    <row r="622" spans="1:20" ht="30" x14ac:dyDescent="0.25">
      <c r="A622" s="179"/>
      <c r="B622" s="51"/>
      <c r="C622" s="22" t="s">
        <v>1537</v>
      </c>
      <c r="D622" s="22" t="s">
        <v>1538</v>
      </c>
      <c r="E622" s="22" t="s">
        <v>1542</v>
      </c>
      <c r="F622" s="22" t="s">
        <v>1537</v>
      </c>
      <c r="G622" s="22" t="s">
        <v>1539</v>
      </c>
      <c r="H622" s="22" t="s">
        <v>1537</v>
      </c>
      <c r="I622" s="22" t="s">
        <v>1544</v>
      </c>
      <c r="J622" s="22" t="s">
        <v>1543</v>
      </c>
      <c r="K622" s="20" t="str">
        <f>IF(Tabela813[[#This Row],[C]]&lt;&gt;"",IF(Tabela813[[#This Row],[RED]]&lt;&gt;"",(Tabela813[[#This Row],[RED]] &amp; "."),"") &amp; CONCATENATE(Tabela813[[#This Row],[C]],".",Tabela813[[#This Row],[O]],".",Tabela813[[#This Row],[E]],".",Tabela813[[#This Row],[D1]],".",Tabela813[[#This Row],[D2]],".",Tabela813[[#This Row],[D3]],".",Tabela813[[#This Row],[T]],".",Tabela813[[#This Row],[D4]]),"")</f>
        <v>1.3.6.1.01.1.7.00</v>
      </c>
      <c r="L622" s="23" t="s">
        <v>1194</v>
      </c>
      <c r="M622" s="20" t="str">
        <f t="shared" si="14"/>
        <v>A</v>
      </c>
      <c r="N622" s="20">
        <f>IF(VALUE(Tabela813[[#This Row],[RED]]) &gt; 0,1,0) + IF(VALUE(J622)&gt;0,8,IF(VALUE(I622)&gt;0,7,IF(VALUE(H622)&gt;0,6,IF(VALUE(G622)&gt;0,5,IF(VALUE(F622)&gt;0,4,IF(VALUE(E622)&gt;0,3,IF(VALUE(D622)&gt;0,2,1)))))))</f>
        <v>7</v>
      </c>
      <c r="O622" s="22" t="s">
        <v>51</v>
      </c>
      <c r="P622" s="1" t="s">
        <v>265</v>
      </c>
      <c r="Q622" s="1" t="s">
        <v>266</v>
      </c>
      <c r="R622" s="39"/>
      <c r="S622" s="154" t="s">
        <v>158</v>
      </c>
      <c r="T622" s="7" t="str">
        <f>Tabela813[[#This Row],[NR]]&amp;" - "&amp;Tabela813[[#This Row],[Especificação]]</f>
        <v>1.3.6.1.01.1.7.00 - Cessão do Direito de Operacionalização de Pagamentos - Poderes Executivo e Legislativo - Dívida Ativa - Multas da Dívida Ativa</v>
      </c>
    </row>
    <row r="623" spans="1:20" ht="30" x14ac:dyDescent="0.25">
      <c r="A623" s="179"/>
      <c r="B623" s="51"/>
      <c r="C623" s="22" t="s">
        <v>1537</v>
      </c>
      <c r="D623" s="22" t="s">
        <v>1538</v>
      </c>
      <c r="E623" s="22" t="s">
        <v>1542</v>
      </c>
      <c r="F623" s="22" t="s">
        <v>1537</v>
      </c>
      <c r="G623" s="22" t="s">
        <v>1539</v>
      </c>
      <c r="H623" s="22" t="s">
        <v>1537</v>
      </c>
      <c r="I623" s="22" t="s">
        <v>1545</v>
      </c>
      <c r="J623" s="22" t="s">
        <v>1543</v>
      </c>
      <c r="K623" s="20" t="str">
        <f>IF(Tabela813[[#This Row],[C]]&lt;&gt;"",IF(Tabela813[[#This Row],[RED]]&lt;&gt;"",(Tabela813[[#This Row],[RED]] &amp; "."),"") &amp; CONCATENATE(Tabela813[[#This Row],[C]],".",Tabela813[[#This Row],[O]],".",Tabela813[[#This Row],[E]],".",Tabela813[[#This Row],[D1]],".",Tabela813[[#This Row],[D2]],".",Tabela813[[#This Row],[D3]],".",Tabela813[[#This Row],[T]],".",Tabela813[[#This Row],[D4]]),"")</f>
        <v>1.3.6.1.01.1.8.00</v>
      </c>
      <c r="L623" s="23" t="s">
        <v>1195</v>
      </c>
      <c r="M623" s="20" t="str">
        <f t="shared" si="14"/>
        <v>A</v>
      </c>
      <c r="N623" s="20">
        <f>IF(VALUE(Tabela813[[#This Row],[RED]]) &gt; 0,1,0) + IF(VALUE(J623)&gt;0,8,IF(VALUE(I623)&gt;0,7,IF(VALUE(H623)&gt;0,6,IF(VALUE(G623)&gt;0,5,IF(VALUE(F623)&gt;0,4,IF(VALUE(E623)&gt;0,3,IF(VALUE(D623)&gt;0,2,1)))))))</f>
        <v>7</v>
      </c>
      <c r="O623" s="22" t="s">
        <v>51</v>
      </c>
      <c r="P623" s="1" t="s">
        <v>265</v>
      </c>
      <c r="Q623" s="1" t="s">
        <v>266</v>
      </c>
      <c r="R623" s="39"/>
      <c r="S623" s="154" t="s">
        <v>158</v>
      </c>
      <c r="T623" s="7" t="str">
        <f>Tabela813[[#This Row],[NR]]&amp;" - "&amp;Tabela813[[#This Row],[Especificação]]</f>
        <v>1.3.6.1.01.1.8.00 - Cessão do Direito de Operacionalização de Pagamentos - Poderes Executivo e Legislativo - Juros de Mora da Dívida Ativa</v>
      </c>
    </row>
    <row r="624" spans="1:20" ht="30" x14ac:dyDescent="0.25">
      <c r="A624" s="179"/>
      <c r="B624" s="51"/>
      <c r="C624" s="22" t="s">
        <v>1537</v>
      </c>
      <c r="D624" s="22" t="s">
        <v>1538</v>
      </c>
      <c r="E624" s="22" t="s">
        <v>1549</v>
      </c>
      <c r="F624" s="22" t="s">
        <v>1540</v>
      </c>
      <c r="G624" s="22" t="s">
        <v>1543</v>
      </c>
      <c r="H624" s="22" t="s">
        <v>1540</v>
      </c>
      <c r="I624" s="22" t="s">
        <v>1540</v>
      </c>
      <c r="J624" s="22" t="s">
        <v>1543</v>
      </c>
      <c r="K624" s="20" t="str">
        <f>IF(Tabela813[[#This Row],[C]]&lt;&gt;"",IF(Tabela813[[#This Row],[RED]]&lt;&gt;"",(Tabela813[[#This Row],[RED]] &amp; "."),"") &amp; CONCATENATE(Tabela813[[#This Row],[C]],".",Tabela813[[#This Row],[O]],".",Tabela813[[#This Row],[E]],".",Tabela813[[#This Row],[D1]],".",Tabela813[[#This Row],[D2]],".",Tabela813[[#This Row],[D3]],".",Tabela813[[#This Row],[T]],".",Tabela813[[#This Row],[D4]]),"")</f>
        <v>1.3.9.0.00.0.0.00</v>
      </c>
      <c r="L624" s="23" t="s">
        <v>267</v>
      </c>
      <c r="M624" s="20" t="str">
        <f t="shared" si="14"/>
        <v>S</v>
      </c>
      <c r="N624" s="20">
        <f>IF(VALUE(Tabela813[[#This Row],[RED]]) &gt; 0,1,0) + IF(VALUE(J624)&gt;0,8,IF(VALUE(I624)&gt;0,7,IF(VALUE(H624)&gt;0,6,IF(VALUE(G624)&gt;0,5,IF(VALUE(F624)&gt;0,4,IF(VALUE(E624)&gt;0,3,IF(VALUE(D624)&gt;0,2,1)))))))</f>
        <v>3</v>
      </c>
      <c r="O624" s="22" t="s">
        <v>45</v>
      </c>
      <c r="P624" s="1" t="s">
        <v>268</v>
      </c>
      <c r="Q624" s="1"/>
      <c r="R624" s="39"/>
      <c r="S624" s="154" t="s">
        <v>158</v>
      </c>
      <c r="T624" s="7" t="str">
        <f>Tabela813[[#This Row],[NR]]&amp;" - "&amp;Tabela813[[#This Row],[Especificação]]</f>
        <v>1.3.9.0.00.0.0.00 - Demais Receitas Patrimoniais</v>
      </c>
    </row>
    <row r="625" spans="1:20" ht="30" x14ac:dyDescent="0.25">
      <c r="A625" s="179"/>
      <c r="B625" s="51"/>
      <c r="C625" s="22" t="s">
        <v>1537</v>
      </c>
      <c r="D625" s="22" t="s">
        <v>1538</v>
      </c>
      <c r="E625" s="22" t="s">
        <v>1549</v>
      </c>
      <c r="F625" s="22" t="s">
        <v>1549</v>
      </c>
      <c r="G625" s="22" t="s">
        <v>1543</v>
      </c>
      <c r="H625" s="22" t="s">
        <v>1540</v>
      </c>
      <c r="I625" s="22" t="s">
        <v>1540</v>
      </c>
      <c r="J625" s="22" t="s">
        <v>1543</v>
      </c>
      <c r="K625" s="20" t="str">
        <f>IF(Tabela813[[#This Row],[C]]&lt;&gt;"",IF(Tabela813[[#This Row],[RED]]&lt;&gt;"",(Tabela813[[#This Row],[RED]] &amp; "."),"") &amp; CONCATENATE(Tabela813[[#This Row],[C]],".",Tabela813[[#This Row],[O]],".",Tabela813[[#This Row],[E]],".",Tabela813[[#This Row],[D1]],".",Tabela813[[#This Row],[D2]],".",Tabela813[[#This Row],[D3]],".",Tabela813[[#This Row],[T]],".",Tabela813[[#This Row],[D4]]),"")</f>
        <v>1.3.9.9.00.0.0.00</v>
      </c>
      <c r="L625" s="23" t="s">
        <v>269</v>
      </c>
      <c r="M625" s="20" t="str">
        <f t="shared" si="14"/>
        <v>S</v>
      </c>
      <c r="N625" s="20">
        <f>IF(VALUE(Tabela813[[#This Row],[RED]]) &gt; 0,1,0) + IF(VALUE(J625)&gt;0,8,IF(VALUE(I625)&gt;0,7,IF(VALUE(H625)&gt;0,6,IF(VALUE(G625)&gt;0,5,IF(VALUE(F625)&gt;0,4,IF(VALUE(E625)&gt;0,3,IF(VALUE(D625)&gt;0,2,1)))))))</f>
        <v>4</v>
      </c>
      <c r="O625" s="22" t="s">
        <v>45</v>
      </c>
      <c r="P625" s="1" t="s">
        <v>268</v>
      </c>
      <c r="Q625" s="1"/>
      <c r="R625" s="39"/>
      <c r="S625" s="154" t="s">
        <v>158</v>
      </c>
      <c r="T625" s="7" t="str">
        <f>Tabela813[[#This Row],[NR]]&amp;" - "&amp;Tabela813[[#This Row],[Especificação]]</f>
        <v>1.3.9.9.00.0.0.00 - Outras Receitas Patrimoniais</v>
      </c>
    </row>
    <row r="626" spans="1:20" ht="30" x14ac:dyDescent="0.25">
      <c r="A626" s="179"/>
      <c r="B626" s="51"/>
      <c r="C626" s="22" t="s">
        <v>1537</v>
      </c>
      <c r="D626" s="22" t="s">
        <v>1538</v>
      </c>
      <c r="E626" s="22" t="s">
        <v>1549</v>
      </c>
      <c r="F626" s="22" t="s">
        <v>1549</v>
      </c>
      <c r="G626" s="22" t="s">
        <v>1553</v>
      </c>
      <c r="H626" s="22" t="s">
        <v>1540</v>
      </c>
      <c r="I626" s="22" t="s">
        <v>1540</v>
      </c>
      <c r="J626" s="22" t="s">
        <v>1543</v>
      </c>
      <c r="K626" s="20" t="str">
        <f>IF(Tabela813[[#This Row],[C]]&lt;&gt;"",IF(Tabela813[[#This Row],[RED]]&lt;&gt;"",(Tabela813[[#This Row],[RED]] &amp; "."),"") &amp; CONCATENATE(Tabela813[[#This Row],[C]],".",Tabela813[[#This Row],[O]],".",Tabela813[[#This Row],[E]],".",Tabela813[[#This Row],[D1]],".",Tabela813[[#This Row],[D2]],".",Tabela813[[#This Row],[D3]],".",Tabela813[[#This Row],[T]],".",Tabela813[[#This Row],[D4]]),"")</f>
        <v>1.3.9.9.99.0.0.00</v>
      </c>
      <c r="L626" s="23" t="s">
        <v>269</v>
      </c>
      <c r="M626" s="20" t="str">
        <f t="shared" si="14"/>
        <v>S</v>
      </c>
      <c r="N626" s="20">
        <f>IF(VALUE(Tabela813[[#This Row],[RED]]) &gt; 0,1,0) + IF(VALUE(J626)&gt;0,8,IF(VALUE(I626)&gt;0,7,IF(VALUE(H626)&gt;0,6,IF(VALUE(G626)&gt;0,5,IF(VALUE(F626)&gt;0,4,IF(VALUE(E626)&gt;0,3,IF(VALUE(D626)&gt;0,2,1)))))))</f>
        <v>5</v>
      </c>
      <c r="O626" s="22" t="s">
        <v>51</v>
      </c>
      <c r="P626" s="1" t="s">
        <v>270</v>
      </c>
      <c r="Q626" s="1"/>
      <c r="R626" s="39"/>
      <c r="S626" s="154" t="s">
        <v>158</v>
      </c>
      <c r="T626" s="7" t="str">
        <f>Tabela813[[#This Row],[NR]]&amp;" - "&amp;Tabela813[[#This Row],[Especificação]]</f>
        <v>1.3.9.9.99.0.0.00 - Outras Receitas Patrimoniais</v>
      </c>
    </row>
    <row r="627" spans="1:20" ht="30" x14ac:dyDescent="0.25">
      <c r="A627" s="179"/>
      <c r="B627" s="51"/>
      <c r="C627" s="22" t="s">
        <v>1537</v>
      </c>
      <c r="D627" s="22" t="s">
        <v>1538</v>
      </c>
      <c r="E627" s="22" t="s">
        <v>1549</v>
      </c>
      <c r="F627" s="22" t="s">
        <v>1549</v>
      </c>
      <c r="G627" s="22" t="s">
        <v>1553</v>
      </c>
      <c r="H627" s="22" t="s">
        <v>1540</v>
      </c>
      <c r="I627" s="22" t="s">
        <v>1537</v>
      </c>
      <c r="J627" s="22" t="s">
        <v>1543</v>
      </c>
      <c r="K627" s="20" t="str">
        <f>IF(Tabela813[[#This Row],[C]]&lt;&gt;"",IF(Tabela813[[#This Row],[RED]]&lt;&gt;"",(Tabela813[[#This Row],[RED]] &amp; "."),"") &amp; CONCATENATE(Tabela813[[#This Row],[C]],".",Tabela813[[#This Row],[O]],".",Tabela813[[#This Row],[E]],".",Tabela813[[#This Row],[D1]],".",Tabela813[[#This Row],[D2]],".",Tabela813[[#This Row],[D3]],".",Tabela813[[#This Row],[T]],".",Tabela813[[#This Row],[D4]]),"")</f>
        <v>1.3.9.9.99.0.1.00</v>
      </c>
      <c r="L627" s="23" t="s">
        <v>1196</v>
      </c>
      <c r="M627" s="20" t="str">
        <f t="shared" si="14"/>
        <v>A</v>
      </c>
      <c r="N627" s="20">
        <f>IF(VALUE(Tabela813[[#This Row],[RED]]) &gt; 0,1,0) + IF(VALUE(J627)&gt;0,8,IF(VALUE(I627)&gt;0,7,IF(VALUE(H627)&gt;0,6,IF(VALUE(G627)&gt;0,5,IF(VALUE(F627)&gt;0,4,IF(VALUE(E627)&gt;0,3,IF(VALUE(D627)&gt;0,2,1)))))))</f>
        <v>7</v>
      </c>
      <c r="O627" s="22" t="s">
        <v>51</v>
      </c>
      <c r="P627" s="1" t="s">
        <v>270</v>
      </c>
      <c r="Q627" s="1"/>
      <c r="R627" s="39"/>
      <c r="S627" s="154" t="s">
        <v>158</v>
      </c>
      <c r="T627" s="7" t="str">
        <f>Tabela813[[#This Row],[NR]]&amp;" - "&amp;Tabela813[[#This Row],[Especificação]]</f>
        <v>1.3.9.9.99.0.1.00 - Outras Receitas Patrimoniais - Principal</v>
      </c>
    </row>
    <row r="628" spans="1:20" ht="30" x14ac:dyDescent="0.25">
      <c r="A628" s="179"/>
      <c r="B628" s="51"/>
      <c r="C628" s="22" t="s">
        <v>1537</v>
      </c>
      <c r="D628" s="22" t="s">
        <v>1538</v>
      </c>
      <c r="E628" s="22" t="s">
        <v>1549</v>
      </c>
      <c r="F628" s="22" t="s">
        <v>1549</v>
      </c>
      <c r="G628" s="22" t="s">
        <v>1553</v>
      </c>
      <c r="H628" s="22" t="s">
        <v>1540</v>
      </c>
      <c r="I628" s="22" t="s">
        <v>1546</v>
      </c>
      <c r="J628" s="22" t="s">
        <v>1543</v>
      </c>
      <c r="K628" s="20" t="str">
        <f>IF(Tabela813[[#This Row],[C]]&lt;&gt;"",IF(Tabela813[[#This Row],[RED]]&lt;&gt;"",(Tabela813[[#This Row],[RED]] &amp; "."),"") &amp; CONCATENATE(Tabela813[[#This Row],[C]],".",Tabela813[[#This Row],[O]],".",Tabela813[[#This Row],[E]],".",Tabela813[[#This Row],[D1]],".",Tabela813[[#This Row],[D2]],".",Tabela813[[#This Row],[D3]],".",Tabela813[[#This Row],[T]],".",Tabela813[[#This Row],[D4]]),"")</f>
        <v>1.3.9.9.99.0.2.00</v>
      </c>
      <c r="L628" s="23" t="s">
        <v>1197</v>
      </c>
      <c r="M628" s="20" t="str">
        <f t="shared" si="14"/>
        <v>A</v>
      </c>
      <c r="N628" s="20">
        <f>IF(VALUE(Tabela813[[#This Row],[RED]]) &gt; 0,1,0) + IF(VALUE(J628)&gt;0,8,IF(VALUE(I628)&gt;0,7,IF(VALUE(H628)&gt;0,6,IF(VALUE(G628)&gt;0,5,IF(VALUE(F628)&gt;0,4,IF(VALUE(E628)&gt;0,3,IF(VALUE(D628)&gt;0,2,1)))))))</f>
        <v>7</v>
      </c>
      <c r="O628" s="22" t="s">
        <v>51</v>
      </c>
      <c r="P628" s="1" t="s">
        <v>270</v>
      </c>
      <c r="Q628" s="1"/>
      <c r="R628" s="39"/>
      <c r="S628" s="154" t="s">
        <v>158</v>
      </c>
      <c r="T628" s="7" t="str">
        <f>Tabela813[[#This Row],[NR]]&amp;" - "&amp;Tabela813[[#This Row],[Especificação]]</f>
        <v>1.3.9.9.99.0.2.00 - Outras Receitas Patrimoniais - Multas e Juros de Mora</v>
      </c>
    </row>
    <row r="629" spans="1:20" ht="30" x14ac:dyDescent="0.25">
      <c r="A629" s="179"/>
      <c r="B629" s="51"/>
      <c r="C629" s="22" t="s">
        <v>1537</v>
      </c>
      <c r="D629" s="22" t="s">
        <v>1538</v>
      </c>
      <c r="E629" s="22" t="s">
        <v>1549</v>
      </c>
      <c r="F629" s="22" t="s">
        <v>1549</v>
      </c>
      <c r="G629" s="22" t="s">
        <v>1553</v>
      </c>
      <c r="H629" s="22" t="s">
        <v>1540</v>
      </c>
      <c r="I629" s="22" t="s">
        <v>1538</v>
      </c>
      <c r="J629" s="22" t="s">
        <v>1543</v>
      </c>
      <c r="K629" s="20" t="str">
        <f>IF(Tabela813[[#This Row],[C]]&lt;&gt;"",IF(Tabela813[[#This Row],[RED]]&lt;&gt;"",(Tabela813[[#This Row],[RED]] &amp; "."),"") &amp; CONCATENATE(Tabela813[[#This Row],[C]],".",Tabela813[[#This Row],[O]],".",Tabela813[[#This Row],[E]],".",Tabela813[[#This Row],[D1]],".",Tabela813[[#This Row],[D2]],".",Tabela813[[#This Row],[D3]],".",Tabela813[[#This Row],[T]],".",Tabela813[[#This Row],[D4]]),"")</f>
        <v>1.3.9.9.99.0.3.00</v>
      </c>
      <c r="L629" s="23" t="s">
        <v>1198</v>
      </c>
      <c r="M629" s="20" t="str">
        <f t="shared" si="14"/>
        <v>A</v>
      </c>
      <c r="N629" s="20">
        <f>IF(VALUE(Tabela813[[#This Row],[RED]]) &gt; 0,1,0) + IF(VALUE(J629)&gt;0,8,IF(VALUE(I629)&gt;0,7,IF(VALUE(H629)&gt;0,6,IF(VALUE(G629)&gt;0,5,IF(VALUE(F629)&gt;0,4,IF(VALUE(E629)&gt;0,3,IF(VALUE(D629)&gt;0,2,1)))))))</f>
        <v>7</v>
      </c>
      <c r="O629" s="22" t="s">
        <v>51</v>
      </c>
      <c r="P629" s="1" t="s">
        <v>270</v>
      </c>
      <c r="Q629" s="1"/>
      <c r="R629" s="39"/>
      <c r="S629" s="154" t="s">
        <v>158</v>
      </c>
      <c r="T629" s="7" t="str">
        <f>Tabela813[[#This Row],[NR]]&amp;" - "&amp;Tabela813[[#This Row],[Especificação]]</f>
        <v>1.3.9.9.99.0.3.00 - Outras Receitas Patrimoniais - Dívida Ativa</v>
      </c>
    </row>
    <row r="630" spans="1:20" ht="30" x14ac:dyDescent="0.25">
      <c r="A630" s="179"/>
      <c r="B630" s="51"/>
      <c r="C630" s="22" t="s">
        <v>1537</v>
      </c>
      <c r="D630" s="22" t="s">
        <v>1538</v>
      </c>
      <c r="E630" s="22" t="s">
        <v>1549</v>
      </c>
      <c r="F630" s="22" t="s">
        <v>1549</v>
      </c>
      <c r="G630" s="22" t="s">
        <v>1553</v>
      </c>
      <c r="H630" s="22" t="s">
        <v>1540</v>
      </c>
      <c r="I630" s="22" t="s">
        <v>1547</v>
      </c>
      <c r="J630" s="22" t="s">
        <v>1543</v>
      </c>
      <c r="K630" s="20" t="str">
        <f>IF(Tabela813[[#This Row],[C]]&lt;&gt;"",IF(Tabela813[[#This Row],[RED]]&lt;&gt;"",(Tabela813[[#This Row],[RED]] &amp; "."),"") &amp; CONCATENATE(Tabela813[[#This Row],[C]],".",Tabela813[[#This Row],[O]],".",Tabela813[[#This Row],[E]],".",Tabela813[[#This Row],[D1]],".",Tabela813[[#This Row],[D2]],".",Tabela813[[#This Row],[D3]],".",Tabela813[[#This Row],[T]],".",Tabela813[[#This Row],[D4]]),"")</f>
        <v>1.3.9.9.99.0.4.00</v>
      </c>
      <c r="L630" s="23" t="s">
        <v>1199</v>
      </c>
      <c r="M630" s="20" t="str">
        <f t="shared" si="14"/>
        <v>A</v>
      </c>
      <c r="N630" s="20">
        <f>IF(VALUE(Tabela813[[#This Row],[RED]]) &gt; 0,1,0) + IF(VALUE(J630)&gt;0,8,IF(VALUE(I630)&gt;0,7,IF(VALUE(H630)&gt;0,6,IF(VALUE(G630)&gt;0,5,IF(VALUE(F630)&gt;0,4,IF(VALUE(E630)&gt;0,3,IF(VALUE(D630)&gt;0,2,1)))))))</f>
        <v>7</v>
      </c>
      <c r="O630" s="22" t="s">
        <v>51</v>
      </c>
      <c r="P630" s="1" t="s">
        <v>270</v>
      </c>
      <c r="Q630" s="1"/>
      <c r="R630" s="39"/>
      <c r="S630" s="154" t="s">
        <v>158</v>
      </c>
      <c r="T630" s="7" t="str">
        <f>Tabela813[[#This Row],[NR]]&amp;" - "&amp;Tabela813[[#This Row],[Especificação]]</f>
        <v>1.3.9.9.99.0.4.00 - Outras Receitas Patrimoniais - Dívida Ativa - Multas e Juros de Mora da Dívida Ativa</v>
      </c>
    </row>
    <row r="631" spans="1:20" ht="30" x14ac:dyDescent="0.25">
      <c r="A631" s="179"/>
      <c r="B631" s="51"/>
      <c r="C631" s="22" t="s">
        <v>1537</v>
      </c>
      <c r="D631" s="22" t="s">
        <v>1538</v>
      </c>
      <c r="E631" s="22" t="s">
        <v>1549</v>
      </c>
      <c r="F631" s="22" t="s">
        <v>1549</v>
      </c>
      <c r="G631" s="22" t="s">
        <v>1553</v>
      </c>
      <c r="H631" s="22" t="s">
        <v>1540</v>
      </c>
      <c r="I631" s="22" t="s">
        <v>1548</v>
      </c>
      <c r="J631" s="22" t="s">
        <v>1543</v>
      </c>
      <c r="K631" s="20" t="str">
        <f>IF(Tabela813[[#This Row],[C]]&lt;&gt;"",IF(Tabela813[[#This Row],[RED]]&lt;&gt;"",(Tabela813[[#This Row],[RED]] &amp; "."),"") &amp; CONCATENATE(Tabela813[[#This Row],[C]],".",Tabela813[[#This Row],[O]],".",Tabela813[[#This Row],[E]],".",Tabela813[[#This Row],[D1]],".",Tabela813[[#This Row],[D2]],".",Tabela813[[#This Row],[D3]],".",Tabela813[[#This Row],[T]],".",Tabela813[[#This Row],[D4]]),"")</f>
        <v>1.3.9.9.99.0.5.00</v>
      </c>
      <c r="L631" s="23" t="s">
        <v>1200</v>
      </c>
      <c r="M631" s="20" t="str">
        <f t="shared" si="14"/>
        <v>A</v>
      </c>
      <c r="N631" s="20">
        <f>IF(VALUE(Tabela813[[#This Row],[RED]]) &gt; 0,1,0) + IF(VALUE(J631)&gt;0,8,IF(VALUE(I631)&gt;0,7,IF(VALUE(H631)&gt;0,6,IF(VALUE(G631)&gt;0,5,IF(VALUE(F631)&gt;0,4,IF(VALUE(E631)&gt;0,3,IF(VALUE(D631)&gt;0,2,1)))))))</f>
        <v>7</v>
      </c>
      <c r="O631" s="22" t="s">
        <v>51</v>
      </c>
      <c r="P631" s="1" t="s">
        <v>270</v>
      </c>
      <c r="Q631" s="1"/>
      <c r="R631" s="39"/>
      <c r="S631" s="154" t="s">
        <v>158</v>
      </c>
      <c r="T631" s="7" t="str">
        <f>Tabela813[[#This Row],[NR]]&amp;" - "&amp;Tabela813[[#This Row],[Especificação]]</f>
        <v>1.3.9.9.99.0.5.00 - Outras Receitas Patrimoniais - Multas</v>
      </c>
    </row>
    <row r="632" spans="1:20" ht="30" x14ac:dyDescent="0.25">
      <c r="A632" s="179"/>
      <c r="B632" s="51"/>
      <c r="C632" s="22" t="s">
        <v>1537</v>
      </c>
      <c r="D632" s="22" t="s">
        <v>1538</v>
      </c>
      <c r="E632" s="22" t="s">
        <v>1549</v>
      </c>
      <c r="F632" s="22" t="s">
        <v>1549</v>
      </c>
      <c r="G632" s="22" t="s">
        <v>1553</v>
      </c>
      <c r="H632" s="22" t="s">
        <v>1540</v>
      </c>
      <c r="I632" s="22" t="s">
        <v>1542</v>
      </c>
      <c r="J632" s="22" t="s">
        <v>1543</v>
      </c>
      <c r="K632" s="20" t="str">
        <f>IF(Tabela813[[#This Row],[C]]&lt;&gt;"",IF(Tabela813[[#This Row],[RED]]&lt;&gt;"",(Tabela813[[#This Row],[RED]] &amp; "."),"") &amp; CONCATENATE(Tabela813[[#This Row],[C]],".",Tabela813[[#This Row],[O]],".",Tabela813[[#This Row],[E]],".",Tabela813[[#This Row],[D1]],".",Tabela813[[#This Row],[D2]],".",Tabela813[[#This Row],[D3]],".",Tabela813[[#This Row],[T]],".",Tabela813[[#This Row],[D4]]),"")</f>
        <v>1.3.9.9.99.0.6.00</v>
      </c>
      <c r="L632" s="23" t="s">
        <v>1201</v>
      </c>
      <c r="M632" s="20" t="str">
        <f t="shared" si="14"/>
        <v>A</v>
      </c>
      <c r="N632" s="20">
        <f>IF(VALUE(Tabela813[[#This Row],[RED]]) &gt; 0,1,0) + IF(VALUE(J632)&gt;0,8,IF(VALUE(I632)&gt;0,7,IF(VALUE(H632)&gt;0,6,IF(VALUE(G632)&gt;0,5,IF(VALUE(F632)&gt;0,4,IF(VALUE(E632)&gt;0,3,IF(VALUE(D632)&gt;0,2,1)))))))</f>
        <v>7</v>
      </c>
      <c r="O632" s="22" t="s">
        <v>51</v>
      </c>
      <c r="P632" s="1" t="s">
        <v>270</v>
      </c>
      <c r="Q632" s="1"/>
      <c r="R632" s="39"/>
      <c r="S632" s="154" t="s">
        <v>158</v>
      </c>
      <c r="T632" s="7" t="str">
        <f>Tabela813[[#This Row],[NR]]&amp;" - "&amp;Tabela813[[#This Row],[Especificação]]</f>
        <v>1.3.9.9.99.0.6.00 - Outras Receitas Patrimoniais - Juros de Mora</v>
      </c>
    </row>
    <row r="633" spans="1:20" ht="30" x14ac:dyDescent="0.25">
      <c r="A633" s="179"/>
      <c r="B633" s="51"/>
      <c r="C633" s="22" t="s">
        <v>1537</v>
      </c>
      <c r="D633" s="22" t="s">
        <v>1538</v>
      </c>
      <c r="E633" s="22" t="s">
        <v>1549</v>
      </c>
      <c r="F633" s="22" t="s">
        <v>1549</v>
      </c>
      <c r="G633" s="22" t="s">
        <v>1553</v>
      </c>
      <c r="H633" s="22" t="s">
        <v>1540</v>
      </c>
      <c r="I633" s="22" t="s">
        <v>1544</v>
      </c>
      <c r="J633" s="22" t="s">
        <v>1543</v>
      </c>
      <c r="K633" s="20" t="str">
        <f>IF(Tabela813[[#This Row],[C]]&lt;&gt;"",IF(Tabela813[[#This Row],[RED]]&lt;&gt;"",(Tabela813[[#This Row],[RED]] &amp; "."),"") &amp; CONCATENATE(Tabela813[[#This Row],[C]],".",Tabela813[[#This Row],[O]],".",Tabela813[[#This Row],[E]],".",Tabela813[[#This Row],[D1]],".",Tabela813[[#This Row],[D2]],".",Tabela813[[#This Row],[D3]],".",Tabela813[[#This Row],[T]],".",Tabela813[[#This Row],[D4]]),"")</f>
        <v>1.3.9.9.99.0.7.00</v>
      </c>
      <c r="L633" s="23" t="s">
        <v>1202</v>
      </c>
      <c r="M633" s="20" t="str">
        <f t="shared" si="14"/>
        <v>A</v>
      </c>
      <c r="N633" s="20">
        <f>IF(VALUE(Tabela813[[#This Row],[RED]]) &gt; 0,1,0) + IF(VALUE(J633)&gt;0,8,IF(VALUE(I633)&gt;0,7,IF(VALUE(H633)&gt;0,6,IF(VALUE(G633)&gt;0,5,IF(VALUE(F633)&gt;0,4,IF(VALUE(E633)&gt;0,3,IF(VALUE(D633)&gt;0,2,1)))))))</f>
        <v>7</v>
      </c>
      <c r="O633" s="22" t="s">
        <v>51</v>
      </c>
      <c r="P633" s="1" t="s">
        <v>270</v>
      </c>
      <c r="Q633" s="1"/>
      <c r="R633" s="39"/>
      <c r="S633" s="154" t="s">
        <v>158</v>
      </c>
      <c r="T633" s="7" t="str">
        <f>Tabela813[[#This Row],[NR]]&amp;" - "&amp;Tabela813[[#This Row],[Especificação]]</f>
        <v>1.3.9.9.99.0.7.00 - Outras Receitas Patrimoniais - Dívida Ativa - Multas da Dívida Ativa</v>
      </c>
    </row>
    <row r="634" spans="1:20" ht="30" x14ac:dyDescent="0.25">
      <c r="A634" s="179"/>
      <c r="B634" s="51"/>
      <c r="C634" s="22" t="s">
        <v>1537</v>
      </c>
      <c r="D634" s="22" t="s">
        <v>1538</v>
      </c>
      <c r="E634" s="22" t="s">
        <v>1549</v>
      </c>
      <c r="F634" s="22" t="s">
        <v>1549</v>
      </c>
      <c r="G634" s="22" t="s">
        <v>1553</v>
      </c>
      <c r="H634" s="22" t="s">
        <v>1540</v>
      </c>
      <c r="I634" s="22" t="s">
        <v>1545</v>
      </c>
      <c r="J634" s="22" t="s">
        <v>1543</v>
      </c>
      <c r="K634" s="20" t="str">
        <f>IF(Tabela813[[#This Row],[C]]&lt;&gt;"",IF(Tabela813[[#This Row],[RED]]&lt;&gt;"",(Tabela813[[#This Row],[RED]] &amp; "."),"") &amp; CONCATENATE(Tabela813[[#This Row],[C]],".",Tabela813[[#This Row],[O]],".",Tabela813[[#This Row],[E]],".",Tabela813[[#This Row],[D1]],".",Tabela813[[#This Row],[D2]],".",Tabela813[[#This Row],[D3]],".",Tabela813[[#This Row],[T]],".",Tabela813[[#This Row],[D4]]),"")</f>
        <v>1.3.9.9.99.0.8.00</v>
      </c>
      <c r="L634" s="23" t="s">
        <v>1203</v>
      </c>
      <c r="M634" s="20" t="str">
        <f t="shared" si="14"/>
        <v>A</v>
      </c>
      <c r="N634" s="20">
        <f>IF(VALUE(Tabela813[[#This Row],[RED]]) &gt; 0,1,0) + IF(VALUE(J634)&gt;0,8,IF(VALUE(I634)&gt;0,7,IF(VALUE(H634)&gt;0,6,IF(VALUE(G634)&gt;0,5,IF(VALUE(F634)&gt;0,4,IF(VALUE(E634)&gt;0,3,IF(VALUE(D634)&gt;0,2,1)))))))</f>
        <v>7</v>
      </c>
      <c r="O634" s="22" t="s">
        <v>51</v>
      </c>
      <c r="P634" s="1" t="s">
        <v>270</v>
      </c>
      <c r="Q634" s="1"/>
      <c r="R634" s="39"/>
      <c r="S634" s="154" t="s">
        <v>158</v>
      </c>
      <c r="T634" s="7" t="str">
        <f>Tabela813[[#This Row],[NR]]&amp;" - "&amp;Tabela813[[#This Row],[Especificação]]</f>
        <v>1.3.9.9.99.0.8.00 - Outras Receitas Patrimoniais - Juros de Mora da Dívida Ativa</v>
      </c>
    </row>
    <row r="635" spans="1:20" ht="30" x14ac:dyDescent="0.25">
      <c r="A635" s="179"/>
      <c r="B635" s="51"/>
      <c r="C635" s="22" t="s">
        <v>1537</v>
      </c>
      <c r="D635" s="22" t="s">
        <v>1547</v>
      </c>
      <c r="E635" s="22" t="s">
        <v>1540</v>
      </c>
      <c r="F635" s="22" t="s">
        <v>1540</v>
      </c>
      <c r="G635" s="22" t="s">
        <v>1543</v>
      </c>
      <c r="H635" s="22" t="s">
        <v>1540</v>
      </c>
      <c r="I635" s="22" t="s">
        <v>1540</v>
      </c>
      <c r="J635" s="22" t="s">
        <v>1543</v>
      </c>
      <c r="K635" s="20" t="str">
        <f>IF(Tabela813[[#This Row],[C]]&lt;&gt;"",IF(Tabela813[[#This Row],[RED]]&lt;&gt;"",(Tabela813[[#This Row],[RED]] &amp; "."),"") &amp; CONCATENATE(Tabela813[[#This Row],[C]],".",Tabela813[[#This Row],[O]],".",Tabela813[[#This Row],[E]],".",Tabela813[[#This Row],[D1]],".",Tabela813[[#This Row],[D2]],".",Tabela813[[#This Row],[D3]],".",Tabela813[[#This Row],[T]],".",Tabela813[[#This Row],[D4]]),"")</f>
        <v>1.4.0.0.00.0.0.00</v>
      </c>
      <c r="L635" s="23" t="s">
        <v>271</v>
      </c>
      <c r="M635" s="20" t="str">
        <f t="shared" si="14"/>
        <v>S</v>
      </c>
      <c r="N635" s="20">
        <f>IF(VALUE(Tabela813[[#This Row],[RED]]) &gt; 0,1,0) + IF(VALUE(J635)&gt;0,8,IF(VALUE(I635)&gt;0,7,IF(VALUE(H635)&gt;0,6,IF(VALUE(G635)&gt;0,5,IF(VALUE(F635)&gt;0,4,IF(VALUE(E635)&gt;0,3,IF(VALUE(D635)&gt;0,2,1)))))))</f>
        <v>2</v>
      </c>
      <c r="O635" s="22" t="s">
        <v>45</v>
      </c>
      <c r="P635" s="1" t="s">
        <v>272</v>
      </c>
      <c r="Q635" s="1"/>
      <c r="R635" s="39"/>
      <c r="S635" s="154" t="s">
        <v>158</v>
      </c>
      <c r="T635" s="7" t="str">
        <f>Tabela813[[#This Row],[NR]]&amp;" - "&amp;Tabela813[[#This Row],[Especificação]]</f>
        <v>1.4.0.0.00.0.0.00 - Receita Agropecuária</v>
      </c>
    </row>
    <row r="636" spans="1:20" ht="30" x14ac:dyDescent="0.25">
      <c r="A636" s="179"/>
      <c r="B636" s="51"/>
      <c r="C636" s="22" t="s">
        <v>1537</v>
      </c>
      <c r="D636" s="22" t="s">
        <v>1547</v>
      </c>
      <c r="E636" s="22" t="s">
        <v>1537</v>
      </c>
      <c r="F636" s="22" t="s">
        <v>1540</v>
      </c>
      <c r="G636" s="22" t="s">
        <v>1543</v>
      </c>
      <c r="H636" s="22" t="s">
        <v>1540</v>
      </c>
      <c r="I636" s="22" t="s">
        <v>1540</v>
      </c>
      <c r="J636" s="22" t="s">
        <v>1543</v>
      </c>
      <c r="K636" s="20" t="str">
        <f>IF(Tabela813[[#This Row],[C]]&lt;&gt;"",IF(Tabela813[[#This Row],[RED]]&lt;&gt;"",(Tabela813[[#This Row],[RED]] &amp; "."),"") &amp; CONCATENATE(Tabela813[[#This Row],[C]],".",Tabela813[[#This Row],[O]],".",Tabela813[[#This Row],[E]],".",Tabela813[[#This Row],[D1]],".",Tabela813[[#This Row],[D2]],".",Tabela813[[#This Row],[D3]],".",Tabela813[[#This Row],[T]],".",Tabela813[[#This Row],[D4]]),"")</f>
        <v>1.4.1.0.00.0.0.00</v>
      </c>
      <c r="L636" s="23" t="s">
        <v>271</v>
      </c>
      <c r="M636" s="20" t="str">
        <f t="shared" si="14"/>
        <v>S</v>
      </c>
      <c r="N636" s="20">
        <f>IF(VALUE(Tabela813[[#This Row],[RED]]) &gt; 0,1,0) + IF(VALUE(J636)&gt;0,8,IF(VALUE(I636)&gt;0,7,IF(VALUE(H636)&gt;0,6,IF(VALUE(G636)&gt;0,5,IF(VALUE(F636)&gt;0,4,IF(VALUE(E636)&gt;0,3,IF(VALUE(D636)&gt;0,2,1)))))))</f>
        <v>3</v>
      </c>
      <c r="O636" s="22" t="s">
        <v>45</v>
      </c>
      <c r="P636" s="1" t="s">
        <v>272</v>
      </c>
      <c r="Q636" s="1"/>
      <c r="R636" s="39"/>
      <c r="S636" s="154" t="s">
        <v>158</v>
      </c>
      <c r="T636" s="7" t="str">
        <f>Tabela813[[#This Row],[NR]]&amp;" - "&amp;Tabela813[[#This Row],[Especificação]]</f>
        <v>1.4.1.0.00.0.0.00 - Receita Agropecuária</v>
      </c>
    </row>
    <row r="637" spans="1:20" ht="30" x14ac:dyDescent="0.25">
      <c r="A637" s="179"/>
      <c r="B637" s="51"/>
      <c r="C637" s="22" t="s">
        <v>1537</v>
      </c>
      <c r="D637" s="22" t="s">
        <v>1547</v>
      </c>
      <c r="E637" s="22" t="s">
        <v>1537</v>
      </c>
      <c r="F637" s="22" t="s">
        <v>1537</v>
      </c>
      <c r="G637" s="22" t="s">
        <v>1543</v>
      </c>
      <c r="H637" s="22" t="s">
        <v>1540</v>
      </c>
      <c r="I637" s="22" t="s">
        <v>1540</v>
      </c>
      <c r="J637" s="22" t="s">
        <v>1543</v>
      </c>
      <c r="K637" s="20" t="str">
        <f>IF(Tabela813[[#This Row],[C]]&lt;&gt;"",IF(Tabela813[[#This Row],[RED]]&lt;&gt;"",(Tabela813[[#This Row],[RED]] &amp; "."),"") &amp; CONCATENATE(Tabela813[[#This Row],[C]],".",Tabela813[[#This Row],[O]],".",Tabela813[[#This Row],[E]],".",Tabela813[[#This Row],[D1]],".",Tabela813[[#This Row],[D2]],".",Tabela813[[#This Row],[D3]],".",Tabela813[[#This Row],[T]],".",Tabela813[[#This Row],[D4]]),"")</f>
        <v>1.4.1.1.00.0.0.00</v>
      </c>
      <c r="L637" s="23" t="s">
        <v>271</v>
      </c>
      <c r="M637" s="20" t="str">
        <f t="shared" si="14"/>
        <v>S</v>
      </c>
      <c r="N637" s="20">
        <f>IF(VALUE(Tabela813[[#This Row],[RED]]) &gt; 0,1,0) + IF(VALUE(J637)&gt;0,8,IF(VALUE(I637)&gt;0,7,IF(VALUE(H637)&gt;0,6,IF(VALUE(G637)&gt;0,5,IF(VALUE(F637)&gt;0,4,IF(VALUE(E637)&gt;0,3,IF(VALUE(D637)&gt;0,2,1)))))))</f>
        <v>4</v>
      </c>
      <c r="O637" s="22" t="s">
        <v>45</v>
      </c>
      <c r="P637" s="1" t="s">
        <v>272</v>
      </c>
      <c r="Q637" s="1"/>
      <c r="R637" s="39"/>
      <c r="S637" s="154" t="s">
        <v>158</v>
      </c>
      <c r="T637" s="7" t="str">
        <f>Tabela813[[#This Row],[NR]]&amp;" - "&amp;Tabela813[[#This Row],[Especificação]]</f>
        <v>1.4.1.1.00.0.0.00 - Receita Agropecuária</v>
      </c>
    </row>
    <row r="638" spans="1:20" ht="60" x14ac:dyDescent="0.25">
      <c r="A638" s="179"/>
      <c r="B638" s="51"/>
      <c r="C638" s="22" t="s">
        <v>1537</v>
      </c>
      <c r="D638" s="22" t="s">
        <v>1547</v>
      </c>
      <c r="E638" s="22" t="s">
        <v>1537</v>
      </c>
      <c r="F638" s="22" t="s">
        <v>1537</v>
      </c>
      <c r="G638" s="22" t="s">
        <v>1539</v>
      </c>
      <c r="H638" s="22" t="s">
        <v>1540</v>
      </c>
      <c r="I638" s="22" t="s">
        <v>1540</v>
      </c>
      <c r="J638" s="22" t="s">
        <v>1543</v>
      </c>
      <c r="K638" s="20" t="str">
        <f>IF(Tabela813[[#This Row],[C]]&lt;&gt;"",IF(Tabela813[[#This Row],[RED]]&lt;&gt;"",(Tabela813[[#This Row],[RED]] &amp; "."),"") &amp; CONCATENATE(Tabela813[[#This Row],[C]],".",Tabela813[[#This Row],[O]],".",Tabela813[[#This Row],[E]],".",Tabela813[[#This Row],[D1]],".",Tabela813[[#This Row],[D2]],".",Tabela813[[#This Row],[D3]],".",Tabela813[[#This Row],[T]],".",Tabela813[[#This Row],[D4]]),"")</f>
        <v>1.4.1.1.01.0.0.00</v>
      </c>
      <c r="L638" s="23" t="s">
        <v>271</v>
      </c>
      <c r="M638" s="20" t="str">
        <f t="shared" si="14"/>
        <v>S</v>
      </c>
      <c r="N638" s="20">
        <f>IF(VALUE(Tabela813[[#This Row],[RED]]) &gt; 0,1,0) + IF(VALUE(J638)&gt;0,8,IF(VALUE(I638)&gt;0,7,IF(VALUE(H638)&gt;0,6,IF(VALUE(G638)&gt;0,5,IF(VALUE(F638)&gt;0,4,IF(VALUE(E638)&gt;0,3,IF(VALUE(D638)&gt;0,2,1)))))))</f>
        <v>5</v>
      </c>
      <c r="O638" s="22" t="s">
        <v>51</v>
      </c>
      <c r="P638" s="1" t="s">
        <v>273</v>
      </c>
      <c r="Q638" s="1"/>
      <c r="R638" s="39"/>
      <c r="S638" s="154" t="s">
        <v>158</v>
      </c>
      <c r="T638" s="7" t="str">
        <f>Tabela813[[#This Row],[NR]]&amp;" - "&amp;Tabela813[[#This Row],[Especificação]]</f>
        <v>1.4.1.1.01.0.0.00 - Receita Agropecuária</v>
      </c>
    </row>
    <row r="639" spans="1:20" ht="60" x14ac:dyDescent="0.25">
      <c r="A639" s="179"/>
      <c r="B639" s="51"/>
      <c r="C639" s="22" t="s">
        <v>1537</v>
      </c>
      <c r="D639" s="22" t="s">
        <v>1547</v>
      </c>
      <c r="E639" s="22" t="s">
        <v>1537</v>
      </c>
      <c r="F639" s="22" t="s">
        <v>1537</v>
      </c>
      <c r="G639" s="22" t="s">
        <v>1539</v>
      </c>
      <c r="H639" s="22" t="s">
        <v>1540</v>
      </c>
      <c r="I639" s="22" t="s">
        <v>1537</v>
      </c>
      <c r="J639" s="22" t="s">
        <v>1543</v>
      </c>
      <c r="K639" s="20" t="str">
        <f>IF(Tabela813[[#This Row],[C]]&lt;&gt;"",IF(Tabela813[[#This Row],[RED]]&lt;&gt;"",(Tabela813[[#This Row],[RED]] &amp; "."),"") &amp; CONCATENATE(Tabela813[[#This Row],[C]],".",Tabela813[[#This Row],[O]],".",Tabela813[[#This Row],[E]],".",Tabela813[[#This Row],[D1]],".",Tabela813[[#This Row],[D2]],".",Tabela813[[#This Row],[D3]],".",Tabela813[[#This Row],[T]],".",Tabela813[[#This Row],[D4]]),"")</f>
        <v>1.4.1.1.01.0.1.00</v>
      </c>
      <c r="L639" s="23" t="s">
        <v>1204</v>
      </c>
      <c r="M639" s="20" t="str">
        <f t="shared" si="14"/>
        <v>A</v>
      </c>
      <c r="N639" s="20">
        <f>IF(VALUE(Tabela813[[#This Row],[RED]]) &gt; 0,1,0) + IF(VALUE(J639)&gt;0,8,IF(VALUE(I639)&gt;0,7,IF(VALUE(H639)&gt;0,6,IF(VALUE(G639)&gt;0,5,IF(VALUE(F639)&gt;0,4,IF(VALUE(E639)&gt;0,3,IF(VALUE(D639)&gt;0,2,1)))))))</f>
        <v>7</v>
      </c>
      <c r="O639" s="22" t="s">
        <v>51</v>
      </c>
      <c r="P639" s="1" t="s">
        <v>273</v>
      </c>
      <c r="Q639" s="1"/>
      <c r="R639" s="39"/>
      <c r="S639" s="154" t="s">
        <v>158</v>
      </c>
      <c r="T639" s="7" t="str">
        <f>Tabela813[[#This Row],[NR]]&amp;" - "&amp;Tabela813[[#This Row],[Especificação]]</f>
        <v>1.4.1.1.01.0.1.00 - Receita Agropecuária - Principal</v>
      </c>
    </row>
    <row r="640" spans="1:20" ht="60" x14ac:dyDescent="0.25">
      <c r="A640" s="179"/>
      <c r="B640" s="51"/>
      <c r="C640" s="22" t="s">
        <v>1537</v>
      </c>
      <c r="D640" s="22" t="s">
        <v>1547</v>
      </c>
      <c r="E640" s="22" t="s">
        <v>1537</v>
      </c>
      <c r="F640" s="22" t="s">
        <v>1537</v>
      </c>
      <c r="G640" s="22" t="s">
        <v>1539</v>
      </c>
      <c r="H640" s="22" t="s">
        <v>1540</v>
      </c>
      <c r="I640" s="22" t="s">
        <v>1546</v>
      </c>
      <c r="J640" s="22" t="s">
        <v>1543</v>
      </c>
      <c r="K640" s="20" t="str">
        <f>IF(Tabela813[[#This Row],[C]]&lt;&gt;"",IF(Tabela813[[#This Row],[RED]]&lt;&gt;"",(Tabela813[[#This Row],[RED]] &amp; "."),"") &amp; CONCATENATE(Tabela813[[#This Row],[C]],".",Tabela813[[#This Row],[O]],".",Tabela813[[#This Row],[E]],".",Tabela813[[#This Row],[D1]],".",Tabela813[[#This Row],[D2]],".",Tabela813[[#This Row],[D3]],".",Tabela813[[#This Row],[T]],".",Tabela813[[#This Row],[D4]]),"")</f>
        <v>1.4.1.1.01.0.2.00</v>
      </c>
      <c r="L640" s="23" t="s">
        <v>1205</v>
      </c>
      <c r="M640" s="20" t="str">
        <f t="shared" si="14"/>
        <v>A</v>
      </c>
      <c r="N640" s="20">
        <f>IF(VALUE(Tabela813[[#This Row],[RED]]) &gt; 0,1,0) + IF(VALUE(J640)&gt;0,8,IF(VALUE(I640)&gt;0,7,IF(VALUE(H640)&gt;0,6,IF(VALUE(G640)&gt;0,5,IF(VALUE(F640)&gt;0,4,IF(VALUE(E640)&gt;0,3,IF(VALUE(D640)&gt;0,2,1)))))))</f>
        <v>7</v>
      </c>
      <c r="O640" s="22" t="s">
        <v>51</v>
      </c>
      <c r="P640" s="1" t="s">
        <v>273</v>
      </c>
      <c r="Q640" s="1"/>
      <c r="R640" s="39"/>
      <c r="S640" s="154" t="s">
        <v>158</v>
      </c>
      <c r="T640" s="7" t="str">
        <f>Tabela813[[#This Row],[NR]]&amp;" - "&amp;Tabela813[[#This Row],[Especificação]]</f>
        <v>1.4.1.1.01.0.2.00 - Receita Agropecuária - Multas e Juros de Mora</v>
      </c>
    </row>
    <row r="641" spans="1:20" ht="60" x14ac:dyDescent="0.25">
      <c r="A641" s="179"/>
      <c r="B641" s="51"/>
      <c r="C641" s="22" t="s">
        <v>1537</v>
      </c>
      <c r="D641" s="22" t="s">
        <v>1547</v>
      </c>
      <c r="E641" s="22" t="s">
        <v>1537</v>
      </c>
      <c r="F641" s="22" t="s">
        <v>1537</v>
      </c>
      <c r="G641" s="22" t="s">
        <v>1539</v>
      </c>
      <c r="H641" s="22" t="s">
        <v>1540</v>
      </c>
      <c r="I641" s="22" t="s">
        <v>1538</v>
      </c>
      <c r="J641" s="22" t="s">
        <v>1543</v>
      </c>
      <c r="K641" s="20" t="str">
        <f>IF(Tabela813[[#This Row],[C]]&lt;&gt;"",IF(Tabela813[[#This Row],[RED]]&lt;&gt;"",(Tabela813[[#This Row],[RED]] &amp; "."),"") &amp; CONCATENATE(Tabela813[[#This Row],[C]],".",Tabela813[[#This Row],[O]],".",Tabela813[[#This Row],[E]],".",Tabela813[[#This Row],[D1]],".",Tabela813[[#This Row],[D2]],".",Tabela813[[#This Row],[D3]],".",Tabela813[[#This Row],[T]],".",Tabela813[[#This Row],[D4]]),"")</f>
        <v>1.4.1.1.01.0.3.00</v>
      </c>
      <c r="L641" s="23" t="s">
        <v>1206</v>
      </c>
      <c r="M641" s="20" t="str">
        <f t="shared" si="14"/>
        <v>A</v>
      </c>
      <c r="N641" s="20">
        <f>IF(VALUE(Tabela813[[#This Row],[RED]]) &gt; 0,1,0) + IF(VALUE(J641)&gt;0,8,IF(VALUE(I641)&gt;0,7,IF(VALUE(H641)&gt;0,6,IF(VALUE(G641)&gt;0,5,IF(VALUE(F641)&gt;0,4,IF(VALUE(E641)&gt;0,3,IF(VALUE(D641)&gt;0,2,1)))))))</f>
        <v>7</v>
      </c>
      <c r="O641" s="22" t="s">
        <v>51</v>
      </c>
      <c r="P641" s="1" t="s">
        <v>273</v>
      </c>
      <c r="Q641" s="1"/>
      <c r="R641" s="39"/>
      <c r="S641" s="154" t="s">
        <v>158</v>
      </c>
      <c r="T641" s="7" t="str">
        <f>Tabela813[[#This Row],[NR]]&amp;" - "&amp;Tabela813[[#This Row],[Especificação]]</f>
        <v>1.4.1.1.01.0.3.00 - Receita Agropecuária - Dívida Ativa</v>
      </c>
    </row>
    <row r="642" spans="1:20" ht="60" x14ac:dyDescent="0.25">
      <c r="A642" s="179"/>
      <c r="B642" s="51"/>
      <c r="C642" s="22" t="s">
        <v>1537</v>
      </c>
      <c r="D642" s="22" t="s">
        <v>1547</v>
      </c>
      <c r="E642" s="22" t="s">
        <v>1537</v>
      </c>
      <c r="F642" s="22" t="s">
        <v>1537</v>
      </c>
      <c r="G642" s="22" t="s">
        <v>1539</v>
      </c>
      <c r="H642" s="22" t="s">
        <v>1540</v>
      </c>
      <c r="I642" s="22" t="s">
        <v>1547</v>
      </c>
      <c r="J642" s="22" t="s">
        <v>1543</v>
      </c>
      <c r="K642" s="20" t="str">
        <f>IF(Tabela813[[#This Row],[C]]&lt;&gt;"",IF(Tabela813[[#This Row],[RED]]&lt;&gt;"",(Tabela813[[#This Row],[RED]] &amp; "."),"") &amp; CONCATENATE(Tabela813[[#This Row],[C]],".",Tabela813[[#This Row],[O]],".",Tabela813[[#This Row],[E]],".",Tabela813[[#This Row],[D1]],".",Tabela813[[#This Row],[D2]],".",Tabela813[[#This Row],[D3]],".",Tabela813[[#This Row],[T]],".",Tabela813[[#This Row],[D4]]),"")</f>
        <v>1.4.1.1.01.0.4.00</v>
      </c>
      <c r="L642" s="23" t="s">
        <v>1207</v>
      </c>
      <c r="M642" s="20" t="str">
        <f t="shared" si="14"/>
        <v>A</v>
      </c>
      <c r="N642" s="20">
        <f>IF(VALUE(Tabela813[[#This Row],[RED]]) &gt; 0,1,0) + IF(VALUE(J642)&gt;0,8,IF(VALUE(I642)&gt;0,7,IF(VALUE(H642)&gt;0,6,IF(VALUE(G642)&gt;0,5,IF(VALUE(F642)&gt;0,4,IF(VALUE(E642)&gt;0,3,IF(VALUE(D642)&gt;0,2,1)))))))</f>
        <v>7</v>
      </c>
      <c r="O642" s="22" t="s">
        <v>51</v>
      </c>
      <c r="P642" s="1" t="s">
        <v>273</v>
      </c>
      <c r="Q642" s="1"/>
      <c r="R642" s="39"/>
      <c r="S642" s="154" t="s">
        <v>158</v>
      </c>
      <c r="T642" s="7" t="str">
        <f>Tabela813[[#This Row],[NR]]&amp;" - "&amp;Tabela813[[#This Row],[Especificação]]</f>
        <v>1.4.1.1.01.0.4.00 - Receita Agropecuária - Dívida Ativa - Multas e Juros de Mora da Dívida Ativa</v>
      </c>
    </row>
    <row r="643" spans="1:20" ht="60" x14ac:dyDescent="0.25">
      <c r="A643" s="179"/>
      <c r="B643" s="51"/>
      <c r="C643" s="22" t="s">
        <v>1537</v>
      </c>
      <c r="D643" s="22" t="s">
        <v>1547</v>
      </c>
      <c r="E643" s="22" t="s">
        <v>1537</v>
      </c>
      <c r="F643" s="22" t="s">
        <v>1537</v>
      </c>
      <c r="G643" s="22" t="s">
        <v>1539</v>
      </c>
      <c r="H643" s="22" t="s">
        <v>1540</v>
      </c>
      <c r="I643" s="22" t="s">
        <v>1548</v>
      </c>
      <c r="J643" s="22" t="s">
        <v>1543</v>
      </c>
      <c r="K643" s="20" t="str">
        <f>IF(Tabela813[[#This Row],[C]]&lt;&gt;"",IF(Tabela813[[#This Row],[RED]]&lt;&gt;"",(Tabela813[[#This Row],[RED]] &amp; "."),"") &amp; CONCATENATE(Tabela813[[#This Row],[C]],".",Tabela813[[#This Row],[O]],".",Tabela813[[#This Row],[E]],".",Tabela813[[#This Row],[D1]],".",Tabela813[[#This Row],[D2]],".",Tabela813[[#This Row],[D3]],".",Tabela813[[#This Row],[T]],".",Tabela813[[#This Row],[D4]]),"")</f>
        <v>1.4.1.1.01.0.5.00</v>
      </c>
      <c r="L643" s="23" t="s">
        <v>1208</v>
      </c>
      <c r="M643" s="20" t="str">
        <f t="shared" si="14"/>
        <v>A</v>
      </c>
      <c r="N643" s="20">
        <f>IF(VALUE(Tabela813[[#This Row],[RED]]) &gt; 0,1,0) + IF(VALUE(J643)&gt;0,8,IF(VALUE(I643)&gt;0,7,IF(VALUE(H643)&gt;0,6,IF(VALUE(G643)&gt;0,5,IF(VALUE(F643)&gt;0,4,IF(VALUE(E643)&gt;0,3,IF(VALUE(D643)&gt;0,2,1)))))))</f>
        <v>7</v>
      </c>
      <c r="O643" s="22" t="s">
        <v>51</v>
      </c>
      <c r="P643" s="1" t="s">
        <v>273</v>
      </c>
      <c r="Q643" s="1"/>
      <c r="R643" s="39"/>
      <c r="S643" s="154" t="s">
        <v>158</v>
      </c>
      <c r="T643" s="7" t="str">
        <f>Tabela813[[#This Row],[NR]]&amp;" - "&amp;Tabela813[[#This Row],[Especificação]]</f>
        <v>1.4.1.1.01.0.5.00 - Receita Agropecuária - Multas</v>
      </c>
    </row>
    <row r="644" spans="1:20" ht="60" x14ac:dyDescent="0.25">
      <c r="A644" s="179"/>
      <c r="B644" s="51"/>
      <c r="C644" s="22" t="s">
        <v>1537</v>
      </c>
      <c r="D644" s="22" t="s">
        <v>1547</v>
      </c>
      <c r="E644" s="22" t="s">
        <v>1537</v>
      </c>
      <c r="F644" s="22" t="s">
        <v>1537</v>
      </c>
      <c r="G644" s="22" t="s">
        <v>1539</v>
      </c>
      <c r="H644" s="22" t="s">
        <v>1540</v>
      </c>
      <c r="I644" s="22" t="s">
        <v>1542</v>
      </c>
      <c r="J644" s="22" t="s">
        <v>1543</v>
      </c>
      <c r="K644" s="20" t="str">
        <f>IF(Tabela813[[#This Row],[C]]&lt;&gt;"",IF(Tabela813[[#This Row],[RED]]&lt;&gt;"",(Tabela813[[#This Row],[RED]] &amp; "."),"") &amp; CONCATENATE(Tabela813[[#This Row],[C]],".",Tabela813[[#This Row],[O]],".",Tabela813[[#This Row],[E]],".",Tabela813[[#This Row],[D1]],".",Tabela813[[#This Row],[D2]],".",Tabela813[[#This Row],[D3]],".",Tabela813[[#This Row],[T]],".",Tabela813[[#This Row],[D4]]),"")</f>
        <v>1.4.1.1.01.0.6.00</v>
      </c>
      <c r="L644" s="23" t="s">
        <v>1209</v>
      </c>
      <c r="M644" s="20" t="str">
        <f t="shared" si="14"/>
        <v>A</v>
      </c>
      <c r="N644" s="20">
        <f>IF(VALUE(Tabela813[[#This Row],[RED]]) &gt; 0,1,0) + IF(VALUE(J644)&gt;0,8,IF(VALUE(I644)&gt;0,7,IF(VALUE(H644)&gt;0,6,IF(VALUE(G644)&gt;0,5,IF(VALUE(F644)&gt;0,4,IF(VALUE(E644)&gt;0,3,IF(VALUE(D644)&gt;0,2,1)))))))</f>
        <v>7</v>
      </c>
      <c r="O644" s="22" t="s">
        <v>51</v>
      </c>
      <c r="P644" s="1" t="s">
        <v>273</v>
      </c>
      <c r="Q644" s="1"/>
      <c r="R644" s="39"/>
      <c r="S644" s="154" t="s">
        <v>158</v>
      </c>
      <c r="T644" s="7" t="str">
        <f>Tabela813[[#This Row],[NR]]&amp;" - "&amp;Tabela813[[#This Row],[Especificação]]</f>
        <v>1.4.1.1.01.0.6.00 - Receita Agropecuária - Juros de Mora</v>
      </c>
    </row>
    <row r="645" spans="1:20" ht="60" x14ac:dyDescent="0.25">
      <c r="A645" s="179"/>
      <c r="B645" s="51"/>
      <c r="C645" s="22" t="s">
        <v>1537</v>
      </c>
      <c r="D645" s="22" t="s">
        <v>1547</v>
      </c>
      <c r="E645" s="22" t="s">
        <v>1537</v>
      </c>
      <c r="F645" s="22" t="s">
        <v>1537</v>
      </c>
      <c r="G645" s="22" t="s">
        <v>1539</v>
      </c>
      <c r="H645" s="22" t="s">
        <v>1540</v>
      </c>
      <c r="I645" s="22" t="s">
        <v>1544</v>
      </c>
      <c r="J645" s="22" t="s">
        <v>1543</v>
      </c>
      <c r="K645" s="20" t="str">
        <f>IF(Tabela813[[#This Row],[C]]&lt;&gt;"",IF(Tabela813[[#This Row],[RED]]&lt;&gt;"",(Tabela813[[#This Row],[RED]] &amp; "."),"") &amp; CONCATENATE(Tabela813[[#This Row],[C]],".",Tabela813[[#This Row],[O]],".",Tabela813[[#This Row],[E]],".",Tabela813[[#This Row],[D1]],".",Tabela813[[#This Row],[D2]],".",Tabela813[[#This Row],[D3]],".",Tabela813[[#This Row],[T]],".",Tabela813[[#This Row],[D4]]),"")</f>
        <v>1.4.1.1.01.0.7.00</v>
      </c>
      <c r="L645" s="23" t="s">
        <v>1210</v>
      </c>
      <c r="M645" s="20" t="str">
        <f t="shared" si="14"/>
        <v>A</v>
      </c>
      <c r="N645" s="20">
        <f>IF(VALUE(Tabela813[[#This Row],[RED]]) &gt; 0,1,0) + IF(VALUE(J645)&gt;0,8,IF(VALUE(I645)&gt;0,7,IF(VALUE(H645)&gt;0,6,IF(VALUE(G645)&gt;0,5,IF(VALUE(F645)&gt;0,4,IF(VALUE(E645)&gt;0,3,IF(VALUE(D645)&gt;0,2,1)))))))</f>
        <v>7</v>
      </c>
      <c r="O645" s="22" t="s">
        <v>51</v>
      </c>
      <c r="P645" s="1" t="s">
        <v>273</v>
      </c>
      <c r="Q645" s="1"/>
      <c r="R645" s="39"/>
      <c r="S645" s="154" t="s">
        <v>158</v>
      </c>
      <c r="T645" s="7" t="str">
        <f>Tabela813[[#This Row],[NR]]&amp;" - "&amp;Tabela813[[#This Row],[Especificação]]</f>
        <v>1.4.1.1.01.0.7.00 - Receita Agropecuária - Dívida Ativa - Multas da Dívida Ativa</v>
      </c>
    </row>
    <row r="646" spans="1:20" ht="60" x14ac:dyDescent="0.25">
      <c r="A646" s="179"/>
      <c r="B646" s="51"/>
      <c r="C646" s="22" t="s">
        <v>1537</v>
      </c>
      <c r="D646" s="22" t="s">
        <v>1547</v>
      </c>
      <c r="E646" s="22" t="s">
        <v>1537</v>
      </c>
      <c r="F646" s="22" t="s">
        <v>1537</v>
      </c>
      <c r="G646" s="22" t="s">
        <v>1539</v>
      </c>
      <c r="H646" s="22" t="s">
        <v>1540</v>
      </c>
      <c r="I646" s="22" t="s">
        <v>1545</v>
      </c>
      <c r="J646" s="22" t="s">
        <v>1543</v>
      </c>
      <c r="K646" s="20" t="str">
        <f>IF(Tabela813[[#This Row],[C]]&lt;&gt;"",IF(Tabela813[[#This Row],[RED]]&lt;&gt;"",(Tabela813[[#This Row],[RED]] &amp; "."),"") &amp; CONCATENATE(Tabela813[[#This Row],[C]],".",Tabela813[[#This Row],[O]],".",Tabela813[[#This Row],[E]],".",Tabela813[[#This Row],[D1]],".",Tabela813[[#This Row],[D2]],".",Tabela813[[#This Row],[D3]],".",Tabela813[[#This Row],[T]],".",Tabela813[[#This Row],[D4]]),"")</f>
        <v>1.4.1.1.01.0.8.00</v>
      </c>
      <c r="L646" s="23" t="s">
        <v>1211</v>
      </c>
      <c r="M646" s="20" t="str">
        <f t="shared" si="14"/>
        <v>A</v>
      </c>
      <c r="N646" s="20">
        <f>IF(VALUE(Tabela813[[#This Row],[RED]]) &gt; 0,1,0) + IF(VALUE(J646)&gt;0,8,IF(VALUE(I646)&gt;0,7,IF(VALUE(H646)&gt;0,6,IF(VALUE(G646)&gt;0,5,IF(VALUE(F646)&gt;0,4,IF(VALUE(E646)&gt;0,3,IF(VALUE(D646)&gt;0,2,1)))))))</f>
        <v>7</v>
      </c>
      <c r="O646" s="22" t="s">
        <v>51</v>
      </c>
      <c r="P646" s="1" t="s">
        <v>273</v>
      </c>
      <c r="Q646" s="1"/>
      <c r="R646" s="39"/>
      <c r="S646" s="154" t="s">
        <v>158</v>
      </c>
      <c r="T646" s="7" t="str">
        <f>Tabela813[[#This Row],[NR]]&amp;" - "&amp;Tabela813[[#This Row],[Especificação]]</f>
        <v>1.4.1.1.01.0.8.00 - Receita Agropecuária - Juros de Mora da Dívida Ativa</v>
      </c>
    </row>
    <row r="647" spans="1:20" x14ac:dyDescent="0.25">
      <c r="A647" s="179"/>
      <c r="B647" s="51"/>
      <c r="C647" s="22" t="s">
        <v>1537</v>
      </c>
      <c r="D647" s="22" t="s">
        <v>1548</v>
      </c>
      <c r="E647" s="22" t="s">
        <v>1540</v>
      </c>
      <c r="F647" s="22" t="s">
        <v>1540</v>
      </c>
      <c r="G647" s="22" t="s">
        <v>1543</v>
      </c>
      <c r="H647" s="22" t="s">
        <v>1540</v>
      </c>
      <c r="I647" s="22" t="s">
        <v>1540</v>
      </c>
      <c r="J647" s="22" t="s">
        <v>1543</v>
      </c>
      <c r="K647" s="20" t="str">
        <f>IF(Tabela813[[#This Row],[C]]&lt;&gt;"",IF(Tabela813[[#This Row],[RED]]&lt;&gt;"",(Tabela813[[#This Row],[RED]] &amp; "."),"") &amp; CONCATENATE(Tabela813[[#This Row],[C]],".",Tabela813[[#This Row],[O]],".",Tabela813[[#This Row],[E]],".",Tabela813[[#This Row],[D1]],".",Tabela813[[#This Row],[D2]],".",Tabela813[[#This Row],[D3]],".",Tabela813[[#This Row],[T]],".",Tabela813[[#This Row],[D4]]),"")</f>
        <v>1.5.0.0.00.0.0.00</v>
      </c>
      <c r="L647" s="23" t="s">
        <v>274</v>
      </c>
      <c r="M647" s="20" t="str">
        <f t="shared" si="14"/>
        <v>S</v>
      </c>
      <c r="N647" s="20">
        <f>IF(VALUE(Tabela813[[#This Row],[RED]]) &gt; 0,1,0) + IF(VALUE(J647)&gt;0,8,IF(VALUE(I647)&gt;0,7,IF(VALUE(H647)&gt;0,6,IF(VALUE(G647)&gt;0,5,IF(VALUE(F647)&gt;0,4,IF(VALUE(E647)&gt;0,3,IF(VALUE(D647)&gt;0,2,1)))))))</f>
        <v>2</v>
      </c>
      <c r="O647" s="22" t="s">
        <v>45</v>
      </c>
      <c r="P647" s="1" t="s">
        <v>275</v>
      </c>
      <c r="Q647" s="1"/>
      <c r="R647" s="39"/>
      <c r="S647" s="154" t="s">
        <v>158</v>
      </c>
      <c r="T647" s="7" t="str">
        <f>Tabela813[[#This Row],[NR]]&amp;" - "&amp;Tabela813[[#This Row],[Especificação]]</f>
        <v>1.5.0.0.00.0.0.00 - Receita Industrial</v>
      </c>
    </row>
    <row r="648" spans="1:20" x14ac:dyDescent="0.25">
      <c r="A648" s="179"/>
      <c r="B648" s="51"/>
      <c r="C648" s="22" t="s">
        <v>1537</v>
      </c>
      <c r="D648" s="22" t="s">
        <v>1548</v>
      </c>
      <c r="E648" s="22" t="s">
        <v>1537</v>
      </c>
      <c r="F648" s="22" t="s">
        <v>1540</v>
      </c>
      <c r="G648" s="22" t="s">
        <v>1543</v>
      </c>
      <c r="H648" s="22" t="s">
        <v>1540</v>
      </c>
      <c r="I648" s="22" t="s">
        <v>1540</v>
      </c>
      <c r="J648" s="22" t="s">
        <v>1543</v>
      </c>
      <c r="K648" s="20" t="str">
        <f>IF(Tabela813[[#This Row],[C]]&lt;&gt;"",IF(Tabela813[[#This Row],[RED]]&lt;&gt;"",(Tabela813[[#This Row],[RED]] &amp; "."),"") &amp; CONCATENATE(Tabela813[[#This Row],[C]],".",Tabela813[[#This Row],[O]],".",Tabela813[[#This Row],[E]],".",Tabela813[[#This Row],[D1]],".",Tabela813[[#This Row],[D2]],".",Tabela813[[#This Row],[D3]],".",Tabela813[[#This Row],[T]],".",Tabela813[[#This Row],[D4]]),"")</f>
        <v>1.5.1.0.00.0.0.00</v>
      </c>
      <c r="L648" s="23" t="s">
        <v>274</v>
      </c>
      <c r="M648" s="20" t="str">
        <f t="shared" si="14"/>
        <v>S</v>
      </c>
      <c r="N648" s="20">
        <f>IF(VALUE(Tabela813[[#This Row],[RED]]) &gt; 0,1,0) + IF(VALUE(J648)&gt;0,8,IF(VALUE(I648)&gt;0,7,IF(VALUE(H648)&gt;0,6,IF(VALUE(G648)&gt;0,5,IF(VALUE(F648)&gt;0,4,IF(VALUE(E648)&gt;0,3,IF(VALUE(D648)&gt;0,2,1)))))))</f>
        <v>3</v>
      </c>
      <c r="O648" s="22" t="s">
        <v>45</v>
      </c>
      <c r="P648" s="1" t="s">
        <v>275</v>
      </c>
      <c r="Q648" s="1"/>
      <c r="R648" s="39"/>
      <c r="S648" s="154" t="s">
        <v>158</v>
      </c>
      <c r="T648" s="7" t="str">
        <f>Tabela813[[#This Row],[NR]]&amp;" - "&amp;Tabela813[[#This Row],[Especificação]]</f>
        <v>1.5.1.0.00.0.0.00 - Receita Industrial</v>
      </c>
    </row>
    <row r="649" spans="1:20" x14ac:dyDescent="0.25">
      <c r="A649" s="179"/>
      <c r="B649" s="51"/>
      <c r="C649" s="22" t="s">
        <v>1537</v>
      </c>
      <c r="D649" s="22" t="s">
        <v>1548</v>
      </c>
      <c r="E649" s="22" t="s">
        <v>1537</v>
      </c>
      <c r="F649" s="22" t="s">
        <v>1537</v>
      </c>
      <c r="G649" s="22" t="s">
        <v>1543</v>
      </c>
      <c r="H649" s="22" t="s">
        <v>1540</v>
      </c>
      <c r="I649" s="22" t="s">
        <v>1540</v>
      </c>
      <c r="J649" s="22" t="s">
        <v>1543</v>
      </c>
      <c r="K649" s="20" t="str">
        <f>IF(Tabela813[[#This Row],[C]]&lt;&gt;"",IF(Tabela813[[#This Row],[RED]]&lt;&gt;"",(Tabela813[[#This Row],[RED]] &amp; "."),"") &amp; CONCATENATE(Tabela813[[#This Row],[C]],".",Tabela813[[#This Row],[O]],".",Tabela813[[#This Row],[E]],".",Tabela813[[#This Row],[D1]],".",Tabela813[[#This Row],[D2]],".",Tabela813[[#This Row],[D3]],".",Tabela813[[#This Row],[T]],".",Tabela813[[#This Row],[D4]]),"")</f>
        <v>1.5.1.1.00.0.0.00</v>
      </c>
      <c r="L649" s="23" t="s">
        <v>274</v>
      </c>
      <c r="M649" s="20" t="str">
        <f t="shared" si="14"/>
        <v>S</v>
      </c>
      <c r="N649" s="20">
        <f>IF(VALUE(Tabela813[[#This Row],[RED]]) &gt; 0,1,0) + IF(VALUE(J649)&gt;0,8,IF(VALUE(I649)&gt;0,7,IF(VALUE(H649)&gt;0,6,IF(VALUE(G649)&gt;0,5,IF(VALUE(F649)&gt;0,4,IF(VALUE(E649)&gt;0,3,IF(VALUE(D649)&gt;0,2,1)))))))</f>
        <v>4</v>
      </c>
      <c r="O649" s="22" t="s">
        <v>45</v>
      </c>
      <c r="P649" s="1" t="s">
        <v>275</v>
      </c>
      <c r="Q649" s="1"/>
      <c r="R649" s="39"/>
      <c r="S649" s="154" t="s">
        <v>158</v>
      </c>
      <c r="T649" s="7" t="str">
        <f>Tabela813[[#This Row],[NR]]&amp;" - "&amp;Tabela813[[#This Row],[Especificação]]</f>
        <v>1.5.1.1.00.0.0.00 - Receita Industrial</v>
      </c>
    </row>
    <row r="650" spans="1:20" x14ac:dyDescent="0.25">
      <c r="A650" s="179"/>
      <c r="B650" s="51"/>
      <c r="C650" s="22" t="s">
        <v>1537</v>
      </c>
      <c r="D650" s="22" t="s">
        <v>1548</v>
      </c>
      <c r="E650" s="22" t="s">
        <v>1537</v>
      </c>
      <c r="F650" s="22" t="s">
        <v>1537</v>
      </c>
      <c r="G650" s="22" t="s">
        <v>1539</v>
      </c>
      <c r="H650" s="22" t="s">
        <v>1540</v>
      </c>
      <c r="I650" s="22" t="s">
        <v>1540</v>
      </c>
      <c r="J650" s="22" t="s">
        <v>1543</v>
      </c>
      <c r="K650" s="20" t="str">
        <f>IF(Tabela813[[#This Row],[C]]&lt;&gt;"",IF(Tabela813[[#This Row],[RED]]&lt;&gt;"",(Tabela813[[#This Row],[RED]] &amp; "."),"") &amp; CONCATENATE(Tabela813[[#This Row],[C]],".",Tabela813[[#This Row],[O]],".",Tabela813[[#This Row],[E]],".",Tabela813[[#This Row],[D1]],".",Tabela813[[#This Row],[D2]],".",Tabela813[[#This Row],[D3]],".",Tabela813[[#This Row],[T]],".",Tabela813[[#This Row],[D4]]),"")</f>
        <v>1.5.1.1.01.0.0.00</v>
      </c>
      <c r="L650" s="23" t="s">
        <v>274</v>
      </c>
      <c r="M650" s="20" t="str">
        <f t="shared" si="14"/>
        <v>S</v>
      </c>
      <c r="N650" s="20">
        <f>IF(VALUE(Tabela813[[#This Row],[RED]]) &gt; 0,1,0) + IF(VALUE(J650)&gt;0,8,IF(VALUE(I650)&gt;0,7,IF(VALUE(H650)&gt;0,6,IF(VALUE(G650)&gt;0,5,IF(VALUE(F650)&gt;0,4,IF(VALUE(E650)&gt;0,3,IF(VALUE(D650)&gt;0,2,1)))))))</f>
        <v>5</v>
      </c>
      <c r="O650" s="22" t="s">
        <v>51</v>
      </c>
      <c r="P650" s="1" t="s">
        <v>3012</v>
      </c>
      <c r="Q650" s="1"/>
      <c r="R650" s="39"/>
      <c r="S650" s="154" t="s">
        <v>158</v>
      </c>
      <c r="T650" s="7" t="str">
        <f>Tabela813[[#This Row],[NR]]&amp;" - "&amp;Tabela813[[#This Row],[Especificação]]</f>
        <v>1.5.1.1.01.0.0.00 - Receita Industrial</v>
      </c>
    </row>
    <row r="651" spans="1:20" x14ac:dyDescent="0.25">
      <c r="A651" s="179"/>
      <c r="B651" s="51"/>
      <c r="C651" s="22" t="s">
        <v>1537</v>
      </c>
      <c r="D651" s="22" t="s">
        <v>1548</v>
      </c>
      <c r="E651" s="22" t="s">
        <v>1537</v>
      </c>
      <c r="F651" s="22" t="s">
        <v>1537</v>
      </c>
      <c r="G651" s="22" t="s">
        <v>1539</v>
      </c>
      <c r="H651" s="22" t="s">
        <v>1540</v>
      </c>
      <c r="I651" s="22" t="s">
        <v>1537</v>
      </c>
      <c r="J651" s="22" t="s">
        <v>1543</v>
      </c>
      <c r="K651" s="20" t="str">
        <f>IF(Tabela813[[#This Row],[C]]&lt;&gt;"",IF(Tabela813[[#This Row],[RED]]&lt;&gt;"",(Tabela813[[#This Row],[RED]] &amp; "."),"") &amp; CONCATENATE(Tabela813[[#This Row],[C]],".",Tabela813[[#This Row],[O]],".",Tabela813[[#This Row],[E]],".",Tabela813[[#This Row],[D1]],".",Tabela813[[#This Row],[D2]],".",Tabela813[[#This Row],[D3]],".",Tabela813[[#This Row],[T]],".",Tabela813[[#This Row],[D4]]),"")</f>
        <v>1.5.1.1.01.0.1.00</v>
      </c>
      <c r="L651" s="23" t="s">
        <v>1212</v>
      </c>
      <c r="M651" s="20" t="str">
        <f t="shared" si="14"/>
        <v>A</v>
      </c>
      <c r="N651" s="20">
        <f>IF(VALUE(Tabela813[[#This Row],[RED]]) &gt; 0,1,0) + IF(VALUE(J651)&gt;0,8,IF(VALUE(I651)&gt;0,7,IF(VALUE(H651)&gt;0,6,IF(VALUE(G651)&gt;0,5,IF(VALUE(F651)&gt;0,4,IF(VALUE(E651)&gt;0,3,IF(VALUE(D651)&gt;0,2,1)))))))</f>
        <v>7</v>
      </c>
      <c r="O651" s="22" t="s">
        <v>51</v>
      </c>
      <c r="P651" s="1" t="s">
        <v>275</v>
      </c>
      <c r="Q651" s="1"/>
      <c r="R651" s="39"/>
      <c r="S651" s="154" t="s">
        <v>158</v>
      </c>
      <c r="T651" s="7" t="str">
        <f>Tabela813[[#This Row],[NR]]&amp;" - "&amp;Tabela813[[#This Row],[Especificação]]</f>
        <v>1.5.1.1.01.0.1.00 - Receita Industrial - Principal</v>
      </c>
    </row>
    <row r="652" spans="1:20" x14ac:dyDescent="0.25">
      <c r="A652" s="179"/>
      <c r="B652" s="51"/>
      <c r="C652" s="22" t="s">
        <v>1537</v>
      </c>
      <c r="D652" s="22" t="s">
        <v>1548</v>
      </c>
      <c r="E652" s="22" t="s">
        <v>1537</v>
      </c>
      <c r="F652" s="22" t="s">
        <v>1537</v>
      </c>
      <c r="G652" s="22" t="s">
        <v>1539</v>
      </c>
      <c r="H652" s="22" t="s">
        <v>1540</v>
      </c>
      <c r="I652" s="22" t="s">
        <v>1546</v>
      </c>
      <c r="J652" s="22" t="s">
        <v>1543</v>
      </c>
      <c r="K652" s="20" t="str">
        <f>IF(Tabela813[[#This Row],[C]]&lt;&gt;"",IF(Tabela813[[#This Row],[RED]]&lt;&gt;"",(Tabela813[[#This Row],[RED]] &amp; "."),"") &amp; CONCATENATE(Tabela813[[#This Row],[C]],".",Tabela813[[#This Row],[O]],".",Tabela813[[#This Row],[E]],".",Tabela813[[#This Row],[D1]],".",Tabela813[[#This Row],[D2]],".",Tabela813[[#This Row],[D3]],".",Tabela813[[#This Row],[T]],".",Tabela813[[#This Row],[D4]]),"")</f>
        <v>1.5.1.1.01.0.2.00</v>
      </c>
      <c r="L652" s="23" t="s">
        <v>1213</v>
      </c>
      <c r="M652" s="20" t="str">
        <f t="shared" si="14"/>
        <v>A</v>
      </c>
      <c r="N652" s="20">
        <f>IF(VALUE(Tabela813[[#This Row],[RED]]) &gt; 0,1,0) + IF(VALUE(J652)&gt;0,8,IF(VALUE(I652)&gt;0,7,IF(VALUE(H652)&gt;0,6,IF(VALUE(G652)&gt;0,5,IF(VALUE(F652)&gt;0,4,IF(VALUE(E652)&gt;0,3,IF(VALUE(D652)&gt;0,2,1)))))))</f>
        <v>7</v>
      </c>
      <c r="O652" s="22" t="s">
        <v>51</v>
      </c>
      <c r="P652" s="1" t="s">
        <v>275</v>
      </c>
      <c r="Q652" s="1"/>
      <c r="R652" s="39"/>
      <c r="S652" s="154" t="s">
        <v>158</v>
      </c>
      <c r="T652" s="7" t="str">
        <f>Tabela813[[#This Row],[NR]]&amp;" - "&amp;Tabela813[[#This Row],[Especificação]]</f>
        <v>1.5.1.1.01.0.2.00 - Receita Industrial - Multas e Juros de Mora</v>
      </c>
    </row>
    <row r="653" spans="1:20" x14ac:dyDescent="0.25">
      <c r="A653" s="179"/>
      <c r="B653" s="51"/>
      <c r="C653" s="22" t="s">
        <v>1537</v>
      </c>
      <c r="D653" s="22" t="s">
        <v>1548</v>
      </c>
      <c r="E653" s="22" t="s">
        <v>1537</v>
      </c>
      <c r="F653" s="22" t="s">
        <v>1537</v>
      </c>
      <c r="G653" s="22" t="s">
        <v>1539</v>
      </c>
      <c r="H653" s="22" t="s">
        <v>1540</v>
      </c>
      <c r="I653" s="22" t="s">
        <v>1538</v>
      </c>
      <c r="J653" s="22" t="s">
        <v>1543</v>
      </c>
      <c r="K653" s="20" t="str">
        <f>IF(Tabela813[[#This Row],[C]]&lt;&gt;"",IF(Tabela813[[#This Row],[RED]]&lt;&gt;"",(Tabela813[[#This Row],[RED]] &amp; "."),"") &amp; CONCATENATE(Tabela813[[#This Row],[C]],".",Tabela813[[#This Row],[O]],".",Tabela813[[#This Row],[E]],".",Tabela813[[#This Row],[D1]],".",Tabela813[[#This Row],[D2]],".",Tabela813[[#This Row],[D3]],".",Tabela813[[#This Row],[T]],".",Tabela813[[#This Row],[D4]]),"")</f>
        <v>1.5.1.1.01.0.3.00</v>
      </c>
      <c r="L653" s="23" t="s">
        <v>1214</v>
      </c>
      <c r="M653" s="20" t="str">
        <f t="shared" si="14"/>
        <v>A</v>
      </c>
      <c r="N653" s="20">
        <f>IF(VALUE(Tabela813[[#This Row],[RED]]) &gt; 0,1,0) + IF(VALUE(J653)&gt;0,8,IF(VALUE(I653)&gt;0,7,IF(VALUE(H653)&gt;0,6,IF(VALUE(G653)&gt;0,5,IF(VALUE(F653)&gt;0,4,IF(VALUE(E653)&gt;0,3,IF(VALUE(D653)&gt;0,2,1)))))))</f>
        <v>7</v>
      </c>
      <c r="O653" s="22" t="s">
        <v>51</v>
      </c>
      <c r="P653" s="1" t="s">
        <v>275</v>
      </c>
      <c r="Q653" s="1"/>
      <c r="R653" s="39"/>
      <c r="S653" s="154" t="s">
        <v>158</v>
      </c>
      <c r="T653" s="7" t="str">
        <f>Tabela813[[#This Row],[NR]]&amp;" - "&amp;Tabela813[[#This Row],[Especificação]]</f>
        <v>1.5.1.1.01.0.3.00 - Receita Industrial - Dívida Ativa</v>
      </c>
    </row>
    <row r="654" spans="1:20" x14ac:dyDescent="0.25">
      <c r="A654" s="179"/>
      <c r="B654" s="51"/>
      <c r="C654" s="22" t="s">
        <v>1537</v>
      </c>
      <c r="D654" s="22" t="s">
        <v>1548</v>
      </c>
      <c r="E654" s="22" t="s">
        <v>1537</v>
      </c>
      <c r="F654" s="22" t="s">
        <v>1537</v>
      </c>
      <c r="G654" s="22" t="s">
        <v>1539</v>
      </c>
      <c r="H654" s="22" t="s">
        <v>1540</v>
      </c>
      <c r="I654" s="22" t="s">
        <v>1547</v>
      </c>
      <c r="J654" s="22" t="s">
        <v>1543</v>
      </c>
      <c r="K654" s="20" t="str">
        <f>IF(Tabela813[[#This Row],[C]]&lt;&gt;"",IF(Tabela813[[#This Row],[RED]]&lt;&gt;"",(Tabela813[[#This Row],[RED]] &amp; "."),"") &amp; CONCATENATE(Tabela813[[#This Row],[C]],".",Tabela813[[#This Row],[O]],".",Tabela813[[#This Row],[E]],".",Tabela813[[#This Row],[D1]],".",Tabela813[[#This Row],[D2]],".",Tabela813[[#This Row],[D3]],".",Tabela813[[#This Row],[T]],".",Tabela813[[#This Row],[D4]]),"")</f>
        <v>1.5.1.1.01.0.4.00</v>
      </c>
      <c r="L654" s="23" t="s">
        <v>1215</v>
      </c>
      <c r="M654" s="20" t="str">
        <f t="shared" si="14"/>
        <v>A</v>
      </c>
      <c r="N654" s="20">
        <f>IF(VALUE(Tabela813[[#This Row],[RED]]) &gt; 0,1,0) + IF(VALUE(J654)&gt;0,8,IF(VALUE(I654)&gt;0,7,IF(VALUE(H654)&gt;0,6,IF(VALUE(G654)&gt;0,5,IF(VALUE(F654)&gt;0,4,IF(VALUE(E654)&gt;0,3,IF(VALUE(D654)&gt;0,2,1)))))))</f>
        <v>7</v>
      </c>
      <c r="O654" s="22" t="s">
        <v>51</v>
      </c>
      <c r="P654" s="1" t="s">
        <v>275</v>
      </c>
      <c r="Q654" s="1"/>
      <c r="R654" s="39"/>
      <c r="S654" s="154" t="s">
        <v>158</v>
      </c>
      <c r="T654" s="7" t="str">
        <f>Tabela813[[#This Row],[NR]]&amp;" - "&amp;Tabela813[[#This Row],[Especificação]]</f>
        <v>1.5.1.1.01.0.4.00 - Receita Industrial - Dívida Ativa - Multas e Juros de Mora da Dívida Ativa</v>
      </c>
    </row>
    <row r="655" spans="1:20" x14ac:dyDescent="0.25">
      <c r="A655" s="179"/>
      <c r="B655" s="51"/>
      <c r="C655" s="22" t="s">
        <v>1537</v>
      </c>
      <c r="D655" s="22" t="s">
        <v>1548</v>
      </c>
      <c r="E655" s="22" t="s">
        <v>1537</v>
      </c>
      <c r="F655" s="22" t="s">
        <v>1537</v>
      </c>
      <c r="G655" s="22" t="s">
        <v>1539</v>
      </c>
      <c r="H655" s="22" t="s">
        <v>1540</v>
      </c>
      <c r="I655" s="22" t="s">
        <v>1548</v>
      </c>
      <c r="J655" s="22" t="s">
        <v>1543</v>
      </c>
      <c r="K655" s="20" t="str">
        <f>IF(Tabela813[[#This Row],[C]]&lt;&gt;"",IF(Tabela813[[#This Row],[RED]]&lt;&gt;"",(Tabela813[[#This Row],[RED]] &amp; "."),"") &amp; CONCATENATE(Tabela813[[#This Row],[C]],".",Tabela813[[#This Row],[O]],".",Tabela813[[#This Row],[E]],".",Tabela813[[#This Row],[D1]],".",Tabela813[[#This Row],[D2]],".",Tabela813[[#This Row],[D3]],".",Tabela813[[#This Row],[T]],".",Tabela813[[#This Row],[D4]]),"")</f>
        <v>1.5.1.1.01.0.5.00</v>
      </c>
      <c r="L655" s="23" t="s">
        <v>1216</v>
      </c>
      <c r="M655" s="20" t="str">
        <f t="shared" si="14"/>
        <v>A</v>
      </c>
      <c r="N655" s="20">
        <f>IF(VALUE(Tabela813[[#This Row],[RED]]) &gt; 0,1,0) + IF(VALUE(J655)&gt;0,8,IF(VALUE(I655)&gt;0,7,IF(VALUE(H655)&gt;0,6,IF(VALUE(G655)&gt;0,5,IF(VALUE(F655)&gt;0,4,IF(VALUE(E655)&gt;0,3,IF(VALUE(D655)&gt;0,2,1)))))))</f>
        <v>7</v>
      </c>
      <c r="O655" s="22" t="s">
        <v>51</v>
      </c>
      <c r="P655" s="1" t="s">
        <v>275</v>
      </c>
      <c r="Q655" s="1"/>
      <c r="R655" s="39"/>
      <c r="S655" s="154" t="s">
        <v>158</v>
      </c>
      <c r="T655" s="7" t="str">
        <f>Tabela813[[#This Row],[NR]]&amp;" - "&amp;Tabela813[[#This Row],[Especificação]]</f>
        <v>1.5.1.1.01.0.5.00 - Receita Industrial - Multas</v>
      </c>
    </row>
    <row r="656" spans="1:20" x14ac:dyDescent="0.25">
      <c r="A656" s="179"/>
      <c r="B656" s="51"/>
      <c r="C656" s="22" t="s">
        <v>1537</v>
      </c>
      <c r="D656" s="22" t="s">
        <v>1548</v>
      </c>
      <c r="E656" s="22" t="s">
        <v>1537</v>
      </c>
      <c r="F656" s="22" t="s">
        <v>1537</v>
      </c>
      <c r="G656" s="22" t="s">
        <v>1539</v>
      </c>
      <c r="H656" s="22" t="s">
        <v>1540</v>
      </c>
      <c r="I656" s="22" t="s">
        <v>1542</v>
      </c>
      <c r="J656" s="22" t="s">
        <v>1543</v>
      </c>
      <c r="K656" s="20" t="str">
        <f>IF(Tabela813[[#This Row],[C]]&lt;&gt;"",IF(Tabela813[[#This Row],[RED]]&lt;&gt;"",(Tabela813[[#This Row],[RED]] &amp; "."),"") &amp; CONCATENATE(Tabela813[[#This Row],[C]],".",Tabela813[[#This Row],[O]],".",Tabela813[[#This Row],[E]],".",Tabela813[[#This Row],[D1]],".",Tabela813[[#This Row],[D2]],".",Tabela813[[#This Row],[D3]],".",Tabela813[[#This Row],[T]],".",Tabela813[[#This Row],[D4]]),"")</f>
        <v>1.5.1.1.01.0.6.00</v>
      </c>
      <c r="L656" s="23" t="s">
        <v>1217</v>
      </c>
      <c r="M656" s="20" t="str">
        <f t="shared" si="14"/>
        <v>A</v>
      </c>
      <c r="N656" s="20">
        <f>IF(VALUE(Tabela813[[#This Row],[RED]]) &gt; 0,1,0) + IF(VALUE(J656)&gt;0,8,IF(VALUE(I656)&gt;0,7,IF(VALUE(H656)&gt;0,6,IF(VALUE(G656)&gt;0,5,IF(VALUE(F656)&gt;0,4,IF(VALUE(E656)&gt;0,3,IF(VALUE(D656)&gt;0,2,1)))))))</f>
        <v>7</v>
      </c>
      <c r="O656" s="22" t="s">
        <v>51</v>
      </c>
      <c r="P656" s="1" t="s">
        <v>275</v>
      </c>
      <c r="Q656" s="1"/>
      <c r="R656" s="39"/>
      <c r="S656" s="154" t="s">
        <v>158</v>
      </c>
      <c r="T656" s="7" t="str">
        <f>Tabela813[[#This Row],[NR]]&amp;" - "&amp;Tabela813[[#This Row],[Especificação]]</f>
        <v>1.5.1.1.01.0.6.00 - Receita Industrial - Juros de Mora</v>
      </c>
    </row>
    <row r="657" spans="1:20" x14ac:dyDescent="0.25">
      <c r="A657" s="179"/>
      <c r="B657" s="51"/>
      <c r="C657" s="22" t="s">
        <v>1537</v>
      </c>
      <c r="D657" s="22" t="s">
        <v>1548</v>
      </c>
      <c r="E657" s="22" t="s">
        <v>1537</v>
      </c>
      <c r="F657" s="22" t="s">
        <v>1537</v>
      </c>
      <c r="G657" s="22" t="s">
        <v>1539</v>
      </c>
      <c r="H657" s="22" t="s">
        <v>1540</v>
      </c>
      <c r="I657" s="22" t="s">
        <v>1544</v>
      </c>
      <c r="J657" s="22" t="s">
        <v>1543</v>
      </c>
      <c r="K657" s="20" t="str">
        <f>IF(Tabela813[[#This Row],[C]]&lt;&gt;"",IF(Tabela813[[#This Row],[RED]]&lt;&gt;"",(Tabela813[[#This Row],[RED]] &amp; "."),"") &amp; CONCATENATE(Tabela813[[#This Row],[C]],".",Tabela813[[#This Row],[O]],".",Tabela813[[#This Row],[E]],".",Tabela813[[#This Row],[D1]],".",Tabela813[[#This Row],[D2]],".",Tabela813[[#This Row],[D3]],".",Tabela813[[#This Row],[T]],".",Tabela813[[#This Row],[D4]]),"")</f>
        <v>1.5.1.1.01.0.7.00</v>
      </c>
      <c r="L657" s="23" t="s">
        <v>1218</v>
      </c>
      <c r="M657" s="20" t="str">
        <f t="shared" si="14"/>
        <v>A</v>
      </c>
      <c r="N657" s="20">
        <f>IF(VALUE(Tabela813[[#This Row],[RED]]) &gt; 0,1,0) + IF(VALUE(J657)&gt;0,8,IF(VALUE(I657)&gt;0,7,IF(VALUE(H657)&gt;0,6,IF(VALUE(G657)&gt;0,5,IF(VALUE(F657)&gt;0,4,IF(VALUE(E657)&gt;0,3,IF(VALUE(D657)&gt;0,2,1)))))))</f>
        <v>7</v>
      </c>
      <c r="O657" s="22" t="s">
        <v>51</v>
      </c>
      <c r="P657" s="1" t="s">
        <v>275</v>
      </c>
      <c r="Q657" s="1"/>
      <c r="R657" s="39"/>
      <c r="S657" s="154" t="s">
        <v>158</v>
      </c>
      <c r="T657" s="7" t="str">
        <f>Tabela813[[#This Row],[NR]]&amp;" - "&amp;Tabela813[[#This Row],[Especificação]]</f>
        <v>1.5.1.1.01.0.7.00 - Receita Industrial - Dívida Ativa - Multas da Dívida Ativa</v>
      </c>
    </row>
    <row r="658" spans="1:20" x14ac:dyDescent="0.25">
      <c r="A658" s="179"/>
      <c r="B658" s="51"/>
      <c r="C658" s="22" t="s">
        <v>1537</v>
      </c>
      <c r="D658" s="22" t="s">
        <v>1548</v>
      </c>
      <c r="E658" s="22" t="s">
        <v>1537</v>
      </c>
      <c r="F658" s="22" t="s">
        <v>1537</v>
      </c>
      <c r="G658" s="22" t="s">
        <v>1539</v>
      </c>
      <c r="H658" s="22" t="s">
        <v>1540</v>
      </c>
      <c r="I658" s="22" t="s">
        <v>1545</v>
      </c>
      <c r="J658" s="22" t="s">
        <v>1543</v>
      </c>
      <c r="K658" s="20" t="str">
        <f>IF(Tabela813[[#This Row],[C]]&lt;&gt;"",IF(Tabela813[[#This Row],[RED]]&lt;&gt;"",(Tabela813[[#This Row],[RED]] &amp; "."),"") &amp; CONCATENATE(Tabela813[[#This Row],[C]],".",Tabela813[[#This Row],[O]],".",Tabela813[[#This Row],[E]],".",Tabela813[[#This Row],[D1]],".",Tabela813[[#This Row],[D2]],".",Tabela813[[#This Row],[D3]],".",Tabela813[[#This Row],[T]],".",Tabela813[[#This Row],[D4]]),"")</f>
        <v>1.5.1.1.01.0.8.00</v>
      </c>
      <c r="L658" s="23" t="s">
        <v>1219</v>
      </c>
      <c r="M658" s="20" t="str">
        <f t="shared" si="14"/>
        <v>A</v>
      </c>
      <c r="N658" s="20">
        <f>IF(VALUE(Tabela813[[#This Row],[RED]]) &gt; 0,1,0) + IF(VALUE(J658)&gt;0,8,IF(VALUE(I658)&gt;0,7,IF(VALUE(H658)&gt;0,6,IF(VALUE(G658)&gt;0,5,IF(VALUE(F658)&gt;0,4,IF(VALUE(E658)&gt;0,3,IF(VALUE(D658)&gt;0,2,1)))))))</f>
        <v>7</v>
      </c>
      <c r="O658" s="22" t="s">
        <v>51</v>
      </c>
      <c r="P658" s="1" t="s">
        <v>275</v>
      </c>
      <c r="Q658" s="1"/>
      <c r="R658" s="39"/>
      <c r="S658" s="154" t="s">
        <v>158</v>
      </c>
      <c r="T658" s="7" t="str">
        <f>Tabela813[[#This Row],[NR]]&amp;" - "&amp;Tabela813[[#This Row],[Especificação]]</f>
        <v>1.5.1.1.01.0.8.00 - Receita Industrial - Juros de Mora da Dívida Ativa</v>
      </c>
    </row>
    <row r="659" spans="1:20" x14ac:dyDescent="0.25">
      <c r="A659" s="179"/>
      <c r="B659" s="51"/>
      <c r="C659" s="22" t="s">
        <v>1537</v>
      </c>
      <c r="D659" s="22" t="s">
        <v>1542</v>
      </c>
      <c r="E659" s="22" t="s">
        <v>1540</v>
      </c>
      <c r="F659" s="22" t="s">
        <v>1540</v>
      </c>
      <c r="G659" s="22" t="s">
        <v>1543</v>
      </c>
      <c r="H659" s="22" t="s">
        <v>1540</v>
      </c>
      <c r="I659" s="22" t="s">
        <v>1540</v>
      </c>
      <c r="J659" s="22" t="s">
        <v>1543</v>
      </c>
      <c r="K659" s="20" t="str">
        <f>IF(Tabela813[[#This Row],[C]]&lt;&gt;"",IF(Tabela813[[#This Row],[RED]]&lt;&gt;"",(Tabela813[[#This Row],[RED]] &amp; "."),"") &amp; CONCATENATE(Tabela813[[#This Row],[C]],".",Tabela813[[#This Row],[O]],".",Tabela813[[#This Row],[E]],".",Tabela813[[#This Row],[D1]],".",Tabela813[[#This Row],[D2]],".",Tabela813[[#This Row],[D3]],".",Tabela813[[#This Row],[T]],".",Tabela813[[#This Row],[D4]]),"")</f>
        <v>1.6.0.0.00.0.0.00</v>
      </c>
      <c r="L659" s="23" t="s">
        <v>276</v>
      </c>
      <c r="M659" s="20" t="str">
        <f t="shared" si="14"/>
        <v>S</v>
      </c>
      <c r="N659" s="20">
        <f>IF(VALUE(Tabela813[[#This Row],[RED]]) &gt; 0,1,0) + IF(VALUE(J659)&gt;0,8,IF(VALUE(I659)&gt;0,7,IF(VALUE(H659)&gt;0,6,IF(VALUE(G659)&gt;0,5,IF(VALUE(F659)&gt;0,4,IF(VALUE(E659)&gt;0,3,IF(VALUE(D659)&gt;0,2,1)))))))</f>
        <v>2</v>
      </c>
      <c r="O659" s="22" t="s">
        <v>45</v>
      </c>
      <c r="P659" s="1" t="s">
        <v>277</v>
      </c>
      <c r="Q659" s="1"/>
      <c r="R659" s="39"/>
      <c r="S659" s="154" t="s">
        <v>158</v>
      </c>
      <c r="T659" s="7" t="str">
        <f>Tabela813[[#This Row],[NR]]&amp;" - "&amp;Tabela813[[#This Row],[Especificação]]</f>
        <v>1.6.0.0.00.0.0.00 - Receita de Serviços</v>
      </c>
    </row>
    <row r="660" spans="1:20" ht="45" x14ac:dyDescent="0.25">
      <c r="A660" s="179"/>
      <c r="B660" s="51"/>
      <c r="C660" s="22" t="s">
        <v>1537</v>
      </c>
      <c r="D660" s="22" t="s">
        <v>1542</v>
      </c>
      <c r="E660" s="22" t="s">
        <v>1537</v>
      </c>
      <c r="F660" s="22" t="s">
        <v>1540</v>
      </c>
      <c r="G660" s="22" t="s">
        <v>1543</v>
      </c>
      <c r="H660" s="22" t="s">
        <v>1540</v>
      </c>
      <c r="I660" s="22" t="s">
        <v>1540</v>
      </c>
      <c r="J660" s="22" t="s">
        <v>1543</v>
      </c>
      <c r="K660" s="20" t="str">
        <f>IF(Tabela813[[#This Row],[C]]&lt;&gt;"",IF(Tabela813[[#This Row],[RED]]&lt;&gt;"",(Tabela813[[#This Row],[RED]] &amp; "."),"") &amp; CONCATENATE(Tabela813[[#This Row],[C]],".",Tabela813[[#This Row],[O]],".",Tabela813[[#This Row],[E]],".",Tabela813[[#This Row],[D1]],".",Tabela813[[#This Row],[D2]],".",Tabela813[[#This Row],[D3]],".",Tabela813[[#This Row],[T]],".",Tabela813[[#This Row],[D4]]),"")</f>
        <v>1.6.1.0.00.0.0.00</v>
      </c>
      <c r="L660" s="23" t="s">
        <v>278</v>
      </c>
      <c r="M660" s="20" t="str">
        <f t="shared" si="14"/>
        <v>S</v>
      </c>
      <c r="N660" s="20">
        <f>IF(VALUE(Tabela813[[#This Row],[RED]]) &gt; 0,1,0) + IF(VALUE(J660)&gt;0,8,IF(VALUE(I660)&gt;0,7,IF(VALUE(H660)&gt;0,6,IF(VALUE(G660)&gt;0,5,IF(VALUE(F660)&gt;0,4,IF(VALUE(E660)&gt;0,3,IF(VALUE(D660)&gt;0,2,1)))))))</f>
        <v>3</v>
      </c>
      <c r="O660" s="22" t="s">
        <v>45</v>
      </c>
      <c r="P660" s="1" t="s">
        <v>279</v>
      </c>
      <c r="Q660" s="1"/>
      <c r="R660" s="39"/>
      <c r="S660" s="154" t="s">
        <v>158</v>
      </c>
      <c r="T660" s="7" t="str">
        <f>Tabela813[[#This Row],[NR]]&amp;" - "&amp;Tabela813[[#This Row],[Especificação]]</f>
        <v>1.6.1.0.00.0.0.00 - Serviços Administrativos e Comerciais Gerais</v>
      </c>
    </row>
    <row r="661" spans="1:20" ht="45" x14ac:dyDescent="0.25">
      <c r="A661" s="179"/>
      <c r="B661" s="51"/>
      <c r="C661" s="22" t="s">
        <v>1537</v>
      </c>
      <c r="D661" s="22" t="s">
        <v>1542</v>
      </c>
      <c r="E661" s="22" t="s">
        <v>1537</v>
      </c>
      <c r="F661" s="22" t="s">
        <v>1537</v>
      </c>
      <c r="G661" s="22" t="s">
        <v>1543</v>
      </c>
      <c r="H661" s="22" t="s">
        <v>1540</v>
      </c>
      <c r="I661" s="22" t="s">
        <v>1540</v>
      </c>
      <c r="J661" s="22" t="s">
        <v>1543</v>
      </c>
      <c r="K661" s="20" t="str">
        <f>IF(Tabela813[[#This Row],[C]]&lt;&gt;"",IF(Tabela813[[#This Row],[RED]]&lt;&gt;"",(Tabela813[[#This Row],[RED]] &amp; "."),"") &amp; CONCATENATE(Tabela813[[#This Row],[C]],".",Tabela813[[#This Row],[O]],".",Tabela813[[#This Row],[E]],".",Tabela813[[#This Row],[D1]],".",Tabela813[[#This Row],[D2]],".",Tabela813[[#This Row],[D3]],".",Tabela813[[#This Row],[T]],".",Tabela813[[#This Row],[D4]]),"")</f>
        <v>1.6.1.1.00.0.0.00</v>
      </c>
      <c r="L661" s="23" t="s">
        <v>278</v>
      </c>
      <c r="M661" s="20" t="str">
        <f t="shared" si="14"/>
        <v>S</v>
      </c>
      <c r="N661" s="20">
        <f>IF(VALUE(Tabela813[[#This Row],[RED]]) &gt; 0,1,0) + IF(VALUE(J661)&gt;0,8,IF(VALUE(I661)&gt;0,7,IF(VALUE(H661)&gt;0,6,IF(VALUE(G661)&gt;0,5,IF(VALUE(F661)&gt;0,4,IF(VALUE(E661)&gt;0,3,IF(VALUE(D661)&gt;0,2,1)))))))</f>
        <v>4</v>
      </c>
      <c r="O661" s="22" t="s">
        <v>45</v>
      </c>
      <c r="P661" s="1" t="s">
        <v>279</v>
      </c>
      <c r="Q661" s="1"/>
      <c r="R661" s="39"/>
      <c r="S661" s="154" t="s">
        <v>158</v>
      </c>
      <c r="T661" s="7" t="str">
        <f>Tabela813[[#This Row],[NR]]&amp;" - "&amp;Tabela813[[#This Row],[Especificação]]</f>
        <v>1.6.1.1.00.0.0.00 - Serviços Administrativos e Comerciais Gerais</v>
      </c>
    </row>
    <row r="662" spans="1:20" ht="30" x14ac:dyDescent="0.25">
      <c r="A662" s="179"/>
      <c r="B662" s="51"/>
      <c r="C662" s="22" t="s">
        <v>1537</v>
      </c>
      <c r="D662" s="22" t="s">
        <v>1542</v>
      </c>
      <c r="E662" s="22" t="s">
        <v>1537</v>
      </c>
      <c r="F662" s="22" t="s">
        <v>1537</v>
      </c>
      <c r="G662" s="22" t="s">
        <v>1539</v>
      </c>
      <c r="H662" s="22" t="s">
        <v>1540</v>
      </c>
      <c r="I662" s="22" t="s">
        <v>1540</v>
      </c>
      <c r="J662" s="22" t="s">
        <v>1543</v>
      </c>
      <c r="K662" s="20" t="str">
        <f>IF(Tabela813[[#This Row],[C]]&lt;&gt;"",IF(Tabela813[[#This Row],[RED]]&lt;&gt;"",(Tabela813[[#This Row],[RED]] &amp; "."),"") &amp; CONCATENATE(Tabela813[[#This Row],[C]],".",Tabela813[[#This Row],[O]],".",Tabela813[[#This Row],[E]],".",Tabela813[[#This Row],[D1]],".",Tabela813[[#This Row],[D2]],".",Tabela813[[#This Row],[D3]],".",Tabela813[[#This Row],[T]],".",Tabela813[[#This Row],[D4]]),"")</f>
        <v>1.6.1.1.01.0.0.00</v>
      </c>
      <c r="L662" s="23" t="s">
        <v>4550</v>
      </c>
      <c r="M662" s="20" t="str">
        <f t="shared" si="14"/>
        <v>S</v>
      </c>
      <c r="N662" s="20">
        <f>IF(VALUE(Tabela813[[#This Row],[RED]]) &gt; 0,1,0) + IF(VALUE(J662)&gt;0,8,IF(VALUE(I662)&gt;0,7,IF(VALUE(H662)&gt;0,6,IF(VALUE(G662)&gt;0,5,IF(VALUE(F662)&gt;0,4,IF(VALUE(E662)&gt;0,3,IF(VALUE(D662)&gt;0,2,1)))))))</f>
        <v>5</v>
      </c>
      <c r="O662" s="22" t="s">
        <v>51</v>
      </c>
      <c r="P662" s="1" t="s">
        <v>280</v>
      </c>
      <c r="Q662" s="1" t="s">
        <v>3029</v>
      </c>
      <c r="R662" s="39"/>
      <c r="S662" s="154"/>
      <c r="T662" s="7" t="str">
        <f>Tabela813[[#This Row],[NR]]&amp;" - "&amp;Tabela813[[#This Row],[Especificação]]</f>
        <v>1.6.1.1.01.0.0.00 - Serviços Administrativos e Comerciais Gerais Prestados por Entidades e Órgãos Públicos em Geral - Principal</v>
      </c>
    </row>
    <row r="663" spans="1:20" ht="30" x14ac:dyDescent="0.25">
      <c r="A663" s="179"/>
      <c r="B663" s="51"/>
      <c r="C663" s="22" t="s">
        <v>1537</v>
      </c>
      <c r="D663" s="22" t="s">
        <v>1542</v>
      </c>
      <c r="E663" s="22" t="s">
        <v>1537</v>
      </c>
      <c r="F663" s="22" t="s">
        <v>1537</v>
      </c>
      <c r="G663" s="22" t="s">
        <v>1539</v>
      </c>
      <c r="H663" s="22" t="s">
        <v>1540</v>
      </c>
      <c r="I663" s="22" t="s">
        <v>1537</v>
      </c>
      <c r="J663" s="22" t="s">
        <v>1543</v>
      </c>
      <c r="K663" s="20" t="str">
        <f>IF(Tabela813[[#This Row],[C]]&lt;&gt;"",IF(Tabela813[[#This Row],[RED]]&lt;&gt;"",(Tabela813[[#This Row],[RED]] &amp; "."),"") &amp; CONCATENATE(Tabela813[[#This Row],[C]],".",Tabela813[[#This Row],[O]],".",Tabela813[[#This Row],[E]],".",Tabela813[[#This Row],[D1]],".",Tabela813[[#This Row],[D2]],".",Tabela813[[#This Row],[D3]],".",Tabela813[[#This Row],[T]],".",Tabela813[[#This Row],[D4]]),"")</f>
        <v>1.6.1.1.01.0.1.00</v>
      </c>
      <c r="L663" s="23" t="s">
        <v>4550</v>
      </c>
      <c r="M663" s="20" t="str">
        <f t="shared" si="14"/>
        <v>A</v>
      </c>
      <c r="N663" s="20">
        <f>IF(VALUE(Tabela813[[#This Row],[RED]]) &gt; 0,1,0) + IF(VALUE(J663)&gt;0,8,IF(VALUE(I663)&gt;0,7,IF(VALUE(H663)&gt;0,6,IF(VALUE(G663)&gt;0,5,IF(VALUE(F663)&gt;0,4,IF(VALUE(E663)&gt;0,3,IF(VALUE(D663)&gt;0,2,1)))))))</f>
        <v>7</v>
      </c>
      <c r="O663" s="22" t="s">
        <v>51</v>
      </c>
      <c r="P663" s="1" t="s">
        <v>280</v>
      </c>
      <c r="Q663" s="1" t="s">
        <v>3029</v>
      </c>
      <c r="R663" s="39"/>
      <c r="S663" s="154"/>
      <c r="T663" s="7" t="str">
        <f>Tabela813[[#This Row],[NR]]&amp;" - "&amp;Tabela813[[#This Row],[Especificação]]</f>
        <v>1.6.1.1.01.0.1.00 - Serviços Administrativos e Comerciais Gerais Prestados por Entidades e Órgãos Públicos em Geral - Principal</v>
      </c>
    </row>
    <row r="664" spans="1:20" ht="30" x14ac:dyDescent="0.25">
      <c r="A664" s="179"/>
      <c r="B664" s="51"/>
      <c r="C664" s="22" t="s">
        <v>1537</v>
      </c>
      <c r="D664" s="22" t="s">
        <v>1542</v>
      </c>
      <c r="E664" s="22" t="s">
        <v>1537</v>
      </c>
      <c r="F664" s="22" t="s">
        <v>1537</v>
      </c>
      <c r="G664" s="22" t="s">
        <v>1539</v>
      </c>
      <c r="H664" s="22" t="s">
        <v>1540</v>
      </c>
      <c r="I664" s="22" t="s">
        <v>1546</v>
      </c>
      <c r="J664" s="22" t="s">
        <v>1543</v>
      </c>
      <c r="K664" s="20" t="str">
        <f>IF(Tabela813[[#This Row],[C]]&lt;&gt;"",IF(Tabela813[[#This Row],[RED]]&lt;&gt;"",(Tabela813[[#This Row],[RED]] &amp; "."),"") &amp; CONCATENATE(Tabela813[[#This Row],[C]],".",Tabela813[[#This Row],[O]],".",Tabela813[[#This Row],[E]],".",Tabela813[[#This Row],[D1]],".",Tabela813[[#This Row],[D2]],".",Tabela813[[#This Row],[D3]],".",Tabela813[[#This Row],[T]],".",Tabela813[[#This Row],[D4]]),"")</f>
        <v>1.6.1.1.01.0.2.00</v>
      </c>
      <c r="L664" s="23" t="s">
        <v>4551</v>
      </c>
      <c r="M664" s="20" t="str">
        <f t="shared" si="14"/>
        <v>A</v>
      </c>
      <c r="N664" s="20">
        <f>IF(VALUE(Tabela813[[#This Row],[RED]]) &gt; 0,1,0) + IF(VALUE(J664)&gt;0,8,IF(VALUE(I664)&gt;0,7,IF(VALUE(H664)&gt;0,6,IF(VALUE(G664)&gt;0,5,IF(VALUE(F664)&gt;0,4,IF(VALUE(E664)&gt;0,3,IF(VALUE(D664)&gt;0,2,1)))))))</f>
        <v>7</v>
      </c>
      <c r="O664" s="22" t="s">
        <v>51</v>
      </c>
      <c r="P664" s="1" t="s">
        <v>280</v>
      </c>
      <c r="Q664" s="1"/>
      <c r="R664" s="39"/>
      <c r="S664" s="154"/>
      <c r="T664" s="7" t="str">
        <f>Tabela813[[#This Row],[NR]]&amp;" - "&amp;Tabela813[[#This Row],[Especificação]]</f>
        <v>1.6.1.1.01.0.2.00 - Serviços Administrativos e Comerciais Gerais Prestados por Entidades e Órgãos Públicos em Gerals - Multas e Juros de Mora</v>
      </c>
    </row>
    <row r="665" spans="1:20" ht="30" x14ac:dyDescent="0.25">
      <c r="A665" s="179"/>
      <c r="B665" s="51"/>
      <c r="C665" s="22" t="s">
        <v>1537</v>
      </c>
      <c r="D665" s="22" t="s">
        <v>1542</v>
      </c>
      <c r="E665" s="22" t="s">
        <v>1537</v>
      </c>
      <c r="F665" s="22" t="s">
        <v>1537</v>
      </c>
      <c r="G665" s="22" t="s">
        <v>1539</v>
      </c>
      <c r="H665" s="22" t="s">
        <v>1540</v>
      </c>
      <c r="I665" s="22" t="s">
        <v>1538</v>
      </c>
      <c r="J665" s="22" t="s">
        <v>1543</v>
      </c>
      <c r="K665" s="20" t="str">
        <f>IF(Tabela813[[#This Row],[C]]&lt;&gt;"",IF(Tabela813[[#This Row],[RED]]&lt;&gt;"",(Tabela813[[#This Row],[RED]] &amp; "."),"") &amp; CONCATENATE(Tabela813[[#This Row],[C]],".",Tabela813[[#This Row],[O]],".",Tabela813[[#This Row],[E]],".",Tabela813[[#This Row],[D1]],".",Tabela813[[#This Row],[D2]],".",Tabela813[[#This Row],[D3]],".",Tabela813[[#This Row],[T]],".",Tabela813[[#This Row],[D4]]),"")</f>
        <v>1.6.1.1.01.0.3.00</v>
      </c>
      <c r="L665" s="23" t="s">
        <v>4552</v>
      </c>
      <c r="M665" s="20" t="str">
        <f t="shared" si="14"/>
        <v>A</v>
      </c>
      <c r="N665" s="20">
        <f>IF(VALUE(Tabela813[[#This Row],[RED]]) &gt; 0,1,0) + IF(VALUE(J665)&gt;0,8,IF(VALUE(I665)&gt;0,7,IF(VALUE(H665)&gt;0,6,IF(VALUE(G665)&gt;0,5,IF(VALUE(F665)&gt;0,4,IF(VALUE(E665)&gt;0,3,IF(VALUE(D665)&gt;0,2,1)))))))</f>
        <v>7</v>
      </c>
      <c r="O665" s="22" t="s">
        <v>51</v>
      </c>
      <c r="P665" s="1" t="s">
        <v>280</v>
      </c>
      <c r="Q665" s="1"/>
      <c r="R665" s="39"/>
      <c r="S665" s="154"/>
      <c r="T665" s="7" t="str">
        <f>Tabela813[[#This Row],[NR]]&amp;" - "&amp;Tabela813[[#This Row],[Especificação]]</f>
        <v>1.6.1.1.01.0.3.00 - Serviços Administrativos e Comerciais Gerais Prestados por Entidades e Órgãos Públicos em Gerals - Dívida Ativa</v>
      </c>
    </row>
    <row r="666" spans="1:20" ht="45" x14ac:dyDescent="0.25">
      <c r="A666" s="179"/>
      <c r="B666" s="51"/>
      <c r="C666" s="22" t="s">
        <v>1537</v>
      </c>
      <c r="D666" s="22" t="s">
        <v>1542</v>
      </c>
      <c r="E666" s="22" t="s">
        <v>1537</v>
      </c>
      <c r="F666" s="22" t="s">
        <v>1537</v>
      </c>
      <c r="G666" s="22" t="s">
        <v>1539</v>
      </c>
      <c r="H666" s="22" t="s">
        <v>1540</v>
      </c>
      <c r="I666" s="22" t="s">
        <v>1547</v>
      </c>
      <c r="J666" s="22" t="s">
        <v>1543</v>
      </c>
      <c r="K666" s="20" t="str">
        <f>IF(Tabela813[[#This Row],[C]]&lt;&gt;"",IF(Tabela813[[#This Row],[RED]]&lt;&gt;"",(Tabela813[[#This Row],[RED]] &amp; "."),"") &amp; CONCATENATE(Tabela813[[#This Row],[C]],".",Tabela813[[#This Row],[O]],".",Tabela813[[#This Row],[E]],".",Tabela813[[#This Row],[D1]],".",Tabela813[[#This Row],[D2]],".",Tabela813[[#This Row],[D3]],".",Tabela813[[#This Row],[T]],".",Tabela813[[#This Row],[D4]]),"")</f>
        <v>1.6.1.1.01.0.4.00</v>
      </c>
      <c r="L666" s="23" t="s">
        <v>4553</v>
      </c>
      <c r="M666" s="20" t="str">
        <f t="shared" si="14"/>
        <v>A</v>
      </c>
      <c r="N666" s="20">
        <f>IF(VALUE(Tabela813[[#This Row],[RED]]) &gt; 0,1,0) + IF(VALUE(J666)&gt;0,8,IF(VALUE(I666)&gt;0,7,IF(VALUE(H666)&gt;0,6,IF(VALUE(G666)&gt;0,5,IF(VALUE(F666)&gt;0,4,IF(VALUE(E666)&gt;0,3,IF(VALUE(D666)&gt;0,2,1)))))))</f>
        <v>7</v>
      </c>
      <c r="O666" s="22" t="s">
        <v>51</v>
      </c>
      <c r="P666" s="1" t="s">
        <v>280</v>
      </c>
      <c r="Q666" s="1"/>
      <c r="R666" s="39"/>
      <c r="S666" s="154"/>
      <c r="T666" s="7" t="str">
        <f>Tabela813[[#This Row],[NR]]&amp;" - "&amp;Tabela813[[#This Row],[Especificação]]</f>
        <v>1.6.1.1.01.0.4.00 - Serviços Administrativos e Comerciais Gerais Prestados por Entidades e Órgãos Públicos em Gerals - Dívida Ativa - Multas e Juros de Mora da Dívida Ativa</v>
      </c>
    </row>
    <row r="667" spans="1:20" ht="30" x14ac:dyDescent="0.25">
      <c r="A667" s="179"/>
      <c r="B667" s="51"/>
      <c r="C667" s="22" t="s">
        <v>1537</v>
      </c>
      <c r="D667" s="22" t="s">
        <v>1542</v>
      </c>
      <c r="E667" s="22" t="s">
        <v>1537</v>
      </c>
      <c r="F667" s="22" t="s">
        <v>1537</v>
      </c>
      <c r="G667" s="22" t="s">
        <v>1539</v>
      </c>
      <c r="H667" s="22" t="s">
        <v>1540</v>
      </c>
      <c r="I667" s="22" t="s">
        <v>1548</v>
      </c>
      <c r="J667" s="22" t="s">
        <v>1543</v>
      </c>
      <c r="K667" s="20" t="str">
        <f>IF(Tabela813[[#This Row],[C]]&lt;&gt;"",IF(Tabela813[[#This Row],[RED]]&lt;&gt;"",(Tabela813[[#This Row],[RED]] &amp; "."),"") &amp; CONCATENATE(Tabela813[[#This Row],[C]],".",Tabela813[[#This Row],[O]],".",Tabela813[[#This Row],[E]],".",Tabela813[[#This Row],[D1]],".",Tabela813[[#This Row],[D2]],".",Tabela813[[#This Row],[D3]],".",Tabela813[[#This Row],[T]],".",Tabela813[[#This Row],[D4]]),"")</f>
        <v>1.6.1.1.01.0.5.00</v>
      </c>
      <c r="L667" s="23" t="s">
        <v>4554</v>
      </c>
      <c r="M667" s="20" t="str">
        <f t="shared" si="14"/>
        <v>A</v>
      </c>
      <c r="N667" s="20">
        <f>IF(VALUE(Tabela813[[#This Row],[RED]]) &gt; 0,1,0) + IF(VALUE(J667)&gt;0,8,IF(VALUE(I667)&gt;0,7,IF(VALUE(H667)&gt;0,6,IF(VALUE(G667)&gt;0,5,IF(VALUE(F667)&gt;0,4,IF(VALUE(E667)&gt;0,3,IF(VALUE(D667)&gt;0,2,1)))))))</f>
        <v>7</v>
      </c>
      <c r="O667" s="22" t="s">
        <v>51</v>
      </c>
      <c r="P667" s="1" t="s">
        <v>280</v>
      </c>
      <c r="Q667" s="1"/>
      <c r="R667" s="39"/>
      <c r="S667" s="154"/>
      <c r="T667" s="7" t="str">
        <f>Tabela813[[#This Row],[NR]]&amp;" - "&amp;Tabela813[[#This Row],[Especificação]]</f>
        <v>1.6.1.1.01.0.5.00 - Serviços Administrativos e Comerciais Gerais Prestados por Entidades e Órgãos Públicos em Gerals - Multas</v>
      </c>
    </row>
    <row r="668" spans="1:20" ht="30" x14ac:dyDescent="0.25">
      <c r="A668" s="179"/>
      <c r="B668" s="51"/>
      <c r="C668" s="22" t="s">
        <v>1537</v>
      </c>
      <c r="D668" s="22" t="s">
        <v>1542</v>
      </c>
      <c r="E668" s="22" t="s">
        <v>1537</v>
      </c>
      <c r="F668" s="22" t="s">
        <v>1537</v>
      </c>
      <c r="G668" s="22" t="s">
        <v>1539</v>
      </c>
      <c r="H668" s="22" t="s">
        <v>1540</v>
      </c>
      <c r="I668" s="22" t="s">
        <v>1542</v>
      </c>
      <c r="J668" s="22" t="s">
        <v>1543</v>
      </c>
      <c r="K668" s="20" t="str">
        <f>IF(Tabela813[[#This Row],[C]]&lt;&gt;"",IF(Tabela813[[#This Row],[RED]]&lt;&gt;"",(Tabela813[[#This Row],[RED]] &amp; "."),"") &amp; CONCATENATE(Tabela813[[#This Row],[C]],".",Tabela813[[#This Row],[O]],".",Tabela813[[#This Row],[E]],".",Tabela813[[#This Row],[D1]],".",Tabela813[[#This Row],[D2]],".",Tabela813[[#This Row],[D3]],".",Tabela813[[#This Row],[T]],".",Tabela813[[#This Row],[D4]]),"")</f>
        <v>1.6.1.1.01.0.6.00</v>
      </c>
      <c r="L668" s="23" t="s">
        <v>4555</v>
      </c>
      <c r="M668" s="20" t="str">
        <f t="shared" si="14"/>
        <v>A</v>
      </c>
      <c r="N668" s="20">
        <f>IF(VALUE(Tabela813[[#This Row],[RED]]) &gt; 0,1,0) + IF(VALUE(J668)&gt;0,8,IF(VALUE(I668)&gt;0,7,IF(VALUE(H668)&gt;0,6,IF(VALUE(G668)&gt;0,5,IF(VALUE(F668)&gt;0,4,IF(VALUE(E668)&gt;0,3,IF(VALUE(D668)&gt;0,2,1)))))))</f>
        <v>7</v>
      </c>
      <c r="O668" s="22" t="s">
        <v>51</v>
      </c>
      <c r="P668" s="1" t="s">
        <v>280</v>
      </c>
      <c r="Q668" s="1"/>
      <c r="R668" s="39"/>
      <c r="S668" s="154"/>
      <c r="T668" s="7" t="str">
        <f>Tabela813[[#This Row],[NR]]&amp;" - "&amp;Tabela813[[#This Row],[Especificação]]</f>
        <v>1.6.1.1.01.0.6.00 - Serviços Administrativos e Comerciais Gerais Prestados por Entidades e Órgãos Públicos em Gerals - Juros de Mora</v>
      </c>
    </row>
    <row r="669" spans="1:20" ht="30" x14ac:dyDescent="0.25">
      <c r="A669" s="179"/>
      <c r="B669" s="51"/>
      <c r="C669" s="22" t="s">
        <v>1537</v>
      </c>
      <c r="D669" s="22" t="s">
        <v>1542</v>
      </c>
      <c r="E669" s="22" t="s">
        <v>1537</v>
      </c>
      <c r="F669" s="22" t="s">
        <v>1537</v>
      </c>
      <c r="G669" s="22" t="s">
        <v>1539</v>
      </c>
      <c r="H669" s="22" t="s">
        <v>1540</v>
      </c>
      <c r="I669" s="22" t="s">
        <v>1544</v>
      </c>
      <c r="J669" s="22" t="s">
        <v>1543</v>
      </c>
      <c r="K669" s="20" t="str">
        <f>IF(Tabela813[[#This Row],[C]]&lt;&gt;"",IF(Tabela813[[#This Row],[RED]]&lt;&gt;"",(Tabela813[[#This Row],[RED]] &amp; "."),"") &amp; CONCATENATE(Tabela813[[#This Row],[C]],".",Tabela813[[#This Row],[O]],".",Tabela813[[#This Row],[E]],".",Tabela813[[#This Row],[D1]],".",Tabela813[[#This Row],[D2]],".",Tabela813[[#This Row],[D3]],".",Tabela813[[#This Row],[T]],".",Tabela813[[#This Row],[D4]]),"")</f>
        <v>1.6.1.1.01.0.7.00</v>
      </c>
      <c r="L669" s="23" t="s">
        <v>4556</v>
      </c>
      <c r="M669" s="20" t="str">
        <f t="shared" si="14"/>
        <v>A</v>
      </c>
      <c r="N669" s="20">
        <f>IF(VALUE(Tabela813[[#This Row],[RED]]) &gt; 0,1,0) + IF(VALUE(J669)&gt;0,8,IF(VALUE(I669)&gt;0,7,IF(VALUE(H669)&gt;0,6,IF(VALUE(G669)&gt;0,5,IF(VALUE(F669)&gt;0,4,IF(VALUE(E669)&gt;0,3,IF(VALUE(D669)&gt;0,2,1)))))))</f>
        <v>7</v>
      </c>
      <c r="O669" s="22" t="s">
        <v>51</v>
      </c>
      <c r="P669" s="1" t="s">
        <v>280</v>
      </c>
      <c r="Q669" s="1"/>
      <c r="R669" s="39"/>
      <c r="S669" s="154"/>
      <c r="T669" s="7" t="str">
        <f>Tabela813[[#This Row],[NR]]&amp;" - "&amp;Tabela813[[#This Row],[Especificação]]</f>
        <v>1.6.1.1.01.0.7.00 - Serviços Administrativos e Comerciais Gerais Prestados por Entidades e Órgãos Públicos em Gerals - Dívida Ativa - Multas da Dívida Ativa</v>
      </c>
    </row>
    <row r="670" spans="1:20" ht="30" x14ac:dyDescent="0.25">
      <c r="A670" s="179"/>
      <c r="B670" s="51"/>
      <c r="C670" s="22" t="s">
        <v>1537</v>
      </c>
      <c r="D670" s="22" t="s">
        <v>1542</v>
      </c>
      <c r="E670" s="22" t="s">
        <v>1537</v>
      </c>
      <c r="F670" s="22" t="s">
        <v>1537</v>
      </c>
      <c r="G670" s="22" t="s">
        <v>1539</v>
      </c>
      <c r="H670" s="22" t="s">
        <v>1540</v>
      </c>
      <c r="I670" s="22" t="s">
        <v>1545</v>
      </c>
      <c r="J670" s="22" t="s">
        <v>1543</v>
      </c>
      <c r="K670" s="20" t="str">
        <f>IF(Tabela813[[#This Row],[C]]&lt;&gt;"",IF(Tabela813[[#This Row],[RED]]&lt;&gt;"",(Tabela813[[#This Row],[RED]] &amp; "."),"") &amp; CONCATENATE(Tabela813[[#This Row],[C]],".",Tabela813[[#This Row],[O]],".",Tabela813[[#This Row],[E]],".",Tabela813[[#This Row],[D1]],".",Tabela813[[#This Row],[D2]],".",Tabela813[[#This Row],[D3]],".",Tabela813[[#This Row],[T]],".",Tabela813[[#This Row],[D4]]),"")</f>
        <v>1.6.1.1.01.0.8.00</v>
      </c>
      <c r="L670" s="23" t="s">
        <v>4557</v>
      </c>
      <c r="M670" s="20" t="str">
        <f t="shared" si="14"/>
        <v>A</v>
      </c>
      <c r="N670" s="20">
        <f>IF(VALUE(Tabela813[[#This Row],[RED]]) &gt; 0,1,0) + IF(VALUE(J670)&gt;0,8,IF(VALUE(I670)&gt;0,7,IF(VALUE(H670)&gt;0,6,IF(VALUE(G670)&gt;0,5,IF(VALUE(F670)&gt;0,4,IF(VALUE(E670)&gt;0,3,IF(VALUE(D670)&gt;0,2,1)))))))</f>
        <v>7</v>
      </c>
      <c r="O670" s="22" t="s">
        <v>51</v>
      </c>
      <c r="P670" s="1" t="s">
        <v>280</v>
      </c>
      <c r="Q670" s="1"/>
      <c r="R670" s="39"/>
      <c r="S670" s="154"/>
      <c r="T670" s="7" t="str">
        <f>Tabela813[[#This Row],[NR]]&amp;" - "&amp;Tabela813[[#This Row],[Especificação]]</f>
        <v>1.6.1.1.01.0.8.00 - Serviços Administrativos e Comerciais Gerais Prestados por Entidades e Órgãos Públicos em Gerals - Juros de Mora da Dívida Ativa</v>
      </c>
    </row>
    <row r="671" spans="1:20" ht="30" x14ac:dyDescent="0.25">
      <c r="A671" s="179"/>
      <c r="B671" s="51"/>
      <c r="C671" s="22" t="s">
        <v>1537</v>
      </c>
      <c r="D671" s="22" t="s">
        <v>1542</v>
      </c>
      <c r="E671" s="22" t="s">
        <v>1537</v>
      </c>
      <c r="F671" s="22" t="s">
        <v>1537</v>
      </c>
      <c r="G671" s="22" t="s">
        <v>1541</v>
      </c>
      <c r="H671" s="22" t="s">
        <v>1540</v>
      </c>
      <c r="I671" s="22" t="s">
        <v>1540</v>
      </c>
      <c r="J671" s="22" t="s">
        <v>1543</v>
      </c>
      <c r="K671" s="20" t="str">
        <f>IF(Tabela813[[#This Row],[C]]&lt;&gt;"",IF(Tabela813[[#This Row],[RED]]&lt;&gt;"",(Tabela813[[#This Row],[RED]] &amp; "."),"") &amp; CONCATENATE(Tabela813[[#This Row],[C]],".",Tabela813[[#This Row],[O]],".",Tabela813[[#This Row],[E]],".",Tabela813[[#This Row],[D1]],".",Tabela813[[#This Row],[D2]],".",Tabela813[[#This Row],[D3]],".",Tabela813[[#This Row],[T]],".",Tabela813[[#This Row],[D4]]),"")</f>
        <v>1.6.1.1.02.0.0.00</v>
      </c>
      <c r="L671" s="23" t="s">
        <v>281</v>
      </c>
      <c r="M671" s="20" t="str">
        <f t="shared" si="14"/>
        <v>S</v>
      </c>
      <c r="N671" s="20">
        <f>IF(VALUE(Tabela813[[#This Row],[RED]]) &gt; 0,1,0) + IF(VALUE(J671)&gt;0,8,IF(VALUE(I671)&gt;0,7,IF(VALUE(H671)&gt;0,6,IF(VALUE(G671)&gt;0,5,IF(VALUE(F671)&gt;0,4,IF(VALUE(E671)&gt;0,3,IF(VALUE(D671)&gt;0,2,1)))))))</f>
        <v>5</v>
      </c>
      <c r="O671" s="22" t="s">
        <v>51</v>
      </c>
      <c r="P671" s="1" t="s">
        <v>282</v>
      </c>
      <c r="Q671" s="1"/>
      <c r="R671" s="39"/>
      <c r="S671" s="154" t="s">
        <v>158</v>
      </c>
      <c r="T671" s="7" t="str">
        <f>Tabela813[[#This Row],[NR]]&amp;" - "&amp;Tabela813[[#This Row],[Especificação]]</f>
        <v>1.6.1.1.02.0.0.00 - Inscrição em Concursos e Processos Seletivos</v>
      </c>
    </row>
    <row r="672" spans="1:20" ht="30" x14ac:dyDescent="0.25">
      <c r="A672" s="179"/>
      <c r="B672" s="51"/>
      <c r="C672" s="22" t="s">
        <v>1537</v>
      </c>
      <c r="D672" s="22" t="s">
        <v>1542</v>
      </c>
      <c r="E672" s="22" t="s">
        <v>1537</v>
      </c>
      <c r="F672" s="22" t="s">
        <v>1537</v>
      </c>
      <c r="G672" s="22" t="s">
        <v>1541</v>
      </c>
      <c r="H672" s="22" t="s">
        <v>1540</v>
      </c>
      <c r="I672" s="22" t="s">
        <v>1537</v>
      </c>
      <c r="J672" s="22" t="s">
        <v>1543</v>
      </c>
      <c r="K672" s="20" t="str">
        <f>IF(Tabela813[[#This Row],[C]]&lt;&gt;"",IF(Tabela813[[#This Row],[RED]]&lt;&gt;"",(Tabela813[[#This Row],[RED]] &amp; "."),"") &amp; CONCATENATE(Tabela813[[#This Row],[C]],".",Tabela813[[#This Row],[O]],".",Tabela813[[#This Row],[E]],".",Tabela813[[#This Row],[D1]],".",Tabela813[[#This Row],[D2]],".",Tabela813[[#This Row],[D3]],".",Tabela813[[#This Row],[T]],".",Tabela813[[#This Row],[D4]]),"")</f>
        <v>1.6.1.1.02.0.1.00</v>
      </c>
      <c r="L672" s="23" t="s">
        <v>1220</v>
      </c>
      <c r="M672" s="20" t="str">
        <f t="shared" ref="M672:M726" si="15">IF(N672 &lt; N673,"S","A")</f>
        <v>A</v>
      </c>
      <c r="N672" s="20">
        <f>IF(VALUE(Tabela813[[#This Row],[RED]]) &gt; 0,1,0) + IF(VALUE(J672)&gt;0,8,IF(VALUE(I672)&gt;0,7,IF(VALUE(H672)&gt;0,6,IF(VALUE(G672)&gt;0,5,IF(VALUE(F672)&gt;0,4,IF(VALUE(E672)&gt;0,3,IF(VALUE(D672)&gt;0,2,1)))))))</f>
        <v>7</v>
      </c>
      <c r="O672" s="22" t="s">
        <v>51</v>
      </c>
      <c r="P672" s="1" t="s">
        <v>282</v>
      </c>
      <c r="Q672" s="1"/>
      <c r="R672" s="39"/>
      <c r="S672" s="154" t="s">
        <v>158</v>
      </c>
      <c r="T672" s="7" t="str">
        <f>Tabela813[[#This Row],[NR]]&amp;" - "&amp;Tabela813[[#This Row],[Especificação]]</f>
        <v>1.6.1.1.02.0.1.00 - Inscrição em Concursos e Processos Seletivos - Principal</v>
      </c>
    </row>
    <row r="673" spans="1:20" ht="30" x14ac:dyDescent="0.25">
      <c r="A673" s="179"/>
      <c r="B673" s="51"/>
      <c r="C673" s="22" t="s">
        <v>1537</v>
      </c>
      <c r="D673" s="22" t="s">
        <v>1542</v>
      </c>
      <c r="E673" s="22" t="s">
        <v>1537</v>
      </c>
      <c r="F673" s="22" t="s">
        <v>1537</v>
      </c>
      <c r="G673" s="22" t="s">
        <v>1541</v>
      </c>
      <c r="H673" s="22" t="s">
        <v>1540</v>
      </c>
      <c r="I673" s="22" t="s">
        <v>1546</v>
      </c>
      <c r="J673" s="22" t="s">
        <v>1543</v>
      </c>
      <c r="K673" s="20" t="str">
        <f>IF(Tabela813[[#This Row],[C]]&lt;&gt;"",IF(Tabela813[[#This Row],[RED]]&lt;&gt;"",(Tabela813[[#This Row],[RED]] &amp; "."),"") &amp; CONCATENATE(Tabela813[[#This Row],[C]],".",Tabela813[[#This Row],[O]],".",Tabela813[[#This Row],[E]],".",Tabela813[[#This Row],[D1]],".",Tabela813[[#This Row],[D2]],".",Tabela813[[#This Row],[D3]],".",Tabela813[[#This Row],[T]],".",Tabela813[[#This Row],[D4]]),"")</f>
        <v>1.6.1.1.02.0.2.00</v>
      </c>
      <c r="L673" s="23" t="s">
        <v>1221</v>
      </c>
      <c r="M673" s="20" t="str">
        <f t="shared" si="15"/>
        <v>A</v>
      </c>
      <c r="N673" s="20">
        <f>IF(VALUE(Tabela813[[#This Row],[RED]]) &gt; 0,1,0) + IF(VALUE(J673)&gt;0,8,IF(VALUE(I673)&gt;0,7,IF(VALUE(H673)&gt;0,6,IF(VALUE(G673)&gt;0,5,IF(VALUE(F673)&gt;0,4,IF(VALUE(E673)&gt;0,3,IF(VALUE(D673)&gt;0,2,1)))))))</f>
        <v>7</v>
      </c>
      <c r="O673" s="22" t="s">
        <v>51</v>
      </c>
      <c r="P673" s="1" t="s">
        <v>282</v>
      </c>
      <c r="Q673" s="1"/>
      <c r="R673" s="39"/>
      <c r="S673" s="154" t="s">
        <v>158</v>
      </c>
      <c r="T673" s="7" t="str">
        <f>Tabela813[[#This Row],[NR]]&amp;" - "&amp;Tabela813[[#This Row],[Especificação]]</f>
        <v>1.6.1.1.02.0.2.00 - Inscrição em Concursos e Processos Seletivos - Multas e Juros de Mora</v>
      </c>
    </row>
    <row r="674" spans="1:20" ht="30" x14ac:dyDescent="0.25">
      <c r="A674" s="179"/>
      <c r="B674" s="51"/>
      <c r="C674" s="22" t="s">
        <v>1537</v>
      </c>
      <c r="D674" s="22" t="s">
        <v>1542</v>
      </c>
      <c r="E674" s="22" t="s">
        <v>1537</v>
      </c>
      <c r="F674" s="22" t="s">
        <v>1537</v>
      </c>
      <c r="G674" s="22" t="s">
        <v>1541</v>
      </c>
      <c r="H674" s="22" t="s">
        <v>1540</v>
      </c>
      <c r="I674" s="22" t="s">
        <v>1538</v>
      </c>
      <c r="J674" s="22" t="s">
        <v>1543</v>
      </c>
      <c r="K674" s="20" t="str">
        <f>IF(Tabela813[[#This Row],[C]]&lt;&gt;"",IF(Tabela813[[#This Row],[RED]]&lt;&gt;"",(Tabela813[[#This Row],[RED]] &amp; "."),"") &amp; CONCATENATE(Tabela813[[#This Row],[C]],".",Tabela813[[#This Row],[O]],".",Tabela813[[#This Row],[E]],".",Tabela813[[#This Row],[D1]],".",Tabela813[[#This Row],[D2]],".",Tabela813[[#This Row],[D3]],".",Tabela813[[#This Row],[T]],".",Tabela813[[#This Row],[D4]]),"")</f>
        <v>1.6.1.1.02.0.3.00</v>
      </c>
      <c r="L674" s="23" t="s">
        <v>1222</v>
      </c>
      <c r="M674" s="20" t="str">
        <f t="shared" si="15"/>
        <v>A</v>
      </c>
      <c r="N674" s="20">
        <f>IF(VALUE(Tabela813[[#This Row],[RED]]) &gt; 0,1,0) + IF(VALUE(J674)&gt;0,8,IF(VALUE(I674)&gt;0,7,IF(VALUE(H674)&gt;0,6,IF(VALUE(G674)&gt;0,5,IF(VALUE(F674)&gt;0,4,IF(VALUE(E674)&gt;0,3,IF(VALUE(D674)&gt;0,2,1)))))))</f>
        <v>7</v>
      </c>
      <c r="O674" s="22" t="s">
        <v>51</v>
      </c>
      <c r="P674" s="1" t="s">
        <v>282</v>
      </c>
      <c r="Q674" s="1"/>
      <c r="R674" s="39"/>
      <c r="S674" s="154" t="s">
        <v>158</v>
      </c>
      <c r="T674" s="7" t="str">
        <f>Tabela813[[#This Row],[NR]]&amp;" - "&amp;Tabela813[[#This Row],[Especificação]]</f>
        <v>1.6.1.1.02.0.3.00 - Inscrição em Concursos e Processos Seletivos - Dívida Ativa</v>
      </c>
    </row>
    <row r="675" spans="1:20" ht="30" x14ac:dyDescent="0.25">
      <c r="A675" s="179"/>
      <c r="B675" s="51"/>
      <c r="C675" s="22" t="s">
        <v>1537</v>
      </c>
      <c r="D675" s="22" t="s">
        <v>1542</v>
      </c>
      <c r="E675" s="22" t="s">
        <v>1537</v>
      </c>
      <c r="F675" s="22" t="s">
        <v>1537</v>
      </c>
      <c r="G675" s="22" t="s">
        <v>1541</v>
      </c>
      <c r="H675" s="22" t="s">
        <v>1540</v>
      </c>
      <c r="I675" s="22" t="s">
        <v>1547</v>
      </c>
      <c r="J675" s="22" t="s">
        <v>1543</v>
      </c>
      <c r="K675" s="20" t="str">
        <f>IF(Tabela813[[#This Row],[C]]&lt;&gt;"",IF(Tabela813[[#This Row],[RED]]&lt;&gt;"",(Tabela813[[#This Row],[RED]] &amp; "."),"") &amp; CONCATENATE(Tabela813[[#This Row],[C]],".",Tabela813[[#This Row],[O]],".",Tabela813[[#This Row],[E]],".",Tabela813[[#This Row],[D1]],".",Tabela813[[#This Row],[D2]],".",Tabela813[[#This Row],[D3]],".",Tabela813[[#This Row],[T]],".",Tabela813[[#This Row],[D4]]),"")</f>
        <v>1.6.1.1.02.0.4.00</v>
      </c>
      <c r="L675" s="23" t="s">
        <v>1223</v>
      </c>
      <c r="M675" s="20" t="str">
        <f t="shared" si="15"/>
        <v>A</v>
      </c>
      <c r="N675" s="20">
        <f>IF(VALUE(Tabela813[[#This Row],[RED]]) &gt; 0,1,0) + IF(VALUE(J675)&gt;0,8,IF(VALUE(I675)&gt;0,7,IF(VALUE(H675)&gt;0,6,IF(VALUE(G675)&gt;0,5,IF(VALUE(F675)&gt;0,4,IF(VALUE(E675)&gt;0,3,IF(VALUE(D675)&gt;0,2,1)))))))</f>
        <v>7</v>
      </c>
      <c r="O675" s="22" t="s">
        <v>51</v>
      </c>
      <c r="P675" s="1" t="s">
        <v>282</v>
      </c>
      <c r="Q675" s="1"/>
      <c r="R675" s="39"/>
      <c r="S675" s="154" t="s">
        <v>158</v>
      </c>
      <c r="T675" s="7" t="str">
        <f>Tabela813[[#This Row],[NR]]&amp;" - "&amp;Tabela813[[#This Row],[Especificação]]</f>
        <v>1.6.1.1.02.0.4.00 - Inscrição em Concursos e Processos Seletivos - Dívida Ativa - Multas e Juros de Mora da Dívida Ativa</v>
      </c>
    </row>
    <row r="676" spans="1:20" ht="30" x14ac:dyDescent="0.25">
      <c r="A676" s="179"/>
      <c r="B676" s="51"/>
      <c r="C676" s="22" t="s">
        <v>1537</v>
      </c>
      <c r="D676" s="22" t="s">
        <v>1542</v>
      </c>
      <c r="E676" s="22" t="s">
        <v>1537</v>
      </c>
      <c r="F676" s="22" t="s">
        <v>1537</v>
      </c>
      <c r="G676" s="22" t="s">
        <v>1541</v>
      </c>
      <c r="H676" s="22" t="s">
        <v>1540</v>
      </c>
      <c r="I676" s="22" t="s">
        <v>1548</v>
      </c>
      <c r="J676" s="22" t="s">
        <v>1543</v>
      </c>
      <c r="K676" s="20" t="str">
        <f>IF(Tabela813[[#This Row],[C]]&lt;&gt;"",IF(Tabela813[[#This Row],[RED]]&lt;&gt;"",(Tabela813[[#This Row],[RED]] &amp; "."),"") &amp; CONCATENATE(Tabela813[[#This Row],[C]],".",Tabela813[[#This Row],[O]],".",Tabela813[[#This Row],[E]],".",Tabela813[[#This Row],[D1]],".",Tabela813[[#This Row],[D2]],".",Tabela813[[#This Row],[D3]],".",Tabela813[[#This Row],[T]],".",Tabela813[[#This Row],[D4]]),"")</f>
        <v>1.6.1.1.02.0.5.00</v>
      </c>
      <c r="L676" s="23" t="s">
        <v>1224</v>
      </c>
      <c r="M676" s="20" t="str">
        <f t="shared" si="15"/>
        <v>A</v>
      </c>
      <c r="N676" s="20">
        <f>IF(VALUE(Tabela813[[#This Row],[RED]]) &gt; 0,1,0) + IF(VALUE(J676)&gt;0,8,IF(VALUE(I676)&gt;0,7,IF(VALUE(H676)&gt;0,6,IF(VALUE(G676)&gt;0,5,IF(VALUE(F676)&gt;0,4,IF(VALUE(E676)&gt;0,3,IF(VALUE(D676)&gt;0,2,1)))))))</f>
        <v>7</v>
      </c>
      <c r="O676" s="22" t="s">
        <v>51</v>
      </c>
      <c r="P676" s="1" t="s">
        <v>282</v>
      </c>
      <c r="Q676" s="1"/>
      <c r="R676" s="39"/>
      <c r="S676" s="154" t="s">
        <v>158</v>
      </c>
      <c r="T676" s="7" t="str">
        <f>Tabela813[[#This Row],[NR]]&amp;" - "&amp;Tabela813[[#This Row],[Especificação]]</f>
        <v>1.6.1.1.02.0.5.00 - Inscrição em Concursos e Processos Seletivos - Multas</v>
      </c>
    </row>
    <row r="677" spans="1:20" ht="30" x14ac:dyDescent="0.25">
      <c r="A677" s="179"/>
      <c r="B677" s="51"/>
      <c r="C677" s="22" t="s">
        <v>1537</v>
      </c>
      <c r="D677" s="22" t="s">
        <v>1542</v>
      </c>
      <c r="E677" s="22" t="s">
        <v>1537</v>
      </c>
      <c r="F677" s="22" t="s">
        <v>1537</v>
      </c>
      <c r="G677" s="22" t="s">
        <v>1541</v>
      </c>
      <c r="H677" s="22" t="s">
        <v>1540</v>
      </c>
      <c r="I677" s="22" t="s">
        <v>1542</v>
      </c>
      <c r="J677" s="22" t="s">
        <v>1543</v>
      </c>
      <c r="K677" s="20" t="str">
        <f>IF(Tabela813[[#This Row],[C]]&lt;&gt;"",IF(Tabela813[[#This Row],[RED]]&lt;&gt;"",(Tabela813[[#This Row],[RED]] &amp; "."),"") &amp; CONCATENATE(Tabela813[[#This Row],[C]],".",Tabela813[[#This Row],[O]],".",Tabela813[[#This Row],[E]],".",Tabela813[[#This Row],[D1]],".",Tabela813[[#This Row],[D2]],".",Tabela813[[#This Row],[D3]],".",Tabela813[[#This Row],[T]],".",Tabela813[[#This Row],[D4]]),"")</f>
        <v>1.6.1.1.02.0.6.00</v>
      </c>
      <c r="L677" s="23" t="s">
        <v>1225</v>
      </c>
      <c r="M677" s="20" t="str">
        <f t="shared" si="15"/>
        <v>A</v>
      </c>
      <c r="N677" s="20">
        <f>IF(VALUE(Tabela813[[#This Row],[RED]]) &gt; 0,1,0) + IF(VALUE(J677)&gt;0,8,IF(VALUE(I677)&gt;0,7,IF(VALUE(H677)&gt;0,6,IF(VALUE(G677)&gt;0,5,IF(VALUE(F677)&gt;0,4,IF(VALUE(E677)&gt;0,3,IF(VALUE(D677)&gt;0,2,1)))))))</f>
        <v>7</v>
      </c>
      <c r="O677" s="22" t="s">
        <v>51</v>
      </c>
      <c r="P677" s="1" t="s">
        <v>282</v>
      </c>
      <c r="Q677" s="1"/>
      <c r="R677" s="39"/>
      <c r="S677" s="154" t="s">
        <v>158</v>
      </c>
      <c r="T677" s="7" t="str">
        <f>Tabela813[[#This Row],[NR]]&amp;" - "&amp;Tabela813[[#This Row],[Especificação]]</f>
        <v>1.6.1.1.02.0.6.00 - Inscrição em Concursos e Processos Seletivos - Juros de Mora</v>
      </c>
    </row>
    <row r="678" spans="1:20" ht="30" x14ac:dyDescent="0.25">
      <c r="A678" s="179"/>
      <c r="B678" s="51"/>
      <c r="C678" s="22" t="s">
        <v>1537</v>
      </c>
      <c r="D678" s="22" t="s">
        <v>1542</v>
      </c>
      <c r="E678" s="22" t="s">
        <v>1537</v>
      </c>
      <c r="F678" s="22" t="s">
        <v>1537</v>
      </c>
      <c r="G678" s="22" t="s">
        <v>1541</v>
      </c>
      <c r="H678" s="22" t="s">
        <v>1540</v>
      </c>
      <c r="I678" s="22" t="s">
        <v>1544</v>
      </c>
      <c r="J678" s="22" t="s">
        <v>1543</v>
      </c>
      <c r="K678" s="20" t="str">
        <f>IF(Tabela813[[#This Row],[C]]&lt;&gt;"",IF(Tabela813[[#This Row],[RED]]&lt;&gt;"",(Tabela813[[#This Row],[RED]] &amp; "."),"") &amp; CONCATENATE(Tabela813[[#This Row],[C]],".",Tabela813[[#This Row],[O]],".",Tabela813[[#This Row],[E]],".",Tabela813[[#This Row],[D1]],".",Tabela813[[#This Row],[D2]],".",Tabela813[[#This Row],[D3]],".",Tabela813[[#This Row],[T]],".",Tabela813[[#This Row],[D4]]),"")</f>
        <v>1.6.1.1.02.0.7.00</v>
      </c>
      <c r="L678" s="23" t="s">
        <v>1226</v>
      </c>
      <c r="M678" s="20" t="str">
        <f t="shared" si="15"/>
        <v>A</v>
      </c>
      <c r="N678" s="20">
        <f>IF(VALUE(Tabela813[[#This Row],[RED]]) &gt; 0,1,0) + IF(VALUE(J678)&gt;0,8,IF(VALUE(I678)&gt;0,7,IF(VALUE(H678)&gt;0,6,IF(VALUE(G678)&gt;0,5,IF(VALUE(F678)&gt;0,4,IF(VALUE(E678)&gt;0,3,IF(VALUE(D678)&gt;0,2,1)))))))</f>
        <v>7</v>
      </c>
      <c r="O678" s="22" t="s">
        <v>51</v>
      </c>
      <c r="P678" s="1" t="s">
        <v>282</v>
      </c>
      <c r="Q678" s="1"/>
      <c r="R678" s="39"/>
      <c r="S678" s="154" t="s">
        <v>158</v>
      </c>
      <c r="T678" s="7" t="str">
        <f>Tabela813[[#This Row],[NR]]&amp;" - "&amp;Tabela813[[#This Row],[Especificação]]</f>
        <v>1.6.1.1.02.0.7.00 - Inscrição em Concursos e Processos Seletivos - Dívida Ativa - Multas da Dívida Ativa</v>
      </c>
    </row>
    <row r="679" spans="1:20" ht="30" x14ac:dyDescent="0.25">
      <c r="A679" s="179"/>
      <c r="B679" s="51"/>
      <c r="C679" s="22" t="s">
        <v>1537</v>
      </c>
      <c r="D679" s="22" t="s">
        <v>1542</v>
      </c>
      <c r="E679" s="22" t="s">
        <v>1537</v>
      </c>
      <c r="F679" s="22" t="s">
        <v>1537</v>
      </c>
      <c r="G679" s="22" t="s">
        <v>1541</v>
      </c>
      <c r="H679" s="22" t="s">
        <v>1540</v>
      </c>
      <c r="I679" s="22" t="s">
        <v>1545</v>
      </c>
      <c r="J679" s="22" t="s">
        <v>1543</v>
      </c>
      <c r="K679" s="20" t="str">
        <f>IF(Tabela813[[#This Row],[C]]&lt;&gt;"",IF(Tabela813[[#This Row],[RED]]&lt;&gt;"",(Tabela813[[#This Row],[RED]] &amp; "."),"") &amp; CONCATENATE(Tabela813[[#This Row],[C]],".",Tabela813[[#This Row],[O]],".",Tabela813[[#This Row],[E]],".",Tabela813[[#This Row],[D1]],".",Tabela813[[#This Row],[D2]],".",Tabela813[[#This Row],[D3]],".",Tabela813[[#This Row],[T]],".",Tabela813[[#This Row],[D4]]),"")</f>
        <v>1.6.1.1.02.0.8.00</v>
      </c>
      <c r="L679" s="23" t="s">
        <v>1227</v>
      </c>
      <c r="M679" s="20" t="str">
        <f t="shared" si="15"/>
        <v>A</v>
      </c>
      <c r="N679" s="20">
        <f>IF(VALUE(Tabela813[[#This Row],[RED]]) &gt; 0,1,0) + IF(VALUE(J679)&gt;0,8,IF(VALUE(I679)&gt;0,7,IF(VALUE(H679)&gt;0,6,IF(VALUE(G679)&gt;0,5,IF(VALUE(F679)&gt;0,4,IF(VALUE(E679)&gt;0,3,IF(VALUE(D679)&gt;0,2,1)))))))</f>
        <v>7</v>
      </c>
      <c r="O679" s="22" t="s">
        <v>51</v>
      </c>
      <c r="P679" s="1" t="s">
        <v>282</v>
      </c>
      <c r="Q679" s="1"/>
      <c r="R679" s="39"/>
      <c r="S679" s="154" t="s">
        <v>158</v>
      </c>
      <c r="T679" s="7" t="str">
        <f>Tabela813[[#This Row],[NR]]&amp;" - "&amp;Tabela813[[#This Row],[Especificação]]</f>
        <v>1.6.1.1.02.0.8.00 - Inscrição em Concursos e Processos Seletivos - Juros de Mora da Dívida Ativa</v>
      </c>
    </row>
    <row r="680" spans="1:20" x14ac:dyDescent="0.25">
      <c r="A680" s="179"/>
      <c r="B680" s="51"/>
      <c r="C680" s="22" t="s">
        <v>1537</v>
      </c>
      <c r="D680" s="22" t="s">
        <v>1542</v>
      </c>
      <c r="E680" s="22" t="s">
        <v>1537</v>
      </c>
      <c r="F680" s="22" t="s">
        <v>1537</v>
      </c>
      <c r="G680" s="22" t="s">
        <v>1550</v>
      </c>
      <c r="H680" s="22" t="s">
        <v>1540</v>
      </c>
      <c r="I680" s="22" t="s">
        <v>1540</v>
      </c>
      <c r="J680" s="22" t="s">
        <v>1543</v>
      </c>
      <c r="K680" s="20" t="str">
        <f>IF(Tabela813[[#This Row],[C]]&lt;&gt;"",IF(Tabela813[[#This Row],[RED]]&lt;&gt;"",(Tabela813[[#This Row],[RED]] &amp; "."),"") &amp; CONCATENATE(Tabela813[[#This Row],[C]],".",Tabela813[[#This Row],[O]],".",Tabela813[[#This Row],[E]],".",Tabela813[[#This Row],[D1]],".",Tabela813[[#This Row],[D2]],".",Tabela813[[#This Row],[D3]],".",Tabela813[[#This Row],[T]],".",Tabela813[[#This Row],[D4]]),"")</f>
        <v>1.6.1.1.03.0.0.00</v>
      </c>
      <c r="L680" s="23" t="s">
        <v>283</v>
      </c>
      <c r="M680" s="20" t="str">
        <f t="shared" si="15"/>
        <v>S</v>
      </c>
      <c r="N680" s="20">
        <f>IF(VALUE(Tabela813[[#This Row],[RED]]) &gt; 0,1,0) + IF(VALUE(J680)&gt;0,8,IF(VALUE(I680)&gt;0,7,IF(VALUE(H680)&gt;0,6,IF(VALUE(G680)&gt;0,5,IF(VALUE(F680)&gt;0,4,IF(VALUE(E680)&gt;0,3,IF(VALUE(D680)&gt;0,2,1)))))))</f>
        <v>5</v>
      </c>
      <c r="O680" s="22" t="s">
        <v>51</v>
      </c>
      <c r="P680" s="1" t="s">
        <v>284</v>
      </c>
      <c r="Q680" s="1"/>
      <c r="R680" s="39"/>
      <c r="S680" s="154" t="s">
        <v>158</v>
      </c>
      <c r="T680" s="7" t="str">
        <f>Tabela813[[#This Row],[NR]]&amp;" - "&amp;Tabela813[[#This Row],[Especificação]]</f>
        <v>1.6.1.1.03.0.0.00 - Serviços de Registro, Certificação e Fiscalização</v>
      </c>
    </row>
    <row r="681" spans="1:20" x14ac:dyDescent="0.25">
      <c r="A681" s="179"/>
      <c r="B681" s="51"/>
      <c r="C681" s="22" t="s">
        <v>1537</v>
      </c>
      <c r="D681" s="22" t="s">
        <v>1542</v>
      </c>
      <c r="E681" s="22" t="s">
        <v>1537</v>
      </c>
      <c r="F681" s="22" t="s">
        <v>1537</v>
      </c>
      <c r="G681" s="22" t="s">
        <v>1550</v>
      </c>
      <c r="H681" s="22" t="s">
        <v>1540</v>
      </c>
      <c r="I681" s="22" t="s">
        <v>1537</v>
      </c>
      <c r="J681" s="22" t="s">
        <v>1543</v>
      </c>
      <c r="K681" s="20" t="str">
        <f>IF(Tabela813[[#This Row],[C]]&lt;&gt;"",IF(Tabela813[[#This Row],[RED]]&lt;&gt;"",(Tabela813[[#This Row],[RED]] &amp; "."),"") &amp; CONCATENATE(Tabela813[[#This Row],[C]],".",Tabela813[[#This Row],[O]],".",Tabela813[[#This Row],[E]],".",Tabela813[[#This Row],[D1]],".",Tabela813[[#This Row],[D2]],".",Tabela813[[#This Row],[D3]],".",Tabela813[[#This Row],[T]],".",Tabela813[[#This Row],[D4]]),"")</f>
        <v>1.6.1.1.03.0.1.00</v>
      </c>
      <c r="L681" s="23" t="s">
        <v>1228</v>
      </c>
      <c r="M681" s="20" t="str">
        <f t="shared" si="15"/>
        <v>A</v>
      </c>
      <c r="N681" s="20">
        <f>IF(VALUE(Tabela813[[#This Row],[RED]]) &gt; 0,1,0) + IF(VALUE(J681)&gt;0,8,IF(VALUE(I681)&gt;0,7,IF(VALUE(H681)&gt;0,6,IF(VALUE(G681)&gt;0,5,IF(VALUE(F681)&gt;0,4,IF(VALUE(E681)&gt;0,3,IF(VALUE(D681)&gt;0,2,1)))))))</f>
        <v>7</v>
      </c>
      <c r="O681" s="22" t="s">
        <v>51</v>
      </c>
      <c r="P681" s="1" t="s">
        <v>284</v>
      </c>
      <c r="Q681" s="1"/>
      <c r="R681" s="39"/>
      <c r="S681" s="154" t="s">
        <v>158</v>
      </c>
      <c r="T681" s="7" t="str">
        <f>Tabela813[[#This Row],[NR]]&amp;" - "&amp;Tabela813[[#This Row],[Especificação]]</f>
        <v>1.6.1.1.03.0.1.00 - Serviços de Registro, Certificação e Fiscalização - Principal</v>
      </c>
    </row>
    <row r="682" spans="1:20" x14ac:dyDescent="0.25">
      <c r="A682" s="179"/>
      <c r="B682" s="51"/>
      <c r="C682" s="22" t="s">
        <v>1537</v>
      </c>
      <c r="D682" s="22" t="s">
        <v>1542</v>
      </c>
      <c r="E682" s="22" t="s">
        <v>1537</v>
      </c>
      <c r="F682" s="22" t="s">
        <v>1537</v>
      </c>
      <c r="G682" s="22" t="s">
        <v>1550</v>
      </c>
      <c r="H682" s="22" t="s">
        <v>1540</v>
      </c>
      <c r="I682" s="22" t="s">
        <v>1546</v>
      </c>
      <c r="J682" s="22" t="s">
        <v>1543</v>
      </c>
      <c r="K682" s="20" t="str">
        <f>IF(Tabela813[[#This Row],[C]]&lt;&gt;"",IF(Tabela813[[#This Row],[RED]]&lt;&gt;"",(Tabela813[[#This Row],[RED]] &amp; "."),"") &amp; CONCATENATE(Tabela813[[#This Row],[C]],".",Tabela813[[#This Row],[O]],".",Tabela813[[#This Row],[E]],".",Tabela813[[#This Row],[D1]],".",Tabela813[[#This Row],[D2]],".",Tabela813[[#This Row],[D3]],".",Tabela813[[#This Row],[T]],".",Tabela813[[#This Row],[D4]]),"")</f>
        <v>1.6.1.1.03.0.2.00</v>
      </c>
      <c r="L682" s="23" t="s">
        <v>1229</v>
      </c>
      <c r="M682" s="20" t="str">
        <f t="shared" si="15"/>
        <v>A</v>
      </c>
      <c r="N682" s="20">
        <f>IF(VALUE(Tabela813[[#This Row],[RED]]) &gt; 0,1,0) + IF(VALUE(J682)&gt;0,8,IF(VALUE(I682)&gt;0,7,IF(VALUE(H682)&gt;0,6,IF(VALUE(G682)&gt;0,5,IF(VALUE(F682)&gt;0,4,IF(VALUE(E682)&gt;0,3,IF(VALUE(D682)&gt;0,2,1)))))))</f>
        <v>7</v>
      </c>
      <c r="O682" s="22" t="s">
        <v>51</v>
      </c>
      <c r="P682" s="1" t="s">
        <v>284</v>
      </c>
      <c r="Q682" s="1"/>
      <c r="R682" s="39"/>
      <c r="S682" s="154" t="s">
        <v>158</v>
      </c>
      <c r="T682" s="7" t="str">
        <f>Tabela813[[#This Row],[NR]]&amp;" - "&amp;Tabela813[[#This Row],[Especificação]]</f>
        <v>1.6.1.1.03.0.2.00 - Serviços de Registro, Certificação e Fiscalização - Multas e Juros de Mora</v>
      </c>
    </row>
    <row r="683" spans="1:20" x14ac:dyDescent="0.25">
      <c r="A683" s="179"/>
      <c r="B683" s="51"/>
      <c r="C683" s="22" t="s">
        <v>1537</v>
      </c>
      <c r="D683" s="22" t="s">
        <v>1542</v>
      </c>
      <c r="E683" s="22" t="s">
        <v>1537</v>
      </c>
      <c r="F683" s="22" t="s">
        <v>1537</v>
      </c>
      <c r="G683" s="22" t="s">
        <v>1550</v>
      </c>
      <c r="H683" s="22" t="s">
        <v>1540</v>
      </c>
      <c r="I683" s="22" t="s">
        <v>1538</v>
      </c>
      <c r="J683" s="22" t="s">
        <v>1543</v>
      </c>
      <c r="K683" s="20" t="str">
        <f>IF(Tabela813[[#This Row],[C]]&lt;&gt;"",IF(Tabela813[[#This Row],[RED]]&lt;&gt;"",(Tabela813[[#This Row],[RED]] &amp; "."),"") &amp; CONCATENATE(Tabela813[[#This Row],[C]],".",Tabela813[[#This Row],[O]],".",Tabela813[[#This Row],[E]],".",Tabela813[[#This Row],[D1]],".",Tabela813[[#This Row],[D2]],".",Tabela813[[#This Row],[D3]],".",Tabela813[[#This Row],[T]],".",Tabela813[[#This Row],[D4]]),"")</f>
        <v>1.6.1.1.03.0.3.00</v>
      </c>
      <c r="L683" s="23" t="s">
        <v>1230</v>
      </c>
      <c r="M683" s="20" t="str">
        <f t="shared" si="15"/>
        <v>A</v>
      </c>
      <c r="N683" s="20">
        <f>IF(VALUE(Tabela813[[#This Row],[RED]]) &gt; 0,1,0) + IF(VALUE(J683)&gt;0,8,IF(VALUE(I683)&gt;0,7,IF(VALUE(H683)&gt;0,6,IF(VALUE(G683)&gt;0,5,IF(VALUE(F683)&gt;0,4,IF(VALUE(E683)&gt;0,3,IF(VALUE(D683)&gt;0,2,1)))))))</f>
        <v>7</v>
      </c>
      <c r="O683" s="22" t="s">
        <v>51</v>
      </c>
      <c r="P683" s="1" t="s">
        <v>284</v>
      </c>
      <c r="Q683" s="1"/>
      <c r="R683" s="39"/>
      <c r="S683" s="154" t="s">
        <v>158</v>
      </c>
      <c r="T683" s="7" t="str">
        <f>Tabela813[[#This Row],[NR]]&amp;" - "&amp;Tabela813[[#This Row],[Especificação]]</f>
        <v>1.6.1.1.03.0.3.00 - Serviços de Registro, Certificação e Fiscalização - Dívida Ativa</v>
      </c>
    </row>
    <row r="684" spans="1:20" ht="30" x14ac:dyDescent="0.25">
      <c r="A684" s="179"/>
      <c r="B684" s="51"/>
      <c r="C684" s="22" t="s">
        <v>1537</v>
      </c>
      <c r="D684" s="22" t="s">
        <v>1542</v>
      </c>
      <c r="E684" s="22" t="s">
        <v>1537</v>
      </c>
      <c r="F684" s="22" t="s">
        <v>1537</v>
      </c>
      <c r="G684" s="22" t="s">
        <v>1550</v>
      </c>
      <c r="H684" s="22" t="s">
        <v>1540</v>
      </c>
      <c r="I684" s="22" t="s">
        <v>1547</v>
      </c>
      <c r="J684" s="22" t="s">
        <v>1543</v>
      </c>
      <c r="K684" s="20" t="str">
        <f>IF(Tabela813[[#This Row],[C]]&lt;&gt;"",IF(Tabela813[[#This Row],[RED]]&lt;&gt;"",(Tabela813[[#This Row],[RED]] &amp; "."),"") &amp; CONCATENATE(Tabela813[[#This Row],[C]],".",Tabela813[[#This Row],[O]],".",Tabela813[[#This Row],[E]],".",Tabela813[[#This Row],[D1]],".",Tabela813[[#This Row],[D2]],".",Tabela813[[#This Row],[D3]],".",Tabela813[[#This Row],[T]],".",Tabela813[[#This Row],[D4]]),"")</f>
        <v>1.6.1.1.03.0.4.00</v>
      </c>
      <c r="L684" s="23" t="s">
        <v>1231</v>
      </c>
      <c r="M684" s="20" t="str">
        <f t="shared" si="15"/>
        <v>A</v>
      </c>
      <c r="N684" s="20">
        <f>IF(VALUE(Tabela813[[#This Row],[RED]]) &gt; 0,1,0) + IF(VALUE(J684)&gt;0,8,IF(VALUE(I684)&gt;0,7,IF(VALUE(H684)&gt;0,6,IF(VALUE(G684)&gt;0,5,IF(VALUE(F684)&gt;0,4,IF(VALUE(E684)&gt;0,3,IF(VALUE(D684)&gt;0,2,1)))))))</f>
        <v>7</v>
      </c>
      <c r="O684" s="22" t="s">
        <v>51</v>
      </c>
      <c r="P684" s="1" t="s">
        <v>284</v>
      </c>
      <c r="Q684" s="1"/>
      <c r="R684" s="39"/>
      <c r="S684" s="154" t="s">
        <v>158</v>
      </c>
      <c r="T684" s="7" t="str">
        <f>Tabela813[[#This Row],[NR]]&amp;" - "&amp;Tabela813[[#This Row],[Especificação]]</f>
        <v>1.6.1.1.03.0.4.00 - Serviços de Registro, Certificação e Fiscalização - Dívida Ativa - Multas e Juros de Mora da Dívida Ativa</v>
      </c>
    </row>
    <row r="685" spans="1:20" x14ac:dyDescent="0.25">
      <c r="A685" s="179"/>
      <c r="B685" s="51"/>
      <c r="C685" s="22" t="s">
        <v>1537</v>
      </c>
      <c r="D685" s="22" t="s">
        <v>1542</v>
      </c>
      <c r="E685" s="22" t="s">
        <v>1537</v>
      </c>
      <c r="F685" s="22" t="s">
        <v>1537</v>
      </c>
      <c r="G685" s="22" t="s">
        <v>1550</v>
      </c>
      <c r="H685" s="22" t="s">
        <v>1540</v>
      </c>
      <c r="I685" s="22" t="s">
        <v>1548</v>
      </c>
      <c r="J685" s="22" t="s">
        <v>1543</v>
      </c>
      <c r="K685" s="20" t="str">
        <f>IF(Tabela813[[#This Row],[C]]&lt;&gt;"",IF(Tabela813[[#This Row],[RED]]&lt;&gt;"",(Tabela813[[#This Row],[RED]] &amp; "."),"") &amp; CONCATENATE(Tabela813[[#This Row],[C]],".",Tabela813[[#This Row],[O]],".",Tabela813[[#This Row],[E]],".",Tabela813[[#This Row],[D1]],".",Tabela813[[#This Row],[D2]],".",Tabela813[[#This Row],[D3]],".",Tabela813[[#This Row],[T]],".",Tabela813[[#This Row],[D4]]),"")</f>
        <v>1.6.1.1.03.0.5.00</v>
      </c>
      <c r="L685" s="23" t="s">
        <v>1232</v>
      </c>
      <c r="M685" s="20" t="str">
        <f t="shared" si="15"/>
        <v>A</v>
      </c>
      <c r="N685" s="20">
        <f>IF(VALUE(Tabela813[[#This Row],[RED]]) &gt; 0,1,0) + IF(VALUE(J685)&gt;0,8,IF(VALUE(I685)&gt;0,7,IF(VALUE(H685)&gt;0,6,IF(VALUE(G685)&gt;0,5,IF(VALUE(F685)&gt;0,4,IF(VALUE(E685)&gt;0,3,IF(VALUE(D685)&gt;0,2,1)))))))</f>
        <v>7</v>
      </c>
      <c r="O685" s="22" t="s">
        <v>51</v>
      </c>
      <c r="P685" s="1" t="s">
        <v>284</v>
      </c>
      <c r="Q685" s="1"/>
      <c r="R685" s="39"/>
      <c r="S685" s="154" t="s">
        <v>158</v>
      </c>
      <c r="T685" s="7" t="str">
        <f>Tabela813[[#This Row],[NR]]&amp;" - "&amp;Tabela813[[#This Row],[Especificação]]</f>
        <v>1.6.1.1.03.0.5.00 - Serviços de Registro, Certificação e Fiscalização - Multas</v>
      </c>
    </row>
    <row r="686" spans="1:20" x14ac:dyDescent="0.25">
      <c r="A686" s="179"/>
      <c r="B686" s="51"/>
      <c r="C686" s="22" t="s">
        <v>1537</v>
      </c>
      <c r="D686" s="22" t="s">
        <v>1542</v>
      </c>
      <c r="E686" s="22" t="s">
        <v>1537</v>
      </c>
      <c r="F686" s="22" t="s">
        <v>1537</v>
      </c>
      <c r="G686" s="22" t="s">
        <v>1550</v>
      </c>
      <c r="H686" s="22" t="s">
        <v>1540</v>
      </c>
      <c r="I686" s="22" t="s">
        <v>1542</v>
      </c>
      <c r="J686" s="22" t="s">
        <v>1543</v>
      </c>
      <c r="K686" s="20" t="str">
        <f>IF(Tabela813[[#This Row],[C]]&lt;&gt;"",IF(Tabela813[[#This Row],[RED]]&lt;&gt;"",(Tabela813[[#This Row],[RED]] &amp; "."),"") &amp; CONCATENATE(Tabela813[[#This Row],[C]],".",Tabela813[[#This Row],[O]],".",Tabela813[[#This Row],[E]],".",Tabela813[[#This Row],[D1]],".",Tabela813[[#This Row],[D2]],".",Tabela813[[#This Row],[D3]],".",Tabela813[[#This Row],[T]],".",Tabela813[[#This Row],[D4]]),"")</f>
        <v>1.6.1.1.03.0.6.00</v>
      </c>
      <c r="L686" s="23" t="s">
        <v>1233</v>
      </c>
      <c r="M686" s="20" t="str">
        <f t="shared" si="15"/>
        <v>A</v>
      </c>
      <c r="N686" s="20">
        <f>IF(VALUE(Tabela813[[#This Row],[RED]]) &gt; 0,1,0) + IF(VALUE(J686)&gt;0,8,IF(VALUE(I686)&gt;0,7,IF(VALUE(H686)&gt;0,6,IF(VALUE(G686)&gt;0,5,IF(VALUE(F686)&gt;0,4,IF(VALUE(E686)&gt;0,3,IF(VALUE(D686)&gt;0,2,1)))))))</f>
        <v>7</v>
      </c>
      <c r="O686" s="22" t="s">
        <v>51</v>
      </c>
      <c r="P686" s="1" t="s">
        <v>284</v>
      </c>
      <c r="Q686" s="1"/>
      <c r="R686" s="39"/>
      <c r="S686" s="154" t="s">
        <v>158</v>
      </c>
      <c r="T686" s="7" t="str">
        <f>Tabela813[[#This Row],[NR]]&amp;" - "&amp;Tabela813[[#This Row],[Especificação]]</f>
        <v>1.6.1.1.03.0.6.00 - Serviços de Registro, Certificação e Fiscalização - Juros de Mora</v>
      </c>
    </row>
    <row r="687" spans="1:20" ht="30" x14ac:dyDescent="0.25">
      <c r="A687" s="179"/>
      <c r="B687" s="51"/>
      <c r="C687" s="22" t="s">
        <v>1537</v>
      </c>
      <c r="D687" s="22" t="s">
        <v>1542</v>
      </c>
      <c r="E687" s="22" t="s">
        <v>1537</v>
      </c>
      <c r="F687" s="22" t="s">
        <v>1537</v>
      </c>
      <c r="G687" s="22" t="s">
        <v>1550</v>
      </c>
      <c r="H687" s="22" t="s">
        <v>1540</v>
      </c>
      <c r="I687" s="22" t="s">
        <v>1544</v>
      </c>
      <c r="J687" s="22" t="s">
        <v>1543</v>
      </c>
      <c r="K687" s="20" t="str">
        <f>IF(Tabela813[[#This Row],[C]]&lt;&gt;"",IF(Tabela813[[#This Row],[RED]]&lt;&gt;"",(Tabela813[[#This Row],[RED]] &amp; "."),"") &amp; CONCATENATE(Tabela813[[#This Row],[C]],".",Tabela813[[#This Row],[O]],".",Tabela813[[#This Row],[E]],".",Tabela813[[#This Row],[D1]],".",Tabela813[[#This Row],[D2]],".",Tabela813[[#This Row],[D3]],".",Tabela813[[#This Row],[T]],".",Tabela813[[#This Row],[D4]]),"")</f>
        <v>1.6.1.1.03.0.7.00</v>
      </c>
      <c r="L687" s="23" t="s">
        <v>1234</v>
      </c>
      <c r="M687" s="20" t="str">
        <f t="shared" si="15"/>
        <v>A</v>
      </c>
      <c r="N687" s="20">
        <f>IF(VALUE(Tabela813[[#This Row],[RED]]) &gt; 0,1,0) + IF(VALUE(J687)&gt;0,8,IF(VALUE(I687)&gt;0,7,IF(VALUE(H687)&gt;0,6,IF(VALUE(G687)&gt;0,5,IF(VALUE(F687)&gt;0,4,IF(VALUE(E687)&gt;0,3,IF(VALUE(D687)&gt;0,2,1)))))))</f>
        <v>7</v>
      </c>
      <c r="O687" s="22" t="s">
        <v>51</v>
      </c>
      <c r="P687" s="1" t="s">
        <v>284</v>
      </c>
      <c r="Q687" s="1"/>
      <c r="R687" s="39"/>
      <c r="S687" s="154" t="s">
        <v>158</v>
      </c>
      <c r="T687" s="7" t="str">
        <f>Tabela813[[#This Row],[NR]]&amp;" - "&amp;Tabela813[[#This Row],[Especificação]]</f>
        <v>1.6.1.1.03.0.7.00 - Serviços de Registro, Certificação e Fiscalização - Dívida Ativa - Multas da Dívida Ativa</v>
      </c>
    </row>
    <row r="688" spans="1:20" ht="30" x14ac:dyDescent="0.25">
      <c r="A688" s="179"/>
      <c r="B688" s="51"/>
      <c r="C688" s="22" t="s">
        <v>1537</v>
      </c>
      <c r="D688" s="22" t="s">
        <v>1542</v>
      </c>
      <c r="E688" s="22" t="s">
        <v>1537</v>
      </c>
      <c r="F688" s="22" t="s">
        <v>1537</v>
      </c>
      <c r="G688" s="22" t="s">
        <v>1550</v>
      </c>
      <c r="H688" s="22" t="s">
        <v>1540</v>
      </c>
      <c r="I688" s="22" t="s">
        <v>1545</v>
      </c>
      <c r="J688" s="22" t="s">
        <v>1543</v>
      </c>
      <c r="K688" s="20" t="str">
        <f>IF(Tabela813[[#This Row],[C]]&lt;&gt;"",IF(Tabela813[[#This Row],[RED]]&lt;&gt;"",(Tabela813[[#This Row],[RED]] &amp; "."),"") &amp; CONCATENATE(Tabela813[[#This Row],[C]],".",Tabela813[[#This Row],[O]],".",Tabela813[[#This Row],[E]],".",Tabela813[[#This Row],[D1]],".",Tabela813[[#This Row],[D2]],".",Tabela813[[#This Row],[D3]],".",Tabela813[[#This Row],[T]],".",Tabela813[[#This Row],[D4]]),"")</f>
        <v>1.6.1.1.03.0.8.00</v>
      </c>
      <c r="L688" s="23" t="s">
        <v>1235</v>
      </c>
      <c r="M688" s="20" t="str">
        <f t="shared" si="15"/>
        <v>A</v>
      </c>
      <c r="N688" s="20">
        <f>IF(VALUE(Tabela813[[#This Row],[RED]]) &gt; 0,1,0) + IF(VALUE(J688)&gt;0,8,IF(VALUE(I688)&gt;0,7,IF(VALUE(H688)&gt;0,6,IF(VALUE(G688)&gt;0,5,IF(VALUE(F688)&gt;0,4,IF(VALUE(E688)&gt;0,3,IF(VALUE(D688)&gt;0,2,1)))))))</f>
        <v>7</v>
      </c>
      <c r="O688" s="22" t="s">
        <v>51</v>
      </c>
      <c r="P688" s="1" t="s">
        <v>284</v>
      </c>
      <c r="Q688" s="1"/>
      <c r="R688" s="39"/>
      <c r="S688" s="154" t="s">
        <v>158</v>
      </c>
      <c r="T688" s="7" t="str">
        <f>Tabela813[[#This Row],[NR]]&amp;" - "&amp;Tabela813[[#This Row],[Especificação]]</f>
        <v>1.6.1.1.03.0.8.00 - Serviços de Registro, Certificação e Fiscalização - Juros de Mora da Dívida Ativa</v>
      </c>
    </row>
    <row r="689" spans="1:20" ht="30" x14ac:dyDescent="0.25">
      <c r="A689" s="179"/>
      <c r="B689" s="51"/>
      <c r="C689" s="22" t="s">
        <v>1537</v>
      </c>
      <c r="D689" s="22" t="s">
        <v>1542</v>
      </c>
      <c r="E689" s="22" t="s">
        <v>1537</v>
      </c>
      <c r="F689" s="22" t="s">
        <v>1537</v>
      </c>
      <c r="G689" s="22" t="s">
        <v>1551</v>
      </c>
      <c r="H689" s="22" t="s">
        <v>1540</v>
      </c>
      <c r="I689" s="22" t="s">
        <v>1540</v>
      </c>
      <c r="J689" s="22" t="s">
        <v>1543</v>
      </c>
      <c r="K689" s="20" t="str">
        <f>IF(Tabela813[[#This Row],[C]]&lt;&gt;"",IF(Tabela813[[#This Row],[RED]]&lt;&gt;"",(Tabela813[[#This Row],[RED]] &amp; "."),"") &amp; CONCATENATE(Tabela813[[#This Row],[C]],".",Tabela813[[#This Row],[O]],".",Tabela813[[#This Row],[E]],".",Tabela813[[#This Row],[D1]],".",Tabela813[[#This Row],[D2]],".",Tabela813[[#This Row],[D3]],".",Tabela813[[#This Row],[T]],".",Tabela813[[#This Row],[D4]]),"")</f>
        <v>1.6.1.1.04.0.0.00</v>
      </c>
      <c r="L689" s="23" t="s">
        <v>285</v>
      </c>
      <c r="M689" s="20" t="str">
        <f t="shared" si="15"/>
        <v>S</v>
      </c>
      <c r="N689" s="20">
        <f>IF(VALUE(Tabela813[[#This Row],[RED]]) &gt; 0,1,0) + IF(VALUE(J689)&gt;0,8,IF(VALUE(I689)&gt;0,7,IF(VALUE(H689)&gt;0,6,IF(VALUE(G689)&gt;0,5,IF(VALUE(F689)&gt;0,4,IF(VALUE(E689)&gt;0,3,IF(VALUE(D689)&gt;0,2,1)))))))</f>
        <v>5</v>
      </c>
      <c r="O689" s="22" t="s">
        <v>51</v>
      </c>
      <c r="P689" s="1" t="s">
        <v>286</v>
      </c>
      <c r="Q689" s="1"/>
      <c r="R689" s="39"/>
      <c r="S689" s="154" t="s">
        <v>158</v>
      </c>
      <c r="T689" s="7" t="str">
        <f>Tabela813[[#This Row],[NR]]&amp;" - "&amp;Tabela813[[#This Row],[Especificação]]</f>
        <v>1.6.1.1.04.0.0.00 - Serviços de Informação e Tecnologia</v>
      </c>
    </row>
    <row r="690" spans="1:20" ht="30" x14ac:dyDescent="0.25">
      <c r="A690" s="179"/>
      <c r="B690" s="51"/>
      <c r="C690" s="22" t="s">
        <v>1537</v>
      </c>
      <c r="D690" s="22" t="s">
        <v>1542</v>
      </c>
      <c r="E690" s="22" t="s">
        <v>1537</v>
      </c>
      <c r="F690" s="22" t="s">
        <v>1537</v>
      </c>
      <c r="G690" s="22" t="s">
        <v>1551</v>
      </c>
      <c r="H690" s="22" t="s">
        <v>1540</v>
      </c>
      <c r="I690" s="22" t="s">
        <v>1537</v>
      </c>
      <c r="J690" s="22" t="s">
        <v>1543</v>
      </c>
      <c r="K690" s="20" t="str">
        <f>IF(Tabela813[[#This Row],[C]]&lt;&gt;"",IF(Tabela813[[#This Row],[RED]]&lt;&gt;"",(Tabela813[[#This Row],[RED]] &amp; "."),"") &amp; CONCATENATE(Tabela813[[#This Row],[C]],".",Tabela813[[#This Row],[O]],".",Tabela813[[#This Row],[E]],".",Tabela813[[#This Row],[D1]],".",Tabela813[[#This Row],[D2]],".",Tabela813[[#This Row],[D3]],".",Tabela813[[#This Row],[T]],".",Tabela813[[#This Row],[D4]]),"")</f>
        <v>1.6.1.1.04.0.1.00</v>
      </c>
      <c r="L690" s="23" t="s">
        <v>1236</v>
      </c>
      <c r="M690" s="20" t="str">
        <f t="shared" si="15"/>
        <v>A</v>
      </c>
      <c r="N690" s="20">
        <f>IF(VALUE(Tabela813[[#This Row],[RED]]) &gt; 0,1,0) + IF(VALUE(J690)&gt;0,8,IF(VALUE(I690)&gt;0,7,IF(VALUE(H690)&gt;0,6,IF(VALUE(G690)&gt;0,5,IF(VALUE(F690)&gt;0,4,IF(VALUE(E690)&gt;0,3,IF(VALUE(D690)&gt;0,2,1)))))))</f>
        <v>7</v>
      </c>
      <c r="O690" s="22" t="s">
        <v>51</v>
      </c>
      <c r="P690" s="1" t="s">
        <v>286</v>
      </c>
      <c r="Q690" s="1"/>
      <c r="R690" s="39"/>
      <c r="S690" s="154" t="s">
        <v>158</v>
      </c>
      <c r="T690" s="7" t="str">
        <f>Tabela813[[#This Row],[NR]]&amp;" - "&amp;Tabela813[[#This Row],[Especificação]]</f>
        <v>1.6.1.1.04.0.1.00 - Serviços de Informação e Tecnologia - Principal</v>
      </c>
    </row>
    <row r="691" spans="1:20" ht="30" x14ac:dyDescent="0.25">
      <c r="A691" s="179"/>
      <c r="B691" s="51"/>
      <c r="C691" s="22" t="s">
        <v>1537</v>
      </c>
      <c r="D691" s="22" t="s">
        <v>1542</v>
      </c>
      <c r="E691" s="22" t="s">
        <v>1537</v>
      </c>
      <c r="F691" s="22" t="s">
        <v>1537</v>
      </c>
      <c r="G691" s="22" t="s">
        <v>1551</v>
      </c>
      <c r="H691" s="22" t="s">
        <v>1540</v>
      </c>
      <c r="I691" s="22" t="s">
        <v>1546</v>
      </c>
      <c r="J691" s="22" t="s">
        <v>1543</v>
      </c>
      <c r="K691" s="20" t="str">
        <f>IF(Tabela813[[#This Row],[C]]&lt;&gt;"",IF(Tabela813[[#This Row],[RED]]&lt;&gt;"",(Tabela813[[#This Row],[RED]] &amp; "."),"") &amp; CONCATENATE(Tabela813[[#This Row],[C]],".",Tabela813[[#This Row],[O]],".",Tabela813[[#This Row],[E]],".",Tabela813[[#This Row],[D1]],".",Tabela813[[#This Row],[D2]],".",Tabela813[[#This Row],[D3]],".",Tabela813[[#This Row],[T]],".",Tabela813[[#This Row],[D4]]),"")</f>
        <v>1.6.1.1.04.0.2.00</v>
      </c>
      <c r="L691" s="23" t="s">
        <v>1237</v>
      </c>
      <c r="M691" s="20" t="str">
        <f t="shared" si="15"/>
        <v>A</v>
      </c>
      <c r="N691" s="20">
        <f>IF(VALUE(Tabela813[[#This Row],[RED]]) &gt; 0,1,0) + IF(VALUE(J691)&gt;0,8,IF(VALUE(I691)&gt;0,7,IF(VALUE(H691)&gt;0,6,IF(VALUE(G691)&gt;0,5,IF(VALUE(F691)&gt;0,4,IF(VALUE(E691)&gt;0,3,IF(VALUE(D691)&gt;0,2,1)))))))</f>
        <v>7</v>
      </c>
      <c r="O691" s="22" t="s">
        <v>51</v>
      </c>
      <c r="P691" s="1" t="s">
        <v>286</v>
      </c>
      <c r="Q691" s="1"/>
      <c r="R691" s="39"/>
      <c r="S691" s="154" t="s">
        <v>158</v>
      </c>
      <c r="T691" s="7" t="str">
        <f>Tabela813[[#This Row],[NR]]&amp;" - "&amp;Tabela813[[#This Row],[Especificação]]</f>
        <v>1.6.1.1.04.0.2.00 - Serviços de Informação e Tecnologia - Multas e Juros de Mora</v>
      </c>
    </row>
    <row r="692" spans="1:20" ht="30" x14ac:dyDescent="0.25">
      <c r="A692" s="179"/>
      <c r="B692" s="51"/>
      <c r="C692" s="22" t="s">
        <v>1537</v>
      </c>
      <c r="D692" s="22" t="s">
        <v>1542</v>
      </c>
      <c r="E692" s="22" t="s">
        <v>1537</v>
      </c>
      <c r="F692" s="22" t="s">
        <v>1537</v>
      </c>
      <c r="G692" s="22" t="s">
        <v>1551</v>
      </c>
      <c r="H692" s="22" t="s">
        <v>1540</v>
      </c>
      <c r="I692" s="22" t="s">
        <v>1538</v>
      </c>
      <c r="J692" s="22" t="s">
        <v>1543</v>
      </c>
      <c r="K692" s="20" t="str">
        <f>IF(Tabela813[[#This Row],[C]]&lt;&gt;"",IF(Tabela813[[#This Row],[RED]]&lt;&gt;"",(Tabela813[[#This Row],[RED]] &amp; "."),"") &amp; CONCATENATE(Tabela813[[#This Row],[C]],".",Tabela813[[#This Row],[O]],".",Tabela813[[#This Row],[E]],".",Tabela813[[#This Row],[D1]],".",Tabela813[[#This Row],[D2]],".",Tabela813[[#This Row],[D3]],".",Tabela813[[#This Row],[T]],".",Tabela813[[#This Row],[D4]]),"")</f>
        <v>1.6.1.1.04.0.3.00</v>
      </c>
      <c r="L692" s="23" t="s">
        <v>1238</v>
      </c>
      <c r="M692" s="20" t="str">
        <f t="shared" si="15"/>
        <v>A</v>
      </c>
      <c r="N692" s="20">
        <f>IF(VALUE(Tabela813[[#This Row],[RED]]) &gt; 0,1,0) + IF(VALUE(J692)&gt;0,8,IF(VALUE(I692)&gt;0,7,IF(VALUE(H692)&gt;0,6,IF(VALUE(G692)&gt;0,5,IF(VALUE(F692)&gt;0,4,IF(VALUE(E692)&gt;0,3,IF(VALUE(D692)&gt;0,2,1)))))))</f>
        <v>7</v>
      </c>
      <c r="O692" s="22" t="s">
        <v>51</v>
      </c>
      <c r="P692" s="1" t="s">
        <v>286</v>
      </c>
      <c r="Q692" s="1"/>
      <c r="R692" s="39"/>
      <c r="S692" s="154" t="s">
        <v>158</v>
      </c>
      <c r="T692" s="7" t="str">
        <f>Tabela813[[#This Row],[NR]]&amp;" - "&amp;Tabela813[[#This Row],[Especificação]]</f>
        <v>1.6.1.1.04.0.3.00 - Serviços de Informação e Tecnologia - Dívida Ativa</v>
      </c>
    </row>
    <row r="693" spans="1:20" ht="30" x14ac:dyDescent="0.25">
      <c r="A693" s="179"/>
      <c r="B693" s="51"/>
      <c r="C693" s="22" t="s">
        <v>1537</v>
      </c>
      <c r="D693" s="22" t="s">
        <v>1542</v>
      </c>
      <c r="E693" s="22" t="s">
        <v>1537</v>
      </c>
      <c r="F693" s="22" t="s">
        <v>1537</v>
      </c>
      <c r="G693" s="22" t="s">
        <v>1551</v>
      </c>
      <c r="H693" s="22" t="s">
        <v>1540</v>
      </c>
      <c r="I693" s="22" t="s">
        <v>1547</v>
      </c>
      <c r="J693" s="22" t="s">
        <v>1543</v>
      </c>
      <c r="K693" s="20" t="str">
        <f>IF(Tabela813[[#This Row],[C]]&lt;&gt;"",IF(Tabela813[[#This Row],[RED]]&lt;&gt;"",(Tabela813[[#This Row],[RED]] &amp; "."),"") &amp; CONCATENATE(Tabela813[[#This Row],[C]],".",Tabela813[[#This Row],[O]],".",Tabela813[[#This Row],[E]],".",Tabela813[[#This Row],[D1]],".",Tabela813[[#This Row],[D2]],".",Tabela813[[#This Row],[D3]],".",Tabela813[[#This Row],[T]],".",Tabela813[[#This Row],[D4]]),"")</f>
        <v>1.6.1.1.04.0.4.00</v>
      </c>
      <c r="L693" s="23" t="s">
        <v>1239</v>
      </c>
      <c r="M693" s="20" t="str">
        <f t="shared" si="15"/>
        <v>A</v>
      </c>
      <c r="N693" s="20">
        <f>IF(VALUE(Tabela813[[#This Row],[RED]]) &gt; 0,1,0) + IF(VALUE(J693)&gt;0,8,IF(VALUE(I693)&gt;0,7,IF(VALUE(H693)&gt;0,6,IF(VALUE(G693)&gt;0,5,IF(VALUE(F693)&gt;0,4,IF(VALUE(E693)&gt;0,3,IF(VALUE(D693)&gt;0,2,1)))))))</f>
        <v>7</v>
      </c>
      <c r="O693" s="22" t="s">
        <v>51</v>
      </c>
      <c r="P693" s="1" t="s">
        <v>286</v>
      </c>
      <c r="Q693" s="1"/>
      <c r="R693" s="39"/>
      <c r="S693" s="154" t="s">
        <v>158</v>
      </c>
      <c r="T693" s="7" t="str">
        <f>Tabela813[[#This Row],[NR]]&amp;" - "&amp;Tabela813[[#This Row],[Especificação]]</f>
        <v>1.6.1.1.04.0.4.00 - Serviços de Informação e Tecnologia - Dívida Ativa - Multas e Juros de Mora da Dívida Ativa</v>
      </c>
    </row>
    <row r="694" spans="1:20" ht="30" x14ac:dyDescent="0.25">
      <c r="A694" s="179"/>
      <c r="B694" s="51"/>
      <c r="C694" s="22" t="s">
        <v>1537</v>
      </c>
      <c r="D694" s="22" t="s">
        <v>1542</v>
      </c>
      <c r="E694" s="22" t="s">
        <v>1537</v>
      </c>
      <c r="F694" s="22" t="s">
        <v>1537</v>
      </c>
      <c r="G694" s="22" t="s">
        <v>1551</v>
      </c>
      <c r="H694" s="22" t="s">
        <v>1540</v>
      </c>
      <c r="I694" s="22" t="s">
        <v>1548</v>
      </c>
      <c r="J694" s="22" t="s">
        <v>1543</v>
      </c>
      <c r="K694" s="20" t="str">
        <f>IF(Tabela813[[#This Row],[C]]&lt;&gt;"",IF(Tabela813[[#This Row],[RED]]&lt;&gt;"",(Tabela813[[#This Row],[RED]] &amp; "."),"") &amp; CONCATENATE(Tabela813[[#This Row],[C]],".",Tabela813[[#This Row],[O]],".",Tabela813[[#This Row],[E]],".",Tabela813[[#This Row],[D1]],".",Tabela813[[#This Row],[D2]],".",Tabela813[[#This Row],[D3]],".",Tabela813[[#This Row],[T]],".",Tabela813[[#This Row],[D4]]),"")</f>
        <v>1.6.1.1.04.0.5.00</v>
      </c>
      <c r="L694" s="23" t="s">
        <v>1240</v>
      </c>
      <c r="M694" s="20" t="str">
        <f t="shared" si="15"/>
        <v>A</v>
      </c>
      <c r="N694" s="20">
        <f>IF(VALUE(Tabela813[[#This Row],[RED]]) &gt; 0,1,0) + IF(VALUE(J694)&gt;0,8,IF(VALUE(I694)&gt;0,7,IF(VALUE(H694)&gt;0,6,IF(VALUE(G694)&gt;0,5,IF(VALUE(F694)&gt;0,4,IF(VALUE(E694)&gt;0,3,IF(VALUE(D694)&gt;0,2,1)))))))</f>
        <v>7</v>
      </c>
      <c r="O694" s="22" t="s">
        <v>51</v>
      </c>
      <c r="P694" s="1" t="s">
        <v>286</v>
      </c>
      <c r="Q694" s="1"/>
      <c r="R694" s="39"/>
      <c r="S694" s="154" t="s">
        <v>158</v>
      </c>
      <c r="T694" s="7" t="str">
        <f>Tabela813[[#This Row],[NR]]&amp;" - "&amp;Tabela813[[#This Row],[Especificação]]</f>
        <v>1.6.1.1.04.0.5.00 - Serviços de Informação e Tecnologia - Multas</v>
      </c>
    </row>
    <row r="695" spans="1:20" ht="30" x14ac:dyDescent="0.25">
      <c r="A695" s="179"/>
      <c r="B695" s="51"/>
      <c r="C695" s="22" t="s">
        <v>1537</v>
      </c>
      <c r="D695" s="22" t="s">
        <v>1542</v>
      </c>
      <c r="E695" s="22" t="s">
        <v>1537</v>
      </c>
      <c r="F695" s="22" t="s">
        <v>1537</v>
      </c>
      <c r="G695" s="22" t="s">
        <v>1551</v>
      </c>
      <c r="H695" s="22" t="s">
        <v>1540</v>
      </c>
      <c r="I695" s="22" t="s">
        <v>1542</v>
      </c>
      <c r="J695" s="22" t="s">
        <v>1543</v>
      </c>
      <c r="K695" s="20" t="str">
        <f>IF(Tabela813[[#This Row],[C]]&lt;&gt;"",IF(Tabela813[[#This Row],[RED]]&lt;&gt;"",(Tabela813[[#This Row],[RED]] &amp; "."),"") &amp; CONCATENATE(Tabela813[[#This Row],[C]],".",Tabela813[[#This Row],[O]],".",Tabela813[[#This Row],[E]],".",Tabela813[[#This Row],[D1]],".",Tabela813[[#This Row],[D2]],".",Tabela813[[#This Row],[D3]],".",Tabela813[[#This Row],[T]],".",Tabela813[[#This Row],[D4]]),"")</f>
        <v>1.6.1.1.04.0.6.00</v>
      </c>
      <c r="L695" s="23" t="s">
        <v>1241</v>
      </c>
      <c r="M695" s="20" t="str">
        <f t="shared" si="15"/>
        <v>A</v>
      </c>
      <c r="N695" s="20">
        <f>IF(VALUE(Tabela813[[#This Row],[RED]]) &gt; 0,1,0) + IF(VALUE(J695)&gt;0,8,IF(VALUE(I695)&gt;0,7,IF(VALUE(H695)&gt;0,6,IF(VALUE(G695)&gt;0,5,IF(VALUE(F695)&gt;0,4,IF(VALUE(E695)&gt;0,3,IF(VALUE(D695)&gt;0,2,1)))))))</f>
        <v>7</v>
      </c>
      <c r="O695" s="22" t="s">
        <v>51</v>
      </c>
      <c r="P695" s="1" t="s">
        <v>286</v>
      </c>
      <c r="Q695" s="1"/>
      <c r="R695" s="39"/>
      <c r="S695" s="154" t="s">
        <v>158</v>
      </c>
      <c r="T695" s="7" t="str">
        <f>Tabela813[[#This Row],[NR]]&amp;" - "&amp;Tabela813[[#This Row],[Especificação]]</f>
        <v>1.6.1.1.04.0.6.00 - Serviços de Informação e Tecnologia - Juros de Mora</v>
      </c>
    </row>
    <row r="696" spans="1:20" ht="30" x14ac:dyDescent="0.25">
      <c r="A696" s="179"/>
      <c r="B696" s="51"/>
      <c r="C696" s="22" t="s">
        <v>1537</v>
      </c>
      <c r="D696" s="22" t="s">
        <v>1542</v>
      </c>
      <c r="E696" s="22" t="s">
        <v>1537</v>
      </c>
      <c r="F696" s="22" t="s">
        <v>1537</v>
      </c>
      <c r="G696" s="22" t="s">
        <v>1551</v>
      </c>
      <c r="H696" s="22" t="s">
        <v>1540</v>
      </c>
      <c r="I696" s="22" t="s">
        <v>1544</v>
      </c>
      <c r="J696" s="22" t="s">
        <v>1543</v>
      </c>
      <c r="K696" s="20" t="str">
        <f>IF(Tabela813[[#This Row],[C]]&lt;&gt;"",IF(Tabela813[[#This Row],[RED]]&lt;&gt;"",(Tabela813[[#This Row],[RED]] &amp; "."),"") &amp; CONCATENATE(Tabela813[[#This Row],[C]],".",Tabela813[[#This Row],[O]],".",Tabela813[[#This Row],[E]],".",Tabela813[[#This Row],[D1]],".",Tabela813[[#This Row],[D2]],".",Tabela813[[#This Row],[D3]],".",Tabela813[[#This Row],[T]],".",Tabela813[[#This Row],[D4]]),"")</f>
        <v>1.6.1.1.04.0.7.00</v>
      </c>
      <c r="L696" s="23" t="s">
        <v>1242</v>
      </c>
      <c r="M696" s="20" t="str">
        <f t="shared" si="15"/>
        <v>A</v>
      </c>
      <c r="N696" s="20">
        <f>IF(VALUE(Tabela813[[#This Row],[RED]]) &gt; 0,1,0) + IF(VALUE(J696)&gt;0,8,IF(VALUE(I696)&gt;0,7,IF(VALUE(H696)&gt;0,6,IF(VALUE(G696)&gt;0,5,IF(VALUE(F696)&gt;0,4,IF(VALUE(E696)&gt;0,3,IF(VALUE(D696)&gt;0,2,1)))))))</f>
        <v>7</v>
      </c>
      <c r="O696" s="22" t="s">
        <v>51</v>
      </c>
      <c r="P696" s="1" t="s">
        <v>286</v>
      </c>
      <c r="Q696" s="1"/>
      <c r="R696" s="39"/>
      <c r="S696" s="154" t="s">
        <v>158</v>
      </c>
      <c r="T696" s="7" t="str">
        <f>Tabela813[[#This Row],[NR]]&amp;" - "&amp;Tabela813[[#This Row],[Especificação]]</f>
        <v>1.6.1.1.04.0.7.00 - Serviços de Informação e Tecnologia - Dívida Ativa - Multas da Dívida Ativa</v>
      </c>
    </row>
    <row r="697" spans="1:20" ht="30" x14ac:dyDescent="0.25">
      <c r="A697" s="179"/>
      <c r="B697" s="51"/>
      <c r="C697" s="22" t="s">
        <v>1537</v>
      </c>
      <c r="D697" s="22" t="s">
        <v>1542</v>
      </c>
      <c r="E697" s="22" t="s">
        <v>1537</v>
      </c>
      <c r="F697" s="22" t="s">
        <v>1537</v>
      </c>
      <c r="G697" s="22" t="s">
        <v>1551</v>
      </c>
      <c r="H697" s="22" t="s">
        <v>1540</v>
      </c>
      <c r="I697" s="22" t="s">
        <v>1545</v>
      </c>
      <c r="J697" s="22" t="s">
        <v>1543</v>
      </c>
      <c r="K697" s="20" t="str">
        <f>IF(Tabela813[[#This Row],[C]]&lt;&gt;"",IF(Tabela813[[#This Row],[RED]]&lt;&gt;"",(Tabela813[[#This Row],[RED]] &amp; "."),"") &amp; CONCATENATE(Tabela813[[#This Row],[C]],".",Tabela813[[#This Row],[O]],".",Tabela813[[#This Row],[E]],".",Tabela813[[#This Row],[D1]],".",Tabela813[[#This Row],[D2]],".",Tabela813[[#This Row],[D3]],".",Tabela813[[#This Row],[T]],".",Tabela813[[#This Row],[D4]]),"")</f>
        <v>1.6.1.1.04.0.8.00</v>
      </c>
      <c r="L697" s="23" t="s">
        <v>1243</v>
      </c>
      <c r="M697" s="20" t="str">
        <f t="shared" si="15"/>
        <v>A</v>
      </c>
      <c r="N697" s="20">
        <f>IF(VALUE(Tabela813[[#This Row],[RED]]) &gt; 0,1,0) + IF(VALUE(J697)&gt;0,8,IF(VALUE(I697)&gt;0,7,IF(VALUE(H697)&gt;0,6,IF(VALUE(G697)&gt;0,5,IF(VALUE(F697)&gt;0,4,IF(VALUE(E697)&gt;0,3,IF(VALUE(D697)&gt;0,2,1)))))))</f>
        <v>7</v>
      </c>
      <c r="O697" s="22" t="s">
        <v>51</v>
      </c>
      <c r="P697" s="1" t="s">
        <v>286</v>
      </c>
      <c r="Q697" s="1"/>
      <c r="R697" s="39"/>
      <c r="S697" s="154" t="s">
        <v>158</v>
      </c>
      <c r="T697" s="7" t="str">
        <f>Tabela813[[#This Row],[NR]]&amp;" - "&amp;Tabela813[[#This Row],[Especificação]]</f>
        <v>1.6.1.1.04.0.8.00 - Serviços de Informação e Tecnologia - Juros de Mora da Dívida Ativa</v>
      </c>
    </row>
    <row r="698" spans="1:20" ht="30" x14ac:dyDescent="0.25">
      <c r="A698" s="179"/>
      <c r="B698" s="51"/>
      <c r="C698" s="22" t="s">
        <v>1537</v>
      </c>
      <c r="D698" s="22" t="s">
        <v>1542</v>
      </c>
      <c r="E698" s="22" t="s">
        <v>1537</v>
      </c>
      <c r="F698" s="22" t="s">
        <v>1537</v>
      </c>
      <c r="G698" s="22" t="s">
        <v>1570</v>
      </c>
      <c r="H698" s="22" t="s">
        <v>1540</v>
      </c>
      <c r="I698" s="22" t="s">
        <v>1540</v>
      </c>
      <c r="J698" s="22" t="s">
        <v>1543</v>
      </c>
      <c r="K698" s="20" t="str">
        <f>IF(Tabela813[[#This Row],[C]]&lt;&gt;"",IF(Tabela813[[#This Row],[RED]]&lt;&gt;"",(Tabela813[[#This Row],[RED]] &amp; "."),"") &amp; CONCATENATE(Tabela813[[#This Row],[C]],".",Tabela813[[#This Row],[O]],".",Tabela813[[#This Row],[E]],".",Tabela813[[#This Row],[D1]],".",Tabela813[[#This Row],[D2]],".",Tabela813[[#This Row],[D3]],".",Tabela813[[#This Row],[T]],".",Tabela813[[#This Row],[D4]]),"")</f>
        <v>1.6.1.1.50.0.0.00</v>
      </c>
      <c r="L698" s="23" t="s">
        <v>4468</v>
      </c>
      <c r="M698" s="20" t="s">
        <v>3098</v>
      </c>
      <c r="N698" s="20">
        <f>IF(VALUE(Tabela813[[#This Row],[RED]]) &gt; 0,1,0) + IF(VALUE(J698)&gt;0,8,IF(VALUE(I698)&gt;0,7,IF(VALUE(H698)&gt;0,6,IF(VALUE(G698)&gt;0,5,IF(VALUE(F698)&gt;0,4,IF(VALUE(E698)&gt;0,3,IF(VALUE(D698)&gt;0,2,1)))))))</f>
        <v>5</v>
      </c>
      <c r="O698" s="22" t="s">
        <v>55</v>
      </c>
      <c r="P698" s="1" t="s">
        <v>4470</v>
      </c>
      <c r="Q698" s="1"/>
      <c r="R698" s="39"/>
      <c r="S698" s="154"/>
      <c r="T698" s="7" t="str">
        <f>Tabela813[[#This Row],[NR]]&amp;" - "&amp;Tabela813[[#This Row],[Especificação]]</f>
        <v>1.6.1.1.50.0.0.00 - Serviços de Administração Previdenciária</v>
      </c>
    </row>
    <row r="699" spans="1:20" ht="30" x14ac:dyDescent="0.25">
      <c r="A699" s="179"/>
      <c r="B699" s="51"/>
      <c r="C699" s="22" t="s">
        <v>1537</v>
      </c>
      <c r="D699" s="22" t="s">
        <v>1542</v>
      </c>
      <c r="E699" s="22" t="s">
        <v>1537</v>
      </c>
      <c r="F699" s="22" t="s">
        <v>1537</v>
      </c>
      <c r="G699" s="22" t="s">
        <v>1570</v>
      </c>
      <c r="H699" s="22" t="s">
        <v>1549</v>
      </c>
      <c r="I699" s="22" t="s">
        <v>1540</v>
      </c>
      <c r="J699" s="22" t="s">
        <v>1543</v>
      </c>
      <c r="K699" s="20" t="str">
        <f>IF(Tabela813[[#This Row],[C]]&lt;&gt;"",IF(Tabela813[[#This Row],[RED]]&lt;&gt;"",(Tabela813[[#This Row],[RED]] &amp; "."),"") &amp; CONCATENATE(Tabela813[[#This Row],[C]],".",Tabela813[[#This Row],[O]],".",Tabela813[[#This Row],[E]],".",Tabela813[[#This Row],[D1]],".",Tabela813[[#This Row],[D2]],".",Tabela813[[#This Row],[D3]],".",Tabela813[[#This Row],[T]],".",Tabela813[[#This Row],[D4]]),"")</f>
        <v>1.6.1.1.50.9.0.00</v>
      </c>
      <c r="L699" s="23" t="s">
        <v>4472</v>
      </c>
      <c r="M699" s="20" t="str">
        <f t="shared" si="15"/>
        <v>S</v>
      </c>
      <c r="N699" s="20">
        <f>IF(VALUE(Tabela813[[#This Row],[RED]]) &gt; 0,1,0) + IF(VALUE(J699)&gt;0,8,IF(VALUE(I699)&gt;0,7,IF(VALUE(H699)&gt;0,6,IF(VALUE(G699)&gt;0,5,IF(VALUE(F699)&gt;0,4,IF(VALUE(E699)&gt;0,3,IF(VALUE(D699)&gt;0,2,1)))))))</f>
        <v>6</v>
      </c>
      <c r="O699" s="22" t="s">
        <v>55</v>
      </c>
      <c r="P699" s="1" t="s">
        <v>4473</v>
      </c>
      <c r="Q699" s="1"/>
      <c r="R699" s="39"/>
      <c r="S699" s="154"/>
      <c r="T699" s="7" t="str">
        <f>Tabela813[[#This Row],[NR]]&amp;" - "&amp;Tabela813[[#This Row],[Especificação]]</f>
        <v>1.6.1.1.50.9.0.00 - Outros Serviços de Administração Previdenciária</v>
      </c>
    </row>
    <row r="700" spans="1:20" ht="30" x14ac:dyDescent="0.25">
      <c r="A700" s="179"/>
      <c r="B700" s="51"/>
      <c r="C700" s="22" t="s">
        <v>1537</v>
      </c>
      <c r="D700" s="22" t="s">
        <v>1542</v>
      </c>
      <c r="E700" s="22" t="s">
        <v>1537</v>
      </c>
      <c r="F700" s="22" t="s">
        <v>1537</v>
      </c>
      <c r="G700" s="22" t="s">
        <v>1570</v>
      </c>
      <c r="H700" s="22" t="s">
        <v>1549</v>
      </c>
      <c r="I700" s="22" t="s">
        <v>1537</v>
      </c>
      <c r="J700" s="22" t="s">
        <v>1543</v>
      </c>
      <c r="K700" s="20" t="str">
        <f>IF(Tabela813[[#This Row],[C]]&lt;&gt;"",IF(Tabela813[[#This Row],[RED]]&lt;&gt;"",(Tabela813[[#This Row],[RED]] &amp; "."),"") &amp; CONCATENATE(Tabela813[[#This Row],[C]],".",Tabela813[[#This Row],[O]],".",Tabela813[[#This Row],[E]],".",Tabela813[[#This Row],[D1]],".",Tabela813[[#This Row],[D2]],".",Tabela813[[#This Row],[D3]],".",Tabela813[[#This Row],[T]],".",Tabela813[[#This Row],[D4]]),"")</f>
        <v>1.6.1.1.50.9.1.00</v>
      </c>
      <c r="L700" s="23" t="s">
        <v>4474</v>
      </c>
      <c r="M700" s="20" t="str">
        <f t="shared" si="15"/>
        <v>A</v>
      </c>
      <c r="N700" s="20">
        <f>IF(VALUE(Tabela813[[#This Row],[RED]]) &gt; 0,1,0) + IF(VALUE(J700)&gt;0,8,IF(VALUE(I700)&gt;0,7,IF(VALUE(H700)&gt;0,6,IF(VALUE(G700)&gt;0,5,IF(VALUE(F700)&gt;0,4,IF(VALUE(E700)&gt;0,3,IF(VALUE(D700)&gt;0,2,1)))))))</f>
        <v>7</v>
      </c>
      <c r="O700" s="22" t="s">
        <v>55</v>
      </c>
      <c r="P700" s="1" t="s">
        <v>4473</v>
      </c>
      <c r="Q700" s="1"/>
      <c r="R700" s="39"/>
      <c r="S700" s="154"/>
      <c r="T700" s="7" t="str">
        <f>Tabela813[[#This Row],[NR]]&amp;" - "&amp;Tabela813[[#This Row],[Especificação]]</f>
        <v>1.6.1.1.50.9.1.00 - Outros Serviços de Administração Previdenciária - Principal</v>
      </c>
    </row>
    <row r="701" spans="1:20" ht="30" x14ac:dyDescent="0.25">
      <c r="A701" s="179"/>
      <c r="B701" s="51"/>
      <c r="C701" s="22" t="s">
        <v>1537</v>
      </c>
      <c r="D701" s="22" t="s">
        <v>1542</v>
      </c>
      <c r="E701" s="22" t="s">
        <v>1537</v>
      </c>
      <c r="F701" s="22" t="s">
        <v>1537</v>
      </c>
      <c r="G701" s="22" t="s">
        <v>1570</v>
      </c>
      <c r="H701" s="22" t="s">
        <v>1549</v>
      </c>
      <c r="I701" s="22" t="s">
        <v>1546</v>
      </c>
      <c r="J701" s="22" t="s">
        <v>1543</v>
      </c>
      <c r="K701" s="20" t="str">
        <f>IF(Tabela813[[#This Row],[C]]&lt;&gt;"",IF(Tabela813[[#This Row],[RED]]&lt;&gt;"",(Tabela813[[#This Row],[RED]] &amp; "."),"") &amp; CONCATENATE(Tabela813[[#This Row],[C]],".",Tabela813[[#This Row],[O]],".",Tabela813[[#This Row],[E]],".",Tabela813[[#This Row],[D1]],".",Tabela813[[#This Row],[D2]],".",Tabela813[[#This Row],[D3]],".",Tabela813[[#This Row],[T]],".",Tabela813[[#This Row],[D4]]),"")</f>
        <v>1.6.1.1.50.9.2.00</v>
      </c>
      <c r="L701" s="23" t="s">
        <v>6129</v>
      </c>
      <c r="M701" s="20" t="str">
        <f t="shared" si="15"/>
        <v>A</v>
      </c>
      <c r="N701" s="20">
        <f>IF(VALUE(Tabela813[[#This Row],[RED]]) &gt; 0,1,0) + IF(VALUE(J701)&gt;0,8,IF(VALUE(I701)&gt;0,7,IF(VALUE(H701)&gt;0,6,IF(VALUE(G701)&gt;0,5,IF(VALUE(F701)&gt;0,4,IF(VALUE(E701)&gt;0,3,IF(VALUE(D701)&gt;0,2,1)))))))</f>
        <v>7</v>
      </c>
      <c r="O701" s="22" t="s">
        <v>55</v>
      </c>
      <c r="P701" s="1" t="s">
        <v>4473</v>
      </c>
      <c r="Q701" s="1"/>
      <c r="R701" s="39"/>
      <c r="S701" s="154"/>
      <c r="T701" s="7" t="str">
        <f>Tabela813[[#This Row],[NR]]&amp;" - "&amp;Tabela813[[#This Row],[Especificação]]</f>
        <v>1.6.1.1.50.9.2.00 - Outros Serviços de Administração Previdenciária - Multas e Juros de Mora</v>
      </c>
    </row>
    <row r="702" spans="1:20" ht="30" x14ac:dyDescent="0.25">
      <c r="A702" s="179"/>
      <c r="B702" s="51"/>
      <c r="C702" s="22" t="s">
        <v>1537</v>
      </c>
      <c r="D702" s="22" t="s">
        <v>1542</v>
      </c>
      <c r="E702" s="22" t="s">
        <v>1537</v>
      </c>
      <c r="F702" s="22" t="s">
        <v>1537</v>
      </c>
      <c r="G702" s="22" t="s">
        <v>1570</v>
      </c>
      <c r="H702" s="22" t="s">
        <v>1549</v>
      </c>
      <c r="I702" s="22" t="s">
        <v>1538</v>
      </c>
      <c r="J702" s="22" t="s">
        <v>1543</v>
      </c>
      <c r="K702" s="20" t="str">
        <f>IF(Tabela813[[#This Row],[C]]&lt;&gt;"",IF(Tabela813[[#This Row],[RED]]&lt;&gt;"",(Tabela813[[#This Row],[RED]] &amp; "."),"") &amp; CONCATENATE(Tabela813[[#This Row],[C]],".",Tabela813[[#This Row],[O]],".",Tabela813[[#This Row],[E]],".",Tabela813[[#This Row],[D1]],".",Tabela813[[#This Row],[D2]],".",Tabela813[[#This Row],[D3]],".",Tabela813[[#This Row],[T]],".",Tabela813[[#This Row],[D4]]),"")</f>
        <v>1.6.1.1.50.9.3.00</v>
      </c>
      <c r="L702" s="23" t="s">
        <v>6130</v>
      </c>
      <c r="M702" s="20" t="str">
        <f t="shared" si="15"/>
        <v>A</v>
      </c>
      <c r="N702" s="20">
        <f>IF(VALUE(Tabela813[[#This Row],[RED]]) &gt; 0,1,0) + IF(VALUE(J702)&gt;0,8,IF(VALUE(I702)&gt;0,7,IF(VALUE(H702)&gt;0,6,IF(VALUE(G702)&gt;0,5,IF(VALUE(F702)&gt;0,4,IF(VALUE(E702)&gt;0,3,IF(VALUE(D702)&gt;0,2,1)))))))</f>
        <v>7</v>
      </c>
      <c r="O702" s="22" t="s">
        <v>55</v>
      </c>
      <c r="P702" s="1" t="s">
        <v>4473</v>
      </c>
      <c r="Q702" s="1"/>
      <c r="R702" s="39"/>
      <c r="S702" s="154"/>
      <c r="T702" s="7" t="str">
        <f>Tabela813[[#This Row],[NR]]&amp;" - "&amp;Tabela813[[#This Row],[Especificação]]</f>
        <v>1.6.1.1.50.9.3.00 - Outros Serviços de Administração Previdenciária - Dívida Ativa</v>
      </c>
    </row>
    <row r="703" spans="1:20" ht="30" x14ac:dyDescent="0.25">
      <c r="A703" s="179"/>
      <c r="B703" s="51"/>
      <c r="C703" s="22" t="s">
        <v>1537</v>
      </c>
      <c r="D703" s="22" t="s">
        <v>1542</v>
      </c>
      <c r="E703" s="22" t="s">
        <v>1537</v>
      </c>
      <c r="F703" s="22" t="s">
        <v>1537</v>
      </c>
      <c r="G703" s="22" t="s">
        <v>1570</v>
      </c>
      <c r="H703" s="22" t="s">
        <v>1549</v>
      </c>
      <c r="I703" s="22" t="s">
        <v>1547</v>
      </c>
      <c r="J703" s="22" t="s">
        <v>1543</v>
      </c>
      <c r="K703" s="20" t="str">
        <f>IF(Tabela813[[#This Row],[C]]&lt;&gt;"",IF(Tabela813[[#This Row],[RED]]&lt;&gt;"",(Tabela813[[#This Row],[RED]] &amp; "."),"") &amp; CONCATENATE(Tabela813[[#This Row],[C]],".",Tabela813[[#This Row],[O]],".",Tabela813[[#This Row],[E]],".",Tabela813[[#This Row],[D1]],".",Tabela813[[#This Row],[D2]],".",Tabela813[[#This Row],[D3]],".",Tabela813[[#This Row],[T]],".",Tabela813[[#This Row],[D4]]),"")</f>
        <v>1.6.1.1.50.9.4.00</v>
      </c>
      <c r="L703" s="23" t="s">
        <v>4475</v>
      </c>
      <c r="M703" s="20" t="str">
        <f t="shared" si="15"/>
        <v>A</v>
      </c>
      <c r="N703" s="20">
        <f>IF(VALUE(Tabela813[[#This Row],[RED]]) &gt; 0,1,0) + IF(VALUE(J703)&gt;0,8,IF(VALUE(I703)&gt;0,7,IF(VALUE(H703)&gt;0,6,IF(VALUE(G703)&gt;0,5,IF(VALUE(F703)&gt;0,4,IF(VALUE(E703)&gt;0,3,IF(VALUE(D703)&gt;0,2,1)))))))</f>
        <v>7</v>
      </c>
      <c r="O703" s="22" t="s">
        <v>55</v>
      </c>
      <c r="P703" s="1" t="s">
        <v>4473</v>
      </c>
      <c r="Q703" s="1"/>
      <c r="R703" s="39"/>
      <c r="S703" s="154"/>
      <c r="T703" s="7" t="str">
        <f>Tabela813[[#This Row],[NR]]&amp;" - "&amp;Tabela813[[#This Row],[Especificação]]</f>
        <v>1.6.1.1.50.9.4.00 - Outros Serviços de Administração Previdenciária - Dívida Ativa - Multas e Juros de Mora da Dívida Ativa</v>
      </c>
    </row>
    <row r="704" spans="1:20" ht="30" x14ac:dyDescent="0.25">
      <c r="A704" s="179"/>
      <c r="B704" s="51"/>
      <c r="C704" s="22" t="s">
        <v>1537</v>
      </c>
      <c r="D704" s="22" t="s">
        <v>1542</v>
      </c>
      <c r="E704" s="22" t="s">
        <v>1537</v>
      </c>
      <c r="F704" s="22" t="s">
        <v>1537</v>
      </c>
      <c r="G704" s="22" t="s">
        <v>1570</v>
      </c>
      <c r="H704" s="22" t="s">
        <v>1549</v>
      </c>
      <c r="I704" s="22" t="s">
        <v>1548</v>
      </c>
      <c r="J704" s="22" t="s">
        <v>1543</v>
      </c>
      <c r="K704" s="20" t="str">
        <f>IF(Tabela813[[#This Row],[C]]&lt;&gt;"",IF(Tabela813[[#This Row],[RED]]&lt;&gt;"",(Tabela813[[#This Row],[RED]] &amp; "."),"") &amp; CONCATENATE(Tabela813[[#This Row],[C]],".",Tabela813[[#This Row],[O]],".",Tabela813[[#This Row],[E]],".",Tabela813[[#This Row],[D1]],".",Tabela813[[#This Row],[D2]],".",Tabela813[[#This Row],[D3]],".",Tabela813[[#This Row],[T]],".",Tabela813[[#This Row],[D4]]),"")</f>
        <v>1.6.1.1.50.9.5.00</v>
      </c>
      <c r="L704" s="23" t="s">
        <v>4476</v>
      </c>
      <c r="M704" s="20" t="str">
        <f t="shared" si="15"/>
        <v>A</v>
      </c>
      <c r="N704" s="20">
        <f>IF(VALUE(Tabela813[[#This Row],[RED]]) &gt; 0,1,0) + IF(VALUE(J704)&gt;0,8,IF(VALUE(I704)&gt;0,7,IF(VALUE(H704)&gt;0,6,IF(VALUE(G704)&gt;0,5,IF(VALUE(F704)&gt;0,4,IF(VALUE(E704)&gt;0,3,IF(VALUE(D704)&gt;0,2,1)))))))</f>
        <v>7</v>
      </c>
      <c r="O704" s="22" t="s">
        <v>55</v>
      </c>
      <c r="P704" s="1" t="s">
        <v>4473</v>
      </c>
      <c r="Q704" s="1"/>
      <c r="R704" s="39"/>
      <c r="S704" s="154"/>
      <c r="T704" s="7" t="str">
        <f>Tabela813[[#This Row],[NR]]&amp;" - "&amp;Tabela813[[#This Row],[Especificação]]</f>
        <v>1.6.1.1.50.9.5.00 - Outros Serviços de Administração Previdenciária - Multas</v>
      </c>
    </row>
    <row r="705" spans="1:20" ht="30" x14ac:dyDescent="0.25">
      <c r="A705" s="179"/>
      <c r="B705" s="51"/>
      <c r="C705" s="22" t="s">
        <v>1537</v>
      </c>
      <c r="D705" s="22" t="s">
        <v>1542</v>
      </c>
      <c r="E705" s="22" t="s">
        <v>1537</v>
      </c>
      <c r="F705" s="22" t="s">
        <v>1537</v>
      </c>
      <c r="G705" s="22" t="s">
        <v>1570</v>
      </c>
      <c r="H705" s="22" t="s">
        <v>1549</v>
      </c>
      <c r="I705" s="22" t="s">
        <v>1542</v>
      </c>
      <c r="J705" s="22" t="s">
        <v>1543</v>
      </c>
      <c r="K705" s="20" t="str">
        <f>IF(Tabela813[[#This Row],[C]]&lt;&gt;"",IF(Tabela813[[#This Row],[RED]]&lt;&gt;"",(Tabela813[[#This Row],[RED]] &amp; "."),"") &amp; CONCATENATE(Tabela813[[#This Row],[C]],".",Tabela813[[#This Row],[O]],".",Tabela813[[#This Row],[E]],".",Tabela813[[#This Row],[D1]],".",Tabela813[[#This Row],[D2]],".",Tabela813[[#This Row],[D3]],".",Tabela813[[#This Row],[T]],".",Tabela813[[#This Row],[D4]]),"")</f>
        <v>1.6.1.1.50.9.6.00</v>
      </c>
      <c r="L705" s="23" t="s">
        <v>4477</v>
      </c>
      <c r="M705" s="20" t="str">
        <f t="shared" si="15"/>
        <v>A</v>
      </c>
      <c r="N705" s="20">
        <f>IF(VALUE(Tabela813[[#This Row],[RED]]) &gt; 0,1,0) + IF(VALUE(J705)&gt;0,8,IF(VALUE(I705)&gt;0,7,IF(VALUE(H705)&gt;0,6,IF(VALUE(G705)&gt;0,5,IF(VALUE(F705)&gt;0,4,IF(VALUE(E705)&gt;0,3,IF(VALUE(D705)&gt;0,2,1)))))))</f>
        <v>7</v>
      </c>
      <c r="O705" s="22" t="s">
        <v>55</v>
      </c>
      <c r="P705" s="1" t="s">
        <v>4473</v>
      </c>
      <c r="Q705" s="1"/>
      <c r="R705" s="39"/>
      <c r="S705" s="154"/>
      <c r="T705" s="7" t="str">
        <f>Tabela813[[#This Row],[NR]]&amp;" - "&amp;Tabela813[[#This Row],[Especificação]]</f>
        <v>1.6.1.1.50.9.6.00 - Outros Serviços de Administração Previdenciária - Juros de Mora</v>
      </c>
    </row>
    <row r="706" spans="1:20" ht="30" x14ac:dyDescent="0.25">
      <c r="A706" s="179"/>
      <c r="B706" s="51"/>
      <c r="C706" s="22" t="s">
        <v>1537</v>
      </c>
      <c r="D706" s="22" t="s">
        <v>1542</v>
      </c>
      <c r="E706" s="22" t="s">
        <v>1537</v>
      </c>
      <c r="F706" s="22" t="s">
        <v>1537</v>
      </c>
      <c r="G706" s="22" t="s">
        <v>1570</v>
      </c>
      <c r="H706" s="22" t="s">
        <v>1549</v>
      </c>
      <c r="I706" s="22" t="s">
        <v>1544</v>
      </c>
      <c r="J706" s="22" t="s">
        <v>1543</v>
      </c>
      <c r="K706" s="20" t="str">
        <f>IF(Tabela813[[#This Row],[C]]&lt;&gt;"",IF(Tabela813[[#This Row],[RED]]&lt;&gt;"",(Tabela813[[#This Row],[RED]] &amp; "."),"") &amp; CONCATENATE(Tabela813[[#This Row],[C]],".",Tabela813[[#This Row],[O]],".",Tabela813[[#This Row],[E]],".",Tabela813[[#This Row],[D1]],".",Tabela813[[#This Row],[D2]],".",Tabela813[[#This Row],[D3]],".",Tabela813[[#This Row],[T]],".",Tabela813[[#This Row],[D4]]),"")</f>
        <v>1.6.1.1.50.9.7.00</v>
      </c>
      <c r="L706" s="23" t="s">
        <v>6131</v>
      </c>
      <c r="M706" s="20" t="str">
        <f t="shared" si="15"/>
        <v>A</v>
      </c>
      <c r="N706" s="20">
        <f>IF(VALUE(Tabela813[[#This Row],[RED]]) &gt; 0,1,0) + IF(VALUE(J706)&gt;0,8,IF(VALUE(I706)&gt;0,7,IF(VALUE(H706)&gt;0,6,IF(VALUE(G706)&gt;0,5,IF(VALUE(F706)&gt;0,4,IF(VALUE(E706)&gt;0,3,IF(VALUE(D706)&gt;0,2,1)))))))</f>
        <v>7</v>
      </c>
      <c r="O706" s="22" t="s">
        <v>55</v>
      </c>
      <c r="P706" s="1" t="s">
        <v>4473</v>
      </c>
      <c r="Q706" s="1"/>
      <c r="R706" s="39"/>
      <c r="S706" s="154"/>
      <c r="T706" s="7" t="str">
        <f>Tabela813[[#This Row],[NR]]&amp;" - "&amp;Tabela813[[#This Row],[Especificação]]</f>
        <v>1.6.1.1.50.9.7.00 - Outros Serviços de Administração Previdenciária - Dívida Ativa - Multas da Dívida Ativa</v>
      </c>
    </row>
    <row r="707" spans="1:20" ht="30" x14ac:dyDescent="0.25">
      <c r="A707" s="179"/>
      <c r="B707" s="51"/>
      <c r="C707" s="22" t="s">
        <v>1537</v>
      </c>
      <c r="D707" s="22" t="s">
        <v>1542</v>
      </c>
      <c r="E707" s="22" t="s">
        <v>1537</v>
      </c>
      <c r="F707" s="22" t="s">
        <v>1537</v>
      </c>
      <c r="G707" s="22" t="s">
        <v>1570</v>
      </c>
      <c r="H707" s="22" t="s">
        <v>1549</v>
      </c>
      <c r="I707" s="22" t="s">
        <v>1545</v>
      </c>
      <c r="J707" s="22" t="s">
        <v>1543</v>
      </c>
      <c r="K707" s="20" t="str">
        <f>IF(Tabela813[[#This Row],[C]]&lt;&gt;"",IF(Tabela813[[#This Row],[RED]]&lt;&gt;"",(Tabela813[[#This Row],[RED]] &amp; "."),"") &amp; CONCATENATE(Tabela813[[#This Row],[C]],".",Tabela813[[#This Row],[O]],".",Tabela813[[#This Row],[E]],".",Tabela813[[#This Row],[D1]],".",Tabela813[[#This Row],[D2]],".",Tabela813[[#This Row],[D3]],".",Tabela813[[#This Row],[T]],".",Tabela813[[#This Row],[D4]]),"")</f>
        <v>1.6.1.1.50.9.8.00</v>
      </c>
      <c r="L707" s="23" t="s">
        <v>4478</v>
      </c>
      <c r="M707" s="20" t="str">
        <f t="shared" si="15"/>
        <v>A</v>
      </c>
      <c r="N707" s="20">
        <f>IF(VALUE(Tabela813[[#This Row],[RED]]) &gt; 0,1,0) + IF(VALUE(J707)&gt;0,8,IF(VALUE(I707)&gt;0,7,IF(VALUE(H707)&gt;0,6,IF(VALUE(G707)&gt;0,5,IF(VALUE(F707)&gt;0,4,IF(VALUE(E707)&gt;0,3,IF(VALUE(D707)&gt;0,2,1)))))))</f>
        <v>7</v>
      </c>
      <c r="O707" s="22" t="s">
        <v>55</v>
      </c>
      <c r="P707" s="1" t="s">
        <v>4473</v>
      </c>
      <c r="Q707" s="1"/>
      <c r="R707" s="39"/>
      <c r="S707" s="154"/>
      <c r="T707" s="7" t="str">
        <f>Tabela813[[#This Row],[NR]]&amp;" - "&amp;Tabela813[[#This Row],[Especificação]]</f>
        <v>1.6.1.1.50.9.8.00 - Outros Serviços de Administração Previdenciária - Juros de Mora da Dívida Ativa</v>
      </c>
    </row>
    <row r="708" spans="1:20" ht="45" x14ac:dyDescent="0.25">
      <c r="A708" s="179"/>
      <c r="B708" s="51"/>
      <c r="C708" s="22" t="s">
        <v>1537</v>
      </c>
      <c r="D708" s="22" t="s">
        <v>1542</v>
      </c>
      <c r="E708" s="22" t="s">
        <v>1546</v>
      </c>
      <c r="F708" s="22" t="s">
        <v>1540</v>
      </c>
      <c r="G708" s="22" t="s">
        <v>1543</v>
      </c>
      <c r="H708" s="22" t="s">
        <v>1540</v>
      </c>
      <c r="I708" s="22" t="s">
        <v>1540</v>
      </c>
      <c r="J708" s="22" t="s">
        <v>1543</v>
      </c>
      <c r="K708" s="20" t="str">
        <f>IF(Tabela813[[#This Row],[C]]&lt;&gt;"",IF(Tabela813[[#This Row],[RED]]&lt;&gt;"",(Tabela813[[#This Row],[RED]] &amp; "."),"") &amp; CONCATENATE(Tabela813[[#This Row],[C]],".",Tabela813[[#This Row],[O]],".",Tabela813[[#This Row],[E]],".",Tabela813[[#This Row],[D1]],".",Tabela813[[#This Row],[D2]],".",Tabela813[[#This Row],[D3]],".",Tabela813[[#This Row],[T]],".",Tabela813[[#This Row],[D4]]),"")</f>
        <v>1.6.2.0.00.0.0.00</v>
      </c>
      <c r="L708" s="23" t="s">
        <v>287</v>
      </c>
      <c r="M708" s="20" t="str">
        <f t="shared" si="15"/>
        <v>S</v>
      </c>
      <c r="N708" s="20">
        <f>IF(VALUE(Tabela813[[#This Row],[RED]]) &gt; 0,1,0) + IF(VALUE(J708)&gt;0,8,IF(VALUE(I708)&gt;0,7,IF(VALUE(H708)&gt;0,6,IF(VALUE(G708)&gt;0,5,IF(VALUE(F708)&gt;0,4,IF(VALUE(E708)&gt;0,3,IF(VALUE(D708)&gt;0,2,1)))))))</f>
        <v>3</v>
      </c>
      <c r="O708" s="22" t="s">
        <v>45</v>
      </c>
      <c r="P708" s="1" t="s">
        <v>288</v>
      </c>
      <c r="Q708" s="1"/>
      <c r="R708" s="39"/>
      <c r="S708" s="154" t="s">
        <v>158</v>
      </c>
      <c r="T708" s="7" t="str">
        <f>Tabela813[[#This Row],[NR]]&amp;" - "&amp;Tabela813[[#This Row],[Especificação]]</f>
        <v>1.6.2.0.00.0.0.00 - Serviços e Atividades Referentes à Navegação e ao Transporte</v>
      </c>
    </row>
    <row r="709" spans="1:20" ht="33" customHeight="1" x14ac:dyDescent="0.25">
      <c r="A709" s="179"/>
      <c r="B709" s="51"/>
      <c r="C709" s="22" t="s">
        <v>1537</v>
      </c>
      <c r="D709" s="22" t="s">
        <v>1542</v>
      </c>
      <c r="E709" s="22" t="s">
        <v>1546</v>
      </c>
      <c r="F709" s="22" t="s">
        <v>1537</v>
      </c>
      <c r="G709" s="22" t="s">
        <v>1543</v>
      </c>
      <c r="H709" s="22" t="s">
        <v>1540</v>
      </c>
      <c r="I709" s="22" t="s">
        <v>1540</v>
      </c>
      <c r="J709" s="22" t="s">
        <v>1543</v>
      </c>
      <c r="K709" s="20" t="str">
        <f>IF(Tabela813[[#This Row],[C]]&lt;&gt;"",IF(Tabela813[[#This Row],[RED]]&lt;&gt;"",(Tabela813[[#This Row],[RED]] &amp; "."),"") &amp; CONCATENATE(Tabela813[[#This Row],[C]],".",Tabela813[[#This Row],[O]],".",Tabela813[[#This Row],[E]],".",Tabela813[[#This Row],[D1]],".",Tabela813[[#This Row],[D2]],".",Tabela813[[#This Row],[D3]],".",Tabela813[[#This Row],[T]],".",Tabela813[[#This Row],[D4]]),"")</f>
        <v>1.6.2.1.00.0.0.00</v>
      </c>
      <c r="L709" s="23" t="s">
        <v>287</v>
      </c>
      <c r="M709" s="20" t="str">
        <f t="shared" si="15"/>
        <v>S</v>
      </c>
      <c r="N709" s="20">
        <f>IF(VALUE(Tabela813[[#This Row],[RED]]) &gt; 0,1,0) + IF(VALUE(J709)&gt;0,8,IF(VALUE(I709)&gt;0,7,IF(VALUE(H709)&gt;0,6,IF(VALUE(G709)&gt;0,5,IF(VALUE(F709)&gt;0,4,IF(VALUE(E709)&gt;0,3,IF(VALUE(D709)&gt;0,2,1)))))))</f>
        <v>4</v>
      </c>
      <c r="O709" s="22" t="s">
        <v>45</v>
      </c>
      <c r="P709" s="1" t="s">
        <v>288</v>
      </c>
      <c r="Q709" s="1"/>
      <c r="R709" s="39"/>
      <c r="S709" s="154" t="s">
        <v>158</v>
      </c>
      <c r="T709" s="7" t="str">
        <f>Tabela813[[#This Row],[NR]]&amp;" - "&amp;Tabela813[[#This Row],[Especificação]]</f>
        <v>1.6.2.1.00.0.0.00 - Serviços e Atividades Referentes à Navegação e ao Transporte</v>
      </c>
    </row>
    <row r="710" spans="1:20" ht="30" x14ac:dyDescent="0.25">
      <c r="A710" s="179"/>
      <c r="B710" s="51"/>
      <c r="C710" s="22" t="s">
        <v>1537</v>
      </c>
      <c r="D710" s="22" t="s">
        <v>1542</v>
      </c>
      <c r="E710" s="22" t="s">
        <v>1546</v>
      </c>
      <c r="F710" s="22" t="s">
        <v>1537</v>
      </c>
      <c r="G710" s="22" t="s">
        <v>1539</v>
      </c>
      <c r="H710" s="22" t="s">
        <v>1540</v>
      </c>
      <c r="I710" s="22" t="s">
        <v>1540</v>
      </c>
      <c r="J710" s="22" t="s">
        <v>1543</v>
      </c>
      <c r="K710" s="20" t="str">
        <f>IF(Tabela813[[#This Row],[C]]&lt;&gt;"",IF(Tabela813[[#This Row],[RED]]&lt;&gt;"",(Tabela813[[#This Row],[RED]] &amp; "."),"") &amp; CONCATENATE(Tabela813[[#This Row],[C]],".",Tabela813[[#This Row],[O]],".",Tabela813[[#This Row],[E]],".",Tabela813[[#This Row],[D1]],".",Tabela813[[#This Row],[D2]],".",Tabela813[[#This Row],[D3]],".",Tabela813[[#This Row],[T]],".",Tabela813[[#This Row],[D4]]),"")</f>
        <v>1.6.2.1.01.0.0.00</v>
      </c>
      <c r="L710" s="23" t="s">
        <v>289</v>
      </c>
      <c r="M710" s="20" t="str">
        <f t="shared" si="15"/>
        <v>S</v>
      </c>
      <c r="N710" s="20">
        <f>IF(VALUE(Tabela813[[#This Row],[RED]]) &gt; 0,1,0) + IF(VALUE(J710)&gt;0,8,IF(VALUE(I710)&gt;0,7,IF(VALUE(H710)&gt;0,6,IF(VALUE(G710)&gt;0,5,IF(VALUE(F710)&gt;0,4,IF(VALUE(E710)&gt;0,3,IF(VALUE(D710)&gt;0,2,1)))))))</f>
        <v>5</v>
      </c>
      <c r="O710" s="22" t="s">
        <v>51</v>
      </c>
      <c r="P710" s="1" t="s">
        <v>290</v>
      </c>
      <c r="Q710" s="1"/>
      <c r="R710" s="39"/>
      <c r="S710" s="154" t="s">
        <v>158</v>
      </c>
      <c r="T710" s="7" t="str">
        <f>Tabela813[[#This Row],[NR]]&amp;" - "&amp;Tabela813[[#This Row],[Especificação]]</f>
        <v>1.6.2.1.01.0.0.00 - Serviços de Navegação</v>
      </c>
    </row>
    <row r="711" spans="1:20" ht="30" x14ac:dyDescent="0.25">
      <c r="A711" s="179"/>
      <c r="B711" s="51"/>
      <c r="C711" s="22" t="s">
        <v>1537</v>
      </c>
      <c r="D711" s="22" t="s">
        <v>1542</v>
      </c>
      <c r="E711" s="22" t="s">
        <v>1546</v>
      </c>
      <c r="F711" s="22" t="s">
        <v>1537</v>
      </c>
      <c r="G711" s="22" t="s">
        <v>1539</v>
      </c>
      <c r="H711" s="22" t="s">
        <v>1546</v>
      </c>
      <c r="I711" s="22" t="s">
        <v>1540</v>
      </c>
      <c r="J711" s="22" t="s">
        <v>1543</v>
      </c>
      <c r="K711" s="20" t="str">
        <f>IF(Tabela813[[#This Row],[C]]&lt;&gt;"",IF(Tabela813[[#This Row],[RED]]&lt;&gt;"",(Tabela813[[#This Row],[RED]] &amp; "."),"") &amp; CONCATENATE(Tabela813[[#This Row],[C]],".",Tabela813[[#This Row],[O]],".",Tabela813[[#This Row],[E]],".",Tabela813[[#This Row],[D1]],".",Tabela813[[#This Row],[D2]],".",Tabela813[[#This Row],[D3]],".",Tabela813[[#This Row],[T]],".",Tabela813[[#This Row],[D4]]),"")</f>
        <v>1.6.2.1.01.2.0.00</v>
      </c>
      <c r="L711" s="23" t="s">
        <v>292</v>
      </c>
      <c r="M711" s="20" t="str">
        <f t="shared" si="15"/>
        <v>S</v>
      </c>
      <c r="N711" s="20">
        <f>IF(VALUE(Tabela813[[#This Row],[RED]]) &gt; 0,1,0) + IF(VALUE(J711)&gt;0,8,IF(VALUE(I711)&gt;0,7,IF(VALUE(H711)&gt;0,6,IF(VALUE(G711)&gt;0,5,IF(VALUE(F711)&gt;0,4,IF(VALUE(E711)&gt;0,3,IF(VALUE(D711)&gt;0,2,1)))))))</f>
        <v>6</v>
      </c>
      <c r="O711" s="22" t="s">
        <v>51</v>
      </c>
      <c r="P711" s="1" t="s">
        <v>4137</v>
      </c>
      <c r="Q711" s="1"/>
      <c r="R711" s="39"/>
      <c r="S711" s="154" t="s">
        <v>158</v>
      </c>
      <c r="T711" s="7" t="str">
        <f>Tabela813[[#This Row],[NR]]&amp;" - "&amp;Tabela813[[#This Row],[Especificação]]</f>
        <v>1.6.2.1.01.2.0.00 - Serviços de Navegação Naval</v>
      </c>
    </row>
    <row r="712" spans="1:20" ht="30" x14ac:dyDescent="0.25">
      <c r="A712" s="179"/>
      <c r="B712" s="51"/>
      <c r="C712" s="22" t="s">
        <v>1537</v>
      </c>
      <c r="D712" s="22" t="s">
        <v>1542</v>
      </c>
      <c r="E712" s="22" t="s">
        <v>1546</v>
      </c>
      <c r="F712" s="22" t="s">
        <v>1537</v>
      </c>
      <c r="G712" s="22" t="s">
        <v>1539</v>
      </c>
      <c r="H712" s="22" t="s">
        <v>1546</v>
      </c>
      <c r="I712" s="22" t="s">
        <v>1537</v>
      </c>
      <c r="J712" s="22" t="s">
        <v>1543</v>
      </c>
      <c r="K712" s="20" t="str">
        <f>IF(Tabela813[[#This Row],[C]]&lt;&gt;"",IF(Tabela813[[#This Row],[RED]]&lt;&gt;"",(Tabela813[[#This Row],[RED]] &amp; "."),"") &amp; CONCATENATE(Tabela813[[#This Row],[C]],".",Tabela813[[#This Row],[O]],".",Tabela813[[#This Row],[E]],".",Tabela813[[#This Row],[D1]],".",Tabela813[[#This Row],[D2]],".",Tabela813[[#This Row],[D3]],".",Tabela813[[#This Row],[T]],".",Tabela813[[#This Row],[D4]]),"")</f>
        <v>1.6.2.1.01.2.1.00</v>
      </c>
      <c r="L712" s="23" t="s">
        <v>1244</v>
      </c>
      <c r="M712" s="20" t="str">
        <f t="shared" si="15"/>
        <v>A</v>
      </c>
      <c r="N712" s="20">
        <f>IF(VALUE(Tabela813[[#This Row],[RED]]) &gt; 0,1,0) + IF(VALUE(J712)&gt;0,8,IF(VALUE(I712)&gt;0,7,IF(VALUE(H712)&gt;0,6,IF(VALUE(G712)&gt;0,5,IF(VALUE(F712)&gt;0,4,IF(VALUE(E712)&gt;0,3,IF(VALUE(D712)&gt;0,2,1)))))))</f>
        <v>7</v>
      </c>
      <c r="O712" s="22" t="s">
        <v>51</v>
      </c>
      <c r="P712" s="1" t="s">
        <v>290</v>
      </c>
      <c r="Q712" s="1"/>
      <c r="R712" s="39"/>
      <c r="S712" s="154" t="s">
        <v>158</v>
      </c>
      <c r="T712" s="7" t="str">
        <f>Tabela813[[#This Row],[NR]]&amp;" - "&amp;Tabela813[[#This Row],[Especificação]]</f>
        <v>1.6.2.1.01.2.1.00 - Serviços de Navegação Naval - Principal</v>
      </c>
    </row>
    <row r="713" spans="1:20" ht="30" x14ac:dyDescent="0.25">
      <c r="A713" s="179"/>
      <c r="B713" s="51"/>
      <c r="C713" s="22" t="s">
        <v>1537</v>
      </c>
      <c r="D713" s="22" t="s">
        <v>1542</v>
      </c>
      <c r="E713" s="22" t="s">
        <v>1546</v>
      </c>
      <c r="F713" s="22" t="s">
        <v>1537</v>
      </c>
      <c r="G713" s="22" t="s">
        <v>1539</v>
      </c>
      <c r="H713" s="22" t="s">
        <v>1546</v>
      </c>
      <c r="I713" s="22" t="s">
        <v>1546</v>
      </c>
      <c r="J713" s="22" t="s">
        <v>1543</v>
      </c>
      <c r="K713" s="20" t="str">
        <f>IF(Tabela813[[#This Row],[C]]&lt;&gt;"",IF(Tabela813[[#This Row],[RED]]&lt;&gt;"",(Tabela813[[#This Row],[RED]] &amp; "."),"") &amp; CONCATENATE(Tabela813[[#This Row],[C]],".",Tabela813[[#This Row],[O]],".",Tabela813[[#This Row],[E]],".",Tabela813[[#This Row],[D1]],".",Tabela813[[#This Row],[D2]],".",Tabela813[[#This Row],[D3]],".",Tabela813[[#This Row],[T]],".",Tabela813[[#This Row],[D4]]),"")</f>
        <v>1.6.2.1.01.2.2.00</v>
      </c>
      <c r="L713" s="23" t="s">
        <v>1245</v>
      </c>
      <c r="M713" s="20" t="str">
        <f t="shared" si="15"/>
        <v>A</v>
      </c>
      <c r="N713" s="20">
        <f>IF(VALUE(Tabela813[[#This Row],[RED]]) &gt; 0,1,0) + IF(VALUE(J713)&gt;0,8,IF(VALUE(I713)&gt;0,7,IF(VALUE(H713)&gt;0,6,IF(VALUE(G713)&gt;0,5,IF(VALUE(F713)&gt;0,4,IF(VALUE(E713)&gt;0,3,IF(VALUE(D713)&gt;0,2,1)))))))</f>
        <v>7</v>
      </c>
      <c r="O713" s="22" t="s">
        <v>51</v>
      </c>
      <c r="P713" s="1" t="s">
        <v>290</v>
      </c>
      <c r="Q713" s="1"/>
      <c r="R713" s="39"/>
      <c r="S713" s="154" t="s">
        <v>158</v>
      </c>
      <c r="T713" s="7" t="str">
        <f>Tabela813[[#This Row],[NR]]&amp;" - "&amp;Tabela813[[#This Row],[Especificação]]</f>
        <v>1.6.2.1.01.2.2.00 - Serviços de Navegação Naval - Multas e Juros de Mora</v>
      </c>
    </row>
    <row r="714" spans="1:20" ht="30" x14ac:dyDescent="0.25">
      <c r="A714" s="179"/>
      <c r="B714" s="51"/>
      <c r="C714" s="22" t="s">
        <v>1537</v>
      </c>
      <c r="D714" s="22" t="s">
        <v>1542</v>
      </c>
      <c r="E714" s="22" t="s">
        <v>1546</v>
      </c>
      <c r="F714" s="22" t="s">
        <v>1537</v>
      </c>
      <c r="G714" s="22" t="s">
        <v>1539</v>
      </c>
      <c r="H714" s="22" t="s">
        <v>1546</v>
      </c>
      <c r="I714" s="22" t="s">
        <v>1538</v>
      </c>
      <c r="J714" s="22" t="s">
        <v>1543</v>
      </c>
      <c r="K714" s="20" t="str">
        <f>IF(Tabela813[[#This Row],[C]]&lt;&gt;"",IF(Tabela813[[#This Row],[RED]]&lt;&gt;"",(Tabela813[[#This Row],[RED]] &amp; "."),"") &amp; CONCATENATE(Tabela813[[#This Row],[C]],".",Tabela813[[#This Row],[O]],".",Tabela813[[#This Row],[E]],".",Tabela813[[#This Row],[D1]],".",Tabela813[[#This Row],[D2]],".",Tabela813[[#This Row],[D3]],".",Tabela813[[#This Row],[T]],".",Tabela813[[#This Row],[D4]]),"")</f>
        <v>1.6.2.1.01.2.3.00</v>
      </c>
      <c r="L714" s="23" t="s">
        <v>1246</v>
      </c>
      <c r="M714" s="20" t="str">
        <f t="shared" si="15"/>
        <v>A</v>
      </c>
      <c r="N714" s="20">
        <f>IF(VALUE(Tabela813[[#This Row],[RED]]) &gt; 0,1,0) + IF(VALUE(J714)&gt;0,8,IF(VALUE(I714)&gt;0,7,IF(VALUE(H714)&gt;0,6,IF(VALUE(G714)&gt;0,5,IF(VALUE(F714)&gt;0,4,IF(VALUE(E714)&gt;0,3,IF(VALUE(D714)&gt;0,2,1)))))))</f>
        <v>7</v>
      </c>
      <c r="O714" s="22" t="s">
        <v>51</v>
      </c>
      <c r="P714" s="1" t="s">
        <v>290</v>
      </c>
      <c r="Q714" s="1"/>
      <c r="R714" s="39"/>
      <c r="S714" s="154" t="s">
        <v>158</v>
      </c>
      <c r="T714" s="7" t="str">
        <f>Tabela813[[#This Row],[NR]]&amp;" - "&amp;Tabela813[[#This Row],[Especificação]]</f>
        <v>1.6.2.1.01.2.3.00 - Serviços de Navegação Naval - Dívida Ativa</v>
      </c>
    </row>
    <row r="715" spans="1:20" ht="30" x14ac:dyDescent="0.25">
      <c r="A715" s="179"/>
      <c r="B715" s="51"/>
      <c r="C715" s="22" t="s">
        <v>1537</v>
      </c>
      <c r="D715" s="22" t="s">
        <v>1542</v>
      </c>
      <c r="E715" s="22" t="s">
        <v>1546</v>
      </c>
      <c r="F715" s="22" t="s">
        <v>1537</v>
      </c>
      <c r="G715" s="22" t="s">
        <v>1539</v>
      </c>
      <c r="H715" s="22" t="s">
        <v>1546</v>
      </c>
      <c r="I715" s="22" t="s">
        <v>1547</v>
      </c>
      <c r="J715" s="22" t="s">
        <v>1543</v>
      </c>
      <c r="K715" s="20" t="str">
        <f>IF(Tabela813[[#This Row],[C]]&lt;&gt;"",IF(Tabela813[[#This Row],[RED]]&lt;&gt;"",(Tabela813[[#This Row],[RED]] &amp; "."),"") &amp; CONCATENATE(Tabela813[[#This Row],[C]],".",Tabela813[[#This Row],[O]],".",Tabela813[[#This Row],[E]],".",Tabela813[[#This Row],[D1]],".",Tabela813[[#This Row],[D2]],".",Tabela813[[#This Row],[D3]],".",Tabela813[[#This Row],[T]],".",Tabela813[[#This Row],[D4]]),"")</f>
        <v>1.6.2.1.01.2.4.00</v>
      </c>
      <c r="L715" s="23" t="s">
        <v>1247</v>
      </c>
      <c r="M715" s="20" t="str">
        <f t="shared" si="15"/>
        <v>A</v>
      </c>
      <c r="N715" s="20">
        <f>IF(VALUE(Tabela813[[#This Row],[RED]]) &gt; 0,1,0) + IF(VALUE(J715)&gt;0,8,IF(VALUE(I715)&gt;0,7,IF(VALUE(H715)&gt;0,6,IF(VALUE(G715)&gt;0,5,IF(VALUE(F715)&gt;0,4,IF(VALUE(E715)&gt;0,3,IF(VALUE(D715)&gt;0,2,1)))))))</f>
        <v>7</v>
      </c>
      <c r="O715" s="22" t="s">
        <v>51</v>
      </c>
      <c r="P715" s="1" t="s">
        <v>290</v>
      </c>
      <c r="Q715" s="1"/>
      <c r="R715" s="39"/>
      <c r="S715" s="154" t="s">
        <v>158</v>
      </c>
      <c r="T715" s="7" t="str">
        <f>Tabela813[[#This Row],[NR]]&amp;" - "&amp;Tabela813[[#This Row],[Especificação]]</f>
        <v>1.6.2.1.01.2.4.00 - Serviços de Navegação Naval - Dívida Ativa - Multas e Juros de Mora da Dívida Ativa</v>
      </c>
    </row>
    <row r="716" spans="1:20" ht="30" x14ac:dyDescent="0.25">
      <c r="A716" s="179"/>
      <c r="B716" s="51"/>
      <c r="C716" s="22" t="s">
        <v>1537</v>
      </c>
      <c r="D716" s="22" t="s">
        <v>1542</v>
      </c>
      <c r="E716" s="22" t="s">
        <v>1546</v>
      </c>
      <c r="F716" s="22" t="s">
        <v>1537</v>
      </c>
      <c r="G716" s="22" t="s">
        <v>1539</v>
      </c>
      <c r="H716" s="22" t="s">
        <v>1546</v>
      </c>
      <c r="I716" s="22" t="s">
        <v>1548</v>
      </c>
      <c r="J716" s="22" t="s">
        <v>1543</v>
      </c>
      <c r="K716" s="20" t="str">
        <f>IF(Tabela813[[#This Row],[C]]&lt;&gt;"",IF(Tabela813[[#This Row],[RED]]&lt;&gt;"",(Tabela813[[#This Row],[RED]] &amp; "."),"") &amp; CONCATENATE(Tabela813[[#This Row],[C]],".",Tabela813[[#This Row],[O]],".",Tabela813[[#This Row],[E]],".",Tabela813[[#This Row],[D1]],".",Tabela813[[#This Row],[D2]],".",Tabela813[[#This Row],[D3]],".",Tabela813[[#This Row],[T]],".",Tabela813[[#This Row],[D4]]),"")</f>
        <v>1.6.2.1.01.2.5.00</v>
      </c>
      <c r="L716" s="23" t="s">
        <v>1248</v>
      </c>
      <c r="M716" s="20" t="str">
        <f t="shared" si="15"/>
        <v>A</v>
      </c>
      <c r="N716" s="20">
        <f>IF(VALUE(Tabela813[[#This Row],[RED]]) &gt; 0,1,0) + IF(VALUE(J716)&gt;0,8,IF(VALUE(I716)&gt;0,7,IF(VALUE(H716)&gt;0,6,IF(VALUE(G716)&gt;0,5,IF(VALUE(F716)&gt;0,4,IF(VALUE(E716)&gt;0,3,IF(VALUE(D716)&gt;0,2,1)))))))</f>
        <v>7</v>
      </c>
      <c r="O716" s="22" t="s">
        <v>51</v>
      </c>
      <c r="P716" s="1" t="s">
        <v>290</v>
      </c>
      <c r="Q716" s="1"/>
      <c r="R716" s="39"/>
      <c r="S716" s="154" t="s">
        <v>158</v>
      </c>
      <c r="T716" s="7" t="str">
        <f>Tabela813[[#This Row],[NR]]&amp;" - "&amp;Tabela813[[#This Row],[Especificação]]</f>
        <v>1.6.2.1.01.2.5.00 - Serviços de Navegação Naval - Multas</v>
      </c>
    </row>
    <row r="717" spans="1:20" ht="30" x14ac:dyDescent="0.25">
      <c r="A717" s="179"/>
      <c r="B717" s="51"/>
      <c r="C717" s="22" t="s">
        <v>1537</v>
      </c>
      <c r="D717" s="22" t="s">
        <v>1542</v>
      </c>
      <c r="E717" s="22" t="s">
        <v>1546</v>
      </c>
      <c r="F717" s="22" t="s">
        <v>1537</v>
      </c>
      <c r="G717" s="22" t="s">
        <v>1539</v>
      </c>
      <c r="H717" s="22" t="s">
        <v>1546</v>
      </c>
      <c r="I717" s="22" t="s">
        <v>1542</v>
      </c>
      <c r="J717" s="22" t="s">
        <v>1543</v>
      </c>
      <c r="K717" s="20" t="str">
        <f>IF(Tabela813[[#This Row],[C]]&lt;&gt;"",IF(Tabela813[[#This Row],[RED]]&lt;&gt;"",(Tabela813[[#This Row],[RED]] &amp; "."),"") &amp; CONCATENATE(Tabela813[[#This Row],[C]],".",Tabela813[[#This Row],[O]],".",Tabela813[[#This Row],[E]],".",Tabela813[[#This Row],[D1]],".",Tabela813[[#This Row],[D2]],".",Tabela813[[#This Row],[D3]],".",Tabela813[[#This Row],[T]],".",Tabela813[[#This Row],[D4]]),"")</f>
        <v>1.6.2.1.01.2.6.00</v>
      </c>
      <c r="L717" s="23" t="s">
        <v>1249</v>
      </c>
      <c r="M717" s="20" t="str">
        <f t="shared" si="15"/>
        <v>A</v>
      </c>
      <c r="N717" s="20">
        <f>IF(VALUE(Tabela813[[#This Row],[RED]]) &gt; 0,1,0) + IF(VALUE(J717)&gt;0,8,IF(VALUE(I717)&gt;0,7,IF(VALUE(H717)&gt;0,6,IF(VALUE(G717)&gt;0,5,IF(VALUE(F717)&gt;0,4,IF(VALUE(E717)&gt;0,3,IF(VALUE(D717)&gt;0,2,1)))))))</f>
        <v>7</v>
      </c>
      <c r="O717" s="22" t="s">
        <v>51</v>
      </c>
      <c r="P717" s="1" t="s">
        <v>290</v>
      </c>
      <c r="Q717" s="1"/>
      <c r="R717" s="39"/>
      <c r="S717" s="154" t="s">
        <v>158</v>
      </c>
      <c r="T717" s="7" t="str">
        <f>Tabela813[[#This Row],[NR]]&amp;" - "&amp;Tabela813[[#This Row],[Especificação]]</f>
        <v>1.6.2.1.01.2.6.00 - Serviços de Navegação Naval - Juros de Mora</v>
      </c>
    </row>
    <row r="718" spans="1:20" ht="30" x14ac:dyDescent="0.25">
      <c r="A718" s="179"/>
      <c r="B718" s="51"/>
      <c r="C718" s="22" t="s">
        <v>1537</v>
      </c>
      <c r="D718" s="22" t="s">
        <v>1542</v>
      </c>
      <c r="E718" s="22" t="s">
        <v>1546</v>
      </c>
      <c r="F718" s="22" t="s">
        <v>1537</v>
      </c>
      <c r="G718" s="22" t="s">
        <v>1539</v>
      </c>
      <c r="H718" s="22" t="s">
        <v>1546</v>
      </c>
      <c r="I718" s="22" t="s">
        <v>1544</v>
      </c>
      <c r="J718" s="22" t="s">
        <v>1543</v>
      </c>
      <c r="K718" s="20" t="str">
        <f>IF(Tabela813[[#This Row],[C]]&lt;&gt;"",IF(Tabela813[[#This Row],[RED]]&lt;&gt;"",(Tabela813[[#This Row],[RED]] &amp; "."),"") &amp; CONCATENATE(Tabela813[[#This Row],[C]],".",Tabela813[[#This Row],[O]],".",Tabela813[[#This Row],[E]],".",Tabela813[[#This Row],[D1]],".",Tabela813[[#This Row],[D2]],".",Tabela813[[#This Row],[D3]],".",Tabela813[[#This Row],[T]],".",Tabela813[[#This Row],[D4]]),"")</f>
        <v>1.6.2.1.01.2.7.00</v>
      </c>
      <c r="L718" s="23" t="s">
        <v>1250</v>
      </c>
      <c r="M718" s="20" t="str">
        <f t="shared" si="15"/>
        <v>A</v>
      </c>
      <c r="N718" s="20">
        <f>IF(VALUE(Tabela813[[#This Row],[RED]]) &gt; 0,1,0) + IF(VALUE(J718)&gt;0,8,IF(VALUE(I718)&gt;0,7,IF(VALUE(H718)&gt;0,6,IF(VALUE(G718)&gt;0,5,IF(VALUE(F718)&gt;0,4,IF(VALUE(E718)&gt;0,3,IF(VALUE(D718)&gt;0,2,1)))))))</f>
        <v>7</v>
      </c>
      <c r="O718" s="22" t="s">
        <v>51</v>
      </c>
      <c r="P718" s="1" t="s">
        <v>290</v>
      </c>
      <c r="Q718" s="1"/>
      <c r="R718" s="39"/>
      <c r="S718" s="154" t="s">
        <v>158</v>
      </c>
      <c r="T718" s="7" t="str">
        <f>Tabela813[[#This Row],[NR]]&amp;" - "&amp;Tabela813[[#This Row],[Especificação]]</f>
        <v>1.6.2.1.01.2.7.00 - Serviços de Navegação Naval - Dívida Ativa - Multas da Dívida Ativa</v>
      </c>
    </row>
    <row r="719" spans="1:20" ht="30" x14ac:dyDescent="0.25">
      <c r="A719" s="179"/>
      <c r="B719" s="51"/>
      <c r="C719" s="22" t="s">
        <v>1537</v>
      </c>
      <c r="D719" s="22" t="s">
        <v>1542</v>
      </c>
      <c r="E719" s="22" t="s">
        <v>1546</v>
      </c>
      <c r="F719" s="22" t="s">
        <v>1537</v>
      </c>
      <c r="G719" s="22" t="s">
        <v>1539</v>
      </c>
      <c r="H719" s="22" t="s">
        <v>1546</v>
      </c>
      <c r="I719" s="22" t="s">
        <v>1545</v>
      </c>
      <c r="J719" s="22" t="s">
        <v>1543</v>
      </c>
      <c r="K719" s="20" t="str">
        <f>IF(Tabela813[[#This Row],[C]]&lt;&gt;"",IF(Tabela813[[#This Row],[RED]]&lt;&gt;"",(Tabela813[[#This Row],[RED]] &amp; "."),"") &amp; CONCATENATE(Tabela813[[#This Row],[C]],".",Tabela813[[#This Row],[O]],".",Tabela813[[#This Row],[E]],".",Tabela813[[#This Row],[D1]],".",Tabela813[[#This Row],[D2]],".",Tabela813[[#This Row],[D3]],".",Tabela813[[#This Row],[T]],".",Tabela813[[#This Row],[D4]]),"")</f>
        <v>1.6.2.1.01.2.8.00</v>
      </c>
      <c r="L719" s="23" t="s">
        <v>1251</v>
      </c>
      <c r="M719" s="20" t="str">
        <f t="shared" si="15"/>
        <v>A</v>
      </c>
      <c r="N719" s="20">
        <f>IF(VALUE(Tabela813[[#This Row],[RED]]) &gt; 0,1,0) + IF(VALUE(J719)&gt;0,8,IF(VALUE(I719)&gt;0,7,IF(VALUE(H719)&gt;0,6,IF(VALUE(G719)&gt;0,5,IF(VALUE(F719)&gt;0,4,IF(VALUE(E719)&gt;0,3,IF(VALUE(D719)&gt;0,2,1)))))))</f>
        <v>7</v>
      </c>
      <c r="O719" s="22" t="s">
        <v>51</v>
      </c>
      <c r="P719" s="1" t="s">
        <v>290</v>
      </c>
      <c r="Q719" s="1"/>
      <c r="R719" s="39"/>
      <c r="S719" s="154" t="s">
        <v>158</v>
      </c>
      <c r="T719" s="7" t="str">
        <f>Tabela813[[#This Row],[NR]]&amp;" - "&amp;Tabela813[[#This Row],[Especificação]]</f>
        <v>1.6.2.1.01.2.8.00 - Serviços de Navegação Naval - Juros de Mora da Dívida Ativa</v>
      </c>
    </row>
    <row r="720" spans="1:20" ht="30" x14ac:dyDescent="0.25">
      <c r="A720" s="179"/>
      <c r="B720" s="51"/>
      <c r="C720" s="22" t="s">
        <v>1537</v>
      </c>
      <c r="D720" s="22" t="s">
        <v>1542</v>
      </c>
      <c r="E720" s="22" t="s">
        <v>1546</v>
      </c>
      <c r="F720" s="22" t="s">
        <v>1537</v>
      </c>
      <c r="G720" s="22" t="s">
        <v>1541</v>
      </c>
      <c r="H720" s="22" t="s">
        <v>1540</v>
      </c>
      <c r="I720" s="22" t="s">
        <v>1540</v>
      </c>
      <c r="J720" s="22" t="s">
        <v>1543</v>
      </c>
      <c r="K720" s="20" t="str">
        <f>IF(Tabela813[[#This Row],[C]]&lt;&gt;"",IF(Tabela813[[#This Row],[RED]]&lt;&gt;"",(Tabela813[[#This Row],[RED]] &amp; "."),"") &amp; CONCATENATE(Tabela813[[#This Row],[C]],".",Tabela813[[#This Row],[O]],".",Tabela813[[#This Row],[E]],".",Tabela813[[#This Row],[D1]],".",Tabela813[[#This Row],[D2]],".",Tabela813[[#This Row],[D3]],".",Tabela813[[#This Row],[T]],".",Tabela813[[#This Row],[D4]]),"")</f>
        <v>1.6.2.1.02.0.0.00</v>
      </c>
      <c r="L720" s="23" t="s">
        <v>293</v>
      </c>
      <c r="M720" s="20" t="str">
        <f t="shared" si="15"/>
        <v>S</v>
      </c>
      <c r="N720" s="20">
        <f>IF(VALUE(Tabela813[[#This Row],[RED]]) &gt; 0,1,0) + IF(VALUE(J720)&gt;0,8,IF(VALUE(I720)&gt;0,7,IF(VALUE(H720)&gt;0,6,IF(VALUE(G720)&gt;0,5,IF(VALUE(F720)&gt;0,4,IF(VALUE(E720)&gt;0,3,IF(VALUE(D720)&gt;0,2,1)))))))</f>
        <v>5</v>
      </c>
      <c r="O720" s="22" t="s">
        <v>51</v>
      </c>
      <c r="P720" s="1" t="s">
        <v>294</v>
      </c>
      <c r="Q720" s="1"/>
      <c r="R720" s="39"/>
      <c r="S720" s="154" t="s">
        <v>158</v>
      </c>
      <c r="T720" s="7" t="str">
        <f>Tabela813[[#This Row],[NR]]&amp;" - "&amp;Tabela813[[#This Row],[Especificação]]</f>
        <v>1.6.2.1.02.0.0.00 - Serviços de Transporte de Passageiros ou Mercadorias</v>
      </c>
    </row>
    <row r="721" spans="1:20" ht="30" x14ac:dyDescent="0.25">
      <c r="A721" s="179"/>
      <c r="B721" s="51"/>
      <c r="C721" s="22" t="s">
        <v>1537</v>
      </c>
      <c r="D721" s="22" t="s">
        <v>1542</v>
      </c>
      <c r="E721" s="22" t="s">
        <v>1546</v>
      </c>
      <c r="F721" s="22" t="s">
        <v>1537</v>
      </c>
      <c r="G721" s="22" t="s">
        <v>1541</v>
      </c>
      <c r="H721" s="22" t="s">
        <v>1540</v>
      </c>
      <c r="I721" s="22" t="s">
        <v>1537</v>
      </c>
      <c r="J721" s="22" t="s">
        <v>1543</v>
      </c>
      <c r="K721" s="20" t="str">
        <f>IF(Tabela813[[#This Row],[C]]&lt;&gt;"",IF(Tabela813[[#This Row],[RED]]&lt;&gt;"",(Tabela813[[#This Row],[RED]] &amp; "."),"") &amp; CONCATENATE(Tabela813[[#This Row],[C]],".",Tabela813[[#This Row],[O]],".",Tabela813[[#This Row],[E]],".",Tabela813[[#This Row],[D1]],".",Tabela813[[#This Row],[D2]],".",Tabela813[[#This Row],[D3]],".",Tabela813[[#This Row],[T]],".",Tabela813[[#This Row],[D4]]),"")</f>
        <v>1.6.2.1.02.0.1.00</v>
      </c>
      <c r="L721" s="23" t="s">
        <v>1252</v>
      </c>
      <c r="M721" s="20" t="str">
        <f t="shared" si="15"/>
        <v>A</v>
      </c>
      <c r="N721" s="20">
        <f>IF(VALUE(Tabela813[[#This Row],[RED]]) &gt; 0,1,0) + IF(VALUE(J721)&gt;0,8,IF(VALUE(I721)&gt;0,7,IF(VALUE(H721)&gt;0,6,IF(VALUE(G721)&gt;0,5,IF(VALUE(F721)&gt;0,4,IF(VALUE(E721)&gt;0,3,IF(VALUE(D721)&gt;0,2,1)))))))</f>
        <v>7</v>
      </c>
      <c r="O721" s="22" t="s">
        <v>51</v>
      </c>
      <c r="P721" s="1" t="s">
        <v>294</v>
      </c>
      <c r="Q721" s="1"/>
      <c r="R721" s="39"/>
      <c r="S721" s="154" t="s">
        <v>158</v>
      </c>
      <c r="T721" s="7" t="str">
        <f>Tabela813[[#This Row],[NR]]&amp;" - "&amp;Tabela813[[#This Row],[Especificação]]</f>
        <v>1.6.2.1.02.0.1.00 - Serviços de Transporte de Passageiros ou Mercadorias - Principal</v>
      </c>
    </row>
    <row r="722" spans="1:20" ht="30" x14ac:dyDescent="0.25">
      <c r="A722" s="179"/>
      <c r="B722" s="51"/>
      <c r="C722" s="22" t="s">
        <v>1537</v>
      </c>
      <c r="D722" s="22" t="s">
        <v>1542</v>
      </c>
      <c r="E722" s="22" t="s">
        <v>1546</v>
      </c>
      <c r="F722" s="22" t="s">
        <v>1537</v>
      </c>
      <c r="G722" s="22" t="s">
        <v>1541</v>
      </c>
      <c r="H722" s="22" t="s">
        <v>1540</v>
      </c>
      <c r="I722" s="22" t="s">
        <v>1546</v>
      </c>
      <c r="J722" s="22" t="s">
        <v>1543</v>
      </c>
      <c r="K722" s="20" t="str">
        <f>IF(Tabela813[[#This Row],[C]]&lt;&gt;"",IF(Tabela813[[#This Row],[RED]]&lt;&gt;"",(Tabela813[[#This Row],[RED]] &amp; "."),"") &amp; CONCATENATE(Tabela813[[#This Row],[C]],".",Tabela813[[#This Row],[O]],".",Tabela813[[#This Row],[E]],".",Tabela813[[#This Row],[D1]],".",Tabela813[[#This Row],[D2]],".",Tabela813[[#This Row],[D3]],".",Tabela813[[#This Row],[T]],".",Tabela813[[#This Row],[D4]]),"")</f>
        <v>1.6.2.1.02.0.2.00</v>
      </c>
      <c r="L722" s="23" t="s">
        <v>1253</v>
      </c>
      <c r="M722" s="20" t="str">
        <f t="shared" si="15"/>
        <v>A</v>
      </c>
      <c r="N722" s="20">
        <f>IF(VALUE(Tabela813[[#This Row],[RED]]) &gt; 0,1,0) + IF(VALUE(J722)&gt;0,8,IF(VALUE(I722)&gt;0,7,IF(VALUE(H722)&gt;0,6,IF(VALUE(G722)&gt;0,5,IF(VALUE(F722)&gt;0,4,IF(VALUE(E722)&gt;0,3,IF(VALUE(D722)&gt;0,2,1)))))))</f>
        <v>7</v>
      </c>
      <c r="O722" s="22" t="s">
        <v>51</v>
      </c>
      <c r="P722" s="1" t="s">
        <v>294</v>
      </c>
      <c r="Q722" s="1"/>
      <c r="R722" s="39"/>
      <c r="S722" s="154" t="s">
        <v>158</v>
      </c>
      <c r="T722" s="7" t="str">
        <f>Tabela813[[#This Row],[NR]]&amp;" - "&amp;Tabela813[[#This Row],[Especificação]]</f>
        <v>1.6.2.1.02.0.2.00 - Serviços de Transporte de Passageiros ou Mercadorias - Multas e Juros de Mora</v>
      </c>
    </row>
    <row r="723" spans="1:20" ht="30" x14ac:dyDescent="0.25">
      <c r="A723" s="179"/>
      <c r="B723" s="51"/>
      <c r="C723" s="22" t="s">
        <v>1537</v>
      </c>
      <c r="D723" s="22" t="s">
        <v>1542</v>
      </c>
      <c r="E723" s="22" t="s">
        <v>1546</v>
      </c>
      <c r="F723" s="22" t="s">
        <v>1537</v>
      </c>
      <c r="G723" s="22" t="s">
        <v>1541</v>
      </c>
      <c r="H723" s="22" t="s">
        <v>1540</v>
      </c>
      <c r="I723" s="22" t="s">
        <v>1538</v>
      </c>
      <c r="J723" s="22" t="s">
        <v>1543</v>
      </c>
      <c r="K723" s="20" t="str">
        <f>IF(Tabela813[[#This Row],[C]]&lt;&gt;"",IF(Tabela813[[#This Row],[RED]]&lt;&gt;"",(Tabela813[[#This Row],[RED]] &amp; "."),"") &amp; CONCATENATE(Tabela813[[#This Row],[C]],".",Tabela813[[#This Row],[O]],".",Tabela813[[#This Row],[E]],".",Tabela813[[#This Row],[D1]],".",Tabela813[[#This Row],[D2]],".",Tabela813[[#This Row],[D3]],".",Tabela813[[#This Row],[T]],".",Tabela813[[#This Row],[D4]]),"")</f>
        <v>1.6.2.1.02.0.3.00</v>
      </c>
      <c r="L723" s="23" t="s">
        <v>1254</v>
      </c>
      <c r="M723" s="20" t="str">
        <f t="shared" si="15"/>
        <v>A</v>
      </c>
      <c r="N723" s="20">
        <f>IF(VALUE(Tabela813[[#This Row],[RED]]) &gt; 0,1,0) + IF(VALUE(J723)&gt;0,8,IF(VALUE(I723)&gt;0,7,IF(VALUE(H723)&gt;0,6,IF(VALUE(G723)&gt;0,5,IF(VALUE(F723)&gt;0,4,IF(VALUE(E723)&gt;0,3,IF(VALUE(D723)&gt;0,2,1)))))))</f>
        <v>7</v>
      </c>
      <c r="O723" s="22" t="s">
        <v>51</v>
      </c>
      <c r="P723" s="1" t="s">
        <v>294</v>
      </c>
      <c r="Q723" s="1"/>
      <c r="R723" s="39"/>
      <c r="S723" s="154" t="s">
        <v>158</v>
      </c>
      <c r="T723" s="7" t="str">
        <f>Tabela813[[#This Row],[NR]]&amp;" - "&amp;Tabela813[[#This Row],[Especificação]]</f>
        <v>1.6.2.1.02.0.3.00 - Serviços de Transporte de Passageiros ou Mercadorias - Dívida Ativa</v>
      </c>
    </row>
    <row r="724" spans="1:20" ht="30" x14ac:dyDescent="0.25">
      <c r="A724" s="179"/>
      <c r="B724" s="51"/>
      <c r="C724" s="22" t="s">
        <v>1537</v>
      </c>
      <c r="D724" s="22" t="s">
        <v>1542</v>
      </c>
      <c r="E724" s="22" t="s">
        <v>1546</v>
      </c>
      <c r="F724" s="22" t="s">
        <v>1537</v>
      </c>
      <c r="G724" s="22" t="s">
        <v>1541</v>
      </c>
      <c r="H724" s="22" t="s">
        <v>1540</v>
      </c>
      <c r="I724" s="22" t="s">
        <v>1547</v>
      </c>
      <c r="J724" s="22" t="s">
        <v>1543</v>
      </c>
      <c r="K724" s="20" t="str">
        <f>IF(Tabela813[[#This Row],[C]]&lt;&gt;"",IF(Tabela813[[#This Row],[RED]]&lt;&gt;"",(Tabela813[[#This Row],[RED]] &amp; "."),"") &amp; CONCATENATE(Tabela813[[#This Row],[C]],".",Tabela813[[#This Row],[O]],".",Tabela813[[#This Row],[E]],".",Tabela813[[#This Row],[D1]],".",Tabela813[[#This Row],[D2]],".",Tabela813[[#This Row],[D3]],".",Tabela813[[#This Row],[T]],".",Tabela813[[#This Row],[D4]]),"")</f>
        <v>1.6.2.1.02.0.4.00</v>
      </c>
      <c r="L724" s="23" t="s">
        <v>1255</v>
      </c>
      <c r="M724" s="20" t="str">
        <f t="shared" si="15"/>
        <v>A</v>
      </c>
      <c r="N724" s="20">
        <f>IF(VALUE(Tabela813[[#This Row],[RED]]) &gt; 0,1,0) + IF(VALUE(J724)&gt;0,8,IF(VALUE(I724)&gt;0,7,IF(VALUE(H724)&gt;0,6,IF(VALUE(G724)&gt;0,5,IF(VALUE(F724)&gt;0,4,IF(VALUE(E724)&gt;0,3,IF(VALUE(D724)&gt;0,2,1)))))))</f>
        <v>7</v>
      </c>
      <c r="O724" s="22" t="s">
        <v>51</v>
      </c>
      <c r="P724" s="1" t="s">
        <v>294</v>
      </c>
      <c r="Q724" s="1"/>
      <c r="R724" s="39"/>
      <c r="S724" s="154" t="s">
        <v>158</v>
      </c>
      <c r="T724" s="7" t="str">
        <f>Tabela813[[#This Row],[NR]]&amp;" - "&amp;Tabela813[[#This Row],[Especificação]]</f>
        <v>1.6.2.1.02.0.4.00 - Serviços de Transporte de Passageiros ou Mercadorias - Dívida Ativa - Multas e Juros de Mora da Dívida Ativa</v>
      </c>
    </row>
    <row r="725" spans="1:20" ht="30" x14ac:dyDescent="0.25">
      <c r="A725" s="179"/>
      <c r="B725" s="51"/>
      <c r="C725" s="22" t="s">
        <v>1537</v>
      </c>
      <c r="D725" s="22" t="s">
        <v>1542</v>
      </c>
      <c r="E725" s="22" t="s">
        <v>1546</v>
      </c>
      <c r="F725" s="22" t="s">
        <v>1537</v>
      </c>
      <c r="G725" s="22" t="s">
        <v>1541</v>
      </c>
      <c r="H725" s="22" t="s">
        <v>1540</v>
      </c>
      <c r="I725" s="22" t="s">
        <v>1548</v>
      </c>
      <c r="J725" s="22" t="s">
        <v>1543</v>
      </c>
      <c r="K725" s="20" t="str">
        <f>IF(Tabela813[[#This Row],[C]]&lt;&gt;"",IF(Tabela813[[#This Row],[RED]]&lt;&gt;"",(Tabela813[[#This Row],[RED]] &amp; "."),"") &amp; CONCATENATE(Tabela813[[#This Row],[C]],".",Tabela813[[#This Row],[O]],".",Tabela813[[#This Row],[E]],".",Tabela813[[#This Row],[D1]],".",Tabela813[[#This Row],[D2]],".",Tabela813[[#This Row],[D3]],".",Tabela813[[#This Row],[T]],".",Tabela813[[#This Row],[D4]]),"")</f>
        <v>1.6.2.1.02.0.5.00</v>
      </c>
      <c r="L725" s="23" t="s">
        <v>1256</v>
      </c>
      <c r="M725" s="20" t="str">
        <f t="shared" si="15"/>
        <v>A</v>
      </c>
      <c r="N725" s="20">
        <f>IF(VALUE(Tabela813[[#This Row],[RED]]) &gt; 0,1,0) + IF(VALUE(J725)&gt;0,8,IF(VALUE(I725)&gt;0,7,IF(VALUE(H725)&gt;0,6,IF(VALUE(G725)&gt;0,5,IF(VALUE(F725)&gt;0,4,IF(VALUE(E725)&gt;0,3,IF(VALUE(D725)&gt;0,2,1)))))))</f>
        <v>7</v>
      </c>
      <c r="O725" s="22" t="s">
        <v>51</v>
      </c>
      <c r="P725" s="1" t="s">
        <v>294</v>
      </c>
      <c r="Q725" s="1"/>
      <c r="R725" s="39"/>
      <c r="S725" s="154" t="s">
        <v>158</v>
      </c>
      <c r="T725" s="7" t="str">
        <f>Tabela813[[#This Row],[NR]]&amp;" - "&amp;Tabela813[[#This Row],[Especificação]]</f>
        <v>1.6.2.1.02.0.5.00 - Serviços de Transporte de Passageiros ou Mercadorias - Multas</v>
      </c>
    </row>
    <row r="726" spans="1:20" ht="30" x14ac:dyDescent="0.25">
      <c r="A726" s="179"/>
      <c r="B726" s="51"/>
      <c r="C726" s="22" t="s">
        <v>1537</v>
      </c>
      <c r="D726" s="22" t="s">
        <v>1542</v>
      </c>
      <c r="E726" s="22" t="s">
        <v>1546</v>
      </c>
      <c r="F726" s="22" t="s">
        <v>1537</v>
      </c>
      <c r="G726" s="22" t="s">
        <v>1541</v>
      </c>
      <c r="H726" s="22" t="s">
        <v>1540</v>
      </c>
      <c r="I726" s="22" t="s">
        <v>1542</v>
      </c>
      <c r="J726" s="22" t="s">
        <v>1543</v>
      </c>
      <c r="K726" s="20" t="str">
        <f>IF(Tabela813[[#This Row],[C]]&lt;&gt;"",IF(Tabela813[[#This Row],[RED]]&lt;&gt;"",(Tabela813[[#This Row],[RED]] &amp; "."),"") &amp; CONCATENATE(Tabela813[[#This Row],[C]],".",Tabela813[[#This Row],[O]],".",Tabela813[[#This Row],[E]],".",Tabela813[[#This Row],[D1]],".",Tabela813[[#This Row],[D2]],".",Tabela813[[#This Row],[D3]],".",Tabela813[[#This Row],[T]],".",Tabela813[[#This Row],[D4]]),"")</f>
        <v>1.6.2.1.02.0.6.00</v>
      </c>
      <c r="L726" s="23" t="s">
        <v>1257</v>
      </c>
      <c r="M726" s="20" t="str">
        <f t="shared" si="15"/>
        <v>A</v>
      </c>
      <c r="N726" s="20">
        <f>IF(VALUE(Tabela813[[#This Row],[RED]]) &gt; 0,1,0) + IF(VALUE(J726)&gt;0,8,IF(VALUE(I726)&gt;0,7,IF(VALUE(H726)&gt;0,6,IF(VALUE(G726)&gt;0,5,IF(VALUE(F726)&gt;0,4,IF(VALUE(E726)&gt;0,3,IF(VALUE(D726)&gt;0,2,1)))))))</f>
        <v>7</v>
      </c>
      <c r="O726" s="22" t="s">
        <v>51</v>
      </c>
      <c r="P726" s="1" t="s">
        <v>294</v>
      </c>
      <c r="Q726" s="1"/>
      <c r="R726" s="39"/>
      <c r="S726" s="154" t="s">
        <v>158</v>
      </c>
      <c r="T726" s="7" t="str">
        <f>Tabela813[[#This Row],[NR]]&amp;" - "&amp;Tabela813[[#This Row],[Especificação]]</f>
        <v>1.6.2.1.02.0.6.00 - Serviços de Transporte de Passageiros ou Mercadorias - Juros de Mora</v>
      </c>
    </row>
    <row r="727" spans="1:20" ht="30" x14ac:dyDescent="0.25">
      <c r="A727" s="179"/>
      <c r="B727" s="51"/>
      <c r="C727" s="22" t="s">
        <v>1537</v>
      </c>
      <c r="D727" s="22" t="s">
        <v>1542</v>
      </c>
      <c r="E727" s="22" t="s">
        <v>1546</v>
      </c>
      <c r="F727" s="22" t="s">
        <v>1537</v>
      </c>
      <c r="G727" s="22" t="s">
        <v>1541</v>
      </c>
      <c r="H727" s="22" t="s">
        <v>1540</v>
      </c>
      <c r="I727" s="22" t="s">
        <v>1544</v>
      </c>
      <c r="J727" s="22" t="s">
        <v>1543</v>
      </c>
      <c r="K727" s="20" t="str">
        <f>IF(Tabela813[[#This Row],[C]]&lt;&gt;"",IF(Tabela813[[#This Row],[RED]]&lt;&gt;"",(Tabela813[[#This Row],[RED]] &amp; "."),"") &amp; CONCATENATE(Tabela813[[#This Row],[C]],".",Tabela813[[#This Row],[O]],".",Tabela813[[#This Row],[E]],".",Tabela813[[#This Row],[D1]],".",Tabela813[[#This Row],[D2]],".",Tabela813[[#This Row],[D3]],".",Tabela813[[#This Row],[T]],".",Tabela813[[#This Row],[D4]]),"")</f>
        <v>1.6.2.1.02.0.7.00</v>
      </c>
      <c r="L727" s="23" t="s">
        <v>1258</v>
      </c>
      <c r="M727" s="20" t="str">
        <f t="shared" ref="M727:M790" si="16">IF(N727 &lt; N728,"S","A")</f>
        <v>A</v>
      </c>
      <c r="N727" s="20">
        <f>IF(VALUE(Tabela813[[#This Row],[RED]]) &gt; 0,1,0) + IF(VALUE(J727)&gt;0,8,IF(VALUE(I727)&gt;0,7,IF(VALUE(H727)&gt;0,6,IF(VALUE(G727)&gt;0,5,IF(VALUE(F727)&gt;0,4,IF(VALUE(E727)&gt;0,3,IF(VALUE(D727)&gt;0,2,1)))))))</f>
        <v>7</v>
      </c>
      <c r="O727" s="22" t="s">
        <v>51</v>
      </c>
      <c r="P727" s="1" t="s">
        <v>294</v>
      </c>
      <c r="Q727" s="1"/>
      <c r="R727" s="39"/>
      <c r="S727" s="154" t="s">
        <v>158</v>
      </c>
      <c r="T727" s="7" t="str">
        <f>Tabela813[[#This Row],[NR]]&amp;" - "&amp;Tabela813[[#This Row],[Especificação]]</f>
        <v>1.6.2.1.02.0.7.00 - Serviços de Transporte de Passageiros ou Mercadorias - Dívida Ativa - Multas da Dívida Ativa</v>
      </c>
    </row>
    <row r="728" spans="1:20" ht="30" x14ac:dyDescent="0.25">
      <c r="A728" s="179"/>
      <c r="B728" s="51"/>
      <c r="C728" s="22" t="s">
        <v>1537</v>
      </c>
      <c r="D728" s="22" t="s">
        <v>1542</v>
      </c>
      <c r="E728" s="22" t="s">
        <v>1546</v>
      </c>
      <c r="F728" s="22" t="s">
        <v>1537</v>
      </c>
      <c r="G728" s="22" t="s">
        <v>1541</v>
      </c>
      <c r="H728" s="22" t="s">
        <v>1540</v>
      </c>
      <c r="I728" s="22" t="s">
        <v>1545</v>
      </c>
      <c r="J728" s="22" t="s">
        <v>1543</v>
      </c>
      <c r="K728" s="20" t="str">
        <f>IF(Tabela813[[#This Row],[C]]&lt;&gt;"",IF(Tabela813[[#This Row],[RED]]&lt;&gt;"",(Tabela813[[#This Row],[RED]] &amp; "."),"") &amp; CONCATENATE(Tabela813[[#This Row],[C]],".",Tabela813[[#This Row],[O]],".",Tabela813[[#This Row],[E]],".",Tabela813[[#This Row],[D1]],".",Tabela813[[#This Row],[D2]],".",Tabela813[[#This Row],[D3]],".",Tabela813[[#This Row],[T]],".",Tabela813[[#This Row],[D4]]),"")</f>
        <v>1.6.2.1.02.0.8.00</v>
      </c>
      <c r="L728" s="23" t="s">
        <v>1259</v>
      </c>
      <c r="M728" s="20" t="str">
        <f t="shared" si="16"/>
        <v>A</v>
      </c>
      <c r="N728" s="20">
        <f>IF(VALUE(Tabela813[[#This Row],[RED]]) &gt; 0,1,0) + IF(VALUE(J728)&gt;0,8,IF(VALUE(I728)&gt;0,7,IF(VALUE(H728)&gt;0,6,IF(VALUE(G728)&gt;0,5,IF(VALUE(F728)&gt;0,4,IF(VALUE(E728)&gt;0,3,IF(VALUE(D728)&gt;0,2,1)))))))</f>
        <v>7</v>
      </c>
      <c r="O728" s="22" t="s">
        <v>51</v>
      </c>
      <c r="P728" s="1" t="s">
        <v>294</v>
      </c>
      <c r="Q728" s="1"/>
      <c r="R728" s="39"/>
      <c r="S728" s="154" t="s">
        <v>158</v>
      </c>
      <c r="T728" s="7" t="str">
        <f>Tabela813[[#This Row],[NR]]&amp;" - "&amp;Tabela813[[#This Row],[Especificação]]</f>
        <v>1.6.2.1.02.0.8.00 - Serviços de Transporte de Passageiros ou Mercadorias - Juros de Mora da Dívida Ativa</v>
      </c>
    </row>
    <row r="729" spans="1:20" x14ac:dyDescent="0.25">
      <c r="A729" s="179"/>
      <c r="B729" s="51"/>
      <c r="C729" s="22" t="s">
        <v>1537</v>
      </c>
      <c r="D729" s="22" t="s">
        <v>1542</v>
      </c>
      <c r="E729" s="22" t="s">
        <v>1546</v>
      </c>
      <c r="F729" s="22" t="s">
        <v>1537</v>
      </c>
      <c r="G729" s="22" t="s">
        <v>1550</v>
      </c>
      <c r="H729" s="22" t="s">
        <v>1540</v>
      </c>
      <c r="I729" s="22" t="s">
        <v>1540</v>
      </c>
      <c r="J729" s="22" t="s">
        <v>1543</v>
      </c>
      <c r="K729" s="20" t="str">
        <f>IF(Tabela813[[#This Row],[C]]&lt;&gt;"",IF(Tabela813[[#This Row],[RED]]&lt;&gt;"",(Tabela813[[#This Row],[RED]] &amp; "."),"") &amp; CONCATENATE(Tabela813[[#This Row],[C]],".",Tabela813[[#This Row],[O]],".",Tabela813[[#This Row],[E]],".",Tabela813[[#This Row],[D1]],".",Tabela813[[#This Row],[D2]],".",Tabela813[[#This Row],[D3]],".",Tabela813[[#This Row],[T]],".",Tabela813[[#This Row],[D4]]),"")</f>
        <v>1.6.2.1.03.0.0.00</v>
      </c>
      <c r="L729" s="23" t="s">
        <v>295</v>
      </c>
      <c r="M729" s="20" t="str">
        <f t="shared" si="16"/>
        <v>S</v>
      </c>
      <c r="N729" s="20">
        <f>IF(VALUE(Tabela813[[#This Row],[RED]]) &gt; 0,1,0) + IF(VALUE(J729)&gt;0,8,IF(VALUE(I729)&gt;0,7,IF(VALUE(H729)&gt;0,6,IF(VALUE(G729)&gt;0,5,IF(VALUE(F729)&gt;0,4,IF(VALUE(E729)&gt;0,3,IF(VALUE(D729)&gt;0,2,1)))))))</f>
        <v>5</v>
      </c>
      <c r="O729" s="22" t="s">
        <v>51</v>
      </c>
      <c r="P729" s="1" t="s">
        <v>296</v>
      </c>
      <c r="Q729" s="1"/>
      <c r="R729" s="39"/>
      <c r="S729" s="154" t="s">
        <v>158</v>
      </c>
      <c r="T729" s="7" t="str">
        <f>Tabela813[[#This Row],[NR]]&amp;" - "&amp;Tabela813[[#This Row],[Especificação]]</f>
        <v>1.6.2.1.03.0.0.00 - Serviços Portuários</v>
      </c>
    </row>
    <row r="730" spans="1:20" x14ac:dyDescent="0.25">
      <c r="A730" s="179"/>
      <c r="B730" s="51"/>
      <c r="C730" s="22" t="s">
        <v>1537</v>
      </c>
      <c r="D730" s="22" t="s">
        <v>1542</v>
      </c>
      <c r="E730" s="22" t="s">
        <v>1546</v>
      </c>
      <c r="F730" s="22" t="s">
        <v>1537</v>
      </c>
      <c r="G730" s="22" t="s">
        <v>1550</v>
      </c>
      <c r="H730" s="22" t="s">
        <v>1540</v>
      </c>
      <c r="I730" s="22" t="s">
        <v>1537</v>
      </c>
      <c r="J730" s="22" t="s">
        <v>1543</v>
      </c>
      <c r="K730" s="20" t="str">
        <f>IF(Tabela813[[#This Row],[C]]&lt;&gt;"",IF(Tabela813[[#This Row],[RED]]&lt;&gt;"",(Tabela813[[#This Row],[RED]] &amp; "."),"") &amp; CONCATENATE(Tabela813[[#This Row],[C]],".",Tabela813[[#This Row],[O]],".",Tabela813[[#This Row],[E]],".",Tabela813[[#This Row],[D1]],".",Tabela813[[#This Row],[D2]],".",Tabela813[[#This Row],[D3]],".",Tabela813[[#This Row],[T]],".",Tabela813[[#This Row],[D4]]),"")</f>
        <v>1.6.2.1.03.0.1.00</v>
      </c>
      <c r="L730" s="23" t="s">
        <v>1260</v>
      </c>
      <c r="M730" s="20" t="str">
        <f t="shared" si="16"/>
        <v>A</v>
      </c>
      <c r="N730" s="20">
        <f>IF(VALUE(Tabela813[[#This Row],[RED]]) &gt; 0,1,0) + IF(VALUE(J730)&gt;0,8,IF(VALUE(I730)&gt;0,7,IF(VALUE(H730)&gt;0,6,IF(VALUE(G730)&gt;0,5,IF(VALUE(F730)&gt;0,4,IF(VALUE(E730)&gt;0,3,IF(VALUE(D730)&gt;0,2,1)))))))</f>
        <v>7</v>
      </c>
      <c r="O730" s="22" t="s">
        <v>51</v>
      </c>
      <c r="P730" s="1" t="s">
        <v>296</v>
      </c>
      <c r="Q730" s="1"/>
      <c r="R730" s="39"/>
      <c r="S730" s="154" t="s">
        <v>158</v>
      </c>
      <c r="T730" s="7" t="str">
        <f>Tabela813[[#This Row],[NR]]&amp;" - "&amp;Tabela813[[#This Row],[Especificação]]</f>
        <v>1.6.2.1.03.0.1.00 - Serviços Portuários - Principal</v>
      </c>
    </row>
    <row r="731" spans="1:20" x14ac:dyDescent="0.25">
      <c r="A731" s="179"/>
      <c r="B731" s="51"/>
      <c r="C731" s="22" t="s">
        <v>1537</v>
      </c>
      <c r="D731" s="22" t="s">
        <v>1542</v>
      </c>
      <c r="E731" s="22" t="s">
        <v>1546</v>
      </c>
      <c r="F731" s="22" t="s">
        <v>1537</v>
      </c>
      <c r="G731" s="22" t="s">
        <v>1550</v>
      </c>
      <c r="H731" s="22" t="s">
        <v>1540</v>
      </c>
      <c r="I731" s="22" t="s">
        <v>1546</v>
      </c>
      <c r="J731" s="22" t="s">
        <v>1543</v>
      </c>
      <c r="K731" s="20" t="str">
        <f>IF(Tabela813[[#This Row],[C]]&lt;&gt;"",IF(Tabela813[[#This Row],[RED]]&lt;&gt;"",(Tabela813[[#This Row],[RED]] &amp; "."),"") &amp; CONCATENATE(Tabela813[[#This Row],[C]],".",Tabela813[[#This Row],[O]],".",Tabela813[[#This Row],[E]],".",Tabela813[[#This Row],[D1]],".",Tabela813[[#This Row],[D2]],".",Tabela813[[#This Row],[D3]],".",Tabela813[[#This Row],[T]],".",Tabela813[[#This Row],[D4]]),"")</f>
        <v>1.6.2.1.03.0.2.00</v>
      </c>
      <c r="L731" s="23" t="s">
        <v>1261</v>
      </c>
      <c r="M731" s="20" t="str">
        <f t="shared" si="16"/>
        <v>A</v>
      </c>
      <c r="N731" s="20">
        <f>IF(VALUE(Tabela813[[#This Row],[RED]]) &gt; 0,1,0) + IF(VALUE(J731)&gt;0,8,IF(VALUE(I731)&gt;0,7,IF(VALUE(H731)&gt;0,6,IF(VALUE(G731)&gt;0,5,IF(VALUE(F731)&gt;0,4,IF(VALUE(E731)&gt;0,3,IF(VALUE(D731)&gt;0,2,1)))))))</f>
        <v>7</v>
      </c>
      <c r="O731" s="22" t="s">
        <v>51</v>
      </c>
      <c r="P731" s="1" t="s">
        <v>296</v>
      </c>
      <c r="Q731" s="1"/>
      <c r="R731" s="39"/>
      <c r="S731" s="154" t="s">
        <v>158</v>
      </c>
      <c r="T731" s="7" t="str">
        <f>Tabela813[[#This Row],[NR]]&amp;" - "&amp;Tabela813[[#This Row],[Especificação]]</f>
        <v>1.6.2.1.03.0.2.00 - Serviços Portuários - Multas e Juros de Mora</v>
      </c>
    </row>
    <row r="732" spans="1:20" x14ac:dyDescent="0.25">
      <c r="A732" s="179"/>
      <c r="B732" s="51"/>
      <c r="C732" s="22" t="s">
        <v>1537</v>
      </c>
      <c r="D732" s="22" t="s">
        <v>1542</v>
      </c>
      <c r="E732" s="22" t="s">
        <v>1546</v>
      </c>
      <c r="F732" s="22" t="s">
        <v>1537</v>
      </c>
      <c r="G732" s="22" t="s">
        <v>1550</v>
      </c>
      <c r="H732" s="22" t="s">
        <v>1540</v>
      </c>
      <c r="I732" s="22" t="s">
        <v>1538</v>
      </c>
      <c r="J732" s="22" t="s">
        <v>1543</v>
      </c>
      <c r="K732" s="20" t="str">
        <f>IF(Tabela813[[#This Row],[C]]&lt;&gt;"",IF(Tabela813[[#This Row],[RED]]&lt;&gt;"",(Tabela813[[#This Row],[RED]] &amp; "."),"") &amp; CONCATENATE(Tabela813[[#This Row],[C]],".",Tabela813[[#This Row],[O]],".",Tabela813[[#This Row],[E]],".",Tabela813[[#This Row],[D1]],".",Tabela813[[#This Row],[D2]],".",Tabela813[[#This Row],[D3]],".",Tabela813[[#This Row],[T]],".",Tabela813[[#This Row],[D4]]),"")</f>
        <v>1.6.2.1.03.0.3.00</v>
      </c>
      <c r="L732" s="23" t="s">
        <v>1262</v>
      </c>
      <c r="M732" s="20" t="str">
        <f t="shared" si="16"/>
        <v>A</v>
      </c>
      <c r="N732" s="20">
        <f>IF(VALUE(Tabela813[[#This Row],[RED]]) &gt; 0,1,0) + IF(VALUE(J732)&gt;0,8,IF(VALUE(I732)&gt;0,7,IF(VALUE(H732)&gt;0,6,IF(VALUE(G732)&gt;0,5,IF(VALUE(F732)&gt;0,4,IF(VALUE(E732)&gt;0,3,IF(VALUE(D732)&gt;0,2,1)))))))</f>
        <v>7</v>
      </c>
      <c r="O732" s="22" t="s">
        <v>51</v>
      </c>
      <c r="P732" s="1" t="s">
        <v>296</v>
      </c>
      <c r="Q732" s="1"/>
      <c r="R732" s="39"/>
      <c r="S732" s="154" t="s">
        <v>158</v>
      </c>
      <c r="T732" s="7" t="str">
        <f>Tabela813[[#This Row],[NR]]&amp;" - "&amp;Tabela813[[#This Row],[Especificação]]</f>
        <v>1.6.2.1.03.0.3.00 - Serviços Portuários - Dívida Ativa</v>
      </c>
    </row>
    <row r="733" spans="1:20" x14ac:dyDescent="0.25">
      <c r="A733" s="179"/>
      <c r="B733" s="51"/>
      <c r="C733" s="22" t="s">
        <v>1537</v>
      </c>
      <c r="D733" s="22" t="s">
        <v>1542</v>
      </c>
      <c r="E733" s="22" t="s">
        <v>1546</v>
      </c>
      <c r="F733" s="22" t="s">
        <v>1537</v>
      </c>
      <c r="G733" s="22" t="s">
        <v>1550</v>
      </c>
      <c r="H733" s="22" t="s">
        <v>1540</v>
      </c>
      <c r="I733" s="22" t="s">
        <v>1547</v>
      </c>
      <c r="J733" s="22" t="s">
        <v>1543</v>
      </c>
      <c r="K733" s="20" t="str">
        <f>IF(Tabela813[[#This Row],[C]]&lt;&gt;"",IF(Tabela813[[#This Row],[RED]]&lt;&gt;"",(Tabela813[[#This Row],[RED]] &amp; "."),"") &amp; CONCATENATE(Tabela813[[#This Row],[C]],".",Tabela813[[#This Row],[O]],".",Tabela813[[#This Row],[E]],".",Tabela813[[#This Row],[D1]],".",Tabela813[[#This Row],[D2]],".",Tabela813[[#This Row],[D3]],".",Tabela813[[#This Row],[T]],".",Tabela813[[#This Row],[D4]]),"")</f>
        <v>1.6.2.1.03.0.4.00</v>
      </c>
      <c r="L733" s="23" t="s">
        <v>1263</v>
      </c>
      <c r="M733" s="20" t="str">
        <f t="shared" si="16"/>
        <v>A</v>
      </c>
      <c r="N733" s="20">
        <f>IF(VALUE(Tabela813[[#This Row],[RED]]) &gt; 0,1,0) + IF(VALUE(J733)&gt;0,8,IF(VALUE(I733)&gt;0,7,IF(VALUE(H733)&gt;0,6,IF(VALUE(G733)&gt;0,5,IF(VALUE(F733)&gt;0,4,IF(VALUE(E733)&gt;0,3,IF(VALUE(D733)&gt;0,2,1)))))))</f>
        <v>7</v>
      </c>
      <c r="O733" s="22" t="s">
        <v>51</v>
      </c>
      <c r="P733" s="1" t="s">
        <v>296</v>
      </c>
      <c r="Q733" s="1"/>
      <c r="R733" s="39"/>
      <c r="S733" s="154" t="s">
        <v>158</v>
      </c>
      <c r="T733" s="7" t="str">
        <f>Tabela813[[#This Row],[NR]]&amp;" - "&amp;Tabela813[[#This Row],[Especificação]]</f>
        <v>1.6.2.1.03.0.4.00 - Serviços Portuários - Dívida Ativa - Multas e Juros de Mora da Dívida Ativa</v>
      </c>
    </row>
    <row r="734" spans="1:20" x14ac:dyDescent="0.25">
      <c r="A734" s="179"/>
      <c r="B734" s="51"/>
      <c r="C734" s="22" t="s">
        <v>1537</v>
      </c>
      <c r="D734" s="22" t="s">
        <v>1542</v>
      </c>
      <c r="E734" s="22" t="s">
        <v>1546</v>
      </c>
      <c r="F734" s="22" t="s">
        <v>1537</v>
      </c>
      <c r="G734" s="22" t="s">
        <v>1550</v>
      </c>
      <c r="H734" s="22" t="s">
        <v>1540</v>
      </c>
      <c r="I734" s="22" t="s">
        <v>1548</v>
      </c>
      <c r="J734" s="22" t="s">
        <v>1543</v>
      </c>
      <c r="K734" s="20" t="str">
        <f>IF(Tabela813[[#This Row],[C]]&lt;&gt;"",IF(Tabela813[[#This Row],[RED]]&lt;&gt;"",(Tabela813[[#This Row],[RED]] &amp; "."),"") &amp; CONCATENATE(Tabela813[[#This Row],[C]],".",Tabela813[[#This Row],[O]],".",Tabela813[[#This Row],[E]],".",Tabela813[[#This Row],[D1]],".",Tabela813[[#This Row],[D2]],".",Tabela813[[#This Row],[D3]],".",Tabela813[[#This Row],[T]],".",Tabela813[[#This Row],[D4]]),"")</f>
        <v>1.6.2.1.03.0.5.00</v>
      </c>
      <c r="L734" s="23" t="s">
        <v>1264</v>
      </c>
      <c r="M734" s="20" t="str">
        <f t="shared" si="16"/>
        <v>A</v>
      </c>
      <c r="N734" s="20">
        <f>IF(VALUE(Tabela813[[#This Row],[RED]]) &gt; 0,1,0) + IF(VALUE(J734)&gt;0,8,IF(VALUE(I734)&gt;0,7,IF(VALUE(H734)&gt;0,6,IF(VALUE(G734)&gt;0,5,IF(VALUE(F734)&gt;0,4,IF(VALUE(E734)&gt;0,3,IF(VALUE(D734)&gt;0,2,1)))))))</f>
        <v>7</v>
      </c>
      <c r="O734" s="22" t="s">
        <v>51</v>
      </c>
      <c r="P734" s="1" t="s">
        <v>296</v>
      </c>
      <c r="Q734" s="1"/>
      <c r="R734" s="39"/>
      <c r="S734" s="154" t="s">
        <v>158</v>
      </c>
      <c r="T734" s="7" t="str">
        <f>Tabela813[[#This Row],[NR]]&amp;" - "&amp;Tabela813[[#This Row],[Especificação]]</f>
        <v>1.6.2.1.03.0.5.00 - Serviços Portuários - Multas</v>
      </c>
    </row>
    <row r="735" spans="1:20" x14ac:dyDescent="0.25">
      <c r="A735" s="179"/>
      <c r="B735" s="51"/>
      <c r="C735" s="22" t="s">
        <v>1537</v>
      </c>
      <c r="D735" s="22" t="s">
        <v>1542</v>
      </c>
      <c r="E735" s="22" t="s">
        <v>1546</v>
      </c>
      <c r="F735" s="22" t="s">
        <v>1537</v>
      </c>
      <c r="G735" s="22" t="s">
        <v>1550</v>
      </c>
      <c r="H735" s="22" t="s">
        <v>1540</v>
      </c>
      <c r="I735" s="22" t="s">
        <v>1542</v>
      </c>
      <c r="J735" s="22" t="s">
        <v>1543</v>
      </c>
      <c r="K735" s="20" t="str">
        <f>IF(Tabela813[[#This Row],[C]]&lt;&gt;"",IF(Tabela813[[#This Row],[RED]]&lt;&gt;"",(Tabela813[[#This Row],[RED]] &amp; "."),"") &amp; CONCATENATE(Tabela813[[#This Row],[C]],".",Tabela813[[#This Row],[O]],".",Tabela813[[#This Row],[E]],".",Tabela813[[#This Row],[D1]],".",Tabela813[[#This Row],[D2]],".",Tabela813[[#This Row],[D3]],".",Tabela813[[#This Row],[T]],".",Tabela813[[#This Row],[D4]]),"")</f>
        <v>1.6.2.1.03.0.6.00</v>
      </c>
      <c r="L735" s="23" t="s">
        <v>1265</v>
      </c>
      <c r="M735" s="20" t="str">
        <f t="shared" si="16"/>
        <v>A</v>
      </c>
      <c r="N735" s="20">
        <f>IF(VALUE(Tabela813[[#This Row],[RED]]) &gt; 0,1,0) + IF(VALUE(J735)&gt;0,8,IF(VALUE(I735)&gt;0,7,IF(VALUE(H735)&gt;0,6,IF(VALUE(G735)&gt;0,5,IF(VALUE(F735)&gt;0,4,IF(VALUE(E735)&gt;0,3,IF(VALUE(D735)&gt;0,2,1)))))))</f>
        <v>7</v>
      </c>
      <c r="O735" s="22" t="s">
        <v>51</v>
      </c>
      <c r="P735" s="1" t="s">
        <v>296</v>
      </c>
      <c r="Q735" s="1"/>
      <c r="R735" s="39"/>
      <c r="S735" s="154" t="s">
        <v>158</v>
      </c>
      <c r="T735" s="7" t="str">
        <f>Tabela813[[#This Row],[NR]]&amp;" - "&amp;Tabela813[[#This Row],[Especificação]]</f>
        <v>1.6.2.1.03.0.6.00 - Serviços Portuários - Juros de Mora</v>
      </c>
    </row>
    <row r="736" spans="1:20" x14ac:dyDescent="0.25">
      <c r="A736" s="179"/>
      <c r="B736" s="51"/>
      <c r="C736" s="22" t="s">
        <v>1537</v>
      </c>
      <c r="D736" s="22" t="s">
        <v>1542</v>
      </c>
      <c r="E736" s="22" t="s">
        <v>1546</v>
      </c>
      <c r="F736" s="22" t="s">
        <v>1537</v>
      </c>
      <c r="G736" s="22" t="s">
        <v>1550</v>
      </c>
      <c r="H736" s="22" t="s">
        <v>1540</v>
      </c>
      <c r="I736" s="22" t="s">
        <v>1544</v>
      </c>
      <c r="J736" s="22" t="s">
        <v>1543</v>
      </c>
      <c r="K736" s="20" t="str">
        <f>IF(Tabela813[[#This Row],[C]]&lt;&gt;"",IF(Tabela813[[#This Row],[RED]]&lt;&gt;"",(Tabela813[[#This Row],[RED]] &amp; "."),"") &amp; CONCATENATE(Tabela813[[#This Row],[C]],".",Tabela813[[#This Row],[O]],".",Tabela813[[#This Row],[E]],".",Tabela813[[#This Row],[D1]],".",Tabela813[[#This Row],[D2]],".",Tabela813[[#This Row],[D3]],".",Tabela813[[#This Row],[T]],".",Tabela813[[#This Row],[D4]]),"")</f>
        <v>1.6.2.1.03.0.7.00</v>
      </c>
      <c r="L736" s="23" t="s">
        <v>1266</v>
      </c>
      <c r="M736" s="20" t="str">
        <f t="shared" si="16"/>
        <v>A</v>
      </c>
      <c r="N736" s="20">
        <f>IF(VALUE(Tabela813[[#This Row],[RED]]) &gt; 0,1,0) + IF(VALUE(J736)&gt;0,8,IF(VALUE(I736)&gt;0,7,IF(VALUE(H736)&gt;0,6,IF(VALUE(G736)&gt;0,5,IF(VALUE(F736)&gt;0,4,IF(VALUE(E736)&gt;0,3,IF(VALUE(D736)&gt;0,2,1)))))))</f>
        <v>7</v>
      </c>
      <c r="O736" s="22" t="s">
        <v>51</v>
      </c>
      <c r="P736" s="1" t="s">
        <v>296</v>
      </c>
      <c r="Q736" s="1"/>
      <c r="R736" s="39"/>
      <c r="S736" s="154" t="s">
        <v>158</v>
      </c>
      <c r="T736" s="7" t="str">
        <f>Tabela813[[#This Row],[NR]]&amp;" - "&amp;Tabela813[[#This Row],[Especificação]]</f>
        <v>1.6.2.1.03.0.7.00 - Serviços Portuários - Dívida Ativa - Multas da Dívida Ativa</v>
      </c>
    </row>
    <row r="737" spans="1:20" x14ac:dyDescent="0.25">
      <c r="A737" s="179"/>
      <c r="B737" s="51"/>
      <c r="C737" s="22" t="s">
        <v>1537</v>
      </c>
      <c r="D737" s="22" t="s">
        <v>1542</v>
      </c>
      <c r="E737" s="22" t="s">
        <v>1546</v>
      </c>
      <c r="F737" s="22" t="s">
        <v>1537</v>
      </c>
      <c r="G737" s="22" t="s">
        <v>1550</v>
      </c>
      <c r="H737" s="22" t="s">
        <v>1540</v>
      </c>
      <c r="I737" s="22" t="s">
        <v>1545</v>
      </c>
      <c r="J737" s="22" t="s">
        <v>1543</v>
      </c>
      <c r="K737" s="20" t="str">
        <f>IF(Tabela813[[#This Row],[C]]&lt;&gt;"",IF(Tabela813[[#This Row],[RED]]&lt;&gt;"",(Tabela813[[#This Row],[RED]] &amp; "."),"") &amp; CONCATENATE(Tabela813[[#This Row],[C]],".",Tabela813[[#This Row],[O]],".",Tabela813[[#This Row],[E]],".",Tabela813[[#This Row],[D1]],".",Tabela813[[#This Row],[D2]],".",Tabela813[[#This Row],[D3]],".",Tabela813[[#This Row],[T]],".",Tabela813[[#This Row],[D4]]),"")</f>
        <v>1.6.2.1.03.0.8.00</v>
      </c>
      <c r="L737" s="23" t="s">
        <v>1267</v>
      </c>
      <c r="M737" s="20" t="str">
        <f t="shared" si="16"/>
        <v>A</v>
      </c>
      <c r="N737" s="20">
        <f>IF(VALUE(Tabela813[[#This Row],[RED]]) &gt; 0,1,0) + IF(VALUE(J737)&gt;0,8,IF(VALUE(I737)&gt;0,7,IF(VALUE(H737)&gt;0,6,IF(VALUE(G737)&gt;0,5,IF(VALUE(F737)&gt;0,4,IF(VALUE(E737)&gt;0,3,IF(VALUE(D737)&gt;0,2,1)))))))</f>
        <v>7</v>
      </c>
      <c r="O737" s="22" t="s">
        <v>51</v>
      </c>
      <c r="P737" s="1" t="s">
        <v>296</v>
      </c>
      <c r="Q737" s="1"/>
      <c r="R737" s="39"/>
      <c r="S737" s="154" t="s">
        <v>158</v>
      </c>
      <c r="T737" s="7" t="str">
        <f>Tabela813[[#This Row],[NR]]&amp;" - "&amp;Tabela813[[#This Row],[Especificação]]</f>
        <v>1.6.2.1.03.0.8.00 - Serviços Portuários - Juros de Mora da Dívida Ativa</v>
      </c>
    </row>
    <row r="738" spans="1:20" ht="30" x14ac:dyDescent="0.25">
      <c r="A738" s="179"/>
      <c r="B738" s="51"/>
      <c r="C738" s="22" t="s">
        <v>1537</v>
      </c>
      <c r="D738" s="22" t="s">
        <v>1542</v>
      </c>
      <c r="E738" s="22" t="s">
        <v>1538</v>
      </c>
      <c r="F738" s="22" t="s">
        <v>1540</v>
      </c>
      <c r="G738" s="22" t="s">
        <v>1543</v>
      </c>
      <c r="H738" s="22" t="s">
        <v>1540</v>
      </c>
      <c r="I738" s="22" t="s">
        <v>1540</v>
      </c>
      <c r="J738" s="22" t="s">
        <v>1543</v>
      </c>
      <c r="K738" s="20" t="str">
        <f>IF(Tabela813[[#This Row],[C]]&lt;&gt;"",IF(Tabela813[[#This Row],[RED]]&lt;&gt;"",(Tabela813[[#This Row],[RED]] &amp; "."),"") &amp; CONCATENATE(Tabela813[[#This Row],[C]],".",Tabela813[[#This Row],[O]],".",Tabela813[[#This Row],[E]],".",Tabela813[[#This Row],[D1]],".",Tabela813[[#This Row],[D2]],".",Tabela813[[#This Row],[D3]],".",Tabela813[[#This Row],[T]],".",Tabela813[[#This Row],[D4]]),"")</f>
        <v>1.6.3.0.00.0.0.00</v>
      </c>
      <c r="L738" s="23" t="s">
        <v>297</v>
      </c>
      <c r="M738" s="20" t="str">
        <f t="shared" si="16"/>
        <v>S</v>
      </c>
      <c r="N738" s="20">
        <f>IF(VALUE(Tabela813[[#This Row],[RED]]) &gt; 0,1,0) + IF(VALUE(J738)&gt;0,8,IF(VALUE(I738)&gt;0,7,IF(VALUE(H738)&gt;0,6,IF(VALUE(G738)&gt;0,5,IF(VALUE(F738)&gt;0,4,IF(VALUE(E738)&gt;0,3,IF(VALUE(D738)&gt;0,2,1)))))))</f>
        <v>3</v>
      </c>
      <c r="O738" s="22" t="s">
        <v>45</v>
      </c>
      <c r="P738" s="1" t="s">
        <v>298</v>
      </c>
      <c r="Q738" s="1"/>
      <c r="R738" s="39"/>
      <c r="S738" s="154" t="s">
        <v>158</v>
      </c>
      <c r="T738" s="7" t="str">
        <f>Tabela813[[#This Row],[NR]]&amp;" - "&amp;Tabela813[[#This Row],[Especificação]]</f>
        <v>1.6.3.0.00.0.0.00 - Serviços e Atividades Referentes à Saúde</v>
      </c>
    </row>
    <row r="739" spans="1:20" ht="30" x14ac:dyDescent="0.25">
      <c r="A739" s="179"/>
      <c r="B739" s="51"/>
      <c r="C739" s="22" t="s">
        <v>1537</v>
      </c>
      <c r="D739" s="22" t="s">
        <v>1542</v>
      </c>
      <c r="E739" s="22" t="s">
        <v>1538</v>
      </c>
      <c r="F739" s="22" t="s">
        <v>1537</v>
      </c>
      <c r="G739" s="22" t="s">
        <v>1543</v>
      </c>
      <c r="H739" s="22" t="s">
        <v>1540</v>
      </c>
      <c r="I739" s="22" t="s">
        <v>1540</v>
      </c>
      <c r="J739" s="22" t="s">
        <v>1543</v>
      </c>
      <c r="K739" s="20" t="str">
        <f>IF(Tabela813[[#This Row],[C]]&lt;&gt;"",IF(Tabela813[[#This Row],[RED]]&lt;&gt;"",(Tabela813[[#This Row],[RED]] &amp; "."),"") &amp; CONCATENATE(Tabela813[[#This Row],[C]],".",Tabela813[[#This Row],[O]],".",Tabela813[[#This Row],[E]],".",Tabela813[[#This Row],[D1]],".",Tabela813[[#This Row],[D2]],".",Tabela813[[#This Row],[D3]],".",Tabela813[[#This Row],[T]],".",Tabela813[[#This Row],[D4]]),"")</f>
        <v>1.6.3.1.00.0.0.00</v>
      </c>
      <c r="L739" s="23" t="s">
        <v>299</v>
      </c>
      <c r="M739" s="20" t="str">
        <f t="shared" si="16"/>
        <v>S</v>
      </c>
      <c r="N739" s="20">
        <f>IF(VALUE(Tabela813[[#This Row],[RED]]) &gt; 0,1,0) + IF(VALUE(J739)&gt;0,8,IF(VALUE(I739)&gt;0,7,IF(VALUE(H739)&gt;0,6,IF(VALUE(G739)&gt;0,5,IF(VALUE(F739)&gt;0,4,IF(VALUE(E739)&gt;0,3,IF(VALUE(D739)&gt;0,2,1)))))))</f>
        <v>4</v>
      </c>
      <c r="O739" s="22" t="s">
        <v>45</v>
      </c>
      <c r="P739" s="1" t="s">
        <v>298</v>
      </c>
      <c r="Q739" s="1"/>
      <c r="R739" s="39"/>
      <c r="S739" s="154" t="s">
        <v>158</v>
      </c>
      <c r="T739" s="7" t="str">
        <f>Tabela813[[#This Row],[NR]]&amp;" - "&amp;Tabela813[[#This Row],[Especificação]]</f>
        <v>1.6.3.1.00.0.0.00 - Serviços de Atendimento à Saúde</v>
      </c>
    </row>
    <row r="740" spans="1:20" ht="30" x14ac:dyDescent="0.25">
      <c r="A740" s="179"/>
      <c r="B740" s="51"/>
      <c r="C740" s="22" t="s">
        <v>1537</v>
      </c>
      <c r="D740" s="22" t="s">
        <v>1542</v>
      </c>
      <c r="E740" s="22" t="s">
        <v>1538</v>
      </c>
      <c r="F740" s="22" t="s">
        <v>1537</v>
      </c>
      <c r="G740" s="22" t="s">
        <v>1570</v>
      </c>
      <c r="H740" s="22" t="s">
        <v>1540</v>
      </c>
      <c r="I740" s="22" t="s">
        <v>1540</v>
      </c>
      <c r="J740" s="22" t="s">
        <v>1543</v>
      </c>
      <c r="K740" s="20" t="str">
        <f>IF(Tabela813[[#This Row],[C]]&lt;&gt;"",IF(Tabela813[[#This Row],[RED]]&lt;&gt;"",(Tabela813[[#This Row],[RED]] &amp; "."),"") &amp; CONCATENATE(Tabela813[[#This Row],[C]],".",Tabela813[[#This Row],[O]],".",Tabela813[[#This Row],[E]],".",Tabela813[[#This Row],[D1]],".",Tabela813[[#This Row],[D2]],".",Tabela813[[#This Row],[D3]],".",Tabela813[[#This Row],[T]],".",Tabela813[[#This Row],[D4]]),"")</f>
        <v>1.6.3.1.50.0.0.00</v>
      </c>
      <c r="L740" s="23" t="s">
        <v>301</v>
      </c>
      <c r="M740" s="20" t="str">
        <f t="shared" si="16"/>
        <v>S</v>
      </c>
      <c r="N740" s="20">
        <f>IF(VALUE(Tabela813[[#This Row],[RED]]) &gt; 0,1,0) + IF(VALUE(J740)&gt;0,8,IF(VALUE(I740)&gt;0,7,IF(VALUE(H740)&gt;0,6,IF(VALUE(G740)&gt;0,5,IF(VALUE(F740)&gt;0,4,IF(VALUE(E740)&gt;0,3,IF(VALUE(D740)&gt;0,2,1)))))))</f>
        <v>5</v>
      </c>
      <c r="O740" s="22" t="s">
        <v>55</v>
      </c>
      <c r="P740" s="1" t="s">
        <v>302</v>
      </c>
      <c r="Q740" s="1"/>
      <c r="R740" s="39"/>
      <c r="S740" s="154" t="s">
        <v>158</v>
      </c>
      <c r="T740" s="7" t="str">
        <f>Tabela813[[#This Row],[NR]]&amp;" - "&amp;Tabela813[[#This Row],[Especificação]]</f>
        <v>1.6.3.1.50.0.0.00 - Serviços Hospitalares</v>
      </c>
    </row>
    <row r="741" spans="1:20" ht="30" x14ac:dyDescent="0.25">
      <c r="A741" s="179"/>
      <c r="B741" s="51"/>
      <c r="C741" s="22" t="s">
        <v>1537</v>
      </c>
      <c r="D741" s="22" t="s">
        <v>1542</v>
      </c>
      <c r="E741" s="22" t="s">
        <v>1538</v>
      </c>
      <c r="F741" s="22" t="s">
        <v>1537</v>
      </c>
      <c r="G741" s="22" t="s">
        <v>1570</v>
      </c>
      <c r="H741" s="22" t="s">
        <v>1540</v>
      </c>
      <c r="I741" s="22" t="s">
        <v>1537</v>
      </c>
      <c r="J741" s="22" t="s">
        <v>1543</v>
      </c>
      <c r="K741" s="20" t="str">
        <f>IF(Tabela813[[#This Row],[C]]&lt;&gt;"",IF(Tabela813[[#This Row],[RED]]&lt;&gt;"",(Tabela813[[#This Row],[RED]] &amp; "."),"") &amp; CONCATENATE(Tabela813[[#This Row],[C]],".",Tabela813[[#This Row],[O]],".",Tabela813[[#This Row],[E]],".",Tabela813[[#This Row],[D1]],".",Tabela813[[#This Row],[D2]],".",Tabela813[[#This Row],[D3]],".",Tabela813[[#This Row],[T]],".",Tabela813[[#This Row],[D4]]),"")</f>
        <v>1.6.3.1.50.0.1.00</v>
      </c>
      <c r="L741" s="23" t="s">
        <v>1268</v>
      </c>
      <c r="M741" s="20" t="str">
        <f t="shared" si="16"/>
        <v>A</v>
      </c>
      <c r="N741" s="20">
        <f>IF(VALUE(Tabela813[[#This Row],[RED]]) &gt; 0,1,0) + IF(VALUE(J741)&gt;0,8,IF(VALUE(I741)&gt;0,7,IF(VALUE(H741)&gt;0,6,IF(VALUE(G741)&gt;0,5,IF(VALUE(F741)&gt;0,4,IF(VALUE(E741)&gt;0,3,IF(VALUE(D741)&gt;0,2,1)))))))</f>
        <v>7</v>
      </c>
      <c r="O741" s="22" t="s">
        <v>55</v>
      </c>
      <c r="P741" s="1" t="s">
        <v>302</v>
      </c>
      <c r="Q741" s="1"/>
      <c r="R741" s="39"/>
      <c r="S741" s="154" t="s">
        <v>158</v>
      </c>
      <c r="T741" s="7" t="str">
        <f>Tabela813[[#This Row],[NR]]&amp;" - "&amp;Tabela813[[#This Row],[Especificação]]</f>
        <v>1.6.3.1.50.0.1.00 - Serviços Hospitalares - Principal</v>
      </c>
    </row>
    <row r="742" spans="1:20" ht="30" x14ac:dyDescent="0.25">
      <c r="A742" s="179"/>
      <c r="B742" s="51"/>
      <c r="C742" s="22" t="s">
        <v>1537</v>
      </c>
      <c r="D742" s="22" t="s">
        <v>1542</v>
      </c>
      <c r="E742" s="22" t="s">
        <v>1538</v>
      </c>
      <c r="F742" s="22" t="s">
        <v>1537</v>
      </c>
      <c r="G742" s="22" t="s">
        <v>1570</v>
      </c>
      <c r="H742" s="22" t="s">
        <v>1540</v>
      </c>
      <c r="I742" s="22" t="s">
        <v>1546</v>
      </c>
      <c r="J742" s="22" t="s">
        <v>1543</v>
      </c>
      <c r="K742" s="20" t="str">
        <f>IF(Tabela813[[#This Row],[C]]&lt;&gt;"",IF(Tabela813[[#This Row],[RED]]&lt;&gt;"",(Tabela813[[#This Row],[RED]] &amp; "."),"") &amp; CONCATENATE(Tabela813[[#This Row],[C]],".",Tabela813[[#This Row],[O]],".",Tabela813[[#This Row],[E]],".",Tabela813[[#This Row],[D1]],".",Tabela813[[#This Row],[D2]],".",Tabela813[[#This Row],[D3]],".",Tabela813[[#This Row],[T]],".",Tabela813[[#This Row],[D4]]),"")</f>
        <v>1.6.3.1.50.0.2.00</v>
      </c>
      <c r="L742" s="23" t="s">
        <v>1269</v>
      </c>
      <c r="M742" s="20" t="str">
        <f t="shared" si="16"/>
        <v>A</v>
      </c>
      <c r="N742" s="20">
        <f>IF(VALUE(Tabela813[[#This Row],[RED]]) &gt; 0,1,0) + IF(VALUE(J742)&gt;0,8,IF(VALUE(I742)&gt;0,7,IF(VALUE(H742)&gt;0,6,IF(VALUE(G742)&gt;0,5,IF(VALUE(F742)&gt;0,4,IF(VALUE(E742)&gt;0,3,IF(VALUE(D742)&gt;0,2,1)))))))</f>
        <v>7</v>
      </c>
      <c r="O742" s="22" t="s">
        <v>55</v>
      </c>
      <c r="P742" s="1" t="s">
        <v>302</v>
      </c>
      <c r="Q742" s="1"/>
      <c r="R742" s="39"/>
      <c r="S742" s="154" t="s">
        <v>158</v>
      </c>
      <c r="T742" s="7" t="str">
        <f>Tabela813[[#This Row],[NR]]&amp;" - "&amp;Tabela813[[#This Row],[Especificação]]</f>
        <v>1.6.3.1.50.0.2.00 - Serviços Hospitalares - Multas e Juros de Mora</v>
      </c>
    </row>
    <row r="743" spans="1:20" ht="30" x14ac:dyDescent="0.25">
      <c r="A743" s="179"/>
      <c r="B743" s="51"/>
      <c r="C743" s="22" t="s">
        <v>1537</v>
      </c>
      <c r="D743" s="22" t="s">
        <v>1542</v>
      </c>
      <c r="E743" s="22" t="s">
        <v>1538</v>
      </c>
      <c r="F743" s="22" t="s">
        <v>1537</v>
      </c>
      <c r="G743" s="22" t="s">
        <v>1570</v>
      </c>
      <c r="H743" s="22" t="s">
        <v>1540</v>
      </c>
      <c r="I743" s="22" t="s">
        <v>1538</v>
      </c>
      <c r="J743" s="22" t="s">
        <v>1543</v>
      </c>
      <c r="K743" s="20" t="str">
        <f>IF(Tabela813[[#This Row],[C]]&lt;&gt;"",IF(Tabela813[[#This Row],[RED]]&lt;&gt;"",(Tabela813[[#This Row],[RED]] &amp; "."),"") &amp; CONCATENATE(Tabela813[[#This Row],[C]],".",Tabela813[[#This Row],[O]],".",Tabela813[[#This Row],[E]],".",Tabela813[[#This Row],[D1]],".",Tabela813[[#This Row],[D2]],".",Tabela813[[#This Row],[D3]],".",Tabela813[[#This Row],[T]],".",Tabela813[[#This Row],[D4]]),"")</f>
        <v>1.6.3.1.50.0.3.00</v>
      </c>
      <c r="L743" s="23" t="s">
        <v>1270</v>
      </c>
      <c r="M743" s="20" t="str">
        <f t="shared" si="16"/>
        <v>A</v>
      </c>
      <c r="N743" s="20">
        <f>IF(VALUE(Tabela813[[#This Row],[RED]]) &gt; 0,1,0) + IF(VALUE(J743)&gt;0,8,IF(VALUE(I743)&gt;0,7,IF(VALUE(H743)&gt;0,6,IF(VALUE(G743)&gt;0,5,IF(VALUE(F743)&gt;0,4,IF(VALUE(E743)&gt;0,3,IF(VALUE(D743)&gt;0,2,1)))))))</f>
        <v>7</v>
      </c>
      <c r="O743" s="22" t="s">
        <v>55</v>
      </c>
      <c r="P743" s="1" t="s">
        <v>302</v>
      </c>
      <c r="Q743" s="1"/>
      <c r="R743" s="39"/>
      <c r="S743" s="154" t="s">
        <v>158</v>
      </c>
      <c r="T743" s="7" t="str">
        <f>Tabela813[[#This Row],[NR]]&amp;" - "&amp;Tabela813[[#This Row],[Especificação]]</f>
        <v>1.6.3.1.50.0.3.00 - Serviços Hospitalares - Dívida Ativa</v>
      </c>
    </row>
    <row r="744" spans="1:20" ht="30" x14ac:dyDescent="0.25">
      <c r="A744" s="179"/>
      <c r="B744" s="51"/>
      <c r="C744" s="22" t="s">
        <v>1537</v>
      </c>
      <c r="D744" s="22" t="s">
        <v>1542</v>
      </c>
      <c r="E744" s="22" t="s">
        <v>1538</v>
      </c>
      <c r="F744" s="22" t="s">
        <v>1537</v>
      </c>
      <c r="G744" s="22" t="s">
        <v>1570</v>
      </c>
      <c r="H744" s="22" t="s">
        <v>1540</v>
      </c>
      <c r="I744" s="22" t="s">
        <v>1547</v>
      </c>
      <c r="J744" s="22" t="s">
        <v>1543</v>
      </c>
      <c r="K744" s="20" t="str">
        <f>IF(Tabela813[[#This Row],[C]]&lt;&gt;"",IF(Tabela813[[#This Row],[RED]]&lt;&gt;"",(Tabela813[[#This Row],[RED]] &amp; "."),"") &amp; CONCATENATE(Tabela813[[#This Row],[C]],".",Tabela813[[#This Row],[O]],".",Tabela813[[#This Row],[E]],".",Tabela813[[#This Row],[D1]],".",Tabela813[[#This Row],[D2]],".",Tabela813[[#This Row],[D3]],".",Tabela813[[#This Row],[T]],".",Tabela813[[#This Row],[D4]]),"")</f>
        <v>1.6.3.1.50.0.4.00</v>
      </c>
      <c r="L744" s="23" t="s">
        <v>1271</v>
      </c>
      <c r="M744" s="20" t="str">
        <f t="shared" si="16"/>
        <v>A</v>
      </c>
      <c r="N744" s="20">
        <f>IF(VALUE(Tabela813[[#This Row],[RED]]) &gt; 0,1,0) + IF(VALUE(J744)&gt;0,8,IF(VALUE(I744)&gt;0,7,IF(VALUE(H744)&gt;0,6,IF(VALUE(G744)&gt;0,5,IF(VALUE(F744)&gt;0,4,IF(VALUE(E744)&gt;0,3,IF(VALUE(D744)&gt;0,2,1)))))))</f>
        <v>7</v>
      </c>
      <c r="O744" s="22" t="s">
        <v>55</v>
      </c>
      <c r="P744" s="1" t="s">
        <v>302</v>
      </c>
      <c r="Q744" s="1"/>
      <c r="R744" s="39"/>
      <c r="S744" s="154" t="s">
        <v>158</v>
      </c>
      <c r="T744" s="7" t="str">
        <f>Tabela813[[#This Row],[NR]]&amp;" - "&amp;Tabela813[[#This Row],[Especificação]]</f>
        <v>1.6.3.1.50.0.4.00 - Serviços Hospitalares - Dívida Ativa - Multas e Juros de Mora da Dívida Ativa</v>
      </c>
    </row>
    <row r="745" spans="1:20" ht="30" x14ac:dyDescent="0.25">
      <c r="A745" s="179"/>
      <c r="B745" s="51"/>
      <c r="C745" s="22" t="s">
        <v>1537</v>
      </c>
      <c r="D745" s="22" t="s">
        <v>1542</v>
      </c>
      <c r="E745" s="22" t="s">
        <v>1538</v>
      </c>
      <c r="F745" s="22" t="s">
        <v>1537</v>
      </c>
      <c r="G745" s="22" t="s">
        <v>1570</v>
      </c>
      <c r="H745" s="22" t="s">
        <v>1540</v>
      </c>
      <c r="I745" s="22" t="s">
        <v>1548</v>
      </c>
      <c r="J745" s="22" t="s">
        <v>1543</v>
      </c>
      <c r="K745" s="20" t="str">
        <f>IF(Tabela813[[#This Row],[C]]&lt;&gt;"",IF(Tabela813[[#This Row],[RED]]&lt;&gt;"",(Tabela813[[#This Row],[RED]] &amp; "."),"") &amp; CONCATENATE(Tabela813[[#This Row],[C]],".",Tabela813[[#This Row],[O]],".",Tabela813[[#This Row],[E]],".",Tabela813[[#This Row],[D1]],".",Tabela813[[#This Row],[D2]],".",Tabela813[[#This Row],[D3]],".",Tabela813[[#This Row],[T]],".",Tabela813[[#This Row],[D4]]),"")</f>
        <v>1.6.3.1.50.0.5.00</v>
      </c>
      <c r="L745" s="23" t="s">
        <v>1272</v>
      </c>
      <c r="M745" s="20" t="str">
        <f t="shared" si="16"/>
        <v>A</v>
      </c>
      <c r="N745" s="20">
        <f>IF(VALUE(Tabela813[[#This Row],[RED]]) &gt; 0,1,0) + IF(VALUE(J745)&gt;0,8,IF(VALUE(I745)&gt;0,7,IF(VALUE(H745)&gt;0,6,IF(VALUE(G745)&gt;0,5,IF(VALUE(F745)&gt;0,4,IF(VALUE(E745)&gt;0,3,IF(VALUE(D745)&gt;0,2,1)))))))</f>
        <v>7</v>
      </c>
      <c r="O745" s="22" t="s">
        <v>55</v>
      </c>
      <c r="P745" s="1" t="s">
        <v>302</v>
      </c>
      <c r="Q745" s="1"/>
      <c r="R745" s="39"/>
      <c r="S745" s="154" t="s">
        <v>158</v>
      </c>
      <c r="T745" s="7" t="str">
        <f>Tabela813[[#This Row],[NR]]&amp;" - "&amp;Tabela813[[#This Row],[Especificação]]</f>
        <v>1.6.3.1.50.0.5.00 - Serviços Hospitalares - Multas</v>
      </c>
    </row>
    <row r="746" spans="1:20" ht="30" x14ac:dyDescent="0.25">
      <c r="A746" s="196"/>
      <c r="B746" s="51"/>
      <c r="C746" s="22" t="s">
        <v>1537</v>
      </c>
      <c r="D746" s="22" t="s">
        <v>1542</v>
      </c>
      <c r="E746" s="22" t="s">
        <v>1538</v>
      </c>
      <c r="F746" s="22" t="s">
        <v>1537</v>
      </c>
      <c r="G746" s="22" t="s">
        <v>1570</v>
      </c>
      <c r="H746" s="22" t="s">
        <v>1540</v>
      </c>
      <c r="I746" s="22" t="s">
        <v>1542</v>
      </c>
      <c r="J746" s="22" t="s">
        <v>1543</v>
      </c>
      <c r="K746" s="20" t="str">
        <f>IF(Tabela813[[#This Row],[C]]&lt;&gt;"",IF(Tabela813[[#This Row],[RED]]&lt;&gt;"",(Tabela813[[#This Row],[RED]] &amp; "."),"") &amp; CONCATENATE(Tabela813[[#This Row],[C]],".",Tabela813[[#This Row],[O]],".",Tabela813[[#This Row],[E]],".",Tabela813[[#This Row],[D1]],".",Tabela813[[#This Row],[D2]],".",Tabela813[[#This Row],[D3]],".",Tabela813[[#This Row],[T]],".",Tabela813[[#This Row],[D4]]),"")</f>
        <v>1.6.3.1.50.0.6.00</v>
      </c>
      <c r="L746" s="23" t="s">
        <v>1273</v>
      </c>
      <c r="M746" s="20" t="str">
        <f t="shared" si="16"/>
        <v>A</v>
      </c>
      <c r="N746" s="20">
        <f>IF(VALUE(Tabela813[[#This Row],[RED]]) &gt; 0,1,0) + IF(VALUE(J746)&gt;0,8,IF(VALUE(I746)&gt;0,7,IF(VALUE(H746)&gt;0,6,IF(VALUE(G746)&gt;0,5,IF(VALUE(F746)&gt;0,4,IF(VALUE(E746)&gt;0,3,IF(VALUE(D746)&gt;0,2,1)))))))</f>
        <v>7</v>
      </c>
      <c r="O746" s="22" t="s">
        <v>55</v>
      </c>
      <c r="P746" s="1" t="s">
        <v>302</v>
      </c>
      <c r="Q746" s="1"/>
      <c r="R746" s="39"/>
      <c r="S746" s="154" t="s">
        <v>158</v>
      </c>
      <c r="T746" s="7" t="str">
        <f>Tabela813[[#This Row],[NR]]&amp;" - "&amp;Tabela813[[#This Row],[Especificação]]</f>
        <v>1.6.3.1.50.0.6.00 - Serviços Hospitalares - Juros de Mora</v>
      </c>
    </row>
    <row r="747" spans="1:20" ht="30" x14ac:dyDescent="0.25">
      <c r="A747" s="196"/>
      <c r="B747" s="51"/>
      <c r="C747" s="22" t="s">
        <v>1537</v>
      </c>
      <c r="D747" s="22" t="s">
        <v>1542</v>
      </c>
      <c r="E747" s="22" t="s">
        <v>1538</v>
      </c>
      <c r="F747" s="22" t="s">
        <v>1537</v>
      </c>
      <c r="G747" s="22" t="s">
        <v>1570</v>
      </c>
      <c r="H747" s="22" t="s">
        <v>1540</v>
      </c>
      <c r="I747" s="22" t="s">
        <v>1544</v>
      </c>
      <c r="J747" s="22" t="s">
        <v>1543</v>
      </c>
      <c r="K747" s="20" t="str">
        <f>IF(Tabela813[[#This Row],[C]]&lt;&gt;"",IF(Tabela813[[#This Row],[RED]]&lt;&gt;"",(Tabela813[[#This Row],[RED]] &amp; "."),"") &amp; CONCATENATE(Tabela813[[#This Row],[C]],".",Tabela813[[#This Row],[O]],".",Tabela813[[#This Row],[E]],".",Tabela813[[#This Row],[D1]],".",Tabela813[[#This Row],[D2]],".",Tabela813[[#This Row],[D3]],".",Tabela813[[#This Row],[T]],".",Tabela813[[#This Row],[D4]]),"")</f>
        <v>1.6.3.1.50.0.7.00</v>
      </c>
      <c r="L747" s="23" t="s">
        <v>1274</v>
      </c>
      <c r="M747" s="20" t="str">
        <f t="shared" si="16"/>
        <v>A</v>
      </c>
      <c r="N747" s="20">
        <f>IF(VALUE(Tabela813[[#This Row],[RED]]) &gt; 0,1,0) + IF(VALUE(J747)&gt;0,8,IF(VALUE(I747)&gt;0,7,IF(VALUE(H747)&gt;0,6,IF(VALUE(G747)&gt;0,5,IF(VALUE(F747)&gt;0,4,IF(VALUE(E747)&gt;0,3,IF(VALUE(D747)&gt;0,2,1)))))))</f>
        <v>7</v>
      </c>
      <c r="O747" s="22" t="s">
        <v>55</v>
      </c>
      <c r="P747" s="1" t="s">
        <v>302</v>
      </c>
      <c r="Q747" s="1"/>
      <c r="R747" s="39"/>
      <c r="S747" s="154" t="s">
        <v>158</v>
      </c>
      <c r="T747" s="7" t="str">
        <f>Tabela813[[#This Row],[NR]]&amp;" - "&amp;Tabela813[[#This Row],[Especificação]]</f>
        <v>1.6.3.1.50.0.7.00 - Serviços Hospitalares - Dívida Ativa - Multas da Dívida Ativa</v>
      </c>
    </row>
    <row r="748" spans="1:20" ht="30" x14ac:dyDescent="0.25">
      <c r="A748" s="196"/>
      <c r="B748" s="51"/>
      <c r="C748" s="22" t="s">
        <v>1537</v>
      </c>
      <c r="D748" s="22" t="s">
        <v>1542</v>
      </c>
      <c r="E748" s="22" t="s">
        <v>1538</v>
      </c>
      <c r="F748" s="22" t="s">
        <v>1537</v>
      </c>
      <c r="G748" s="22" t="s">
        <v>1570</v>
      </c>
      <c r="H748" s="22" t="s">
        <v>1540</v>
      </c>
      <c r="I748" s="22" t="s">
        <v>1545</v>
      </c>
      <c r="J748" s="22" t="s">
        <v>1543</v>
      </c>
      <c r="K748" s="20" t="str">
        <f>IF(Tabela813[[#This Row],[C]]&lt;&gt;"",IF(Tabela813[[#This Row],[RED]]&lt;&gt;"",(Tabela813[[#This Row],[RED]] &amp; "."),"") &amp; CONCATENATE(Tabela813[[#This Row],[C]],".",Tabela813[[#This Row],[O]],".",Tabela813[[#This Row],[E]],".",Tabela813[[#This Row],[D1]],".",Tabela813[[#This Row],[D2]],".",Tabela813[[#This Row],[D3]],".",Tabela813[[#This Row],[T]],".",Tabela813[[#This Row],[D4]]),"")</f>
        <v>1.6.3.1.50.0.8.00</v>
      </c>
      <c r="L748" s="23" t="s">
        <v>1275</v>
      </c>
      <c r="M748" s="20" t="str">
        <f t="shared" si="16"/>
        <v>A</v>
      </c>
      <c r="N748" s="20">
        <f>IF(VALUE(Tabela813[[#This Row],[RED]]) &gt; 0,1,0) + IF(VALUE(J748)&gt;0,8,IF(VALUE(I748)&gt;0,7,IF(VALUE(H748)&gt;0,6,IF(VALUE(G748)&gt;0,5,IF(VALUE(F748)&gt;0,4,IF(VALUE(E748)&gt;0,3,IF(VALUE(D748)&gt;0,2,1)))))))</f>
        <v>7</v>
      </c>
      <c r="O748" s="22" t="s">
        <v>55</v>
      </c>
      <c r="P748" s="1" t="s">
        <v>302</v>
      </c>
      <c r="Q748" s="1"/>
      <c r="R748" s="39"/>
      <c r="S748" s="154" t="s">
        <v>158</v>
      </c>
      <c r="T748" s="7" t="str">
        <f>Tabela813[[#This Row],[NR]]&amp;" - "&amp;Tabela813[[#This Row],[Especificação]]</f>
        <v>1.6.3.1.50.0.8.00 - Serviços Hospitalares - Juros de Mora da Dívida Ativa</v>
      </c>
    </row>
    <row r="749" spans="1:20" ht="30" x14ac:dyDescent="0.25">
      <c r="A749" s="196"/>
      <c r="B749" s="51"/>
      <c r="C749" s="22" t="s">
        <v>1537</v>
      </c>
      <c r="D749" s="22" t="s">
        <v>1542</v>
      </c>
      <c r="E749" s="22" t="s">
        <v>1538</v>
      </c>
      <c r="F749" s="22" t="s">
        <v>1537</v>
      </c>
      <c r="G749" s="22" t="s">
        <v>1575</v>
      </c>
      <c r="H749" s="22" t="s">
        <v>1540</v>
      </c>
      <c r="I749" s="22" t="s">
        <v>1540</v>
      </c>
      <c r="J749" s="22" t="s">
        <v>1543</v>
      </c>
      <c r="K749" s="20" t="str">
        <f>IF(Tabela813[[#This Row],[C]]&lt;&gt;"",IF(Tabela813[[#This Row],[RED]]&lt;&gt;"",(Tabela813[[#This Row],[RED]] &amp; "."),"") &amp; CONCATENATE(Tabela813[[#This Row],[C]],".",Tabela813[[#This Row],[O]],".",Tabela813[[#This Row],[E]],".",Tabela813[[#This Row],[D1]],".",Tabela813[[#This Row],[D2]],".",Tabela813[[#This Row],[D3]],".",Tabela813[[#This Row],[T]],".",Tabela813[[#This Row],[D4]]),"")</f>
        <v>1.6.3.1.51.0.0.00</v>
      </c>
      <c r="L749" s="23" t="s">
        <v>303</v>
      </c>
      <c r="M749" s="20" t="str">
        <f t="shared" si="16"/>
        <v>S</v>
      </c>
      <c r="N749" s="20">
        <f>IF(VALUE(Tabela813[[#This Row],[RED]]) &gt; 0,1,0) + IF(VALUE(J749)&gt;0,8,IF(VALUE(I749)&gt;0,7,IF(VALUE(H749)&gt;0,6,IF(VALUE(G749)&gt;0,5,IF(VALUE(F749)&gt;0,4,IF(VALUE(E749)&gt;0,3,IF(VALUE(D749)&gt;0,2,1)))))))</f>
        <v>5</v>
      </c>
      <c r="O749" s="22" t="s">
        <v>55</v>
      </c>
      <c r="P749" s="1" t="s">
        <v>304</v>
      </c>
      <c r="Q749" s="1"/>
      <c r="R749" s="39"/>
      <c r="S749" s="154" t="s">
        <v>158</v>
      </c>
      <c r="T749" s="7" t="str">
        <f>Tabela813[[#This Row],[NR]]&amp;" - "&amp;Tabela813[[#This Row],[Especificação]]</f>
        <v>1.6.3.1.51.0.0.00 - Serviços de Registro, Análise e Controle da Saúde</v>
      </c>
    </row>
    <row r="750" spans="1:20" ht="30" x14ac:dyDescent="0.25">
      <c r="A750" s="196"/>
      <c r="B750" s="51"/>
      <c r="C750" s="22" t="s">
        <v>1537</v>
      </c>
      <c r="D750" s="22" t="s">
        <v>1542</v>
      </c>
      <c r="E750" s="22" t="s">
        <v>1538</v>
      </c>
      <c r="F750" s="22" t="s">
        <v>1537</v>
      </c>
      <c r="G750" s="22" t="s">
        <v>1575</v>
      </c>
      <c r="H750" s="22" t="s">
        <v>1540</v>
      </c>
      <c r="I750" s="22" t="s">
        <v>1537</v>
      </c>
      <c r="J750" s="22" t="s">
        <v>1543</v>
      </c>
      <c r="K750" s="20" t="str">
        <f>IF(Tabela813[[#This Row],[C]]&lt;&gt;"",IF(Tabela813[[#This Row],[RED]]&lt;&gt;"",(Tabela813[[#This Row],[RED]] &amp; "."),"") &amp; CONCATENATE(Tabela813[[#This Row],[C]],".",Tabela813[[#This Row],[O]],".",Tabela813[[#This Row],[E]],".",Tabela813[[#This Row],[D1]],".",Tabela813[[#This Row],[D2]],".",Tabela813[[#This Row],[D3]],".",Tabela813[[#This Row],[T]],".",Tabela813[[#This Row],[D4]]),"")</f>
        <v>1.6.3.1.51.0.1.00</v>
      </c>
      <c r="L750" s="23" t="s">
        <v>1276</v>
      </c>
      <c r="M750" s="20" t="str">
        <f t="shared" si="16"/>
        <v>A</v>
      </c>
      <c r="N750" s="20">
        <f>IF(VALUE(Tabela813[[#This Row],[RED]]) &gt; 0,1,0) + IF(VALUE(J750)&gt;0,8,IF(VALUE(I750)&gt;0,7,IF(VALUE(H750)&gt;0,6,IF(VALUE(G750)&gt;0,5,IF(VALUE(F750)&gt;0,4,IF(VALUE(E750)&gt;0,3,IF(VALUE(D750)&gt;0,2,1)))))))</f>
        <v>7</v>
      </c>
      <c r="O750" s="22" t="s">
        <v>55</v>
      </c>
      <c r="P750" s="1" t="s">
        <v>304</v>
      </c>
      <c r="Q750" s="1"/>
      <c r="R750" s="39"/>
      <c r="S750" s="154" t="s">
        <v>158</v>
      </c>
      <c r="T750" s="7" t="str">
        <f>Tabela813[[#This Row],[NR]]&amp;" - "&amp;Tabela813[[#This Row],[Especificação]]</f>
        <v>1.6.3.1.51.0.1.00 - Serviços de Registro, Análise e Controle da Saúde - Principal</v>
      </c>
    </row>
    <row r="751" spans="1:20" ht="30" x14ac:dyDescent="0.25">
      <c r="A751" s="196"/>
      <c r="B751" s="51"/>
      <c r="C751" s="22" t="s">
        <v>1537</v>
      </c>
      <c r="D751" s="22" t="s">
        <v>1542</v>
      </c>
      <c r="E751" s="22" t="s">
        <v>1538</v>
      </c>
      <c r="F751" s="22" t="s">
        <v>1537</v>
      </c>
      <c r="G751" s="22" t="s">
        <v>1575</v>
      </c>
      <c r="H751" s="22" t="s">
        <v>1540</v>
      </c>
      <c r="I751" s="22" t="s">
        <v>1546</v>
      </c>
      <c r="J751" s="22" t="s">
        <v>1543</v>
      </c>
      <c r="K751" s="20" t="str">
        <f>IF(Tabela813[[#This Row],[C]]&lt;&gt;"",IF(Tabela813[[#This Row],[RED]]&lt;&gt;"",(Tabela813[[#This Row],[RED]] &amp; "."),"") &amp; CONCATENATE(Tabela813[[#This Row],[C]],".",Tabela813[[#This Row],[O]],".",Tabela813[[#This Row],[E]],".",Tabela813[[#This Row],[D1]],".",Tabela813[[#This Row],[D2]],".",Tabela813[[#This Row],[D3]],".",Tabela813[[#This Row],[T]],".",Tabela813[[#This Row],[D4]]),"")</f>
        <v>1.6.3.1.51.0.2.00</v>
      </c>
      <c r="L751" s="23" t="s">
        <v>1277</v>
      </c>
      <c r="M751" s="20" t="str">
        <f t="shared" si="16"/>
        <v>A</v>
      </c>
      <c r="N751" s="20">
        <f>IF(VALUE(Tabela813[[#This Row],[RED]]) &gt; 0,1,0) + IF(VALUE(J751)&gt;0,8,IF(VALUE(I751)&gt;0,7,IF(VALUE(H751)&gt;0,6,IF(VALUE(G751)&gt;0,5,IF(VALUE(F751)&gt;0,4,IF(VALUE(E751)&gt;0,3,IF(VALUE(D751)&gt;0,2,1)))))))</f>
        <v>7</v>
      </c>
      <c r="O751" s="22" t="s">
        <v>55</v>
      </c>
      <c r="P751" s="1" t="s">
        <v>304</v>
      </c>
      <c r="Q751" s="1"/>
      <c r="R751" s="39"/>
      <c r="S751" s="154" t="s">
        <v>158</v>
      </c>
      <c r="T751" s="7" t="str">
        <f>Tabela813[[#This Row],[NR]]&amp;" - "&amp;Tabela813[[#This Row],[Especificação]]</f>
        <v>1.6.3.1.51.0.2.00 - Serviços de Registro, Análise e Controle da Saúde - Multas e Juros de Mora</v>
      </c>
    </row>
    <row r="752" spans="1:20" ht="30" x14ac:dyDescent="0.25">
      <c r="A752" s="196"/>
      <c r="B752" s="51"/>
      <c r="C752" s="22" t="s">
        <v>1537</v>
      </c>
      <c r="D752" s="22" t="s">
        <v>1542</v>
      </c>
      <c r="E752" s="22" t="s">
        <v>1538</v>
      </c>
      <c r="F752" s="22" t="s">
        <v>1537</v>
      </c>
      <c r="G752" s="22" t="s">
        <v>1575</v>
      </c>
      <c r="H752" s="22" t="s">
        <v>1540</v>
      </c>
      <c r="I752" s="22" t="s">
        <v>1538</v>
      </c>
      <c r="J752" s="22" t="s">
        <v>1543</v>
      </c>
      <c r="K752" s="20" t="str">
        <f>IF(Tabela813[[#This Row],[C]]&lt;&gt;"",IF(Tabela813[[#This Row],[RED]]&lt;&gt;"",(Tabela813[[#This Row],[RED]] &amp; "."),"") &amp; CONCATENATE(Tabela813[[#This Row],[C]],".",Tabela813[[#This Row],[O]],".",Tabela813[[#This Row],[E]],".",Tabela813[[#This Row],[D1]],".",Tabela813[[#This Row],[D2]],".",Tabela813[[#This Row],[D3]],".",Tabela813[[#This Row],[T]],".",Tabela813[[#This Row],[D4]]),"")</f>
        <v>1.6.3.1.51.0.3.00</v>
      </c>
      <c r="L752" s="23" t="s">
        <v>1278</v>
      </c>
      <c r="M752" s="20" t="str">
        <f t="shared" si="16"/>
        <v>A</v>
      </c>
      <c r="N752" s="20">
        <f>IF(VALUE(Tabela813[[#This Row],[RED]]) &gt; 0,1,0) + IF(VALUE(J752)&gt;0,8,IF(VALUE(I752)&gt;0,7,IF(VALUE(H752)&gt;0,6,IF(VALUE(G752)&gt;0,5,IF(VALUE(F752)&gt;0,4,IF(VALUE(E752)&gt;0,3,IF(VALUE(D752)&gt;0,2,1)))))))</f>
        <v>7</v>
      </c>
      <c r="O752" s="22" t="s">
        <v>55</v>
      </c>
      <c r="P752" s="1" t="s">
        <v>304</v>
      </c>
      <c r="Q752" s="1"/>
      <c r="R752" s="39"/>
      <c r="S752" s="154" t="s">
        <v>158</v>
      </c>
      <c r="T752" s="7" t="str">
        <f>Tabela813[[#This Row],[NR]]&amp;" - "&amp;Tabela813[[#This Row],[Especificação]]</f>
        <v>1.6.3.1.51.0.3.00 - Serviços de Registro, Análise e Controle da Saúde - Dívida Ativa</v>
      </c>
    </row>
    <row r="753" spans="1:20" ht="30" x14ac:dyDescent="0.25">
      <c r="A753" s="196"/>
      <c r="B753" s="51"/>
      <c r="C753" s="22" t="s">
        <v>1537</v>
      </c>
      <c r="D753" s="22" t="s">
        <v>1542</v>
      </c>
      <c r="E753" s="22" t="s">
        <v>1538</v>
      </c>
      <c r="F753" s="22" t="s">
        <v>1537</v>
      </c>
      <c r="G753" s="22" t="s">
        <v>1575</v>
      </c>
      <c r="H753" s="22" t="s">
        <v>1540</v>
      </c>
      <c r="I753" s="22" t="s">
        <v>1547</v>
      </c>
      <c r="J753" s="22" t="s">
        <v>1543</v>
      </c>
      <c r="K753" s="20" t="str">
        <f>IF(Tabela813[[#This Row],[C]]&lt;&gt;"",IF(Tabela813[[#This Row],[RED]]&lt;&gt;"",(Tabela813[[#This Row],[RED]] &amp; "."),"") &amp; CONCATENATE(Tabela813[[#This Row],[C]],".",Tabela813[[#This Row],[O]],".",Tabela813[[#This Row],[E]],".",Tabela813[[#This Row],[D1]],".",Tabela813[[#This Row],[D2]],".",Tabela813[[#This Row],[D3]],".",Tabela813[[#This Row],[T]],".",Tabela813[[#This Row],[D4]]),"")</f>
        <v>1.6.3.1.51.0.4.00</v>
      </c>
      <c r="L753" s="23" t="s">
        <v>1279</v>
      </c>
      <c r="M753" s="20" t="str">
        <f t="shared" si="16"/>
        <v>A</v>
      </c>
      <c r="N753" s="20">
        <f>IF(VALUE(Tabela813[[#This Row],[RED]]) &gt; 0,1,0) + IF(VALUE(J753)&gt;0,8,IF(VALUE(I753)&gt;0,7,IF(VALUE(H753)&gt;0,6,IF(VALUE(G753)&gt;0,5,IF(VALUE(F753)&gt;0,4,IF(VALUE(E753)&gt;0,3,IF(VALUE(D753)&gt;0,2,1)))))))</f>
        <v>7</v>
      </c>
      <c r="O753" s="22" t="s">
        <v>55</v>
      </c>
      <c r="P753" s="1" t="s">
        <v>304</v>
      </c>
      <c r="Q753" s="1"/>
      <c r="R753" s="39"/>
      <c r="S753" s="154" t="s">
        <v>158</v>
      </c>
      <c r="T753" s="7" t="str">
        <f>Tabela813[[#This Row],[NR]]&amp;" - "&amp;Tabela813[[#This Row],[Especificação]]</f>
        <v>1.6.3.1.51.0.4.00 - Serviços de Registro, Análise e Controle da Saúde - Dívida Ativa - Multas e Juros de Mora da Dívida Ativa</v>
      </c>
    </row>
    <row r="754" spans="1:20" ht="30" x14ac:dyDescent="0.25">
      <c r="A754" s="196"/>
      <c r="B754" s="51"/>
      <c r="C754" s="22" t="s">
        <v>1537</v>
      </c>
      <c r="D754" s="22" t="s">
        <v>1542</v>
      </c>
      <c r="E754" s="22" t="s">
        <v>1538</v>
      </c>
      <c r="F754" s="22" t="s">
        <v>1537</v>
      </c>
      <c r="G754" s="22" t="s">
        <v>1575</v>
      </c>
      <c r="H754" s="22" t="s">
        <v>1540</v>
      </c>
      <c r="I754" s="22" t="s">
        <v>1548</v>
      </c>
      <c r="J754" s="22" t="s">
        <v>1543</v>
      </c>
      <c r="K754" s="20" t="str">
        <f>IF(Tabela813[[#This Row],[C]]&lt;&gt;"",IF(Tabela813[[#This Row],[RED]]&lt;&gt;"",(Tabela813[[#This Row],[RED]] &amp; "."),"") &amp; CONCATENATE(Tabela813[[#This Row],[C]],".",Tabela813[[#This Row],[O]],".",Tabela813[[#This Row],[E]],".",Tabela813[[#This Row],[D1]],".",Tabela813[[#This Row],[D2]],".",Tabela813[[#This Row],[D3]],".",Tabela813[[#This Row],[T]],".",Tabela813[[#This Row],[D4]]),"")</f>
        <v>1.6.3.1.51.0.5.00</v>
      </c>
      <c r="L754" s="23" t="s">
        <v>1280</v>
      </c>
      <c r="M754" s="20" t="str">
        <f t="shared" si="16"/>
        <v>A</v>
      </c>
      <c r="N754" s="20">
        <f>IF(VALUE(Tabela813[[#This Row],[RED]]) &gt; 0,1,0) + IF(VALUE(J754)&gt;0,8,IF(VALUE(I754)&gt;0,7,IF(VALUE(H754)&gt;0,6,IF(VALUE(G754)&gt;0,5,IF(VALUE(F754)&gt;0,4,IF(VALUE(E754)&gt;0,3,IF(VALUE(D754)&gt;0,2,1)))))))</f>
        <v>7</v>
      </c>
      <c r="O754" s="22" t="s">
        <v>55</v>
      </c>
      <c r="P754" s="1" t="s">
        <v>304</v>
      </c>
      <c r="Q754" s="1"/>
      <c r="R754" s="39"/>
      <c r="S754" s="154" t="s">
        <v>158</v>
      </c>
      <c r="T754" s="7" t="str">
        <f>Tabela813[[#This Row],[NR]]&amp;" - "&amp;Tabela813[[#This Row],[Especificação]]</f>
        <v>1.6.3.1.51.0.5.00 - Serviços de Registro, Análise e Controle da Saúde - Multas</v>
      </c>
    </row>
    <row r="755" spans="1:20" ht="30" x14ac:dyDescent="0.25">
      <c r="A755" s="179"/>
      <c r="B755" s="51"/>
      <c r="C755" s="22" t="s">
        <v>1537</v>
      </c>
      <c r="D755" s="22" t="s">
        <v>1542</v>
      </c>
      <c r="E755" s="22" t="s">
        <v>1538</v>
      </c>
      <c r="F755" s="22" t="s">
        <v>1537</v>
      </c>
      <c r="G755" s="22" t="s">
        <v>1575</v>
      </c>
      <c r="H755" s="22" t="s">
        <v>1540</v>
      </c>
      <c r="I755" s="22" t="s">
        <v>1542</v>
      </c>
      <c r="J755" s="22" t="s">
        <v>1543</v>
      </c>
      <c r="K755" s="20" t="str">
        <f>IF(Tabela813[[#This Row],[C]]&lt;&gt;"",IF(Tabela813[[#This Row],[RED]]&lt;&gt;"",(Tabela813[[#This Row],[RED]] &amp; "."),"") &amp; CONCATENATE(Tabela813[[#This Row],[C]],".",Tabela813[[#This Row],[O]],".",Tabela813[[#This Row],[E]],".",Tabela813[[#This Row],[D1]],".",Tabela813[[#This Row],[D2]],".",Tabela813[[#This Row],[D3]],".",Tabela813[[#This Row],[T]],".",Tabela813[[#This Row],[D4]]),"")</f>
        <v>1.6.3.1.51.0.6.00</v>
      </c>
      <c r="L755" s="23" t="s">
        <v>1281</v>
      </c>
      <c r="M755" s="20" t="str">
        <f t="shared" si="16"/>
        <v>A</v>
      </c>
      <c r="N755" s="20">
        <f>IF(VALUE(Tabela813[[#This Row],[RED]]) &gt; 0,1,0) + IF(VALUE(J755)&gt;0,8,IF(VALUE(I755)&gt;0,7,IF(VALUE(H755)&gt;0,6,IF(VALUE(G755)&gt;0,5,IF(VALUE(F755)&gt;0,4,IF(VALUE(E755)&gt;0,3,IF(VALUE(D755)&gt;0,2,1)))))))</f>
        <v>7</v>
      </c>
      <c r="O755" s="22" t="s">
        <v>55</v>
      </c>
      <c r="P755" s="1" t="s">
        <v>304</v>
      </c>
      <c r="Q755" s="1"/>
      <c r="R755" s="39"/>
      <c r="S755" s="154" t="s">
        <v>158</v>
      </c>
      <c r="T755" s="7" t="str">
        <f>Tabela813[[#This Row],[NR]]&amp;" - "&amp;Tabela813[[#This Row],[Especificação]]</f>
        <v>1.6.3.1.51.0.6.00 - Serviços de Registro, Análise e Controle da Saúde - Juros de Mora</v>
      </c>
    </row>
    <row r="756" spans="1:20" ht="30" x14ac:dyDescent="0.25">
      <c r="A756" s="179"/>
      <c r="B756" s="51"/>
      <c r="C756" s="22" t="s">
        <v>1537</v>
      </c>
      <c r="D756" s="22" t="s">
        <v>1542</v>
      </c>
      <c r="E756" s="22" t="s">
        <v>1538</v>
      </c>
      <c r="F756" s="22" t="s">
        <v>1537</v>
      </c>
      <c r="G756" s="22" t="s">
        <v>1575</v>
      </c>
      <c r="H756" s="22" t="s">
        <v>1540</v>
      </c>
      <c r="I756" s="22" t="s">
        <v>1544</v>
      </c>
      <c r="J756" s="22" t="s">
        <v>1543</v>
      </c>
      <c r="K756" s="20" t="str">
        <f>IF(Tabela813[[#This Row],[C]]&lt;&gt;"",IF(Tabela813[[#This Row],[RED]]&lt;&gt;"",(Tabela813[[#This Row],[RED]] &amp; "."),"") &amp; CONCATENATE(Tabela813[[#This Row],[C]],".",Tabela813[[#This Row],[O]],".",Tabela813[[#This Row],[E]],".",Tabela813[[#This Row],[D1]],".",Tabela813[[#This Row],[D2]],".",Tabela813[[#This Row],[D3]],".",Tabela813[[#This Row],[T]],".",Tabela813[[#This Row],[D4]]),"")</f>
        <v>1.6.3.1.51.0.7.00</v>
      </c>
      <c r="L756" s="23" t="s">
        <v>1282</v>
      </c>
      <c r="M756" s="20" t="str">
        <f t="shared" si="16"/>
        <v>A</v>
      </c>
      <c r="N756" s="20">
        <f>IF(VALUE(Tabela813[[#This Row],[RED]]) &gt; 0,1,0) + IF(VALUE(J756)&gt;0,8,IF(VALUE(I756)&gt;0,7,IF(VALUE(H756)&gt;0,6,IF(VALUE(G756)&gt;0,5,IF(VALUE(F756)&gt;0,4,IF(VALUE(E756)&gt;0,3,IF(VALUE(D756)&gt;0,2,1)))))))</f>
        <v>7</v>
      </c>
      <c r="O756" s="22" t="s">
        <v>55</v>
      </c>
      <c r="P756" s="1" t="s">
        <v>304</v>
      </c>
      <c r="Q756" s="1"/>
      <c r="R756" s="39"/>
      <c r="S756" s="154" t="s">
        <v>158</v>
      </c>
      <c r="T756" s="7" t="str">
        <f>Tabela813[[#This Row],[NR]]&amp;" - "&amp;Tabela813[[#This Row],[Especificação]]</f>
        <v>1.6.3.1.51.0.7.00 - Serviços de Registro, Análise e Controle da Saúde - Dívida Ativa - Multas da Dívida Ativa</v>
      </c>
    </row>
    <row r="757" spans="1:20" ht="30" x14ac:dyDescent="0.25">
      <c r="A757" s="179"/>
      <c r="B757" s="51"/>
      <c r="C757" s="22" t="s">
        <v>1537</v>
      </c>
      <c r="D757" s="22" t="s">
        <v>1542</v>
      </c>
      <c r="E757" s="22" t="s">
        <v>1538</v>
      </c>
      <c r="F757" s="22" t="s">
        <v>1537</v>
      </c>
      <c r="G757" s="22" t="s">
        <v>1575</v>
      </c>
      <c r="H757" s="22" t="s">
        <v>1540</v>
      </c>
      <c r="I757" s="22" t="s">
        <v>1545</v>
      </c>
      <c r="J757" s="22" t="s">
        <v>1543</v>
      </c>
      <c r="K757" s="20" t="str">
        <f>IF(Tabela813[[#This Row],[C]]&lt;&gt;"",IF(Tabela813[[#This Row],[RED]]&lt;&gt;"",(Tabela813[[#This Row],[RED]] &amp; "."),"") &amp; CONCATENATE(Tabela813[[#This Row],[C]],".",Tabela813[[#This Row],[O]],".",Tabela813[[#This Row],[E]],".",Tabela813[[#This Row],[D1]],".",Tabela813[[#This Row],[D2]],".",Tabela813[[#This Row],[D3]],".",Tabela813[[#This Row],[T]],".",Tabela813[[#This Row],[D4]]),"")</f>
        <v>1.6.3.1.51.0.8.00</v>
      </c>
      <c r="L757" s="23" t="s">
        <v>1283</v>
      </c>
      <c r="M757" s="20" t="str">
        <f t="shared" si="16"/>
        <v>A</v>
      </c>
      <c r="N757" s="20">
        <f>IF(VALUE(Tabela813[[#This Row],[RED]]) &gt; 0,1,0) + IF(VALUE(J757)&gt;0,8,IF(VALUE(I757)&gt;0,7,IF(VALUE(H757)&gt;0,6,IF(VALUE(G757)&gt;0,5,IF(VALUE(F757)&gt;0,4,IF(VALUE(E757)&gt;0,3,IF(VALUE(D757)&gt;0,2,1)))))))</f>
        <v>7</v>
      </c>
      <c r="O757" s="22" t="s">
        <v>55</v>
      </c>
      <c r="P757" s="1" t="s">
        <v>304</v>
      </c>
      <c r="Q757" s="1"/>
      <c r="R757" s="39"/>
      <c r="S757" s="154" t="s">
        <v>158</v>
      </c>
      <c r="T757" s="7" t="str">
        <f>Tabela813[[#This Row],[NR]]&amp;" - "&amp;Tabela813[[#This Row],[Especificação]]</f>
        <v>1.6.3.1.51.0.8.00 - Serviços de Registro, Análise e Controle da Saúde - Juros de Mora da Dívida Ativa</v>
      </c>
    </row>
    <row r="758" spans="1:20" ht="30" x14ac:dyDescent="0.25">
      <c r="A758" s="179"/>
      <c r="B758" s="51"/>
      <c r="C758" s="22" t="s">
        <v>1537</v>
      </c>
      <c r="D758" s="22" t="s">
        <v>1542</v>
      </c>
      <c r="E758" s="22" t="s">
        <v>1538</v>
      </c>
      <c r="F758" s="22" t="s">
        <v>1537</v>
      </c>
      <c r="G758" s="22" t="s">
        <v>1577</v>
      </c>
      <c r="H758" s="22" t="s">
        <v>1540</v>
      </c>
      <c r="I758" s="22" t="s">
        <v>1540</v>
      </c>
      <c r="J758" s="22" t="s">
        <v>1543</v>
      </c>
      <c r="K758" s="20" t="str">
        <f>IF(Tabela813[[#This Row],[C]]&lt;&gt;"",IF(Tabela813[[#This Row],[RED]]&lt;&gt;"",(Tabela813[[#This Row],[RED]] &amp; "."),"") &amp; CONCATENATE(Tabela813[[#This Row],[C]],".",Tabela813[[#This Row],[O]],".",Tabela813[[#This Row],[E]],".",Tabela813[[#This Row],[D1]],".",Tabela813[[#This Row],[D2]],".",Tabela813[[#This Row],[D3]],".",Tabela813[[#This Row],[T]],".",Tabela813[[#This Row],[D4]]),"")</f>
        <v>1.6.3.1.52.0.0.00</v>
      </c>
      <c r="L758" s="23" t="s">
        <v>305</v>
      </c>
      <c r="M758" s="20" t="str">
        <f t="shared" si="16"/>
        <v>S</v>
      </c>
      <c r="N758" s="20">
        <f>IF(VALUE(Tabela813[[#This Row],[RED]]) &gt; 0,1,0) + IF(VALUE(J758)&gt;0,8,IF(VALUE(I758)&gt;0,7,IF(VALUE(H758)&gt;0,6,IF(VALUE(G758)&gt;0,5,IF(VALUE(F758)&gt;0,4,IF(VALUE(E758)&gt;0,3,IF(VALUE(D758)&gt;0,2,1)))))))</f>
        <v>5</v>
      </c>
      <c r="O758" s="22" t="s">
        <v>55</v>
      </c>
      <c r="P758" s="1" t="s">
        <v>306</v>
      </c>
      <c r="Q758" s="1"/>
      <c r="R758" s="39"/>
      <c r="S758" s="154" t="s">
        <v>158</v>
      </c>
      <c r="T758" s="7" t="str">
        <f>Tabela813[[#This Row],[NR]]&amp;" - "&amp;Tabela813[[#This Row],[Especificação]]</f>
        <v>1.6.3.1.52.0.0.00 - Serviços Radiológicos e Laboratoriais</v>
      </c>
    </row>
    <row r="759" spans="1:20" ht="30" x14ac:dyDescent="0.25">
      <c r="A759" s="179"/>
      <c r="B759" s="51"/>
      <c r="C759" s="22" t="s">
        <v>1537</v>
      </c>
      <c r="D759" s="22" t="s">
        <v>1542</v>
      </c>
      <c r="E759" s="22" t="s">
        <v>1538</v>
      </c>
      <c r="F759" s="22" t="s">
        <v>1537</v>
      </c>
      <c r="G759" s="22" t="s">
        <v>1577</v>
      </c>
      <c r="H759" s="22" t="s">
        <v>1540</v>
      </c>
      <c r="I759" s="22" t="s">
        <v>1537</v>
      </c>
      <c r="J759" s="22" t="s">
        <v>1543</v>
      </c>
      <c r="K759" s="20" t="str">
        <f>IF(Tabela813[[#This Row],[C]]&lt;&gt;"",IF(Tabela813[[#This Row],[RED]]&lt;&gt;"",(Tabela813[[#This Row],[RED]] &amp; "."),"") &amp; CONCATENATE(Tabela813[[#This Row],[C]],".",Tabela813[[#This Row],[O]],".",Tabela813[[#This Row],[E]],".",Tabela813[[#This Row],[D1]],".",Tabela813[[#This Row],[D2]],".",Tabela813[[#This Row],[D3]],".",Tabela813[[#This Row],[T]],".",Tabela813[[#This Row],[D4]]),"")</f>
        <v>1.6.3.1.52.0.1.00</v>
      </c>
      <c r="L759" s="23" t="s">
        <v>1284</v>
      </c>
      <c r="M759" s="20" t="str">
        <f t="shared" si="16"/>
        <v>A</v>
      </c>
      <c r="N759" s="20">
        <f>IF(VALUE(Tabela813[[#This Row],[RED]]) &gt; 0,1,0) + IF(VALUE(J759)&gt;0,8,IF(VALUE(I759)&gt;0,7,IF(VALUE(H759)&gt;0,6,IF(VALUE(G759)&gt;0,5,IF(VALUE(F759)&gt;0,4,IF(VALUE(E759)&gt;0,3,IF(VALUE(D759)&gt;0,2,1)))))))</f>
        <v>7</v>
      </c>
      <c r="O759" s="22" t="s">
        <v>55</v>
      </c>
      <c r="P759" s="1" t="s">
        <v>306</v>
      </c>
      <c r="Q759" s="1"/>
      <c r="R759" s="39"/>
      <c r="S759" s="154" t="s">
        <v>158</v>
      </c>
      <c r="T759" s="7" t="str">
        <f>Tabela813[[#This Row],[NR]]&amp;" - "&amp;Tabela813[[#This Row],[Especificação]]</f>
        <v>1.6.3.1.52.0.1.00 - Serviços Radiológicos e Laboratoriais - Principal</v>
      </c>
    </row>
    <row r="760" spans="1:20" ht="30" x14ac:dyDescent="0.25">
      <c r="A760" s="179"/>
      <c r="B760" s="51"/>
      <c r="C760" s="22" t="s">
        <v>1537</v>
      </c>
      <c r="D760" s="22" t="s">
        <v>1542</v>
      </c>
      <c r="E760" s="22" t="s">
        <v>1538</v>
      </c>
      <c r="F760" s="22" t="s">
        <v>1537</v>
      </c>
      <c r="G760" s="22" t="s">
        <v>1577</v>
      </c>
      <c r="H760" s="22" t="s">
        <v>1540</v>
      </c>
      <c r="I760" s="22" t="s">
        <v>1546</v>
      </c>
      <c r="J760" s="22" t="s">
        <v>1543</v>
      </c>
      <c r="K760" s="20" t="str">
        <f>IF(Tabela813[[#This Row],[C]]&lt;&gt;"",IF(Tabela813[[#This Row],[RED]]&lt;&gt;"",(Tabela813[[#This Row],[RED]] &amp; "."),"") &amp; CONCATENATE(Tabela813[[#This Row],[C]],".",Tabela813[[#This Row],[O]],".",Tabela813[[#This Row],[E]],".",Tabela813[[#This Row],[D1]],".",Tabela813[[#This Row],[D2]],".",Tabela813[[#This Row],[D3]],".",Tabela813[[#This Row],[T]],".",Tabela813[[#This Row],[D4]]),"")</f>
        <v>1.6.3.1.52.0.2.00</v>
      </c>
      <c r="L760" s="23" t="s">
        <v>1285</v>
      </c>
      <c r="M760" s="20" t="str">
        <f t="shared" si="16"/>
        <v>A</v>
      </c>
      <c r="N760" s="20">
        <f>IF(VALUE(Tabela813[[#This Row],[RED]]) &gt; 0,1,0) + IF(VALUE(J760)&gt;0,8,IF(VALUE(I760)&gt;0,7,IF(VALUE(H760)&gt;0,6,IF(VALUE(G760)&gt;0,5,IF(VALUE(F760)&gt;0,4,IF(VALUE(E760)&gt;0,3,IF(VALUE(D760)&gt;0,2,1)))))))</f>
        <v>7</v>
      </c>
      <c r="O760" s="22" t="s">
        <v>55</v>
      </c>
      <c r="P760" s="1" t="s">
        <v>306</v>
      </c>
      <c r="Q760" s="1"/>
      <c r="R760" s="39"/>
      <c r="S760" s="154" t="s">
        <v>158</v>
      </c>
      <c r="T760" s="7" t="str">
        <f>Tabela813[[#This Row],[NR]]&amp;" - "&amp;Tabela813[[#This Row],[Especificação]]</f>
        <v>1.6.3.1.52.0.2.00 - Serviços Radiológicos e Laboratoriais - Multas e Juros de Mora</v>
      </c>
    </row>
    <row r="761" spans="1:20" ht="30" x14ac:dyDescent="0.25">
      <c r="A761" s="179"/>
      <c r="B761" s="51"/>
      <c r="C761" s="22" t="s">
        <v>1537</v>
      </c>
      <c r="D761" s="22" t="s">
        <v>1542</v>
      </c>
      <c r="E761" s="22" t="s">
        <v>1538</v>
      </c>
      <c r="F761" s="22" t="s">
        <v>1537</v>
      </c>
      <c r="G761" s="22" t="s">
        <v>1577</v>
      </c>
      <c r="H761" s="22" t="s">
        <v>1540</v>
      </c>
      <c r="I761" s="22" t="s">
        <v>1538</v>
      </c>
      <c r="J761" s="22" t="s">
        <v>1543</v>
      </c>
      <c r="K761" s="20" t="str">
        <f>IF(Tabela813[[#This Row],[C]]&lt;&gt;"",IF(Tabela813[[#This Row],[RED]]&lt;&gt;"",(Tabela813[[#This Row],[RED]] &amp; "."),"") &amp; CONCATENATE(Tabela813[[#This Row],[C]],".",Tabela813[[#This Row],[O]],".",Tabela813[[#This Row],[E]],".",Tabela813[[#This Row],[D1]],".",Tabela813[[#This Row],[D2]],".",Tabela813[[#This Row],[D3]],".",Tabela813[[#This Row],[T]],".",Tabela813[[#This Row],[D4]]),"")</f>
        <v>1.6.3.1.52.0.3.00</v>
      </c>
      <c r="L761" s="23" t="s">
        <v>1286</v>
      </c>
      <c r="M761" s="20" t="str">
        <f t="shared" si="16"/>
        <v>A</v>
      </c>
      <c r="N761" s="20">
        <f>IF(VALUE(Tabela813[[#This Row],[RED]]) &gt; 0,1,0) + IF(VALUE(J761)&gt;0,8,IF(VALUE(I761)&gt;0,7,IF(VALUE(H761)&gt;0,6,IF(VALUE(G761)&gt;0,5,IF(VALUE(F761)&gt;0,4,IF(VALUE(E761)&gt;0,3,IF(VALUE(D761)&gt;0,2,1)))))))</f>
        <v>7</v>
      </c>
      <c r="O761" s="22" t="s">
        <v>55</v>
      </c>
      <c r="P761" s="1" t="s">
        <v>306</v>
      </c>
      <c r="Q761" s="1"/>
      <c r="R761" s="39"/>
      <c r="S761" s="154" t="s">
        <v>158</v>
      </c>
      <c r="T761" s="7" t="str">
        <f>Tabela813[[#This Row],[NR]]&amp;" - "&amp;Tabela813[[#This Row],[Especificação]]</f>
        <v>1.6.3.1.52.0.3.00 - Serviços Radiológicos e Laboratoriais - Dívida Ativa</v>
      </c>
    </row>
    <row r="762" spans="1:20" ht="30" x14ac:dyDescent="0.25">
      <c r="A762" s="179"/>
      <c r="B762" s="51"/>
      <c r="C762" s="22" t="s">
        <v>1537</v>
      </c>
      <c r="D762" s="22" t="s">
        <v>1542</v>
      </c>
      <c r="E762" s="22" t="s">
        <v>1538</v>
      </c>
      <c r="F762" s="22" t="s">
        <v>1537</v>
      </c>
      <c r="G762" s="22" t="s">
        <v>1577</v>
      </c>
      <c r="H762" s="22" t="s">
        <v>1540</v>
      </c>
      <c r="I762" s="22" t="s">
        <v>1547</v>
      </c>
      <c r="J762" s="22" t="s">
        <v>1543</v>
      </c>
      <c r="K762" s="20" t="str">
        <f>IF(Tabela813[[#This Row],[C]]&lt;&gt;"",IF(Tabela813[[#This Row],[RED]]&lt;&gt;"",(Tabela813[[#This Row],[RED]] &amp; "."),"") &amp; CONCATENATE(Tabela813[[#This Row],[C]],".",Tabela813[[#This Row],[O]],".",Tabela813[[#This Row],[E]],".",Tabela813[[#This Row],[D1]],".",Tabela813[[#This Row],[D2]],".",Tabela813[[#This Row],[D3]],".",Tabela813[[#This Row],[T]],".",Tabela813[[#This Row],[D4]]),"")</f>
        <v>1.6.3.1.52.0.4.00</v>
      </c>
      <c r="L762" s="23" t="s">
        <v>1287</v>
      </c>
      <c r="M762" s="20" t="str">
        <f t="shared" si="16"/>
        <v>A</v>
      </c>
      <c r="N762" s="20">
        <f>IF(VALUE(Tabela813[[#This Row],[RED]]) &gt; 0,1,0) + IF(VALUE(J762)&gt;0,8,IF(VALUE(I762)&gt;0,7,IF(VALUE(H762)&gt;0,6,IF(VALUE(G762)&gt;0,5,IF(VALUE(F762)&gt;0,4,IF(VALUE(E762)&gt;0,3,IF(VALUE(D762)&gt;0,2,1)))))))</f>
        <v>7</v>
      </c>
      <c r="O762" s="22" t="s">
        <v>55</v>
      </c>
      <c r="P762" s="1" t="s">
        <v>306</v>
      </c>
      <c r="Q762" s="1"/>
      <c r="R762" s="39"/>
      <c r="S762" s="154" t="s">
        <v>158</v>
      </c>
      <c r="T762" s="7" t="str">
        <f>Tabela813[[#This Row],[NR]]&amp;" - "&amp;Tabela813[[#This Row],[Especificação]]</f>
        <v>1.6.3.1.52.0.4.00 - Serviços Radiológicos e Laboratoriais - Dívida Ativa - Multas e Juros de Mora da Dívida Ativa</v>
      </c>
    </row>
    <row r="763" spans="1:20" ht="30" x14ac:dyDescent="0.25">
      <c r="A763" s="179"/>
      <c r="B763" s="51"/>
      <c r="C763" s="22" t="s">
        <v>1537</v>
      </c>
      <c r="D763" s="22" t="s">
        <v>1542</v>
      </c>
      <c r="E763" s="22" t="s">
        <v>1538</v>
      </c>
      <c r="F763" s="22" t="s">
        <v>1537</v>
      </c>
      <c r="G763" s="22" t="s">
        <v>1577</v>
      </c>
      <c r="H763" s="22" t="s">
        <v>1540</v>
      </c>
      <c r="I763" s="22" t="s">
        <v>1548</v>
      </c>
      <c r="J763" s="22" t="s">
        <v>1543</v>
      </c>
      <c r="K763" s="20" t="str">
        <f>IF(Tabela813[[#This Row],[C]]&lt;&gt;"",IF(Tabela813[[#This Row],[RED]]&lt;&gt;"",(Tabela813[[#This Row],[RED]] &amp; "."),"") &amp; CONCATENATE(Tabela813[[#This Row],[C]],".",Tabela813[[#This Row],[O]],".",Tabela813[[#This Row],[E]],".",Tabela813[[#This Row],[D1]],".",Tabela813[[#This Row],[D2]],".",Tabela813[[#This Row],[D3]],".",Tabela813[[#This Row],[T]],".",Tabela813[[#This Row],[D4]]),"")</f>
        <v>1.6.3.1.52.0.5.00</v>
      </c>
      <c r="L763" s="23" t="s">
        <v>1288</v>
      </c>
      <c r="M763" s="20" t="str">
        <f t="shared" si="16"/>
        <v>A</v>
      </c>
      <c r="N763" s="20">
        <f>IF(VALUE(Tabela813[[#This Row],[RED]]) &gt; 0,1,0) + IF(VALUE(J763)&gt;0,8,IF(VALUE(I763)&gt;0,7,IF(VALUE(H763)&gt;0,6,IF(VALUE(G763)&gt;0,5,IF(VALUE(F763)&gt;0,4,IF(VALUE(E763)&gt;0,3,IF(VALUE(D763)&gt;0,2,1)))))))</f>
        <v>7</v>
      </c>
      <c r="O763" s="22" t="s">
        <v>55</v>
      </c>
      <c r="P763" s="1" t="s">
        <v>306</v>
      </c>
      <c r="Q763" s="1"/>
      <c r="R763" s="39"/>
      <c r="S763" s="154" t="s">
        <v>158</v>
      </c>
      <c r="T763" s="7" t="str">
        <f>Tabela813[[#This Row],[NR]]&amp;" - "&amp;Tabela813[[#This Row],[Especificação]]</f>
        <v>1.6.3.1.52.0.5.00 - Serviços Radiológicos e Laboratoriais - Multas</v>
      </c>
    </row>
    <row r="764" spans="1:20" ht="30" x14ac:dyDescent="0.25">
      <c r="A764" s="179"/>
      <c r="B764" s="51"/>
      <c r="C764" s="22" t="s">
        <v>1537</v>
      </c>
      <c r="D764" s="22" t="s">
        <v>1542</v>
      </c>
      <c r="E764" s="22" t="s">
        <v>1538</v>
      </c>
      <c r="F764" s="22" t="s">
        <v>1537</v>
      </c>
      <c r="G764" s="22" t="s">
        <v>1577</v>
      </c>
      <c r="H764" s="22" t="s">
        <v>1540</v>
      </c>
      <c r="I764" s="22" t="s">
        <v>1542</v>
      </c>
      <c r="J764" s="22" t="s">
        <v>1543</v>
      </c>
      <c r="K764" s="20" t="str">
        <f>IF(Tabela813[[#This Row],[C]]&lt;&gt;"",IF(Tabela813[[#This Row],[RED]]&lt;&gt;"",(Tabela813[[#This Row],[RED]] &amp; "."),"") &amp; CONCATENATE(Tabela813[[#This Row],[C]],".",Tabela813[[#This Row],[O]],".",Tabela813[[#This Row],[E]],".",Tabela813[[#This Row],[D1]],".",Tabela813[[#This Row],[D2]],".",Tabela813[[#This Row],[D3]],".",Tabela813[[#This Row],[T]],".",Tabela813[[#This Row],[D4]]),"")</f>
        <v>1.6.3.1.52.0.6.00</v>
      </c>
      <c r="L764" s="23" t="s">
        <v>1289</v>
      </c>
      <c r="M764" s="20" t="str">
        <f t="shared" si="16"/>
        <v>A</v>
      </c>
      <c r="N764" s="20">
        <f>IF(VALUE(Tabela813[[#This Row],[RED]]) &gt; 0,1,0) + IF(VALUE(J764)&gt;0,8,IF(VALUE(I764)&gt;0,7,IF(VALUE(H764)&gt;0,6,IF(VALUE(G764)&gt;0,5,IF(VALUE(F764)&gt;0,4,IF(VALUE(E764)&gt;0,3,IF(VALUE(D764)&gt;0,2,1)))))))</f>
        <v>7</v>
      </c>
      <c r="O764" s="22" t="s">
        <v>55</v>
      </c>
      <c r="P764" s="1" t="s">
        <v>306</v>
      </c>
      <c r="Q764" s="1"/>
      <c r="R764" s="39"/>
      <c r="S764" s="154" t="s">
        <v>158</v>
      </c>
      <c r="T764" s="7" t="str">
        <f>Tabela813[[#This Row],[NR]]&amp;" - "&amp;Tabela813[[#This Row],[Especificação]]</f>
        <v>1.6.3.1.52.0.6.00 - Serviços Radiológicos e Laboratoriais - Juros de Mora</v>
      </c>
    </row>
    <row r="765" spans="1:20" ht="30" x14ac:dyDescent="0.25">
      <c r="A765" s="179"/>
      <c r="B765" s="51"/>
      <c r="C765" s="22" t="s">
        <v>1537</v>
      </c>
      <c r="D765" s="22" t="s">
        <v>1542</v>
      </c>
      <c r="E765" s="22" t="s">
        <v>1538</v>
      </c>
      <c r="F765" s="22" t="s">
        <v>1537</v>
      </c>
      <c r="G765" s="22" t="s">
        <v>1577</v>
      </c>
      <c r="H765" s="22" t="s">
        <v>1540</v>
      </c>
      <c r="I765" s="22" t="s">
        <v>1544</v>
      </c>
      <c r="J765" s="22" t="s">
        <v>1543</v>
      </c>
      <c r="K765" s="20" t="str">
        <f>IF(Tabela813[[#This Row],[C]]&lt;&gt;"",IF(Tabela813[[#This Row],[RED]]&lt;&gt;"",(Tabela813[[#This Row],[RED]] &amp; "."),"") &amp; CONCATENATE(Tabela813[[#This Row],[C]],".",Tabela813[[#This Row],[O]],".",Tabela813[[#This Row],[E]],".",Tabela813[[#This Row],[D1]],".",Tabela813[[#This Row],[D2]],".",Tabela813[[#This Row],[D3]],".",Tabela813[[#This Row],[T]],".",Tabela813[[#This Row],[D4]]),"")</f>
        <v>1.6.3.1.52.0.7.00</v>
      </c>
      <c r="L765" s="23" t="s">
        <v>1290</v>
      </c>
      <c r="M765" s="20" t="str">
        <f t="shared" si="16"/>
        <v>A</v>
      </c>
      <c r="N765" s="20">
        <f>IF(VALUE(Tabela813[[#This Row],[RED]]) &gt; 0,1,0) + IF(VALUE(J765)&gt;0,8,IF(VALUE(I765)&gt;0,7,IF(VALUE(H765)&gt;0,6,IF(VALUE(G765)&gt;0,5,IF(VALUE(F765)&gt;0,4,IF(VALUE(E765)&gt;0,3,IF(VALUE(D765)&gt;0,2,1)))))))</f>
        <v>7</v>
      </c>
      <c r="O765" s="22" t="s">
        <v>55</v>
      </c>
      <c r="P765" s="1" t="s">
        <v>306</v>
      </c>
      <c r="Q765" s="1"/>
      <c r="R765" s="39"/>
      <c r="S765" s="154" t="s">
        <v>158</v>
      </c>
      <c r="T765" s="7" t="str">
        <f>Tabela813[[#This Row],[NR]]&amp;" - "&amp;Tabela813[[#This Row],[Especificação]]</f>
        <v>1.6.3.1.52.0.7.00 - Serviços Radiológicos e Laboratoriais - Dívida Ativa - Multas da Dívida Ativa</v>
      </c>
    </row>
    <row r="766" spans="1:20" ht="30" x14ac:dyDescent="0.25">
      <c r="A766" s="179"/>
      <c r="B766" s="51"/>
      <c r="C766" s="22" t="s">
        <v>1537</v>
      </c>
      <c r="D766" s="22" t="s">
        <v>1542</v>
      </c>
      <c r="E766" s="22" t="s">
        <v>1538</v>
      </c>
      <c r="F766" s="22" t="s">
        <v>1537</v>
      </c>
      <c r="G766" s="22" t="s">
        <v>1577</v>
      </c>
      <c r="H766" s="22" t="s">
        <v>1540</v>
      </c>
      <c r="I766" s="22" t="s">
        <v>1545</v>
      </c>
      <c r="J766" s="22" t="s">
        <v>1543</v>
      </c>
      <c r="K766" s="20" t="str">
        <f>IF(Tabela813[[#This Row],[C]]&lt;&gt;"",IF(Tabela813[[#This Row],[RED]]&lt;&gt;"",(Tabela813[[#This Row],[RED]] &amp; "."),"") &amp; CONCATENATE(Tabela813[[#This Row],[C]],".",Tabela813[[#This Row],[O]],".",Tabela813[[#This Row],[E]],".",Tabela813[[#This Row],[D1]],".",Tabela813[[#This Row],[D2]],".",Tabela813[[#This Row],[D3]],".",Tabela813[[#This Row],[T]],".",Tabela813[[#This Row],[D4]]),"")</f>
        <v>1.6.3.1.52.0.8.00</v>
      </c>
      <c r="L766" s="23" t="s">
        <v>1291</v>
      </c>
      <c r="M766" s="20" t="str">
        <f t="shared" si="16"/>
        <v>A</v>
      </c>
      <c r="N766" s="20">
        <f>IF(VALUE(Tabela813[[#This Row],[RED]]) &gt; 0,1,0) + IF(VALUE(J766)&gt;0,8,IF(VALUE(I766)&gt;0,7,IF(VALUE(H766)&gt;0,6,IF(VALUE(G766)&gt;0,5,IF(VALUE(F766)&gt;0,4,IF(VALUE(E766)&gt;0,3,IF(VALUE(D766)&gt;0,2,1)))))))</f>
        <v>7</v>
      </c>
      <c r="O766" s="22" t="s">
        <v>55</v>
      </c>
      <c r="P766" s="1" t="s">
        <v>306</v>
      </c>
      <c r="Q766" s="1"/>
      <c r="R766" s="39"/>
      <c r="S766" s="154" t="s">
        <v>158</v>
      </c>
      <c r="T766" s="7" t="str">
        <f>Tabela813[[#This Row],[NR]]&amp;" - "&amp;Tabela813[[#This Row],[Especificação]]</f>
        <v>1.6.3.1.52.0.8.00 - Serviços Radiológicos e Laboratoriais - Juros de Mora da Dívida Ativa</v>
      </c>
    </row>
    <row r="767" spans="1:20" ht="30" x14ac:dyDescent="0.25">
      <c r="A767" s="179"/>
      <c r="B767" s="51"/>
      <c r="C767" s="22" t="s">
        <v>1537</v>
      </c>
      <c r="D767" s="22" t="s">
        <v>1542</v>
      </c>
      <c r="E767" s="22" t="s">
        <v>1538</v>
      </c>
      <c r="F767" s="22" t="s">
        <v>1537</v>
      </c>
      <c r="G767" s="22" t="s">
        <v>1574</v>
      </c>
      <c r="H767" s="22" t="s">
        <v>1540</v>
      </c>
      <c r="I767" s="22" t="s">
        <v>1540</v>
      </c>
      <c r="J767" s="22" t="s">
        <v>1543</v>
      </c>
      <c r="K767" s="20" t="str">
        <f>IF(Tabela813[[#This Row],[C]]&lt;&gt;"",IF(Tabela813[[#This Row],[RED]]&lt;&gt;"",(Tabela813[[#This Row],[RED]] &amp; "."),"") &amp; CONCATENATE(Tabela813[[#This Row],[C]],".",Tabela813[[#This Row],[O]],".",Tabela813[[#This Row],[E]],".",Tabela813[[#This Row],[D1]],".",Tabela813[[#This Row],[D2]],".",Tabela813[[#This Row],[D3]],".",Tabela813[[#This Row],[T]],".",Tabela813[[#This Row],[D4]]),"")</f>
        <v>1.6.3.1.53.0.0.00</v>
      </c>
      <c r="L767" s="23" t="s">
        <v>307</v>
      </c>
      <c r="M767" s="20" t="str">
        <f t="shared" si="16"/>
        <v>S</v>
      </c>
      <c r="N767" s="20">
        <f>IF(VALUE(Tabela813[[#This Row],[RED]]) &gt; 0,1,0) + IF(VALUE(J767)&gt;0,8,IF(VALUE(I767)&gt;0,7,IF(VALUE(H767)&gt;0,6,IF(VALUE(G767)&gt;0,5,IF(VALUE(F767)&gt;0,4,IF(VALUE(E767)&gt;0,3,IF(VALUE(D767)&gt;0,2,1)))))))</f>
        <v>5</v>
      </c>
      <c r="O767" s="22" t="s">
        <v>55</v>
      </c>
      <c r="P767" s="1" t="s">
        <v>308</v>
      </c>
      <c r="Q767" s="1"/>
      <c r="R767" s="39"/>
      <c r="S767" s="154" t="s">
        <v>158</v>
      </c>
      <c r="T767" s="7" t="str">
        <f>Tabela813[[#This Row],[NR]]&amp;" - "&amp;Tabela813[[#This Row],[Especificação]]</f>
        <v>1.6.3.1.53.0.0.00 - Serviços Ambulatoriais</v>
      </c>
    </row>
    <row r="768" spans="1:20" ht="30" x14ac:dyDescent="0.25">
      <c r="A768" s="179"/>
      <c r="B768" s="51"/>
      <c r="C768" s="22" t="s">
        <v>1537</v>
      </c>
      <c r="D768" s="22" t="s">
        <v>1542</v>
      </c>
      <c r="E768" s="22" t="s">
        <v>1538</v>
      </c>
      <c r="F768" s="22" t="s">
        <v>1537</v>
      </c>
      <c r="G768" s="22" t="s">
        <v>1574</v>
      </c>
      <c r="H768" s="22" t="s">
        <v>1540</v>
      </c>
      <c r="I768" s="22" t="s">
        <v>1537</v>
      </c>
      <c r="J768" s="22" t="s">
        <v>1543</v>
      </c>
      <c r="K768" s="20" t="str">
        <f>IF(Tabela813[[#This Row],[C]]&lt;&gt;"",IF(Tabela813[[#This Row],[RED]]&lt;&gt;"",(Tabela813[[#This Row],[RED]] &amp; "."),"") &amp; CONCATENATE(Tabela813[[#This Row],[C]],".",Tabela813[[#This Row],[O]],".",Tabela813[[#This Row],[E]],".",Tabela813[[#This Row],[D1]],".",Tabela813[[#This Row],[D2]],".",Tabela813[[#This Row],[D3]],".",Tabela813[[#This Row],[T]],".",Tabela813[[#This Row],[D4]]),"")</f>
        <v>1.6.3.1.53.0.1.00</v>
      </c>
      <c r="L768" s="23" t="s">
        <v>1292</v>
      </c>
      <c r="M768" s="20" t="str">
        <f t="shared" si="16"/>
        <v>A</v>
      </c>
      <c r="N768" s="20">
        <f>IF(VALUE(Tabela813[[#This Row],[RED]]) &gt; 0,1,0) + IF(VALUE(J768)&gt;0,8,IF(VALUE(I768)&gt;0,7,IF(VALUE(H768)&gt;0,6,IF(VALUE(G768)&gt;0,5,IF(VALUE(F768)&gt;0,4,IF(VALUE(E768)&gt;0,3,IF(VALUE(D768)&gt;0,2,1)))))))</f>
        <v>7</v>
      </c>
      <c r="O768" s="22" t="s">
        <v>55</v>
      </c>
      <c r="P768" s="1" t="s">
        <v>308</v>
      </c>
      <c r="Q768" s="1"/>
      <c r="R768" s="39"/>
      <c r="S768" s="154" t="s">
        <v>158</v>
      </c>
      <c r="T768" s="7" t="str">
        <f>Tabela813[[#This Row],[NR]]&amp;" - "&amp;Tabela813[[#This Row],[Especificação]]</f>
        <v>1.6.3.1.53.0.1.00 - Serviços Ambulatoriais - Principal</v>
      </c>
    </row>
    <row r="769" spans="1:20" ht="30" x14ac:dyDescent="0.25">
      <c r="A769" s="179"/>
      <c r="B769" s="51"/>
      <c r="C769" s="22" t="s">
        <v>1537</v>
      </c>
      <c r="D769" s="22" t="s">
        <v>1542</v>
      </c>
      <c r="E769" s="22" t="s">
        <v>1538</v>
      </c>
      <c r="F769" s="22" t="s">
        <v>1537</v>
      </c>
      <c r="G769" s="22" t="s">
        <v>1574</v>
      </c>
      <c r="H769" s="22" t="s">
        <v>1540</v>
      </c>
      <c r="I769" s="22" t="s">
        <v>1546</v>
      </c>
      <c r="J769" s="22" t="s">
        <v>1543</v>
      </c>
      <c r="K769" s="20" t="str">
        <f>IF(Tabela813[[#This Row],[C]]&lt;&gt;"",IF(Tabela813[[#This Row],[RED]]&lt;&gt;"",(Tabela813[[#This Row],[RED]] &amp; "."),"") &amp; CONCATENATE(Tabela813[[#This Row],[C]],".",Tabela813[[#This Row],[O]],".",Tabela813[[#This Row],[E]],".",Tabela813[[#This Row],[D1]],".",Tabela813[[#This Row],[D2]],".",Tabela813[[#This Row],[D3]],".",Tabela813[[#This Row],[T]],".",Tabela813[[#This Row],[D4]]),"")</f>
        <v>1.6.3.1.53.0.2.00</v>
      </c>
      <c r="L769" s="23" t="s">
        <v>1293</v>
      </c>
      <c r="M769" s="20" t="str">
        <f t="shared" si="16"/>
        <v>A</v>
      </c>
      <c r="N769" s="20">
        <f>IF(VALUE(Tabela813[[#This Row],[RED]]) &gt; 0,1,0) + IF(VALUE(J769)&gt;0,8,IF(VALUE(I769)&gt;0,7,IF(VALUE(H769)&gt;0,6,IF(VALUE(G769)&gt;0,5,IF(VALUE(F769)&gt;0,4,IF(VALUE(E769)&gt;0,3,IF(VALUE(D769)&gt;0,2,1)))))))</f>
        <v>7</v>
      </c>
      <c r="O769" s="22" t="s">
        <v>55</v>
      </c>
      <c r="P769" s="1" t="s">
        <v>308</v>
      </c>
      <c r="Q769" s="1"/>
      <c r="R769" s="39"/>
      <c r="S769" s="154" t="s">
        <v>158</v>
      </c>
      <c r="T769" s="7" t="str">
        <f>Tabela813[[#This Row],[NR]]&amp;" - "&amp;Tabela813[[#This Row],[Especificação]]</f>
        <v>1.6.3.1.53.0.2.00 - Serviços Ambulatoriais - Multas e Juros de Mora</v>
      </c>
    </row>
    <row r="770" spans="1:20" ht="30" x14ac:dyDescent="0.25">
      <c r="A770" s="179"/>
      <c r="B770" s="51"/>
      <c r="C770" s="22" t="s">
        <v>1537</v>
      </c>
      <c r="D770" s="22" t="s">
        <v>1542</v>
      </c>
      <c r="E770" s="22" t="s">
        <v>1538</v>
      </c>
      <c r="F770" s="22" t="s">
        <v>1537</v>
      </c>
      <c r="G770" s="22" t="s">
        <v>1574</v>
      </c>
      <c r="H770" s="22" t="s">
        <v>1540</v>
      </c>
      <c r="I770" s="22" t="s">
        <v>1538</v>
      </c>
      <c r="J770" s="22" t="s">
        <v>1543</v>
      </c>
      <c r="K770" s="20" t="str">
        <f>IF(Tabela813[[#This Row],[C]]&lt;&gt;"",IF(Tabela813[[#This Row],[RED]]&lt;&gt;"",(Tabela813[[#This Row],[RED]] &amp; "."),"") &amp; CONCATENATE(Tabela813[[#This Row],[C]],".",Tabela813[[#This Row],[O]],".",Tabela813[[#This Row],[E]],".",Tabela813[[#This Row],[D1]],".",Tabela813[[#This Row],[D2]],".",Tabela813[[#This Row],[D3]],".",Tabela813[[#This Row],[T]],".",Tabela813[[#This Row],[D4]]),"")</f>
        <v>1.6.3.1.53.0.3.00</v>
      </c>
      <c r="L770" s="23" t="s">
        <v>1294</v>
      </c>
      <c r="M770" s="20" t="str">
        <f t="shared" si="16"/>
        <v>A</v>
      </c>
      <c r="N770" s="20">
        <f>IF(VALUE(Tabela813[[#This Row],[RED]]) &gt; 0,1,0) + IF(VALUE(J770)&gt;0,8,IF(VALUE(I770)&gt;0,7,IF(VALUE(H770)&gt;0,6,IF(VALUE(G770)&gt;0,5,IF(VALUE(F770)&gt;0,4,IF(VALUE(E770)&gt;0,3,IF(VALUE(D770)&gt;0,2,1)))))))</f>
        <v>7</v>
      </c>
      <c r="O770" s="22" t="s">
        <v>55</v>
      </c>
      <c r="P770" s="1" t="s">
        <v>308</v>
      </c>
      <c r="Q770" s="1"/>
      <c r="R770" s="39"/>
      <c r="S770" s="154" t="s">
        <v>158</v>
      </c>
      <c r="T770" s="7" t="str">
        <f>Tabela813[[#This Row],[NR]]&amp;" - "&amp;Tabela813[[#This Row],[Especificação]]</f>
        <v>1.6.3.1.53.0.3.00 - Serviços Ambulatoriais - Dívida Ativa</v>
      </c>
    </row>
    <row r="771" spans="1:20" ht="30" x14ac:dyDescent="0.25">
      <c r="A771" s="179"/>
      <c r="B771" s="51"/>
      <c r="C771" s="22" t="s">
        <v>1537</v>
      </c>
      <c r="D771" s="22" t="s">
        <v>1542</v>
      </c>
      <c r="E771" s="22" t="s">
        <v>1538</v>
      </c>
      <c r="F771" s="22" t="s">
        <v>1537</v>
      </c>
      <c r="G771" s="22" t="s">
        <v>1574</v>
      </c>
      <c r="H771" s="22" t="s">
        <v>1540</v>
      </c>
      <c r="I771" s="22" t="s">
        <v>1547</v>
      </c>
      <c r="J771" s="22" t="s">
        <v>1543</v>
      </c>
      <c r="K771" s="20" t="str">
        <f>IF(Tabela813[[#This Row],[C]]&lt;&gt;"",IF(Tabela813[[#This Row],[RED]]&lt;&gt;"",(Tabela813[[#This Row],[RED]] &amp; "."),"") &amp; CONCATENATE(Tabela813[[#This Row],[C]],".",Tabela813[[#This Row],[O]],".",Tabela813[[#This Row],[E]],".",Tabela813[[#This Row],[D1]],".",Tabela813[[#This Row],[D2]],".",Tabela813[[#This Row],[D3]],".",Tabela813[[#This Row],[T]],".",Tabela813[[#This Row],[D4]]),"")</f>
        <v>1.6.3.1.53.0.4.00</v>
      </c>
      <c r="L771" s="23" t="s">
        <v>1295</v>
      </c>
      <c r="M771" s="20" t="str">
        <f t="shared" si="16"/>
        <v>A</v>
      </c>
      <c r="N771" s="20">
        <f>IF(VALUE(Tabela813[[#This Row],[RED]]) &gt; 0,1,0) + IF(VALUE(J771)&gt;0,8,IF(VALUE(I771)&gt;0,7,IF(VALUE(H771)&gt;0,6,IF(VALUE(G771)&gt;0,5,IF(VALUE(F771)&gt;0,4,IF(VALUE(E771)&gt;0,3,IF(VALUE(D771)&gt;0,2,1)))))))</f>
        <v>7</v>
      </c>
      <c r="O771" s="22" t="s">
        <v>55</v>
      </c>
      <c r="P771" s="1" t="s">
        <v>308</v>
      </c>
      <c r="Q771" s="1"/>
      <c r="R771" s="39"/>
      <c r="S771" s="154" t="s">
        <v>158</v>
      </c>
      <c r="T771" s="7" t="str">
        <f>Tabela813[[#This Row],[NR]]&amp;" - "&amp;Tabela813[[#This Row],[Especificação]]</f>
        <v>1.6.3.1.53.0.4.00 - Serviços Ambulatoriais - Dívida Ativa - Multas e Juros de Mora da Dívida Ativa</v>
      </c>
    </row>
    <row r="772" spans="1:20" ht="30" x14ac:dyDescent="0.25">
      <c r="A772" s="179"/>
      <c r="B772" s="51"/>
      <c r="C772" s="22" t="s">
        <v>1537</v>
      </c>
      <c r="D772" s="22" t="s">
        <v>1542</v>
      </c>
      <c r="E772" s="22" t="s">
        <v>1538</v>
      </c>
      <c r="F772" s="22" t="s">
        <v>1537</v>
      </c>
      <c r="G772" s="22" t="s">
        <v>1574</v>
      </c>
      <c r="H772" s="22" t="s">
        <v>1540</v>
      </c>
      <c r="I772" s="22" t="s">
        <v>1548</v>
      </c>
      <c r="J772" s="22" t="s">
        <v>1543</v>
      </c>
      <c r="K772" s="20" t="str">
        <f>IF(Tabela813[[#This Row],[C]]&lt;&gt;"",IF(Tabela813[[#This Row],[RED]]&lt;&gt;"",(Tabela813[[#This Row],[RED]] &amp; "."),"") &amp; CONCATENATE(Tabela813[[#This Row],[C]],".",Tabela813[[#This Row],[O]],".",Tabela813[[#This Row],[E]],".",Tabela813[[#This Row],[D1]],".",Tabela813[[#This Row],[D2]],".",Tabela813[[#This Row],[D3]],".",Tabela813[[#This Row],[T]],".",Tabela813[[#This Row],[D4]]),"")</f>
        <v>1.6.3.1.53.0.5.00</v>
      </c>
      <c r="L772" s="23" t="s">
        <v>1296</v>
      </c>
      <c r="M772" s="20" t="str">
        <f t="shared" si="16"/>
        <v>A</v>
      </c>
      <c r="N772" s="20">
        <f>IF(VALUE(Tabela813[[#This Row],[RED]]) &gt; 0,1,0) + IF(VALUE(J772)&gt;0,8,IF(VALUE(I772)&gt;0,7,IF(VALUE(H772)&gt;0,6,IF(VALUE(G772)&gt;0,5,IF(VALUE(F772)&gt;0,4,IF(VALUE(E772)&gt;0,3,IF(VALUE(D772)&gt;0,2,1)))))))</f>
        <v>7</v>
      </c>
      <c r="O772" s="22" t="s">
        <v>55</v>
      </c>
      <c r="P772" s="1" t="s">
        <v>308</v>
      </c>
      <c r="Q772" s="1"/>
      <c r="R772" s="39"/>
      <c r="S772" s="154" t="s">
        <v>158</v>
      </c>
      <c r="T772" s="7" t="str">
        <f>Tabela813[[#This Row],[NR]]&amp;" - "&amp;Tabela813[[#This Row],[Especificação]]</f>
        <v>1.6.3.1.53.0.5.00 - Serviços Ambulatoriais - Multas</v>
      </c>
    </row>
    <row r="773" spans="1:20" ht="30" x14ac:dyDescent="0.25">
      <c r="A773" s="179"/>
      <c r="B773" s="51"/>
      <c r="C773" s="22" t="s">
        <v>1537</v>
      </c>
      <c r="D773" s="22" t="s">
        <v>1542</v>
      </c>
      <c r="E773" s="22" t="s">
        <v>1538</v>
      </c>
      <c r="F773" s="22" t="s">
        <v>1537</v>
      </c>
      <c r="G773" s="22" t="s">
        <v>1574</v>
      </c>
      <c r="H773" s="22" t="s">
        <v>1540</v>
      </c>
      <c r="I773" s="22" t="s">
        <v>1542</v>
      </c>
      <c r="J773" s="22" t="s">
        <v>1543</v>
      </c>
      <c r="K773" s="20" t="str">
        <f>IF(Tabela813[[#This Row],[C]]&lt;&gt;"",IF(Tabela813[[#This Row],[RED]]&lt;&gt;"",(Tabela813[[#This Row],[RED]] &amp; "."),"") &amp; CONCATENATE(Tabela813[[#This Row],[C]],".",Tabela813[[#This Row],[O]],".",Tabela813[[#This Row],[E]],".",Tabela813[[#This Row],[D1]],".",Tabela813[[#This Row],[D2]],".",Tabela813[[#This Row],[D3]],".",Tabela813[[#This Row],[T]],".",Tabela813[[#This Row],[D4]]),"")</f>
        <v>1.6.3.1.53.0.6.00</v>
      </c>
      <c r="L773" s="23" t="s">
        <v>1297</v>
      </c>
      <c r="M773" s="20" t="str">
        <f t="shared" si="16"/>
        <v>A</v>
      </c>
      <c r="N773" s="20">
        <f>IF(VALUE(Tabela813[[#This Row],[RED]]) &gt; 0,1,0) + IF(VALUE(J773)&gt;0,8,IF(VALUE(I773)&gt;0,7,IF(VALUE(H773)&gt;0,6,IF(VALUE(G773)&gt;0,5,IF(VALUE(F773)&gt;0,4,IF(VALUE(E773)&gt;0,3,IF(VALUE(D773)&gt;0,2,1)))))))</f>
        <v>7</v>
      </c>
      <c r="O773" s="22" t="s">
        <v>55</v>
      </c>
      <c r="P773" s="1" t="s">
        <v>308</v>
      </c>
      <c r="Q773" s="1"/>
      <c r="R773" s="39"/>
      <c r="S773" s="154" t="s">
        <v>158</v>
      </c>
      <c r="T773" s="7" t="str">
        <f>Tabela813[[#This Row],[NR]]&amp;" - "&amp;Tabela813[[#This Row],[Especificação]]</f>
        <v>1.6.3.1.53.0.6.00 - Serviços Ambulatoriais - Juros de Mora</v>
      </c>
    </row>
    <row r="774" spans="1:20" ht="30" x14ac:dyDescent="0.25">
      <c r="A774" s="179"/>
      <c r="B774" s="51"/>
      <c r="C774" s="22" t="s">
        <v>1537</v>
      </c>
      <c r="D774" s="22" t="s">
        <v>1542</v>
      </c>
      <c r="E774" s="22" t="s">
        <v>1538</v>
      </c>
      <c r="F774" s="22" t="s">
        <v>1537</v>
      </c>
      <c r="G774" s="22" t="s">
        <v>1574</v>
      </c>
      <c r="H774" s="22" t="s">
        <v>1540</v>
      </c>
      <c r="I774" s="22" t="s">
        <v>1544</v>
      </c>
      <c r="J774" s="22" t="s">
        <v>1543</v>
      </c>
      <c r="K774" s="20" t="str">
        <f>IF(Tabela813[[#This Row],[C]]&lt;&gt;"",IF(Tabela813[[#This Row],[RED]]&lt;&gt;"",(Tabela813[[#This Row],[RED]] &amp; "."),"") &amp; CONCATENATE(Tabela813[[#This Row],[C]],".",Tabela813[[#This Row],[O]],".",Tabela813[[#This Row],[E]],".",Tabela813[[#This Row],[D1]],".",Tabela813[[#This Row],[D2]],".",Tabela813[[#This Row],[D3]],".",Tabela813[[#This Row],[T]],".",Tabela813[[#This Row],[D4]]),"")</f>
        <v>1.6.3.1.53.0.7.00</v>
      </c>
      <c r="L774" s="23" t="s">
        <v>1298</v>
      </c>
      <c r="M774" s="20" t="str">
        <f t="shared" si="16"/>
        <v>A</v>
      </c>
      <c r="N774" s="20">
        <f>IF(VALUE(Tabela813[[#This Row],[RED]]) &gt; 0,1,0) + IF(VALUE(J774)&gt;0,8,IF(VALUE(I774)&gt;0,7,IF(VALUE(H774)&gt;0,6,IF(VALUE(G774)&gt;0,5,IF(VALUE(F774)&gt;0,4,IF(VALUE(E774)&gt;0,3,IF(VALUE(D774)&gt;0,2,1)))))))</f>
        <v>7</v>
      </c>
      <c r="O774" s="22" t="s">
        <v>55</v>
      </c>
      <c r="P774" s="1" t="s">
        <v>308</v>
      </c>
      <c r="Q774" s="1"/>
      <c r="R774" s="39"/>
      <c r="S774" s="154" t="s">
        <v>158</v>
      </c>
      <c r="T774" s="7" t="str">
        <f>Tabela813[[#This Row],[NR]]&amp;" - "&amp;Tabela813[[#This Row],[Especificação]]</f>
        <v>1.6.3.1.53.0.7.00 - Serviços Ambulatoriais - Dívida Ativa - Multas da Dívida Ativa</v>
      </c>
    </row>
    <row r="775" spans="1:20" ht="30" x14ac:dyDescent="0.25">
      <c r="A775" s="179"/>
      <c r="B775" s="51"/>
      <c r="C775" s="22" t="s">
        <v>1537</v>
      </c>
      <c r="D775" s="22" t="s">
        <v>1542</v>
      </c>
      <c r="E775" s="22" t="s">
        <v>1538</v>
      </c>
      <c r="F775" s="22" t="s">
        <v>1537</v>
      </c>
      <c r="G775" s="22" t="s">
        <v>1574</v>
      </c>
      <c r="H775" s="22" t="s">
        <v>1540</v>
      </c>
      <c r="I775" s="22" t="s">
        <v>1545</v>
      </c>
      <c r="J775" s="22" t="s">
        <v>1543</v>
      </c>
      <c r="K775" s="20" t="str">
        <f>IF(Tabela813[[#This Row],[C]]&lt;&gt;"",IF(Tabela813[[#This Row],[RED]]&lt;&gt;"",(Tabela813[[#This Row],[RED]] &amp; "."),"") &amp; CONCATENATE(Tabela813[[#This Row],[C]],".",Tabela813[[#This Row],[O]],".",Tabela813[[#This Row],[E]],".",Tabela813[[#This Row],[D1]],".",Tabela813[[#This Row],[D2]],".",Tabela813[[#This Row],[D3]],".",Tabela813[[#This Row],[T]],".",Tabela813[[#This Row],[D4]]),"")</f>
        <v>1.6.3.1.53.0.8.00</v>
      </c>
      <c r="L775" s="23" t="s">
        <v>1299</v>
      </c>
      <c r="M775" s="20" t="str">
        <f t="shared" si="16"/>
        <v>A</v>
      </c>
      <c r="N775" s="20">
        <f>IF(VALUE(Tabela813[[#This Row],[RED]]) &gt; 0,1,0) + IF(VALUE(J775)&gt;0,8,IF(VALUE(I775)&gt;0,7,IF(VALUE(H775)&gt;0,6,IF(VALUE(G775)&gt;0,5,IF(VALUE(F775)&gt;0,4,IF(VALUE(E775)&gt;0,3,IF(VALUE(D775)&gt;0,2,1)))))))</f>
        <v>7</v>
      </c>
      <c r="O775" s="22" t="s">
        <v>55</v>
      </c>
      <c r="P775" s="1" t="s">
        <v>308</v>
      </c>
      <c r="Q775" s="1"/>
      <c r="R775" s="39"/>
      <c r="S775" s="154" t="s">
        <v>158</v>
      </c>
      <c r="T775" s="7" t="str">
        <f>Tabela813[[#This Row],[NR]]&amp;" - "&amp;Tabela813[[#This Row],[Especificação]]</f>
        <v>1.6.3.1.53.0.8.00 - Serviços Ambulatoriais - Juros de Mora da Dívida Ativa</v>
      </c>
    </row>
    <row r="776" spans="1:20" x14ac:dyDescent="0.25">
      <c r="A776" s="179"/>
      <c r="B776" s="52"/>
      <c r="C776" s="22" t="s">
        <v>1537</v>
      </c>
      <c r="D776" s="22" t="s">
        <v>1542</v>
      </c>
      <c r="E776" s="22" t="s">
        <v>1538</v>
      </c>
      <c r="F776" s="22" t="s">
        <v>1537</v>
      </c>
      <c r="G776" s="22" t="s">
        <v>1553</v>
      </c>
      <c r="H776" s="22" t="s">
        <v>1540</v>
      </c>
      <c r="I776" s="22" t="s">
        <v>1540</v>
      </c>
      <c r="J776" s="22" t="s">
        <v>1543</v>
      </c>
      <c r="K776" s="20" t="str">
        <f>IF(Tabela813[[#This Row],[C]]&lt;&gt;"",IF(Tabela813[[#This Row],[RED]]&lt;&gt;"",(Tabela813[[#This Row],[RED]] &amp; "."),"") &amp; CONCATENATE(Tabela813[[#This Row],[C]],".",Tabela813[[#This Row],[O]],".",Tabela813[[#This Row],[E]],".",Tabela813[[#This Row],[D1]],".",Tabela813[[#This Row],[D2]],".",Tabela813[[#This Row],[D3]],".",Tabela813[[#This Row],[T]],".",Tabela813[[#This Row],[D4]]),"")</f>
        <v>1.6.3.1.99.0.0.00</v>
      </c>
      <c r="L776" s="23" t="s">
        <v>309</v>
      </c>
      <c r="M776" s="20" t="str">
        <f t="shared" si="16"/>
        <v>S</v>
      </c>
      <c r="N776" s="20">
        <f>IF(VALUE(Tabela813[[#This Row],[RED]]) &gt; 0,1,0) + IF(VALUE(J776)&gt;0,8,IF(VALUE(I776)&gt;0,7,IF(VALUE(H776)&gt;0,6,IF(VALUE(G776)&gt;0,5,IF(VALUE(F776)&gt;0,4,IF(VALUE(E776)&gt;0,3,IF(VALUE(D776)&gt;0,2,1)))))))</f>
        <v>5</v>
      </c>
      <c r="O776" s="22" t="s">
        <v>51</v>
      </c>
      <c r="P776" s="1" t="s">
        <v>310</v>
      </c>
      <c r="Q776" s="1"/>
      <c r="R776" s="39"/>
      <c r="S776" s="154" t="s">
        <v>158</v>
      </c>
      <c r="T776" s="7" t="str">
        <f>Tabela813[[#This Row],[NR]]&amp;" - "&amp;Tabela813[[#This Row],[Especificação]]</f>
        <v>1.6.3.1.99.0.0.00 - Outros Serviços de Atendimento à Saúde</v>
      </c>
    </row>
    <row r="777" spans="1:20" x14ac:dyDescent="0.25">
      <c r="A777" s="179"/>
      <c r="B777" s="52"/>
      <c r="C777" s="22" t="s">
        <v>1537</v>
      </c>
      <c r="D777" s="22" t="s">
        <v>1542</v>
      </c>
      <c r="E777" s="22" t="s">
        <v>1538</v>
      </c>
      <c r="F777" s="22" t="s">
        <v>1537</v>
      </c>
      <c r="G777" s="22" t="s">
        <v>1553</v>
      </c>
      <c r="H777" s="22" t="s">
        <v>1540</v>
      </c>
      <c r="I777" s="22" t="s">
        <v>1537</v>
      </c>
      <c r="J777" s="22" t="s">
        <v>1543</v>
      </c>
      <c r="K777" s="20" t="str">
        <f>IF(Tabela813[[#This Row],[C]]&lt;&gt;"",IF(Tabela813[[#This Row],[RED]]&lt;&gt;"",(Tabela813[[#This Row],[RED]] &amp; "."),"") &amp; CONCATENATE(Tabela813[[#This Row],[C]],".",Tabela813[[#This Row],[O]],".",Tabela813[[#This Row],[E]],".",Tabela813[[#This Row],[D1]],".",Tabela813[[#This Row],[D2]],".",Tabela813[[#This Row],[D3]],".",Tabela813[[#This Row],[T]],".",Tabela813[[#This Row],[D4]]),"")</f>
        <v>1.6.3.1.99.0.1.00</v>
      </c>
      <c r="L777" s="23" t="s">
        <v>1300</v>
      </c>
      <c r="M777" s="20" t="str">
        <f t="shared" si="16"/>
        <v>A</v>
      </c>
      <c r="N777" s="20">
        <f>IF(VALUE(Tabela813[[#This Row],[RED]]) &gt; 0,1,0) + IF(VALUE(J777)&gt;0,8,IF(VALUE(I777)&gt;0,7,IF(VALUE(H777)&gt;0,6,IF(VALUE(G777)&gt;0,5,IF(VALUE(F777)&gt;0,4,IF(VALUE(E777)&gt;0,3,IF(VALUE(D777)&gt;0,2,1)))))))</f>
        <v>7</v>
      </c>
      <c r="O777" s="22" t="s">
        <v>51</v>
      </c>
      <c r="P777" s="1" t="s">
        <v>310</v>
      </c>
      <c r="Q777" s="1"/>
      <c r="R777" s="39"/>
      <c r="S777" s="154" t="s">
        <v>158</v>
      </c>
      <c r="T777" s="7" t="str">
        <f>Tabela813[[#This Row],[NR]]&amp;" - "&amp;Tabela813[[#This Row],[Especificação]]</f>
        <v>1.6.3.1.99.0.1.00 - Outros Serviços de Atendimento à Saúde - Principal</v>
      </c>
    </row>
    <row r="778" spans="1:20" x14ac:dyDescent="0.25">
      <c r="A778" s="179"/>
      <c r="B778" s="52"/>
      <c r="C778" s="22" t="s">
        <v>1537</v>
      </c>
      <c r="D778" s="22" t="s">
        <v>1542</v>
      </c>
      <c r="E778" s="22" t="s">
        <v>1538</v>
      </c>
      <c r="F778" s="22" t="s">
        <v>1537</v>
      </c>
      <c r="G778" s="22" t="s">
        <v>1553</v>
      </c>
      <c r="H778" s="22" t="s">
        <v>1540</v>
      </c>
      <c r="I778" s="22" t="s">
        <v>1546</v>
      </c>
      <c r="J778" s="22" t="s">
        <v>1543</v>
      </c>
      <c r="K778" s="20" t="str">
        <f>IF(Tabela813[[#This Row],[C]]&lt;&gt;"",IF(Tabela813[[#This Row],[RED]]&lt;&gt;"",(Tabela813[[#This Row],[RED]] &amp; "."),"") &amp; CONCATENATE(Tabela813[[#This Row],[C]],".",Tabela813[[#This Row],[O]],".",Tabela813[[#This Row],[E]],".",Tabela813[[#This Row],[D1]],".",Tabela813[[#This Row],[D2]],".",Tabela813[[#This Row],[D3]],".",Tabela813[[#This Row],[T]],".",Tabela813[[#This Row],[D4]]),"")</f>
        <v>1.6.3.1.99.0.2.00</v>
      </c>
      <c r="L778" s="23" t="s">
        <v>1301</v>
      </c>
      <c r="M778" s="20" t="str">
        <f t="shared" si="16"/>
        <v>A</v>
      </c>
      <c r="N778" s="20">
        <f>IF(VALUE(Tabela813[[#This Row],[RED]]) &gt; 0,1,0) + IF(VALUE(J778)&gt;0,8,IF(VALUE(I778)&gt;0,7,IF(VALUE(H778)&gt;0,6,IF(VALUE(G778)&gt;0,5,IF(VALUE(F778)&gt;0,4,IF(VALUE(E778)&gt;0,3,IF(VALUE(D778)&gt;0,2,1)))))))</f>
        <v>7</v>
      </c>
      <c r="O778" s="22" t="s">
        <v>51</v>
      </c>
      <c r="P778" s="1" t="s">
        <v>310</v>
      </c>
      <c r="Q778" s="1"/>
      <c r="R778" s="39"/>
      <c r="S778" s="154" t="s">
        <v>158</v>
      </c>
      <c r="T778" s="7" t="str">
        <f>Tabela813[[#This Row],[NR]]&amp;" - "&amp;Tabela813[[#This Row],[Especificação]]</f>
        <v>1.6.3.1.99.0.2.00 - Outros Serviços de Atendimento à Saúde - Multas e Juros de Mora</v>
      </c>
    </row>
    <row r="779" spans="1:20" x14ac:dyDescent="0.25">
      <c r="A779" s="179"/>
      <c r="B779" s="52"/>
      <c r="C779" s="22" t="s">
        <v>1537</v>
      </c>
      <c r="D779" s="22" t="s">
        <v>1542</v>
      </c>
      <c r="E779" s="22" t="s">
        <v>1538</v>
      </c>
      <c r="F779" s="22" t="s">
        <v>1537</v>
      </c>
      <c r="G779" s="22" t="s">
        <v>1553</v>
      </c>
      <c r="H779" s="22" t="s">
        <v>1540</v>
      </c>
      <c r="I779" s="22" t="s">
        <v>1538</v>
      </c>
      <c r="J779" s="22" t="s">
        <v>1543</v>
      </c>
      <c r="K779" s="20" t="str">
        <f>IF(Tabela813[[#This Row],[C]]&lt;&gt;"",IF(Tabela813[[#This Row],[RED]]&lt;&gt;"",(Tabela813[[#This Row],[RED]] &amp; "."),"") &amp; CONCATENATE(Tabela813[[#This Row],[C]],".",Tabela813[[#This Row],[O]],".",Tabela813[[#This Row],[E]],".",Tabela813[[#This Row],[D1]],".",Tabela813[[#This Row],[D2]],".",Tabela813[[#This Row],[D3]],".",Tabela813[[#This Row],[T]],".",Tabela813[[#This Row],[D4]]),"")</f>
        <v>1.6.3.1.99.0.3.00</v>
      </c>
      <c r="L779" s="23" t="s">
        <v>1302</v>
      </c>
      <c r="M779" s="20" t="str">
        <f t="shared" si="16"/>
        <v>A</v>
      </c>
      <c r="N779" s="20">
        <f>IF(VALUE(Tabela813[[#This Row],[RED]]) &gt; 0,1,0) + IF(VALUE(J779)&gt;0,8,IF(VALUE(I779)&gt;0,7,IF(VALUE(H779)&gt;0,6,IF(VALUE(G779)&gt;0,5,IF(VALUE(F779)&gt;0,4,IF(VALUE(E779)&gt;0,3,IF(VALUE(D779)&gt;0,2,1)))))))</f>
        <v>7</v>
      </c>
      <c r="O779" s="22" t="s">
        <v>51</v>
      </c>
      <c r="P779" s="1" t="s">
        <v>310</v>
      </c>
      <c r="Q779" s="1"/>
      <c r="R779" s="39"/>
      <c r="S779" s="154" t="s">
        <v>158</v>
      </c>
      <c r="T779" s="7" t="str">
        <f>Tabela813[[#This Row],[NR]]&amp;" - "&amp;Tabela813[[#This Row],[Especificação]]</f>
        <v>1.6.3.1.99.0.3.00 - Outros Serviços de Atendimento à Saúde - Dívida Ativa</v>
      </c>
    </row>
    <row r="780" spans="1:20" ht="30" x14ac:dyDescent="0.25">
      <c r="A780" s="179"/>
      <c r="B780" s="52"/>
      <c r="C780" s="22" t="s">
        <v>1537</v>
      </c>
      <c r="D780" s="22" t="s">
        <v>1542</v>
      </c>
      <c r="E780" s="22" t="s">
        <v>1538</v>
      </c>
      <c r="F780" s="22" t="s">
        <v>1537</v>
      </c>
      <c r="G780" s="22" t="s">
        <v>1553</v>
      </c>
      <c r="H780" s="22" t="s">
        <v>1540</v>
      </c>
      <c r="I780" s="22" t="s">
        <v>1547</v>
      </c>
      <c r="J780" s="22" t="s">
        <v>1543</v>
      </c>
      <c r="K780" s="20" t="str">
        <f>IF(Tabela813[[#This Row],[C]]&lt;&gt;"",IF(Tabela813[[#This Row],[RED]]&lt;&gt;"",(Tabela813[[#This Row],[RED]] &amp; "."),"") &amp; CONCATENATE(Tabela813[[#This Row],[C]],".",Tabela813[[#This Row],[O]],".",Tabela813[[#This Row],[E]],".",Tabela813[[#This Row],[D1]],".",Tabela813[[#This Row],[D2]],".",Tabela813[[#This Row],[D3]],".",Tabela813[[#This Row],[T]],".",Tabela813[[#This Row],[D4]]),"")</f>
        <v>1.6.3.1.99.0.4.00</v>
      </c>
      <c r="L780" s="23" t="s">
        <v>1303</v>
      </c>
      <c r="M780" s="20" t="str">
        <f t="shared" si="16"/>
        <v>A</v>
      </c>
      <c r="N780" s="20">
        <f>IF(VALUE(Tabela813[[#This Row],[RED]]) &gt; 0,1,0) + IF(VALUE(J780)&gt;0,8,IF(VALUE(I780)&gt;0,7,IF(VALUE(H780)&gt;0,6,IF(VALUE(G780)&gt;0,5,IF(VALUE(F780)&gt;0,4,IF(VALUE(E780)&gt;0,3,IF(VALUE(D780)&gt;0,2,1)))))))</f>
        <v>7</v>
      </c>
      <c r="O780" s="22" t="s">
        <v>51</v>
      </c>
      <c r="P780" s="1" t="s">
        <v>310</v>
      </c>
      <c r="Q780" s="1"/>
      <c r="R780" s="39"/>
      <c r="S780" s="154" t="s">
        <v>158</v>
      </c>
      <c r="T780" s="7" t="str">
        <f>Tabela813[[#This Row],[NR]]&amp;" - "&amp;Tabela813[[#This Row],[Especificação]]</f>
        <v>1.6.3.1.99.0.4.00 - Outros Serviços de Atendimento à Saúde - Dívida Ativa - Multas e Juros de Mora da Dívida Ativa</v>
      </c>
    </row>
    <row r="781" spans="1:20" x14ac:dyDescent="0.25">
      <c r="A781" s="179"/>
      <c r="B781" s="52"/>
      <c r="C781" s="22" t="s">
        <v>1537</v>
      </c>
      <c r="D781" s="22" t="s">
        <v>1542</v>
      </c>
      <c r="E781" s="22" t="s">
        <v>1538</v>
      </c>
      <c r="F781" s="22" t="s">
        <v>1537</v>
      </c>
      <c r="G781" s="22" t="s">
        <v>1553</v>
      </c>
      <c r="H781" s="22" t="s">
        <v>1540</v>
      </c>
      <c r="I781" s="22" t="s">
        <v>1548</v>
      </c>
      <c r="J781" s="22" t="s">
        <v>1543</v>
      </c>
      <c r="K781" s="20" t="str">
        <f>IF(Tabela813[[#This Row],[C]]&lt;&gt;"",IF(Tabela813[[#This Row],[RED]]&lt;&gt;"",(Tabela813[[#This Row],[RED]] &amp; "."),"") &amp; CONCATENATE(Tabela813[[#This Row],[C]],".",Tabela813[[#This Row],[O]],".",Tabela813[[#This Row],[E]],".",Tabela813[[#This Row],[D1]],".",Tabela813[[#This Row],[D2]],".",Tabela813[[#This Row],[D3]],".",Tabela813[[#This Row],[T]],".",Tabela813[[#This Row],[D4]]),"")</f>
        <v>1.6.3.1.99.0.5.00</v>
      </c>
      <c r="L781" s="23" t="s">
        <v>1304</v>
      </c>
      <c r="M781" s="20" t="str">
        <f t="shared" si="16"/>
        <v>A</v>
      </c>
      <c r="N781" s="20">
        <f>IF(VALUE(Tabela813[[#This Row],[RED]]) &gt; 0,1,0) + IF(VALUE(J781)&gt;0,8,IF(VALUE(I781)&gt;0,7,IF(VALUE(H781)&gt;0,6,IF(VALUE(G781)&gt;0,5,IF(VALUE(F781)&gt;0,4,IF(VALUE(E781)&gt;0,3,IF(VALUE(D781)&gt;0,2,1)))))))</f>
        <v>7</v>
      </c>
      <c r="O781" s="22" t="s">
        <v>51</v>
      </c>
      <c r="P781" s="1" t="s">
        <v>310</v>
      </c>
      <c r="Q781" s="1"/>
      <c r="R781" s="39"/>
      <c r="S781" s="154" t="s">
        <v>158</v>
      </c>
      <c r="T781" s="7" t="str">
        <f>Tabela813[[#This Row],[NR]]&amp;" - "&amp;Tabela813[[#This Row],[Especificação]]</f>
        <v>1.6.3.1.99.0.5.00 - Outros Serviços de Atendimento à Saúde - Multas</v>
      </c>
    </row>
    <row r="782" spans="1:20" x14ac:dyDescent="0.25">
      <c r="A782" s="179"/>
      <c r="B782" s="52"/>
      <c r="C782" s="22" t="s">
        <v>1537</v>
      </c>
      <c r="D782" s="22" t="s">
        <v>1542</v>
      </c>
      <c r="E782" s="22" t="s">
        <v>1538</v>
      </c>
      <c r="F782" s="22" t="s">
        <v>1537</v>
      </c>
      <c r="G782" s="22" t="s">
        <v>1553</v>
      </c>
      <c r="H782" s="22" t="s">
        <v>1540</v>
      </c>
      <c r="I782" s="22" t="s">
        <v>1542</v>
      </c>
      <c r="J782" s="22" t="s">
        <v>1543</v>
      </c>
      <c r="K782" s="20" t="str">
        <f>IF(Tabela813[[#This Row],[C]]&lt;&gt;"",IF(Tabela813[[#This Row],[RED]]&lt;&gt;"",(Tabela813[[#This Row],[RED]] &amp; "."),"") &amp; CONCATENATE(Tabela813[[#This Row],[C]],".",Tabela813[[#This Row],[O]],".",Tabela813[[#This Row],[E]],".",Tabela813[[#This Row],[D1]],".",Tabela813[[#This Row],[D2]],".",Tabela813[[#This Row],[D3]],".",Tabela813[[#This Row],[T]],".",Tabela813[[#This Row],[D4]]),"")</f>
        <v>1.6.3.1.99.0.6.00</v>
      </c>
      <c r="L782" s="23" t="s">
        <v>1305</v>
      </c>
      <c r="M782" s="20" t="str">
        <f t="shared" si="16"/>
        <v>A</v>
      </c>
      <c r="N782" s="20">
        <f>IF(VALUE(Tabela813[[#This Row],[RED]]) &gt; 0,1,0) + IF(VALUE(J782)&gt;0,8,IF(VALUE(I782)&gt;0,7,IF(VALUE(H782)&gt;0,6,IF(VALUE(G782)&gt;0,5,IF(VALUE(F782)&gt;0,4,IF(VALUE(E782)&gt;0,3,IF(VALUE(D782)&gt;0,2,1)))))))</f>
        <v>7</v>
      </c>
      <c r="O782" s="22" t="s">
        <v>51</v>
      </c>
      <c r="P782" s="1" t="s">
        <v>310</v>
      </c>
      <c r="Q782" s="1"/>
      <c r="R782" s="39"/>
      <c r="S782" s="154" t="s">
        <v>158</v>
      </c>
      <c r="T782" s="7" t="str">
        <f>Tabela813[[#This Row],[NR]]&amp;" - "&amp;Tabela813[[#This Row],[Especificação]]</f>
        <v>1.6.3.1.99.0.6.00 - Outros Serviços de Atendimento à Saúde - Juros de Mora</v>
      </c>
    </row>
    <row r="783" spans="1:20" ht="30" x14ac:dyDescent="0.25">
      <c r="A783" s="179"/>
      <c r="B783" s="52"/>
      <c r="C783" s="22" t="s">
        <v>1537</v>
      </c>
      <c r="D783" s="22" t="s">
        <v>1542</v>
      </c>
      <c r="E783" s="22" t="s">
        <v>1538</v>
      </c>
      <c r="F783" s="22" t="s">
        <v>1537</v>
      </c>
      <c r="G783" s="22" t="s">
        <v>1553</v>
      </c>
      <c r="H783" s="22" t="s">
        <v>1540</v>
      </c>
      <c r="I783" s="22" t="s">
        <v>1544</v>
      </c>
      <c r="J783" s="22" t="s">
        <v>1543</v>
      </c>
      <c r="K783" s="20" t="str">
        <f>IF(Tabela813[[#This Row],[C]]&lt;&gt;"",IF(Tabela813[[#This Row],[RED]]&lt;&gt;"",(Tabela813[[#This Row],[RED]] &amp; "."),"") &amp; CONCATENATE(Tabela813[[#This Row],[C]],".",Tabela813[[#This Row],[O]],".",Tabela813[[#This Row],[E]],".",Tabela813[[#This Row],[D1]],".",Tabela813[[#This Row],[D2]],".",Tabela813[[#This Row],[D3]],".",Tabela813[[#This Row],[T]],".",Tabela813[[#This Row],[D4]]),"")</f>
        <v>1.6.3.1.99.0.7.00</v>
      </c>
      <c r="L783" s="23" t="s">
        <v>1306</v>
      </c>
      <c r="M783" s="20" t="str">
        <f t="shared" si="16"/>
        <v>A</v>
      </c>
      <c r="N783" s="20">
        <f>IF(VALUE(Tabela813[[#This Row],[RED]]) &gt; 0,1,0) + IF(VALUE(J783)&gt;0,8,IF(VALUE(I783)&gt;0,7,IF(VALUE(H783)&gt;0,6,IF(VALUE(G783)&gt;0,5,IF(VALUE(F783)&gt;0,4,IF(VALUE(E783)&gt;0,3,IF(VALUE(D783)&gt;0,2,1)))))))</f>
        <v>7</v>
      </c>
      <c r="O783" s="22" t="s">
        <v>51</v>
      </c>
      <c r="P783" s="1" t="s">
        <v>310</v>
      </c>
      <c r="Q783" s="1"/>
      <c r="R783" s="39"/>
      <c r="S783" s="154" t="s">
        <v>158</v>
      </c>
      <c r="T783" s="7" t="str">
        <f>Tabela813[[#This Row],[NR]]&amp;" - "&amp;Tabela813[[#This Row],[Especificação]]</f>
        <v>1.6.3.1.99.0.7.00 - Outros Serviços de Atendimento à Saúde - Dívida Ativa - Multas da Dívida Ativa</v>
      </c>
    </row>
    <row r="784" spans="1:20" x14ac:dyDescent="0.25">
      <c r="A784" s="179"/>
      <c r="B784" s="52"/>
      <c r="C784" s="22" t="s">
        <v>1537</v>
      </c>
      <c r="D784" s="22" t="s">
        <v>1542</v>
      </c>
      <c r="E784" s="22" t="s">
        <v>1538</v>
      </c>
      <c r="F784" s="22" t="s">
        <v>1537</v>
      </c>
      <c r="G784" s="22" t="s">
        <v>1553</v>
      </c>
      <c r="H784" s="22" t="s">
        <v>1540</v>
      </c>
      <c r="I784" s="22" t="s">
        <v>1545</v>
      </c>
      <c r="J784" s="22" t="s">
        <v>1543</v>
      </c>
      <c r="K784" s="20" t="str">
        <f>IF(Tabela813[[#This Row],[C]]&lt;&gt;"",IF(Tabela813[[#This Row],[RED]]&lt;&gt;"",(Tabela813[[#This Row],[RED]] &amp; "."),"") &amp; CONCATENATE(Tabela813[[#This Row],[C]],".",Tabela813[[#This Row],[O]],".",Tabela813[[#This Row],[E]],".",Tabela813[[#This Row],[D1]],".",Tabela813[[#This Row],[D2]],".",Tabela813[[#This Row],[D3]],".",Tabela813[[#This Row],[T]],".",Tabela813[[#This Row],[D4]]),"")</f>
        <v>1.6.3.1.99.0.8.00</v>
      </c>
      <c r="L784" s="23" t="s">
        <v>1307</v>
      </c>
      <c r="M784" s="20" t="str">
        <f t="shared" si="16"/>
        <v>A</v>
      </c>
      <c r="N784" s="20">
        <f>IF(VALUE(Tabela813[[#This Row],[RED]]) &gt; 0,1,0) + IF(VALUE(J784)&gt;0,8,IF(VALUE(I784)&gt;0,7,IF(VALUE(H784)&gt;0,6,IF(VALUE(G784)&gt;0,5,IF(VALUE(F784)&gt;0,4,IF(VALUE(E784)&gt;0,3,IF(VALUE(D784)&gt;0,2,1)))))))</f>
        <v>7</v>
      </c>
      <c r="O784" s="22" t="s">
        <v>51</v>
      </c>
      <c r="P784" s="1" t="s">
        <v>310</v>
      </c>
      <c r="Q784" s="1"/>
      <c r="R784" s="39"/>
      <c r="S784" s="154" t="s">
        <v>158</v>
      </c>
      <c r="T784" s="7" t="str">
        <f>Tabela813[[#This Row],[NR]]&amp;" - "&amp;Tabela813[[#This Row],[Especificação]]</f>
        <v>1.6.3.1.99.0.8.00 - Outros Serviços de Atendimento à Saúde - Juros de Mora da Dívida Ativa</v>
      </c>
    </row>
    <row r="785" spans="1:20" ht="60" x14ac:dyDescent="0.25">
      <c r="A785" s="179"/>
      <c r="B785" s="51"/>
      <c r="C785" s="22" t="s">
        <v>1537</v>
      </c>
      <c r="D785" s="22" t="s">
        <v>1542</v>
      </c>
      <c r="E785" s="22" t="s">
        <v>1538</v>
      </c>
      <c r="F785" s="22" t="s">
        <v>1546</v>
      </c>
      <c r="G785" s="22" t="s">
        <v>1543</v>
      </c>
      <c r="H785" s="22" t="s">
        <v>1540</v>
      </c>
      <c r="I785" s="22" t="s">
        <v>1540</v>
      </c>
      <c r="J785" s="22" t="s">
        <v>1543</v>
      </c>
      <c r="K785" s="20" t="str">
        <f>IF(Tabela813[[#This Row],[C]]&lt;&gt;"",IF(Tabela813[[#This Row],[RED]]&lt;&gt;"",(Tabela813[[#This Row],[RED]] &amp; "."),"") &amp; CONCATENATE(Tabela813[[#This Row],[C]],".",Tabela813[[#This Row],[O]],".",Tabela813[[#This Row],[E]],".",Tabela813[[#This Row],[D1]],".",Tabela813[[#This Row],[D2]],".",Tabela813[[#This Row],[D3]],".",Tabela813[[#This Row],[T]],".",Tabela813[[#This Row],[D4]]),"")</f>
        <v>1.6.3.2.00.0.0.00</v>
      </c>
      <c r="L785" s="23" t="s">
        <v>311</v>
      </c>
      <c r="M785" s="20" t="str">
        <f t="shared" si="16"/>
        <v>S</v>
      </c>
      <c r="N785" s="20">
        <f>IF(VALUE(Tabela813[[#This Row],[RED]]) &gt; 0,1,0) + IF(VALUE(J785)&gt;0,8,IF(VALUE(I785)&gt;0,7,IF(VALUE(H785)&gt;0,6,IF(VALUE(G785)&gt;0,5,IF(VALUE(F785)&gt;0,4,IF(VALUE(E785)&gt;0,3,IF(VALUE(D785)&gt;0,2,1)))))))</f>
        <v>4</v>
      </c>
      <c r="O785" s="22" t="s">
        <v>45</v>
      </c>
      <c r="P785" s="1" t="s">
        <v>312</v>
      </c>
      <c r="Q785" s="1"/>
      <c r="R785" s="39"/>
      <c r="S785" s="154" t="s">
        <v>158</v>
      </c>
      <c r="T785" s="7" t="str">
        <f>Tabela813[[#This Row],[NR]]&amp;" - "&amp;Tabela813[[#This Row],[Especificação]]</f>
        <v>1.6.3.2.00.0.0.00 - Serviços de Assistência à Saúde de Servidores Civis e Militares</v>
      </c>
    </row>
    <row r="786" spans="1:20" ht="30" x14ac:dyDescent="0.25">
      <c r="A786" s="179"/>
      <c r="B786" s="51"/>
      <c r="C786" s="22" t="s">
        <v>1537</v>
      </c>
      <c r="D786" s="22" t="s">
        <v>1542</v>
      </c>
      <c r="E786" s="22" t="s">
        <v>1538</v>
      </c>
      <c r="F786" s="22" t="s">
        <v>1546</v>
      </c>
      <c r="G786" s="22" t="s">
        <v>1539</v>
      </c>
      <c r="H786" s="22" t="s">
        <v>1540</v>
      </c>
      <c r="I786" s="22" t="s">
        <v>1540</v>
      </c>
      <c r="J786" s="22" t="s">
        <v>1543</v>
      </c>
      <c r="K786" s="20" t="str">
        <f>IF(Tabela813[[#This Row],[C]]&lt;&gt;"",IF(Tabela813[[#This Row],[RED]]&lt;&gt;"",(Tabela813[[#This Row],[RED]] &amp; "."),"") &amp; CONCATENATE(Tabela813[[#This Row],[C]],".",Tabela813[[#This Row],[O]],".",Tabela813[[#This Row],[E]],".",Tabela813[[#This Row],[D1]],".",Tabela813[[#This Row],[D2]],".",Tabela813[[#This Row],[D3]],".",Tabela813[[#This Row],[T]],".",Tabela813[[#This Row],[D4]]),"")</f>
        <v>1.6.3.2.01.0.0.00</v>
      </c>
      <c r="L786" s="23" t="s">
        <v>313</v>
      </c>
      <c r="M786" s="20" t="str">
        <f t="shared" si="16"/>
        <v>S</v>
      </c>
      <c r="N786" s="20">
        <f>IF(VALUE(Tabela813[[#This Row],[RED]]) &gt; 0,1,0) + IF(VALUE(J786)&gt;0,8,IF(VALUE(I786)&gt;0,7,IF(VALUE(H786)&gt;0,6,IF(VALUE(G786)&gt;0,5,IF(VALUE(F786)&gt;0,4,IF(VALUE(E786)&gt;0,3,IF(VALUE(D786)&gt;0,2,1)))))))</f>
        <v>5</v>
      </c>
      <c r="O786" s="22" t="s">
        <v>51</v>
      </c>
      <c r="P786" s="1" t="s">
        <v>3013</v>
      </c>
      <c r="Q786" s="1"/>
      <c r="R786" s="39"/>
      <c r="S786" s="154" t="s">
        <v>158</v>
      </c>
      <c r="T786" s="7" t="str">
        <f>Tabela813[[#This Row],[NR]]&amp;" - "&amp;Tabela813[[#This Row],[Especificação]]</f>
        <v>1.6.3.2.01.0.0.00 - Serviços de Assistência à Saúde Suplementar de Servidores Civis</v>
      </c>
    </row>
    <row r="787" spans="1:20" ht="60" x14ac:dyDescent="0.25">
      <c r="A787" s="179"/>
      <c r="B787" s="51"/>
      <c r="C787" s="22" t="s">
        <v>1537</v>
      </c>
      <c r="D787" s="22" t="s">
        <v>1542</v>
      </c>
      <c r="E787" s="22" t="s">
        <v>1538</v>
      </c>
      <c r="F787" s="22" t="s">
        <v>1546</v>
      </c>
      <c r="G787" s="22" t="s">
        <v>1539</v>
      </c>
      <c r="H787" s="22" t="s">
        <v>1540</v>
      </c>
      <c r="I787" s="22" t="s">
        <v>1537</v>
      </c>
      <c r="J787" s="22" t="s">
        <v>1543</v>
      </c>
      <c r="K787" s="20" t="str">
        <f>IF(Tabela813[[#This Row],[C]]&lt;&gt;"",IF(Tabela813[[#This Row],[RED]]&lt;&gt;"",(Tabela813[[#This Row],[RED]] &amp; "."),"") &amp; CONCATENATE(Tabela813[[#This Row],[C]],".",Tabela813[[#This Row],[O]],".",Tabela813[[#This Row],[E]],".",Tabela813[[#This Row],[D1]],".",Tabela813[[#This Row],[D2]],".",Tabela813[[#This Row],[D3]],".",Tabela813[[#This Row],[T]],".",Tabela813[[#This Row],[D4]]),"")</f>
        <v>1.6.3.2.01.0.1.00</v>
      </c>
      <c r="L787" s="23" t="s">
        <v>1308</v>
      </c>
      <c r="M787" s="20" t="str">
        <f t="shared" si="16"/>
        <v>A</v>
      </c>
      <c r="N787" s="20">
        <f>IF(VALUE(Tabela813[[#This Row],[RED]]) &gt; 0,1,0) + IF(VALUE(J787)&gt;0,8,IF(VALUE(I787)&gt;0,7,IF(VALUE(H787)&gt;0,6,IF(VALUE(G787)&gt;0,5,IF(VALUE(F787)&gt;0,4,IF(VALUE(E787)&gt;0,3,IF(VALUE(D787)&gt;0,2,1)))))))</f>
        <v>7</v>
      </c>
      <c r="O787" s="22" t="s">
        <v>51</v>
      </c>
      <c r="P787" s="1" t="s">
        <v>312</v>
      </c>
      <c r="Q787" s="1"/>
      <c r="R787" s="39"/>
      <c r="S787" s="154" t="s">
        <v>158</v>
      </c>
      <c r="T787" s="7" t="str">
        <f>Tabela813[[#This Row],[NR]]&amp;" - "&amp;Tabela813[[#This Row],[Especificação]]</f>
        <v>1.6.3.2.01.0.1.00 - Serviços de Assistência à Saúde Suplementar de Servidores Civis - Principal</v>
      </c>
    </row>
    <row r="788" spans="1:20" ht="60" x14ac:dyDescent="0.25">
      <c r="A788" s="179"/>
      <c r="B788" s="51"/>
      <c r="C788" s="22" t="s">
        <v>1537</v>
      </c>
      <c r="D788" s="22" t="s">
        <v>1542</v>
      </c>
      <c r="E788" s="22" t="s">
        <v>1538</v>
      </c>
      <c r="F788" s="22" t="s">
        <v>1546</v>
      </c>
      <c r="G788" s="22" t="s">
        <v>1539</v>
      </c>
      <c r="H788" s="22" t="s">
        <v>1540</v>
      </c>
      <c r="I788" s="22" t="s">
        <v>1546</v>
      </c>
      <c r="J788" s="22" t="s">
        <v>1543</v>
      </c>
      <c r="K788" s="20" t="str">
        <f>IF(Tabela813[[#This Row],[C]]&lt;&gt;"",IF(Tabela813[[#This Row],[RED]]&lt;&gt;"",(Tabela813[[#This Row],[RED]] &amp; "."),"") &amp; CONCATENATE(Tabela813[[#This Row],[C]],".",Tabela813[[#This Row],[O]],".",Tabela813[[#This Row],[E]],".",Tabela813[[#This Row],[D1]],".",Tabela813[[#This Row],[D2]],".",Tabela813[[#This Row],[D3]],".",Tabela813[[#This Row],[T]],".",Tabela813[[#This Row],[D4]]),"")</f>
        <v>1.6.3.2.01.0.2.00</v>
      </c>
      <c r="L788" s="23" t="s">
        <v>1309</v>
      </c>
      <c r="M788" s="20" t="str">
        <f t="shared" si="16"/>
        <v>A</v>
      </c>
      <c r="N788" s="20">
        <f>IF(VALUE(Tabela813[[#This Row],[RED]]) &gt; 0,1,0) + IF(VALUE(J788)&gt;0,8,IF(VALUE(I788)&gt;0,7,IF(VALUE(H788)&gt;0,6,IF(VALUE(G788)&gt;0,5,IF(VALUE(F788)&gt;0,4,IF(VALUE(E788)&gt;0,3,IF(VALUE(D788)&gt;0,2,1)))))))</f>
        <v>7</v>
      </c>
      <c r="O788" s="22" t="s">
        <v>51</v>
      </c>
      <c r="P788" s="1" t="s">
        <v>312</v>
      </c>
      <c r="Q788" s="1"/>
      <c r="R788" s="39"/>
      <c r="S788" s="154" t="s">
        <v>158</v>
      </c>
      <c r="T788" s="7" t="str">
        <f>Tabela813[[#This Row],[NR]]&amp;" - "&amp;Tabela813[[#This Row],[Especificação]]</f>
        <v>1.6.3.2.01.0.2.00 - Serviços de Assistência à Saúde Suplementar de Servidores Civis - Multas e Juros de Mora</v>
      </c>
    </row>
    <row r="789" spans="1:20" ht="60" x14ac:dyDescent="0.25">
      <c r="A789" s="179"/>
      <c r="B789" s="51"/>
      <c r="C789" s="22" t="s">
        <v>1537</v>
      </c>
      <c r="D789" s="22" t="s">
        <v>1542</v>
      </c>
      <c r="E789" s="22" t="s">
        <v>1538</v>
      </c>
      <c r="F789" s="22" t="s">
        <v>1546</v>
      </c>
      <c r="G789" s="22" t="s">
        <v>1539</v>
      </c>
      <c r="H789" s="22" t="s">
        <v>1540</v>
      </c>
      <c r="I789" s="22" t="s">
        <v>1538</v>
      </c>
      <c r="J789" s="22" t="s">
        <v>1543</v>
      </c>
      <c r="K789" s="20" t="str">
        <f>IF(Tabela813[[#This Row],[C]]&lt;&gt;"",IF(Tabela813[[#This Row],[RED]]&lt;&gt;"",(Tabela813[[#This Row],[RED]] &amp; "."),"") &amp; CONCATENATE(Tabela813[[#This Row],[C]],".",Tabela813[[#This Row],[O]],".",Tabela813[[#This Row],[E]],".",Tabela813[[#This Row],[D1]],".",Tabela813[[#This Row],[D2]],".",Tabela813[[#This Row],[D3]],".",Tabela813[[#This Row],[T]],".",Tabela813[[#This Row],[D4]]),"")</f>
        <v>1.6.3.2.01.0.3.00</v>
      </c>
      <c r="L789" s="23" t="s">
        <v>1310</v>
      </c>
      <c r="M789" s="20" t="str">
        <f t="shared" si="16"/>
        <v>A</v>
      </c>
      <c r="N789" s="20">
        <f>IF(VALUE(Tabela813[[#This Row],[RED]]) &gt; 0,1,0) + IF(VALUE(J789)&gt;0,8,IF(VALUE(I789)&gt;0,7,IF(VALUE(H789)&gt;0,6,IF(VALUE(G789)&gt;0,5,IF(VALUE(F789)&gt;0,4,IF(VALUE(E789)&gt;0,3,IF(VALUE(D789)&gt;0,2,1)))))))</f>
        <v>7</v>
      </c>
      <c r="O789" s="22" t="s">
        <v>51</v>
      </c>
      <c r="P789" s="1" t="s">
        <v>312</v>
      </c>
      <c r="Q789" s="1"/>
      <c r="R789" s="39"/>
      <c r="S789" s="154" t="s">
        <v>158</v>
      </c>
      <c r="T789" s="7" t="str">
        <f>Tabela813[[#This Row],[NR]]&amp;" - "&amp;Tabela813[[#This Row],[Especificação]]</f>
        <v>1.6.3.2.01.0.3.00 - Serviços de Assistência à Saúde Suplementar de Servidores Civis - Dívida Ativa</v>
      </c>
    </row>
    <row r="790" spans="1:20" ht="60" x14ac:dyDescent="0.25">
      <c r="A790" s="179"/>
      <c r="B790" s="51"/>
      <c r="C790" s="22" t="s">
        <v>1537</v>
      </c>
      <c r="D790" s="22" t="s">
        <v>1542</v>
      </c>
      <c r="E790" s="22" t="s">
        <v>1538</v>
      </c>
      <c r="F790" s="22" t="s">
        <v>1546</v>
      </c>
      <c r="G790" s="22" t="s">
        <v>1539</v>
      </c>
      <c r="H790" s="22" t="s">
        <v>1540</v>
      </c>
      <c r="I790" s="22" t="s">
        <v>1547</v>
      </c>
      <c r="J790" s="22" t="s">
        <v>1543</v>
      </c>
      <c r="K790" s="20" t="str">
        <f>IF(Tabela813[[#This Row],[C]]&lt;&gt;"",IF(Tabela813[[#This Row],[RED]]&lt;&gt;"",(Tabela813[[#This Row],[RED]] &amp; "."),"") &amp; CONCATENATE(Tabela813[[#This Row],[C]],".",Tabela813[[#This Row],[O]],".",Tabela813[[#This Row],[E]],".",Tabela813[[#This Row],[D1]],".",Tabela813[[#This Row],[D2]],".",Tabela813[[#This Row],[D3]],".",Tabela813[[#This Row],[T]],".",Tabela813[[#This Row],[D4]]),"")</f>
        <v>1.6.3.2.01.0.4.00</v>
      </c>
      <c r="L790" s="23" t="s">
        <v>1311</v>
      </c>
      <c r="M790" s="20" t="str">
        <f t="shared" si="16"/>
        <v>A</v>
      </c>
      <c r="N790" s="20">
        <f>IF(VALUE(Tabela813[[#This Row],[RED]]) &gt; 0,1,0) + IF(VALUE(J790)&gt;0,8,IF(VALUE(I790)&gt;0,7,IF(VALUE(H790)&gt;0,6,IF(VALUE(G790)&gt;0,5,IF(VALUE(F790)&gt;0,4,IF(VALUE(E790)&gt;0,3,IF(VALUE(D790)&gt;0,2,1)))))))</f>
        <v>7</v>
      </c>
      <c r="O790" s="22" t="s">
        <v>51</v>
      </c>
      <c r="P790" s="1" t="s">
        <v>312</v>
      </c>
      <c r="Q790" s="1"/>
      <c r="R790" s="39"/>
      <c r="S790" s="154" t="s">
        <v>158</v>
      </c>
      <c r="T790" s="7" t="str">
        <f>Tabela813[[#This Row],[NR]]&amp;" - "&amp;Tabela813[[#This Row],[Especificação]]</f>
        <v>1.6.3.2.01.0.4.00 - Serviços de Assistência à Saúde Suplementar de Servidores Civis - Dívida Ativa - Multas e Juros de Mora da Dívida Ativa</v>
      </c>
    </row>
    <row r="791" spans="1:20" ht="60" x14ac:dyDescent="0.25">
      <c r="A791" s="179"/>
      <c r="B791" s="51"/>
      <c r="C791" s="22" t="s">
        <v>1537</v>
      </c>
      <c r="D791" s="22" t="s">
        <v>1542</v>
      </c>
      <c r="E791" s="22" t="s">
        <v>1538</v>
      </c>
      <c r="F791" s="22" t="s">
        <v>1546</v>
      </c>
      <c r="G791" s="22" t="s">
        <v>1539</v>
      </c>
      <c r="H791" s="22" t="s">
        <v>1540</v>
      </c>
      <c r="I791" s="22" t="s">
        <v>1548</v>
      </c>
      <c r="J791" s="22" t="s">
        <v>1543</v>
      </c>
      <c r="K791" s="20" t="str">
        <f>IF(Tabela813[[#This Row],[C]]&lt;&gt;"",IF(Tabela813[[#This Row],[RED]]&lt;&gt;"",(Tabela813[[#This Row],[RED]] &amp; "."),"") &amp; CONCATENATE(Tabela813[[#This Row],[C]],".",Tabela813[[#This Row],[O]],".",Tabela813[[#This Row],[E]],".",Tabela813[[#This Row],[D1]],".",Tabela813[[#This Row],[D2]],".",Tabela813[[#This Row],[D3]],".",Tabela813[[#This Row],[T]],".",Tabela813[[#This Row],[D4]]),"")</f>
        <v>1.6.3.2.01.0.5.00</v>
      </c>
      <c r="L791" s="23" t="s">
        <v>1312</v>
      </c>
      <c r="M791" s="20" t="str">
        <f t="shared" ref="M791:M854" si="17">IF(N791 &lt; N792,"S","A")</f>
        <v>A</v>
      </c>
      <c r="N791" s="20">
        <f>IF(VALUE(Tabela813[[#This Row],[RED]]) &gt; 0,1,0) + IF(VALUE(J791)&gt;0,8,IF(VALUE(I791)&gt;0,7,IF(VALUE(H791)&gt;0,6,IF(VALUE(G791)&gt;0,5,IF(VALUE(F791)&gt;0,4,IF(VALUE(E791)&gt;0,3,IF(VALUE(D791)&gt;0,2,1)))))))</f>
        <v>7</v>
      </c>
      <c r="O791" s="22" t="s">
        <v>51</v>
      </c>
      <c r="P791" s="1" t="s">
        <v>312</v>
      </c>
      <c r="Q791" s="1"/>
      <c r="R791" s="39"/>
      <c r="S791" s="154" t="s">
        <v>158</v>
      </c>
      <c r="T791" s="7" t="str">
        <f>Tabela813[[#This Row],[NR]]&amp;" - "&amp;Tabela813[[#This Row],[Especificação]]</f>
        <v>1.6.3.2.01.0.5.00 - Serviços de Assistência à Saúde Suplementar de Servidores Civis - Multas</v>
      </c>
    </row>
    <row r="792" spans="1:20" ht="60" x14ac:dyDescent="0.25">
      <c r="A792" s="179"/>
      <c r="B792" s="51"/>
      <c r="C792" s="22" t="s">
        <v>1537</v>
      </c>
      <c r="D792" s="22" t="s">
        <v>1542</v>
      </c>
      <c r="E792" s="22" t="s">
        <v>1538</v>
      </c>
      <c r="F792" s="22" t="s">
        <v>1546</v>
      </c>
      <c r="G792" s="22" t="s">
        <v>1539</v>
      </c>
      <c r="H792" s="22" t="s">
        <v>1540</v>
      </c>
      <c r="I792" s="22" t="s">
        <v>1542</v>
      </c>
      <c r="J792" s="22" t="s">
        <v>1543</v>
      </c>
      <c r="K792" s="20" t="str">
        <f>IF(Tabela813[[#This Row],[C]]&lt;&gt;"",IF(Tabela813[[#This Row],[RED]]&lt;&gt;"",(Tabela813[[#This Row],[RED]] &amp; "."),"") &amp; CONCATENATE(Tabela813[[#This Row],[C]],".",Tabela813[[#This Row],[O]],".",Tabela813[[#This Row],[E]],".",Tabela813[[#This Row],[D1]],".",Tabela813[[#This Row],[D2]],".",Tabela813[[#This Row],[D3]],".",Tabela813[[#This Row],[T]],".",Tabela813[[#This Row],[D4]]),"")</f>
        <v>1.6.3.2.01.0.6.00</v>
      </c>
      <c r="L792" s="23" t="s">
        <v>1313</v>
      </c>
      <c r="M792" s="20" t="str">
        <f t="shared" si="17"/>
        <v>A</v>
      </c>
      <c r="N792" s="20">
        <f>IF(VALUE(Tabela813[[#This Row],[RED]]) &gt; 0,1,0) + IF(VALUE(J792)&gt;0,8,IF(VALUE(I792)&gt;0,7,IF(VALUE(H792)&gt;0,6,IF(VALUE(G792)&gt;0,5,IF(VALUE(F792)&gt;0,4,IF(VALUE(E792)&gt;0,3,IF(VALUE(D792)&gt;0,2,1)))))))</f>
        <v>7</v>
      </c>
      <c r="O792" s="22" t="s">
        <v>51</v>
      </c>
      <c r="P792" s="1" t="s">
        <v>312</v>
      </c>
      <c r="Q792" s="1"/>
      <c r="R792" s="39"/>
      <c r="S792" s="154" t="s">
        <v>158</v>
      </c>
      <c r="T792" s="7" t="str">
        <f>Tabela813[[#This Row],[NR]]&amp;" - "&amp;Tabela813[[#This Row],[Especificação]]</f>
        <v>1.6.3.2.01.0.6.00 - Serviços de Assistência à Saúde Suplementar de Servidores Civis - Juros de Mora</v>
      </c>
    </row>
    <row r="793" spans="1:20" ht="60" x14ac:dyDescent="0.25">
      <c r="A793" s="179"/>
      <c r="B793" s="51"/>
      <c r="C793" s="22" t="s">
        <v>1537</v>
      </c>
      <c r="D793" s="22" t="s">
        <v>1542</v>
      </c>
      <c r="E793" s="22" t="s">
        <v>1538</v>
      </c>
      <c r="F793" s="22" t="s">
        <v>1546</v>
      </c>
      <c r="G793" s="22" t="s">
        <v>1539</v>
      </c>
      <c r="H793" s="22" t="s">
        <v>1540</v>
      </c>
      <c r="I793" s="22" t="s">
        <v>1544</v>
      </c>
      <c r="J793" s="22" t="s">
        <v>1543</v>
      </c>
      <c r="K793" s="20" t="str">
        <f>IF(Tabela813[[#This Row],[C]]&lt;&gt;"",IF(Tabela813[[#This Row],[RED]]&lt;&gt;"",(Tabela813[[#This Row],[RED]] &amp; "."),"") &amp; CONCATENATE(Tabela813[[#This Row],[C]],".",Tabela813[[#This Row],[O]],".",Tabela813[[#This Row],[E]],".",Tabela813[[#This Row],[D1]],".",Tabela813[[#This Row],[D2]],".",Tabela813[[#This Row],[D3]],".",Tabela813[[#This Row],[T]],".",Tabela813[[#This Row],[D4]]),"")</f>
        <v>1.6.3.2.01.0.7.00</v>
      </c>
      <c r="L793" s="23" t="s">
        <v>1314</v>
      </c>
      <c r="M793" s="20" t="str">
        <f t="shared" si="17"/>
        <v>A</v>
      </c>
      <c r="N793" s="20">
        <f>IF(VALUE(Tabela813[[#This Row],[RED]]) &gt; 0,1,0) + IF(VALUE(J793)&gt;0,8,IF(VALUE(I793)&gt;0,7,IF(VALUE(H793)&gt;0,6,IF(VALUE(G793)&gt;0,5,IF(VALUE(F793)&gt;0,4,IF(VALUE(E793)&gt;0,3,IF(VALUE(D793)&gt;0,2,1)))))))</f>
        <v>7</v>
      </c>
      <c r="O793" s="22" t="s">
        <v>51</v>
      </c>
      <c r="P793" s="1" t="s">
        <v>312</v>
      </c>
      <c r="Q793" s="1"/>
      <c r="R793" s="39"/>
      <c r="S793" s="154" t="s">
        <v>158</v>
      </c>
      <c r="T793" s="7" t="str">
        <f>Tabela813[[#This Row],[NR]]&amp;" - "&amp;Tabela813[[#This Row],[Especificação]]</f>
        <v>1.6.3.2.01.0.7.00 - Serviços de Assistência à Saúde Suplementar de Servidores Civis - Dívida Ativa - Multas da Dívida Ativa</v>
      </c>
    </row>
    <row r="794" spans="1:20" ht="60" x14ac:dyDescent="0.25">
      <c r="A794" s="179"/>
      <c r="B794" s="51"/>
      <c r="C794" s="22" t="s">
        <v>1537</v>
      </c>
      <c r="D794" s="22" t="s">
        <v>1542</v>
      </c>
      <c r="E794" s="22" t="s">
        <v>1538</v>
      </c>
      <c r="F794" s="22" t="s">
        <v>1546</v>
      </c>
      <c r="G794" s="22" t="s">
        <v>1539</v>
      </c>
      <c r="H794" s="22" t="s">
        <v>1540</v>
      </c>
      <c r="I794" s="22" t="s">
        <v>1545</v>
      </c>
      <c r="J794" s="22" t="s">
        <v>1543</v>
      </c>
      <c r="K794" s="20" t="str">
        <f>IF(Tabela813[[#This Row],[C]]&lt;&gt;"",IF(Tabela813[[#This Row],[RED]]&lt;&gt;"",(Tabela813[[#This Row],[RED]] &amp; "."),"") &amp; CONCATENATE(Tabela813[[#This Row],[C]],".",Tabela813[[#This Row],[O]],".",Tabela813[[#This Row],[E]],".",Tabela813[[#This Row],[D1]],".",Tabela813[[#This Row],[D2]],".",Tabela813[[#This Row],[D3]],".",Tabela813[[#This Row],[T]],".",Tabela813[[#This Row],[D4]]),"")</f>
        <v>1.6.3.2.01.0.8.00</v>
      </c>
      <c r="L794" s="23" t="s">
        <v>1315</v>
      </c>
      <c r="M794" s="20" t="str">
        <f t="shared" si="17"/>
        <v>A</v>
      </c>
      <c r="N794" s="20">
        <f>IF(VALUE(Tabela813[[#This Row],[RED]]) &gt; 0,1,0) + IF(VALUE(J794)&gt;0,8,IF(VALUE(I794)&gt;0,7,IF(VALUE(H794)&gt;0,6,IF(VALUE(G794)&gt;0,5,IF(VALUE(F794)&gt;0,4,IF(VALUE(E794)&gt;0,3,IF(VALUE(D794)&gt;0,2,1)))))))</f>
        <v>7</v>
      </c>
      <c r="O794" s="22" t="s">
        <v>51</v>
      </c>
      <c r="P794" s="1" t="s">
        <v>312</v>
      </c>
      <c r="Q794" s="1"/>
      <c r="R794" s="39"/>
      <c r="S794" s="154" t="s">
        <v>158</v>
      </c>
      <c r="T794" s="7" t="str">
        <f>Tabela813[[#This Row],[NR]]&amp;" - "&amp;Tabela813[[#This Row],[Especificação]]</f>
        <v>1.6.3.2.01.0.8.00 - Serviços de Assistência à Saúde Suplementar de Servidores Civis - Juros de Mora da Dívida Ativa</v>
      </c>
    </row>
    <row r="795" spans="1:20" ht="30" x14ac:dyDescent="0.25">
      <c r="A795" s="179"/>
      <c r="B795" s="51"/>
      <c r="C795" s="22" t="s">
        <v>1537</v>
      </c>
      <c r="D795" s="22" t="s">
        <v>1542</v>
      </c>
      <c r="E795" s="22" t="s">
        <v>1547</v>
      </c>
      <c r="F795" s="22" t="s">
        <v>1540</v>
      </c>
      <c r="G795" s="22" t="s">
        <v>1543</v>
      </c>
      <c r="H795" s="22" t="s">
        <v>1540</v>
      </c>
      <c r="I795" s="22" t="s">
        <v>1540</v>
      </c>
      <c r="J795" s="22" t="s">
        <v>1543</v>
      </c>
      <c r="K795" s="20" t="str">
        <f>IF(Tabela813[[#This Row],[C]]&lt;&gt;"",IF(Tabela813[[#This Row],[RED]]&lt;&gt;"",(Tabela813[[#This Row],[RED]] &amp; "."),"") &amp; CONCATENATE(Tabela813[[#This Row],[C]],".",Tabela813[[#This Row],[O]],".",Tabela813[[#This Row],[E]],".",Tabela813[[#This Row],[D1]],".",Tabela813[[#This Row],[D2]],".",Tabela813[[#This Row],[D3]],".",Tabela813[[#This Row],[T]],".",Tabela813[[#This Row],[D4]]),"")</f>
        <v>1.6.4.0.00.0.0.00</v>
      </c>
      <c r="L795" s="23" t="s">
        <v>314</v>
      </c>
      <c r="M795" s="20" t="str">
        <f t="shared" si="17"/>
        <v>S</v>
      </c>
      <c r="N795" s="20">
        <f>IF(VALUE(Tabela813[[#This Row],[RED]]) &gt; 0,1,0) + IF(VALUE(J795)&gt;0,8,IF(VALUE(I795)&gt;0,7,IF(VALUE(H795)&gt;0,6,IF(VALUE(G795)&gt;0,5,IF(VALUE(F795)&gt;0,4,IF(VALUE(E795)&gt;0,3,IF(VALUE(D795)&gt;0,2,1)))))))</f>
        <v>3</v>
      </c>
      <c r="O795" s="22" t="s">
        <v>45</v>
      </c>
      <c r="P795" s="1" t="s">
        <v>315</v>
      </c>
      <c r="Q795" s="1"/>
      <c r="R795" s="39"/>
      <c r="S795" s="154" t="s">
        <v>158</v>
      </c>
      <c r="T795" s="7" t="str">
        <f>Tabela813[[#This Row],[NR]]&amp;" - "&amp;Tabela813[[#This Row],[Especificação]]</f>
        <v>1.6.4.0.00.0.0.00 - Serviços e Atividades Financeiras</v>
      </c>
    </row>
    <row r="796" spans="1:20" ht="30" x14ac:dyDescent="0.25">
      <c r="A796" s="179"/>
      <c r="B796" s="51"/>
      <c r="C796" s="22" t="s">
        <v>1537</v>
      </c>
      <c r="D796" s="22" t="s">
        <v>1542</v>
      </c>
      <c r="E796" s="22" t="s">
        <v>1547</v>
      </c>
      <c r="F796" s="22" t="s">
        <v>1537</v>
      </c>
      <c r="G796" s="22" t="s">
        <v>1543</v>
      </c>
      <c r="H796" s="22" t="s">
        <v>1540</v>
      </c>
      <c r="I796" s="22" t="s">
        <v>1540</v>
      </c>
      <c r="J796" s="22" t="s">
        <v>1543</v>
      </c>
      <c r="K796" s="20" t="str">
        <f>IF(Tabela813[[#This Row],[C]]&lt;&gt;"",IF(Tabela813[[#This Row],[RED]]&lt;&gt;"",(Tabela813[[#This Row],[RED]] &amp; "."),"") &amp; CONCATENATE(Tabela813[[#This Row],[C]],".",Tabela813[[#This Row],[O]],".",Tabela813[[#This Row],[E]],".",Tabela813[[#This Row],[D1]],".",Tabela813[[#This Row],[D2]],".",Tabela813[[#This Row],[D3]],".",Tabela813[[#This Row],[T]],".",Tabela813[[#This Row],[D4]]),"")</f>
        <v>1.6.4.1.00.0.0.00</v>
      </c>
      <c r="L796" s="23" t="s">
        <v>314</v>
      </c>
      <c r="M796" s="20" t="str">
        <f t="shared" si="17"/>
        <v>S</v>
      </c>
      <c r="N796" s="20">
        <f>IF(VALUE(Tabela813[[#This Row],[RED]]) &gt; 0,1,0) + IF(VALUE(J796)&gt;0,8,IF(VALUE(I796)&gt;0,7,IF(VALUE(H796)&gt;0,6,IF(VALUE(G796)&gt;0,5,IF(VALUE(F796)&gt;0,4,IF(VALUE(E796)&gt;0,3,IF(VALUE(D796)&gt;0,2,1)))))))</f>
        <v>4</v>
      </c>
      <c r="O796" s="22" t="s">
        <v>45</v>
      </c>
      <c r="P796" s="1" t="s">
        <v>315</v>
      </c>
      <c r="Q796" s="1"/>
      <c r="R796" s="39"/>
      <c r="S796" s="154" t="s">
        <v>158</v>
      </c>
      <c r="T796" s="7" t="str">
        <f>Tabela813[[#This Row],[NR]]&amp;" - "&amp;Tabela813[[#This Row],[Especificação]]</f>
        <v>1.6.4.1.00.0.0.00 - Serviços e Atividades Financeiras</v>
      </c>
    </row>
    <row r="797" spans="1:20" ht="75" x14ac:dyDescent="0.25">
      <c r="A797" s="179"/>
      <c r="B797" s="51"/>
      <c r="C797" s="22" t="s">
        <v>1537</v>
      </c>
      <c r="D797" s="22" t="s">
        <v>1542</v>
      </c>
      <c r="E797" s="22" t="s">
        <v>1547</v>
      </c>
      <c r="F797" s="22" t="s">
        <v>1537</v>
      </c>
      <c r="G797" s="22" t="s">
        <v>1539</v>
      </c>
      <c r="H797" s="22" t="s">
        <v>1540</v>
      </c>
      <c r="I797" s="22" t="s">
        <v>1540</v>
      </c>
      <c r="J797" s="22" t="s">
        <v>1543</v>
      </c>
      <c r="K797" s="20" t="str">
        <f>IF(Tabela813[[#This Row],[C]]&lt;&gt;"",IF(Tabela813[[#This Row],[RED]]&lt;&gt;"",(Tabela813[[#This Row],[RED]] &amp; "."),"") &amp; CONCATENATE(Tabela813[[#This Row],[C]],".",Tabela813[[#This Row],[O]],".",Tabela813[[#This Row],[E]],".",Tabela813[[#This Row],[D1]],".",Tabela813[[#This Row],[D2]],".",Tabela813[[#This Row],[D3]],".",Tabela813[[#This Row],[T]],".",Tabela813[[#This Row],[D4]]),"")</f>
        <v>1.6.4.1.01.0.0.00</v>
      </c>
      <c r="L797" s="23" t="s">
        <v>316</v>
      </c>
      <c r="M797" s="20" t="str">
        <f t="shared" si="17"/>
        <v>S</v>
      </c>
      <c r="N797" s="20">
        <f>IF(VALUE(Tabela813[[#This Row],[RED]]) &gt; 0,1,0) + IF(VALUE(J797)&gt;0,8,IF(VALUE(I797)&gt;0,7,IF(VALUE(H797)&gt;0,6,IF(VALUE(G797)&gt;0,5,IF(VALUE(F797)&gt;0,4,IF(VALUE(E797)&gt;0,3,IF(VALUE(D797)&gt;0,2,1)))))))</f>
        <v>5</v>
      </c>
      <c r="O797" s="22" t="s">
        <v>51</v>
      </c>
      <c r="P797" s="1" t="s">
        <v>317</v>
      </c>
      <c r="Q797" s="1"/>
      <c r="R797" s="39"/>
      <c r="S797" s="154" t="s">
        <v>158</v>
      </c>
      <c r="T797" s="7" t="str">
        <f>Tabela813[[#This Row],[NR]]&amp;" - "&amp;Tabela813[[#This Row],[Especificação]]</f>
        <v>1.6.4.1.01.0.0.00 - Retorno de Operações, Juros e Encargos Financeiros</v>
      </c>
    </row>
    <row r="798" spans="1:20" ht="75" x14ac:dyDescent="0.25">
      <c r="A798" s="179"/>
      <c r="B798" s="51"/>
      <c r="C798" s="22" t="s">
        <v>1537</v>
      </c>
      <c r="D798" s="22" t="s">
        <v>1542</v>
      </c>
      <c r="E798" s="22" t="s">
        <v>1547</v>
      </c>
      <c r="F798" s="22" t="s">
        <v>1537</v>
      </c>
      <c r="G798" s="22" t="s">
        <v>1539</v>
      </c>
      <c r="H798" s="22" t="s">
        <v>1540</v>
      </c>
      <c r="I798" s="22" t="s">
        <v>1537</v>
      </c>
      <c r="J798" s="22" t="s">
        <v>1543</v>
      </c>
      <c r="K798" s="20" t="str">
        <f>IF(Tabela813[[#This Row],[C]]&lt;&gt;"",IF(Tabela813[[#This Row],[RED]]&lt;&gt;"",(Tabela813[[#This Row],[RED]] &amp; "."),"") &amp; CONCATENATE(Tabela813[[#This Row],[C]],".",Tabela813[[#This Row],[O]],".",Tabela813[[#This Row],[E]],".",Tabela813[[#This Row],[D1]],".",Tabela813[[#This Row],[D2]],".",Tabela813[[#This Row],[D3]],".",Tabela813[[#This Row],[T]],".",Tabela813[[#This Row],[D4]]),"")</f>
        <v>1.6.4.1.01.0.1.00</v>
      </c>
      <c r="L798" s="23" t="s">
        <v>1316</v>
      </c>
      <c r="M798" s="20" t="str">
        <f t="shared" si="17"/>
        <v>A</v>
      </c>
      <c r="N798" s="20">
        <f>IF(VALUE(Tabela813[[#This Row],[RED]]) &gt; 0,1,0) + IF(VALUE(J798)&gt;0,8,IF(VALUE(I798)&gt;0,7,IF(VALUE(H798)&gt;0,6,IF(VALUE(G798)&gt;0,5,IF(VALUE(F798)&gt;0,4,IF(VALUE(E798)&gt;0,3,IF(VALUE(D798)&gt;0,2,1)))))))</f>
        <v>7</v>
      </c>
      <c r="O798" s="22" t="s">
        <v>51</v>
      </c>
      <c r="P798" s="1" t="s">
        <v>317</v>
      </c>
      <c r="Q798" s="1"/>
      <c r="R798" s="39"/>
      <c r="S798" s="154" t="s">
        <v>158</v>
      </c>
      <c r="T798" s="7" t="str">
        <f>Tabela813[[#This Row],[NR]]&amp;" - "&amp;Tabela813[[#This Row],[Especificação]]</f>
        <v>1.6.4.1.01.0.1.00 - Retorno de Operações, Juros e Encargos Financeiros - Principal</v>
      </c>
    </row>
    <row r="799" spans="1:20" ht="75" x14ac:dyDescent="0.25">
      <c r="A799" s="179"/>
      <c r="B799" s="51"/>
      <c r="C799" s="22" t="s">
        <v>1537</v>
      </c>
      <c r="D799" s="22" t="s">
        <v>1542</v>
      </c>
      <c r="E799" s="22" t="s">
        <v>1547</v>
      </c>
      <c r="F799" s="22" t="s">
        <v>1537</v>
      </c>
      <c r="G799" s="22" t="s">
        <v>1539</v>
      </c>
      <c r="H799" s="22" t="s">
        <v>1540</v>
      </c>
      <c r="I799" s="22" t="s">
        <v>1546</v>
      </c>
      <c r="J799" s="22" t="s">
        <v>1543</v>
      </c>
      <c r="K799" s="20" t="str">
        <f>IF(Tabela813[[#This Row],[C]]&lt;&gt;"",IF(Tabela813[[#This Row],[RED]]&lt;&gt;"",(Tabela813[[#This Row],[RED]] &amp; "."),"") &amp; CONCATENATE(Tabela813[[#This Row],[C]],".",Tabela813[[#This Row],[O]],".",Tabela813[[#This Row],[E]],".",Tabela813[[#This Row],[D1]],".",Tabela813[[#This Row],[D2]],".",Tabela813[[#This Row],[D3]],".",Tabela813[[#This Row],[T]],".",Tabela813[[#This Row],[D4]]),"")</f>
        <v>1.6.4.1.01.0.2.00</v>
      </c>
      <c r="L799" s="23" t="s">
        <v>1317</v>
      </c>
      <c r="M799" s="20" t="str">
        <f t="shared" si="17"/>
        <v>A</v>
      </c>
      <c r="N799" s="20">
        <f>IF(VALUE(Tabela813[[#This Row],[RED]]) &gt; 0,1,0) + IF(VALUE(J799)&gt;0,8,IF(VALUE(I799)&gt;0,7,IF(VALUE(H799)&gt;0,6,IF(VALUE(G799)&gt;0,5,IF(VALUE(F799)&gt;0,4,IF(VALUE(E799)&gt;0,3,IF(VALUE(D799)&gt;0,2,1)))))))</f>
        <v>7</v>
      </c>
      <c r="O799" s="22" t="s">
        <v>51</v>
      </c>
      <c r="P799" s="1" t="s">
        <v>317</v>
      </c>
      <c r="Q799" s="1"/>
      <c r="R799" s="39"/>
      <c r="S799" s="154" t="s">
        <v>158</v>
      </c>
      <c r="T799" s="7" t="str">
        <f>Tabela813[[#This Row],[NR]]&amp;" - "&amp;Tabela813[[#This Row],[Especificação]]</f>
        <v>1.6.4.1.01.0.2.00 - Retorno de Operações, Juros e Encargos Financeiros - Multas e Juros de Mora</v>
      </c>
    </row>
    <row r="800" spans="1:20" ht="75" x14ac:dyDescent="0.25">
      <c r="A800" s="7"/>
      <c r="B800" s="51"/>
      <c r="C800" s="22" t="s">
        <v>1537</v>
      </c>
      <c r="D800" s="22" t="s">
        <v>1542</v>
      </c>
      <c r="E800" s="22" t="s">
        <v>1547</v>
      </c>
      <c r="F800" s="22" t="s">
        <v>1537</v>
      </c>
      <c r="G800" s="22" t="s">
        <v>1539</v>
      </c>
      <c r="H800" s="22" t="s">
        <v>1540</v>
      </c>
      <c r="I800" s="22" t="s">
        <v>1538</v>
      </c>
      <c r="J800" s="22" t="s">
        <v>1543</v>
      </c>
      <c r="K800" s="20" t="str">
        <f>IF(Tabela813[[#This Row],[C]]&lt;&gt;"",IF(Tabela813[[#This Row],[RED]]&lt;&gt;"",(Tabela813[[#This Row],[RED]] &amp; "."),"") &amp; CONCATENATE(Tabela813[[#This Row],[C]],".",Tabela813[[#This Row],[O]],".",Tabela813[[#This Row],[E]],".",Tabela813[[#This Row],[D1]],".",Tabela813[[#This Row],[D2]],".",Tabela813[[#This Row],[D3]],".",Tabela813[[#This Row],[T]],".",Tabela813[[#This Row],[D4]]),"")</f>
        <v>1.6.4.1.01.0.3.00</v>
      </c>
      <c r="L800" s="23" t="s">
        <v>1318</v>
      </c>
      <c r="M800" s="20" t="str">
        <f t="shared" si="17"/>
        <v>A</v>
      </c>
      <c r="N800" s="20">
        <f>IF(VALUE(Tabela813[[#This Row],[RED]]) &gt; 0,1,0) + IF(VALUE(J800)&gt;0,8,IF(VALUE(I800)&gt;0,7,IF(VALUE(H800)&gt;0,6,IF(VALUE(G800)&gt;0,5,IF(VALUE(F800)&gt;0,4,IF(VALUE(E800)&gt;0,3,IF(VALUE(D800)&gt;0,2,1)))))))</f>
        <v>7</v>
      </c>
      <c r="O800" s="22" t="s">
        <v>51</v>
      </c>
      <c r="P800" s="1" t="s">
        <v>317</v>
      </c>
      <c r="Q800" s="1"/>
      <c r="R800" s="39"/>
      <c r="S800" s="154" t="s">
        <v>158</v>
      </c>
      <c r="T800" s="7" t="str">
        <f>Tabela813[[#This Row],[NR]]&amp;" - "&amp;Tabela813[[#This Row],[Especificação]]</f>
        <v>1.6.4.1.01.0.3.00 - Retorno de Operações, Juros e Encargos Financeiros - Dívida Ativa</v>
      </c>
    </row>
    <row r="801" spans="1:20" ht="75" x14ac:dyDescent="0.25">
      <c r="A801" s="179"/>
      <c r="B801" s="51"/>
      <c r="C801" s="22" t="s">
        <v>1537</v>
      </c>
      <c r="D801" s="22" t="s">
        <v>1542</v>
      </c>
      <c r="E801" s="22" t="s">
        <v>1547</v>
      </c>
      <c r="F801" s="22" t="s">
        <v>1537</v>
      </c>
      <c r="G801" s="22" t="s">
        <v>1539</v>
      </c>
      <c r="H801" s="22" t="s">
        <v>1540</v>
      </c>
      <c r="I801" s="22" t="s">
        <v>1547</v>
      </c>
      <c r="J801" s="22" t="s">
        <v>1543</v>
      </c>
      <c r="K801" s="20" t="str">
        <f>IF(Tabela813[[#This Row],[C]]&lt;&gt;"",IF(Tabela813[[#This Row],[RED]]&lt;&gt;"",(Tabela813[[#This Row],[RED]] &amp; "."),"") &amp; CONCATENATE(Tabela813[[#This Row],[C]],".",Tabela813[[#This Row],[O]],".",Tabela813[[#This Row],[E]],".",Tabela813[[#This Row],[D1]],".",Tabela813[[#This Row],[D2]],".",Tabela813[[#This Row],[D3]],".",Tabela813[[#This Row],[T]],".",Tabela813[[#This Row],[D4]]),"")</f>
        <v>1.6.4.1.01.0.4.00</v>
      </c>
      <c r="L801" s="23" t="s">
        <v>1319</v>
      </c>
      <c r="M801" s="20" t="str">
        <f t="shared" si="17"/>
        <v>A</v>
      </c>
      <c r="N801" s="20">
        <f>IF(VALUE(Tabela813[[#This Row],[RED]]) &gt; 0,1,0) + IF(VALUE(J801)&gt;0,8,IF(VALUE(I801)&gt;0,7,IF(VALUE(H801)&gt;0,6,IF(VALUE(G801)&gt;0,5,IF(VALUE(F801)&gt;0,4,IF(VALUE(E801)&gt;0,3,IF(VALUE(D801)&gt;0,2,1)))))))</f>
        <v>7</v>
      </c>
      <c r="O801" s="22" t="s">
        <v>51</v>
      </c>
      <c r="P801" s="1" t="s">
        <v>317</v>
      </c>
      <c r="Q801" s="1"/>
      <c r="R801" s="39"/>
      <c r="S801" s="154" t="s">
        <v>158</v>
      </c>
      <c r="T801" s="7" t="str">
        <f>Tabela813[[#This Row],[NR]]&amp;" - "&amp;Tabela813[[#This Row],[Especificação]]</f>
        <v>1.6.4.1.01.0.4.00 - Retorno de Operações, Juros e Encargos Financeiros - Dívida Ativa - Multas e Juros de Mora da Dívida Ativa</v>
      </c>
    </row>
    <row r="802" spans="1:20" ht="75" x14ac:dyDescent="0.25">
      <c r="A802" s="179"/>
      <c r="B802" s="51"/>
      <c r="C802" s="22" t="s">
        <v>1537</v>
      </c>
      <c r="D802" s="22" t="s">
        <v>1542</v>
      </c>
      <c r="E802" s="22" t="s">
        <v>1547</v>
      </c>
      <c r="F802" s="22" t="s">
        <v>1537</v>
      </c>
      <c r="G802" s="22" t="s">
        <v>1539</v>
      </c>
      <c r="H802" s="22" t="s">
        <v>1540</v>
      </c>
      <c r="I802" s="22" t="s">
        <v>1548</v>
      </c>
      <c r="J802" s="22" t="s">
        <v>1543</v>
      </c>
      <c r="K802" s="20" t="str">
        <f>IF(Tabela813[[#This Row],[C]]&lt;&gt;"",IF(Tabela813[[#This Row],[RED]]&lt;&gt;"",(Tabela813[[#This Row],[RED]] &amp; "."),"") &amp; CONCATENATE(Tabela813[[#This Row],[C]],".",Tabela813[[#This Row],[O]],".",Tabela813[[#This Row],[E]],".",Tabela813[[#This Row],[D1]],".",Tabela813[[#This Row],[D2]],".",Tabela813[[#This Row],[D3]],".",Tabela813[[#This Row],[T]],".",Tabela813[[#This Row],[D4]]),"")</f>
        <v>1.6.4.1.01.0.5.00</v>
      </c>
      <c r="L802" s="23" t="s">
        <v>1320</v>
      </c>
      <c r="M802" s="20" t="str">
        <f t="shared" si="17"/>
        <v>A</v>
      </c>
      <c r="N802" s="20">
        <f>IF(VALUE(Tabela813[[#This Row],[RED]]) &gt; 0,1,0) + IF(VALUE(J802)&gt;0,8,IF(VALUE(I802)&gt;0,7,IF(VALUE(H802)&gt;0,6,IF(VALUE(G802)&gt;0,5,IF(VALUE(F802)&gt;0,4,IF(VALUE(E802)&gt;0,3,IF(VALUE(D802)&gt;0,2,1)))))))</f>
        <v>7</v>
      </c>
      <c r="O802" s="22" t="s">
        <v>51</v>
      </c>
      <c r="P802" s="1" t="s">
        <v>317</v>
      </c>
      <c r="Q802" s="1"/>
      <c r="R802" s="39"/>
      <c r="S802" s="154" t="s">
        <v>158</v>
      </c>
      <c r="T802" s="7" t="str">
        <f>Tabela813[[#This Row],[NR]]&amp;" - "&amp;Tabela813[[#This Row],[Especificação]]</f>
        <v>1.6.4.1.01.0.5.00 - Retorno de Operações, Juros e Encargos Financeiros - Multas</v>
      </c>
    </row>
    <row r="803" spans="1:20" ht="75" x14ac:dyDescent="0.25">
      <c r="A803" s="179"/>
      <c r="B803" s="51"/>
      <c r="C803" s="22" t="s">
        <v>1537</v>
      </c>
      <c r="D803" s="22" t="s">
        <v>1542</v>
      </c>
      <c r="E803" s="22" t="s">
        <v>1547</v>
      </c>
      <c r="F803" s="22" t="s">
        <v>1537</v>
      </c>
      <c r="G803" s="22" t="s">
        <v>1539</v>
      </c>
      <c r="H803" s="22" t="s">
        <v>1540</v>
      </c>
      <c r="I803" s="22" t="s">
        <v>1542</v>
      </c>
      <c r="J803" s="22" t="s">
        <v>1543</v>
      </c>
      <c r="K803" s="20" t="str">
        <f>IF(Tabela813[[#This Row],[C]]&lt;&gt;"",IF(Tabela813[[#This Row],[RED]]&lt;&gt;"",(Tabela813[[#This Row],[RED]] &amp; "."),"") &amp; CONCATENATE(Tabela813[[#This Row],[C]],".",Tabela813[[#This Row],[O]],".",Tabela813[[#This Row],[E]],".",Tabela813[[#This Row],[D1]],".",Tabela813[[#This Row],[D2]],".",Tabela813[[#This Row],[D3]],".",Tabela813[[#This Row],[T]],".",Tabela813[[#This Row],[D4]]),"")</f>
        <v>1.6.4.1.01.0.6.00</v>
      </c>
      <c r="L803" s="23" t="s">
        <v>1321</v>
      </c>
      <c r="M803" s="20" t="str">
        <f t="shared" si="17"/>
        <v>A</v>
      </c>
      <c r="N803" s="20">
        <f>IF(VALUE(Tabela813[[#This Row],[RED]]) &gt; 0,1,0) + IF(VALUE(J803)&gt;0,8,IF(VALUE(I803)&gt;0,7,IF(VALUE(H803)&gt;0,6,IF(VALUE(G803)&gt;0,5,IF(VALUE(F803)&gt;0,4,IF(VALUE(E803)&gt;0,3,IF(VALUE(D803)&gt;0,2,1)))))))</f>
        <v>7</v>
      </c>
      <c r="O803" s="22" t="s">
        <v>51</v>
      </c>
      <c r="P803" s="1" t="s">
        <v>317</v>
      </c>
      <c r="Q803" s="1"/>
      <c r="R803" s="39"/>
      <c r="S803" s="154" t="s">
        <v>158</v>
      </c>
      <c r="T803" s="7" t="str">
        <f>Tabela813[[#This Row],[NR]]&amp;" - "&amp;Tabela813[[#This Row],[Especificação]]</f>
        <v>1.6.4.1.01.0.6.00 - Retorno de Operações, Juros e Encargos Financeiros - Juros de Mora</v>
      </c>
    </row>
    <row r="804" spans="1:20" ht="75" x14ac:dyDescent="0.25">
      <c r="A804" s="179"/>
      <c r="B804" s="51"/>
      <c r="C804" s="22" t="s">
        <v>1537</v>
      </c>
      <c r="D804" s="22" t="s">
        <v>1542</v>
      </c>
      <c r="E804" s="22" t="s">
        <v>1547</v>
      </c>
      <c r="F804" s="22" t="s">
        <v>1537</v>
      </c>
      <c r="G804" s="22" t="s">
        <v>1539</v>
      </c>
      <c r="H804" s="22" t="s">
        <v>1540</v>
      </c>
      <c r="I804" s="22" t="s">
        <v>1544</v>
      </c>
      <c r="J804" s="22" t="s">
        <v>1543</v>
      </c>
      <c r="K804" s="20" t="str">
        <f>IF(Tabela813[[#This Row],[C]]&lt;&gt;"",IF(Tabela813[[#This Row],[RED]]&lt;&gt;"",(Tabela813[[#This Row],[RED]] &amp; "."),"") &amp; CONCATENATE(Tabela813[[#This Row],[C]],".",Tabela813[[#This Row],[O]],".",Tabela813[[#This Row],[E]],".",Tabela813[[#This Row],[D1]],".",Tabela813[[#This Row],[D2]],".",Tabela813[[#This Row],[D3]],".",Tabela813[[#This Row],[T]],".",Tabela813[[#This Row],[D4]]),"")</f>
        <v>1.6.4.1.01.0.7.00</v>
      </c>
      <c r="L804" s="23" t="s">
        <v>1322</v>
      </c>
      <c r="M804" s="20" t="str">
        <f t="shared" si="17"/>
        <v>A</v>
      </c>
      <c r="N804" s="20">
        <f>IF(VALUE(Tabela813[[#This Row],[RED]]) &gt; 0,1,0) + IF(VALUE(J804)&gt;0,8,IF(VALUE(I804)&gt;0,7,IF(VALUE(H804)&gt;0,6,IF(VALUE(G804)&gt;0,5,IF(VALUE(F804)&gt;0,4,IF(VALUE(E804)&gt;0,3,IF(VALUE(D804)&gt;0,2,1)))))))</f>
        <v>7</v>
      </c>
      <c r="O804" s="22" t="s">
        <v>51</v>
      </c>
      <c r="P804" s="1" t="s">
        <v>317</v>
      </c>
      <c r="Q804" s="1"/>
      <c r="R804" s="39"/>
      <c r="S804" s="154" t="s">
        <v>158</v>
      </c>
      <c r="T804" s="7" t="str">
        <f>Tabela813[[#This Row],[NR]]&amp;" - "&amp;Tabela813[[#This Row],[Especificação]]</f>
        <v>1.6.4.1.01.0.7.00 - Retorno de Operações, Juros e Encargos Financeiros - Dívida Ativa - Multas da Dívida Ativa</v>
      </c>
    </row>
    <row r="805" spans="1:20" ht="75" x14ac:dyDescent="0.25">
      <c r="A805" s="196"/>
      <c r="B805" s="51"/>
      <c r="C805" s="22" t="s">
        <v>1537</v>
      </c>
      <c r="D805" s="22" t="s">
        <v>1542</v>
      </c>
      <c r="E805" s="22" t="s">
        <v>1547</v>
      </c>
      <c r="F805" s="22" t="s">
        <v>1537</v>
      </c>
      <c r="G805" s="22" t="s">
        <v>1539</v>
      </c>
      <c r="H805" s="22" t="s">
        <v>1540</v>
      </c>
      <c r="I805" s="22" t="s">
        <v>1545</v>
      </c>
      <c r="J805" s="22" t="s">
        <v>1543</v>
      </c>
      <c r="K805" s="20" t="str">
        <f>IF(Tabela813[[#This Row],[C]]&lt;&gt;"",IF(Tabela813[[#This Row],[RED]]&lt;&gt;"",(Tabela813[[#This Row],[RED]] &amp; "."),"") &amp; CONCATENATE(Tabela813[[#This Row],[C]],".",Tabela813[[#This Row],[O]],".",Tabela813[[#This Row],[E]],".",Tabela813[[#This Row],[D1]],".",Tabela813[[#This Row],[D2]],".",Tabela813[[#This Row],[D3]],".",Tabela813[[#This Row],[T]],".",Tabela813[[#This Row],[D4]]),"")</f>
        <v>1.6.4.1.01.0.8.00</v>
      </c>
      <c r="L805" s="23" t="s">
        <v>1323</v>
      </c>
      <c r="M805" s="20" t="str">
        <f t="shared" si="17"/>
        <v>A</v>
      </c>
      <c r="N805" s="20">
        <f>IF(VALUE(Tabela813[[#This Row],[RED]]) &gt; 0,1,0) + IF(VALUE(J805)&gt;0,8,IF(VALUE(I805)&gt;0,7,IF(VALUE(H805)&gt;0,6,IF(VALUE(G805)&gt;0,5,IF(VALUE(F805)&gt;0,4,IF(VALUE(E805)&gt;0,3,IF(VALUE(D805)&gt;0,2,1)))))))</f>
        <v>7</v>
      </c>
      <c r="O805" s="22" t="s">
        <v>51</v>
      </c>
      <c r="P805" s="1" t="s">
        <v>317</v>
      </c>
      <c r="Q805" s="1"/>
      <c r="R805" s="39"/>
      <c r="S805" s="154" t="s">
        <v>158</v>
      </c>
      <c r="T805" s="7" t="str">
        <f>Tabela813[[#This Row],[NR]]&amp;" - "&amp;Tabela813[[#This Row],[Especificação]]</f>
        <v>1.6.4.1.01.0.8.00 - Retorno de Operações, Juros e Encargos Financeiros - Juros de Mora da Dívida Ativa</v>
      </c>
    </row>
    <row r="806" spans="1:20" x14ac:dyDescent="0.25">
      <c r="A806" s="196"/>
      <c r="B806" s="51"/>
      <c r="C806" s="22" t="s">
        <v>1537</v>
      </c>
      <c r="D806" s="22" t="s">
        <v>1542</v>
      </c>
      <c r="E806" s="22" t="s">
        <v>1549</v>
      </c>
      <c r="F806" s="22" t="s">
        <v>1540</v>
      </c>
      <c r="G806" s="22" t="s">
        <v>1543</v>
      </c>
      <c r="H806" s="22" t="s">
        <v>1540</v>
      </c>
      <c r="I806" s="22" t="s">
        <v>1540</v>
      </c>
      <c r="J806" s="22" t="s">
        <v>1543</v>
      </c>
      <c r="K806" s="20" t="str">
        <f>IF(Tabela813[[#This Row],[C]]&lt;&gt;"",IF(Tabela813[[#This Row],[RED]]&lt;&gt;"",(Tabela813[[#This Row],[RED]] &amp; "."),"") &amp; CONCATENATE(Tabela813[[#This Row],[C]],".",Tabela813[[#This Row],[O]],".",Tabela813[[#This Row],[E]],".",Tabela813[[#This Row],[D1]],".",Tabela813[[#This Row],[D2]],".",Tabela813[[#This Row],[D3]],".",Tabela813[[#This Row],[T]],".",Tabela813[[#This Row],[D4]]),"")</f>
        <v>1.6.9.0.00.0.0.00</v>
      </c>
      <c r="L806" s="23" t="s">
        <v>318</v>
      </c>
      <c r="M806" s="20" t="str">
        <f t="shared" si="17"/>
        <v>S</v>
      </c>
      <c r="N806" s="20">
        <f>IF(VALUE(Tabela813[[#This Row],[RED]]) &gt; 0,1,0) + IF(VALUE(J806)&gt;0,8,IF(VALUE(I806)&gt;0,7,IF(VALUE(H806)&gt;0,6,IF(VALUE(G806)&gt;0,5,IF(VALUE(F806)&gt;0,4,IF(VALUE(E806)&gt;0,3,IF(VALUE(D806)&gt;0,2,1)))))))</f>
        <v>3</v>
      </c>
      <c r="O806" s="22" t="s">
        <v>45</v>
      </c>
      <c r="P806" s="1" t="s">
        <v>319</v>
      </c>
      <c r="Q806" s="1"/>
      <c r="R806" s="39"/>
      <c r="S806" s="154" t="s">
        <v>158</v>
      </c>
      <c r="T806" s="7" t="str">
        <f>Tabela813[[#This Row],[NR]]&amp;" - "&amp;Tabela813[[#This Row],[Especificação]]</f>
        <v>1.6.9.0.00.0.0.00 - Outros Serviços</v>
      </c>
    </row>
    <row r="807" spans="1:20" x14ac:dyDescent="0.25">
      <c r="A807" s="179"/>
      <c r="B807" s="51"/>
      <c r="C807" s="22" t="s">
        <v>1537</v>
      </c>
      <c r="D807" s="22" t="s">
        <v>1542</v>
      </c>
      <c r="E807" s="22" t="s">
        <v>1549</v>
      </c>
      <c r="F807" s="22" t="s">
        <v>1549</v>
      </c>
      <c r="G807" s="22" t="s">
        <v>1543</v>
      </c>
      <c r="H807" s="22" t="s">
        <v>1540</v>
      </c>
      <c r="I807" s="22" t="s">
        <v>1540</v>
      </c>
      <c r="J807" s="22" t="s">
        <v>1543</v>
      </c>
      <c r="K807" s="20" t="str">
        <f>IF(Tabela813[[#This Row],[C]]&lt;&gt;"",IF(Tabela813[[#This Row],[RED]]&lt;&gt;"",(Tabela813[[#This Row],[RED]] &amp; "."),"") &amp; CONCATENATE(Tabela813[[#This Row],[C]],".",Tabela813[[#This Row],[O]],".",Tabela813[[#This Row],[E]],".",Tabela813[[#This Row],[D1]],".",Tabela813[[#This Row],[D2]],".",Tabela813[[#This Row],[D3]],".",Tabela813[[#This Row],[T]],".",Tabela813[[#This Row],[D4]]),"")</f>
        <v>1.6.9.9.00.0.0.00</v>
      </c>
      <c r="L807" s="23" t="s">
        <v>318</v>
      </c>
      <c r="M807" s="20" t="str">
        <f t="shared" si="17"/>
        <v>S</v>
      </c>
      <c r="N807" s="20">
        <f>IF(VALUE(Tabela813[[#This Row],[RED]]) &gt; 0,1,0) + IF(VALUE(J807)&gt;0,8,IF(VALUE(I807)&gt;0,7,IF(VALUE(H807)&gt;0,6,IF(VALUE(G807)&gt;0,5,IF(VALUE(F807)&gt;0,4,IF(VALUE(E807)&gt;0,3,IF(VALUE(D807)&gt;0,2,1)))))))</f>
        <v>4</v>
      </c>
      <c r="O807" s="22" t="s">
        <v>45</v>
      </c>
      <c r="P807" s="1" t="s">
        <v>319</v>
      </c>
      <c r="Q807" s="1"/>
      <c r="R807" s="39"/>
      <c r="S807" s="154" t="s">
        <v>158</v>
      </c>
      <c r="T807" s="7" t="str">
        <f>Tabela813[[#This Row],[NR]]&amp;" - "&amp;Tabela813[[#This Row],[Especificação]]</f>
        <v>1.6.9.9.00.0.0.00 - Outros Serviços</v>
      </c>
    </row>
    <row r="808" spans="1:20" x14ac:dyDescent="0.25">
      <c r="A808" s="179"/>
      <c r="B808" s="51"/>
      <c r="C808" s="22" t="s">
        <v>1537</v>
      </c>
      <c r="D808" s="22" t="s">
        <v>1542</v>
      </c>
      <c r="E808" s="22" t="s">
        <v>1549</v>
      </c>
      <c r="F808" s="22" t="s">
        <v>1549</v>
      </c>
      <c r="G808" s="22" t="s">
        <v>1570</v>
      </c>
      <c r="H808" s="22" t="s">
        <v>1540</v>
      </c>
      <c r="I808" s="22" t="s">
        <v>1540</v>
      </c>
      <c r="J808" s="22" t="s">
        <v>1543</v>
      </c>
      <c r="K808" s="20" t="str">
        <f>IF(Tabela813[[#This Row],[C]]&lt;&gt;"",IF(Tabela813[[#This Row],[RED]]&lt;&gt;"",(Tabela813[[#This Row],[RED]] &amp; "."),"") &amp; CONCATENATE(Tabela813[[#This Row],[C]],".",Tabela813[[#This Row],[O]],".",Tabela813[[#This Row],[E]],".",Tabela813[[#This Row],[D1]],".",Tabela813[[#This Row],[D2]],".",Tabela813[[#This Row],[D3]],".",Tabela813[[#This Row],[T]],".",Tabela813[[#This Row],[D4]]),"")</f>
        <v>1.6.9.9.50.0.0.00</v>
      </c>
      <c r="L808" s="23" t="s">
        <v>4481</v>
      </c>
      <c r="M808" s="20" t="str">
        <f t="shared" si="17"/>
        <v>S</v>
      </c>
      <c r="N808" s="20">
        <f>IF(VALUE(Tabela813[[#This Row],[RED]]) &gt; 0,1,0) + IF(VALUE(J808)&gt;0,8,IF(VALUE(I808)&gt;0,7,IF(VALUE(H808)&gt;0,6,IF(VALUE(G808)&gt;0,5,IF(VALUE(F808)&gt;0,4,IF(VALUE(E808)&gt;0,3,IF(VALUE(D808)&gt;0,2,1)))))))</f>
        <v>5</v>
      </c>
      <c r="O808" s="22" t="s">
        <v>55</v>
      </c>
      <c r="P808" s="1" t="s">
        <v>4463</v>
      </c>
      <c r="Q808" s="1"/>
      <c r="R808" s="39"/>
      <c r="S808" s="154"/>
      <c r="T808" s="7" t="str">
        <f>Tabela813[[#This Row],[NR]]&amp;" - "&amp;Tabela813[[#This Row],[Especificação]]</f>
        <v>1.6.9.9.50.0.0.00 - Serviços Sujeitos à Regulação</v>
      </c>
    </row>
    <row r="809" spans="1:20" ht="30" x14ac:dyDescent="0.25">
      <c r="A809" s="179"/>
      <c r="B809" s="51"/>
      <c r="C809" s="22" t="s">
        <v>1537</v>
      </c>
      <c r="D809" s="22" t="s">
        <v>1542</v>
      </c>
      <c r="E809" s="22" t="s">
        <v>1549</v>
      </c>
      <c r="F809" s="22" t="s">
        <v>1549</v>
      </c>
      <c r="G809" s="22" t="s">
        <v>1570</v>
      </c>
      <c r="H809" s="22" t="s">
        <v>1537</v>
      </c>
      <c r="I809" s="22" t="s">
        <v>1540</v>
      </c>
      <c r="J809" s="22" t="s">
        <v>1543</v>
      </c>
      <c r="K809" s="20" t="str">
        <f>IF(Tabela813[[#This Row],[C]]&lt;&gt;"",IF(Tabela813[[#This Row],[RED]]&lt;&gt;"",(Tabela813[[#This Row],[RED]] &amp; "."),"") &amp; CONCATENATE(Tabela813[[#This Row],[C]],".",Tabela813[[#This Row],[O]],".",Tabela813[[#This Row],[E]],".",Tabela813[[#This Row],[D1]],".",Tabela813[[#This Row],[D2]],".",Tabela813[[#This Row],[D3]],".",Tabela813[[#This Row],[T]],".",Tabela813[[#This Row],[D4]]),"")</f>
        <v>1.6.9.9.50.1.0.00</v>
      </c>
      <c r="L809" s="23" t="s">
        <v>6132</v>
      </c>
      <c r="M809" s="20" t="str">
        <f t="shared" si="17"/>
        <v>S</v>
      </c>
      <c r="N809" s="20">
        <f>IF(VALUE(Tabela813[[#This Row],[RED]]) &gt; 0,1,0) + IF(VALUE(J809)&gt;0,8,IF(VALUE(I809)&gt;0,7,IF(VALUE(H809)&gt;0,6,IF(VALUE(G809)&gt;0,5,IF(VALUE(F809)&gt;0,4,IF(VALUE(E809)&gt;0,3,IF(VALUE(D809)&gt;0,2,1)))))))</f>
        <v>6</v>
      </c>
      <c r="O809" s="22" t="s">
        <v>55</v>
      </c>
      <c r="P809" s="1" t="s">
        <v>4480</v>
      </c>
      <c r="Q809" s="1" t="s">
        <v>4464</v>
      </c>
      <c r="R809" s="39"/>
      <c r="S809" s="154"/>
      <c r="T809" s="7" t="str">
        <f>Tabela813[[#This Row],[NR]]&amp;" - "&amp;Tabela813[[#This Row],[Especificação]]</f>
        <v>1.6.9.9.50.1.0.00 - Serviços de Saneamento Básico - Abastecimento de Água</v>
      </c>
    </row>
    <row r="810" spans="1:20" ht="30" x14ac:dyDescent="0.25">
      <c r="A810" s="179"/>
      <c r="B810" s="51"/>
      <c r="C810" s="22" t="s">
        <v>1537</v>
      </c>
      <c r="D810" s="22" t="s">
        <v>1542</v>
      </c>
      <c r="E810" s="22" t="s">
        <v>1549</v>
      </c>
      <c r="F810" s="22" t="s">
        <v>1549</v>
      </c>
      <c r="G810" s="22" t="s">
        <v>1570</v>
      </c>
      <c r="H810" s="22" t="s">
        <v>1537</v>
      </c>
      <c r="I810" s="22" t="s">
        <v>1537</v>
      </c>
      <c r="J810" s="22" t="s">
        <v>1543</v>
      </c>
      <c r="K810" s="20" t="str">
        <f>IF(Tabela813[[#This Row],[C]]&lt;&gt;"",IF(Tabela813[[#This Row],[RED]]&lt;&gt;"",(Tabela813[[#This Row],[RED]] &amp; "."),"") &amp; CONCATENATE(Tabela813[[#This Row],[C]],".",Tabela813[[#This Row],[O]],".",Tabela813[[#This Row],[E]],".",Tabela813[[#This Row],[D1]],".",Tabela813[[#This Row],[D2]],".",Tabela813[[#This Row],[D3]],".",Tabela813[[#This Row],[T]],".",Tabela813[[#This Row],[D4]]),"")</f>
        <v>1.6.9.9.50.1.1.00</v>
      </c>
      <c r="L810" s="23" t="s">
        <v>6133</v>
      </c>
      <c r="M810" s="20" t="str">
        <f t="shared" si="17"/>
        <v>A</v>
      </c>
      <c r="N810" s="20">
        <f>IF(VALUE(Tabela813[[#This Row],[RED]]) &gt; 0,1,0) + IF(VALUE(J810)&gt;0,8,IF(VALUE(I810)&gt;0,7,IF(VALUE(H810)&gt;0,6,IF(VALUE(G810)&gt;0,5,IF(VALUE(F810)&gt;0,4,IF(VALUE(E810)&gt;0,3,IF(VALUE(D810)&gt;0,2,1)))))))</f>
        <v>7</v>
      </c>
      <c r="O810" s="22" t="s">
        <v>55</v>
      </c>
      <c r="P810" s="1" t="s">
        <v>4480</v>
      </c>
      <c r="Q810" s="1"/>
      <c r="R810" s="39"/>
      <c r="S810" s="154"/>
      <c r="T810" s="7" t="str">
        <f>Tabela813[[#This Row],[NR]]&amp;" - "&amp;Tabela813[[#This Row],[Especificação]]</f>
        <v>1.6.9.9.50.1.1.00 - Serviços de Saneamento Básico - Abastecimento de Água - Principal</v>
      </c>
    </row>
    <row r="811" spans="1:20" ht="30" x14ac:dyDescent="0.25">
      <c r="A811" s="179"/>
      <c r="B811" s="51"/>
      <c r="C811" s="22" t="s">
        <v>1537</v>
      </c>
      <c r="D811" s="22" t="s">
        <v>1542</v>
      </c>
      <c r="E811" s="22" t="s">
        <v>1549</v>
      </c>
      <c r="F811" s="22" t="s">
        <v>1549</v>
      </c>
      <c r="G811" s="22" t="s">
        <v>1570</v>
      </c>
      <c r="H811" s="22" t="s">
        <v>1537</v>
      </c>
      <c r="I811" s="22" t="s">
        <v>1546</v>
      </c>
      <c r="J811" s="22" t="s">
        <v>1543</v>
      </c>
      <c r="K811" s="20" t="str">
        <f>IF(Tabela813[[#This Row],[C]]&lt;&gt;"",IF(Tabela813[[#This Row],[RED]]&lt;&gt;"",(Tabela813[[#This Row],[RED]] &amp; "."),"") &amp; CONCATENATE(Tabela813[[#This Row],[C]],".",Tabela813[[#This Row],[O]],".",Tabela813[[#This Row],[E]],".",Tabela813[[#This Row],[D1]],".",Tabela813[[#This Row],[D2]],".",Tabela813[[#This Row],[D3]],".",Tabela813[[#This Row],[T]],".",Tabela813[[#This Row],[D4]]),"")</f>
        <v>1.6.9.9.50.1.2.00</v>
      </c>
      <c r="L811" s="23" t="s">
        <v>6134</v>
      </c>
      <c r="M811" s="20" t="str">
        <f t="shared" si="17"/>
        <v>A</v>
      </c>
      <c r="N811" s="20">
        <f>IF(VALUE(Tabela813[[#This Row],[RED]]) &gt; 0,1,0) + IF(VALUE(J811)&gt;0,8,IF(VALUE(I811)&gt;0,7,IF(VALUE(H811)&gt;0,6,IF(VALUE(G811)&gt;0,5,IF(VALUE(F811)&gt;0,4,IF(VALUE(E811)&gt;0,3,IF(VALUE(D811)&gt;0,2,1)))))))</f>
        <v>7</v>
      </c>
      <c r="O811" s="22" t="s">
        <v>55</v>
      </c>
      <c r="P811" s="1" t="s">
        <v>4480</v>
      </c>
      <c r="Q811" s="1"/>
      <c r="R811" s="39"/>
      <c r="S811" s="154"/>
      <c r="T811" s="7" t="str">
        <f>Tabela813[[#This Row],[NR]]&amp;" - "&amp;Tabela813[[#This Row],[Especificação]]</f>
        <v>1.6.9.9.50.1.2.00 - Serviços de Saneamento Básico - Abastecimento de Água - Multas e Juros de Mora</v>
      </c>
    </row>
    <row r="812" spans="1:20" ht="30" x14ac:dyDescent="0.25">
      <c r="A812" s="179"/>
      <c r="B812" s="51"/>
      <c r="C812" s="22" t="s">
        <v>1537</v>
      </c>
      <c r="D812" s="22" t="s">
        <v>1542</v>
      </c>
      <c r="E812" s="22" t="s">
        <v>1549</v>
      </c>
      <c r="F812" s="22" t="s">
        <v>1549</v>
      </c>
      <c r="G812" s="22" t="s">
        <v>1570</v>
      </c>
      <c r="H812" s="22" t="s">
        <v>1537</v>
      </c>
      <c r="I812" s="22" t="s">
        <v>1538</v>
      </c>
      <c r="J812" s="22" t="s">
        <v>1543</v>
      </c>
      <c r="K812" s="20" t="str">
        <f>IF(Tabela813[[#This Row],[C]]&lt;&gt;"",IF(Tabela813[[#This Row],[RED]]&lt;&gt;"",(Tabela813[[#This Row],[RED]] &amp; "."),"") &amp; CONCATENATE(Tabela813[[#This Row],[C]],".",Tabela813[[#This Row],[O]],".",Tabela813[[#This Row],[E]],".",Tabela813[[#This Row],[D1]],".",Tabela813[[#This Row],[D2]],".",Tabela813[[#This Row],[D3]],".",Tabela813[[#This Row],[T]],".",Tabela813[[#This Row],[D4]]),"")</f>
        <v>1.6.9.9.50.1.3.00</v>
      </c>
      <c r="L812" s="23" t="s">
        <v>6135</v>
      </c>
      <c r="M812" s="20" t="str">
        <f t="shared" si="17"/>
        <v>A</v>
      </c>
      <c r="N812" s="20">
        <f>IF(VALUE(Tabela813[[#This Row],[RED]]) &gt; 0,1,0) + IF(VALUE(J812)&gt;0,8,IF(VALUE(I812)&gt;0,7,IF(VALUE(H812)&gt;0,6,IF(VALUE(G812)&gt;0,5,IF(VALUE(F812)&gt;0,4,IF(VALUE(E812)&gt;0,3,IF(VALUE(D812)&gt;0,2,1)))))))</f>
        <v>7</v>
      </c>
      <c r="O812" s="22" t="s">
        <v>55</v>
      </c>
      <c r="P812" s="1" t="s">
        <v>4480</v>
      </c>
      <c r="Q812" s="1"/>
      <c r="R812" s="39"/>
      <c r="S812" s="154"/>
      <c r="T812" s="7" t="str">
        <f>Tabela813[[#This Row],[NR]]&amp;" - "&amp;Tabela813[[#This Row],[Especificação]]</f>
        <v>1.6.9.9.50.1.3.00 - Serviços de Saneamento Básico - Abastecimento de Água - Dívida Ativa</v>
      </c>
    </row>
    <row r="813" spans="1:20" ht="30" x14ac:dyDescent="0.25">
      <c r="A813" s="179"/>
      <c r="B813" s="51"/>
      <c r="C813" s="22" t="s">
        <v>1537</v>
      </c>
      <c r="D813" s="22" t="s">
        <v>1542</v>
      </c>
      <c r="E813" s="22" t="s">
        <v>1549</v>
      </c>
      <c r="F813" s="22" t="s">
        <v>1549</v>
      </c>
      <c r="G813" s="22" t="s">
        <v>1570</v>
      </c>
      <c r="H813" s="22" t="s">
        <v>1537</v>
      </c>
      <c r="I813" s="22" t="s">
        <v>1547</v>
      </c>
      <c r="J813" s="22" t="s">
        <v>1543</v>
      </c>
      <c r="K813" s="20" t="str">
        <f>IF(Tabela813[[#This Row],[C]]&lt;&gt;"",IF(Tabela813[[#This Row],[RED]]&lt;&gt;"",(Tabela813[[#This Row],[RED]] &amp; "."),"") &amp; CONCATENATE(Tabela813[[#This Row],[C]],".",Tabela813[[#This Row],[O]],".",Tabela813[[#This Row],[E]],".",Tabela813[[#This Row],[D1]],".",Tabela813[[#This Row],[D2]],".",Tabela813[[#This Row],[D3]],".",Tabela813[[#This Row],[T]],".",Tabela813[[#This Row],[D4]]),"")</f>
        <v>1.6.9.9.50.1.4.00</v>
      </c>
      <c r="L813" s="23" t="s">
        <v>6136</v>
      </c>
      <c r="M813" s="20" t="str">
        <f t="shared" si="17"/>
        <v>A</v>
      </c>
      <c r="N813" s="20">
        <f>IF(VALUE(Tabela813[[#This Row],[RED]]) &gt; 0,1,0) + IF(VALUE(J813)&gt;0,8,IF(VALUE(I813)&gt;0,7,IF(VALUE(H813)&gt;0,6,IF(VALUE(G813)&gt;0,5,IF(VALUE(F813)&gt;0,4,IF(VALUE(E813)&gt;0,3,IF(VALUE(D813)&gt;0,2,1)))))))</f>
        <v>7</v>
      </c>
      <c r="O813" s="22" t="s">
        <v>55</v>
      </c>
      <c r="P813" s="1" t="s">
        <v>4480</v>
      </c>
      <c r="Q813" s="1"/>
      <c r="R813" s="39"/>
      <c r="S813" s="154"/>
      <c r="T813" s="7" t="str">
        <f>Tabela813[[#This Row],[NR]]&amp;" - "&amp;Tabela813[[#This Row],[Especificação]]</f>
        <v>1.6.9.9.50.1.4.00 - Serviços de Saneamento Básico - Abastecimento de Água - Dívida Ativa - Multas e Juros de Mora da Dívida Ativa</v>
      </c>
    </row>
    <row r="814" spans="1:20" ht="30" x14ac:dyDescent="0.25">
      <c r="A814" s="179"/>
      <c r="B814" s="51"/>
      <c r="C814" s="22" t="s">
        <v>1537</v>
      </c>
      <c r="D814" s="22" t="s">
        <v>1542</v>
      </c>
      <c r="E814" s="22" t="s">
        <v>1549</v>
      </c>
      <c r="F814" s="22" t="s">
        <v>1549</v>
      </c>
      <c r="G814" s="22" t="s">
        <v>1570</v>
      </c>
      <c r="H814" s="22" t="s">
        <v>1537</v>
      </c>
      <c r="I814" s="22" t="s">
        <v>1548</v>
      </c>
      <c r="J814" s="22" t="s">
        <v>1543</v>
      </c>
      <c r="K814" s="20" t="str">
        <f>IF(Tabela813[[#This Row],[C]]&lt;&gt;"",IF(Tabela813[[#This Row],[RED]]&lt;&gt;"",(Tabela813[[#This Row],[RED]] &amp; "."),"") &amp; CONCATENATE(Tabela813[[#This Row],[C]],".",Tabela813[[#This Row],[O]],".",Tabela813[[#This Row],[E]],".",Tabela813[[#This Row],[D1]],".",Tabela813[[#This Row],[D2]],".",Tabela813[[#This Row],[D3]],".",Tabela813[[#This Row],[T]],".",Tabela813[[#This Row],[D4]]),"")</f>
        <v>1.6.9.9.50.1.5.00</v>
      </c>
      <c r="L814" s="23" t="s">
        <v>6137</v>
      </c>
      <c r="M814" s="20" t="str">
        <f t="shared" si="17"/>
        <v>A</v>
      </c>
      <c r="N814" s="20">
        <f>IF(VALUE(Tabela813[[#This Row],[RED]]) &gt; 0,1,0) + IF(VALUE(J814)&gt;0,8,IF(VALUE(I814)&gt;0,7,IF(VALUE(H814)&gt;0,6,IF(VALUE(G814)&gt;0,5,IF(VALUE(F814)&gt;0,4,IF(VALUE(E814)&gt;0,3,IF(VALUE(D814)&gt;0,2,1)))))))</f>
        <v>7</v>
      </c>
      <c r="O814" s="22" t="s">
        <v>55</v>
      </c>
      <c r="P814" s="1" t="s">
        <v>4480</v>
      </c>
      <c r="Q814" s="1"/>
      <c r="R814" s="39"/>
      <c r="S814" s="154"/>
      <c r="T814" s="7" t="str">
        <f>Tabela813[[#This Row],[NR]]&amp;" - "&amp;Tabela813[[#This Row],[Especificação]]</f>
        <v>1.6.9.9.50.1.5.00 - Serviços de Saneamento Básico - Abastecimento de Água - Multas</v>
      </c>
    </row>
    <row r="815" spans="1:20" ht="30" x14ac:dyDescent="0.25">
      <c r="A815" s="179"/>
      <c r="B815" s="51"/>
      <c r="C815" s="22" t="s">
        <v>1537</v>
      </c>
      <c r="D815" s="22" t="s">
        <v>1542</v>
      </c>
      <c r="E815" s="22" t="s">
        <v>1549</v>
      </c>
      <c r="F815" s="22" t="s">
        <v>1549</v>
      </c>
      <c r="G815" s="22" t="s">
        <v>1570</v>
      </c>
      <c r="H815" s="22" t="s">
        <v>1537</v>
      </c>
      <c r="I815" s="22" t="s">
        <v>1542</v>
      </c>
      <c r="J815" s="22" t="s">
        <v>1543</v>
      </c>
      <c r="K815" s="20" t="str">
        <f>IF(Tabela813[[#This Row],[C]]&lt;&gt;"",IF(Tabela813[[#This Row],[RED]]&lt;&gt;"",(Tabela813[[#This Row],[RED]] &amp; "."),"") &amp; CONCATENATE(Tabela813[[#This Row],[C]],".",Tabela813[[#This Row],[O]],".",Tabela813[[#This Row],[E]],".",Tabela813[[#This Row],[D1]],".",Tabela813[[#This Row],[D2]],".",Tabela813[[#This Row],[D3]],".",Tabela813[[#This Row],[T]],".",Tabela813[[#This Row],[D4]]),"")</f>
        <v>1.6.9.9.50.1.6.00</v>
      </c>
      <c r="L815" s="23" t="s">
        <v>6138</v>
      </c>
      <c r="M815" s="20" t="str">
        <f t="shared" si="17"/>
        <v>A</v>
      </c>
      <c r="N815" s="20">
        <f>IF(VALUE(Tabela813[[#This Row],[RED]]) &gt; 0,1,0) + IF(VALUE(J815)&gt;0,8,IF(VALUE(I815)&gt;0,7,IF(VALUE(H815)&gt;0,6,IF(VALUE(G815)&gt;0,5,IF(VALUE(F815)&gt;0,4,IF(VALUE(E815)&gt;0,3,IF(VALUE(D815)&gt;0,2,1)))))))</f>
        <v>7</v>
      </c>
      <c r="O815" s="22" t="s">
        <v>55</v>
      </c>
      <c r="P815" s="1" t="s">
        <v>4480</v>
      </c>
      <c r="Q815" s="1"/>
      <c r="R815" s="39"/>
      <c r="S815" s="154"/>
      <c r="T815" s="7" t="str">
        <f>Tabela813[[#This Row],[NR]]&amp;" - "&amp;Tabela813[[#This Row],[Especificação]]</f>
        <v>1.6.9.9.50.1.6.00 - Serviços de Saneamento Básico - Abastecimento de Água - Juros de Mora</v>
      </c>
    </row>
    <row r="816" spans="1:20" ht="30" x14ac:dyDescent="0.25">
      <c r="A816" s="179"/>
      <c r="B816" s="51"/>
      <c r="C816" s="22" t="s">
        <v>1537</v>
      </c>
      <c r="D816" s="22" t="s">
        <v>1542</v>
      </c>
      <c r="E816" s="22" t="s">
        <v>1549</v>
      </c>
      <c r="F816" s="22" t="s">
        <v>1549</v>
      </c>
      <c r="G816" s="22" t="s">
        <v>1570</v>
      </c>
      <c r="H816" s="22" t="s">
        <v>1537</v>
      </c>
      <c r="I816" s="22" t="s">
        <v>1544</v>
      </c>
      <c r="J816" s="22" t="s">
        <v>1543</v>
      </c>
      <c r="K816" s="20" t="str">
        <f>IF(Tabela813[[#This Row],[C]]&lt;&gt;"",IF(Tabela813[[#This Row],[RED]]&lt;&gt;"",(Tabela813[[#This Row],[RED]] &amp; "."),"") &amp; CONCATENATE(Tabela813[[#This Row],[C]],".",Tabela813[[#This Row],[O]],".",Tabela813[[#This Row],[E]],".",Tabela813[[#This Row],[D1]],".",Tabela813[[#This Row],[D2]],".",Tabela813[[#This Row],[D3]],".",Tabela813[[#This Row],[T]],".",Tabela813[[#This Row],[D4]]),"")</f>
        <v>1.6.9.9.50.1.7.00</v>
      </c>
      <c r="L816" s="23" t="s">
        <v>6139</v>
      </c>
      <c r="M816" s="20" t="str">
        <f t="shared" si="17"/>
        <v>A</v>
      </c>
      <c r="N816" s="20">
        <f>IF(VALUE(Tabela813[[#This Row],[RED]]) &gt; 0,1,0) + IF(VALUE(J816)&gt;0,8,IF(VALUE(I816)&gt;0,7,IF(VALUE(H816)&gt;0,6,IF(VALUE(G816)&gt;0,5,IF(VALUE(F816)&gt;0,4,IF(VALUE(E816)&gt;0,3,IF(VALUE(D816)&gt;0,2,1)))))))</f>
        <v>7</v>
      </c>
      <c r="O816" s="22" t="s">
        <v>55</v>
      </c>
      <c r="P816" s="1" t="s">
        <v>4480</v>
      </c>
      <c r="Q816" s="1"/>
      <c r="R816" s="39"/>
      <c r="S816" s="154"/>
      <c r="T816" s="7" t="str">
        <f>Tabela813[[#This Row],[NR]]&amp;" - "&amp;Tabela813[[#This Row],[Especificação]]</f>
        <v>1.6.9.9.50.1.7.00 - Serviços de Saneamento Básico - Abastecimento de Água - Dívida Ativa - Multas da Dívida Ativa</v>
      </c>
    </row>
    <row r="817" spans="1:22" ht="30" x14ac:dyDescent="0.25">
      <c r="A817" s="179"/>
      <c r="B817" s="51"/>
      <c r="C817" s="22" t="s">
        <v>1537</v>
      </c>
      <c r="D817" s="22" t="s">
        <v>1542</v>
      </c>
      <c r="E817" s="22" t="s">
        <v>1549</v>
      </c>
      <c r="F817" s="22" t="s">
        <v>1549</v>
      </c>
      <c r="G817" s="22" t="s">
        <v>1570</v>
      </c>
      <c r="H817" s="22" t="s">
        <v>1537</v>
      </c>
      <c r="I817" s="22" t="s">
        <v>1545</v>
      </c>
      <c r="J817" s="22" t="s">
        <v>1543</v>
      </c>
      <c r="K817" s="20" t="str">
        <f>IF(Tabela813[[#This Row],[C]]&lt;&gt;"",IF(Tabela813[[#This Row],[RED]]&lt;&gt;"",(Tabela813[[#This Row],[RED]] &amp; "."),"") &amp; CONCATENATE(Tabela813[[#This Row],[C]],".",Tabela813[[#This Row],[O]],".",Tabela813[[#This Row],[E]],".",Tabela813[[#This Row],[D1]],".",Tabela813[[#This Row],[D2]],".",Tabela813[[#This Row],[D3]],".",Tabela813[[#This Row],[T]],".",Tabela813[[#This Row],[D4]]),"")</f>
        <v>1.6.9.9.50.1.8.00</v>
      </c>
      <c r="L817" s="23" t="s">
        <v>6140</v>
      </c>
      <c r="M817" s="20" t="str">
        <f t="shared" si="17"/>
        <v>A</v>
      </c>
      <c r="N817" s="20">
        <f>IF(VALUE(Tabela813[[#This Row],[RED]]) &gt; 0,1,0) + IF(VALUE(J817)&gt;0,8,IF(VALUE(I817)&gt;0,7,IF(VALUE(H817)&gt;0,6,IF(VALUE(G817)&gt;0,5,IF(VALUE(F817)&gt;0,4,IF(VALUE(E817)&gt;0,3,IF(VALUE(D817)&gt;0,2,1)))))))</f>
        <v>7</v>
      </c>
      <c r="O817" s="22" t="s">
        <v>55</v>
      </c>
      <c r="P817" s="1" t="s">
        <v>4480</v>
      </c>
      <c r="Q817" s="1"/>
      <c r="R817" s="39"/>
      <c r="S817" s="154"/>
      <c r="T817" s="7" t="str">
        <f>Tabela813[[#This Row],[NR]]&amp;" - "&amp;Tabela813[[#This Row],[Especificação]]</f>
        <v>1.6.9.9.50.1.8.00 - Serviços de Saneamento Básico - Abastecimento de Água - Juros de Mora da Dívida Ativa</v>
      </c>
    </row>
    <row r="818" spans="1:22" ht="30" x14ac:dyDescent="0.25">
      <c r="A818" s="179"/>
      <c r="B818" s="51"/>
      <c r="C818" s="22" t="s">
        <v>1537</v>
      </c>
      <c r="D818" s="22" t="s">
        <v>1542</v>
      </c>
      <c r="E818" s="22" t="s">
        <v>1549</v>
      </c>
      <c r="F818" s="22" t="s">
        <v>1549</v>
      </c>
      <c r="G818" s="22" t="s">
        <v>1570</v>
      </c>
      <c r="H818" s="22" t="s">
        <v>1546</v>
      </c>
      <c r="I818" s="22" t="s">
        <v>1540</v>
      </c>
      <c r="J818" s="22" t="s">
        <v>1543</v>
      </c>
      <c r="K818" s="20" t="str">
        <f>IF(Tabela813[[#This Row],[C]]&lt;&gt;"",IF(Tabela813[[#This Row],[RED]]&lt;&gt;"",(Tabela813[[#This Row],[RED]] &amp; "."),"") &amp; CONCATENATE(Tabela813[[#This Row],[C]],".",Tabela813[[#This Row],[O]],".",Tabela813[[#This Row],[E]],".",Tabela813[[#This Row],[D1]],".",Tabela813[[#This Row],[D2]],".",Tabela813[[#This Row],[D3]],".",Tabela813[[#This Row],[T]],".",Tabela813[[#This Row],[D4]]),"")</f>
        <v>1.6.9.9.50.2.0.00</v>
      </c>
      <c r="L818" s="23" t="s">
        <v>6141</v>
      </c>
      <c r="M818" s="20" t="str">
        <f t="shared" si="17"/>
        <v>S</v>
      </c>
      <c r="N818" s="20">
        <f>IF(VALUE(Tabela813[[#This Row],[RED]]) &gt; 0,1,0) + IF(VALUE(J818)&gt;0,8,IF(VALUE(I818)&gt;0,7,IF(VALUE(H818)&gt;0,6,IF(VALUE(G818)&gt;0,5,IF(VALUE(F818)&gt;0,4,IF(VALUE(E818)&gt;0,3,IF(VALUE(D818)&gt;0,2,1)))))))</f>
        <v>6</v>
      </c>
      <c r="O818" s="22" t="s">
        <v>55</v>
      </c>
      <c r="P818" s="1" t="s">
        <v>4483</v>
      </c>
      <c r="Q818" s="1"/>
      <c r="R818" s="39"/>
      <c r="S818" s="154"/>
      <c r="T818" s="7" t="str">
        <f>Tabela813[[#This Row],[NR]]&amp;" - "&amp;Tabela813[[#This Row],[Especificação]]</f>
        <v>1.6.9.9.50.2.0.00 - Serviços de Saneamento Básico - Esgotamento Sanitário</v>
      </c>
    </row>
    <row r="819" spans="1:22" ht="30" x14ac:dyDescent="0.25">
      <c r="A819" s="179"/>
      <c r="B819" s="51"/>
      <c r="C819" s="22" t="s">
        <v>1537</v>
      </c>
      <c r="D819" s="22" t="s">
        <v>1542</v>
      </c>
      <c r="E819" s="22" t="s">
        <v>1549</v>
      </c>
      <c r="F819" s="22" t="s">
        <v>1549</v>
      </c>
      <c r="G819" s="22" t="s">
        <v>1570</v>
      </c>
      <c r="H819" s="22" t="s">
        <v>1546</v>
      </c>
      <c r="I819" s="22" t="s">
        <v>1537</v>
      </c>
      <c r="J819" s="22" t="s">
        <v>1543</v>
      </c>
      <c r="K819" s="20" t="str">
        <f>IF(Tabela813[[#This Row],[C]]&lt;&gt;"",IF(Tabela813[[#This Row],[RED]]&lt;&gt;"",(Tabela813[[#This Row],[RED]] &amp; "."),"") &amp; CONCATENATE(Tabela813[[#This Row],[C]],".",Tabela813[[#This Row],[O]],".",Tabela813[[#This Row],[E]],".",Tabela813[[#This Row],[D1]],".",Tabela813[[#This Row],[D2]],".",Tabela813[[#This Row],[D3]],".",Tabela813[[#This Row],[T]],".",Tabela813[[#This Row],[D4]]),"")</f>
        <v>1.6.9.9.50.2.1.00</v>
      </c>
      <c r="L819" s="23" t="s">
        <v>6142</v>
      </c>
      <c r="M819" s="20" t="str">
        <f t="shared" si="17"/>
        <v>A</v>
      </c>
      <c r="N819" s="20">
        <f>IF(VALUE(Tabela813[[#This Row],[RED]]) &gt; 0,1,0) + IF(VALUE(J819)&gt;0,8,IF(VALUE(I819)&gt;0,7,IF(VALUE(H819)&gt;0,6,IF(VALUE(G819)&gt;0,5,IF(VALUE(F819)&gt;0,4,IF(VALUE(E819)&gt;0,3,IF(VALUE(D819)&gt;0,2,1)))))))</f>
        <v>7</v>
      </c>
      <c r="O819" s="22" t="s">
        <v>55</v>
      </c>
      <c r="P819" s="1" t="s">
        <v>4483</v>
      </c>
      <c r="Q819" s="1"/>
      <c r="R819" s="39"/>
      <c r="S819" s="154"/>
      <c r="T819" s="7" t="str">
        <f>Tabela813[[#This Row],[NR]]&amp;" - "&amp;Tabela813[[#This Row],[Especificação]]</f>
        <v>1.6.9.9.50.2.1.00 - Serviços de Saneamento Básico - Esgotamento Sanitário - Principal</v>
      </c>
    </row>
    <row r="820" spans="1:22" ht="30" x14ac:dyDescent="0.25">
      <c r="A820" s="179"/>
      <c r="B820" s="51"/>
      <c r="C820" s="22" t="s">
        <v>1537</v>
      </c>
      <c r="D820" s="22" t="s">
        <v>1542</v>
      </c>
      <c r="E820" s="22" t="s">
        <v>1549</v>
      </c>
      <c r="F820" s="22" t="s">
        <v>1549</v>
      </c>
      <c r="G820" s="22" t="s">
        <v>1570</v>
      </c>
      <c r="H820" s="22" t="s">
        <v>1546</v>
      </c>
      <c r="I820" s="22" t="s">
        <v>1546</v>
      </c>
      <c r="J820" s="22" t="s">
        <v>1543</v>
      </c>
      <c r="K820" s="20" t="str">
        <f>IF(Tabela813[[#This Row],[C]]&lt;&gt;"",IF(Tabela813[[#This Row],[RED]]&lt;&gt;"",(Tabela813[[#This Row],[RED]] &amp; "."),"") &amp; CONCATENATE(Tabela813[[#This Row],[C]],".",Tabela813[[#This Row],[O]],".",Tabela813[[#This Row],[E]],".",Tabela813[[#This Row],[D1]],".",Tabela813[[#This Row],[D2]],".",Tabela813[[#This Row],[D3]],".",Tabela813[[#This Row],[T]],".",Tabela813[[#This Row],[D4]]),"")</f>
        <v>1.6.9.9.50.2.2.00</v>
      </c>
      <c r="L820" s="23" t="s">
        <v>6143</v>
      </c>
      <c r="M820" s="20" t="str">
        <f t="shared" si="17"/>
        <v>A</v>
      </c>
      <c r="N820" s="20">
        <f>IF(VALUE(Tabela813[[#This Row],[RED]]) &gt; 0,1,0) + IF(VALUE(J820)&gt;0,8,IF(VALUE(I820)&gt;0,7,IF(VALUE(H820)&gt;0,6,IF(VALUE(G820)&gt;0,5,IF(VALUE(F820)&gt;0,4,IF(VALUE(E820)&gt;0,3,IF(VALUE(D820)&gt;0,2,1)))))))</f>
        <v>7</v>
      </c>
      <c r="O820" s="22" t="s">
        <v>55</v>
      </c>
      <c r="P820" s="1" t="s">
        <v>4483</v>
      </c>
      <c r="Q820" s="1"/>
      <c r="R820" s="39"/>
      <c r="S820" s="154"/>
      <c r="T820" s="7" t="str">
        <f>Tabela813[[#This Row],[NR]]&amp;" - "&amp;Tabela813[[#This Row],[Especificação]]</f>
        <v>1.6.9.9.50.2.2.00 - Serviços de Saneamento Básico - Esgotamento Sanitário - Multas e Juros de Mora</v>
      </c>
    </row>
    <row r="821" spans="1:22" ht="30" x14ac:dyDescent="0.25">
      <c r="A821" s="179"/>
      <c r="B821" s="51"/>
      <c r="C821" s="22" t="s">
        <v>1537</v>
      </c>
      <c r="D821" s="22" t="s">
        <v>1542</v>
      </c>
      <c r="E821" s="22" t="s">
        <v>1549</v>
      </c>
      <c r="F821" s="22" t="s">
        <v>1549</v>
      </c>
      <c r="G821" s="22" t="s">
        <v>1570</v>
      </c>
      <c r="H821" s="22" t="s">
        <v>1546</v>
      </c>
      <c r="I821" s="22" t="s">
        <v>1538</v>
      </c>
      <c r="J821" s="22" t="s">
        <v>1543</v>
      </c>
      <c r="K821" s="20" t="str">
        <f>IF(Tabela813[[#This Row],[C]]&lt;&gt;"",IF(Tabela813[[#This Row],[RED]]&lt;&gt;"",(Tabela813[[#This Row],[RED]] &amp; "."),"") &amp; CONCATENATE(Tabela813[[#This Row],[C]],".",Tabela813[[#This Row],[O]],".",Tabela813[[#This Row],[E]],".",Tabela813[[#This Row],[D1]],".",Tabela813[[#This Row],[D2]],".",Tabela813[[#This Row],[D3]],".",Tabela813[[#This Row],[T]],".",Tabela813[[#This Row],[D4]]),"")</f>
        <v>1.6.9.9.50.2.3.00</v>
      </c>
      <c r="L821" s="23" t="s">
        <v>6144</v>
      </c>
      <c r="M821" s="20" t="str">
        <f t="shared" si="17"/>
        <v>A</v>
      </c>
      <c r="N821" s="20">
        <f>IF(VALUE(Tabela813[[#This Row],[RED]]) &gt; 0,1,0) + IF(VALUE(J821)&gt;0,8,IF(VALUE(I821)&gt;0,7,IF(VALUE(H821)&gt;0,6,IF(VALUE(G821)&gt;0,5,IF(VALUE(F821)&gt;0,4,IF(VALUE(E821)&gt;0,3,IF(VALUE(D821)&gt;0,2,1)))))))</f>
        <v>7</v>
      </c>
      <c r="O821" s="22" t="s">
        <v>55</v>
      </c>
      <c r="P821" s="1" t="s">
        <v>4483</v>
      </c>
      <c r="Q821" s="1"/>
      <c r="R821" s="39"/>
      <c r="S821" s="154"/>
      <c r="T821" s="7" t="str">
        <f>Tabela813[[#This Row],[NR]]&amp;" - "&amp;Tabela813[[#This Row],[Especificação]]</f>
        <v>1.6.9.9.50.2.3.00 - Serviços de Saneamento Básico - Esgotamento Sanitário - Dívida Ativa</v>
      </c>
    </row>
    <row r="822" spans="1:22" ht="30" x14ac:dyDescent="0.25">
      <c r="A822" s="179"/>
      <c r="B822" s="51"/>
      <c r="C822" s="22" t="s">
        <v>1537</v>
      </c>
      <c r="D822" s="22" t="s">
        <v>1542</v>
      </c>
      <c r="E822" s="22" t="s">
        <v>1549</v>
      </c>
      <c r="F822" s="22" t="s">
        <v>1549</v>
      </c>
      <c r="G822" s="22" t="s">
        <v>1570</v>
      </c>
      <c r="H822" s="22" t="s">
        <v>1546</v>
      </c>
      <c r="I822" s="22" t="s">
        <v>1547</v>
      </c>
      <c r="J822" s="22" t="s">
        <v>1543</v>
      </c>
      <c r="K822" s="20" t="str">
        <f>IF(Tabela813[[#This Row],[C]]&lt;&gt;"",IF(Tabela813[[#This Row],[RED]]&lt;&gt;"",(Tabela813[[#This Row],[RED]] &amp; "."),"") &amp; CONCATENATE(Tabela813[[#This Row],[C]],".",Tabela813[[#This Row],[O]],".",Tabela813[[#This Row],[E]],".",Tabela813[[#This Row],[D1]],".",Tabela813[[#This Row],[D2]],".",Tabela813[[#This Row],[D3]],".",Tabela813[[#This Row],[T]],".",Tabela813[[#This Row],[D4]]),"")</f>
        <v>1.6.9.9.50.2.4.00</v>
      </c>
      <c r="L822" s="23" t="s">
        <v>6145</v>
      </c>
      <c r="M822" s="20" t="str">
        <f t="shared" si="17"/>
        <v>A</v>
      </c>
      <c r="N822" s="20">
        <f>IF(VALUE(Tabela813[[#This Row],[RED]]) &gt; 0,1,0) + IF(VALUE(J822)&gt;0,8,IF(VALUE(I822)&gt;0,7,IF(VALUE(H822)&gt;0,6,IF(VALUE(G822)&gt;0,5,IF(VALUE(F822)&gt;0,4,IF(VALUE(E822)&gt;0,3,IF(VALUE(D822)&gt;0,2,1)))))))</f>
        <v>7</v>
      </c>
      <c r="O822" s="22" t="s">
        <v>55</v>
      </c>
      <c r="P822" s="1" t="s">
        <v>4483</v>
      </c>
      <c r="Q822" s="1"/>
      <c r="R822" s="39"/>
      <c r="S822" s="154"/>
      <c r="T822" s="7" t="str">
        <f>Tabela813[[#This Row],[NR]]&amp;" - "&amp;Tabela813[[#This Row],[Especificação]]</f>
        <v>1.6.9.9.50.2.4.00 - Serviços de Saneamento Básico - Esgotamento Sanitário - Dívida Ativa - Multas e Juros de Mora da Dívida Ativa</v>
      </c>
    </row>
    <row r="823" spans="1:22" s="35" customFormat="1" ht="30" x14ac:dyDescent="0.25">
      <c r="A823" s="196"/>
      <c r="B823" s="51"/>
      <c r="C823" s="22" t="s">
        <v>1537</v>
      </c>
      <c r="D823" s="22" t="s">
        <v>1542</v>
      </c>
      <c r="E823" s="22" t="s">
        <v>1549</v>
      </c>
      <c r="F823" s="22" t="s">
        <v>1549</v>
      </c>
      <c r="G823" s="22" t="s">
        <v>1570</v>
      </c>
      <c r="H823" s="22" t="s">
        <v>1546</v>
      </c>
      <c r="I823" s="22" t="s">
        <v>1548</v>
      </c>
      <c r="J823" s="22" t="s">
        <v>1543</v>
      </c>
      <c r="K823" s="20" t="str">
        <f>IF(Tabela813[[#This Row],[C]]&lt;&gt;"",IF(Tabela813[[#This Row],[RED]]&lt;&gt;"",(Tabela813[[#This Row],[RED]] &amp; "."),"") &amp; CONCATENATE(Tabela813[[#This Row],[C]],".",Tabela813[[#This Row],[O]],".",Tabela813[[#This Row],[E]],".",Tabela813[[#This Row],[D1]],".",Tabela813[[#This Row],[D2]],".",Tabela813[[#This Row],[D3]],".",Tabela813[[#This Row],[T]],".",Tabela813[[#This Row],[D4]]),"")</f>
        <v>1.6.9.9.50.2.5.00</v>
      </c>
      <c r="L823" s="23" t="s">
        <v>6146</v>
      </c>
      <c r="M823" s="20" t="str">
        <f t="shared" si="17"/>
        <v>A</v>
      </c>
      <c r="N823" s="20">
        <f>IF(VALUE(Tabela813[[#This Row],[RED]]) &gt; 0,1,0) + IF(VALUE(J823)&gt;0,8,IF(VALUE(I823)&gt;0,7,IF(VALUE(H823)&gt;0,6,IF(VALUE(G823)&gt;0,5,IF(VALUE(F823)&gt;0,4,IF(VALUE(E823)&gt;0,3,IF(VALUE(D823)&gt;0,2,1)))))))</f>
        <v>7</v>
      </c>
      <c r="O823" s="22" t="s">
        <v>55</v>
      </c>
      <c r="P823" s="1" t="s">
        <v>4483</v>
      </c>
      <c r="Q823" s="1"/>
      <c r="R823" s="39"/>
      <c r="S823" s="154"/>
      <c r="T823" s="7" t="str">
        <f>Tabela813[[#This Row],[NR]]&amp;" - "&amp;Tabela813[[#This Row],[Especificação]]</f>
        <v>1.6.9.9.50.2.5.00 - Serviços de Saneamento Básico - Esgotamento Sanitário - Multas</v>
      </c>
      <c r="U823" s="7"/>
      <c r="V823" s="7"/>
    </row>
    <row r="824" spans="1:22" s="35" customFormat="1" ht="30" x14ac:dyDescent="0.25">
      <c r="A824" s="196"/>
      <c r="B824" s="51"/>
      <c r="C824" s="22" t="s">
        <v>1537</v>
      </c>
      <c r="D824" s="22" t="s">
        <v>1542</v>
      </c>
      <c r="E824" s="22" t="s">
        <v>1549</v>
      </c>
      <c r="F824" s="22" t="s">
        <v>1549</v>
      </c>
      <c r="G824" s="22" t="s">
        <v>1570</v>
      </c>
      <c r="H824" s="22" t="s">
        <v>1546</v>
      </c>
      <c r="I824" s="22" t="s">
        <v>1542</v>
      </c>
      <c r="J824" s="22" t="s">
        <v>1543</v>
      </c>
      <c r="K824" s="20" t="str">
        <f>IF(Tabela813[[#This Row],[C]]&lt;&gt;"",IF(Tabela813[[#This Row],[RED]]&lt;&gt;"",(Tabela813[[#This Row],[RED]] &amp; "."),"") &amp; CONCATENATE(Tabela813[[#This Row],[C]],".",Tabela813[[#This Row],[O]],".",Tabela813[[#This Row],[E]],".",Tabela813[[#This Row],[D1]],".",Tabela813[[#This Row],[D2]],".",Tabela813[[#This Row],[D3]],".",Tabela813[[#This Row],[T]],".",Tabela813[[#This Row],[D4]]),"")</f>
        <v>1.6.9.9.50.2.6.00</v>
      </c>
      <c r="L824" s="23" t="s">
        <v>6147</v>
      </c>
      <c r="M824" s="20" t="str">
        <f t="shared" si="17"/>
        <v>A</v>
      </c>
      <c r="N824" s="20">
        <f>IF(VALUE(Tabela813[[#This Row],[RED]]) &gt; 0,1,0) + IF(VALUE(J824)&gt;0,8,IF(VALUE(I824)&gt;0,7,IF(VALUE(H824)&gt;0,6,IF(VALUE(G824)&gt;0,5,IF(VALUE(F824)&gt;0,4,IF(VALUE(E824)&gt;0,3,IF(VALUE(D824)&gt;0,2,1)))))))</f>
        <v>7</v>
      </c>
      <c r="O824" s="22" t="s">
        <v>55</v>
      </c>
      <c r="P824" s="1" t="s">
        <v>4483</v>
      </c>
      <c r="Q824" s="1"/>
      <c r="R824" s="39"/>
      <c r="S824" s="154"/>
      <c r="T824" s="7" t="str">
        <f>Tabela813[[#This Row],[NR]]&amp;" - "&amp;Tabela813[[#This Row],[Especificação]]</f>
        <v>1.6.9.9.50.2.6.00 - Serviços de Saneamento Básico - Esgotamento Sanitário - Juros de Mora</v>
      </c>
      <c r="U824" s="7"/>
      <c r="V824" s="7"/>
    </row>
    <row r="825" spans="1:22" ht="30" x14ac:dyDescent="0.25">
      <c r="A825" s="179"/>
      <c r="B825" s="51"/>
      <c r="C825" s="22" t="s">
        <v>1537</v>
      </c>
      <c r="D825" s="22" t="s">
        <v>1542</v>
      </c>
      <c r="E825" s="22" t="s">
        <v>1549</v>
      </c>
      <c r="F825" s="22" t="s">
        <v>1549</v>
      </c>
      <c r="G825" s="22" t="s">
        <v>1570</v>
      </c>
      <c r="H825" s="22" t="s">
        <v>1546</v>
      </c>
      <c r="I825" s="22" t="s">
        <v>1544</v>
      </c>
      <c r="J825" s="22" t="s">
        <v>1543</v>
      </c>
      <c r="K825" s="20" t="str">
        <f>IF(Tabela813[[#This Row],[C]]&lt;&gt;"",IF(Tabela813[[#This Row],[RED]]&lt;&gt;"",(Tabela813[[#This Row],[RED]] &amp; "."),"") &amp; CONCATENATE(Tabela813[[#This Row],[C]],".",Tabela813[[#This Row],[O]],".",Tabela813[[#This Row],[E]],".",Tabela813[[#This Row],[D1]],".",Tabela813[[#This Row],[D2]],".",Tabela813[[#This Row],[D3]],".",Tabela813[[#This Row],[T]],".",Tabela813[[#This Row],[D4]]),"")</f>
        <v>1.6.9.9.50.2.7.00</v>
      </c>
      <c r="L825" s="23" t="s">
        <v>6148</v>
      </c>
      <c r="M825" s="20" t="str">
        <f t="shared" si="17"/>
        <v>A</v>
      </c>
      <c r="N825" s="20">
        <f>IF(VALUE(Tabela813[[#This Row],[RED]]) &gt; 0,1,0) + IF(VALUE(J825)&gt;0,8,IF(VALUE(I825)&gt;0,7,IF(VALUE(H825)&gt;0,6,IF(VALUE(G825)&gt;0,5,IF(VALUE(F825)&gt;0,4,IF(VALUE(E825)&gt;0,3,IF(VALUE(D825)&gt;0,2,1)))))))</f>
        <v>7</v>
      </c>
      <c r="O825" s="22" t="s">
        <v>55</v>
      </c>
      <c r="P825" s="1" t="s">
        <v>4483</v>
      </c>
      <c r="Q825" s="1"/>
      <c r="R825" s="39"/>
      <c r="S825" s="154"/>
      <c r="T825" s="7" t="str">
        <f>Tabela813[[#This Row],[NR]]&amp;" - "&amp;Tabela813[[#This Row],[Especificação]]</f>
        <v>1.6.9.9.50.2.7.00 - Serviços de Saneamento Básico - Esgotamento Sanitário - Dívida Ativa - Multas da Dívida Ativa</v>
      </c>
    </row>
    <row r="826" spans="1:22" ht="30" x14ac:dyDescent="0.25">
      <c r="A826" s="179"/>
      <c r="B826" s="51"/>
      <c r="C826" s="22" t="s">
        <v>1537</v>
      </c>
      <c r="D826" s="22" t="s">
        <v>1542</v>
      </c>
      <c r="E826" s="22" t="s">
        <v>1549</v>
      </c>
      <c r="F826" s="22" t="s">
        <v>1549</v>
      </c>
      <c r="G826" s="22" t="s">
        <v>1570</v>
      </c>
      <c r="H826" s="22" t="s">
        <v>1546</v>
      </c>
      <c r="I826" s="22" t="s">
        <v>1545</v>
      </c>
      <c r="J826" s="22" t="s">
        <v>1543</v>
      </c>
      <c r="K826" s="20" t="str">
        <f>IF(Tabela813[[#This Row],[C]]&lt;&gt;"",IF(Tabela813[[#This Row],[RED]]&lt;&gt;"",(Tabela813[[#This Row],[RED]] &amp; "."),"") &amp; CONCATENATE(Tabela813[[#This Row],[C]],".",Tabela813[[#This Row],[O]],".",Tabela813[[#This Row],[E]],".",Tabela813[[#This Row],[D1]],".",Tabela813[[#This Row],[D2]],".",Tabela813[[#This Row],[D3]],".",Tabela813[[#This Row],[T]],".",Tabela813[[#This Row],[D4]]),"")</f>
        <v>1.6.9.9.50.2.8.00</v>
      </c>
      <c r="L826" s="23" t="s">
        <v>6149</v>
      </c>
      <c r="M826" s="20" t="str">
        <f t="shared" si="17"/>
        <v>A</v>
      </c>
      <c r="N826" s="20">
        <f>IF(VALUE(Tabela813[[#This Row],[RED]]) &gt; 0,1,0) + IF(VALUE(J826)&gt;0,8,IF(VALUE(I826)&gt;0,7,IF(VALUE(H826)&gt;0,6,IF(VALUE(G826)&gt;0,5,IF(VALUE(F826)&gt;0,4,IF(VALUE(E826)&gt;0,3,IF(VALUE(D826)&gt;0,2,1)))))))</f>
        <v>7</v>
      </c>
      <c r="O826" s="22" t="s">
        <v>55</v>
      </c>
      <c r="P826" s="1" t="s">
        <v>4483</v>
      </c>
      <c r="Q826" s="1"/>
      <c r="R826" s="39"/>
      <c r="S826" s="154"/>
      <c r="T826" s="7" t="str">
        <f>Tabela813[[#This Row],[NR]]&amp;" - "&amp;Tabela813[[#This Row],[Especificação]]</f>
        <v>1.6.9.9.50.2.8.00 - Serviços de Saneamento Básico - Esgotamento Sanitário - Juros de Mora da Dívida Ativa</v>
      </c>
    </row>
    <row r="827" spans="1:22" ht="30" x14ac:dyDescent="0.25">
      <c r="A827" s="179"/>
      <c r="B827" s="51"/>
      <c r="C827" s="22" t="s">
        <v>1537</v>
      </c>
      <c r="D827" s="22" t="s">
        <v>1542</v>
      </c>
      <c r="E827" s="22" t="s">
        <v>1549</v>
      </c>
      <c r="F827" s="22" t="s">
        <v>1549</v>
      </c>
      <c r="G827" s="22" t="s">
        <v>1570</v>
      </c>
      <c r="H827" s="22" t="s">
        <v>1538</v>
      </c>
      <c r="I827" s="22" t="s">
        <v>1540</v>
      </c>
      <c r="J827" s="22" t="s">
        <v>1543</v>
      </c>
      <c r="K827" s="20" t="str">
        <f>IF(Tabela813[[#This Row],[C]]&lt;&gt;"",IF(Tabela813[[#This Row],[RED]]&lt;&gt;"",(Tabela813[[#This Row],[RED]] &amp; "."),"") &amp; CONCATENATE(Tabela813[[#This Row],[C]],".",Tabela813[[#This Row],[O]],".",Tabela813[[#This Row],[E]],".",Tabela813[[#This Row],[D1]],".",Tabela813[[#This Row],[D2]],".",Tabela813[[#This Row],[D3]],".",Tabela813[[#This Row],[T]],".",Tabela813[[#This Row],[D4]]),"")</f>
        <v>1.6.9.9.50.3.0.00</v>
      </c>
      <c r="L827" s="23" t="s">
        <v>6150</v>
      </c>
      <c r="M827" s="20" t="str">
        <f t="shared" si="17"/>
        <v>S</v>
      </c>
      <c r="N827" s="20">
        <f>IF(VALUE(Tabela813[[#This Row],[RED]]) &gt; 0,1,0) + IF(VALUE(J827)&gt;0,8,IF(VALUE(I827)&gt;0,7,IF(VALUE(H827)&gt;0,6,IF(VALUE(G827)&gt;0,5,IF(VALUE(F827)&gt;0,4,IF(VALUE(E827)&gt;0,3,IF(VALUE(D827)&gt;0,2,1)))))))</f>
        <v>6</v>
      </c>
      <c r="O827" s="22" t="s">
        <v>55</v>
      </c>
      <c r="P827" s="1" t="s">
        <v>4485</v>
      </c>
      <c r="Q827" s="1"/>
      <c r="R827" s="39"/>
      <c r="S827" s="154"/>
      <c r="T827" s="7" t="str">
        <f>Tabela813[[#This Row],[NR]]&amp;" - "&amp;Tabela813[[#This Row],[Especificação]]</f>
        <v>1.6.9.9.50.3.0.00 - Serviços de Saneamento Básico - Limpeza Urbana e Manejo de Resíduos Sólidos</v>
      </c>
    </row>
    <row r="828" spans="1:22" ht="30" x14ac:dyDescent="0.25">
      <c r="A828" s="179"/>
      <c r="B828" s="51"/>
      <c r="C828" s="22" t="s">
        <v>1537</v>
      </c>
      <c r="D828" s="22" t="s">
        <v>1542</v>
      </c>
      <c r="E828" s="22" t="s">
        <v>1549</v>
      </c>
      <c r="F828" s="22" t="s">
        <v>1549</v>
      </c>
      <c r="G828" s="22" t="s">
        <v>1570</v>
      </c>
      <c r="H828" s="22" t="s">
        <v>1538</v>
      </c>
      <c r="I828" s="22" t="s">
        <v>1537</v>
      </c>
      <c r="J828" s="22" t="s">
        <v>1543</v>
      </c>
      <c r="K828" s="20" t="str">
        <f>IF(Tabela813[[#This Row],[C]]&lt;&gt;"",IF(Tabela813[[#This Row],[RED]]&lt;&gt;"",(Tabela813[[#This Row],[RED]] &amp; "."),"") &amp; CONCATENATE(Tabela813[[#This Row],[C]],".",Tabela813[[#This Row],[O]],".",Tabela813[[#This Row],[E]],".",Tabela813[[#This Row],[D1]],".",Tabela813[[#This Row],[D2]],".",Tabela813[[#This Row],[D3]],".",Tabela813[[#This Row],[T]],".",Tabela813[[#This Row],[D4]]),"")</f>
        <v>1.6.9.9.50.3.1.00</v>
      </c>
      <c r="L828" s="23" t="s">
        <v>6151</v>
      </c>
      <c r="M828" s="20" t="str">
        <f t="shared" si="17"/>
        <v>A</v>
      </c>
      <c r="N828" s="20">
        <f>IF(VALUE(Tabela813[[#This Row],[RED]]) &gt; 0,1,0) + IF(VALUE(J828)&gt;0,8,IF(VALUE(I828)&gt;0,7,IF(VALUE(H828)&gt;0,6,IF(VALUE(G828)&gt;0,5,IF(VALUE(F828)&gt;0,4,IF(VALUE(E828)&gt;0,3,IF(VALUE(D828)&gt;0,2,1)))))))</f>
        <v>7</v>
      </c>
      <c r="O828" s="22" t="s">
        <v>55</v>
      </c>
      <c r="P828" s="1" t="s">
        <v>4485</v>
      </c>
      <c r="Q828" s="1"/>
      <c r="R828" s="39"/>
      <c r="S828" s="154"/>
      <c r="T828" s="7" t="str">
        <f>Tabela813[[#This Row],[NR]]&amp;" - "&amp;Tabela813[[#This Row],[Especificação]]</f>
        <v>1.6.9.9.50.3.1.00 - Serviços de Saneamento Básico - Limpeza Urbana e Manejo de Resíduos Sólidos - Principal</v>
      </c>
    </row>
    <row r="829" spans="1:22" ht="30" x14ac:dyDescent="0.25">
      <c r="A829" s="179"/>
      <c r="B829" s="51"/>
      <c r="C829" s="22" t="s">
        <v>1537</v>
      </c>
      <c r="D829" s="22" t="s">
        <v>1542</v>
      </c>
      <c r="E829" s="22" t="s">
        <v>1549</v>
      </c>
      <c r="F829" s="22" t="s">
        <v>1549</v>
      </c>
      <c r="G829" s="22" t="s">
        <v>1570</v>
      </c>
      <c r="H829" s="22" t="s">
        <v>1538</v>
      </c>
      <c r="I829" s="22" t="s">
        <v>1546</v>
      </c>
      <c r="J829" s="22" t="s">
        <v>1543</v>
      </c>
      <c r="K829" s="20" t="str">
        <f>IF(Tabela813[[#This Row],[C]]&lt;&gt;"",IF(Tabela813[[#This Row],[RED]]&lt;&gt;"",(Tabela813[[#This Row],[RED]] &amp; "."),"") &amp; CONCATENATE(Tabela813[[#This Row],[C]],".",Tabela813[[#This Row],[O]],".",Tabela813[[#This Row],[E]],".",Tabela813[[#This Row],[D1]],".",Tabela813[[#This Row],[D2]],".",Tabela813[[#This Row],[D3]],".",Tabela813[[#This Row],[T]],".",Tabela813[[#This Row],[D4]]),"")</f>
        <v>1.6.9.9.50.3.2.00</v>
      </c>
      <c r="L829" s="23" t="s">
        <v>6152</v>
      </c>
      <c r="M829" s="20" t="str">
        <f t="shared" si="17"/>
        <v>A</v>
      </c>
      <c r="N829" s="20">
        <f>IF(VALUE(Tabela813[[#This Row],[RED]]) &gt; 0,1,0) + IF(VALUE(J829)&gt;0,8,IF(VALUE(I829)&gt;0,7,IF(VALUE(H829)&gt;0,6,IF(VALUE(G829)&gt;0,5,IF(VALUE(F829)&gt;0,4,IF(VALUE(E829)&gt;0,3,IF(VALUE(D829)&gt;0,2,1)))))))</f>
        <v>7</v>
      </c>
      <c r="O829" s="22" t="s">
        <v>55</v>
      </c>
      <c r="P829" s="1" t="s">
        <v>4485</v>
      </c>
      <c r="Q829" s="1"/>
      <c r="R829" s="39"/>
      <c r="S829" s="154"/>
      <c r="T829" s="7" t="str">
        <f>Tabela813[[#This Row],[NR]]&amp;" - "&amp;Tabela813[[#This Row],[Especificação]]</f>
        <v>1.6.9.9.50.3.2.00 - Serviços de Saneamento Básico - Limpeza Urbana e Manejo de Resíduos Sólidos - Multas e Juros de Mora</v>
      </c>
    </row>
    <row r="830" spans="1:22" ht="30" x14ac:dyDescent="0.25">
      <c r="A830" s="179"/>
      <c r="B830" s="51"/>
      <c r="C830" s="22" t="s">
        <v>1537</v>
      </c>
      <c r="D830" s="22" t="s">
        <v>1542</v>
      </c>
      <c r="E830" s="22" t="s">
        <v>1549</v>
      </c>
      <c r="F830" s="22" t="s">
        <v>1549</v>
      </c>
      <c r="G830" s="22" t="s">
        <v>1570</v>
      </c>
      <c r="H830" s="22" t="s">
        <v>1538</v>
      </c>
      <c r="I830" s="22" t="s">
        <v>1538</v>
      </c>
      <c r="J830" s="22" t="s">
        <v>1543</v>
      </c>
      <c r="K830" s="20" t="str">
        <f>IF(Tabela813[[#This Row],[C]]&lt;&gt;"",IF(Tabela813[[#This Row],[RED]]&lt;&gt;"",(Tabela813[[#This Row],[RED]] &amp; "."),"") &amp; CONCATENATE(Tabela813[[#This Row],[C]],".",Tabela813[[#This Row],[O]],".",Tabela813[[#This Row],[E]],".",Tabela813[[#This Row],[D1]],".",Tabela813[[#This Row],[D2]],".",Tabela813[[#This Row],[D3]],".",Tabela813[[#This Row],[T]],".",Tabela813[[#This Row],[D4]]),"")</f>
        <v>1.6.9.9.50.3.3.00</v>
      </c>
      <c r="L830" s="23" t="s">
        <v>6153</v>
      </c>
      <c r="M830" s="20" t="str">
        <f t="shared" si="17"/>
        <v>A</v>
      </c>
      <c r="N830" s="20">
        <f>IF(VALUE(Tabela813[[#This Row],[RED]]) &gt; 0,1,0) + IF(VALUE(J830)&gt;0,8,IF(VALUE(I830)&gt;0,7,IF(VALUE(H830)&gt;0,6,IF(VALUE(G830)&gt;0,5,IF(VALUE(F830)&gt;0,4,IF(VALUE(E830)&gt;0,3,IF(VALUE(D830)&gt;0,2,1)))))))</f>
        <v>7</v>
      </c>
      <c r="O830" s="22" t="s">
        <v>55</v>
      </c>
      <c r="P830" s="1" t="s">
        <v>4485</v>
      </c>
      <c r="Q830" s="1"/>
      <c r="R830" s="39"/>
      <c r="S830" s="154"/>
      <c r="T830" s="7" t="str">
        <f>Tabela813[[#This Row],[NR]]&amp;" - "&amp;Tabela813[[#This Row],[Especificação]]</f>
        <v>1.6.9.9.50.3.3.00 - Serviços de Saneamento Básico - Limpeza Urbana e Manejo de Resíduos Sólidos - Dívida Ativa</v>
      </c>
    </row>
    <row r="831" spans="1:22" ht="30" x14ac:dyDescent="0.25">
      <c r="A831" s="179"/>
      <c r="B831" s="51"/>
      <c r="C831" s="22" t="s">
        <v>1537</v>
      </c>
      <c r="D831" s="22" t="s">
        <v>1542</v>
      </c>
      <c r="E831" s="22" t="s">
        <v>1549</v>
      </c>
      <c r="F831" s="22" t="s">
        <v>1549</v>
      </c>
      <c r="G831" s="22" t="s">
        <v>1570</v>
      </c>
      <c r="H831" s="22" t="s">
        <v>1538</v>
      </c>
      <c r="I831" s="22" t="s">
        <v>1547</v>
      </c>
      <c r="J831" s="22" t="s">
        <v>1543</v>
      </c>
      <c r="K831" s="20" t="str">
        <f>IF(Tabela813[[#This Row],[C]]&lt;&gt;"",IF(Tabela813[[#This Row],[RED]]&lt;&gt;"",(Tabela813[[#This Row],[RED]] &amp; "."),"") &amp; CONCATENATE(Tabela813[[#This Row],[C]],".",Tabela813[[#This Row],[O]],".",Tabela813[[#This Row],[E]],".",Tabela813[[#This Row],[D1]],".",Tabela813[[#This Row],[D2]],".",Tabela813[[#This Row],[D3]],".",Tabela813[[#This Row],[T]],".",Tabela813[[#This Row],[D4]]),"")</f>
        <v>1.6.9.9.50.3.4.00</v>
      </c>
      <c r="L831" s="23" t="s">
        <v>6154</v>
      </c>
      <c r="M831" s="20" t="str">
        <f t="shared" si="17"/>
        <v>A</v>
      </c>
      <c r="N831" s="20">
        <f>IF(VALUE(Tabela813[[#This Row],[RED]]) &gt; 0,1,0) + IF(VALUE(J831)&gt;0,8,IF(VALUE(I831)&gt;0,7,IF(VALUE(H831)&gt;0,6,IF(VALUE(G831)&gt;0,5,IF(VALUE(F831)&gt;0,4,IF(VALUE(E831)&gt;0,3,IF(VALUE(D831)&gt;0,2,1)))))))</f>
        <v>7</v>
      </c>
      <c r="O831" s="22" t="s">
        <v>55</v>
      </c>
      <c r="P831" s="1" t="s">
        <v>4485</v>
      </c>
      <c r="Q831" s="1"/>
      <c r="R831" s="39"/>
      <c r="S831" s="154"/>
      <c r="T831" s="7" t="str">
        <f>Tabela813[[#This Row],[NR]]&amp;" - "&amp;Tabela813[[#This Row],[Especificação]]</f>
        <v>1.6.9.9.50.3.4.00 - Serviços de Saneamento Básico - Limpeza Urbana e Manejo de Resíduos Sólidos - Dívida Ativa - Multas e Juros de Mora da Dívida Ativa</v>
      </c>
    </row>
    <row r="832" spans="1:22" ht="30" x14ac:dyDescent="0.25">
      <c r="A832" s="179"/>
      <c r="B832" s="51"/>
      <c r="C832" s="22" t="s">
        <v>1537</v>
      </c>
      <c r="D832" s="22" t="s">
        <v>1542</v>
      </c>
      <c r="E832" s="22" t="s">
        <v>1549</v>
      </c>
      <c r="F832" s="22" t="s">
        <v>1549</v>
      </c>
      <c r="G832" s="22" t="s">
        <v>1570</v>
      </c>
      <c r="H832" s="22" t="s">
        <v>1538</v>
      </c>
      <c r="I832" s="22" t="s">
        <v>1548</v>
      </c>
      <c r="J832" s="22" t="s">
        <v>1543</v>
      </c>
      <c r="K832" s="20" t="str">
        <f>IF(Tabela813[[#This Row],[C]]&lt;&gt;"",IF(Tabela813[[#This Row],[RED]]&lt;&gt;"",(Tabela813[[#This Row],[RED]] &amp; "."),"") &amp; CONCATENATE(Tabela813[[#This Row],[C]],".",Tabela813[[#This Row],[O]],".",Tabela813[[#This Row],[E]],".",Tabela813[[#This Row],[D1]],".",Tabela813[[#This Row],[D2]],".",Tabela813[[#This Row],[D3]],".",Tabela813[[#This Row],[T]],".",Tabela813[[#This Row],[D4]]),"")</f>
        <v>1.6.9.9.50.3.5.00</v>
      </c>
      <c r="L832" s="23" t="s">
        <v>6155</v>
      </c>
      <c r="M832" s="20" t="str">
        <f t="shared" si="17"/>
        <v>A</v>
      </c>
      <c r="N832" s="20">
        <f>IF(VALUE(Tabela813[[#This Row],[RED]]) &gt; 0,1,0) + IF(VALUE(J832)&gt;0,8,IF(VALUE(I832)&gt;0,7,IF(VALUE(H832)&gt;0,6,IF(VALUE(G832)&gt;0,5,IF(VALUE(F832)&gt;0,4,IF(VALUE(E832)&gt;0,3,IF(VALUE(D832)&gt;0,2,1)))))))</f>
        <v>7</v>
      </c>
      <c r="O832" s="22" t="s">
        <v>55</v>
      </c>
      <c r="P832" s="1" t="s">
        <v>4485</v>
      </c>
      <c r="Q832" s="1"/>
      <c r="R832" s="39"/>
      <c r="S832" s="154"/>
      <c r="T832" s="7" t="str">
        <f>Tabela813[[#This Row],[NR]]&amp;" - "&amp;Tabela813[[#This Row],[Especificação]]</f>
        <v>1.6.9.9.50.3.5.00 - Serviços de Saneamento Básico - Limpeza Urbana e Manejo de Resíduos Sólidos - Multas</v>
      </c>
    </row>
    <row r="833" spans="1:20" ht="30" x14ac:dyDescent="0.25">
      <c r="A833" s="179"/>
      <c r="B833" s="51"/>
      <c r="C833" s="22" t="s">
        <v>1537</v>
      </c>
      <c r="D833" s="22" t="s">
        <v>1542</v>
      </c>
      <c r="E833" s="22" t="s">
        <v>1549</v>
      </c>
      <c r="F833" s="22" t="s">
        <v>1549</v>
      </c>
      <c r="G833" s="22" t="s">
        <v>1570</v>
      </c>
      <c r="H833" s="22" t="s">
        <v>1538</v>
      </c>
      <c r="I833" s="22" t="s">
        <v>1542</v>
      </c>
      <c r="J833" s="22" t="s">
        <v>1543</v>
      </c>
      <c r="K833" s="20" t="str">
        <f>IF(Tabela813[[#This Row],[C]]&lt;&gt;"",IF(Tabela813[[#This Row],[RED]]&lt;&gt;"",(Tabela813[[#This Row],[RED]] &amp; "."),"") &amp; CONCATENATE(Tabela813[[#This Row],[C]],".",Tabela813[[#This Row],[O]],".",Tabela813[[#This Row],[E]],".",Tabela813[[#This Row],[D1]],".",Tabela813[[#This Row],[D2]],".",Tabela813[[#This Row],[D3]],".",Tabela813[[#This Row],[T]],".",Tabela813[[#This Row],[D4]]),"")</f>
        <v>1.6.9.9.50.3.6.00</v>
      </c>
      <c r="L833" s="23" t="s">
        <v>6156</v>
      </c>
      <c r="M833" s="20" t="str">
        <f t="shared" si="17"/>
        <v>A</v>
      </c>
      <c r="N833" s="20">
        <f>IF(VALUE(Tabela813[[#This Row],[RED]]) &gt; 0,1,0) + IF(VALUE(J833)&gt;0,8,IF(VALUE(I833)&gt;0,7,IF(VALUE(H833)&gt;0,6,IF(VALUE(G833)&gt;0,5,IF(VALUE(F833)&gt;0,4,IF(VALUE(E833)&gt;0,3,IF(VALUE(D833)&gt;0,2,1)))))))</f>
        <v>7</v>
      </c>
      <c r="O833" s="22" t="s">
        <v>55</v>
      </c>
      <c r="P833" s="1" t="s">
        <v>4485</v>
      </c>
      <c r="Q833" s="1"/>
      <c r="R833" s="39"/>
      <c r="S833" s="154"/>
      <c r="T833" s="7" t="str">
        <f>Tabela813[[#This Row],[NR]]&amp;" - "&amp;Tabela813[[#This Row],[Especificação]]</f>
        <v>1.6.9.9.50.3.6.00 - Serviços de Saneamento Básico - Limpeza Urbana e Manejo de Resíduos Sólidos - Juros de Mora</v>
      </c>
    </row>
    <row r="834" spans="1:20" ht="30" x14ac:dyDescent="0.25">
      <c r="A834" s="179"/>
      <c r="B834" s="51"/>
      <c r="C834" s="22" t="s">
        <v>1537</v>
      </c>
      <c r="D834" s="22" t="s">
        <v>1542</v>
      </c>
      <c r="E834" s="22" t="s">
        <v>1549</v>
      </c>
      <c r="F834" s="22" t="s">
        <v>1549</v>
      </c>
      <c r="G834" s="22" t="s">
        <v>1570</v>
      </c>
      <c r="H834" s="22" t="s">
        <v>1538</v>
      </c>
      <c r="I834" s="22" t="s">
        <v>1544</v>
      </c>
      <c r="J834" s="22" t="s">
        <v>1543</v>
      </c>
      <c r="K834" s="20" t="str">
        <f>IF(Tabela813[[#This Row],[C]]&lt;&gt;"",IF(Tabela813[[#This Row],[RED]]&lt;&gt;"",(Tabela813[[#This Row],[RED]] &amp; "."),"") &amp; CONCATENATE(Tabela813[[#This Row],[C]],".",Tabela813[[#This Row],[O]],".",Tabela813[[#This Row],[E]],".",Tabela813[[#This Row],[D1]],".",Tabela813[[#This Row],[D2]],".",Tabela813[[#This Row],[D3]],".",Tabela813[[#This Row],[T]],".",Tabela813[[#This Row],[D4]]),"")</f>
        <v>1.6.9.9.50.3.7.00</v>
      </c>
      <c r="L834" s="23" t="s">
        <v>6157</v>
      </c>
      <c r="M834" s="20" t="str">
        <f t="shared" si="17"/>
        <v>A</v>
      </c>
      <c r="N834" s="20">
        <f>IF(VALUE(Tabela813[[#This Row],[RED]]) &gt; 0,1,0) + IF(VALUE(J834)&gt;0,8,IF(VALUE(I834)&gt;0,7,IF(VALUE(H834)&gt;0,6,IF(VALUE(G834)&gt;0,5,IF(VALUE(F834)&gt;0,4,IF(VALUE(E834)&gt;0,3,IF(VALUE(D834)&gt;0,2,1)))))))</f>
        <v>7</v>
      </c>
      <c r="O834" s="22" t="s">
        <v>55</v>
      </c>
      <c r="P834" s="1" t="s">
        <v>4485</v>
      </c>
      <c r="Q834" s="1"/>
      <c r="R834" s="39"/>
      <c r="S834" s="154"/>
      <c r="T834" s="7" t="str">
        <f>Tabela813[[#This Row],[NR]]&amp;" - "&amp;Tabela813[[#This Row],[Especificação]]</f>
        <v>1.6.9.9.50.3.7.00 - Serviços de Saneamento Básico - Limpeza Urbana e Manejo de Resíduos Sólidos - Dívida Ativa - Multas da Dívida Ativa</v>
      </c>
    </row>
    <row r="835" spans="1:20" ht="30" x14ac:dyDescent="0.25">
      <c r="A835" s="179"/>
      <c r="B835" s="51"/>
      <c r="C835" s="22" t="s">
        <v>1537</v>
      </c>
      <c r="D835" s="22" t="s">
        <v>1542</v>
      </c>
      <c r="E835" s="22" t="s">
        <v>1549</v>
      </c>
      <c r="F835" s="22" t="s">
        <v>1549</v>
      </c>
      <c r="G835" s="22" t="s">
        <v>1570</v>
      </c>
      <c r="H835" s="22" t="s">
        <v>1538</v>
      </c>
      <c r="I835" s="22" t="s">
        <v>1545</v>
      </c>
      <c r="J835" s="22" t="s">
        <v>1543</v>
      </c>
      <c r="K835" s="20" t="str">
        <f>IF(Tabela813[[#This Row],[C]]&lt;&gt;"",IF(Tabela813[[#This Row],[RED]]&lt;&gt;"",(Tabela813[[#This Row],[RED]] &amp; "."),"") &amp; CONCATENATE(Tabela813[[#This Row],[C]],".",Tabela813[[#This Row],[O]],".",Tabela813[[#This Row],[E]],".",Tabela813[[#This Row],[D1]],".",Tabela813[[#This Row],[D2]],".",Tabela813[[#This Row],[D3]],".",Tabela813[[#This Row],[T]],".",Tabela813[[#This Row],[D4]]),"")</f>
        <v>1.6.9.9.50.3.8.00</v>
      </c>
      <c r="L835" s="23" t="s">
        <v>6158</v>
      </c>
      <c r="M835" s="20" t="str">
        <f t="shared" si="17"/>
        <v>A</v>
      </c>
      <c r="N835" s="20">
        <f>IF(VALUE(Tabela813[[#This Row],[RED]]) &gt; 0,1,0) + IF(VALUE(J835)&gt;0,8,IF(VALUE(I835)&gt;0,7,IF(VALUE(H835)&gt;0,6,IF(VALUE(G835)&gt;0,5,IF(VALUE(F835)&gt;0,4,IF(VALUE(E835)&gt;0,3,IF(VALUE(D835)&gt;0,2,1)))))))</f>
        <v>7</v>
      </c>
      <c r="O835" s="22" t="s">
        <v>55</v>
      </c>
      <c r="P835" s="1" t="s">
        <v>4485</v>
      </c>
      <c r="Q835" s="1"/>
      <c r="R835" s="39"/>
      <c r="S835" s="154"/>
      <c r="T835" s="7" t="str">
        <f>Tabela813[[#This Row],[NR]]&amp;" - "&amp;Tabela813[[#This Row],[Especificação]]</f>
        <v>1.6.9.9.50.3.8.00 - Serviços de Saneamento Básico - Limpeza Urbana e Manejo de Resíduos Sólidos - Juros de Mora da Dívida Ativa</v>
      </c>
    </row>
    <row r="836" spans="1:20" ht="30" x14ac:dyDescent="0.25">
      <c r="A836" s="179"/>
      <c r="B836" s="51"/>
      <c r="C836" s="22" t="s">
        <v>1537</v>
      </c>
      <c r="D836" s="22" t="s">
        <v>1542</v>
      </c>
      <c r="E836" s="22" t="s">
        <v>1549</v>
      </c>
      <c r="F836" s="22" t="s">
        <v>1549</v>
      </c>
      <c r="G836" s="22" t="s">
        <v>1570</v>
      </c>
      <c r="H836" s="22" t="s">
        <v>1547</v>
      </c>
      <c r="I836" s="22" t="s">
        <v>1540</v>
      </c>
      <c r="J836" s="22" t="s">
        <v>1543</v>
      </c>
      <c r="K836" s="20" t="str">
        <f>IF(Tabela813[[#This Row],[C]]&lt;&gt;"",IF(Tabela813[[#This Row],[RED]]&lt;&gt;"",(Tabela813[[#This Row],[RED]] &amp; "."),"") &amp; CONCATENATE(Tabela813[[#This Row],[C]],".",Tabela813[[#This Row],[O]],".",Tabela813[[#This Row],[E]],".",Tabela813[[#This Row],[D1]],".",Tabela813[[#This Row],[D2]],".",Tabela813[[#This Row],[D3]],".",Tabela813[[#This Row],[T]],".",Tabela813[[#This Row],[D4]]),"")</f>
        <v>1.6.9.9.50.4.0.00</v>
      </c>
      <c r="L836" s="23" t="s">
        <v>6159</v>
      </c>
      <c r="M836" s="20" t="str">
        <f t="shared" si="17"/>
        <v>S</v>
      </c>
      <c r="N836" s="20">
        <f>IF(VALUE(Tabela813[[#This Row],[RED]]) &gt; 0,1,0) + IF(VALUE(J836)&gt;0,8,IF(VALUE(I836)&gt;0,7,IF(VALUE(H836)&gt;0,6,IF(VALUE(G836)&gt;0,5,IF(VALUE(F836)&gt;0,4,IF(VALUE(E836)&gt;0,3,IF(VALUE(D836)&gt;0,2,1)))))))</f>
        <v>6</v>
      </c>
      <c r="O836" s="22" t="s">
        <v>55</v>
      </c>
      <c r="P836" s="168" t="s">
        <v>6562</v>
      </c>
      <c r="Q836" s="1" t="s">
        <v>6580</v>
      </c>
      <c r="R836" s="39" t="s">
        <v>10</v>
      </c>
      <c r="S836" s="154">
        <v>45126</v>
      </c>
      <c r="T836" s="7" t="str">
        <f>Tabela813[[#This Row],[NR]]&amp;" - "&amp;Tabela813[[#This Row],[Especificação]]</f>
        <v>1.6.9.9.50.4.0.00 - Serviços de Saneamento Básico - Drenagem e Manejo das Águas Pluviais Urbanas</v>
      </c>
    </row>
    <row r="837" spans="1:20" ht="30" x14ac:dyDescent="0.25">
      <c r="A837" s="179"/>
      <c r="B837" s="51"/>
      <c r="C837" s="22" t="s">
        <v>1537</v>
      </c>
      <c r="D837" s="22" t="s">
        <v>1542</v>
      </c>
      <c r="E837" s="22" t="s">
        <v>1549</v>
      </c>
      <c r="F837" s="22" t="s">
        <v>1549</v>
      </c>
      <c r="G837" s="22" t="s">
        <v>1570</v>
      </c>
      <c r="H837" s="22" t="s">
        <v>1547</v>
      </c>
      <c r="I837" s="22" t="s">
        <v>1537</v>
      </c>
      <c r="J837" s="22" t="s">
        <v>1543</v>
      </c>
      <c r="K837" s="20" t="str">
        <f>IF(Tabela813[[#This Row],[C]]&lt;&gt;"",IF(Tabela813[[#This Row],[RED]]&lt;&gt;"",(Tabela813[[#This Row],[RED]] &amp; "."),"") &amp; CONCATENATE(Tabela813[[#This Row],[C]],".",Tabela813[[#This Row],[O]],".",Tabela813[[#This Row],[E]],".",Tabela813[[#This Row],[D1]],".",Tabela813[[#This Row],[D2]],".",Tabela813[[#This Row],[D3]],".",Tabela813[[#This Row],[T]],".",Tabela813[[#This Row],[D4]]),"")</f>
        <v>1.6.9.9.50.4.1.00</v>
      </c>
      <c r="L837" s="23" t="s">
        <v>6159</v>
      </c>
      <c r="M837" s="20" t="str">
        <f t="shared" si="17"/>
        <v>A</v>
      </c>
      <c r="N837" s="20">
        <f>IF(VALUE(Tabela813[[#This Row],[RED]]) &gt; 0,1,0) + IF(VALUE(J837)&gt;0,8,IF(VALUE(I837)&gt;0,7,IF(VALUE(H837)&gt;0,6,IF(VALUE(G837)&gt;0,5,IF(VALUE(F837)&gt;0,4,IF(VALUE(E837)&gt;0,3,IF(VALUE(D837)&gt;0,2,1)))))))</f>
        <v>7</v>
      </c>
      <c r="O837" s="22" t="s">
        <v>55</v>
      </c>
      <c r="P837" s="1" t="s">
        <v>6562</v>
      </c>
      <c r="Q837" s="1"/>
      <c r="R837" s="39" t="s">
        <v>10</v>
      </c>
      <c r="S837" s="154">
        <v>45126</v>
      </c>
      <c r="T837" s="7" t="str">
        <f>Tabela813[[#This Row],[NR]]&amp;" - "&amp;Tabela813[[#This Row],[Especificação]]</f>
        <v>1.6.9.9.50.4.1.00 - Serviços de Saneamento Básico - Drenagem e Manejo das Águas Pluviais Urbanas</v>
      </c>
    </row>
    <row r="838" spans="1:20" ht="30" x14ac:dyDescent="0.25">
      <c r="A838" s="179"/>
      <c r="B838" s="51"/>
      <c r="C838" s="22" t="s">
        <v>1537</v>
      </c>
      <c r="D838" s="22" t="s">
        <v>1542</v>
      </c>
      <c r="E838" s="22" t="s">
        <v>1549</v>
      </c>
      <c r="F838" s="22" t="s">
        <v>1549</v>
      </c>
      <c r="G838" s="22" t="s">
        <v>1570</v>
      </c>
      <c r="H838" s="22" t="s">
        <v>1547</v>
      </c>
      <c r="I838" s="22" t="s">
        <v>1546</v>
      </c>
      <c r="J838" s="22" t="s">
        <v>1543</v>
      </c>
      <c r="K838" s="20" t="str">
        <f>IF(Tabela813[[#This Row],[C]]&lt;&gt;"",IF(Tabela813[[#This Row],[RED]]&lt;&gt;"",(Tabela813[[#This Row],[RED]] &amp; "."),"") &amp; CONCATENATE(Tabela813[[#This Row],[C]],".",Tabela813[[#This Row],[O]],".",Tabela813[[#This Row],[E]],".",Tabela813[[#This Row],[D1]],".",Tabela813[[#This Row],[D2]],".",Tabela813[[#This Row],[D3]],".",Tabela813[[#This Row],[T]],".",Tabela813[[#This Row],[D4]]),"")</f>
        <v>1.6.9.9.50.4.2.00</v>
      </c>
      <c r="L838" s="23" t="s">
        <v>6159</v>
      </c>
      <c r="M838" s="20" t="str">
        <f t="shared" si="17"/>
        <v>A</v>
      </c>
      <c r="N838" s="20">
        <f>IF(VALUE(Tabela813[[#This Row],[RED]]) &gt; 0,1,0) + IF(VALUE(J838)&gt;0,8,IF(VALUE(I838)&gt;0,7,IF(VALUE(H838)&gt;0,6,IF(VALUE(G838)&gt;0,5,IF(VALUE(F838)&gt;0,4,IF(VALUE(E838)&gt;0,3,IF(VALUE(D838)&gt;0,2,1)))))))</f>
        <v>7</v>
      </c>
      <c r="O838" s="22" t="s">
        <v>55</v>
      </c>
      <c r="P838" s="1" t="s">
        <v>6562</v>
      </c>
      <c r="Q838" s="1"/>
      <c r="R838" s="39" t="s">
        <v>10</v>
      </c>
      <c r="S838" s="154">
        <v>45126</v>
      </c>
      <c r="T838" s="7" t="str">
        <f>Tabela813[[#This Row],[NR]]&amp;" - "&amp;Tabela813[[#This Row],[Especificação]]</f>
        <v>1.6.9.9.50.4.2.00 - Serviços de Saneamento Básico - Drenagem e Manejo das Águas Pluviais Urbanas</v>
      </c>
    </row>
    <row r="839" spans="1:20" ht="30" x14ac:dyDescent="0.25">
      <c r="A839" s="179"/>
      <c r="B839" s="51"/>
      <c r="C839" s="22" t="s">
        <v>1537</v>
      </c>
      <c r="D839" s="22" t="s">
        <v>1542</v>
      </c>
      <c r="E839" s="22" t="s">
        <v>1549</v>
      </c>
      <c r="F839" s="22" t="s">
        <v>1549</v>
      </c>
      <c r="G839" s="22" t="s">
        <v>1570</v>
      </c>
      <c r="H839" s="22" t="s">
        <v>1547</v>
      </c>
      <c r="I839" s="22" t="s">
        <v>1538</v>
      </c>
      <c r="J839" s="22" t="s">
        <v>1543</v>
      </c>
      <c r="K839" s="20" t="str">
        <f>IF(Tabela813[[#This Row],[C]]&lt;&gt;"",IF(Tabela813[[#This Row],[RED]]&lt;&gt;"",(Tabela813[[#This Row],[RED]] &amp; "."),"") &amp; CONCATENATE(Tabela813[[#This Row],[C]],".",Tabela813[[#This Row],[O]],".",Tabela813[[#This Row],[E]],".",Tabela813[[#This Row],[D1]],".",Tabela813[[#This Row],[D2]],".",Tabela813[[#This Row],[D3]],".",Tabela813[[#This Row],[T]],".",Tabela813[[#This Row],[D4]]),"")</f>
        <v>1.6.9.9.50.4.3.00</v>
      </c>
      <c r="L839" s="23" t="s">
        <v>6159</v>
      </c>
      <c r="M839" s="20" t="str">
        <f t="shared" si="17"/>
        <v>A</v>
      </c>
      <c r="N839" s="20">
        <f>IF(VALUE(Tabela813[[#This Row],[RED]]) &gt; 0,1,0) + IF(VALUE(J839)&gt;0,8,IF(VALUE(I839)&gt;0,7,IF(VALUE(H839)&gt;0,6,IF(VALUE(G839)&gt;0,5,IF(VALUE(F839)&gt;0,4,IF(VALUE(E839)&gt;0,3,IF(VALUE(D839)&gt;0,2,1)))))))</f>
        <v>7</v>
      </c>
      <c r="O839" s="22" t="s">
        <v>55</v>
      </c>
      <c r="P839" s="1" t="s">
        <v>6562</v>
      </c>
      <c r="Q839" s="1"/>
      <c r="R839" s="39" t="s">
        <v>10</v>
      </c>
      <c r="S839" s="154">
        <v>45126</v>
      </c>
      <c r="T839" s="7" t="str">
        <f>Tabela813[[#This Row],[NR]]&amp;" - "&amp;Tabela813[[#This Row],[Especificação]]</f>
        <v>1.6.9.9.50.4.3.00 - Serviços de Saneamento Básico - Drenagem e Manejo das Águas Pluviais Urbanas</v>
      </c>
    </row>
    <row r="840" spans="1:20" ht="30" x14ac:dyDescent="0.25">
      <c r="A840" s="179"/>
      <c r="B840" s="51"/>
      <c r="C840" s="22" t="s">
        <v>1537</v>
      </c>
      <c r="D840" s="22" t="s">
        <v>1542</v>
      </c>
      <c r="E840" s="22" t="s">
        <v>1549</v>
      </c>
      <c r="F840" s="22" t="s">
        <v>1549</v>
      </c>
      <c r="G840" s="22" t="s">
        <v>1570</v>
      </c>
      <c r="H840" s="22" t="s">
        <v>1547</v>
      </c>
      <c r="I840" s="22" t="s">
        <v>1547</v>
      </c>
      <c r="J840" s="22" t="s">
        <v>1543</v>
      </c>
      <c r="K840" s="20" t="str">
        <f>IF(Tabela813[[#This Row],[C]]&lt;&gt;"",IF(Tabela813[[#This Row],[RED]]&lt;&gt;"",(Tabela813[[#This Row],[RED]] &amp; "."),"") &amp; CONCATENATE(Tabela813[[#This Row],[C]],".",Tabela813[[#This Row],[O]],".",Tabela813[[#This Row],[E]],".",Tabela813[[#This Row],[D1]],".",Tabela813[[#This Row],[D2]],".",Tabela813[[#This Row],[D3]],".",Tabela813[[#This Row],[T]],".",Tabela813[[#This Row],[D4]]),"")</f>
        <v>1.6.9.9.50.4.4.00</v>
      </c>
      <c r="L840" s="23" t="s">
        <v>6159</v>
      </c>
      <c r="M840" s="20" t="str">
        <f t="shared" si="17"/>
        <v>A</v>
      </c>
      <c r="N840" s="20">
        <f>IF(VALUE(Tabela813[[#This Row],[RED]]) &gt; 0,1,0) + IF(VALUE(J840)&gt;0,8,IF(VALUE(I840)&gt;0,7,IF(VALUE(H840)&gt;0,6,IF(VALUE(G840)&gt;0,5,IF(VALUE(F840)&gt;0,4,IF(VALUE(E840)&gt;0,3,IF(VALUE(D840)&gt;0,2,1)))))))</f>
        <v>7</v>
      </c>
      <c r="O840" s="22" t="s">
        <v>55</v>
      </c>
      <c r="P840" s="1" t="s">
        <v>6562</v>
      </c>
      <c r="Q840" s="1"/>
      <c r="R840" s="39" t="s">
        <v>10</v>
      </c>
      <c r="S840" s="154">
        <v>45126</v>
      </c>
      <c r="T840" s="7" t="str">
        <f>Tabela813[[#This Row],[NR]]&amp;" - "&amp;Tabela813[[#This Row],[Especificação]]</f>
        <v>1.6.9.9.50.4.4.00 - Serviços de Saneamento Básico - Drenagem e Manejo das Águas Pluviais Urbanas</v>
      </c>
    </row>
    <row r="841" spans="1:20" ht="30" x14ac:dyDescent="0.25">
      <c r="A841" s="179"/>
      <c r="B841" s="51"/>
      <c r="C841" s="22" t="s">
        <v>1537</v>
      </c>
      <c r="D841" s="22" t="s">
        <v>1542</v>
      </c>
      <c r="E841" s="22" t="s">
        <v>1549</v>
      </c>
      <c r="F841" s="22" t="s">
        <v>1549</v>
      </c>
      <c r="G841" s="22" t="s">
        <v>1570</v>
      </c>
      <c r="H841" s="22" t="s">
        <v>1547</v>
      </c>
      <c r="I841" s="22" t="s">
        <v>1548</v>
      </c>
      <c r="J841" s="22" t="s">
        <v>1543</v>
      </c>
      <c r="K841" s="20" t="str">
        <f>IF(Tabela813[[#This Row],[C]]&lt;&gt;"",IF(Tabela813[[#This Row],[RED]]&lt;&gt;"",(Tabela813[[#This Row],[RED]] &amp; "."),"") &amp; CONCATENATE(Tabela813[[#This Row],[C]],".",Tabela813[[#This Row],[O]],".",Tabela813[[#This Row],[E]],".",Tabela813[[#This Row],[D1]],".",Tabela813[[#This Row],[D2]],".",Tabela813[[#This Row],[D3]],".",Tabela813[[#This Row],[T]],".",Tabela813[[#This Row],[D4]]),"")</f>
        <v>1.6.9.9.50.4.5.00</v>
      </c>
      <c r="L841" s="23" t="s">
        <v>6159</v>
      </c>
      <c r="M841" s="20" t="str">
        <f t="shared" si="17"/>
        <v>A</v>
      </c>
      <c r="N841" s="20">
        <f>IF(VALUE(Tabela813[[#This Row],[RED]]) &gt; 0,1,0) + IF(VALUE(J841)&gt;0,8,IF(VALUE(I841)&gt;0,7,IF(VALUE(H841)&gt;0,6,IF(VALUE(G841)&gt;0,5,IF(VALUE(F841)&gt;0,4,IF(VALUE(E841)&gt;0,3,IF(VALUE(D841)&gt;0,2,1)))))))</f>
        <v>7</v>
      </c>
      <c r="O841" s="22" t="s">
        <v>55</v>
      </c>
      <c r="P841" s="1" t="s">
        <v>6562</v>
      </c>
      <c r="Q841" s="1"/>
      <c r="R841" s="39" t="s">
        <v>10</v>
      </c>
      <c r="S841" s="154">
        <v>45126</v>
      </c>
      <c r="T841" s="7" t="str">
        <f>Tabela813[[#This Row],[NR]]&amp;" - "&amp;Tabela813[[#This Row],[Especificação]]</f>
        <v>1.6.9.9.50.4.5.00 - Serviços de Saneamento Básico - Drenagem e Manejo das Águas Pluviais Urbanas</v>
      </c>
    </row>
    <row r="842" spans="1:20" ht="30" x14ac:dyDescent="0.25">
      <c r="A842" s="179"/>
      <c r="B842" s="51"/>
      <c r="C842" s="22" t="s">
        <v>1537</v>
      </c>
      <c r="D842" s="22" t="s">
        <v>1542</v>
      </c>
      <c r="E842" s="22" t="s">
        <v>1549</v>
      </c>
      <c r="F842" s="22" t="s">
        <v>1549</v>
      </c>
      <c r="G842" s="22" t="s">
        <v>1570</v>
      </c>
      <c r="H842" s="22" t="s">
        <v>1547</v>
      </c>
      <c r="I842" s="22" t="s">
        <v>1542</v>
      </c>
      <c r="J842" s="22" t="s">
        <v>1543</v>
      </c>
      <c r="K842" s="20" t="str">
        <f>IF(Tabela813[[#This Row],[C]]&lt;&gt;"",IF(Tabela813[[#This Row],[RED]]&lt;&gt;"",(Tabela813[[#This Row],[RED]] &amp; "."),"") &amp; CONCATENATE(Tabela813[[#This Row],[C]],".",Tabela813[[#This Row],[O]],".",Tabela813[[#This Row],[E]],".",Tabela813[[#This Row],[D1]],".",Tabela813[[#This Row],[D2]],".",Tabela813[[#This Row],[D3]],".",Tabela813[[#This Row],[T]],".",Tabela813[[#This Row],[D4]]),"")</f>
        <v>1.6.9.9.50.4.6.00</v>
      </c>
      <c r="L842" s="23" t="s">
        <v>6159</v>
      </c>
      <c r="M842" s="20" t="str">
        <f t="shared" si="17"/>
        <v>A</v>
      </c>
      <c r="N842" s="20">
        <f>IF(VALUE(Tabela813[[#This Row],[RED]]) &gt; 0,1,0) + IF(VALUE(J842)&gt;0,8,IF(VALUE(I842)&gt;0,7,IF(VALUE(H842)&gt;0,6,IF(VALUE(G842)&gt;0,5,IF(VALUE(F842)&gt;0,4,IF(VALUE(E842)&gt;0,3,IF(VALUE(D842)&gt;0,2,1)))))))</f>
        <v>7</v>
      </c>
      <c r="O842" s="22" t="s">
        <v>55</v>
      </c>
      <c r="P842" s="1" t="s">
        <v>6562</v>
      </c>
      <c r="Q842" s="1"/>
      <c r="R842" s="39" t="s">
        <v>10</v>
      </c>
      <c r="S842" s="154">
        <v>45126</v>
      </c>
      <c r="T842" s="7" t="str">
        <f>Tabela813[[#This Row],[NR]]&amp;" - "&amp;Tabela813[[#This Row],[Especificação]]</f>
        <v>1.6.9.9.50.4.6.00 - Serviços de Saneamento Básico - Drenagem e Manejo das Águas Pluviais Urbanas</v>
      </c>
    </row>
    <row r="843" spans="1:20" ht="30" x14ac:dyDescent="0.25">
      <c r="A843" s="179"/>
      <c r="B843" s="51"/>
      <c r="C843" s="22" t="s">
        <v>1537</v>
      </c>
      <c r="D843" s="22" t="s">
        <v>1542</v>
      </c>
      <c r="E843" s="22" t="s">
        <v>1549</v>
      </c>
      <c r="F843" s="22" t="s">
        <v>1549</v>
      </c>
      <c r="G843" s="22" t="s">
        <v>1570</v>
      </c>
      <c r="H843" s="22" t="s">
        <v>1547</v>
      </c>
      <c r="I843" s="22" t="s">
        <v>1544</v>
      </c>
      <c r="J843" s="22" t="s">
        <v>1543</v>
      </c>
      <c r="K843" s="20" t="str">
        <f>IF(Tabela813[[#This Row],[C]]&lt;&gt;"",IF(Tabela813[[#This Row],[RED]]&lt;&gt;"",(Tabela813[[#This Row],[RED]] &amp; "."),"") &amp; CONCATENATE(Tabela813[[#This Row],[C]],".",Tabela813[[#This Row],[O]],".",Tabela813[[#This Row],[E]],".",Tabela813[[#This Row],[D1]],".",Tabela813[[#This Row],[D2]],".",Tabela813[[#This Row],[D3]],".",Tabela813[[#This Row],[T]],".",Tabela813[[#This Row],[D4]]),"")</f>
        <v>1.6.9.9.50.4.7.00</v>
      </c>
      <c r="L843" s="23" t="s">
        <v>6159</v>
      </c>
      <c r="M843" s="20" t="str">
        <f t="shared" si="17"/>
        <v>A</v>
      </c>
      <c r="N843" s="20">
        <f>IF(VALUE(Tabela813[[#This Row],[RED]]) &gt; 0,1,0) + IF(VALUE(J843)&gt;0,8,IF(VALUE(I843)&gt;0,7,IF(VALUE(H843)&gt;0,6,IF(VALUE(G843)&gt;0,5,IF(VALUE(F843)&gt;0,4,IF(VALUE(E843)&gt;0,3,IF(VALUE(D843)&gt;0,2,1)))))))</f>
        <v>7</v>
      </c>
      <c r="O843" s="22" t="s">
        <v>55</v>
      </c>
      <c r="P843" s="1" t="s">
        <v>6562</v>
      </c>
      <c r="Q843" s="1"/>
      <c r="R843" s="39" t="s">
        <v>10</v>
      </c>
      <c r="S843" s="154">
        <v>45126</v>
      </c>
      <c r="T843" s="7" t="str">
        <f>Tabela813[[#This Row],[NR]]&amp;" - "&amp;Tabela813[[#This Row],[Especificação]]</f>
        <v>1.6.9.9.50.4.7.00 - Serviços de Saneamento Básico - Drenagem e Manejo das Águas Pluviais Urbanas</v>
      </c>
    </row>
    <row r="844" spans="1:20" ht="30" x14ac:dyDescent="0.25">
      <c r="A844" s="179"/>
      <c r="B844" s="51"/>
      <c r="C844" s="22" t="s">
        <v>1537</v>
      </c>
      <c r="D844" s="22" t="s">
        <v>1542</v>
      </c>
      <c r="E844" s="22" t="s">
        <v>1549</v>
      </c>
      <c r="F844" s="22" t="s">
        <v>1549</v>
      </c>
      <c r="G844" s="22" t="s">
        <v>1570</v>
      </c>
      <c r="H844" s="22" t="s">
        <v>1547</v>
      </c>
      <c r="I844" s="22" t="s">
        <v>1545</v>
      </c>
      <c r="J844" s="22" t="s">
        <v>1543</v>
      </c>
      <c r="K844" s="20" t="str">
        <f>IF(Tabela813[[#This Row],[C]]&lt;&gt;"",IF(Tabela813[[#This Row],[RED]]&lt;&gt;"",(Tabela813[[#This Row],[RED]] &amp; "."),"") &amp; CONCATENATE(Tabela813[[#This Row],[C]],".",Tabela813[[#This Row],[O]],".",Tabela813[[#This Row],[E]],".",Tabela813[[#This Row],[D1]],".",Tabela813[[#This Row],[D2]],".",Tabela813[[#This Row],[D3]],".",Tabela813[[#This Row],[T]],".",Tabela813[[#This Row],[D4]]),"")</f>
        <v>1.6.9.9.50.4.8.00</v>
      </c>
      <c r="L844" s="23" t="s">
        <v>6159</v>
      </c>
      <c r="M844" s="20" t="str">
        <f t="shared" si="17"/>
        <v>A</v>
      </c>
      <c r="N844" s="20">
        <f>IF(VALUE(Tabela813[[#This Row],[RED]]) &gt; 0,1,0) + IF(VALUE(J844)&gt;0,8,IF(VALUE(I844)&gt;0,7,IF(VALUE(H844)&gt;0,6,IF(VALUE(G844)&gt;0,5,IF(VALUE(F844)&gt;0,4,IF(VALUE(E844)&gt;0,3,IF(VALUE(D844)&gt;0,2,1)))))))</f>
        <v>7</v>
      </c>
      <c r="O844" s="22" t="s">
        <v>55</v>
      </c>
      <c r="P844" s="1" t="s">
        <v>6562</v>
      </c>
      <c r="Q844" s="1"/>
      <c r="R844" s="39" t="s">
        <v>10</v>
      </c>
      <c r="S844" s="154">
        <v>45126</v>
      </c>
      <c r="T844" s="7" t="str">
        <f>Tabela813[[#This Row],[NR]]&amp;" - "&amp;Tabela813[[#This Row],[Especificação]]</f>
        <v>1.6.9.9.50.4.8.00 - Serviços de Saneamento Básico - Drenagem e Manejo das Águas Pluviais Urbanas</v>
      </c>
    </row>
    <row r="845" spans="1:20" x14ac:dyDescent="0.25">
      <c r="A845" s="179"/>
      <c r="B845" s="51"/>
      <c r="C845" s="22" t="s">
        <v>1537</v>
      </c>
      <c r="D845" s="22" t="s">
        <v>1542</v>
      </c>
      <c r="E845" s="22" t="s">
        <v>1549</v>
      </c>
      <c r="F845" s="22" t="s">
        <v>1549</v>
      </c>
      <c r="G845" s="22" t="s">
        <v>1570</v>
      </c>
      <c r="H845" s="22" t="s">
        <v>1549</v>
      </c>
      <c r="I845" s="22" t="s">
        <v>1540</v>
      </c>
      <c r="J845" s="22" t="s">
        <v>1543</v>
      </c>
      <c r="K845" s="20" t="str">
        <f>IF(Tabela813[[#This Row],[C]]&lt;&gt;"",IF(Tabela813[[#This Row],[RED]]&lt;&gt;"",(Tabela813[[#This Row],[RED]] &amp; "."),"") &amp; CONCATENATE(Tabela813[[#This Row],[C]],".",Tabela813[[#This Row],[O]],".",Tabela813[[#This Row],[E]],".",Tabela813[[#This Row],[D1]],".",Tabela813[[#This Row],[D2]],".",Tabela813[[#This Row],[D3]],".",Tabela813[[#This Row],[T]],".",Tabela813[[#This Row],[D4]]),"")</f>
        <v>1.6.9.9.50.9.0.00</v>
      </c>
      <c r="L845" s="23" t="s">
        <v>4487</v>
      </c>
      <c r="M845" s="20" t="str">
        <f t="shared" si="17"/>
        <v>S</v>
      </c>
      <c r="N845" s="20">
        <f>IF(VALUE(Tabela813[[#This Row],[RED]]) &gt; 0,1,0) + IF(VALUE(J845)&gt;0,8,IF(VALUE(I845)&gt;0,7,IF(VALUE(H845)&gt;0,6,IF(VALUE(G845)&gt;0,5,IF(VALUE(F845)&gt;0,4,IF(VALUE(E845)&gt;0,3,IF(VALUE(D845)&gt;0,2,1)))))))</f>
        <v>6</v>
      </c>
      <c r="O845" s="22" t="s">
        <v>55</v>
      </c>
      <c r="P845" s="1" t="s">
        <v>4465</v>
      </c>
      <c r="Q845" s="1"/>
      <c r="R845" s="39"/>
      <c r="S845" s="154"/>
      <c r="T845" s="7" t="str">
        <f>Tabela813[[#This Row],[NR]]&amp;" - "&amp;Tabela813[[#This Row],[Especificação]]</f>
        <v>1.6.9.9.50.9.0.00 - Outros Serviços Sujeitos à Regulação</v>
      </c>
    </row>
    <row r="846" spans="1:20" x14ac:dyDescent="0.25">
      <c r="A846" s="179"/>
      <c r="B846" s="51"/>
      <c r="C846" s="22" t="s">
        <v>1537</v>
      </c>
      <c r="D846" s="22" t="s">
        <v>1542</v>
      </c>
      <c r="E846" s="22" t="s">
        <v>1549</v>
      </c>
      <c r="F846" s="22" t="s">
        <v>1549</v>
      </c>
      <c r="G846" s="22" t="s">
        <v>1570</v>
      </c>
      <c r="H846" s="22" t="s">
        <v>1549</v>
      </c>
      <c r="I846" s="22" t="s">
        <v>1537</v>
      </c>
      <c r="J846" s="22" t="s">
        <v>1543</v>
      </c>
      <c r="K846" s="20" t="str">
        <f>IF(Tabela813[[#This Row],[C]]&lt;&gt;"",IF(Tabela813[[#This Row],[RED]]&lt;&gt;"",(Tabela813[[#This Row],[RED]] &amp; "."),"") &amp; CONCATENATE(Tabela813[[#This Row],[C]],".",Tabela813[[#This Row],[O]],".",Tabela813[[#This Row],[E]],".",Tabela813[[#This Row],[D1]],".",Tabela813[[#This Row],[D2]],".",Tabela813[[#This Row],[D3]],".",Tabela813[[#This Row],[T]],".",Tabela813[[#This Row],[D4]]),"")</f>
        <v>1.6.9.9.50.9.1.00</v>
      </c>
      <c r="L846" s="23" t="s">
        <v>4497</v>
      </c>
      <c r="M846" s="20" t="str">
        <f t="shared" si="17"/>
        <v>A</v>
      </c>
      <c r="N846" s="20">
        <f>IF(VALUE(Tabela813[[#This Row],[RED]]) &gt; 0,1,0) + IF(VALUE(J846)&gt;0,8,IF(VALUE(I846)&gt;0,7,IF(VALUE(H846)&gt;0,6,IF(VALUE(G846)&gt;0,5,IF(VALUE(F846)&gt;0,4,IF(VALUE(E846)&gt;0,3,IF(VALUE(D846)&gt;0,2,1)))))))</f>
        <v>7</v>
      </c>
      <c r="O846" s="22" t="s">
        <v>55</v>
      </c>
      <c r="P846" s="1" t="s">
        <v>4465</v>
      </c>
      <c r="Q846" s="1"/>
      <c r="R846" s="39"/>
      <c r="S846" s="154"/>
      <c r="T846" s="7" t="str">
        <f>Tabela813[[#This Row],[NR]]&amp;" - "&amp;Tabela813[[#This Row],[Especificação]]</f>
        <v>1.6.9.9.50.9.1.00 - Outros Serviços Sujeitos à Regulação - Principal</v>
      </c>
    </row>
    <row r="847" spans="1:20" x14ac:dyDescent="0.25">
      <c r="A847" s="179"/>
      <c r="B847" s="51"/>
      <c r="C847" s="22" t="s">
        <v>1537</v>
      </c>
      <c r="D847" s="22" t="s">
        <v>1542</v>
      </c>
      <c r="E847" s="22" t="s">
        <v>1549</v>
      </c>
      <c r="F847" s="22" t="s">
        <v>1549</v>
      </c>
      <c r="G847" s="22" t="s">
        <v>1570</v>
      </c>
      <c r="H847" s="22" t="s">
        <v>1549</v>
      </c>
      <c r="I847" s="22" t="s">
        <v>1546</v>
      </c>
      <c r="J847" s="22" t="s">
        <v>1543</v>
      </c>
      <c r="K847" s="20" t="str">
        <f>IF(Tabela813[[#This Row],[C]]&lt;&gt;"",IF(Tabela813[[#This Row],[RED]]&lt;&gt;"",(Tabela813[[#This Row],[RED]] &amp; "."),"") &amp; CONCATENATE(Tabela813[[#This Row],[C]],".",Tabela813[[#This Row],[O]],".",Tabela813[[#This Row],[E]],".",Tabela813[[#This Row],[D1]],".",Tabela813[[#This Row],[D2]],".",Tabela813[[#This Row],[D3]],".",Tabela813[[#This Row],[T]],".",Tabela813[[#This Row],[D4]]),"")</f>
        <v>1.6.9.9.50.9.2.00</v>
      </c>
      <c r="L847" s="23" t="s">
        <v>4498</v>
      </c>
      <c r="M847" s="20" t="str">
        <f t="shared" si="17"/>
        <v>A</v>
      </c>
      <c r="N847" s="20">
        <f>IF(VALUE(Tabela813[[#This Row],[RED]]) &gt; 0,1,0) + IF(VALUE(J847)&gt;0,8,IF(VALUE(I847)&gt;0,7,IF(VALUE(H847)&gt;0,6,IF(VALUE(G847)&gt;0,5,IF(VALUE(F847)&gt;0,4,IF(VALUE(E847)&gt;0,3,IF(VALUE(D847)&gt;0,2,1)))))))</f>
        <v>7</v>
      </c>
      <c r="O847" s="22" t="s">
        <v>55</v>
      </c>
      <c r="P847" s="1" t="s">
        <v>4465</v>
      </c>
      <c r="Q847" s="1"/>
      <c r="R847" s="39"/>
      <c r="S847" s="154"/>
      <c r="T847" s="7" t="str">
        <f>Tabela813[[#This Row],[NR]]&amp;" - "&amp;Tabela813[[#This Row],[Especificação]]</f>
        <v>1.6.9.9.50.9.2.00 - Outros Serviços Sujeitos à Regulação - Multas e Juros de Mora</v>
      </c>
    </row>
    <row r="848" spans="1:20" x14ac:dyDescent="0.25">
      <c r="A848" s="179"/>
      <c r="B848" s="51"/>
      <c r="C848" s="22" t="s">
        <v>1537</v>
      </c>
      <c r="D848" s="22" t="s">
        <v>1542</v>
      </c>
      <c r="E848" s="22" t="s">
        <v>1549</v>
      </c>
      <c r="F848" s="22" t="s">
        <v>1549</v>
      </c>
      <c r="G848" s="22" t="s">
        <v>1570</v>
      </c>
      <c r="H848" s="22" t="s">
        <v>1549</v>
      </c>
      <c r="I848" s="22" t="s">
        <v>1538</v>
      </c>
      <c r="J848" s="22" t="s">
        <v>1543</v>
      </c>
      <c r="K848" s="20" t="str">
        <f>IF(Tabela813[[#This Row],[C]]&lt;&gt;"",IF(Tabela813[[#This Row],[RED]]&lt;&gt;"",(Tabela813[[#This Row],[RED]] &amp; "."),"") &amp; CONCATENATE(Tabela813[[#This Row],[C]],".",Tabela813[[#This Row],[O]],".",Tabela813[[#This Row],[E]],".",Tabela813[[#This Row],[D1]],".",Tabela813[[#This Row],[D2]],".",Tabela813[[#This Row],[D3]],".",Tabela813[[#This Row],[T]],".",Tabela813[[#This Row],[D4]]),"")</f>
        <v>1.6.9.9.50.9.3.00</v>
      </c>
      <c r="L848" s="23" t="s">
        <v>4499</v>
      </c>
      <c r="M848" s="20" t="str">
        <f t="shared" si="17"/>
        <v>A</v>
      </c>
      <c r="N848" s="20">
        <f>IF(VALUE(Tabela813[[#This Row],[RED]]) &gt; 0,1,0) + IF(VALUE(J848)&gt;0,8,IF(VALUE(I848)&gt;0,7,IF(VALUE(H848)&gt;0,6,IF(VALUE(G848)&gt;0,5,IF(VALUE(F848)&gt;0,4,IF(VALUE(E848)&gt;0,3,IF(VALUE(D848)&gt;0,2,1)))))))</f>
        <v>7</v>
      </c>
      <c r="O848" s="22" t="s">
        <v>55</v>
      </c>
      <c r="P848" s="1" t="s">
        <v>4465</v>
      </c>
      <c r="Q848" s="1"/>
      <c r="R848" s="39"/>
      <c r="S848" s="154"/>
      <c r="T848" s="7" t="str">
        <f>Tabela813[[#This Row],[NR]]&amp;" - "&amp;Tabela813[[#This Row],[Especificação]]</f>
        <v>1.6.9.9.50.9.3.00 - Outros Serviços Sujeitos à Regulação - Dívida Ativa</v>
      </c>
    </row>
    <row r="849" spans="1:20" ht="30" x14ac:dyDescent="0.25">
      <c r="A849" s="179"/>
      <c r="B849" s="51"/>
      <c r="C849" s="22" t="s">
        <v>1537</v>
      </c>
      <c r="D849" s="22" t="s">
        <v>1542</v>
      </c>
      <c r="E849" s="22" t="s">
        <v>1549</v>
      </c>
      <c r="F849" s="22" t="s">
        <v>1549</v>
      </c>
      <c r="G849" s="22" t="s">
        <v>1570</v>
      </c>
      <c r="H849" s="22" t="s">
        <v>1549</v>
      </c>
      <c r="I849" s="22" t="s">
        <v>1547</v>
      </c>
      <c r="J849" s="22" t="s">
        <v>1543</v>
      </c>
      <c r="K849" s="20" t="str">
        <f>IF(Tabela813[[#This Row],[C]]&lt;&gt;"",IF(Tabela813[[#This Row],[RED]]&lt;&gt;"",(Tabela813[[#This Row],[RED]] &amp; "."),"") &amp; CONCATENATE(Tabela813[[#This Row],[C]],".",Tabela813[[#This Row],[O]],".",Tabela813[[#This Row],[E]],".",Tabela813[[#This Row],[D1]],".",Tabela813[[#This Row],[D2]],".",Tabela813[[#This Row],[D3]],".",Tabela813[[#This Row],[T]],".",Tabela813[[#This Row],[D4]]),"")</f>
        <v>1.6.9.9.50.9.4.00</v>
      </c>
      <c r="L849" s="23" t="s">
        <v>4500</v>
      </c>
      <c r="M849" s="20" t="str">
        <f t="shared" si="17"/>
        <v>A</v>
      </c>
      <c r="N849" s="20">
        <f>IF(VALUE(Tabela813[[#This Row],[RED]]) &gt; 0,1,0) + IF(VALUE(J849)&gt;0,8,IF(VALUE(I849)&gt;0,7,IF(VALUE(H849)&gt;0,6,IF(VALUE(G849)&gt;0,5,IF(VALUE(F849)&gt;0,4,IF(VALUE(E849)&gt;0,3,IF(VALUE(D849)&gt;0,2,1)))))))</f>
        <v>7</v>
      </c>
      <c r="O849" s="22" t="s">
        <v>55</v>
      </c>
      <c r="P849" s="1" t="s">
        <v>4465</v>
      </c>
      <c r="Q849" s="1"/>
      <c r="R849" s="39"/>
      <c r="S849" s="154"/>
      <c r="T849" s="7" t="str">
        <f>Tabela813[[#This Row],[NR]]&amp;" - "&amp;Tabela813[[#This Row],[Especificação]]</f>
        <v>1.6.9.9.50.9.4.00 - Outros Serviços Sujeitos à Regulação - Dívida Ativa - Multas e Juros de Mora da Dívida Ativa</v>
      </c>
    </row>
    <row r="850" spans="1:20" x14ac:dyDescent="0.25">
      <c r="A850" s="179"/>
      <c r="B850" s="51"/>
      <c r="C850" s="22" t="s">
        <v>1537</v>
      </c>
      <c r="D850" s="22" t="s">
        <v>1542</v>
      </c>
      <c r="E850" s="22" t="s">
        <v>1549</v>
      </c>
      <c r="F850" s="22" t="s">
        <v>1549</v>
      </c>
      <c r="G850" s="22" t="s">
        <v>1570</v>
      </c>
      <c r="H850" s="22" t="s">
        <v>1549</v>
      </c>
      <c r="I850" s="22" t="s">
        <v>1548</v>
      </c>
      <c r="J850" s="22" t="s">
        <v>1543</v>
      </c>
      <c r="K850" s="20" t="str">
        <f>IF(Tabela813[[#This Row],[C]]&lt;&gt;"",IF(Tabela813[[#This Row],[RED]]&lt;&gt;"",(Tabela813[[#This Row],[RED]] &amp; "."),"") &amp; CONCATENATE(Tabela813[[#This Row],[C]],".",Tabela813[[#This Row],[O]],".",Tabela813[[#This Row],[E]],".",Tabela813[[#This Row],[D1]],".",Tabela813[[#This Row],[D2]],".",Tabela813[[#This Row],[D3]],".",Tabela813[[#This Row],[T]],".",Tabela813[[#This Row],[D4]]),"")</f>
        <v>1.6.9.9.50.9.5.00</v>
      </c>
      <c r="L850" s="23" t="s">
        <v>4501</v>
      </c>
      <c r="M850" s="20" t="str">
        <f t="shared" si="17"/>
        <v>A</v>
      </c>
      <c r="N850" s="20">
        <f>IF(VALUE(Tabela813[[#This Row],[RED]]) &gt; 0,1,0) + IF(VALUE(J850)&gt;0,8,IF(VALUE(I850)&gt;0,7,IF(VALUE(H850)&gt;0,6,IF(VALUE(G850)&gt;0,5,IF(VALUE(F850)&gt;0,4,IF(VALUE(E850)&gt;0,3,IF(VALUE(D850)&gt;0,2,1)))))))</f>
        <v>7</v>
      </c>
      <c r="O850" s="22" t="s">
        <v>55</v>
      </c>
      <c r="P850" s="1" t="s">
        <v>4465</v>
      </c>
      <c r="Q850" s="1"/>
      <c r="R850" s="39"/>
      <c r="S850" s="154"/>
      <c r="T850" s="7" t="str">
        <f>Tabela813[[#This Row],[NR]]&amp;" - "&amp;Tabela813[[#This Row],[Especificação]]</f>
        <v>1.6.9.9.50.9.5.00 - Outros Serviços Sujeitos à Regulação - Multas</v>
      </c>
    </row>
    <row r="851" spans="1:20" x14ac:dyDescent="0.25">
      <c r="A851" s="179"/>
      <c r="B851" s="51"/>
      <c r="C851" s="22" t="s">
        <v>1537</v>
      </c>
      <c r="D851" s="22" t="s">
        <v>1542</v>
      </c>
      <c r="E851" s="22" t="s">
        <v>1549</v>
      </c>
      <c r="F851" s="22" t="s">
        <v>1549</v>
      </c>
      <c r="G851" s="22" t="s">
        <v>1570</v>
      </c>
      <c r="H851" s="22" t="s">
        <v>1549</v>
      </c>
      <c r="I851" s="22" t="s">
        <v>1542</v>
      </c>
      <c r="J851" s="22" t="s">
        <v>1543</v>
      </c>
      <c r="K851" s="20" t="str">
        <f>IF(Tabela813[[#This Row],[C]]&lt;&gt;"",IF(Tabela813[[#This Row],[RED]]&lt;&gt;"",(Tabela813[[#This Row],[RED]] &amp; "."),"") &amp; CONCATENATE(Tabela813[[#This Row],[C]],".",Tabela813[[#This Row],[O]],".",Tabela813[[#This Row],[E]],".",Tabela813[[#This Row],[D1]],".",Tabela813[[#This Row],[D2]],".",Tabela813[[#This Row],[D3]],".",Tabela813[[#This Row],[T]],".",Tabela813[[#This Row],[D4]]),"")</f>
        <v>1.6.9.9.50.9.6.00</v>
      </c>
      <c r="L851" s="23" t="s">
        <v>4502</v>
      </c>
      <c r="M851" s="20" t="str">
        <f t="shared" si="17"/>
        <v>A</v>
      </c>
      <c r="N851" s="20">
        <f>IF(VALUE(Tabela813[[#This Row],[RED]]) &gt; 0,1,0) + IF(VALUE(J851)&gt;0,8,IF(VALUE(I851)&gt;0,7,IF(VALUE(H851)&gt;0,6,IF(VALUE(G851)&gt;0,5,IF(VALUE(F851)&gt;0,4,IF(VALUE(E851)&gt;0,3,IF(VALUE(D851)&gt;0,2,1)))))))</f>
        <v>7</v>
      </c>
      <c r="O851" s="22" t="s">
        <v>55</v>
      </c>
      <c r="P851" s="1" t="s">
        <v>4465</v>
      </c>
      <c r="Q851" s="1"/>
      <c r="R851" s="39"/>
      <c r="S851" s="154"/>
      <c r="T851" s="38" t="str">
        <f>Tabela813[[#This Row],[NR]]&amp;" - "&amp;Tabela813[[#This Row],[Especificação]]</f>
        <v>1.6.9.9.50.9.6.00 - Outros Serviços Sujeitos à Regulação - Juros de Mora</v>
      </c>
    </row>
    <row r="852" spans="1:20" x14ac:dyDescent="0.25">
      <c r="A852" s="179"/>
      <c r="B852" s="51"/>
      <c r="C852" s="22" t="s">
        <v>1537</v>
      </c>
      <c r="D852" s="22" t="s">
        <v>1542</v>
      </c>
      <c r="E852" s="22" t="s">
        <v>1549</v>
      </c>
      <c r="F852" s="22" t="s">
        <v>1549</v>
      </c>
      <c r="G852" s="22" t="s">
        <v>1570</v>
      </c>
      <c r="H852" s="22" t="s">
        <v>1549</v>
      </c>
      <c r="I852" s="22" t="s">
        <v>1544</v>
      </c>
      <c r="J852" s="22" t="s">
        <v>1543</v>
      </c>
      <c r="K852" s="20" t="str">
        <f>IF(Tabela813[[#This Row],[C]]&lt;&gt;"",IF(Tabela813[[#This Row],[RED]]&lt;&gt;"",(Tabela813[[#This Row],[RED]] &amp; "."),"") &amp; CONCATENATE(Tabela813[[#This Row],[C]],".",Tabela813[[#This Row],[O]],".",Tabela813[[#This Row],[E]],".",Tabela813[[#This Row],[D1]],".",Tabela813[[#This Row],[D2]],".",Tabela813[[#This Row],[D3]],".",Tabela813[[#This Row],[T]],".",Tabela813[[#This Row],[D4]]),"")</f>
        <v>1.6.9.9.50.9.7.00</v>
      </c>
      <c r="L852" s="23" t="s">
        <v>4503</v>
      </c>
      <c r="M852" s="20" t="str">
        <f t="shared" si="17"/>
        <v>A</v>
      </c>
      <c r="N852" s="20">
        <f>IF(VALUE(Tabela813[[#This Row],[RED]]) &gt; 0,1,0) + IF(VALUE(J852)&gt;0,8,IF(VALUE(I852)&gt;0,7,IF(VALUE(H852)&gt;0,6,IF(VALUE(G852)&gt;0,5,IF(VALUE(F852)&gt;0,4,IF(VALUE(E852)&gt;0,3,IF(VALUE(D852)&gt;0,2,1)))))))</f>
        <v>7</v>
      </c>
      <c r="O852" s="22" t="s">
        <v>55</v>
      </c>
      <c r="P852" s="1" t="s">
        <v>4465</v>
      </c>
      <c r="Q852" s="1"/>
      <c r="R852" s="39"/>
      <c r="S852" s="154"/>
      <c r="T852" s="38" t="str">
        <f>Tabela813[[#This Row],[NR]]&amp;" - "&amp;Tabela813[[#This Row],[Especificação]]</f>
        <v>1.6.9.9.50.9.7.00 - Outros Serviços Sujeitos à Regulação - Dívida Ativa - Multas da Dívida Ativa</v>
      </c>
    </row>
    <row r="853" spans="1:20" x14ac:dyDescent="0.25">
      <c r="A853" s="179"/>
      <c r="B853" s="51"/>
      <c r="C853" s="22" t="s">
        <v>1537</v>
      </c>
      <c r="D853" s="22" t="s">
        <v>1542</v>
      </c>
      <c r="E853" s="22" t="s">
        <v>1549</v>
      </c>
      <c r="F853" s="22" t="s">
        <v>1549</v>
      </c>
      <c r="G853" s="22" t="s">
        <v>1570</v>
      </c>
      <c r="H853" s="22" t="s">
        <v>1549</v>
      </c>
      <c r="I853" s="22" t="s">
        <v>1545</v>
      </c>
      <c r="J853" s="22" t="s">
        <v>1543</v>
      </c>
      <c r="K853" s="20" t="str">
        <f>IF(Tabela813[[#This Row],[C]]&lt;&gt;"",IF(Tabela813[[#This Row],[RED]]&lt;&gt;"",(Tabela813[[#This Row],[RED]] &amp; "."),"") &amp; CONCATENATE(Tabela813[[#This Row],[C]],".",Tabela813[[#This Row],[O]],".",Tabela813[[#This Row],[E]],".",Tabela813[[#This Row],[D1]],".",Tabela813[[#This Row],[D2]],".",Tabela813[[#This Row],[D3]],".",Tabela813[[#This Row],[T]],".",Tabela813[[#This Row],[D4]]),"")</f>
        <v>1.6.9.9.50.9.8.00</v>
      </c>
      <c r="L853" s="23" t="s">
        <v>4504</v>
      </c>
      <c r="M853" s="20" t="str">
        <f t="shared" si="17"/>
        <v>A</v>
      </c>
      <c r="N853" s="20">
        <f>IF(VALUE(Tabela813[[#This Row],[RED]]) &gt; 0,1,0) + IF(VALUE(J853)&gt;0,8,IF(VALUE(I853)&gt;0,7,IF(VALUE(H853)&gt;0,6,IF(VALUE(G853)&gt;0,5,IF(VALUE(F853)&gt;0,4,IF(VALUE(E853)&gt;0,3,IF(VALUE(D853)&gt;0,2,1)))))))</f>
        <v>7</v>
      </c>
      <c r="O853" s="22" t="s">
        <v>55</v>
      </c>
      <c r="P853" s="1" t="s">
        <v>4465</v>
      </c>
      <c r="Q853" s="1"/>
      <c r="R853" s="39"/>
      <c r="S853" s="154"/>
      <c r="T853" s="7" t="str">
        <f>Tabela813[[#This Row],[NR]]&amp;" - "&amp;Tabela813[[#This Row],[Especificação]]</f>
        <v>1.6.9.9.50.9.8.00 - Outros Serviços Sujeitos à Regulação - Juros de Mora da Dívida Ativa</v>
      </c>
    </row>
    <row r="854" spans="1:20" x14ac:dyDescent="0.25">
      <c r="A854" s="179"/>
      <c r="B854" s="51"/>
      <c r="C854" s="22" t="s">
        <v>1537</v>
      </c>
      <c r="D854" s="22" t="s">
        <v>1542</v>
      </c>
      <c r="E854" s="22" t="s">
        <v>1549</v>
      </c>
      <c r="F854" s="22" t="s">
        <v>1549</v>
      </c>
      <c r="G854" s="22" t="s">
        <v>1553</v>
      </c>
      <c r="H854" s="22" t="s">
        <v>1540</v>
      </c>
      <c r="I854" s="22" t="s">
        <v>1540</v>
      </c>
      <c r="J854" s="22" t="s">
        <v>1543</v>
      </c>
      <c r="K854" s="20" t="str">
        <f>IF(Tabela813[[#This Row],[C]]&lt;&gt;"",IF(Tabela813[[#This Row],[RED]]&lt;&gt;"",(Tabela813[[#This Row],[RED]] &amp; "."),"") &amp; CONCATENATE(Tabela813[[#This Row],[C]],".",Tabela813[[#This Row],[O]],".",Tabela813[[#This Row],[E]],".",Tabela813[[#This Row],[D1]],".",Tabela813[[#This Row],[D2]],".",Tabela813[[#This Row],[D3]],".",Tabela813[[#This Row],[T]],".",Tabela813[[#This Row],[D4]]),"")</f>
        <v>1.6.9.9.99.0.0.00</v>
      </c>
      <c r="L854" s="23" t="s">
        <v>318</v>
      </c>
      <c r="M854" s="20" t="str">
        <f t="shared" si="17"/>
        <v>S</v>
      </c>
      <c r="N854" s="20">
        <f>IF(VALUE(Tabela813[[#This Row],[RED]]) &gt; 0,1,0) + IF(VALUE(J854)&gt;0,8,IF(VALUE(I854)&gt;0,7,IF(VALUE(H854)&gt;0,6,IF(VALUE(G854)&gt;0,5,IF(VALUE(F854)&gt;0,4,IF(VALUE(E854)&gt;0,3,IF(VALUE(D854)&gt;0,2,1)))))))</f>
        <v>5</v>
      </c>
      <c r="O854" s="22" t="s">
        <v>51</v>
      </c>
      <c r="P854" s="1" t="s">
        <v>320</v>
      </c>
      <c r="Q854" s="1"/>
      <c r="R854" s="39"/>
      <c r="S854" s="154" t="s">
        <v>158</v>
      </c>
      <c r="T854" s="7" t="str">
        <f>Tabela813[[#This Row],[NR]]&amp;" - "&amp;Tabela813[[#This Row],[Especificação]]</f>
        <v>1.6.9.9.99.0.0.00 - Outros Serviços</v>
      </c>
    </row>
    <row r="855" spans="1:20" x14ac:dyDescent="0.25">
      <c r="A855" s="179"/>
      <c r="B855" s="51"/>
      <c r="C855" s="22" t="s">
        <v>1537</v>
      </c>
      <c r="D855" s="22" t="s">
        <v>1542</v>
      </c>
      <c r="E855" s="22" t="s">
        <v>1549</v>
      </c>
      <c r="F855" s="22" t="s">
        <v>1549</v>
      </c>
      <c r="G855" s="22" t="s">
        <v>1553</v>
      </c>
      <c r="H855" s="22" t="s">
        <v>1540</v>
      </c>
      <c r="I855" s="22" t="s">
        <v>1537</v>
      </c>
      <c r="J855" s="22" t="s">
        <v>1543</v>
      </c>
      <c r="K855" s="20" t="str">
        <f>IF(Tabela813[[#This Row],[C]]&lt;&gt;"",IF(Tabela813[[#This Row],[RED]]&lt;&gt;"",(Tabela813[[#This Row],[RED]] &amp; "."),"") &amp; CONCATENATE(Tabela813[[#This Row],[C]],".",Tabela813[[#This Row],[O]],".",Tabela813[[#This Row],[E]],".",Tabela813[[#This Row],[D1]],".",Tabela813[[#This Row],[D2]],".",Tabela813[[#This Row],[D3]],".",Tabela813[[#This Row],[T]],".",Tabela813[[#This Row],[D4]]),"")</f>
        <v>1.6.9.9.99.0.1.00</v>
      </c>
      <c r="L855" s="23" t="s">
        <v>1324</v>
      </c>
      <c r="M855" s="20" t="str">
        <f t="shared" ref="M855:M920" si="18">IF(N855 &lt; N856,"S","A")</f>
        <v>A</v>
      </c>
      <c r="N855" s="20">
        <f>IF(VALUE(Tabela813[[#This Row],[RED]]) &gt; 0,1,0) + IF(VALUE(J855)&gt;0,8,IF(VALUE(I855)&gt;0,7,IF(VALUE(H855)&gt;0,6,IF(VALUE(G855)&gt;0,5,IF(VALUE(F855)&gt;0,4,IF(VALUE(E855)&gt;0,3,IF(VALUE(D855)&gt;0,2,1)))))))</f>
        <v>7</v>
      </c>
      <c r="O855" s="22" t="s">
        <v>51</v>
      </c>
      <c r="P855" s="1" t="s">
        <v>320</v>
      </c>
      <c r="Q855" s="1"/>
      <c r="R855" s="39"/>
      <c r="S855" s="154" t="s">
        <v>158</v>
      </c>
      <c r="T855" s="7" t="str">
        <f>Tabela813[[#This Row],[NR]]&amp;" - "&amp;Tabela813[[#This Row],[Especificação]]</f>
        <v>1.6.9.9.99.0.1.00 - Outros Serviços - Principal</v>
      </c>
    </row>
    <row r="856" spans="1:20" x14ac:dyDescent="0.25">
      <c r="A856" s="179"/>
      <c r="B856" s="51"/>
      <c r="C856" s="22" t="s">
        <v>1537</v>
      </c>
      <c r="D856" s="22" t="s">
        <v>1542</v>
      </c>
      <c r="E856" s="22" t="s">
        <v>1549</v>
      </c>
      <c r="F856" s="22" t="s">
        <v>1549</v>
      </c>
      <c r="G856" s="22" t="s">
        <v>1553</v>
      </c>
      <c r="H856" s="22" t="s">
        <v>1540</v>
      </c>
      <c r="I856" s="22" t="s">
        <v>1546</v>
      </c>
      <c r="J856" s="22" t="s">
        <v>1543</v>
      </c>
      <c r="K856" s="20" t="str">
        <f>IF(Tabela813[[#This Row],[C]]&lt;&gt;"",IF(Tabela813[[#This Row],[RED]]&lt;&gt;"",(Tabela813[[#This Row],[RED]] &amp; "."),"") &amp; CONCATENATE(Tabela813[[#This Row],[C]],".",Tabela813[[#This Row],[O]],".",Tabela813[[#This Row],[E]],".",Tabela813[[#This Row],[D1]],".",Tabela813[[#This Row],[D2]],".",Tabela813[[#This Row],[D3]],".",Tabela813[[#This Row],[T]],".",Tabela813[[#This Row],[D4]]),"")</f>
        <v>1.6.9.9.99.0.2.00</v>
      </c>
      <c r="L856" s="23" t="s">
        <v>1325</v>
      </c>
      <c r="M856" s="20" t="str">
        <f t="shared" si="18"/>
        <v>A</v>
      </c>
      <c r="N856" s="20">
        <f>IF(VALUE(Tabela813[[#This Row],[RED]]) &gt; 0,1,0) + IF(VALUE(J856)&gt;0,8,IF(VALUE(I856)&gt;0,7,IF(VALUE(H856)&gt;0,6,IF(VALUE(G856)&gt;0,5,IF(VALUE(F856)&gt;0,4,IF(VALUE(E856)&gt;0,3,IF(VALUE(D856)&gt;0,2,1)))))))</f>
        <v>7</v>
      </c>
      <c r="O856" s="22" t="s">
        <v>51</v>
      </c>
      <c r="P856" s="1" t="s">
        <v>320</v>
      </c>
      <c r="Q856" s="1"/>
      <c r="R856" s="39"/>
      <c r="S856" s="154" t="s">
        <v>158</v>
      </c>
      <c r="T856" s="7" t="str">
        <f>Tabela813[[#This Row],[NR]]&amp;" - "&amp;Tabela813[[#This Row],[Especificação]]</f>
        <v>1.6.9.9.99.0.2.00 - Outros Serviços - Multas e Juros de Mora</v>
      </c>
    </row>
    <row r="857" spans="1:20" x14ac:dyDescent="0.25">
      <c r="A857" s="179"/>
      <c r="B857" s="51"/>
      <c r="C857" s="22" t="s">
        <v>1537</v>
      </c>
      <c r="D857" s="22" t="s">
        <v>1542</v>
      </c>
      <c r="E857" s="22" t="s">
        <v>1549</v>
      </c>
      <c r="F857" s="22" t="s">
        <v>1549</v>
      </c>
      <c r="G857" s="22" t="s">
        <v>1553</v>
      </c>
      <c r="H857" s="22" t="s">
        <v>1540</v>
      </c>
      <c r="I857" s="22" t="s">
        <v>1538</v>
      </c>
      <c r="J857" s="22" t="s">
        <v>1543</v>
      </c>
      <c r="K857" s="20" t="str">
        <f>IF(Tabela813[[#This Row],[C]]&lt;&gt;"",IF(Tabela813[[#This Row],[RED]]&lt;&gt;"",(Tabela813[[#This Row],[RED]] &amp; "."),"") &amp; CONCATENATE(Tabela813[[#This Row],[C]],".",Tabela813[[#This Row],[O]],".",Tabela813[[#This Row],[E]],".",Tabela813[[#This Row],[D1]],".",Tabela813[[#This Row],[D2]],".",Tabela813[[#This Row],[D3]],".",Tabela813[[#This Row],[T]],".",Tabela813[[#This Row],[D4]]),"")</f>
        <v>1.6.9.9.99.0.3.00</v>
      </c>
      <c r="L857" s="23" t="s">
        <v>1326</v>
      </c>
      <c r="M857" s="20" t="str">
        <f t="shared" si="18"/>
        <v>A</v>
      </c>
      <c r="N857" s="20">
        <f>IF(VALUE(Tabela813[[#This Row],[RED]]) &gt; 0,1,0) + IF(VALUE(J857)&gt;0,8,IF(VALUE(I857)&gt;0,7,IF(VALUE(H857)&gt;0,6,IF(VALUE(G857)&gt;0,5,IF(VALUE(F857)&gt;0,4,IF(VALUE(E857)&gt;0,3,IF(VALUE(D857)&gt;0,2,1)))))))</f>
        <v>7</v>
      </c>
      <c r="O857" s="22" t="s">
        <v>51</v>
      </c>
      <c r="P857" s="1" t="s">
        <v>320</v>
      </c>
      <c r="Q857" s="1"/>
      <c r="R857" s="39"/>
      <c r="S857" s="154" t="s">
        <v>158</v>
      </c>
      <c r="T857" s="7" t="str">
        <f>Tabela813[[#This Row],[NR]]&amp;" - "&amp;Tabela813[[#This Row],[Especificação]]</f>
        <v>1.6.9.9.99.0.3.00 - Outros Serviços - Dívida Ativa</v>
      </c>
    </row>
    <row r="858" spans="1:20" x14ac:dyDescent="0.25">
      <c r="A858" s="179"/>
      <c r="B858" s="51"/>
      <c r="C858" s="22" t="s">
        <v>1537</v>
      </c>
      <c r="D858" s="22" t="s">
        <v>1542</v>
      </c>
      <c r="E858" s="22" t="s">
        <v>1549</v>
      </c>
      <c r="F858" s="22" t="s">
        <v>1549</v>
      </c>
      <c r="G858" s="22" t="s">
        <v>1553</v>
      </c>
      <c r="H858" s="22" t="s">
        <v>1540</v>
      </c>
      <c r="I858" s="22" t="s">
        <v>1547</v>
      </c>
      <c r="J858" s="22" t="s">
        <v>1543</v>
      </c>
      <c r="K858" s="20" t="str">
        <f>IF(Tabela813[[#This Row],[C]]&lt;&gt;"",IF(Tabela813[[#This Row],[RED]]&lt;&gt;"",(Tabela813[[#This Row],[RED]] &amp; "."),"") &amp; CONCATENATE(Tabela813[[#This Row],[C]],".",Tabela813[[#This Row],[O]],".",Tabela813[[#This Row],[E]],".",Tabela813[[#This Row],[D1]],".",Tabela813[[#This Row],[D2]],".",Tabela813[[#This Row],[D3]],".",Tabela813[[#This Row],[T]],".",Tabela813[[#This Row],[D4]]),"")</f>
        <v>1.6.9.9.99.0.4.00</v>
      </c>
      <c r="L858" s="23" t="s">
        <v>1327</v>
      </c>
      <c r="M858" s="20" t="str">
        <f t="shared" si="18"/>
        <v>A</v>
      </c>
      <c r="N858" s="20">
        <f>IF(VALUE(Tabela813[[#This Row],[RED]]) &gt; 0,1,0) + IF(VALUE(J858)&gt;0,8,IF(VALUE(I858)&gt;0,7,IF(VALUE(H858)&gt;0,6,IF(VALUE(G858)&gt;0,5,IF(VALUE(F858)&gt;0,4,IF(VALUE(E858)&gt;0,3,IF(VALUE(D858)&gt;0,2,1)))))))</f>
        <v>7</v>
      </c>
      <c r="O858" s="22" t="s">
        <v>51</v>
      </c>
      <c r="P858" s="1" t="s">
        <v>320</v>
      </c>
      <c r="Q858" s="1"/>
      <c r="R858" s="39"/>
      <c r="S858" s="154" t="s">
        <v>158</v>
      </c>
      <c r="T858" s="7" t="str">
        <f>Tabela813[[#This Row],[NR]]&amp;" - "&amp;Tabela813[[#This Row],[Especificação]]</f>
        <v>1.6.9.9.99.0.4.00 - Outros Serviços - Dívida Ativa - Multas e Juros de Mora da Dívida Ativa</v>
      </c>
    </row>
    <row r="859" spans="1:20" x14ac:dyDescent="0.25">
      <c r="A859" s="179"/>
      <c r="B859" s="51"/>
      <c r="C859" s="22" t="s">
        <v>1537</v>
      </c>
      <c r="D859" s="22" t="s">
        <v>1542</v>
      </c>
      <c r="E859" s="22" t="s">
        <v>1549</v>
      </c>
      <c r="F859" s="22" t="s">
        <v>1549</v>
      </c>
      <c r="G859" s="22" t="s">
        <v>1553</v>
      </c>
      <c r="H859" s="22" t="s">
        <v>1540</v>
      </c>
      <c r="I859" s="22" t="s">
        <v>1548</v>
      </c>
      <c r="J859" s="22" t="s">
        <v>1543</v>
      </c>
      <c r="K859" s="20" t="str">
        <f>IF(Tabela813[[#This Row],[C]]&lt;&gt;"",IF(Tabela813[[#This Row],[RED]]&lt;&gt;"",(Tabela813[[#This Row],[RED]] &amp; "."),"") &amp; CONCATENATE(Tabela813[[#This Row],[C]],".",Tabela813[[#This Row],[O]],".",Tabela813[[#This Row],[E]],".",Tabela813[[#This Row],[D1]],".",Tabela813[[#This Row],[D2]],".",Tabela813[[#This Row],[D3]],".",Tabela813[[#This Row],[T]],".",Tabela813[[#This Row],[D4]]),"")</f>
        <v>1.6.9.9.99.0.5.00</v>
      </c>
      <c r="L859" s="23" t="s">
        <v>1328</v>
      </c>
      <c r="M859" s="20" t="str">
        <f t="shared" si="18"/>
        <v>A</v>
      </c>
      <c r="N859" s="20">
        <f>IF(VALUE(Tabela813[[#This Row],[RED]]) &gt; 0,1,0) + IF(VALUE(J859)&gt;0,8,IF(VALUE(I859)&gt;0,7,IF(VALUE(H859)&gt;0,6,IF(VALUE(G859)&gt;0,5,IF(VALUE(F859)&gt;0,4,IF(VALUE(E859)&gt;0,3,IF(VALUE(D859)&gt;0,2,1)))))))</f>
        <v>7</v>
      </c>
      <c r="O859" s="22" t="s">
        <v>51</v>
      </c>
      <c r="P859" s="1" t="s">
        <v>320</v>
      </c>
      <c r="Q859" s="1"/>
      <c r="R859" s="39"/>
      <c r="S859" s="154" t="s">
        <v>158</v>
      </c>
      <c r="T859" s="7" t="str">
        <f>Tabela813[[#This Row],[NR]]&amp;" - "&amp;Tabela813[[#This Row],[Especificação]]</f>
        <v>1.6.9.9.99.0.5.00 - Outros Serviços - Multas</v>
      </c>
    </row>
    <row r="860" spans="1:20" x14ac:dyDescent="0.25">
      <c r="A860" s="179"/>
      <c r="B860" s="51"/>
      <c r="C860" s="22" t="s">
        <v>1537</v>
      </c>
      <c r="D860" s="22" t="s">
        <v>1542</v>
      </c>
      <c r="E860" s="22" t="s">
        <v>1549</v>
      </c>
      <c r="F860" s="22" t="s">
        <v>1549</v>
      </c>
      <c r="G860" s="22" t="s">
        <v>1553</v>
      </c>
      <c r="H860" s="22" t="s">
        <v>1540</v>
      </c>
      <c r="I860" s="22" t="s">
        <v>1542</v>
      </c>
      <c r="J860" s="22" t="s">
        <v>1543</v>
      </c>
      <c r="K860" s="20" t="str">
        <f>IF(Tabela813[[#This Row],[C]]&lt;&gt;"",IF(Tabela813[[#This Row],[RED]]&lt;&gt;"",(Tabela813[[#This Row],[RED]] &amp; "."),"") &amp; CONCATENATE(Tabela813[[#This Row],[C]],".",Tabela813[[#This Row],[O]],".",Tabela813[[#This Row],[E]],".",Tabela813[[#This Row],[D1]],".",Tabela813[[#This Row],[D2]],".",Tabela813[[#This Row],[D3]],".",Tabela813[[#This Row],[T]],".",Tabela813[[#This Row],[D4]]),"")</f>
        <v>1.6.9.9.99.0.6.00</v>
      </c>
      <c r="L860" s="23" t="s">
        <v>1329</v>
      </c>
      <c r="M860" s="20" t="str">
        <f t="shared" si="18"/>
        <v>A</v>
      </c>
      <c r="N860" s="20">
        <f>IF(VALUE(Tabela813[[#This Row],[RED]]) &gt; 0,1,0) + IF(VALUE(J860)&gt;0,8,IF(VALUE(I860)&gt;0,7,IF(VALUE(H860)&gt;0,6,IF(VALUE(G860)&gt;0,5,IF(VALUE(F860)&gt;0,4,IF(VALUE(E860)&gt;0,3,IF(VALUE(D860)&gt;0,2,1)))))))</f>
        <v>7</v>
      </c>
      <c r="O860" s="22" t="s">
        <v>51</v>
      </c>
      <c r="P860" s="1" t="s">
        <v>320</v>
      </c>
      <c r="Q860" s="1"/>
      <c r="R860" s="39"/>
      <c r="S860" s="154" t="s">
        <v>158</v>
      </c>
      <c r="T860" s="7" t="str">
        <f>Tabela813[[#This Row],[NR]]&amp;" - "&amp;Tabela813[[#This Row],[Especificação]]</f>
        <v>1.6.9.9.99.0.6.00 - Outros Serviços - Juros de Mora</v>
      </c>
    </row>
    <row r="861" spans="1:20" x14ac:dyDescent="0.25">
      <c r="A861" s="179"/>
      <c r="B861" s="51"/>
      <c r="C861" s="22" t="s">
        <v>1537</v>
      </c>
      <c r="D861" s="22" t="s">
        <v>1542</v>
      </c>
      <c r="E861" s="22" t="s">
        <v>1549</v>
      </c>
      <c r="F861" s="22" t="s">
        <v>1549</v>
      </c>
      <c r="G861" s="22" t="s">
        <v>1553</v>
      </c>
      <c r="H861" s="22" t="s">
        <v>1540</v>
      </c>
      <c r="I861" s="22" t="s">
        <v>1544</v>
      </c>
      <c r="J861" s="22" t="s">
        <v>1543</v>
      </c>
      <c r="K861" s="20" t="str">
        <f>IF(Tabela813[[#This Row],[C]]&lt;&gt;"",IF(Tabela813[[#This Row],[RED]]&lt;&gt;"",(Tabela813[[#This Row],[RED]] &amp; "."),"") &amp; CONCATENATE(Tabela813[[#This Row],[C]],".",Tabela813[[#This Row],[O]],".",Tabela813[[#This Row],[E]],".",Tabela813[[#This Row],[D1]],".",Tabela813[[#This Row],[D2]],".",Tabela813[[#This Row],[D3]],".",Tabela813[[#This Row],[T]],".",Tabela813[[#This Row],[D4]]),"")</f>
        <v>1.6.9.9.99.0.7.00</v>
      </c>
      <c r="L861" s="23" t="s">
        <v>1330</v>
      </c>
      <c r="M861" s="20" t="str">
        <f t="shared" si="18"/>
        <v>A</v>
      </c>
      <c r="N861" s="20">
        <f>IF(VALUE(Tabela813[[#This Row],[RED]]) &gt; 0,1,0) + IF(VALUE(J861)&gt;0,8,IF(VALUE(I861)&gt;0,7,IF(VALUE(H861)&gt;0,6,IF(VALUE(G861)&gt;0,5,IF(VALUE(F861)&gt;0,4,IF(VALUE(E861)&gt;0,3,IF(VALUE(D861)&gt;0,2,1)))))))</f>
        <v>7</v>
      </c>
      <c r="O861" s="22" t="s">
        <v>51</v>
      </c>
      <c r="P861" s="1" t="s">
        <v>320</v>
      </c>
      <c r="Q861" s="1"/>
      <c r="R861" s="39"/>
      <c r="S861" s="154" t="s">
        <v>158</v>
      </c>
      <c r="T861" s="7" t="str">
        <f>Tabela813[[#This Row],[NR]]&amp;" - "&amp;Tabela813[[#This Row],[Especificação]]</f>
        <v>1.6.9.9.99.0.7.00 - Outros Serviços - Dívida Ativa - Multas da Dívida Ativa</v>
      </c>
    </row>
    <row r="862" spans="1:20" x14ac:dyDescent="0.25">
      <c r="A862" s="179"/>
      <c r="B862" s="51"/>
      <c r="C862" s="22" t="s">
        <v>1537</v>
      </c>
      <c r="D862" s="22" t="s">
        <v>1542</v>
      </c>
      <c r="E862" s="22" t="s">
        <v>1549</v>
      </c>
      <c r="F862" s="22" t="s">
        <v>1549</v>
      </c>
      <c r="G862" s="22" t="s">
        <v>1553</v>
      </c>
      <c r="H862" s="22" t="s">
        <v>1540</v>
      </c>
      <c r="I862" s="22" t="s">
        <v>1545</v>
      </c>
      <c r="J862" s="22" t="s">
        <v>1543</v>
      </c>
      <c r="K862" s="20" t="str">
        <f>IF(Tabela813[[#This Row],[C]]&lt;&gt;"",IF(Tabela813[[#This Row],[RED]]&lt;&gt;"",(Tabela813[[#This Row],[RED]] &amp; "."),"") &amp; CONCATENATE(Tabela813[[#This Row],[C]],".",Tabela813[[#This Row],[O]],".",Tabela813[[#This Row],[E]],".",Tabela813[[#This Row],[D1]],".",Tabela813[[#This Row],[D2]],".",Tabela813[[#This Row],[D3]],".",Tabela813[[#This Row],[T]],".",Tabela813[[#This Row],[D4]]),"")</f>
        <v>1.6.9.9.99.0.8.00</v>
      </c>
      <c r="L862" s="23" t="s">
        <v>1331</v>
      </c>
      <c r="M862" s="20" t="str">
        <f t="shared" si="18"/>
        <v>A</v>
      </c>
      <c r="N862" s="20">
        <f>IF(VALUE(Tabela813[[#This Row],[RED]]) &gt; 0,1,0) + IF(VALUE(J862)&gt;0,8,IF(VALUE(I862)&gt;0,7,IF(VALUE(H862)&gt;0,6,IF(VALUE(G862)&gt;0,5,IF(VALUE(F862)&gt;0,4,IF(VALUE(E862)&gt;0,3,IF(VALUE(D862)&gt;0,2,1)))))))</f>
        <v>7</v>
      </c>
      <c r="O862" s="22" t="s">
        <v>51</v>
      </c>
      <c r="P862" s="1" t="s">
        <v>320</v>
      </c>
      <c r="Q862" s="1"/>
      <c r="R862" s="39"/>
      <c r="S862" s="154" t="s">
        <v>158</v>
      </c>
      <c r="T862" s="7" t="str">
        <f>Tabela813[[#This Row],[NR]]&amp;" - "&amp;Tabela813[[#This Row],[Especificação]]</f>
        <v>1.6.9.9.99.0.8.00 - Outros Serviços - Juros de Mora da Dívida Ativa</v>
      </c>
    </row>
    <row r="863" spans="1:20" ht="45" x14ac:dyDescent="0.25">
      <c r="A863" s="179"/>
      <c r="B863" s="51"/>
      <c r="C863" s="22" t="s">
        <v>1537</v>
      </c>
      <c r="D863" s="22" t="s">
        <v>1544</v>
      </c>
      <c r="E863" s="22" t="s">
        <v>1540</v>
      </c>
      <c r="F863" s="22" t="s">
        <v>1540</v>
      </c>
      <c r="G863" s="22" t="s">
        <v>1543</v>
      </c>
      <c r="H863" s="22" t="s">
        <v>1540</v>
      </c>
      <c r="I863" s="22" t="s">
        <v>1540</v>
      </c>
      <c r="J863" s="22" t="s">
        <v>1543</v>
      </c>
      <c r="K863" s="20" t="str">
        <f>IF(Tabela813[[#This Row],[C]]&lt;&gt;"",IF(Tabela813[[#This Row],[RED]]&lt;&gt;"",(Tabela813[[#This Row],[RED]] &amp; "."),"") &amp; CONCATENATE(Tabela813[[#This Row],[C]],".",Tabela813[[#This Row],[O]],".",Tabela813[[#This Row],[E]],".",Tabela813[[#This Row],[D1]],".",Tabela813[[#This Row],[D2]],".",Tabela813[[#This Row],[D3]],".",Tabela813[[#This Row],[T]],".",Tabela813[[#This Row],[D4]]),"")</f>
        <v>1.7.0.0.00.0.0.00</v>
      </c>
      <c r="L863" s="23" t="s">
        <v>321</v>
      </c>
      <c r="M863" s="20" t="str">
        <f t="shared" si="18"/>
        <v>S</v>
      </c>
      <c r="N863" s="20">
        <f>IF(VALUE(Tabela813[[#This Row],[RED]]) &gt; 0,1,0) + IF(VALUE(J863)&gt;0,8,IF(VALUE(I863)&gt;0,7,IF(VALUE(H863)&gt;0,6,IF(VALUE(G863)&gt;0,5,IF(VALUE(F863)&gt;0,4,IF(VALUE(E863)&gt;0,3,IF(VALUE(D863)&gt;0,2,1)))))))</f>
        <v>2</v>
      </c>
      <c r="O863" s="22" t="s">
        <v>45</v>
      </c>
      <c r="P863" s="1" t="s">
        <v>322</v>
      </c>
      <c r="Q863" s="1"/>
      <c r="R863" s="39"/>
      <c r="S863" s="154" t="s">
        <v>158</v>
      </c>
      <c r="T863" s="7" t="str">
        <f>Tabela813[[#This Row],[NR]]&amp;" - "&amp;Tabela813[[#This Row],[Especificação]]</f>
        <v>1.7.0.0.00.0.0.00 - Transferências Correntes</v>
      </c>
    </row>
    <row r="864" spans="1:20" ht="45" x14ac:dyDescent="0.25">
      <c r="A864" s="179"/>
      <c r="B864" s="51"/>
      <c r="C864" s="22" t="s">
        <v>1537</v>
      </c>
      <c r="D864" s="22" t="s">
        <v>1544</v>
      </c>
      <c r="E864" s="22" t="s">
        <v>1537</v>
      </c>
      <c r="F864" s="22" t="s">
        <v>1540</v>
      </c>
      <c r="G864" s="22" t="s">
        <v>1543</v>
      </c>
      <c r="H864" s="22" t="s">
        <v>1540</v>
      </c>
      <c r="I864" s="22" t="s">
        <v>1540</v>
      </c>
      <c r="J864" s="22" t="s">
        <v>1543</v>
      </c>
      <c r="K864" s="20" t="str">
        <f>IF(Tabela813[[#This Row],[C]]&lt;&gt;"",IF(Tabela813[[#This Row],[RED]]&lt;&gt;"",(Tabela813[[#This Row],[RED]] &amp; "."),"") &amp; CONCATENATE(Tabela813[[#This Row],[C]],".",Tabela813[[#This Row],[O]],".",Tabela813[[#This Row],[E]],".",Tabela813[[#This Row],[D1]],".",Tabela813[[#This Row],[D2]],".",Tabela813[[#This Row],[D3]],".",Tabela813[[#This Row],[T]],".",Tabela813[[#This Row],[D4]]),"")</f>
        <v>1.7.1.0.00.0.0.00</v>
      </c>
      <c r="L864" s="23" t="s">
        <v>3743</v>
      </c>
      <c r="M864" s="20" t="str">
        <f t="shared" si="18"/>
        <v>S</v>
      </c>
      <c r="N864" s="20">
        <f>IF(VALUE(Tabela813[[#This Row],[RED]]) &gt; 0,1,0) + IF(VALUE(J864)&gt;0,8,IF(VALUE(I864)&gt;0,7,IF(VALUE(H864)&gt;0,6,IF(VALUE(G864)&gt;0,5,IF(VALUE(F864)&gt;0,4,IF(VALUE(E864)&gt;0,3,IF(VALUE(D864)&gt;0,2,1)))))))</f>
        <v>3</v>
      </c>
      <c r="O864" s="22" t="s">
        <v>45</v>
      </c>
      <c r="P864" s="1" t="s">
        <v>323</v>
      </c>
      <c r="Q864" s="1"/>
      <c r="R864" s="39"/>
      <c r="S864" s="154" t="s">
        <v>158</v>
      </c>
      <c r="T864" s="7" t="str">
        <f>Tabela813[[#This Row],[NR]]&amp;" - "&amp;Tabela813[[#This Row],[Especificação]]</f>
        <v>1.7.1.0.00.0.0.00 - Transferências da União e de Suas Entidades</v>
      </c>
    </row>
    <row r="865" spans="1:20" ht="45" x14ac:dyDescent="0.25">
      <c r="A865" s="179"/>
      <c r="B865" s="51"/>
      <c r="C865" s="22" t="s">
        <v>1537</v>
      </c>
      <c r="D865" s="22" t="s">
        <v>1544</v>
      </c>
      <c r="E865" s="22" t="s">
        <v>1537</v>
      </c>
      <c r="F865" s="22" t="s">
        <v>1537</v>
      </c>
      <c r="G865" s="22" t="s">
        <v>1543</v>
      </c>
      <c r="H865" s="22" t="s">
        <v>1540</v>
      </c>
      <c r="I865" s="22" t="s">
        <v>1540</v>
      </c>
      <c r="J865" s="22" t="s">
        <v>1543</v>
      </c>
      <c r="K865" s="20" t="str">
        <f>IF(Tabela813[[#This Row],[C]]&lt;&gt;"",IF(Tabela813[[#This Row],[RED]]&lt;&gt;"",(Tabela813[[#This Row],[RED]] &amp; "."),"") &amp; CONCATENATE(Tabela813[[#This Row],[C]],".",Tabela813[[#This Row],[O]],".",Tabela813[[#This Row],[E]],".",Tabela813[[#This Row],[D1]],".",Tabela813[[#This Row],[D2]],".",Tabela813[[#This Row],[D3]],".",Tabela813[[#This Row],[T]],".",Tabela813[[#This Row],[D4]]),"")</f>
        <v>1.7.1.1.00.0.0.00</v>
      </c>
      <c r="L865" s="23" t="s">
        <v>324</v>
      </c>
      <c r="M865" s="20" t="str">
        <f t="shared" si="18"/>
        <v>S</v>
      </c>
      <c r="N865" s="20">
        <f>IF(VALUE(Tabela813[[#This Row],[RED]]) &gt; 0,1,0) + IF(VALUE(J865)&gt;0,8,IF(VALUE(I865)&gt;0,7,IF(VALUE(H865)&gt;0,6,IF(VALUE(G865)&gt;0,5,IF(VALUE(F865)&gt;0,4,IF(VALUE(E865)&gt;0,3,IF(VALUE(D865)&gt;0,2,1)))))))</f>
        <v>4</v>
      </c>
      <c r="O865" s="22" t="s">
        <v>45</v>
      </c>
      <c r="P865" s="1" t="s">
        <v>3014</v>
      </c>
      <c r="Q865" s="1"/>
      <c r="R865" s="39"/>
      <c r="S865" s="154" t="s">
        <v>158</v>
      </c>
      <c r="T865" s="7" t="str">
        <f>Tabela813[[#This Row],[NR]]&amp;" - "&amp;Tabela813[[#This Row],[Especificação]]</f>
        <v>1.7.1.1.00.0.0.00 - Transferências Decorrentes de Participação na Receita da União</v>
      </c>
    </row>
    <row r="866" spans="1:20" x14ac:dyDescent="0.25">
      <c r="A866" s="179"/>
      <c r="B866" s="51"/>
      <c r="C866" s="22" t="s">
        <v>1537</v>
      </c>
      <c r="D866" s="22" t="s">
        <v>1544</v>
      </c>
      <c r="E866" s="22" t="s">
        <v>1537</v>
      </c>
      <c r="F866" s="22" t="s">
        <v>1537</v>
      </c>
      <c r="G866" s="22" t="s">
        <v>1575</v>
      </c>
      <c r="H866" s="22" t="s">
        <v>1540</v>
      </c>
      <c r="I866" s="22" t="s">
        <v>1540</v>
      </c>
      <c r="J866" s="22" t="s">
        <v>1543</v>
      </c>
      <c r="K866" s="20" t="str">
        <f>IF(Tabela813[[#This Row],[C]]&lt;&gt;"",IF(Tabela813[[#This Row],[RED]]&lt;&gt;"",(Tabela813[[#This Row],[RED]] &amp; "."),"") &amp; CONCATENATE(Tabela813[[#This Row],[C]],".",Tabela813[[#This Row],[O]],".",Tabela813[[#This Row],[E]],".",Tabela813[[#This Row],[D1]],".",Tabela813[[#This Row],[D2]],".",Tabela813[[#This Row],[D3]],".",Tabela813[[#This Row],[T]],".",Tabela813[[#This Row],[D4]]),"")</f>
        <v>1.7.1.1.51.0.0.00</v>
      </c>
      <c r="L866" s="23" t="s">
        <v>326</v>
      </c>
      <c r="M866" s="20" t="str">
        <f t="shared" si="18"/>
        <v>S</v>
      </c>
      <c r="N866" s="20">
        <f>IF(VALUE(Tabela813[[#This Row],[RED]]) &gt; 0,1,0) + IF(VALUE(J866)&gt;0,8,IF(VALUE(I866)&gt;0,7,IF(VALUE(H866)&gt;0,6,IF(VALUE(G866)&gt;0,5,IF(VALUE(F866)&gt;0,4,IF(VALUE(E866)&gt;0,3,IF(VALUE(D866)&gt;0,2,1)))))))</f>
        <v>5</v>
      </c>
      <c r="O866" s="22" t="s">
        <v>55</v>
      </c>
      <c r="P866" s="1" t="s">
        <v>327</v>
      </c>
      <c r="Q866" s="1"/>
      <c r="R866" s="39"/>
      <c r="S866" s="154" t="s">
        <v>158</v>
      </c>
      <c r="T866" s="7" t="str">
        <f>Tabela813[[#This Row],[NR]]&amp;" - "&amp;Tabela813[[#This Row],[Especificação]]</f>
        <v>1.7.1.1.51.0.0.00 - Cota-Parte do Fundo de Participação dos Municípios - FPM</v>
      </c>
    </row>
    <row r="867" spans="1:20" ht="30" x14ac:dyDescent="0.25">
      <c r="A867" s="179"/>
      <c r="B867" s="51"/>
      <c r="C867" s="22" t="s">
        <v>1537</v>
      </c>
      <c r="D867" s="22" t="s">
        <v>1544</v>
      </c>
      <c r="E867" s="22" t="s">
        <v>1537</v>
      </c>
      <c r="F867" s="22" t="s">
        <v>1537</v>
      </c>
      <c r="G867" s="22" t="s">
        <v>1575</v>
      </c>
      <c r="H867" s="22" t="s">
        <v>1537</v>
      </c>
      <c r="I867" s="22" t="s">
        <v>1540</v>
      </c>
      <c r="J867" s="22" t="s">
        <v>1543</v>
      </c>
      <c r="K867" s="20" t="str">
        <f>IF(Tabela813[[#This Row],[C]]&lt;&gt;"",IF(Tabela813[[#This Row],[RED]]&lt;&gt;"",(Tabela813[[#This Row],[RED]] &amp; "."),"") &amp; CONCATENATE(Tabela813[[#This Row],[C]],".",Tabela813[[#This Row],[O]],".",Tabela813[[#This Row],[E]],".",Tabela813[[#This Row],[D1]],".",Tabela813[[#This Row],[D2]],".",Tabela813[[#This Row],[D3]],".",Tabela813[[#This Row],[T]],".",Tabela813[[#This Row],[D4]]),"")</f>
        <v>1.7.1.1.51.1.0.00</v>
      </c>
      <c r="L867" s="23" t="s">
        <v>328</v>
      </c>
      <c r="M867" s="20" t="str">
        <f t="shared" si="18"/>
        <v>S</v>
      </c>
      <c r="N867" s="20">
        <f>IF(VALUE(Tabela813[[#This Row],[RED]]) &gt; 0,1,0) + IF(VALUE(J867)&gt;0,8,IF(VALUE(I867)&gt;0,7,IF(VALUE(H867)&gt;0,6,IF(VALUE(G867)&gt;0,5,IF(VALUE(F867)&gt;0,4,IF(VALUE(E867)&gt;0,3,IF(VALUE(D867)&gt;0,2,1)))))))</f>
        <v>6</v>
      </c>
      <c r="O867" s="22" t="s">
        <v>55</v>
      </c>
      <c r="P867" s="1" t="s">
        <v>329</v>
      </c>
      <c r="Q867" s="1"/>
      <c r="R867" s="39"/>
      <c r="S867" s="154" t="s">
        <v>158</v>
      </c>
      <c r="T867" s="7" t="str">
        <f>Tabela813[[#This Row],[NR]]&amp;" - "&amp;Tabela813[[#This Row],[Especificação]]</f>
        <v>1.7.1.1.51.1.0.00 - Cota-Parte do Fundo de Participação dos Municípios - Cota Mensal</v>
      </c>
    </row>
    <row r="868" spans="1:20" ht="30" x14ac:dyDescent="0.25">
      <c r="A868" s="179"/>
      <c r="B868" s="51"/>
      <c r="C868" s="22" t="s">
        <v>1537</v>
      </c>
      <c r="D868" s="22" t="s">
        <v>1544</v>
      </c>
      <c r="E868" s="22" t="s">
        <v>1537</v>
      </c>
      <c r="F868" s="22" t="s">
        <v>1537</v>
      </c>
      <c r="G868" s="22" t="s">
        <v>1575</v>
      </c>
      <c r="H868" s="22" t="s">
        <v>1537</v>
      </c>
      <c r="I868" s="22" t="s">
        <v>1537</v>
      </c>
      <c r="J868" s="22" t="s">
        <v>1543</v>
      </c>
      <c r="K868" s="20" t="str">
        <f>IF(Tabela813[[#This Row],[C]]&lt;&gt;"",IF(Tabela813[[#This Row],[RED]]&lt;&gt;"",(Tabela813[[#This Row],[RED]] &amp; "."),"") &amp; CONCATENATE(Tabela813[[#This Row],[C]],".",Tabela813[[#This Row],[O]],".",Tabela813[[#This Row],[E]],".",Tabela813[[#This Row],[D1]],".",Tabela813[[#This Row],[D2]],".",Tabela813[[#This Row],[D3]],".",Tabela813[[#This Row],[T]],".",Tabela813[[#This Row],[D4]]),"")</f>
        <v>1.7.1.1.51.1.1.00</v>
      </c>
      <c r="L868" s="23" t="s">
        <v>1332</v>
      </c>
      <c r="M868" s="20" t="str">
        <f t="shared" si="18"/>
        <v>A</v>
      </c>
      <c r="N868" s="20">
        <f>IF(VALUE(Tabela813[[#This Row],[RED]]) &gt; 0,1,0) + IF(VALUE(J868)&gt;0,8,IF(VALUE(I868)&gt;0,7,IF(VALUE(H868)&gt;0,6,IF(VALUE(G868)&gt;0,5,IF(VALUE(F868)&gt;0,4,IF(VALUE(E868)&gt;0,3,IF(VALUE(D868)&gt;0,2,1)))))))</f>
        <v>7</v>
      </c>
      <c r="O868" s="22" t="s">
        <v>55</v>
      </c>
      <c r="P868" s="1" t="s">
        <v>329</v>
      </c>
      <c r="Q868" s="1"/>
      <c r="R868" s="39"/>
      <c r="S868" s="154" t="s">
        <v>158</v>
      </c>
      <c r="T868" s="7" t="str">
        <f>Tabela813[[#This Row],[NR]]&amp;" - "&amp;Tabela813[[#This Row],[Especificação]]</f>
        <v>1.7.1.1.51.1.1.00 - Cota-Parte do Fundo de Participação dos Municípios - Cota Mensal - Principal</v>
      </c>
    </row>
    <row r="869" spans="1:20" ht="30" x14ac:dyDescent="0.25">
      <c r="A869" s="179"/>
      <c r="B869" s="51"/>
      <c r="C869" s="22" t="s">
        <v>1537</v>
      </c>
      <c r="D869" s="22" t="s">
        <v>1544</v>
      </c>
      <c r="E869" s="22" t="s">
        <v>1537</v>
      </c>
      <c r="F869" s="22" t="s">
        <v>1537</v>
      </c>
      <c r="G869" s="22" t="s">
        <v>1575</v>
      </c>
      <c r="H869" s="22" t="s">
        <v>1546</v>
      </c>
      <c r="I869" s="22" t="s">
        <v>1540</v>
      </c>
      <c r="J869" s="22" t="s">
        <v>1543</v>
      </c>
      <c r="K869" s="20" t="str">
        <f>IF(Tabela813[[#This Row],[C]]&lt;&gt;"",IF(Tabela813[[#This Row],[RED]]&lt;&gt;"",(Tabela813[[#This Row],[RED]] &amp; "."),"") &amp; CONCATENATE(Tabela813[[#This Row],[C]],".",Tabela813[[#This Row],[O]],".",Tabela813[[#This Row],[E]],".",Tabela813[[#This Row],[D1]],".",Tabela813[[#This Row],[D2]],".",Tabela813[[#This Row],[D3]],".",Tabela813[[#This Row],[T]],".",Tabela813[[#This Row],[D4]]),"")</f>
        <v>1.7.1.1.51.2.0.00</v>
      </c>
      <c r="L869" s="23" t="s">
        <v>4466</v>
      </c>
      <c r="M869" s="20" t="str">
        <f t="shared" si="18"/>
        <v>S</v>
      </c>
      <c r="N869" s="20">
        <f>IF(VALUE(Tabela813[[#This Row],[RED]]) &gt; 0,1,0) + IF(VALUE(J869)&gt;0,8,IF(VALUE(I869)&gt;0,7,IF(VALUE(H869)&gt;0,6,IF(VALUE(G869)&gt;0,5,IF(VALUE(F869)&gt;0,4,IF(VALUE(E869)&gt;0,3,IF(VALUE(D869)&gt;0,2,1)))))))</f>
        <v>6</v>
      </c>
      <c r="O869" s="22" t="s">
        <v>55</v>
      </c>
      <c r="P869" s="1" t="s">
        <v>4467</v>
      </c>
      <c r="Q869" s="1"/>
      <c r="R869" s="39"/>
      <c r="S869" s="154"/>
      <c r="T869" s="7" t="str">
        <f>Tabela813[[#This Row],[NR]]&amp;" - "&amp;Tabela813[[#This Row],[Especificação]]</f>
        <v>1.7.1.1.51.2.0.00 - Cota-Parte do Fundo de Participação dos Municípios - Cotas Extraordinárias</v>
      </c>
    </row>
    <row r="870" spans="1:20" ht="30" x14ac:dyDescent="0.25">
      <c r="A870" s="179"/>
      <c r="B870" s="51"/>
      <c r="C870" s="22" t="s">
        <v>1537</v>
      </c>
      <c r="D870" s="22" t="s">
        <v>1544</v>
      </c>
      <c r="E870" s="22" t="s">
        <v>1537</v>
      </c>
      <c r="F870" s="22" t="s">
        <v>1537</v>
      </c>
      <c r="G870" s="22" t="s">
        <v>1575</v>
      </c>
      <c r="H870" s="22" t="s">
        <v>1546</v>
      </c>
      <c r="I870" s="22" t="s">
        <v>1537</v>
      </c>
      <c r="J870" s="22" t="s">
        <v>1543</v>
      </c>
      <c r="K870" s="20" t="str">
        <f>IF(Tabela813[[#This Row],[C]]&lt;&gt;"",IF(Tabela813[[#This Row],[RED]]&lt;&gt;"",(Tabela813[[#This Row],[RED]] &amp; "."),"") &amp; CONCATENATE(Tabela813[[#This Row],[C]],".",Tabela813[[#This Row],[O]],".",Tabela813[[#This Row],[E]],".",Tabela813[[#This Row],[D1]],".",Tabela813[[#This Row],[D2]],".",Tabela813[[#This Row],[D3]],".",Tabela813[[#This Row],[T]],".",Tabela813[[#This Row],[D4]]),"")</f>
        <v>1.7.1.1.51.2.1.00</v>
      </c>
      <c r="L870" s="23" t="s">
        <v>6098</v>
      </c>
      <c r="M870" s="20" t="str">
        <f t="shared" si="18"/>
        <v>A</v>
      </c>
      <c r="N870" s="20">
        <f>IF(VALUE(Tabela813[[#This Row],[RED]]) &gt; 0,1,0) + IF(VALUE(J870)&gt;0,8,IF(VALUE(I870)&gt;0,7,IF(VALUE(H870)&gt;0,6,IF(VALUE(G870)&gt;0,5,IF(VALUE(F870)&gt;0,4,IF(VALUE(E870)&gt;0,3,IF(VALUE(D870)&gt;0,2,1)))))))</f>
        <v>7</v>
      </c>
      <c r="O870" s="22" t="s">
        <v>55</v>
      </c>
      <c r="P870" s="1" t="s">
        <v>4467</v>
      </c>
      <c r="Q870" s="1"/>
      <c r="R870" s="39"/>
      <c r="S870" s="154"/>
      <c r="T870" s="7" t="str">
        <f>Tabela813[[#This Row],[NR]]&amp;" - "&amp;Tabela813[[#This Row],[Especificação]]</f>
        <v>1.7.1.1.51.2.1.00 - Cota-Parte do Fundo de Participação dos Municípios - Cotas Extraordinárias - Principal</v>
      </c>
    </row>
    <row r="871" spans="1:20" ht="61.5" customHeight="1" x14ac:dyDescent="0.25">
      <c r="A871" s="179"/>
      <c r="B871" s="51"/>
      <c r="C871" s="22" t="s">
        <v>1537</v>
      </c>
      <c r="D871" s="22" t="s">
        <v>1544</v>
      </c>
      <c r="E871" s="22" t="s">
        <v>1537</v>
      </c>
      <c r="F871" s="22" t="s">
        <v>1537</v>
      </c>
      <c r="G871" s="22" t="s">
        <v>1577</v>
      </c>
      <c r="H871" s="22" t="s">
        <v>1540</v>
      </c>
      <c r="I871" s="22" t="s">
        <v>1540</v>
      </c>
      <c r="J871" s="22" t="s">
        <v>1543</v>
      </c>
      <c r="K871" s="20" t="str">
        <f>IF(Tabela813[[#This Row],[C]]&lt;&gt;"",IF(Tabela813[[#This Row],[RED]]&lt;&gt;"",(Tabela813[[#This Row],[RED]] &amp; "."),"") &amp; CONCATENATE(Tabela813[[#This Row],[C]],".",Tabela813[[#This Row],[O]],".",Tabela813[[#This Row],[E]],".",Tabela813[[#This Row],[D1]],".",Tabela813[[#This Row],[D2]],".",Tabela813[[#This Row],[D3]],".",Tabela813[[#This Row],[T]],".",Tabela813[[#This Row],[D4]]),"")</f>
        <v>1.7.1.1.52.0.0.00</v>
      </c>
      <c r="L871" s="23" t="s">
        <v>3744</v>
      </c>
      <c r="M871" s="20" t="str">
        <f t="shared" si="18"/>
        <v>S</v>
      </c>
      <c r="N871" s="20">
        <f>IF(VALUE(Tabela813[[#This Row],[RED]]) &gt; 0,1,0) + IF(VALUE(J871)&gt;0,8,IF(VALUE(I871)&gt;0,7,IF(VALUE(H871)&gt;0,6,IF(VALUE(G871)&gt;0,5,IF(VALUE(F871)&gt;0,4,IF(VALUE(E871)&gt;0,3,IF(VALUE(D871)&gt;0,2,1)))))))</f>
        <v>5</v>
      </c>
      <c r="O871" s="22" t="s">
        <v>55</v>
      </c>
      <c r="P871" s="1" t="s">
        <v>330</v>
      </c>
      <c r="Q871" s="1"/>
      <c r="R871" s="39"/>
      <c r="S871" s="154" t="s">
        <v>158</v>
      </c>
      <c r="T871" s="7" t="str">
        <f>Tabela813[[#This Row],[NR]]&amp;" - "&amp;Tabela813[[#This Row],[Especificação]]</f>
        <v>1.7.1.1.52.0.0.00 - Cota-Parte do Imposto sobre a Propriedade Territorial Rural</v>
      </c>
    </row>
    <row r="872" spans="1:20" ht="30" x14ac:dyDescent="0.25">
      <c r="A872" s="179"/>
      <c r="B872" s="51"/>
      <c r="C872" s="22" t="s">
        <v>1537</v>
      </c>
      <c r="D872" s="22" t="s">
        <v>1544</v>
      </c>
      <c r="E872" s="22" t="s">
        <v>1537</v>
      </c>
      <c r="F872" s="22" t="s">
        <v>1537</v>
      </c>
      <c r="G872" s="22" t="s">
        <v>1577</v>
      </c>
      <c r="H872" s="22" t="s">
        <v>1540</v>
      </c>
      <c r="I872" s="22" t="s">
        <v>1537</v>
      </c>
      <c r="J872" s="22" t="s">
        <v>1543</v>
      </c>
      <c r="K872" s="20" t="str">
        <f>IF(Tabela813[[#This Row],[C]]&lt;&gt;"",IF(Tabela813[[#This Row],[RED]]&lt;&gt;"",(Tabela813[[#This Row],[RED]] &amp; "."),"") &amp; CONCATENATE(Tabela813[[#This Row],[C]],".",Tabela813[[#This Row],[O]],".",Tabela813[[#This Row],[E]],".",Tabela813[[#This Row],[D1]],".",Tabela813[[#This Row],[D2]],".",Tabela813[[#This Row],[D3]],".",Tabela813[[#This Row],[T]],".",Tabela813[[#This Row],[D4]]),"")</f>
        <v>1.7.1.1.52.0.1.00</v>
      </c>
      <c r="L872" s="23" t="s">
        <v>3745</v>
      </c>
      <c r="M872" s="20" t="str">
        <f t="shared" si="18"/>
        <v>A</v>
      </c>
      <c r="N872" s="20">
        <f>IF(VALUE(Tabela813[[#This Row],[RED]]) &gt; 0,1,0) + IF(VALUE(J872)&gt;0,8,IF(VALUE(I872)&gt;0,7,IF(VALUE(H872)&gt;0,6,IF(VALUE(G872)&gt;0,5,IF(VALUE(F872)&gt;0,4,IF(VALUE(E872)&gt;0,3,IF(VALUE(D872)&gt;0,2,1)))))))</f>
        <v>7</v>
      </c>
      <c r="O872" s="22" t="s">
        <v>55</v>
      </c>
      <c r="P872" s="1" t="s">
        <v>330</v>
      </c>
      <c r="Q872" s="1"/>
      <c r="R872" s="39"/>
      <c r="S872" s="154" t="s">
        <v>158</v>
      </c>
      <c r="T872" s="7" t="str">
        <f>Tabela813[[#This Row],[NR]]&amp;" - "&amp;Tabela813[[#This Row],[Especificação]]</f>
        <v>1.7.1.1.52.0.1.00 - Cota-Parte do Imposto sobre a Propriedade Territorial Rural - Principal</v>
      </c>
    </row>
    <row r="873" spans="1:20" ht="30" x14ac:dyDescent="0.25">
      <c r="A873" s="179"/>
      <c r="B873" s="51"/>
      <c r="C873" s="22" t="s">
        <v>1537</v>
      </c>
      <c r="D873" s="22" t="s">
        <v>1544</v>
      </c>
      <c r="E873" s="22" t="s">
        <v>1537</v>
      </c>
      <c r="F873" s="22" t="s">
        <v>1537</v>
      </c>
      <c r="G873" s="22" t="s">
        <v>1574</v>
      </c>
      <c r="H873" s="22" t="s">
        <v>1540</v>
      </c>
      <c r="I873" s="22" t="s">
        <v>1540</v>
      </c>
      <c r="J873" s="22" t="s">
        <v>1543</v>
      </c>
      <c r="K873" s="20" t="str">
        <f>IF(Tabela813[[#This Row],[C]]&lt;&gt;"",IF(Tabela813[[#This Row],[RED]]&lt;&gt;"",(Tabela813[[#This Row],[RED]] &amp; "."),"") &amp; CONCATENATE(Tabela813[[#This Row],[C]],".",Tabela813[[#This Row],[O]],".",Tabela813[[#This Row],[E]],".",Tabela813[[#This Row],[D1]],".",Tabela813[[#This Row],[D2]],".",Tabela813[[#This Row],[D3]],".",Tabela813[[#This Row],[T]],".",Tabela813[[#This Row],[D4]]),"")</f>
        <v>1.7.1.1.53.0.0.00</v>
      </c>
      <c r="L873" s="23" t="s">
        <v>6160</v>
      </c>
      <c r="M873" s="20" t="str">
        <f t="shared" si="18"/>
        <v>S</v>
      </c>
      <c r="N873" s="20">
        <f>IF(VALUE(Tabela813[[#This Row],[RED]]) &gt; 0,1,0) + IF(VALUE(J873)&gt;0,8,IF(VALUE(I873)&gt;0,7,IF(VALUE(H873)&gt;0,6,IF(VALUE(G873)&gt;0,5,IF(VALUE(F873)&gt;0,4,IF(VALUE(E873)&gt;0,3,IF(VALUE(D873)&gt;0,2,1)))))))</f>
        <v>5</v>
      </c>
      <c r="O873" s="22" t="s">
        <v>55</v>
      </c>
      <c r="P873" s="1" t="s">
        <v>332</v>
      </c>
      <c r="Q873" s="1"/>
      <c r="R873" s="39"/>
      <c r="S873" s="154" t="s">
        <v>158</v>
      </c>
      <c r="T873" s="7" t="str">
        <f>Tabela813[[#This Row],[NR]]&amp;" - "&amp;Tabela813[[#This Row],[Especificação]]</f>
        <v>1.7.1.1.53.0.0.00 - Cota-Parte do Imposto sobre Produtos Industrializados - Estados Exportadores de Produtos Industrializados</v>
      </c>
    </row>
    <row r="874" spans="1:20" ht="30" x14ac:dyDescent="0.25">
      <c r="A874" s="179"/>
      <c r="B874" s="51"/>
      <c r="C874" s="22" t="s">
        <v>1537</v>
      </c>
      <c r="D874" s="22" t="s">
        <v>1544</v>
      </c>
      <c r="E874" s="22" t="s">
        <v>1537</v>
      </c>
      <c r="F874" s="22" t="s">
        <v>1537</v>
      </c>
      <c r="G874" s="22" t="s">
        <v>1574</v>
      </c>
      <c r="H874" s="22" t="s">
        <v>1540</v>
      </c>
      <c r="I874" s="22" t="s">
        <v>1537</v>
      </c>
      <c r="J874" s="22" t="s">
        <v>1543</v>
      </c>
      <c r="K874" s="20" t="str">
        <f>IF(Tabela813[[#This Row],[C]]&lt;&gt;"",IF(Tabela813[[#This Row],[RED]]&lt;&gt;"",(Tabela813[[#This Row],[RED]] &amp; "."),"") &amp; CONCATENATE(Tabela813[[#This Row],[C]],".",Tabela813[[#This Row],[O]],".",Tabela813[[#This Row],[E]],".",Tabela813[[#This Row],[D1]],".",Tabela813[[#This Row],[D2]],".",Tabela813[[#This Row],[D3]],".",Tabela813[[#This Row],[T]],".",Tabela813[[#This Row],[D4]]),"")</f>
        <v>1.7.1.1.53.0.1.00</v>
      </c>
      <c r="L874" s="23" t="s">
        <v>3746</v>
      </c>
      <c r="M874" s="20" t="str">
        <f t="shared" si="18"/>
        <v>A</v>
      </c>
      <c r="N874" s="20">
        <f>IF(VALUE(Tabela813[[#This Row],[RED]]) &gt; 0,1,0) + IF(VALUE(J874)&gt;0,8,IF(VALUE(I874)&gt;0,7,IF(VALUE(H874)&gt;0,6,IF(VALUE(G874)&gt;0,5,IF(VALUE(F874)&gt;0,4,IF(VALUE(E874)&gt;0,3,IF(VALUE(D874)&gt;0,2,1)))))))</f>
        <v>7</v>
      </c>
      <c r="O874" s="22" t="s">
        <v>55</v>
      </c>
      <c r="P874" s="1" t="s">
        <v>332</v>
      </c>
      <c r="Q874" s="1"/>
      <c r="R874" s="39"/>
      <c r="S874" s="154" t="s">
        <v>158</v>
      </c>
      <c r="T874" s="7" t="str">
        <f>Tabela813[[#This Row],[NR]]&amp;" - "&amp;Tabela813[[#This Row],[Especificação]]</f>
        <v>1.7.1.1.53.0.1.00 - Cota-Parte do Imposto sobre Produtos Industrializados - Estados Exportadores de Produtos Industrializados - Principal</v>
      </c>
    </row>
    <row r="875" spans="1:20" ht="30" x14ac:dyDescent="0.25">
      <c r="A875" s="179"/>
      <c r="B875" s="51"/>
      <c r="C875" s="22" t="s">
        <v>1537</v>
      </c>
      <c r="D875" s="22" t="s">
        <v>1544</v>
      </c>
      <c r="E875" s="22" t="s">
        <v>1537</v>
      </c>
      <c r="F875" s="22" t="s">
        <v>1537</v>
      </c>
      <c r="G875" s="22" t="s">
        <v>1578</v>
      </c>
      <c r="H875" s="22" t="s">
        <v>1540</v>
      </c>
      <c r="I875" s="22" t="s">
        <v>1540</v>
      </c>
      <c r="J875" s="22" t="s">
        <v>1543</v>
      </c>
      <c r="K875" s="20" t="str">
        <f>IF(Tabela813[[#This Row],[C]]&lt;&gt;"",IF(Tabela813[[#This Row],[RED]]&lt;&gt;"",(Tabela813[[#This Row],[RED]] &amp; "."),"") &amp; CONCATENATE(Tabela813[[#This Row],[C]],".",Tabela813[[#This Row],[O]],".",Tabela813[[#This Row],[E]],".",Tabela813[[#This Row],[D1]],".",Tabela813[[#This Row],[D2]],".",Tabela813[[#This Row],[D3]],".",Tabela813[[#This Row],[T]],".",Tabela813[[#This Row],[D4]]),"")</f>
        <v>1.7.1.1.54.0.0.00</v>
      </c>
      <c r="L875" s="23" t="s">
        <v>333</v>
      </c>
      <c r="M875" s="20" t="str">
        <f t="shared" si="18"/>
        <v>S</v>
      </c>
      <c r="N875" s="20">
        <f>IF(VALUE(Tabela813[[#This Row],[RED]]) &gt; 0,1,0) + IF(VALUE(J875)&gt;0,8,IF(VALUE(I875)&gt;0,7,IF(VALUE(H875)&gt;0,6,IF(VALUE(G875)&gt;0,5,IF(VALUE(F875)&gt;0,4,IF(VALUE(E875)&gt;0,3,IF(VALUE(D875)&gt;0,2,1)))))))</f>
        <v>5</v>
      </c>
      <c r="O875" s="22" t="s">
        <v>55</v>
      </c>
      <c r="P875" s="1" t="s">
        <v>4138</v>
      </c>
      <c r="Q875" s="1"/>
      <c r="R875" s="39"/>
      <c r="S875" s="154" t="s">
        <v>158</v>
      </c>
      <c r="T875" s="7" t="str">
        <f>Tabela813[[#This Row],[NR]]&amp;" - "&amp;Tabela813[[#This Row],[Especificação]]</f>
        <v>1.7.1.1.54.0.0.00 - Cota-Parte da Contribuição de Intervenção no Domínio Econômico</v>
      </c>
    </row>
    <row r="876" spans="1:20" ht="30" x14ac:dyDescent="0.25">
      <c r="A876" s="179"/>
      <c r="B876" s="51"/>
      <c r="C876" s="22" t="s">
        <v>1537</v>
      </c>
      <c r="D876" s="22" t="s">
        <v>1544</v>
      </c>
      <c r="E876" s="22" t="s">
        <v>1537</v>
      </c>
      <c r="F876" s="22" t="s">
        <v>1537</v>
      </c>
      <c r="G876" s="22" t="s">
        <v>1578</v>
      </c>
      <c r="H876" s="22" t="s">
        <v>1540</v>
      </c>
      <c r="I876" s="22" t="s">
        <v>1537</v>
      </c>
      <c r="J876" s="22" t="s">
        <v>1543</v>
      </c>
      <c r="K876" s="20" t="str">
        <f>IF(Tabela813[[#This Row],[C]]&lt;&gt;"",IF(Tabela813[[#This Row],[RED]]&lt;&gt;"",(Tabela813[[#This Row],[RED]] &amp; "."),"") &amp; CONCATENATE(Tabela813[[#This Row],[C]],".",Tabela813[[#This Row],[O]],".",Tabela813[[#This Row],[E]],".",Tabela813[[#This Row],[D1]],".",Tabela813[[#This Row],[D2]],".",Tabela813[[#This Row],[D3]],".",Tabela813[[#This Row],[T]],".",Tabela813[[#This Row],[D4]]),"")</f>
        <v>1.7.1.1.54.0.1.00</v>
      </c>
      <c r="L876" s="23" t="s">
        <v>1333</v>
      </c>
      <c r="M876" s="20" t="str">
        <f t="shared" si="18"/>
        <v>A</v>
      </c>
      <c r="N876" s="20">
        <f>IF(VALUE(Tabela813[[#This Row],[RED]]) &gt; 0,1,0) + IF(VALUE(J876)&gt;0,8,IF(VALUE(I876)&gt;0,7,IF(VALUE(H876)&gt;0,6,IF(VALUE(G876)&gt;0,5,IF(VALUE(F876)&gt;0,4,IF(VALUE(E876)&gt;0,3,IF(VALUE(D876)&gt;0,2,1)))))))</f>
        <v>7</v>
      </c>
      <c r="O876" s="22" t="s">
        <v>55</v>
      </c>
      <c r="P876" s="1" t="s">
        <v>4138</v>
      </c>
      <c r="Q876" s="1"/>
      <c r="R876" s="39"/>
      <c r="S876" s="154" t="s">
        <v>158</v>
      </c>
      <c r="T876" s="7" t="str">
        <f>Tabela813[[#This Row],[NR]]&amp;" - "&amp;Tabela813[[#This Row],[Especificação]]</f>
        <v>1.7.1.1.54.0.1.00 - Cota-Parte da Contribuição de Intervenção no Domínio Econômico - Principal</v>
      </c>
    </row>
    <row r="877" spans="1:20" ht="30" x14ac:dyDescent="0.25">
      <c r="A877" s="179"/>
      <c r="B877" s="51"/>
      <c r="C877" s="22" t="s">
        <v>1537</v>
      </c>
      <c r="D877" s="22" t="s">
        <v>1544</v>
      </c>
      <c r="E877" s="22" t="s">
        <v>1537</v>
      </c>
      <c r="F877" s="22" t="s">
        <v>1537</v>
      </c>
      <c r="G877" s="22" t="s">
        <v>1579</v>
      </c>
      <c r="H877" s="22" t="s">
        <v>1540</v>
      </c>
      <c r="I877" s="22" t="s">
        <v>1540</v>
      </c>
      <c r="J877" s="22" t="s">
        <v>1543</v>
      </c>
      <c r="K877" s="20" t="str">
        <f>IF(Tabela813[[#This Row],[C]]&lt;&gt;"",IF(Tabela813[[#This Row],[RED]]&lt;&gt;"",(Tabela813[[#This Row],[RED]] &amp; "."),"") &amp; CONCATENATE(Tabela813[[#This Row],[C]],".",Tabela813[[#This Row],[O]],".",Tabela813[[#This Row],[E]],".",Tabela813[[#This Row],[D1]],".",Tabela813[[#This Row],[D2]],".",Tabela813[[#This Row],[D3]],".",Tabela813[[#This Row],[T]],".",Tabela813[[#This Row],[D4]]),"")</f>
        <v>1.7.1.1.55.0.0.00</v>
      </c>
      <c r="L877" s="23" t="s">
        <v>6161</v>
      </c>
      <c r="M877" s="20" t="str">
        <f t="shared" si="18"/>
        <v>S</v>
      </c>
      <c r="N877" s="20">
        <f>IF(VALUE(Tabela813[[#This Row],[RED]]) &gt; 0,1,0) + IF(VALUE(J877)&gt;0,8,IF(VALUE(I877)&gt;0,7,IF(VALUE(H877)&gt;0,6,IF(VALUE(G877)&gt;0,5,IF(VALUE(F877)&gt;0,4,IF(VALUE(E877)&gt;0,3,IF(VALUE(D877)&gt;0,2,1)))))))</f>
        <v>5</v>
      </c>
      <c r="O877" s="22" t="s">
        <v>55</v>
      </c>
      <c r="P877" s="1" t="s">
        <v>335</v>
      </c>
      <c r="Q877" s="1"/>
      <c r="R877" s="39"/>
      <c r="S877" s="154" t="s">
        <v>158</v>
      </c>
      <c r="T877" s="7" t="str">
        <f>Tabela813[[#This Row],[NR]]&amp;" - "&amp;Tabela813[[#This Row],[Especificação]]</f>
        <v>1.7.1.1.55.0.0.00 - Cota-Parte do Imposto sobre Operações de Crédito, Câmbio e Seguro, ou Relativas a Títulos ou Valores Mobiliários - Comercialização do Ouro</v>
      </c>
    </row>
    <row r="878" spans="1:20" ht="45" x14ac:dyDescent="0.25">
      <c r="A878" s="179"/>
      <c r="B878" s="51"/>
      <c r="C878" s="22" t="s">
        <v>1537</v>
      </c>
      <c r="D878" s="22" t="s">
        <v>1544</v>
      </c>
      <c r="E878" s="22" t="s">
        <v>1537</v>
      </c>
      <c r="F878" s="22" t="s">
        <v>1537</v>
      </c>
      <c r="G878" s="22" t="s">
        <v>1579</v>
      </c>
      <c r="H878" s="22" t="s">
        <v>1540</v>
      </c>
      <c r="I878" s="22" t="s">
        <v>1537</v>
      </c>
      <c r="J878" s="22" t="s">
        <v>1543</v>
      </c>
      <c r="K878" s="20" t="str">
        <f>IF(Tabela813[[#This Row],[C]]&lt;&gt;"",IF(Tabela813[[#This Row],[RED]]&lt;&gt;"",(Tabela813[[#This Row],[RED]] &amp; "."),"") &amp; CONCATENATE(Tabela813[[#This Row],[C]],".",Tabela813[[#This Row],[O]],".",Tabela813[[#This Row],[E]],".",Tabela813[[#This Row],[D1]],".",Tabela813[[#This Row],[D2]],".",Tabela813[[#This Row],[D3]],".",Tabela813[[#This Row],[T]],".",Tabela813[[#This Row],[D4]]),"")</f>
        <v>1.7.1.1.55.0.1.00</v>
      </c>
      <c r="L878" s="23" t="s">
        <v>3747</v>
      </c>
      <c r="M878" s="20" t="str">
        <f>IF(N878 &lt; N881,"S","A")</f>
        <v>A</v>
      </c>
      <c r="N878" s="20">
        <f>IF(VALUE(Tabela813[[#This Row],[RED]]) &gt; 0,1,0) + IF(VALUE(J878)&gt;0,8,IF(VALUE(I878)&gt;0,7,IF(VALUE(H878)&gt;0,6,IF(VALUE(G878)&gt;0,5,IF(VALUE(F878)&gt;0,4,IF(VALUE(E878)&gt;0,3,IF(VALUE(D878)&gt;0,2,1)))))))</f>
        <v>7</v>
      </c>
      <c r="O878" s="22" t="s">
        <v>55</v>
      </c>
      <c r="P878" s="1" t="s">
        <v>335</v>
      </c>
      <c r="Q878" s="1"/>
      <c r="R878" s="39"/>
      <c r="S878" s="154" t="s">
        <v>158</v>
      </c>
      <c r="T878" s="7" t="str">
        <f>Tabela813[[#This Row],[NR]]&amp;" - "&amp;Tabela813[[#This Row],[Especificação]]</f>
        <v>1.7.1.1.55.0.1.00 - Cota-Parte do Imposto sobre Operações de Crédito, Câmbio e Seguro, ou Relativas a Títulos ou Valores Mobiliários - Comercialização do Ouro - Principal</v>
      </c>
    </row>
    <row r="879" spans="1:20" ht="45" x14ac:dyDescent="0.25">
      <c r="A879" s="179"/>
      <c r="B879" s="51"/>
      <c r="C879" s="22" t="s">
        <v>1537</v>
      </c>
      <c r="D879" s="22" t="s">
        <v>1544</v>
      </c>
      <c r="E879" s="22" t="s">
        <v>1537</v>
      </c>
      <c r="F879" s="22" t="s">
        <v>1537</v>
      </c>
      <c r="G879" s="22" t="s">
        <v>1580</v>
      </c>
      <c r="H879" s="22" t="s">
        <v>1540</v>
      </c>
      <c r="I879" s="22" t="s">
        <v>1540</v>
      </c>
      <c r="J879" s="22" t="s">
        <v>1543</v>
      </c>
      <c r="K879" s="20" t="str">
        <f>IF(Tabela813[[#This Row],[C]]&lt;&gt;"",IF(Tabela813[[#This Row],[RED]]&lt;&gt;"",(Tabela813[[#This Row],[RED]] &amp; "."),"") &amp; CONCATENATE(Tabela813[[#This Row],[C]],".",Tabela813[[#This Row],[O]],".",Tabela813[[#This Row],[E]],".",Tabela813[[#This Row],[D1]],".",Tabela813[[#This Row],[D2]],".",Tabela813[[#This Row],[D3]],".",Tabela813[[#This Row],[T]],".",Tabela813[[#This Row],[D4]]),"")</f>
        <v>1.7.1.1.56.0.0.00</v>
      </c>
      <c r="L879" s="23" t="s">
        <v>6563</v>
      </c>
      <c r="M879" s="20" t="str">
        <f t="shared" ref="M879" si="19">IF(N879 &lt; N880,"S","A")</f>
        <v>S</v>
      </c>
      <c r="N879" s="20">
        <f>IF(VALUE(Tabela813[[#This Row],[RED]]) &gt; 0,1,0) + IF(VALUE(J879)&gt;0,8,IF(VALUE(I879)&gt;0,7,IF(VALUE(H879)&gt;0,6,IF(VALUE(G879)&gt;0,5,IF(VALUE(F879)&gt;0,4,IF(VALUE(E879)&gt;0,3,IF(VALUE(D879)&gt;0,2,1)))))))</f>
        <v>5</v>
      </c>
      <c r="O879" s="22" t="s">
        <v>55</v>
      </c>
      <c r="P879" s="1" t="s">
        <v>6564</v>
      </c>
      <c r="Q879" s="1" t="s">
        <v>6580</v>
      </c>
      <c r="R879" s="20" t="s">
        <v>14</v>
      </c>
      <c r="S879" s="154">
        <v>45126</v>
      </c>
      <c r="T879" s="7" t="str">
        <f>Tabela813[[#This Row],[NR]]&amp;" - "&amp;Tabela813[[#This Row],[Especificação]]</f>
        <v>1.7.1.1.56.0.0.00 - Repasse da União para Foros, Laudêmios e Tarifas de Ocupação</v>
      </c>
    </row>
    <row r="880" spans="1:20" ht="45" x14ac:dyDescent="0.25">
      <c r="A880" s="179"/>
      <c r="B880" s="51"/>
      <c r="C880" s="22" t="s">
        <v>1537</v>
      </c>
      <c r="D880" s="22" t="s">
        <v>1544</v>
      </c>
      <c r="E880" s="22" t="s">
        <v>1537</v>
      </c>
      <c r="F880" s="22" t="s">
        <v>1537</v>
      </c>
      <c r="G880" s="22" t="s">
        <v>1580</v>
      </c>
      <c r="H880" s="22" t="s">
        <v>1540</v>
      </c>
      <c r="I880" s="22" t="s">
        <v>1537</v>
      </c>
      <c r="J880" s="22" t="s">
        <v>1543</v>
      </c>
      <c r="K880" s="20" t="str">
        <f>IF(Tabela813[[#This Row],[C]]&lt;&gt;"",IF(Tabela813[[#This Row],[RED]]&lt;&gt;"",(Tabela813[[#This Row],[RED]] &amp; "."),"") &amp; CONCATENATE(Tabela813[[#This Row],[C]],".",Tabela813[[#This Row],[O]],".",Tabela813[[#This Row],[E]],".",Tabela813[[#This Row],[D1]],".",Tabela813[[#This Row],[D2]],".",Tabela813[[#This Row],[D3]],".",Tabela813[[#This Row],[T]],".",Tabela813[[#This Row],[D4]]),"")</f>
        <v>1.7.1.1.56.0.1.00</v>
      </c>
      <c r="L880" s="23" t="s">
        <v>6600</v>
      </c>
      <c r="M880" s="20" t="s">
        <v>3099</v>
      </c>
      <c r="N880" s="20">
        <f>IF(VALUE(Tabela813[[#This Row],[RED]]) &gt; 0,1,0) + IF(VALUE(J880)&gt;0,8,IF(VALUE(I880)&gt;0,7,IF(VALUE(H880)&gt;0,6,IF(VALUE(G880)&gt;0,5,IF(VALUE(F880)&gt;0,4,IF(VALUE(E880)&gt;0,3,IF(VALUE(D880)&gt;0,2,1)))))))</f>
        <v>7</v>
      </c>
      <c r="O880" s="22" t="s">
        <v>55</v>
      </c>
      <c r="P880" s="1" t="s">
        <v>6564</v>
      </c>
      <c r="Q880" s="1"/>
      <c r="R880" s="20" t="s">
        <v>14</v>
      </c>
      <c r="S880" s="154">
        <v>45126</v>
      </c>
      <c r="T880" s="7" t="str">
        <f>Tabela813[[#This Row],[NR]]&amp;" - "&amp;Tabela813[[#This Row],[Especificação]]</f>
        <v>1.7.1.1.56.0.1.00 - Repasse da União para Foros, Laudêmios e Tarifas de Ocupação  - Principal</v>
      </c>
    </row>
    <row r="881" spans="1:20" ht="30" x14ac:dyDescent="0.25">
      <c r="A881" s="179"/>
      <c r="B881" s="51"/>
      <c r="C881" s="22" t="s">
        <v>1537</v>
      </c>
      <c r="D881" s="22" t="s">
        <v>1544</v>
      </c>
      <c r="E881" s="22" t="s">
        <v>1537</v>
      </c>
      <c r="F881" s="22" t="s">
        <v>1537</v>
      </c>
      <c r="G881" s="22" t="s">
        <v>1576</v>
      </c>
      <c r="H881" s="22" t="s">
        <v>1540</v>
      </c>
      <c r="I881" s="22" t="s">
        <v>1540</v>
      </c>
      <c r="J881" s="22" t="s">
        <v>1543</v>
      </c>
      <c r="K881" s="20" t="str">
        <f>IF(Tabela813[[#This Row],[C]]&lt;&gt;"",IF(Tabela813[[#This Row],[RED]]&lt;&gt;"",(Tabela813[[#This Row],[RED]] &amp; "."),"") &amp; CONCATENATE(Tabela813[[#This Row],[C]],".",Tabela813[[#This Row],[O]],".",Tabela813[[#This Row],[E]],".",Tabela813[[#This Row],[D1]],".",Tabela813[[#This Row],[D2]],".",Tabela813[[#This Row],[D3]],".",Tabela813[[#This Row],[T]],".",Tabela813[[#This Row],[D4]]),"")</f>
        <v>1.7.1.1.98.0.0.00</v>
      </c>
      <c r="L881" s="23" t="s">
        <v>3015</v>
      </c>
      <c r="M881" s="20" t="str">
        <f t="shared" si="18"/>
        <v>S</v>
      </c>
      <c r="N881" s="20">
        <f>IF(VALUE(Tabela813[[#This Row],[RED]]) &gt; 0,1,0) + IF(VALUE(J881)&gt;0,8,IF(VALUE(I881)&gt;0,7,IF(VALUE(H881)&gt;0,6,IF(VALUE(G881)&gt;0,5,IF(VALUE(F881)&gt;0,4,IF(VALUE(E881)&gt;0,3,IF(VALUE(D881)&gt;0,2,1)))))))</f>
        <v>5</v>
      </c>
      <c r="O881" s="22" t="s">
        <v>55</v>
      </c>
      <c r="P881" s="1" t="s">
        <v>3016</v>
      </c>
      <c r="Q881" s="1"/>
      <c r="R881" s="39"/>
      <c r="S881" s="154" t="s">
        <v>158</v>
      </c>
      <c r="T881" s="7" t="str">
        <f>Tabela813[[#This Row],[NR]]&amp;" - "&amp;Tabela813[[#This Row],[Especificação]]</f>
        <v>1.7.1.1.98.0.0.00 - Transferências Decorrentes de Participação em Outras Receitas de Impostos da União</v>
      </c>
    </row>
    <row r="882" spans="1:20" ht="30" x14ac:dyDescent="0.25">
      <c r="A882" s="179"/>
      <c r="B882" s="51"/>
      <c r="C882" s="22" t="s">
        <v>1537</v>
      </c>
      <c r="D882" s="22" t="s">
        <v>1544</v>
      </c>
      <c r="E882" s="22" t="s">
        <v>1537</v>
      </c>
      <c r="F882" s="22" t="s">
        <v>1537</v>
      </c>
      <c r="G882" s="22" t="s">
        <v>1576</v>
      </c>
      <c r="H882" s="22" t="s">
        <v>1540</v>
      </c>
      <c r="I882" s="22" t="s">
        <v>1537</v>
      </c>
      <c r="J882" s="22" t="s">
        <v>1543</v>
      </c>
      <c r="K882" s="20" t="str">
        <f>IF(Tabela813[[#This Row],[C]]&lt;&gt;"",IF(Tabela813[[#This Row],[RED]]&lt;&gt;"",(Tabela813[[#This Row],[RED]] &amp; "."),"") &amp; CONCATENATE(Tabela813[[#This Row],[C]],".",Tabela813[[#This Row],[O]],".",Tabela813[[#This Row],[E]],".",Tabela813[[#This Row],[D1]],".",Tabela813[[#This Row],[D2]],".",Tabela813[[#This Row],[D3]],".",Tabela813[[#This Row],[T]],".",Tabela813[[#This Row],[D4]]),"")</f>
        <v>1.7.1.1.98.0.1.00</v>
      </c>
      <c r="L882" s="23" t="s">
        <v>4243</v>
      </c>
      <c r="M882" s="20" t="str">
        <f t="shared" si="18"/>
        <v>A</v>
      </c>
      <c r="N882" s="20">
        <f>IF(VALUE(Tabela813[[#This Row],[RED]]) &gt; 0,1,0) + IF(VALUE(J882)&gt;0,8,IF(VALUE(I882)&gt;0,7,IF(VALUE(H882)&gt;0,6,IF(VALUE(G882)&gt;0,5,IF(VALUE(F882)&gt;0,4,IF(VALUE(E882)&gt;0,3,IF(VALUE(D882)&gt;0,2,1)))))))</f>
        <v>7</v>
      </c>
      <c r="O882" s="22" t="s">
        <v>55</v>
      </c>
      <c r="P882" s="1" t="s">
        <v>3016</v>
      </c>
      <c r="Q882" s="1"/>
      <c r="R882" s="39"/>
      <c r="S882" s="154" t="s">
        <v>158</v>
      </c>
      <c r="T882" s="7" t="str">
        <f>Tabela813[[#This Row],[NR]]&amp;" - "&amp;Tabela813[[#This Row],[Especificação]]</f>
        <v>1.7.1.1.98.0.1.00 - Transferências Decorrentes de Participação em Outras Receitas de Impostos da União - Principal</v>
      </c>
    </row>
    <row r="883" spans="1:20" ht="30" x14ac:dyDescent="0.25">
      <c r="A883" s="179"/>
      <c r="B883" s="51"/>
      <c r="C883" s="22" t="s">
        <v>1537</v>
      </c>
      <c r="D883" s="22" t="s">
        <v>1544</v>
      </c>
      <c r="E883" s="22" t="s">
        <v>1537</v>
      </c>
      <c r="F883" s="22" t="s">
        <v>1546</v>
      </c>
      <c r="G883" s="22" t="s">
        <v>1543</v>
      </c>
      <c r="H883" s="22" t="s">
        <v>1540</v>
      </c>
      <c r="I883" s="22" t="s">
        <v>1540</v>
      </c>
      <c r="J883" s="22" t="s">
        <v>1543</v>
      </c>
      <c r="K883" s="20" t="str">
        <f>IF(Tabela813[[#This Row],[C]]&lt;&gt;"",IF(Tabela813[[#This Row],[RED]]&lt;&gt;"",(Tabela813[[#This Row],[RED]] &amp; "."),"") &amp; CONCATENATE(Tabela813[[#This Row],[C]],".",Tabela813[[#This Row],[O]],".",Tabela813[[#This Row],[E]],".",Tabela813[[#This Row],[D1]],".",Tabela813[[#This Row],[D2]],".",Tabela813[[#This Row],[D3]],".",Tabela813[[#This Row],[T]],".",Tabela813[[#This Row],[D4]]),"")</f>
        <v>1.7.1.2.00.0.0.00</v>
      </c>
      <c r="L883" s="23" t="s">
        <v>3748</v>
      </c>
      <c r="M883" s="20" t="str">
        <f t="shared" si="18"/>
        <v>S</v>
      </c>
      <c r="N883" s="20">
        <f>IF(VALUE(Tabela813[[#This Row],[RED]]) &gt; 0,1,0) + IF(VALUE(J883)&gt;0,8,IF(VALUE(I883)&gt;0,7,IF(VALUE(H883)&gt;0,6,IF(VALUE(G883)&gt;0,5,IF(VALUE(F883)&gt;0,4,IF(VALUE(E883)&gt;0,3,IF(VALUE(D883)&gt;0,2,1)))))))</f>
        <v>4</v>
      </c>
      <c r="O883" s="22" t="s">
        <v>45</v>
      </c>
      <c r="P883" s="1" t="s">
        <v>336</v>
      </c>
      <c r="Q883" s="1"/>
      <c r="R883" s="39"/>
      <c r="S883" s="154" t="s">
        <v>158</v>
      </c>
      <c r="T883" s="7" t="str">
        <f>Tabela813[[#This Row],[NR]]&amp;" - "&amp;Tabela813[[#This Row],[Especificação]]</f>
        <v>1.7.1.2.00.0.0.00 - Transferências das Compensações Financeiras Pela Exploração de Recursos Naturais</v>
      </c>
    </row>
    <row r="884" spans="1:20" ht="30" x14ac:dyDescent="0.25">
      <c r="A884" s="179"/>
      <c r="B884" s="51"/>
      <c r="C884" s="22" t="s">
        <v>1537</v>
      </c>
      <c r="D884" s="22" t="s">
        <v>1544</v>
      </c>
      <c r="E884" s="22" t="s">
        <v>1537</v>
      </c>
      <c r="F884" s="22" t="s">
        <v>1546</v>
      </c>
      <c r="G884" s="22" t="s">
        <v>1570</v>
      </c>
      <c r="H884" s="22" t="s">
        <v>1540</v>
      </c>
      <c r="I884" s="22" t="s">
        <v>1540</v>
      </c>
      <c r="J884" s="22" t="s">
        <v>1543</v>
      </c>
      <c r="K884" s="20" t="str">
        <f>IF(Tabela813[[#This Row],[C]]&lt;&gt;"",IF(Tabela813[[#This Row],[RED]]&lt;&gt;"",(Tabela813[[#This Row],[RED]] &amp; "."),"") &amp; CONCATENATE(Tabela813[[#This Row],[C]],".",Tabela813[[#This Row],[O]],".",Tabela813[[#This Row],[E]],".",Tabela813[[#This Row],[D1]],".",Tabela813[[#This Row],[D2]],".",Tabela813[[#This Row],[D3]],".",Tabela813[[#This Row],[T]],".",Tabela813[[#This Row],[D4]]),"")</f>
        <v>1.7.1.2.50.0.0.00</v>
      </c>
      <c r="L884" s="23" t="s">
        <v>3749</v>
      </c>
      <c r="M884" s="20" t="str">
        <f t="shared" si="18"/>
        <v>S</v>
      </c>
      <c r="N884" s="20">
        <f>IF(VALUE(Tabela813[[#This Row],[RED]]) &gt; 0,1,0) + IF(VALUE(J884)&gt;0,8,IF(VALUE(I884)&gt;0,7,IF(VALUE(H884)&gt;0,6,IF(VALUE(G884)&gt;0,5,IF(VALUE(F884)&gt;0,4,IF(VALUE(E884)&gt;0,3,IF(VALUE(D884)&gt;0,2,1)))))))</f>
        <v>5</v>
      </c>
      <c r="O884" s="22" t="s">
        <v>55</v>
      </c>
      <c r="P884" s="1" t="s">
        <v>337</v>
      </c>
      <c r="Q884" s="1"/>
      <c r="R884" s="39"/>
      <c r="S884" s="154" t="s">
        <v>158</v>
      </c>
      <c r="T884" s="7" t="str">
        <f>Tabela813[[#This Row],[NR]]&amp;" - "&amp;Tabela813[[#This Row],[Especificação]]</f>
        <v>1.7.1.2.50.0.0.00 - Cota-Parte da Compensação Financeira Pela Exploração de Recursos Hídricos</v>
      </c>
    </row>
    <row r="885" spans="1:20" ht="30" x14ac:dyDescent="0.25">
      <c r="A885" s="179"/>
      <c r="B885" s="51"/>
      <c r="C885" s="22" t="s">
        <v>1537</v>
      </c>
      <c r="D885" s="22" t="s">
        <v>1544</v>
      </c>
      <c r="E885" s="22" t="s">
        <v>1537</v>
      </c>
      <c r="F885" s="22" t="s">
        <v>1546</v>
      </c>
      <c r="G885" s="22" t="s">
        <v>1570</v>
      </c>
      <c r="H885" s="22" t="s">
        <v>1540</v>
      </c>
      <c r="I885" s="22" t="s">
        <v>1537</v>
      </c>
      <c r="J885" s="22" t="s">
        <v>1543</v>
      </c>
      <c r="K885" s="20" t="str">
        <f>IF(Tabela813[[#This Row],[C]]&lt;&gt;"",IF(Tabela813[[#This Row],[RED]]&lt;&gt;"",(Tabela813[[#This Row],[RED]] &amp; "."),"") &amp; CONCATENATE(Tabela813[[#This Row],[C]],".",Tabela813[[#This Row],[O]],".",Tabela813[[#This Row],[E]],".",Tabela813[[#This Row],[D1]],".",Tabela813[[#This Row],[D2]],".",Tabela813[[#This Row],[D3]],".",Tabela813[[#This Row],[T]],".",Tabela813[[#This Row],[D4]]),"")</f>
        <v>1.7.1.2.50.0.1.00</v>
      </c>
      <c r="L885" s="23" t="s">
        <v>3750</v>
      </c>
      <c r="M885" s="20" t="str">
        <f t="shared" si="18"/>
        <v>A</v>
      </c>
      <c r="N885" s="20">
        <f>IF(VALUE(Tabela813[[#This Row],[RED]]) &gt; 0,1,0) + IF(VALUE(J885)&gt;0,8,IF(VALUE(I885)&gt;0,7,IF(VALUE(H885)&gt;0,6,IF(VALUE(G885)&gt;0,5,IF(VALUE(F885)&gt;0,4,IF(VALUE(E885)&gt;0,3,IF(VALUE(D885)&gt;0,2,1)))))))</f>
        <v>7</v>
      </c>
      <c r="O885" s="22" t="s">
        <v>55</v>
      </c>
      <c r="P885" s="1" t="s">
        <v>337</v>
      </c>
      <c r="Q885" s="1"/>
      <c r="R885" s="39"/>
      <c r="S885" s="154" t="s">
        <v>158</v>
      </c>
      <c r="T885" s="7" t="str">
        <f>Tabela813[[#This Row],[NR]]&amp;" - "&amp;Tabela813[[#This Row],[Especificação]]</f>
        <v>1.7.1.2.50.0.1.00 - Cota-Parte da Compensação Financeira Pela Exploração de Recursos Hídricos - Principal</v>
      </c>
    </row>
    <row r="886" spans="1:20" ht="30" x14ac:dyDescent="0.25">
      <c r="A886" s="179"/>
      <c r="B886" s="51"/>
      <c r="C886" s="22" t="s">
        <v>1537</v>
      </c>
      <c r="D886" s="22" t="s">
        <v>1544</v>
      </c>
      <c r="E886" s="22" t="s">
        <v>1537</v>
      </c>
      <c r="F886" s="22" t="s">
        <v>1546</v>
      </c>
      <c r="G886" s="22" t="s">
        <v>1575</v>
      </c>
      <c r="H886" s="22" t="s">
        <v>1540</v>
      </c>
      <c r="I886" s="22" t="s">
        <v>1540</v>
      </c>
      <c r="J886" s="22" t="s">
        <v>1543</v>
      </c>
      <c r="K886" s="20" t="str">
        <f>IF(Tabela813[[#This Row],[C]]&lt;&gt;"",IF(Tabela813[[#This Row],[RED]]&lt;&gt;"",(Tabela813[[#This Row],[RED]] &amp; "."),"") &amp; CONCATENATE(Tabela813[[#This Row],[C]],".",Tabela813[[#This Row],[O]],".",Tabela813[[#This Row],[E]],".",Tabela813[[#This Row],[D1]],".",Tabela813[[#This Row],[D2]],".",Tabela813[[#This Row],[D3]],".",Tabela813[[#This Row],[T]],".",Tabela813[[#This Row],[D4]]),"")</f>
        <v>1.7.1.2.51.0.0.00</v>
      </c>
      <c r="L886" s="23" t="s">
        <v>6162</v>
      </c>
      <c r="M886" s="20" t="str">
        <f t="shared" si="18"/>
        <v>S</v>
      </c>
      <c r="N886" s="20">
        <f>IF(VALUE(Tabela813[[#This Row],[RED]]) &gt; 0,1,0) + IF(VALUE(J886)&gt;0,8,IF(VALUE(I886)&gt;0,7,IF(VALUE(H886)&gt;0,6,IF(VALUE(G886)&gt;0,5,IF(VALUE(F886)&gt;0,4,IF(VALUE(E886)&gt;0,3,IF(VALUE(D886)&gt;0,2,1)))))))</f>
        <v>5</v>
      </c>
      <c r="O886" s="22" t="s">
        <v>55</v>
      </c>
      <c r="P886" s="1" t="s">
        <v>338</v>
      </c>
      <c r="Q886" s="1"/>
      <c r="R886" s="39"/>
      <c r="S886" s="154" t="s">
        <v>158</v>
      </c>
      <c r="T886" s="7" t="str">
        <f>Tabela813[[#This Row],[NR]]&amp;" - "&amp;Tabela813[[#This Row],[Especificação]]</f>
        <v>1.7.1.2.51.0.0.00 - Cota-Parte da Compensação Financeira Pela Exploração de Recursos Minerais - Cfem</v>
      </c>
    </row>
    <row r="887" spans="1:20" ht="30" x14ac:dyDescent="0.25">
      <c r="A887" s="179"/>
      <c r="B887" s="51"/>
      <c r="C887" s="22" t="s">
        <v>1537</v>
      </c>
      <c r="D887" s="22" t="s">
        <v>1544</v>
      </c>
      <c r="E887" s="22" t="s">
        <v>1537</v>
      </c>
      <c r="F887" s="22" t="s">
        <v>1546</v>
      </c>
      <c r="G887" s="22" t="s">
        <v>1575</v>
      </c>
      <c r="H887" s="22" t="s">
        <v>1540</v>
      </c>
      <c r="I887" s="22" t="s">
        <v>1537</v>
      </c>
      <c r="J887" s="22" t="s">
        <v>1543</v>
      </c>
      <c r="K887" s="20" t="str">
        <f>IF(Tabela813[[#This Row],[C]]&lt;&gt;"",IF(Tabela813[[#This Row],[RED]]&lt;&gt;"",(Tabela813[[#This Row],[RED]] &amp; "."),"") &amp; CONCATENATE(Tabela813[[#This Row],[C]],".",Tabela813[[#This Row],[O]],".",Tabela813[[#This Row],[E]],".",Tabela813[[#This Row],[D1]],".",Tabela813[[#This Row],[D2]],".",Tabela813[[#This Row],[D3]],".",Tabela813[[#This Row],[T]],".",Tabela813[[#This Row],[D4]]),"")</f>
        <v>1.7.1.2.51.0.1.00</v>
      </c>
      <c r="L887" s="23" t="s">
        <v>6163</v>
      </c>
      <c r="M887" s="20" t="str">
        <f t="shared" si="18"/>
        <v>A</v>
      </c>
      <c r="N887" s="20">
        <f>IF(VALUE(Tabela813[[#This Row],[RED]]) &gt; 0,1,0) + IF(VALUE(J887)&gt;0,8,IF(VALUE(I887)&gt;0,7,IF(VALUE(H887)&gt;0,6,IF(VALUE(G887)&gt;0,5,IF(VALUE(F887)&gt;0,4,IF(VALUE(E887)&gt;0,3,IF(VALUE(D887)&gt;0,2,1)))))))</f>
        <v>7</v>
      </c>
      <c r="O887" s="22" t="s">
        <v>55</v>
      </c>
      <c r="P887" s="1" t="s">
        <v>338</v>
      </c>
      <c r="Q887" s="1"/>
      <c r="R887" s="39"/>
      <c r="S887" s="154" t="s">
        <v>158</v>
      </c>
      <c r="T887" s="7" t="str">
        <f>Tabela813[[#This Row],[NR]]&amp;" - "&amp;Tabela813[[#This Row],[Especificação]]</f>
        <v>1.7.1.2.51.0.1.00 - Cota-Parte da Compensação Financeira Pela Exploração de Recursos Minerais - Cfem - Principal</v>
      </c>
    </row>
    <row r="888" spans="1:20" x14ac:dyDescent="0.25">
      <c r="A888" s="196"/>
      <c r="B888" s="51"/>
      <c r="C888" s="22" t="s">
        <v>1537</v>
      </c>
      <c r="D888" s="22" t="s">
        <v>1544</v>
      </c>
      <c r="E888" s="22" t="s">
        <v>1537</v>
      </c>
      <c r="F888" s="22" t="s">
        <v>1546</v>
      </c>
      <c r="G888" s="22" t="s">
        <v>1577</v>
      </c>
      <c r="H888" s="22" t="s">
        <v>1540</v>
      </c>
      <c r="I888" s="22" t="s">
        <v>1540</v>
      </c>
      <c r="J888" s="22" t="s">
        <v>1543</v>
      </c>
      <c r="K888" s="20" t="str">
        <f>IF(Tabela813[[#This Row],[C]]&lt;&gt;"",IF(Tabela813[[#This Row],[RED]]&lt;&gt;"",(Tabela813[[#This Row],[RED]] &amp; "."),"") &amp; CONCATENATE(Tabela813[[#This Row],[C]],".",Tabela813[[#This Row],[O]],".",Tabela813[[#This Row],[E]],".",Tabela813[[#This Row],[D1]],".",Tabela813[[#This Row],[D2]],".",Tabela813[[#This Row],[D3]],".",Tabela813[[#This Row],[T]],".",Tabela813[[#This Row],[D4]]),"")</f>
        <v>1.7.1.2.52.0.0.00</v>
      </c>
      <c r="L888" s="23" t="s">
        <v>3751</v>
      </c>
      <c r="M888" s="20" t="str">
        <f t="shared" si="18"/>
        <v>S</v>
      </c>
      <c r="N888" s="20">
        <f>IF(VALUE(Tabela813[[#This Row],[RED]]) &gt; 0,1,0) + IF(VALUE(J888)&gt;0,8,IF(VALUE(I888)&gt;0,7,IF(VALUE(H888)&gt;0,6,IF(VALUE(G888)&gt;0,5,IF(VALUE(F888)&gt;0,4,IF(VALUE(E888)&gt;0,3,IF(VALUE(D888)&gt;0,2,1)))))))</f>
        <v>5</v>
      </c>
      <c r="O888" s="22" t="s">
        <v>55</v>
      </c>
      <c r="P888" s="1" t="s">
        <v>339</v>
      </c>
      <c r="Q888" s="1"/>
      <c r="R888" s="39"/>
      <c r="S888" s="154" t="s">
        <v>158</v>
      </c>
      <c r="T888" s="7" t="str">
        <f>Tabela813[[#This Row],[NR]]&amp;" - "&amp;Tabela813[[#This Row],[Especificação]]</f>
        <v>1.7.1.2.52.0.0.00 - Cota-Parte da Compensação Financeira Pela Produção de Petróleo</v>
      </c>
    </row>
    <row r="889" spans="1:20" ht="30" x14ac:dyDescent="0.25">
      <c r="A889" s="196"/>
      <c r="B889" s="51"/>
      <c r="C889" s="22" t="s">
        <v>1537</v>
      </c>
      <c r="D889" s="22" t="s">
        <v>1544</v>
      </c>
      <c r="E889" s="22" t="s">
        <v>1537</v>
      </c>
      <c r="F889" s="22" t="s">
        <v>1546</v>
      </c>
      <c r="G889" s="22" t="s">
        <v>1577</v>
      </c>
      <c r="H889" s="22" t="s">
        <v>1537</v>
      </c>
      <c r="I889" s="22" t="s">
        <v>1540</v>
      </c>
      <c r="J889" s="22" t="s">
        <v>1543</v>
      </c>
      <c r="K889" s="20" t="str">
        <f>IF(Tabela813[[#This Row],[C]]&lt;&gt;"",IF(Tabela813[[#This Row],[RED]]&lt;&gt;"",(Tabela813[[#This Row],[RED]] &amp; "."),"") &amp; CONCATENATE(Tabela813[[#This Row],[C]],".",Tabela813[[#This Row],[O]],".",Tabela813[[#This Row],[E]],".",Tabela813[[#This Row],[D1]],".",Tabela813[[#This Row],[D2]],".",Tabela813[[#This Row],[D3]],".",Tabela813[[#This Row],[T]],".",Tabela813[[#This Row],[D4]]),"")</f>
        <v>1.7.1.2.52.1.0.00</v>
      </c>
      <c r="L889" s="23" t="s">
        <v>6164</v>
      </c>
      <c r="M889" s="20" t="str">
        <f t="shared" si="18"/>
        <v>S</v>
      </c>
      <c r="N889" s="20">
        <f>IF(VALUE(Tabela813[[#This Row],[RED]]) &gt; 0,1,0) + IF(VALUE(J889)&gt;0,8,IF(VALUE(I889)&gt;0,7,IF(VALUE(H889)&gt;0,6,IF(VALUE(G889)&gt;0,5,IF(VALUE(F889)&gt;0,4,IF(VALUE(E889)&gt;0,3,IF(VALUE(D889)&gt;0,2,1)))))))</f>
        <v>6</v>
      </c>
      <c r="O889" s="22" t="s">
        <v>55</v>
      </c>
      <c r="P889" s="1" t="s">
        <v>341</v>
      </c>
      <c r="Q889" s="1"/>
      <c r="R889" s="39"/>
      <c r="S889" s="154" t="s">
        <v>158</v>
      </c>
      <c r="T889" s="7" t="str">
        <f>Tabela813[[#This Row],[NR]]&amp;" - "&amp;Tabela813[[#This Row],[Especificação]]</f>
        <v>1.7.1.2.52.1.0.00 - Cota-Parte da Compensação Financeira Pela Produção de Petróleo - Lei nº 7.990/89</v>
      </c>
    </row>
    <row r="890" spans="1:20" ht="30" x14ac:dyDescent="0.25">
      <c r="A890" s="182"/>
      <c r="B890" s="51"/>
      <c r="C890" s="22" t="s">
        <v>1537</v>
      </c>
      <c r="D890" s="22" t="s">
        <v>1544</v>
      </c>
      <c r="E890" s="22" t="s">
        <v>1537</v>
      </c>
      <c r="F890" s="22" t="s">
        <v>1546</v>
      </c>
      <c r="G890" s="22" t="s">
        <v>1577</v>
      </c>
      <c r="H890" s="22" t="s">
        <v>1537</v>
      </c>
      <c r="I890" s="22" t="s">
        <v>1537</v>
      </c>
      <c r="J890" s="22" t="s">
        <v>1543</v>
      </c>
      <c r="K890" s="20" t="str">
        <f>IF(Tabela813[[#This Row],[C]]&lt;&gt;"",IF(Tabela813[[#This Row],[RED]]&lt;&gt;"",(Tabela813[[#This Row],[RED]] &amp; "."),"") &amp; CONCATENATE(Tabela813[[#This Row],[C]],".",Tabela813[[#This Row],[O]],".",Tabela813[[#This Row],[E]],".",Tabela813[[#This Row],[D1]],".",Tabela813[[#This Row],[D2]],".",Tabela813[[#This Row],[D3]],".",Tabela813[[#This Row],[T]],".",Tabela813[[#This Row],[D4]]),"")</f>
        <v>1.7.1.2.52.1.1.00</v>
      </c>
      <c r="L890" s="23" t="s">
        <v>3752</v>
      </c>
      <c r="M890" s="20" t="str">
        <f t="shared" si="18"/>
        <v>A</v>
      </c>
      <c r="N890" s="20">
        <f>IF(VALUE(Tabela813[[#This Row],[RED]]) &gt; 0,1,0) + IF(VALUE(J890)&gt;0,8,IF(VALUE(I890)&gt;0,7,IF(VALUE(H890)&gt;0,6,IF(VALUE(G890)&gt;0,5,IF(VALUE(F890)&gt;0,4,IF(VALUE(E890)&gt;0,3,IF(VALUE(D890)&gt;0,2,1)))))))</f>
        <v>7</v>
      </c>
      <c r="O890" s="22" t="s">
        <v>55</v>
      </c>
      <c r="P890" s="1" t="s">
        <v>341</v>
      </c>
      <c r="Q890" s="1"/>
      <c r="R890" s="39"/>
      <c r="S890" s="154" t="s">
        <v>158</v>
      </c>
      <c r="T890" s="7" t="str">
        <f>Tabela813[[#This Row],[NR]]&amp;" - "&amp;Tabela813[[#This Row],[Especificação]]</f>
        <v>1.7.1.2.52.1.1.00 - Cota-Parte da Compensação Financeira Pela Produção de Petróleo - Lei nº 7.990/89 - Principal</v>
      </c>
    </row>
    <row r="891" spans="1:20" ht="30" x14ac:dyDescent="0.25">
      <c r="A891" s="182"/>
      <c r="B891" s="51"/>
      <c r="C891" s="22" t="s">
        <v>1537</v>
      </c>
      <c r="D891" s="22" t="s">
        <v>1544</v>
      </c>
      <c r="E891" s="22" t="s">
        <v>1537</v>
      </c>
      <c r="F891" s="22" t="s">
        <v>1546</v>
      </c>
      <c r="G891" s="22" t="s">
        <v>1577</v>
      </c>
      <c r="H891" s="22" t="s">
        <v>1546</v>
      </c>
      <c r="I891" s="22" t="s">
        <v>1540</v>
      </c>
      <c r="J891" s="22" t="s">
        <v>1543</v>
      </c>
      <c r="K891" s="20" t="str">
        <f>IF(Tabela813[[#This Row],[C]]&lt;&gt;"",IF(Tabela813[[#This Row],[RED]]&lt;&gt;"",(Tabela813[[#This Row],[RED]] &amp; "."),"") &amp; CONCATENATE(Tabela813[[#This Row],[C]],".",Tabela813[[#This Row],[O]],".",Tabela813[[#This Row],[E]],".",Tabela813[[#This Row],[D1]],".",Tabela813[[#This Row],[D2]],".",Tabela813[[#This Row],[D3]],".",Tabela813[[#This Row],[T]],".",Tabela813[[#This Row],[D4]]),"")</f>
        <v>1.7.1.2.52.2.0.00</v>
      </c>
      <c r="L891" s="23" t="s">
        <v>6165</v>
      </c>
      <c r="M891" s="20" t="str">
        <f t="shared" si="18"/>
        <v>S</v>
      </c>
      <c r="N891" s="20">
        <f>IF(VALUE(Tabela813[[#This Row],[RED]]) &gt; 0,1,0) + IF(VALUE(J891)&gt;0,8,IF(VALUE(I891)&gt;0,7,IF(VALUE(H891)&gt;0,6,IF(VALUE(G891)&gt;0,5,IF(VALUE(F891)&gt;0,4,IF(VALUE(E891)&gt;0,3,IF(VALUE(D891)&gt;0,2,1)))))))</f>
        <v>6</v>
      </c>
      <c r="O891" s="22" t="s">
        <v>55</v>
      </c>
      <c r="P891" s="1" t="s">
        <v>343</v>
      </c>
      <c r="Q891" s="1"/>
      <c r="R891" s="39"/>
      <c r="S891" s="154" t="s">
        <v>158</v>
      </c>
      <c r="T891" s="7" t="str">
        <f>Tabela813[[#This Row],[NR]]&amp;" - "&amp;Tabela813[[#This Row],[Especificação]]</f>
        <v>1.7.1.2.52.2.0.00 - Cota-Parte Pelo Excedente da Produção do Petróleo - Lei nº 9.478/97, Artigo 49, I e Ii</v>
      </c>
    </row>
    <row r="892" spans="1:20" ht="30" x14ac:dyDescent="0.25">
      <c r="A892" s="182"/>
      <c r="B892" s="51"/>
      <c r="C892" s="22" t="s">
        <v>1537</v>
      </c>
      <c r="D892" s="22" t="s">
        <v>1544</v>
      </c>
      <c r="E892" s="22" t="s">
        <v>1537</v>
      </c>
      <c r="F892" s="22" t="s">
        <v>1546</v>
      </c>
      <c r="G892" s="22" t="s">
        <v>1577</v>
      </c>
      <c r="H892" s="22" t="s">
        <v>1546</v>
      </c>
      <c r="I892" s="22" t="s">
        <v>1537</v>
      </c>
      <c r="J892" s="22" t="s">
        <v>1543</v>
      </c>
      <c r="K892" s="20" t="str">
        <f>IF(Tabela813[[#This Row],[C]]&lt;&gt;"",IF(Tabela813[[#This Row],[RED]]&lt;&gt;"",(Tabela813[[#This Row],[RED]] &amp; "."),"") &amp; CONCATENATE(Tabela813[[#This Row],[C]],".",Tabela813[[#This Row],[O]],".",Tabela813[[#This Row],[E]],".",Tabela813[[#This Row],[D1]],".",Tabela813[[#This Row],[D2]],".",Tabela813[[#This Row],[D3]],".",Tabela813[[#This Row],[T]],".",Tabela813[[#This Row],[D4]]),"")</f>
        <v>1.7.1.2.52.2.1.00</v>
      </c>
      <c r="L892" s="23" t="s">
        <v>6166</v>
      </c>
      <c r="M892" s="20" t="str">
        <f t="shared" si="18"/>
        <v>A</v>
      </c>
      <c r="N892" s="20">
        <f>IF(VALUE(Tabela813[[#This Row],[RED]]) &gt; 0,1,0) + IF(VALUE(J892)&gt;0,8,IF(VALUE(I892)&gt;0,7,IF(VALUE(H892)&gt;0,6,IF(VALUE(G892)&gt;0,5,IF(VALUE(F892)&gt;0,4,IF(VALUE(E892)&gt;0,3,IF(VALUE(D892)&gt;0,2,1)))))))</f>
        <v>7</v>
      </c>
      <c r="O892" s="22" t="s">
        <v>55</v>
      </c>
      <c r="P892" s="1" t="s">
        <v>343</v>
      </c>
      <c r="Q892" s="1"/>
      <c r="R892" s="39"/>
      <c r="S892" s="154" t="s">
        <v>158</v>
      </c>
      <c r="T892" s="7" t="str">
        <f>Tabela813[[#This Row],[NR]]&amp;" - "&amp;Tabela813[[#This Row],[Especificação]]</f>
        <v>1.7.1.2.52.2.1.00 - Cota-Parte Pelo Excedente da Produção do Petróleo - Lei nº 9.478/97, Artigo 49, I e Ii - Principal</v>
      </c>
    </row>
    <row r="893" spans="1:20" ht="30" x14ac:dyDescent="0.25">
      <c r="A893" s="179"/>
      <c r="B893" s="51"/>
      <c r="C893" s="22" t="s">
        <v>1537</v>
      </c>
      <c r="D893" s="22" t="s">
        <v>1544</v>
      </c>
      <c r="E893" s="22" t="s">
        <v>1537</v>
      </c>
      <c r="F893" s="22" t="s">
        <v>1546</v>
      </c>
      <c r="G893" s="22" t="s">
        <v>1577</v>
      </c>
      <c r="H893" s="22" t="s">
        <v>1538</v>
      </c>
      <c r="I893" s="22" t="s">
        <v>1540</v>
      </c>
      <c r="J893" s="22" t="s">
        <v>1543</v>
      </c>
      <c r="K893" s="20" t="str">
        <f>IF(Tabela813[[#This Row],[C]]&lt;&gt;"",IF(Tabela813[[#This Row],[RED]]&lt;&gt;"",(Tabela813[[#This Row],[RED]] &amp; "."),"") &amp; CONCATENATE(Tabela813[[#This Row],[C]],".",Tabela813[[#This Row],[O]],".",Tabela813[[#This Row],[E]],".",Tabela813[[#This Row],[D1]],".",Tabela813[[#This Row],[D2]],".",Tabela813[[#This Row],[D3]],".",Tabela813[[#This Row],[T]],".",Tabela813[[#This Row],[D4]]),"")</f>
        <v>1.7.1.2.52.3.0.00</v>
      </c>
      <c r="L893" s="23" t="s">
        <v>6167</v>
      </c>
      <c r="M893" s="20" t="str">
        <f t="shared" si="18"/>
        <v>S</v>
      </c>
      <c r="N893" s="20">
        <f>IF(VALUE(Tabela813[[#This Row],[RED]]) &gt; 0,1,0) + IF(VALUE(J893)&gt;0,8,IF(VALUE(I893)&gt;0,7,IF(VALUE(H893)&gt;0,6,IF(VALUE(G893)&gt;0,5,IF(VALUE(F893)&gt;0,4,IF(VALUE(E893)&gt;0,3,IF(VALUE(D893)&gt;0,2,1)))))))</f>
        <v>6</v>
      </c>
      <c r="O893" s="22" t="s">
        <v>55</v>
      </c>
      <c r="P893" s="1" t="s">
        <v>345</v>
      </c>
      <c r="Q893" s="1"/>
      <c r="R893" s="39"/>
      <c r="S893" s="154" t="s">
        <v>158</v>
      </c>
      <c r="T893" s="7" t="str">
        <f>Tabela813[[#This Row],[NR]]&amp;" - "&amp;Tabela813[[#This Row],[Especificação]]</f>
        <v>1.7.1.2.52.3.0.00 - Cota-Parte Pela Participação Especial - Lei nº 9.478/97, Artigo 50</v>
      </c>
    </row>
    <row r="894" spans="1:20" ht="30" x14ac:dyDescent="0.25">
      <c r="A894" s="179"/>
      <c r="B894" s="51"/>
      <c r="C894" s="22" t="s">
        <v>1537</v>
      </c>
      <c r="D894" s="22" t="s">
        <v>1544</v>
      </c>
      <c r="E894" s="22" t="s">
        <v>1537</v>
      </c>
      <c r="F894" s="22" t="s">
        <v>1546</v>
      </c>
      <c r="G894" s="22" t="s">
        <v>1577</v>
      </c>
      <c r="H894" s="22" t="s">
        <v>1538</v>
      </c>
      <c r="I894" s="22" t="s">
        <v>1537</v>
      </c>
      <c r="J894" s="22" t="s">
        <v>1543</v>
      </c>
      <c r="K894" s="20" t="str">
        <f>IF(Tabela813[[#This Row],[C]]&lt;&gt;"",IF(Tabela813[[#This Row],[RED]]&lt;&gt;"",(Tabela813[[#This Row],[RED]] &amp; "."),"") &amp; CONCATENATE(Tabela813[[#This Row],[C]],".",Tabela813[[#This Row],[O]],".",Tabela813[[#This Row],[E]],".",Tabela813[[#This Row],[D1]],".",Tabela813[[#This Row],[D2]],".",Tabela813[[#This Row],[D3]],".",Tabela813[[#This Row],[T]],".",Tabela813[[#This Row],[D4]]),"")</f>
        <v>1.7.1.2.52.3.1.00</v>
      </c>
      <c r="L894" s="23" t="s">
        <v>3753</v>
      </c>
      <c r="M894" s="20" t="str">
        <f t="shared" si="18"/>
        <v>A</v>
      </c>
      <c r="N894" s="20">
        <f>IF(VALUE(Tabela813[[#This Row],[RED]]) &gt; 0,1,0) + IF(VALUE(J894)&gt;0,8,IF(VALUE(I894)&gt;0,7,IF(VALUE(H894)&gt;0,6,IF(VALUE(G894)&gt;0,5,IF(VALUE(F894)&gt;0,4,IF(VALUE(E894)&gt;0,3,IF(VALUE(D894)&gt;0,2,1)))))))</f>
        <v>7</v>
      </c>
      <c r="O894" s="22" t="s">
        <v>55</v>
      </c>
      <c r="P894" s="1" t="s">
        <v>345</v>
      </c>
      <c r="Q894" s="1"/>
      <c r="R894" s="39"/>
      <c r="S894" s="154" t="s">
        <v>158</v>
      </c>
      <c r="T894" s="7" t="str">
        <f>Tabela813[[#This Row],[NR]]&amp;" - "&amp;Tabela813[[#This Row],[Especificação]]</f>
        <v>1.7.1.2.52.3.1.00 - Cota-Parte Pela Participação Especial - Lei nº 9.478/97, Artigo 50 - Principal</v>
      </c>
    </row>
    <row r="895" spans="1:20" x14ac:dyDescent="0.25">
      <c r="A895" s="179"/>
      <c r="B895" s="51"/>
      <c r="C895" s="22" t="s">
        <v>1537</v>
      </c>
      <c r="D895" s="22" t="s">
        <v>1544</v>
      </c>
      <c r="E895" s="22" t="s">
        <v>1537</v>
      </c>
      <c r="F895" s="22" t="s">
        <v>1546</v>
      </c>
      <c r="G895" s="22" t="s">
        <v>1577</v>
      </c>
      <c r="H895" s="22" t="s">
        <v>1547</v>
      </c>
      <c r="I895" s="22" t="s">
        <v>1540</v>
      </c>
      <c r="J895" s="22" t="s">
        <v>1543</v>
      </c>
      <c r="K895" s="20" t="str">
        <f>IF(Tabela813[[#This Row],[C]]&lt;&gt;"",IF(Tabela813[[#This Row],[RED]]&lt;&gt;"",(Tabela813[[#This Row],[RED]] &amp; "."),"") &amp; CONCATENATE(Tabela813[[#This Row],[C]],".",Tabela813[[#This Row],[O]],".",Tabela813[[#This Row],[E]],".",Tabela813[[#This Row],[D1]],".",Tabela813[[#This Row],[D2]],".",Tabela813[[#This Row],[D3]],".",Tabela813[[#This Row],[T]],".",Tabela813[[#This Row],[D4]]),"")</f>
        <v>1.7.1.2.52.4.0.00</v>
      </c>
      <c r="L895" s="23" t="s">
        <v>6168</v>
      </c>
      <c r="M895" s="20" t="str">
        <f t="shared" si="18"/>
        <v>S</v>
      </c>
      <c r="N895" s="20">
        <f>IF(VALUE(Tabela813[[#This Row],[RED]]) &gt; 0,1,0) + IF(VALUE(J895)&gt;0,8,IF(VALUE(I895)&gt;0,7,IF(VALUE(H895)&gt;0,6,IF(VALUE(G895)&gt;0,5,IF(VALUE(F895)&gt;0,4,IF(VALUE(E895)&gt;0,3,IF(VALUE(D895)&gt;0,2,1)))))))</f>
        <v>6</v>
      </c>
      <c r="O895" s="22" t="s">
        <v>55</v>
      </c>
      <c r="P895" s="1" t="s">
        <v>347</v>
      </c>
      <c r="Q895" s="1"/>
      <c r="R895" s="39"/>
      <c r="S895" s="154" t="s">
        <v>158</v>
      </c>
      <c r="T895" s="7" t="str">
        <f>Tabela813[[#This Row],[NR]]&amp;" - "&amp;Tabela813[[#This Row],[Especificação]]</f>
        <v>1.7.1.2.52.4.0.00 - Cota-Parte do Fundo Especial do Petróleo - FEP</v>
      </c>
    </row>
    <row r="896" spans="1:20" x14ac:dyDescent="0.25">
      <c r="A896" s="179"/>
      <c r="B896" s="51"/>
      <c r="C896" s="22" t="s">
        <v>1537</v>
      </c>
      <c r="D896" s="22" t="s">
        <v>1544</v>
      </c>
      <c r="E896" s="22" t="s">
        <v>1537</v>
      </c>
      <c r="F896" s="22" t="s">
        <v>1546</v>
      </c>
      <c r="G896" s="22" t="s">
        <v>1577</v>
      </c>
      <c r="H896" s="22" t="s">
        <v>1547</v>
      </c>
      <c r="I896" s="22" t="s">
        <v>1537</v>
      </c>
      <c r="J896" s="22" t="s">
        <v>1543</v>
      </c>
      <c r="K896" s="20" t="str">
        <f>IF(Tabela813[[#This Row],[C]]&lt;&gt;"",IF(Tabela813[[#This Row],[RED]]&lt;&gt;"",(Tabela813[[#This Row],[RED]] &amp; "."),"") &amp; CONCATENATE(Tabela813[[#This Row],[C]],".",Tabela813[[#This Row],[O]],".",Tabela813[[#This Row],[E]],".",Tabela813[[#This Row],[D1]],".",Tabela813[[#This Row],[D2]],".",Tabela813[[#This Row],[D3]],".",Tabela813[[#This Row],[T]],".",Tabela813[[#This Row],[D4]]),"")</f>
        <v>1.7.1.2.52.4.1.00</v>
      </c>
      <c r="L896" s="23" t="s">
        <v>3754</v>
      </c>
      <c r="M896" s="20" t="str">
        <f t="shared" si="18"/>
        <v>A</v>
      </c>
      <c r="N896" s="20">
        <f>IF(VALUE(Tabela813[[#This Row],[RED]]) &gt; 0,1,0) + IF(VALUE(J896)&gt;0,8,IF(VALUE(I896)&gt;0,7,IF(VALUE(H896)&gt;0,6,IF(VALUE(G896)&gt;0,5,IF(VALUE(F896)&gt;0,4,IF(VALUE(E896)&gt;0,3,IF(VALUE(D896)&gt;0,2,1)))))))</f>
        <v>7</v>
      </c>
      <c r="O896" s="22" t="s">
        <v>55</v>
      </c>
      <c r="P896" s="1" t="s">
        <v>347</v>
      </c>
      <c r="Q896" s="1"/>
      <c r="R896" s="39"/>
      <c r="S896" s="154" t="s">
        <v>158</v>
      </c>
      <c r="T896" s="7" t="str">
        <f>Tabela813[[#This Row],[NR]]&amp;" - "&amp;Tabela813[[#This Row],[Especificação]]</f>
        <v>1.7.1.2.52.4.1.00 - Cota-Parte do Fundo Especial do Petróleo - FEP - Principal</v>
      </c>
    </row>
    <row r="897" spans="1:20" ht="30" x14ac:dyDescent="0.25">
      <c r="A897" s="179"/>
      <c r="B897" s="51"/>
      <c r="C897" s="22" t="s">
        <v>1537</v>
      </c>
      <c r="D897" s="22" t="s">
        <v>1544</v>
      </c>
      <c r="E897" s="22" t="s">
        <v>1537</v>
      </c>
      <c r="F897" s="22" t="s">
        <v>1546</v>
      </c>
      <c r="G897" s="22" t="s">
        <v>1574</v>
      </c>
      <c r="H897" s="22" t="s">
        <v>1540</v>
      </c>
      <c r="I897" s="22" t="s">
        <v>1540</v>
      </c>
      <c r="J897" s="22" t="s">
        <v>1543</v>
      </c>
      <c r="K897" s="20" t="str">
        <f>IF(Tabela813[[#This Row],[C]]&lt;&gt;"",IF(Tabela813[[#This Row],[RED]]&lt;&gt;"",(Tabela813[[#This Row],[RED]] &amp; "."),"") &amp; CONCATENATE(Tabela813[[#This Row],[C]],".",Tabela813[[#This Row],[O]],".",Tabela813[[#This Row],[E]],".",Tabela813[[#This Row],[D1]],".",Tabela813[[#This Row],[D2]],".",Tabela813[[#This Row],[D3]],".",Tabela813[[#This Row],[T]],".",Tabela813[[#This Row],[D4]]),"")</f>
        <v>1.7.1.2.53.0.0.00</v>
      </c>
      <c r="L897" s="23" t="s">
        <v>6169</v>
      </c>
      <c r="M897" s="20" t="str">
        <f t="shared" si="18"/>
        <v>S</v>
      </c>
      <c r="N897" s="20">
        <f>IF(VALUE(Tabela813[[#This Row],[RED]]) &gt; 0,1,0) + IF(VALUE(J897)&gt;0,8,IF(VALUE(I897)&gt;0,7,IF(VALUE(H897)&gt;0,6,IF(VALUE(G897)&gt;0,5,IF(VALUE(F897)&gt;0,4,IF(VALUE(E897)&gt;0,3,IF(VALUE(D897)&gt;0,2,1)))))))</f>
        <v>5</v>
      </c>
      <c r="O897" s="22" t="s">
        <v>55</v>
      </c>
      <c r="P897" s="1" t="s">
        <v>4575</v>
      </c>
      <c r="Q897" s="1"/>
      <c r="R897" s="39"/>
      <c r="S897" s="154"/>
      <c r="T897" s="7" t="str">
        <f>Tabela813[[#This Row],[NR]]&amp;" - "&amp;Tabela813[[#This Row],[Especificação]]</f>
        <v>1.7.1.2.53.0.0.00 - Cota-Parte do Bônus de Assinatura de Contrato de Partilha de Produção</v>
      </c>
    </row>
    <row r="898" spans="1:20" ht="30" x14ac:dyDescent="0.25">
      <c r="A898" s="179"/>
      <c r="B898" s="51"/>
      <c r="C898" s="22" t="s">
        <v>1537</v>
      </c>
      <c r="D898" s="22" t="s">
        <v>1544</v>
      </c>
      <c r="E898" s="22" t="s">
        <v>1537</v>
      </c>
      <c r="F898" s="22" t="s">
        <v>1546</v>
      </c>
      <c r="G898" s="22" t="s">
        <v>1574</v>
      </c>
      <c r="H898" s="22" t="s">
        <v>1540</v>
      </c>
      <c r="I898" s="22" t="s">
        <v>1537</v>
      </c>
      <c r="J898" s="22" t="s">
        <v>1543</v>
      </c>
      <c r="K898" s="20" t="str">
        <f>IF(Tabela813[[#This Row],[C]]&lt;&gt;"",IF(Tabela813[[#This Row],[RED]]&lt;&gt;"",(Tabela813[[#This Row],[RED]] &amp; "."),"") &amp; CONCATENATE(Tabela813[[#This Row],[C]],".",Tabela813[[#This Row],[O]],".",Tabela813[[#This Row],[E]],".",Tabela813[[#This Row],[D1]],".",Tabela813[[#This Row],[D2]],".",Tabela813[[#This Row],[D3]],".",Tabela813[[#This Row],[T]],".",Tabela813[[#This Row],[D4]]),"")</f>
        <v>1.7.1.2.53.0.1.00</v>
      </c>
      <c r="L898" s="23" t="s">
        <v>6170</v>
      </c>
      <c r="M898" s="20" t="str">
        <f t="shared" si="18"/>
        <v>A</v>
      </c>
      <c r="N898" s="20">
        <f>IF(VALUE(Tabela813[[#This Row],[RED]]) &gt; 0,1,0) + IF(VALUE(J898)&gt;0,8,IF(VALUE(I898)&gt;0,7,IF(VALUE(H898)&gt;0,6,IF(VALUE(G898)&gt;0,5,IF(VALUE(F898)&gt;0,4,IF(VALUE(E898)&gt;0,3,IF(VALUE(D898)&gt;0,2,1)))))))</f>
        <v>7</v>
      </c>
      <c r="O898" s="22" t="s">
        <v>55</v>
      </c>
      <c r="P898" s="1" t="s">
        <v>4575</v>
      </c>
      <c r="Q898" s="1"/>
      <c r="R898" s="39"/>
      <c r="S898" s="154"/>
      <c r="T898" s="7" t="str">
        <f>Tabela813[[#This Row],[NR]]&amp;" - "&amp;Tabela813[[#This Row],[Especificação]]</f>
        <v>1.7.1.2.53.0.1.00 - Cota-Parte do Bônus de Aasinatura de Contrato de Partilha de Produção</v>
      </c>
    </row>
    <row r="899" spans="1:20" ht="30" x14ac:dyDescent="0.25">
      <c r="A899" s="179"/>
      <c r="B899" s="52"/>
      <c r="C899" s="22" t="s">
        <v>1537</v>
      </c>
      <c r="D899" s="22" t="s">
        <v>1544</v>
      </c>
      <c r="E899" s="22" t="s">
        <v>1537</v>
      </c>
      <c r="F899" s="22" t="s">
        <v>1546</v>
      </c>
      <c r="G899" s="22" t="s">
        <v>1553</v>
      </c>
      <c r="H899" s="22" t="s">
        <v>1540</v>
      </c>
      <c r="I899" s="22" t="s">
        <v>1540</v>
      </c>
      <c r="J899" s="22" t="s">
        <v>1543</v>
      </c>
      <c r="K899" s="20" t="str">
        <f>IF(Tabela813[[#This Row],[C]]&lt;&gt;"",IF(Tabela813[[#This Row],[RED]]&lt;&gt;"",(Tabela813[[#This Row],[RED]] &amp; "."),"") &amp; CONCATENATE(Tabela813[[#This Row],[C]],".",Tabela813[[#This Row],[O]],".",Tabela813[[#This Row],[E]],".",Tabela813[[#This Row],[D1]],".",Tabela813[[#This Row],[D2]],".",Tabela813[[#This Row],[D3]],".",Tabela813[[#This Row],[T]],".",Tabela813[[#This Row],[D4]]),"")</f>
        <v>1.7.1.2.99.0.0.00</v>
      </c>
      <c r="L899" s="23" t="s">
        <v>6171</v>
      </c>
      <c r="M899" s="20" t="str">
        <f t="shared" si="18"/>
        <v>S</v>
      </c>
      <c r="N899" s="20">
        <f>IF(VALUE(Tabela813[[#This Row],[RED]]) &gt; 0,1,0) + IF(VALUE(J899)&gt;0,8,IF(VALUE(I899)&gt;0,7,IF(VALUE(H899)&gt;0,6,IF(VALUE(G899)&gt;0,5,IF(VALUE(F899)&gt;0,4,IF(VALUE(E899)&gt;0,3,IF(VALUE(D899)&gt;0,2,1)))))))</f>
        <v>5</v>
      </c>
      <c r="O899" s="22" t="s">
        <v>51</v>
      </c>
      <c r="P899" s="1" t="s">
        <v>348</v>
      </c>
      <c r="Q899" s="57"/>
      <c r="R899" s="151"/>
      <c r="S899" s="156" t="s">
        <v>158</v>
      </c>
      <c r="T899" s="7" t="str">
        <f>Tabela813[[#This Row],[NR]]&amp;" - "&amp;Tabela813[[#This Row],[Especificação]]</f>
        <v>1.7.1.2.99.0.0.00 - Outras Transferências Decorrentes de Compensação Financeira Pela Exploração de Recursos Naturais</v>
      </c>
    </row>
    <row r="900" spans="1:20" ht="30" x14ac:dyDescent="0.25">
      <c r="A900" s="179"/>
      <c r="B900" s="52"/>
      <c r="C900" s="22" t="s">
        <v>1537</v>
      </c>
      <c r="D900" s="22" t="s">
        <v>1544</v>
      </c>
      <c r="E900" s="22" t="s">
        <v>1537</v>
      </c>
      <c r="F900" s="22" t="s">
        <v>1546</v>
      </c>
      <c r="G900" s="22" t="s">
        <v>1553</v>
      </c>
      <c r="H900" s="22" t="s">
        <v>1540</v>
      </c>
      <c r="I900" s="22" t="s">
        <v>1537</v>
      </c>
      <c r="J900" s="22" t="s">
        <v>1543</v>
      </c>
      <c r="K900" s="20" t="str">
        <f>IF(Tabela813[[#This Row],[C]]&lt;&gt;"",IF(Tabela813[[#This Row],[RED]]&lt;&gt;"",(Tabela813[[#This Row],[RED]] &amp; "."),"") &amp; CONCATENATE(Tabela813[[#This Row],[C]],".",Tabela813[[#This Row],[O]],".",Tabela813[[#This Row],[E]],".",Tabela813[[#This Row],[D1]],".",Tabela813[[#This Row],[D2]],".",Tabela813[[#This Row],[D3]],".",Tabela813[[#This Row],[T]],".",Tabela813[[#This Row],[D4]]),"")</f>
        <v>1.7.1.2.99.0.1.00</v>
      </c>
      <c r="L900" s="23" t="s">
        <v>3755</v>
      </c>
      <c r="M900" s="20" t="str">
        <f t="shared" si="18"/>
        <v>A</v>
      </c>
      <c r="N900" s="20">
        <f>IF(VALUE(Tabela813[[#This Row],[RED]]) &gt; 0,1,0) + IF(VALUE(J900)&gt;0,8,IF(VALUE(I900)&gt;0,7,IF(VALUE(H900)&gt;0,6,IF(VALUE(G900)&gt;0,5,IF(VALUE(F900)&gt;0,4,IF(VALUE(E900)&gt;0,3,IF(VALUE(D900)&gt;0,2,1)))))))</f>
        <v>7</v>
      </c>
      <c r="O900" s="22" t="s">
        <v>51</v>
      </c>
      <c r="P900" s="1" t="s">
        <v>348</v>
      </c>
      <c r="Q900" s="57"/>
      <c r="R900" s="151"/>
      <c r="S900" s="156" t="s">
        <v>158</v>
      </c>
      <c r="T900" s="7" t="str">
        <f>Tabela813[[#This Row],[NR]]&amp;" - "&amp;Tabela813[[#This Row],[Especificação]]</f>
        <v>1.7.1.2.99.0.1.00 - Outras Transferências Decorrentes de Compensação Financeira Pela Exploração de Recursos Naturais - Principal</v>
      </c>
    </row>
    <row r="901" spans="1:20" x14ac:dyDescent="0.25">
      <c r="A901" s="179"/>
      <c r="B901" s="51"/>
      <c r="C901" s="22" t="s">
        <v>1537</v>
      </c>
      <c r="D901" s="22" t="s">
        <v>1544</v>
      </c>
      <c r="E901" s="22" t="s">
        <v>1537</v>
      </c>
      <c r="F901" s="22" t="s">
        <v>1538</v>
      </c>
      <c r="G901" s="22" t="s">
        <v>1543</v>
      </c>
      <c r="H901" s="22" t="s">
        <v>1540</v>
      </c>
      <c r="I901" s="22" t="s">
        <v>1540</v>
      </c>
      <c r="J901" s="22" t="s">
        <v>1543</v>
      </c>
      <c r="K901" s="20" t="str">
        <f>IF(Tabela813[[#This Row],[C]]&lt;&gt;"",IF(Tabela813[[#This Row],[RED]]&lt;&gt;"",(Tabela813[[#This Row],[RED]] &amp; "."),"") &amp; CONCATENATE(Tabela813[[#This Row],[C]],".",Tabela813[[#This Row],[O]],".",Tabela813[[#This Row],[E]],".",Tabela813[[#This Row],[D1]],".",Tabela813[[#This Row],[D2]],".",Tabela813[[#This Row],[D3]],".",Tabela813[[#This Row],[T]],".",Tabela813[[#This Row],[D4]]),"")</f>
        <v>1.7.1.3.00.0.0.00</v>
      </c>
      <c r="L901" s="23" t="s">
        <v>698</v>
      </c>
      <c r="M901" s="20" t="str">
        <f t="shared" si="18"/>
        <v>S</v>
      </c>
      <c r="N901" s="20">
        <f>IF(VALUE(Tabela813[[#This Row],[RED]]) &gt; 0,1,0) + IF(VALUE(J901)&gt;0,8,IF(VALUE(I901)&gt;0,7,IF(VALUE(H901)&gt;0,6,IF(VALUE(G901)&gt;0,5,IF(VALUE(F901)&gt;0,4,IF(VALUE(E901)&gt;0,3,IF(VALUE(D901)&gt;0,2,1)))))))</f>
        <v>4</v>
      </c>
      <c r="O901" s="22" t="s">
        <v>45</v>
      </c>
      <c r="P901" s="1" t="s">
        <v>4139</v>
      </c>
      <c r="Q901" s="1"/>
      <c r="R901" s="39"/>
      <c r="S901" s="154" t="s">
        <v>158</v>
      </c>
      <c r="T901" s="7" t="str">
        <f>Tabela813[[#This Row],[NR]]&amp;" - "&amp;Tabela813[[#This Row],[Especificação]]</f>
        <v>1.7.1.3.00.0.0.00 - Transferências de Recursos do Sistema Único de Saúde - SUS</v>
      </c>
    </row>
    <row r="902" spans="1:20" ht="45" x14ac:dyDescent="0.25">
      <c r="A902" s="179"/>
      <c r="B902" s="51"/>
      <c r="C902" s="22" t="s">
        <v>1537</v>
      </c>
      <c r="D902" s="22" t="s">
        <v>1544</v>
      </c>
      <c r="E902" s="22" t="s">
        <v>1537</v>
      </c>
      <c r="F902" s="22" t="s">
        <v>1538</v>
      </c>
      <c r="G902" s="22" t="s">
        <v>1570</v>
      </c>
      <c r="H902" s="22" t="s">
        <v>1540</v>
      </c>
      <c r="I902" s="22" t="s">
        <v>1540</v>
      </c>
      <c r="J902" s="22" t="s">
        <v>1543</v>
      </c>
      <c r="K902" s="20" t="str">
        <f>IF(Tabela813[[#This Row],[C]]&lt;&gt;"",IF(Tabela813[[#This Row],[RED]]&lt;&gt;"",(Tabela813[[#This Row],[RED]] &amp; "."),"") &amp; CONCATENATE(Tabela813[[#This Row],[C]],".",Tabela813[[#This Row],[O]],".",Tabela813[[#This Row],[E]],".",Tabela813[[#This Row],[D1]],".",Tabela813[[#This Row],[D2]],".",Tabela813[[#This Row],[D3]],".",Tabela813[[#This Row],[T]],".",Tabela813[[#This Row],[D4]]),"")</f>
        <v>1.7.1.3.50.0.0.00</v>
      </c>
      <c r="L902" s="23" t="s">
        <v>6172</v>
      </c>
      <c r="M902" s="20" t="str">
        <f t="shared" si="18"/>
        <v>S</v>
      </c>
      <c r="N902" s="20">
        <f>IF(VALUE(Tabela813[[#This Row],[RED]]) &gt; 0,1,0) + IF(VALUE(J902)&gt;0,8,IF(VALUE(I902)&gt;0,7,IF(VALUE(H902)&gt;0,6,IF(VALUE(G902)&gt;0,5,IF(VALUE(F902)&gt;0,4,IF(VALUE(E902)&gt;0,3,IF(VALUE(D902)&gt;0,2,1)))))))</f>
        <v>5</v>
      </c>
      <c r="O902" s="22" t="s">
        <v>55</v>
      </c>
      <c r="P902" s="1" t="s">
        <v>352</v>
      </c>
      <c r="Q902" s="1"/>
      <c r="R902" s="39"/>
      <c r="S902" s="154" t="s">
        <v>158</v>
      </c>
      <c r="T902" s="7" t="str">
        <f>Tabela813[[#This Row],[NR]]&amp;" - "&amp;Tabela813[[#This Row],[Especificação]]</f>
        <v>1.7.1.3.50.0.0.00 - Transferências de Recursos do Sistema Único de Saúde - SUS - Repasses Fundo a Fundo - Bloco de Manutenção das Ações e Serviços Públicos de Saúde</v>
      </c>
    </row>
    <row r="903" spans="1:20" ht="45" x14ac:dyDescent="0.25">
      <c r="A903" s="179"/>
      <c r="B903" s="51"/>
      <c r="C903" s="22" t="s">
        <v>1537</v>
      </c>
      <c r="D903" s="22" t="s">
        <v>1544</v>
      </c>
      <c r="E903" s="22" t="s">
        <v>1537</v>
      </c>
      <c r="F903" s="22" t="s">
        <v>1538</v>
      </c>
      <c r="G903" s="22" t="s">
        <v>1570</v>
      </c>
      <c r="H903" s="22" t="s">
        <v>1537</v>
      </c>
      <c r="I903" s="22" t="s">
        <v>1540</v>
      </c>
      <c r="J903" s="22" t="s">
        <v>1543</v>
      </c>
      <c r="K903" s="20" t="str">
        <f>IF(Tabela813[[#This Row],[C]]&lt;&gt;"",IF(Tabela813[[#This Row],[RED]]&lt;&gt;"",(Tabela813[[#This Row],[RED]] &amp; "."),"") &amp; CONCATENATE(Tabela813[[#This Row],[C]],".",Tabela813[[#This Row],[O]],".",Tabela813[[#This Row],[E]],".",Tabela813[[#This Row],[D1]],".",Tabela813[[#This Row],[D2]],".",Tabela813[[#This Row],[D3]],".",Tabela813[[#This Row],[T]],".",Tabela813[[#This Row],[D4]]),"")</f>
        <v>1.7.1.3.50.1.0.00</v>
      </c>
      <c r="L903" s="23" t="s">
        <v>6173</v>
      </c>
      <c r="M903" s="20" t="str">
        <f t="shared" si="18"/>
        <v>S</v>
      </c>
      <c r="N903" s="20">
        <f>IF(VALUE(Tabela813[[#This Row],[RED]]) &gt; 0,1,0) + IF(VALUE(J903)&gt;0,8,IF(VALUE(I903)&gt;0,7,IF(VALUE(H903)&gt;0,6,IF(VALUE(G903)&gt;0,5,IF(VALUE(F903)&gt;0,4,IF(VALUE(E903)&gt;0,3,IF(VALUE(D903)&gt;0,2,1)))))))</f>
        <v>6</v>
      </c>
      <c r="O903" s="22" t="s">
        <v>55</v>
      </c>
      <c r="P903" s="1" t="s">
        <v>354</v>
      </c>
      <c r="Q903" s="1"/>
      <c r="R903" s="39"/>
      <c r="S903" s="154" t="s">
        <v>158</v>
      </c>
      <c r="T903" s="7" t="str">
        <f>Tabela813[[#This Row],[NR]]&amp;" - "&amp;Tabela813[[#This Row],[Especificação]]</f>
        <v>1.7.1.3.50.1.0.00 - Transferências de Recursos do Bloco de Manutenção das Ações e Serviços Públicos de Saúde - Atenção Primária</v>
      </c>
    </row>
    <row r="904" spans="1:20" ht="45" x14ac:dyDescent="0.25">
      <c r="A904" s="179"/>
      <c r="B904" s="51"/>
      <c r="C904" s="22" t="s">
        <v>1537</v>
      </c>
      <c r="D904" s="22" t="s">
        <v>1544</v>
      </c>
      <c r="E904" s="22" t="s">
        <v>1537</v>
      </c>
      <c r="F904" s="22" t="s">
        <v>1538</v>
      </c>
      <c r="G904" s="22" t="s">
        <v>1570</v>
      </c>
      <c r="H904" s="22" t="s">
        <v>1537</v>
      </c>
      <c r="I904" s="22" t="s">
        <v>1537</v>
      </c>
      <c r="J904" s="22" t="s">
        <v>1543</v>
      </c>
      <c r="K904" s="20" t="str">
        <f>IF(Tabela813[[#This Row],[C]]&lt;&gt;"",IF(Tabela813[[#This Row],[RED]]&lt;&gt;"",(Tabela813[[#This Row],[RED]] &amp; "."),"") &amp; CONCATENATE(Tabela813[[#This Row],[C]],".",Tabela813[[#This Row],[O]],".",Tabela813[[#This Row],[E]],".",Tabela813[[#This Row],[D1]],".",Tabela813[[#This Row],[D2]],".",Tabela813[[#This Row],[D3]],".",Tabela813[[#This Row],[T]],".",Tabela813[[#This Row],[D4]]),"")</f>
        <v>1.7.1.3.50.1.1.00</v>
      </c>
      <c r="L904" s="23" t="s">
        <v>3756</v>
      </c>
      <c r="M904" s="20" t="str">
        <f t="shared" si="18"/>
        <v>S</v>
      </c>
      <c r="N904" s="20">
        <f>IF(VALUE(Tabela813[[#This Row],[RED]]) &gt; 0,1,0) + IF(VALUE(J904)&gt;0,8,IF(VALUE(I904)&gt;0,7,IF(VALUE(H904)&gt;0,6,IF(VALUE(G904)&gt;0,5,IF(VALUE(F904)&gt;0,4,IF(VALUE(E904)&gt;0,3,IF(VALUE(D904)&gt;0,2,1)))))))</f>
        <v>7</v>
      </c>
      <c r="O904" s="22"/>
      <c r="P904" s="1" t="s">
        <v>354</v>
      </c>
      <c r="Q904" s="1"/>
      <c r="R904" s="39"/>
      <c r="S904" s="154" t="s">
        <v>158</v>
      </c>
      <c r="T904" s="7" t="str">
        <f>Tabela813[[#This Row],[NR]]&amp;" - "&amp;Tabela813[[#This Row],[Especificação]]</f>
        <v>1.7.1.3.50.1.1.00 - Transferências de Recursos do Bloco de Manutenção das Ações e Serviços Públicos de Saúde - Atenção Primária - Principal</v>
      </c>
    </row>
    <row r="905" spans="1:20" ht="45" x14ac:dyDescent="0.25">
      <c r="A905" s="179"/>
      <c r="B905" s="51"/>
      <c r="C905" s="22" t="s">
        <v>1537</v>
      </c>
      <c r="D905" s="22" t="s">
        <v>1544</v>
      </c>
      <c r="E905" s="22" t="s">
        <v>1537</v>
      </c>
      <c r="F905" s="22" t="s">
        <v>1538</v>
      </c>
      <c r="G905" s="22" t="s">
        <v>1570</v>
      </c>
      <c r="H905" s="22" t="s">
        <v>1537</v>
      </c>
      <c r="I905" s="22" t="s">
        <v>1537</v>
      </c>
      <c r="J905" s="22" t="s">
        <v>1539</v>
      </c>
      <c r="K905" s="20" t="str">
        <f>IF(Tabela813[[#This Row],[C]]&lt;&gt;"",IF(Tabela813[[#This Row],[RED]]&lt;&gt;"",(Tabela813[[#This Row],[RED]] &amp; "."),"") &amp; CONCATENATE(Tabela813[[#This Row],[C]],".",Tabela813[[#This Row],[O]],".",Tabela813[[#This Row],[E]],".",Tabela813[[#This Row],[D1]],".",Tabela813[[#This Row],[D2]],".",Tabela813[[#This Row],[D3]],".",Tabela813[[#This Row],[T]],".",Tabela813[[#This Row],[D4]]),"")</f>
        <v>1.7.1.3.50.1.1.01</v>
      </c>
      <c r="L905" s="23" t="s">
        <v>3756</v>
      </c>
      <c r="M905" s="20" t="str">
        <f t="shared" si="18"/>
        <v>A</v>
      </c>
      <c r="N905" s="20">
        <f>IF(VALUE(Tabela813[[#This Row],[RED]]) &gt; 0,1,0) + IF(VALUE(J905)&gt;0,8,IF(VALUE(I905)&gt;0,7,IF(VALUE(H905)&gt;0,6,IF(VALUE(G905)&gt;0,5,IF(VALUE(F905)&gt;0,4,IF(VALUE(E905)&gt;0,3,IF(VALUE(D905)&gt;0,2,1)))))))</f>
        <v>8</v>
      </c>
      <c r="O905" s="22" t="s">
        <v>3107</v>
      </c>
      <c r="P905" s="1" t="s">
        <v>354</v>
      </c>
      <c r="Q905" s="1"/>
      <c r="R905" s="39"/>
      <c r="S905" s="154" t="s">
        <v>158</v>
      </c>
      <c r="T905" s="7" t="str">
        <f>Tabela813[[#This Row],[NR]]&amp;" - "&amp;Tabela813[[#This Row],[Especificação]]</f>
        <v>1.7.1.3.50.1.1.01 - Transferências de Recursos do Bloco de Manutenção das Ações e Serviços Públicos de Saúde - Atenção Primária - Principal</v>
      </c>
    </row>
    <row r="906" spans="1:20" ht="45" x14ac:dyDescent="0.25">
      <c r="A906" s="179"/>
      <c r="B906" s="51"/>
      <c r="C906" s="22" t="s">
        <v>1537</v>
      </c>
      <c r="D906" s="22" t="s">
        <v>1544</v>
      </c>
      <c r="E906" s="22" t="s">
        <v>1537</v>
      </c>
      <c r="F906" s="22" t="s">
        <v>1538</v>
      </c>
      <c r="G906" s="22" t="s">
        <v>1570</v>
      </c>
      <c r="H906" s="22" t="s">
        <v>1537</v>
      </c>
      <c r="I906" s="22" t="s">
        <v>1537</v>
      </c>
      <c r="J906" s="22" t="s">
        <v>1541</v>
      </c>
      <c r="K906" s="20" t="str">
        <f>IF(Tabela813[[#This Row],[C]]&lt;&gt;"",IF(Tabela813[[#This Row],[RED]]&lt;&gt;"",(Tabela813[[#This Row],[RED]] &amp; "."),"") &amp; CONCATENATE(Tabela813[[#This Row],[C]],".",Tabela813[[#This Row],[O]],".",Tabela813[[#This Row],[E]],".",Tabela813[[#This Row],[D1]],".",Tabela813[[#This Row],[D2]],".",Tabela813[[#This Row],[D3]],".",Tabela813[[#This Row],[T]],".",Tabela813[[#This Row],[D4]]),"")</f>
        <v>1.7.1.3.50.1.1.02</v>
      </c>
      <c r="L906" s="23" t="s">
        <v>3757</v>
      </c>
      <c r="M906" s="20" t="str">
        <f t="shared" si="18"/>
        <v>A</v>
      </c>
      <c r="N906" s="20">
        <f>IF(VALUE(Tabela813[[#This Row],[RED]]) &gt; 0,1,0) + IF(VALUE(J906)&gt;0,8,IF(VALUE(I906)&gt;0,7,IF(VALUE(H906)&gt;0,6,IF(VALUE(G906)&gt;0,5,IF(VALUE(F906)&gt;0,4,IF(VALUE(E906)&gt;0,3,IF(VALUE(D906)&gt;0,2,1)))))))</f>
        <v>8</v>
      </c>
      <c r="O906" s="22" t="s">
        <v>3107</v>
      </c>
      <c r="P906" s="1" t="s">
        <v>4182</v>
      </c>
      <c r="Q906" s="1"/>
      <c r="R906" s="39"/>
      <c r="S906" s="154" t="s">
        <v>158</v>
      </c>
      <c r="T906" s="7" t="str">
        <f>Tabela813[[#This Row],[NR]]&amp;" - "&amp;Tabela813[[#This Row],[Especificação]]</f>
        <v>1.7.1.3.50.1.1.02 - Transferências de Recursos do Bloco de Manutenção das Ações e Serviços Públicos de Saúde - Atenção Primária - Principal - Transferências da União Decorrentes de Emendas Parlamentares Individuais - Finalidade Definida</v>
      </c>
    </row>
    <row r="907" spans="1:20" ht="45" x14ac:dyDescent="0.25">
      <c r="A907" s="179"/>
      <c r="B907" s="51"/>
      <c r="C907" s="22" t="s">
        <v>1537</v>
      </c>
      <c r="D907" s="22" t="s">
        <v>1544</v>
      </c>
      <c r="E907" s="22" t="s">
        <v>1537</v>
      </c>
      <c r="F907" s="22" t="s">
        <v>1538</v>
      </c>
      <c r="G907" s="22" t="s">
        <v>1570</v>
      </c>
      <c r="H907" s="22" t="s">
        <v>1537</v>
      </c>
      <c r="I907" s="22" t="s">
        <v>1537</v>
      </c>
      <c r="J907" s="22" t="s">
        <v>1550</v>
      </c>
      <c r="K907" s="20" t="str">
        <f>IF(Tabela813[[#This Row],[C]]&lt;&gt;"",IF(Tabela813[[#This Row],[RED]]&lt;&gt;"",(Tabela813[[#This Row],[RED]] &amp; "."),"") &amp; CONCATENATE(Tabela813[[#This Row],[C]],".",Tabela813[[#This Row],[O]],".",Tabela813[[#This Row],[E]],".",Tabela813[[#This Row],[D1]],".",Tabela813[[#This Row],[D2]],".",Tabela813[[#This Row],[D3]],".",Tabela813[[#This Row],[T]],".",Tabela813[[#This Row],[D4]]),"")</f>
        <v>1.7.1.3.50.1.1.03</v>
      </c>
      <c r="L907" s="23" t="s">
        <v>3758</v>
      </c>
      <c r="M907" s="20" t="str">
        <f t="shared" si="18"/>
        <v>A</v>
      </c>
      <c r="N907" s="20">
        <f>IF(VALUE(Tabela813[[#This Row],[RED]]) &gt; 0,1,0) + IF(VALUE(J907)&gt;0,8,IF(VALUE(I907)&gt;0,7,IF(VALUE(H907)&gt;0,6,IF(VALUE(G907)&gt;0,5,IF(VALUE(F907)&gt;0,4,IF(VALUE(E907)&gt;0,3,IF(VALUE(D907)&gt;0,2,1)))))))</f>
        <v>8</v>
      </c>
      <c r="O907" s="22" t="s">
        <v>3107</v>
      </c>
      <c r="P907" s="1" t="s">
        <v>4181</v>
      </c>
      <c r="Q907" s="1"/>
      <c r="R907" s="39"/>
      <c r="S907" s="154" t="s">
        <v>158</v>
      </c>
      <c r="T907" s="7" t="str">
        <f>Tabela813[[#This Row],[NR]]&amp;" - "&amp;Tabela813[[#This Row],[Especificação]]</f>
        <v>1.7.1.3.50.1.1.03 - Transferências de Recursos do Bloco de Manutenção das Ações e Serviços Públicos de Saúde - Atenção Primária - Principal - Transferências da União Decorrentes de Emendas Parlamentares de Bancada</v>
      </c>
    </row>
    <row r="908" spans="1:20" ht="45" x14ac:dyDescent="0.25">
      <c r="A908" s="179"/>
      <c r="B908" s="51"/>
      <c r="C908" s="22" t="s">
        <v>1537</v>
      </c>
      <c r="D908" s="22" t="s">
        <v>1544</v>
      </c>
      <c r="E908" s="22" t="s">
        <v>1537</v>
      </c>
      <c r="F908" s="22" t="s">
        <v>1538</v>
      </c>
      <c r="G908" s="22" t="s">
        <v>1570</v>
      </c>
      <c r="H908" s="22" t="s">
        <v>1546</v>
      </c>
      <c r="I908" s="22" t="s">
        <v>1540</v>
      </c>
      <c r="J908" s="22" t="s">
        <v>1543</v>
      </c>
      <c r="K908" s="20" t="str">
        <f>IF(Tabela813[[#This Row],[C]]&lt;&gt;"",IF(Tabela813[[#This Row],[RED]]&lt;&gt;"",(Tabela813[[#This Row],[RED]] &amp; "."),"") &amp; CONCATENATE(Tabela813[[#This Row],[C]],".",Tabela813[[#This Row],[O]],".",Tabela813[[#This Row],[E]],".",Tabela813[[#This Row],[D1]],".",Tabela813[[#This Row],[D2]],".",Tabela813[[#This Row],[D3]],".",Tabela813[[#This Row],[T]],".",Tabela813[[#This Row],[D4]]),"")</f>
        <v>1.7.1.3.50.2.0.00</v>
      </c>
      <c r="L908" s="23" t="s">
        <v>6174</v>
      </c>
      <c r="M908" s="20" t="str">
        <f t="shared" si="18"/>
        <v>S</v>
      </c>
      <c r="N908" s="20">
        <f>IF(VALUE(Tabela813[[#This Row],[RED]]) &gt; 0,1,0) + IF(VALUE(J908)&gt;0,8,IF(VALUE(I908)&gt;0,7,IF(VALUE(H908)&gt;0,6,IF(VALUE(G908)&gt;0,5,IF(VALUE(F908)&gt;0,4,IF(VALUE(E908)&gt;0,3,IF(VALUE(D908)&gt;0,2,1)))))))</f>
        <v>6</v>
      </c>
      <c r="O908" s="22" t="s">
        <v>55</v>
      </c>
      <c r="P908" s="1" t="s">
        <v>356</v>
      </c>
      <c r="Q908" s="1"/>
      <c r="R908" s="39"/>
      <c r="S908" s="154" t="s">
        <v>158</v>
      </c>
      <c r="T908" s="7" t="str">
        <f>Tabela813[[#This Row],[NR]]&amp;" - "&amp;Tabela813[[#This Row],[Especificação]]</f>
        <v>1.7.1.3.50.2.0.00 - Transferências de Recursos do Bloco de Manutenção das Ações e Serviços Públicos de Saúde - Atenção Especializada</v>
      </c>
    </row>
    <row r="909" spans="1:20" ht="45" x14ac:dyDescent="0.25">
      <c r="A909" s="179"/>
      <c r="B909" s="51"/>
      <c r="C909" s="22" t="s">
        <v>1537</v>
      </c>
      <c r="D909" s="22" t="s">
        <v>1544</v>
      </c>
      <c r="E909" s="22" t="s">
        <v>1537</v>
      </c>
      <c r="F909" s="22" t="s">
        <v>1538</v>
      </c>
      <c r="G909" s="22" t="s">
        <v>1570</v>
      </c>
      <c r="H909" s="22" t="s">
        <v>1546</v>
      </c>
      <c r="I909" s="22" t="s">
        <v>1537</v>
      </c>
      <c r="J909" s="22" t="s">
        <v>1543</v>
      </c>
      <c r="K909" s="20" t="str">
        <f>IF(Tabela813[[#This Row],[C]]&lt;&gt;"",IF(Tabela813[[#This Row],[RED]]&lt;&gt;"",(Tabela813[[#This Row],[RED]] &amp; "."),"") &amp; CONCATENATE(Tabela813[[#This Row],[C]],".",Tabela813[[#This Row],[O]],".",Tabela813[[#This Row],[E]],".",Tabela813[[#This Row],[D1]],".",Tabela813[[#This Row],[D2]],".",Tabela813[[#This Row],[D3]],".",Tabela813[[#This Row],[T]],".",Tabela813[[#This Row],[D4]]),"")</f>
        <v>1.7.1.3.50.2.1.00</v>
      </c>
      <c r="L909" s="23" t="s">
        <v>3759</v>
      </c>
      <c r="M909" s="20" t="str">
        <f t="shared" si="18"/>
        <v>S</v>
      </c>
      <c r="N909" s="20">
        <f>IF(VALUE(Tabela813[[#This Row],[RED]]) &gt; 0,1,0) + IF(VALUE(J909)&gt;0,8,IF(VALUE(I909)&gt;0,7,IF(VALUE(H909)&gt;0,6,IF(VALUE(G909)&gt;0,5,IF(VALUE(F909)&gt;0,4,IF(VALUE(E909)&gt;0,3,IF(VALUE(D909)&gt;0,2,1)))))))</f>
        <v>7</v>
      </c>
      <c r="O909" s="22" t="s">
        <v>55</v>
      </c>
      <c r="P909" s="1" t="s">
        <v>356</v>
      </c>
      <c r="Q909" s="1"/>
      <c r="R909" s="39"/>
      <c r="S909" s="154" t="s">
        <v>158</v>
      </c>
      <c r="T909" s="7" t="str">
        <f>Tabela813[[#This Row],[NR]]&amp;" - "&amp;Tabela813[[#This Row],[Especificação]]</f>
        <v>1.7.1.3.50.2.1.00 - Transferências de Recursos do Bloco de Manutenção das Ações e Serviços Públicos de Saúde - Atenção Especializada - Principal</v>
      </c>
    </row>
    <row r="910" spans="1:20" ht="45" x14ac:dyDescent="0.25">
      <c r="A910" s="179"/>
      <c r="B910" s="51"/>
      <c r="C910" s="22" t="s">
        <v>1537</v>
      </c>
      <c r="D910" s="22" t="s">
        <v>1544</v>
      </c>
      <c r="E910" s="22" t="s">
        <v>1537</v>
      </c>
      <c r="F910" s="22" t="s">
        <v>1538</v>
      </c>
      <c r="G910" s="22" t="s">
        <v>1570</v>
      </c>
      <c r="H910" s="22" t="s">
        <v>1546</v>
      </c>
      <c r="I910" s="22" t="s">
        <v>1537</v>
      </c>
      <c r="J910" s="22" t="s">
        <v>1539</v>
      </c>
      <c r="K910" s="20" t="str">
        <f>IF(Tabela813[[#This Row],[C]]&lt;&gt;"",IF(Tabela813[[#This Row],[RED]]&lt;&gt;"",(Tabela813[[#This Row],[RED]] &amp; "."),"") &amp; CONCATENATE(Tabela813[[#This Row],[C]],".",Tabela813[[#This Row],[O]],".",Tabela813[[#This Row],[E]],".",Tabela813[[#This Row],[D1]],".",Tabela813[[#This Row],[D2]],".",Tabela813[[#This Row],[D3]],".",Tabela813[[#This Row],[T]],".",Tabela813[[#This Row],[D4]]),"")</f>
        <v>1.7.1.3.50.2.1.01</v>
      </c>
      <c r="L910" s="23" t="s">
        <v>3759</v>
      </c>
      <c r="M910" s="20" t="str">
        <f t="shared" si="18"/>
        <v>A</v>
      </c>
      <c r="N910" s="20">
        <f>IF(VALUE(Tabela813[[#This Row],[RED]]) &gt; 0,1,0) + IF(VALUE(J910)&gt;0,8,IF(VALUE(I910)&gt;0,7,IF(VALUE(H910)&gt;0,6,IF(VALUE(G910)&gt;0,5,IF(VALUE(F910)&gt;0,4,IF(VALUE(E910)&gt;0,3,IF(VALUE(D910)&gt;0,2,1)))))))</f>
        <v>8</v>
      </c>
      <c r="O910" s="22" t="s">
        <v>3107</v>
      </c>
      <c r="P910" s="1" t="s">
        <v>356</v>
      </c>
      <c r="Q910" s="1"/>
      <c r="R910" s="39"/>
      <c r="S910" s="154" t="s">
        <v>158</v>
      </c>
      <c r="T910" s="7" t="str">
        <f>Tabela813[[#This Row],[NR]]&amp;" - "&amp;Tabela813[[#This Row],[Especificação]]</f>
        <v>1.7.1.3.50.2.1.01 - Transferências de Recursos do Bloco de Manutenção das Ações e Serviços Públicos de Saúde - Atenção Especializada - Principal</v>
      </c>
    </row>
    <row r="911" spans="1:20" ht="60" x14ac:dyDescent="0.25">
      <c r="A911" s="179"/>
      <c r="B911" s="51"/>
      <c r="C911" s="22" t="s">
        <v>1537</v>
      </c>
      <c r="D911" s="22" t="s">
        <v>1544</v>
      </c>
      <c r="E911" s="22" t="s">
        <v>1537</v>
      </c>
      <c r="F911" s="22" t="s">
        <v>1538</v>
      </c>
      <c r="G911" s="22" t="s">
        <v>1570</v>
      </c>
      <c r="H911" s="22" t="s">
        <v>1546</v>
      </c>
      <c r="I911" s="22" t="s">
        <v>1537</v>
      </c>
      <c r="J911" s="22" t="s">
        <v>1541</v>
      </c>
      <c r="K911" s="20" t="str">
        <f>IF(Tabela813[[#This Row],[C]]&lt;&gt;"",IF(Tabela813[[#This Row],[RED]]&lt;&gt;"",(Tabela813[[#This Row],[RED]] &amp; "."),"") &amp; CONCATENATE(Tabela813[[#This Row],[C]],".",Tabela813[[#This Row],[O]],".",Tabela813[[#This Row],[E]],".",Tabela813[[#This Row],[D1]],".",Tabela813[[#This Row],[D2]],".",Tabela813[[#This Row],[D3]],".",Tabela813[[#This Row],[T]],".",Tabela813[[#This Row],[D4]]),"")</f>
        <v>1.7.1.3.50.2.1.02</v>
      </c>
      <c r="L911" s="23" t="s">
        <v>3760</v>
      </c>
      <c r="M911" s="20" t="str">
        <f t="shared" si="18"/>
        <v>A</v>
      </c>
      <c r="N911" s="20">
        <f>IF(VALUE(Tabela813[[#This Row],[RED]]) &gt; 0,1,0) + IF(VALUE(J911)&gt;0,8,IF(VALUE(I911)&gt;0,7,IF(VALUE(H911)&gt;0,6,IF(VALUE(G911)&gt;0,5,IF(VALUE(F911)&gt;0,4,IF(VALUE(E911)&gt;0,3,IF(VALUE(D911)&gt;0,2,1)))))))</f>
        <v>8</v>
      </c>
      <c r="O911" s="22" t="s">
        <v>3107</v>
      </c>
      <c r="P911" s="1" t="s">
        <v>4182</v>
      </c>
      <c r="Q911" s="1"/>
      <c r="R911" s="39"/>
      <c r="S911" s="154" t="s">
        <v>158</v>
      </c>
      <c r="T911" s="7" t="str">
        <f>Tabela813[[#This Row],[NR]]&amp;" - "&amp;Tabela813[[#This Row],[Especificação]]</f>
        <v>1.7.1.3.50.2.1.02 - Transferências de Recursos do Bloco de Manutenção das Ações e Serviços Públicos de Saúde - Atenção Especializada - Principal - Transferências da União Decorrentes de Emendas Parlamentares Individuais - Finalidade Definida</v>
      </c>
    </row>
    <row r="912" spans="1:20" ht="45" x14ac:dyDescent="0.25">
      <c r="A912" s="179"/>
      <c r="B912" s="51"/>
      <c r="C912" s="22" t="s">
        <v>1537</v>
      </c>
      <c r="D912" s="22" t="s">
        <v>1544</v>
      </c>
      <c r="E912" s="22" t="s">
        <v>1537</v>
      </c>
      <c r="F912" s="22" t="s">
        <v>1538</v>
      </c>
      <c r="G912" s="22" t="s">
        <v>1570</v>
      </c>
      <c r="H912" s="22" t="s">
        <v>1546</v>
      </c>
      <c r="I912" s="22" t="s">
        <v>1537</v>
      </c>
      <c r="J912" s="22" t="s">
        <v>1550</v>
      </c>
      <c r="K912" s="20" t="str">
        <f>IF(Tabela813[[#This Row],[C]]&lt;&gt;"",IF(Tabela813[[#This Row],[RED]]&lt;&gt;"",(Tabela813[[#This Row],[RED]] &amp; "."),"") &amp; CONCATENATE(Tabela813[[#This Row],[C]],".",Tabela813[[#This Row],[O]],".",Tabela813[[#This Row],[E]],".",Tabela813[[#This Row],[D1]],".",Tabela813[[#This Row],[D2]],".",Tabela813[[#This Row],[D3]],".",Tabela813[[#This Row],[T]],".",Tabela813[[#This Row],[D4]]),"")</f>
        <v>1.7.1.3.50.2.1.03</v>
      </c>
      <c r="L912" s="23" t="s">
        <v>3761</v>
      </c>
      <c r="M912" s="20" t="str">
        <f t="shared" si="18"/>
        <v>A</v>
      </c>
      <c r="N912" s="20">
        <f>IF(VALUE(Tabela813[[#This Row],[RED]]) &gt; 0,1,0) + IF(VALUE(J912)&gt;0,8,IF(VALUE(I912)&gt;0,7,IF(VALUE(H912)&gt;0,6,IF(VALUE(G912)&gt;0,5,IF(VALUE(F912)&gt;0,4,IF(VALUE(E912)&gt;0,3,IF(VALUE(D912)&gt;0,2,1)))))))</f>
        <v>8</v>
      </c>
      <c r="O912" s="22" t="s">
        <v>3107</v>
      </c>
      <c r="P912" s="1" t="s">
        <v>4181</v>
      </c>
      <c r="Q912" s="1"/>
      <c r="R912" s="39"/>
      <c r="S912" s="154" t="s">
        <v>158</v>
      </c>
      <c r="T912" s="7" t="str">
        <f>Tabela813[[#This Row],[NR]]&amp;" - "&amp;Tabela813[[#This Row],[Especificação]]</f>
        <v>1.7.1.3.50.2.1.03 - Transferências de Recursos do Bloco de Manutenção das Ações e Serviços Públicos de Saúde - Atenção Especializada - Principal - Transferências da União Decorrentes de Emendas Parlamentares de Bancada</v>
      </c>
    </row>
    <row r="913" spans="1:20" ht="45" x14ac:dyDescent="0.25">
      <c r="A913" s="179"/>
      <c r="B913" s="51"/>
      <c r="C913" s="22" t="s">
        <v>1537</v>
      </c>
      <c r="D913" s="22" t="s">
        <v>1544</v>
      </c>
      <c r="E913" s="22" t="s">
        <v>1537</v>
      </c>
      <c r="F913" s="22" t="s">
        <v>1538</v>
      </c>
      <c r="G913" s="22" t="s">
        <v>1570</v>
      </c>
      <c r="H913" s="22" t="s">
        <v>1538</v>
      </c>
      <c r="I913" s="22" t="s">
        <v>1540</v>
      </c>
      <c r="J913" s="22" t="s">
        <v>1543</v>
      </c>
      <c r="K913" s="20" t="str">
        <f>IF(Tabela813[[#This Row],[C]]&lt;&gt;"",IF(Tabela813[[#This Row],[RED]]&lt;&gt;"",(Tabela813[[#This Row],[RED]] &amp; "."),"") &amp; CONCATENATE(Tabela813[[#This Row],[C]],".",Tabela813[[#This Row],[O]],".",Tabela813[[#This Row],[E]],".",Tabela813[[#This Row],[D1]],".",Tabela813[[#This Row],[D2]],".",Tabela813[[#This Row],[D3]],".",Tabela813[[#This Row],[T]],".",Tabela813[[#This Row],[D4]]),"")</f>
        <v>1.7.1.3.50.3.0.00</v>
      </c>
      <c r="L913" s="23" t="s">
        <v>6175</v>
      </c>
      <c r="M913" s="20" t="str">
        <f t="shared" si="18"/>
        <v>S</v>
      </c>
      <c r="N913" s="20">
        <f>IF(VALUE(Tabela813[[#This Row],[RED]]) &gt; 0,1,0) + IF(VALUE(J913)&gt;0,8,IF(VALUE(I913)&gt;0,7,IF(VALUE(H913)&gt;0,6,IF(VALUE(G913)&gt;0,5,IF(VALUE(F913)&gt;0,4,IF(VALUE(E913)&gt;0,3,IF(VALUE(D913)&gt;0,2,1)))))))</f>
        <v>6</v>
      </c>
      <c r="O913" s="22" t="s">
        <v>55</v>
      </c>
      <c r="P913" s="1" t="s">
        <v>358</v>
      </c>
      <c r="Q913" s="1"/>
      <c r="R913" s="39"/>
      <c r="S913" s="154" t="s">
        <v>158</v>
      </c>
      <c r="T913" s="7" t="str">
        <f>Tabela813[[#This Row],[NR]]&amp;" - "&amp;Tabela813[[#This Row],[Especificação]]</f>
        <v>1.7.1.3.50.3.0.00 - Transferências de Recursos do Bloco de Manutenção das Ações e Serviços Públicos de Saúde - Vigilância em Saúde</v>
      </c>
    </row>
    <row r="914" spans="1:20" ht="45" x14ac:dyDescent="0.25">
      <c r="A914" s="179"/>
      <c r="B914" s="51"/>
      <c r="C914" s="22" t="s">
        <v>1537</v>
      </c>
      <c r="D914" s="22" t="s">
        <v>1544</v>
      </c>
      <c r="E914" s="22" t="s">
        <v>1537</v>
      </c>
      <c r="F914" s="22" t="s">
        <v>1538</v>
      </c>
      <c r="G914" s="22" t="s">
        <v>1570</v>
      </c>
      <c r="H914" s="22" t="s">
        <v>1538</v>
      </c>
      <c r="I914" s="22" t="s">
        <v>1537</v>
      </c>
      <c r="J914" s="22" t="s">
        <v>1543</v>
      </c>
      <c r="K914" s="20" t="str">
        <f>IF(Tabela813[[#This Row],[C]]&lt;&gt;"",IF(Tabela813[[#This Row],[RED]]&lt;&gt;"",(Tabela813[[#This Row],[RED]] &amp; "."),"") &amp; CONCATENATE(Tabela813[[#This Row],[C]],".",Tabela813[[#This Row],[O]],".",Tabela813[[#This Row],[E]],".",Tabela813[[#This Row],[D1]],".",Tabela813[[#This Row],[D2]],".",Tabela813[[#This Row],[D3]],".",Tabela813[[#This Row],[T]],".",Tabela813[[#This Row],[D4]]),"")</f>
        <v>1.7.1.3.50.3.1.00</v>
      </c>
      <c r="L914" s="23" t="s">
        <v>3762</v>
      </c>
      <c r="M914" s="20" t="str">
        <f t="shared" si="18"/>
        <v>S</v>
      </c>
      <c r="N914" s="20">
        <f>IF(VALUE(Tabela813[[#This Row],[RED]]) &gt; 0,1,0) + IF(VALUE(J914)&gt;0,8,IF(VALUE(I914)&gt;0,7,IF(VALUE(H914)&gt;0,6,IF(VALUE(G914)&gt;0,5,IF(VALUE(F914)&gt;0,4,IF(VALUE(E914)&gt;0,3,IF(VALUE(D914)&gt;0,2,1)))))))</f>
        <v>7</v>
      </c>
      <c r="O914" s="22" t="s">
        <v>55</v>
      </c>
      <c r="P914" s="1" t="s">
        <v>358</v>
      </c>
      <c r="Q914" s="1"/>
      <c r="R914" s="39"/>
      <c r="S914" s="154" t="s">
        <v>158</v>
      </c>
      <c r="T914" s="7" t="str">
        <f>Tabela813[[#This Row],[NR]]&amp;" - "&amp;Tabela813[[#This Row],[Especificação]]</f>
        <v>1.7.1.3.50.3.1.00 - Transferências de Recursos do Bloco de Manutenção das Ações e Serviços Públicos de Saúde - Vigilância em Saúde - Principal</v>
      </c>
    </row>
    <row r="915" spans="1:20" ht="45" x14ac:dyDescent="0.25">
      <c r="A915" s="179"/>
      <c r="B915" s="51"/>
      <c r="C915" s="22" t="s">
        <v>1537</v>
      </c>
      <c r="D915" s="22" t="s">
        <v>1544</v>
      </c>
      <c r="E915" s="22" t="s">
        <v>1537</v>
      </c>
      <c r="F915" s="22" t="s">
        <v>1538</v>
      </c>
      <c r="G915" s="22" t="s">
        <v>1570</v>
      </c>
      <c r="H915" s="22" t="s">
        <v>1538</v>
      </c>
      <c r="I915" s="22" t="s">
        <v>1537</v>
      </c>
      <c r="J915" s="22" t="s">
        <v>1539</v>
      </c>
      <c r="K915" s="20" t="str">
        <f>IF(Tabela813[[#This Row],[C]]&lt;&gt;"",IF(Tabela813[[#This Row],[RED]]&lt;&gt;"",(Tabela813[[#This Row],[RED]] &amp; "."),"") &amp; CONCATENATE(Tabela813[[#This Row],[C]],".",Tabela813[[#This Row],[O]],".",Tabela813[[#This Row],[E]],".",Tabela813[[#This Row],[D1]],".",Tabela813[[#This Row],[D2]],".",Tabela813[[#This Row],[D3]],".",Tabela813[[#This Row],[T]],".",Tabela813[[#This Row],[D4]]),"")</f>
        <v>1.7.1.3.50.3.1.01</v>
      </c>
      <c r="L915" s="23" t="s">
        <v>3762</v>
      </c>
      <c r="M915" s="20" t="str">
        <f t="shared" si="18"/>
        <v>A</v>
      </c>
      <c r="N915" s="20">
        <f>IF(VALUE(Tabela813[[#This Row],[RED]]) &gt; 0,1,0) + IF(VALUE(J915)&gt;0,8,IF(VALUE(I915)&gt;0,7,IF(VALUE(H915)&gt;0,6,IF(VALUE(G915)&gt;0,5,IF(VALUE(F915)&gt;0,4,IF(VALUE(E915)&gt;0,3,IF(VALUE(D915)&gt;0,2,1)))))))</f>
        <v>8</v>
      </c>
      <c r="O915" s="22" t="s">
        <v>3107</v>
      </c>
      <c r="P915" s="1" t="s">
        <v>358</v>
      </c>
      <c r="Q915" s="1"/>
      <c r="R915" s="39"/>
      <c r="S915" s="154" t="s">
        <v>158</v>
      </c>
      <c r="T915" s="7" t="str">
        <f>Tabela813[[#This Row],[NR]]&amp;" - "&amp;Tabela813[[#This Row],[Especificação]]</f>
        <v>1.7.1.3.50.3.1.01 - Transferências de Recursos do Bloco de Manutenção das Ações e Serviços Públicos de Saúde - Vigilância em Saúde - Principal</v>
      </c>
    </row>
    <row r="916" spans="1:20" ht="60" x14ac:dyDescent="0.25">
      <c r="A916" s="179"/>
      <c r="B916" s="51"/>
      <c r="C916" s="22" t="s">
        <v>1537</v>
      </c>
      <c r="D916" s="22" t="s">
        <v>1544</v>
      </c>
      <c r="E916" s="22" t="s">
        <v>1537</v>
      </c>
      <c r="F916" s="22" t="s">
        <v>1538</v>
      </c>
      <c r="G916" s="22" t="s">
        <v>1570</v>
      </c>
      <c r="H916" s="22" t="s">
        <v>1538</v>
      </c>
      <c r="I916" s="22" t="s">
        <v>1537</v>
      </c>
      <c r="J916" s="22" t="s">
        <v>1541</v>
      </c>
      <c r="K916" s="20" t="str">
        <f>IF(Tabela813[[#This Row],[C]]&lt;&gt;"",IF(Tabela813[[#This Row],[RED]]&lt;&gt;"",(Tabela813[[#This Row],[RED]] &amp; "."),"") &amp; CONCATENATE(Tabela813[[#This Row],[C]],".",Tabela813[[#This Row],[O]],".",Tabela813[[#This Row],[E]],".",Tabela813[[#This Row],[D1]],".",Tabela813[[#This Row],[D2]],".",Tabela813[[#This Row],[D3]],".",Tabela813[[#This Row],[T]],".",Tabela813[[#This Row],[D4]]),"")</f>
        <v>1.7.1.3.50.3.1.02</v>
      </c>
      <c r="L916" s="23" t="s">
        <v>3763</v>
      </c>
      <c r="M916" s="20" t="str">
        <f t="shared" si="18"/>
        <v>A</v>
      </c>
      <c r="N916" s="20">
        <f>IF(VALUE(Tabela813[[#This Row],[RED]]) &gt; 0,1,0) + IF(VALUE(J916)&gt;0,8,IF(VALUE(I916)&gt;0,7,IF(VALUE(H916)&gt;0,6,IF(VALUE(G916)&gt;0,5,IF(VALUE(F916)&gt;0,4,IF(VALUE(E916)&gt;0,3,IF(VALUE(D916)&gt;0,2,1)))))))</f>
        <v>8</v>
      </c>
      <c r="O916" s="22" t="s">
        <v>3107</v>
      </c>
      <c r="P916" s="1" t="s">
        <v>4182</v>
      </c>
      <c r="Q916" s="1"/>
      <c r="R916" s="39"/>
      <c r="S916" s="154" t="s">
        <v>158</v>
      </c>
      <c r="T916" s="7" t="str">
        <f>Tabela813[[#This Row],[NR]]&amp;" - "&amp;Tabela813[[#This Row],[Especificação]]</f>
        <v>1.7.1.3.50.3.1.02 - Transferências de Recursos do Bloco de Manutenção das Ações e Serviços Públicos de Saúde - Vigilância em Saúde - Principal - Transferências da União Decorrentes de Emendas Parlamentares Individuais - Finalidade Definida</v>
      </c>
    </row>
    <row r="917" spans="1:20" ht="45" x14ac:dyDescent="0.25">
      <c r="A917" s="196"/>
      <c r="B917" s="51"/>
      <c r="C917" s="22" t="s">
        <v>1537</v>
      </c>
      <c r="D917" s="22" t="s">
        <v>1544</v>
      </c>
      <c r="E917" s="22" t="s">
        <v>1537</v>
      </c>
      <c r="F917" s="22" t="s">
        <v>1538</v>
      </c>
      <c r="G917" s="22" t="s">
        <v>1570</v>
      </c>
      <c r="H917" s="22" t="s">
        <v>1538</v>
      </c>
      <c r="I917" s="22" t="s">
        <v>1537</v>
      </c>
      <c r="J917" s="22" t="s">
        <v>1550</v>
      </c>
      <c r="K917" s="20" t="str">
        <f>IF(Tabela813[[#This Row],[C]]&lt;&gt;"",IF(Tabela813[[#This Row],[RED]]&lt;&gt;"",(Tabela813[[#This Row],[RED]] &amp; "."),"") &amp; CONCATENATE(Tabela813[[#This Row],[C]],".",Tabela813[[#This Row],[O]],".",Tabela813[[#This Row],[E]],".",Tabela813[[#This Row],[D1]],".",Tabela813[[#This Row],[D2]],".",Tabela813[[#This Row],[D3]],".",Tabela813[[#This Row],[T]],".",Tabela813[[#This Row],[D4]]),"")</f>
        <v>1.7.1.3.50.3.1.03</v>
      </c>
      <c r="L917" s="23" t="s">
        <v>3764</v>
      </c>
      <c r="M917" s="20" t="str">
        <f t="shared" si="18"/>
        <v>A</v>
      </c>
      <c r="N917" s="20">
        <f>IF(VALUE(Tabela813[[#This Row],[RED]]) &gt; 0,1,0) + IF(VALUE(J917)&gt;0,8,IF(VALUE(I917)&gt;0,7,IF(VALUE(H917)&gt;0,6,IF(VALUE(G917)&gt;0,5,IF(VALUE(F917)&gt;0,4,IF(VALUE(E917)&gt;0,3,IF(VALUE(D917)&gt;0,2,1)))))))</f>
        <v>8</v>
      </c>
      <c r="O917" s="22" t="s">
        <v>3107</v>
      </c>
      <c r="P917" s="1" t="s">
        <v>4181</v>
      </c>
      <c r="Q917" s="1"/>
      <c r="R917" s="39"/>
      <c r="S917" s="154" t="s">
        <v>158</v>
      </c>
      <c r="T917" s="7" t="str">
        <f>Tabela813[[#This Row],[NR]]&amp;" - "&amp;Tabela813[[#This Row],[Especificação]]</f>
        <v>1.7.1.3.50.3.1.03 - Transferências de Recursos do Bloco de Manutenção das Ações e Serviços Públicos de Saúde - Vigilância em Saúde - Principal - Transferências da União Decorrentes de Emendas Parlamentares de Bancada</v>
      </c>
    </row>
    <row r="918" spans="1:20" ht="45" x14ac:dyDescent="0.25">
      <c r="A918" s="196"/>
      <c r="B918" s="51"/>
      <c r="C918" s="22" t="s">
        <v>1537</v>
      </c>
      <c r="D918" s="22" t="s">
        <v>1544</v>
      </c>
      <c r="E918" s="22" t="s">
        <v>1537</v>
      </c>
      <c r="F918" s="22" t="s">
        <v>1538</v>
      </c>
      <c r="G918" s="22" t="s">
        <v>1570</v>
      </c>
      <c r="H918" s="22" t="s">
        <v>1547</v>
      </c>
      <c r="I918" s="22" t="s">
        <v>1540</v>
      </c>
      <c r="J918" s="22" t="s">
        <v>1543</v>
      </c>
      <c r="K918" s="20" t="str">
        <f>IF(Tabela813[[#This Row],[C]]&lt;&gt;"",IF(Tabela813[[#This Row],[RED]]&lt;&gt;"",(Tabela813[[#This Row],[RED]] &amp; "."),"") &amp; CONCATENATE(Tabela813[[#This Row],[C]],".",Tabela813[[#This Row],[O]],".",Tabela813[[#This Row],[E]],".",Tabela813[[#This Row],[D1]],".",Tabela813[[#This Row],[D2]],".",Tabela813[[#This Row],[D3]],".",Tabela813[[#This Row],[T]],".",Tabela813[[#This Row],[D4]]),"")</f>
        <v>1.7.1.3.50.4.0.00</v>
      </c>
      <c r="L918" s="23" t="s">
        <v>6176</v>
      </c>
      <c r="M918" s="20" t="str">
        <f t="shared" si="18"/>
        <v>S</v>
      </c>
      <c r="N918" s="20">
        <f>IF(VALUE(Tabela813[[#This Row],[RED]]) &gt; 0,1,0) + IF(VALUE(J918)&gt;0,8,IF(VALUE(I918)&gt;0,7,IF(VALUE(H918)&gt;0,6,IF(VALUE(G918)&gt;0,5,IF(VALUE(F918)&gt;0,4,IF(VALUE(E918)&gt;0,3,IF(VALUE(D918)&gt;0,2,1)))))))</f>
        <v>6</v>
      </c>
      <c r="O918" s="22" t="s">
        <v>55</v>
      </c>
      <c r="P918" s="1" t="s">
        <v>360</v>
      </c>
      <c r="Q918" s="1"/>
      <c r="R918" s="39"/>
      <c r="S918" s="154" t="s">
        <v>158</v>
      </c>
      <c r="T918" s="7" t="str">
        <f>Tabela813[[#This Row],[NR]]&amp;" - "&amp;Tabela813[[#This Row],[Especificação]]</f>
        <v>1.7.1.3.50.4.0.00 - Transferências de Recursos do Bloco de Manutenção das Ações e Serviços Públicos de Saúde - Assistência Farmacêutica</v>
      </c>
    </row>
    <row r="919" spans="1:20" ht="45" x14ac:dyDescent="0.25">
      <c r="A919" s="179"/>
      <c r="B919" s="51"/>
      <c r="C919" s="22" t="s">
        <v>1537</v>
      </c>
      <c r="D919" s="22" t="s">
        <v>1544</v>
      </c>
      <c r="E919" s="22" t="s">
        <v>1537</v>
      </c>
      <c r="F919" s="22" t="s">
        <v>1538</v>
      </c>
      <c r="G919" s="22" t="s">
        <v>1570</v>
      </c>
      <c r="H919" s="22" t="s">
        <v>1547</v>
      </c>
      <c r="I919" s="22" t="s">
        <v>1537</v>
      </c>
      <c r="J919" s="22" t="s">
        <v>1543</v>
      </c>
      <c r="K919" s="20" t="str">
        <f>IF(Tabela813[[#This Row],[C]]&lt;&gt;"",IF(Tabela813[[#This Row],[RED]]&lt;&gt;"",(Tabela813[[#This Row],[RED]] &amp; "."),"") &amp; CONCATENATE(Tabela813[[#This Row],[C]],".",Tabela813[[#This Row],[O]],".",Tabela813[[#This Row],[E]],".",Tabela813[[#This Row],[D1]],".",Tabela813[[#This Row],[D2]],".",Tabela813[[#This Row],[D3]],".",Tabela813[[#This Row],[T]],".",Tabela813[[#This Row],[D4]]),"")</f>
        <v>1.7.1.3.50.4.1.00</v>
      </c>
      <c r="L919" s="23" t="s">
        <v>3765</v>
      </c>
      <c r="M919" s="20" t="str">
        <f t="shared" si="18"/>
        <v>S</v>
      </c>
      <c r="N919" s="20">
        <f>IF(VALUE(Tabela813[[#This Row],[RED]]) &gt; 0,1,0) + IF(VALUE(J919)&gt;0,8,IF(VALUE(I919)&gt;0,7,IF(VALUE(H919)&gt;0,6,IF(VALUE(G919)&gt;0,5,IF(VALUE(F919)&gt;0,4,IF(VALUE(E919)&gt;0,3,IF(VALUE(D919)&gt;0,2,1)))))))</f>
        <v>7</v>
      </c>
      <c r="O919" s="22" t="s">
        <v>55</v>
      </c>
      <c r="P919" s="1" t="s">
        <v>360</v>
      </c>
      <c r="Q919" s="1"/>
      <c r="R919" s="39"/>
      <c r="S919" s="154" t="s">
        <v>158</v>
      </c>
      <c r="T919" s="7" t="str">
        <f>Tabela813[[#This Row],[NR]]&amp;" - "&amp;Tabela813[[#This Row],[Especificação]]</f>
        <v>1.7.1.3.50.4.1.00 - Transferências de Recursos do Bloco de Manutenção das Ações e Serviços Públicos de Saúde - Assistência Farmacêutica - Principal</v>
      </c>
    </row>
    <row r="920" spans="1:20" ht="45" x14ac:dyDescent="0.25">
      <c r="A920" s="196"/>
      <c r="B920" s="51"/>
      <c r="C920" s="22" t="s">
        <v>1537</v>
      </c>
      <c r="D920" s="22" t="s">
        <v>1544</v>
      </c>
      <c r="E920" s="22" t="s">
        <v>1537</v>
      </c>
      <c r="F920" s="22" t="s">
        <v>1538</v>
      </c>
      <c r="G920" s="22" t="s">
        <v>1570</v>
      </c>
      <c r="H920" s="22" t="s">
        <v>1547</v>
      </c>
      <c r="I920" s="22" t="s">
        <v>1537</v>
      </c>
      <c r="J920" s="22" t="s">
        <v>1539</v>
      </c>
      <c r="K920" s="20" t="str">
        <f>IF(Tabela813[[#This Row],[C]]&lt;&gt;"",IF(Tabela813[[#This Row],[RED]]&lt;&gt;"",(Tabela813[[#This Row],[RED]] &amp; "."),"") &amp; CONCATENATE(Tabela813[[#This Row],[C]],".",Tabela813[[#This Row],[O]],".",Tabela813[[#This Row],[E]],".",Tabela813[[#This Row],[D1]],".",Tabela813[[#This Row],[D2]],".",Tabela813[[#This Row],[D3]],".",Tabela813[[#This Row],[T]],".",Tabela813[[#This Row],[D4]]),"")</f>
        <v>1.7.1.3.50.4.1.01</v>
      </c>
      <c r="L920" s="23" t="s">
        <v>3765</v>
      </c>
      <c r="M920" s="20" t="str">
        <f t="shared" si="18"/>
        <v>A</v>
      </c>
      <c r="N920" s="20">
        <f>IF(VALUE(Tabela813[[#This Row],[RED]]) &gt; 0,1,0) + IF(VALUE(J920)&gt;0,8,IF(VALUE(I920)&gt;0,7,IF(VALUE(H920)&gt;0,6,IF(VALUE(G920)&gt;0,5,IF(VALUE(F920)&gt;0,4,IF(VALUE(E920)&gt;0,3,IF(VALUE(D920)&gt;0,2,1)))))))</f>
        <v>8</v>
      </c>
      <c r="O920" s="22" t="s">
        <v>3107</v>
      </c>
      <c r="P920" s="1" t="s">
        <v>360</v>
      </c>
      <c r="Q920" s="1"/>
      <c r="R920" s="39"/>
      <c r="S920" s="154" t="s">
        <v>158</v>
      </c>
      <c r="T920" s="7" t="str">
        <f>Tabela813[[#This Row],[NR]]&amp;" - "&amp;Tabela813[[#This Row],[Especificação]]</f>
        <v>1.7.1.3.50.4.1.01 - Transferências de Recursos do Bloco de Manutenção das Ações e Serviços Públicos de Saúde - Assistência Farmacêutica - Principal</v>
      </c>
    </row>
    <row r="921" spans="1:20" ht="60" x14ac:dyDescent="0.25">
      <c r="A921" s="196"/>
      <c r="B921" s="51"/>
      <c r="C921" s="22" t="s">
        <v>1537</v>
      </c>
      <c r="D921" s="22" t="s">
        <v>1544</v>
      </c>
      <c r="E921" s="22" t="s">
        <v>1537</v>
      </c>
      <c r="F921" s="22" t="s">
        <v>1538</v>
      </c>
      <c r="G921" s="22" t="s">
        <v>1570</v>
      </c>
      <c r="H921" s="22" t="s">
        <v>1547</v>
      </c>
      <c r="I921" s="22" t="s">
        <v>1537</v>
      </c>
      <c r="J921" s="22" t="s">
        <v>1541</v>
      </c>
      <c r="K921" s="20" t="str">
        <f>IF(Tabela813[[#This Row],[C]]&lt;&gt;"",IF(Tabela813[[#This Row],[RED]]&lt;&gt;"",(Tabela813[[#This Row],[RED]] &amp; "."),"") &amp; CONCATENATE(Tabela813[[#This Row],[C]],".",Tabela813[[#This Row],[O]],".",Tabela813[[#This Row],[E]],".",Tabela813[[#This Row],[D1]],".",Tabela813[[#This Row],[D2]],".",Tabela813[[#This Row],[D3]],".",Tabela813[[#This Row],[T]],".",Tabela813[[#This Row],[D4]]),"")</f>
        <v>1.7.1.3.50.4.1.02</v>
      </c>
      <c r="L921" s="23" t="s">
        <v>3766</v>
      </c>
      <c r="M921" s="20" t="str">
        <f t="shared" ref="M921:M984" si="20">IF(N921 &lt; N922,"S","A")</f>
        <v>A</v>
      </c>
      <c r="N921" s="20">
        <f>IF(VALUE(Tabela813[[#This Row],[RED]]) &gt; 0,1,0) + IF(VALUE(J921)&gt;0,8,IF(VALUE(I921)&gt;0,7,IF(VALUE(H921)&gt;0,6,IF(VALUE(G921)&gt;0,5,IF(VALUE(F921)&gt;0,4,IF(VALUE(E921)&gt;0,3,IF(VALUE(D921)&gt;0,2,1)))))))</f>
        <v>8</v>
      </c>
      <c r="O921" s="22" t="s">
        <v>3107</v>
      </c>
      <c r="P921" s="1" t="s">
        <v>4182</v>
      </c>
      <c r="Q921" s="1"/>
      <c r="R921" s="39"/>
      <c r="S921" s="154" t="s">
        <v>158</v>
      </c>
      <c r="T921" s="7" t="str">
        <f>Tabela813[[#This Row],[NR]]&amp;" - "&amp;Tabela813[[#This Row],[Especificação]]</f>
        <v>1.7.1.3.50.4.1.02 - Transferências de Recursos do Bloco de Manutenção das Ações e Serviços Públicos de Saúde - Assistência Farmacêutica - Principal - Transferências da União Decorrentes de Emendas Parlamentares Individuais - Finalidade Definida</v>
      </c>
    </row>
    <row r="922" spans="1:20" ht="44.25" customHeight="1" x14ac:dyDescent="0.25">
      <c r="A922" s="196"/>
      <c r="B922" s="51"/>
      <c r="C922" s="22" t="s">
        <v>1537</v>
      </c>
      <c r="D922" s="22" t="s">
        <v>1544</v>
      </c>
      <c r="E922" s="22" t="s">
        <v>1537</v>
      </c>
      <c r="F922" s="22" t="s">
        <v>1538</v>
      </c>
      <c r="G922" s="22" t="s">
        <v>1570</v>
      </c>
      <c r="H922" s="22" t="s">
        <v>1547</v>
      </c>
      <c r="I922" s="22" t="s">
        <v>1537</v>
      </c>
      <c r="J922" s="22" t="s">
        <v>1550</v>
      </c>
      <c r="K922" s="20" t="str">
        <f>IF(Tabela813[[#This Row],[C]]&lt;&gt;"",IF(Tabela813[[#This Row],[RED]]&lt;&gt;"",(Tabela813[[#This Row],[RED]] &amp; "."),"") &amp; CONCATENATE(Tabela813[[#This Row],[C]],".",Tabela813[[#This Row],[O]],".",Tabela813[[#This Row],[E]],".",Tabela813[[#This Row],[D1]],".",Tabela813[[#This Row],[D2]],".",Tabela813[[#This Row],[D3]],".",Tabela813[[#This Row],[T]],".",Tabela813[[#This Row],[D4]]),"")</f>
        <v>1.7.1.3.50.4.1.03</v>
      </c>
      <c r="L922" s="23" t="s">
        <v>3767</v>
      </c>
      <c r="M922" s="20" t="str">
        <f t="shared" si="20"/>
        <v>A</v>
      </c>
      <c r="N922" s="20">
        <f>IF(VALUE(Tabela813[[#This Row],[RED]]) &gt; 0,1,0) + IF(VALUE(J922)&gt;0,8,IF(VALUE(I922)&gt;0,7,IF(VALUE(H922)&gt;0,6,IF(VALUE(G922)&gt;0,5,IF(VALUE(F922)&gt;0,4,IF(VALUE(E922)&gt;0,3,IF(VALUE(D922)&gt;0,2,1)))))))</f>
        <v>8</v>
      </c>
      <c r="O922" s="22" t="s">
        <v>3107</v>
      </c>
      <c r="P922" s="1" t="s">
        <v>4181</v>
      </c>
      <c r="Q922" s="1"/>
      <c r="R922" s="39"/>
      <c r="S922" s="154" t="s">
        <v>158</v>
      </c>
      <c r="T922" s="7" t="str">
        <f>Tabela813[[#This Row],[NR]]&amp;" - "&amp;Tabela813[[#This Row],[Especificação]]</f>
        <v>1.7.1.3.50.4.1.03 - Transferências de Recursos do Bloco de Manutenção das Ações e Serviços Públicos de Saúde - Assistência Farmacêutica - Principal - Transferências da União Decorrentes de Emendas Parlamentares de Bancada</v>
      </c>
    </row>
    <row r="923" spans="1:20" ht="45" x14ac:dyDescent="0.25">
      <c r="A923" s="196"/>
      <c r="B923" s="51"/>
      <c r="C923" s="22" t="s">
        <v>1537</v>
      </c>
      <c r="D923" s="22" t="s">
        <v>1544</v>
      </c>
      <c r="E923" s="22" t="s">
        <v>1537</v>
      </c>
      <c r="F923" s="22" t="s">
        <v>1538</v>
      </c>
      <c r="G923" s="22" t="s">
        <v>1570</v>
      </c>
      <c r="H923" s="22" t="s">
        <v>1548</v>
      </c>
      <c r="I923" s="22" t="s">
        <v>1540</v>
      </c>
      <c r="J923" s="22" t="s">
        <v>1543</v>
      </c>
      <c r="K923" s="20" t="str">
        <f>IF(Tabela813[[#This Row],[C]]&lt;&gt;"",IF(Tabela813[[#This Row],[RED]]&lt;&gt;"",(Tabela813[[#This Row],[RED]] &amp; "."),"") &amp; CONCATENATE(Tabela813[[#This Row],[C]],".",Tabela813[[#This Row],[O]],".",Tabela813[[#This Row],[E]],".",Tabela813[[#This Row],[D1]],".",Tabela813[[#This Row],[D2]],".",Tabela813[[#This Row],[D3]],".",Tabela813[[#This Row],[T]],".",Tabela813[[#This Row],[D4]]),"")</f>
        <v>1.7.1.3.50.5.0.00</v>
      </c>
      <c r="L923" s="23" t="s">
        <v>6177</v>
      </c>
      <c r="M923" s="20" t="str">
        <f t="shared" si="20"/>
        <v>S</v>
      </c>
      <c r="N923" s="20">
        <f>IF(VALUE(Tabela813[[#This Row],[RED]]) &gt; 0,1,0) + IF(VALUE(J923)&gt;0,8,IF(VALUE(I923)&gt;0,7,IF(VALUE(H923)&gt;0,6,IF(VALUE(G923)&gt;0,5,IF(VALUE(F923)&gt;0,4,IF(VALUE(E923)&gt;0,3,IF(VALUE(D923)&gt;0,2,1)))))))</f>
        <v>6</v>
      </c>
      <c r="O923" s="22" t="s">
        <v>55</v>
      </c>
      <c r="P923" s="1" t="s">
        <v>362</v>
      </c>
      <c r="Q923" s="1"/>
      <c r="R923" s="39"/>
      <c r="S923" s="154" t="s">
        <v>158</v>
      </c>
      <c r="T923" s="7" t="str">
        <f>Tabela813[[#This Row],[NR]]&amp;" - "&amp;Tabela813[[#This Row],[Especificação]]</f>
        <v>1.7.1.3.50.5.0.00 - Transferências de Recursos do Bloco de Manutenção das Ações e Serviços Públicos de Saúde - Gestão do SUS</v>
      </c>
    </row>
    <row r="924" spans="1:20" ht="45" x14ac:dyDescent="0.25">
      <c r="A924" s="196"/>
      <c r="B924" s="51"/>
      <c r="C924" s="22" t="s">
        <v>1537</v>
      </c>
      <c r="D924" s="22" t="s">
        <v>1544</v>
      </c>
      <c r="E924" s="22" t="s">
        <v>1537</v>
      </c>
      <c r="F924" s="22" t="s">
        <v>1538</v>
      </c>
      <c r="G924" s="22" t="s">
        <v>1570</v>
      </c>
      <c r="H924" s="22" t="s">
        <v>1548</v>
      </c>
      <c r="I924" s="22" t="s">
        <v>1537</v>
      </c>
      <c r="J924" s="22" t="s">
        <v>1543</v>
      </c>
      <c r="K924" s="20" t="str">
        <f>IF(Tabela813[[#This Row],[C]]&lt;&gt;"",IF(Tabela813[[#This Row],[RED]]&lt;&gt;"",(Tabela813[[#This Row],[RED]] &amp; "."),"") &amp; CONCATENATE(Tabela813[[#This Row],[C]],".",Tabela813[[#This Row],[O]],".",Tabela813[[#This Row],[E]],".",Tabela813[[#This Row],[D1]],".",Tabela813[[#This Row],[D2]],".",Tabela813[[#This Row],[D3]],".",Tabela813[[#This Row],[T]],".",Tabela813[[#This Row],[D4]]),"")</f>
        <v>1.7.1.3.50.5.1.00</v>
      </c>
      <c r="L924" s="23" t="s">
        <v>3768</v>
      </c>
      <c r="M924" s="20" t="str">
        <f t="shared" si="20"/>
        <v>S</v>
      </c>
      <c r="N924" s="20">
        <f>IF(VALUE(Tabela813[[#This Row],[RED]]) &gt; 0,1,0) + IF(VALUE(J924)&gt;0,8,IF(VALUE(I924)&gt;0,7,IF(VALUE(H924)&gt;0,6,IF(VALUE(G924)&gt;0,5,IF(VALUE(F924)&gt;0,4,IF(VALUE(E924)&gt;0,3,IF(VALUE(D924)&gt;0,2,1)))))))</f>
        <v>7</v>
      </c>
      <c r="O924" s="22" t="s">
        <v>55</v>
      </c>
      <c r="P924" s="1" t="s">
        <v>362</v>
      </c>
      <c r="Q924" s="1"/>
      <c r="R924" s="39"/>
      <c r="S924" s="154" t="s">
        <v>158</v>
      </c>
      <c r="T924" s="7" t="str">
        <f>Tabela813[[#This Row],[NR]]&amp;" - "&amp;Tabela813[[#This Row],[Especificação]]</f>
        <v>1.7.1.3.50.5.1.00 - Transferências de Recursos do Bloco de Manutenção das Ações e Serviços Públicos de Saúde - Gestão do SUS - Principal</v>
      </c>
    </row>
    <row r="925" spans="1:20" ht="45" x14ac:dyDescent="0.25">
      <c r="A925" s="196"/>
      <c r="B925" s="51"/>
      <c r="C925" s="22" t="s">
        <v>1537</v>
      </c>
      <c r="D925" s="22" t="s">
        <v>1544</v>
      </c>
      <c r="E925" s="22" t="s">
        <v>1537</v>
      </c>
      <c r="F925" s="22" t="s">
        <v>1538</v>
      </c>
      <c r="G925" s="22" t="s">
        <v>1570</v>
      </c>
      <c r="H925" s="22" t="s">
        <v>1548</v>
      </c>
      <c r="I925" s="22" t="s">
        <v>1537</v>
      </c>
      <c r="J925" s="22" t="s">
        <v>1539</v>
      </c>
      <c r="K925" s="20" t="str">
        <f>IF(Tabela813[[#This Row],[C]]&lt;&gt;"",IF(Tabela813[[#This Row],[RED]]&lt;&gt;"",(Tabela813[[#This Row],[RED]] &amp; "."),"") &amp; CONCATENATE(Tabela813[[#This Row],[C]],".",Tabela813[[#This Row],[O]],".",Tabela813[[#This Row],[E]],".",Tabela813[[#This Row],[D1]],".",Tabela813[[#This Row],[D2]],".",Tabela813[[#This Row],[D3]],".",Tabela813[[#This Row],[T]],".",Tabela813[[#This Row],[D4]]),"")</f>
        <v>1.7.1.3.50.5.1.01</v>
      </c>
      <c r="L925" s="23" t="s">
        <v>3768</v>
      </c>
      <c r="M925" s="20" t="str">
        <f t="shared" si="20"/>
        <v>A</v>
      </c>
      <c r="N925" s="20">
        <f>IF(VALUE(Tabela813[[#This Row],[RED]]) &gt; 0,1,0) + IF(VALUE(J925)&gt;0,8,IF(VALUE(I925)&gt;0,7,IF(VALUE(H925)&gt;0,6,IF(VALUE(G925)&gt;0,5,IF(VALUE(F925)&gt;0,4,IF(VALUE(E925)&gt;0,3,IF(VALUE(D925)&gt;0,2,1)))))))</f>
        <v>8</v>
      </c>
      <c r="O925" s="22" t="s">
        <v>3107</v>
      </c>
      <c r="P925" s="1" t="s">
        <v>362</v>
      </c>
      <c r="Q925" s="1"/>
      <c r="R925" s="39"/>
      <c r="S925" s="154" t="s">
        <v>158</v>
      </c>
      <c r="T925" s="7" t="str">
        <f>Tabela813[[#This Row],[NR]]&amp;" - "&amp;Tabela813[[#This Row],[Especificação]]</f>
        <v>1.7.1.3.50.5.1.01 - Transferências de Recursos do Bloco de Manutenção das Ações e Serviços Públicos de Saúde - Gestão do SUS - Principal</v>
      </c>
    </row>
    <row r="926" spans="1:20" ht="45" x14ac:dyDescent="0.25">
      <c r="A926" s="179"/>
      <c r="B926" s="51"/>
      <c r="C926" s="22" t="s">
        <v>1537</v>
      </c>
      <c r="D926" s="22" t="s">
        <v>1544</v>
      </c>
      <c r="E926" s="22" t="s">
        <v>1537</v>
      </c>
      <c r="F926" s="22" t="s">
        <v>1538</v>
      </c>
      <c r="G926" s="22" t="s">
        <v>1570</v>
      </c>
      <c r="H926" s="22" t="s">
        <v>1548</v>
      </c>
      <c r="I926" s="22" t="s">
        <v>1537</v>
      </c>
      <c r="J926" s="22" t="s">
        <v>1541</v>
      </c>
      <c r="K926" s="20" t="str">
        <f>IF(Tabela813[[#This Row],[C]]&lt;&gt;"",IF(Tabela813[[#This Row],[RED]]&lt;&gt;"",(Tabela813[[#This Row],[RED]] &amp; "."),"") &amp; CONCATENATE(Tabela813[[#This Row],[C]],".",Tabela813[[#This Row],[O]],".",Tabela813[[#This Row],[E]],".",Tabela813[[#This Row],[D1]],".",Tabela813[[#This Row],[D2]],".",Tabela813[[#This Row],[D3]],".",Tabela813[[#This Row],[T]],".",Tabela813[[#This Row],[D4]]),"")</f>
        <v>1.7.1.3.50.5.1.02</v>
      </c>
      <c r="L926" s="23" t="s">
        <v>3769</v>
      </c>
      <c r="M926" s="20" t="str">
        <f t="shared" si="20"/>
        <v>A</v>
      </c>
      <c r="N926" s="20">
        <f>IF(VALUE(Tabela813[[#This Row],[RED]]) &gt; 0,1,0) + IF(VALUE(J926)&gt;0,8,IF(VALUE(I926)&gt;0,7,IF(VALUE(H926)&gt;0,6,IF(VALUE(G926)&gt;0,5,IF(VALUE(F926)&gt;0,4,IF(VALUE(E926)&gt;0,3,IF(VALUE(D926)&gt;0,2,1)))))))</f>
        <v>8</v>
      </c>
      <c r="O926" s="22" t="s">
        <v>3107</v>
      </c>
      <c r="P926" s="1" t="s">
        <v>4182</v>
      </c>
      <c r="Q926" s="1"/>
      <c r="R926" s="39"/>
      <c r="S926" s="154" t="s">
        <v>158</v>
      </c>
      <c r="T926" s="7" t="str">
        <f>Tabela813[[#This Row],[NR]]&amp;" - "&amp;Tabela813[[#This Row],[Especificação]]</f>
        <v>1.7.1.3.50.5.1.02 - Transferências de Recursos do Bloco de Manutenção das Ações e Serviços Públicos de Saúde - Gestão do SUS - Principal - Transferências da União Decorrentes de Emendas Parlamentares Individuais - Finalidade Definida</v>
      </c>
    </row>
    <row r="927" spans="1:20" ht="45" x14ac:dyDescent="0.25">
      <c r="A927" s="179"/>
      <c r="B927" s="51"/>
      <c r="C927" s="22" t="s">
        <v>1537</v>
      </c>
      <c r="D927" s="22" t="s">
        <v>1544</v>
      </c>
      <c r="E927" s="22" t="s">
        <v>1537</v>
      </c>
      <c r="F927" s="22" t="s">
        <v>1538</v>
      </c>
      <c r="G927" s="22" t="s">
        <v>1570</v>
      </c>
      <c r="H927" s="22" t="s">
        <v>1548</v>
      </c>
      <c r="I927" s="22" t="s">
        <v>1537</v>
      </c>
      <c r="J927" s="22" t="s">
        <v>1550</v>
      </c>
      <c r="K927" s="20" t="str">
        <f>IF(Tabela813[[#This Row],[C]]&lt;&gt;"",IF(Tabela813[[#This Row],[RED]]&lt;&gt;"",(Tabela813[[#This Row],[RED]] &amp; "."),"") &amp; CONCATENATE(Tabela813[[#This Row],[C]],".",Tabela813[[#This Row],[O]],".",Tabela813[[#This Row],[E]],".",Tabela813[[#This Row],[D1]],".",Tabela813[[#This Row],[D2]],".",Tabela813[[#This Row],[D3]],".",Tabela813[[#This Row],[T]],".",Tabela813[[#This Row],[D4]]),"")</f>
        <v>1.7.1.3.50.5.1.03</v>
      </c>
      <c r="L927" s="23" t="s">
        <v>3770</v>
      </c>
      <c r="M927" s="20" t="str">
        <f t="shared" si="20"/>
        <v>A</v>
      </c>
      <c r="N927" s="20">
        <f>IF(VALUE(Tabela813[[#This Row],[RED]]) &gt; 0,1,0) + IF(VALUE(J927)&gt;0,8,IF(VALUE(I927)&gt;0,7,IF(VALUE(H927)&gt;0,6,IF(VALUE(G927)&gt;0,5,IF(VALUE(F927)&gt;0,4,IF(VALUE(E927)&gt;0,3,IF(VALUE(D927)&gt;0,2,1)))))))</f>
        <v>8</v>
      </c>
      <c r="O927" s="22" t="s">
        <v>3107</v>
      </c>
      <c r="P927" s="1" t="s">
        <v>4181</v>
      </c>
      <c r="Q927" s="1"/>
      <c r="R927" s="39"/>
      <c r="S927" s="154" t="s">
        <v>158</v>
      </c>
      <c r="T927" s="7" t="str">
        <f>Tabela813[[#This Row],[NR]]&amp;" - "&amp;Tabela813[[#This Row],[Especificação]]</f>
        <v>1.7.1.3.50.5.1.03 - Transferências de Recursos do Bloco de Manutenção das Ações e Serviços Públicos de Saúde - Gestão do SUS - Principal - Transferências da União Decorrentes de Emendas Parlamentares de Bancada</v>
      </c>
    </row>
    <row r="928" spans="1:20" ht="45" x14ac:dyDescent="0.25">
      <c r="A928" s="7"/>
      <c r="B928" s="51"/>
      <c r="C928" s="22" t="s">
        <v>1537</v>
      </c>
      <c r="D928" s="22" t="s">
        <v>1544</v>
      </c>
      <c r="E928" s="22" t="s">
        <v>1537</v>
      </c>
      <c r="F928" s="22" t="s">
        <v>1538</v>
      </c>
      <c r="G928" s="22" t="s">
        <v>1570</v>
      </c>
      <c r="H928" s="22" t="s">
        <v>1549</v>
      </c>
      <c r="I928" s="22" t="s">
        <v>1540</v>
      </c>
      <c r="J928" s="22" t="s">
        <v>1543</v>
      </c>
      <c r="K928" s="20" t="str">
        <f>IF(Tabela813[[#This Row],[C]]&lt;&gt;"",IF(Tabela813[[#This Row],[RED]]&lt;&gt;"",(Tabela813[[#This Row],[RED]] &amp; "."),"") &amp; CONCATENATE(Tabela813[[#This Row],[C]],".",Tabela813[[#This Row],[O]],".",Tabela813[[#This Row],[E]],".",Tabela813[[#This Row],[D1]],".",Tabela813[[#This Row],[D2]],".",Tabela813[[#This Row],[D3]],".",Tabela813[[#This Row],[T]],".",Tabela813[[#This Row],[D4]]),"")</f>
        <v>1.7.1.3.50.9.0.00</v>
      </c>
      <c r="L928" s="23" t="s">
        <v>6178</v>
      </c>
      <c r="M928" s="20" t="str">
        <f t="shared" si="20"/>
        <v>S</v>
      </c>
      <c r="N928" s="20">
        <f>IF(VALUE(Tabela813[[#This Row],[RED]]) &gt; 0,1,0) + IF(VALUE(J928)&gt;0,8,IF(VALUE(I928)&gt;0,7,IF(VALUE(H928)&gt;0,6,IF(VALUE(G928)&gt;0,5,IF(VALUE(F928)&gt;0,4,IF(VALUE(E928)&gt;0,3,IF(VALUE(D928)&gt;0,2,1)))))))</f>
        <v>6</v>
      </c>
      <c r="O928" s="22" t="s">
        <v>55</v>
      </c>
      <c r="P928" s="1" t="s">
        <v>364</v>
      </c>
      <c r="Q928" s="1"/>
      <c r="R928" s="39"/>
      <c r="S928" s="154" t="s">
        <v>158</v>
      </c>
      <c r="T928" s="7" t="str">
        <f>Tabela813[[#This Row],[NR]]&amp;" - "&amp;Tabela813[[#This Row],[Especificação]]</f>
        <v>1.7.1.3.50.9.0.00 - Transferências de Recursos do Bloco de Manutenção das Ações e Serviços Públicos de Saúde - Outros Programas</v>
      </c>
    </row>
    <row r="929" spans="1:20" ht="45" x14ac:dyDescent="0.25">
      <c r="A929" s="179"/>
      <c r="B929" s="51"/>
      <c r="C929" s="22" t="s">
        <v>1537</v>
      </c>
      <c r="D929" s="22" t="s">
        <v>1544</v>
      </c>
      <c r="E929" s="22" t="s">
        <v>1537</v>
      </c>
      <c r="F929" s="22" t="s">
        <v>1538</v>
      </c>
      <c r="G929" s="22" t="s">
        <v>1570</v>
      </c>
      <c r="H929" s="22" t="s">
        <v>1549</v>
      </c>
      <c r="I929" s="22" t="s">
        <v>1537</v>
      </c>
      <c r="J929" s="22" t="s">
        <v>1543</v>
      </c>
      <c r="K929" s="20" t="str">
        <f>IF(Tabela813[[#This Row],[C]]&lt;&gt;"",IF(Tabela813[[#This Row],[RED]]&lt;&gt;"",(Tabela813[[#This Row],[RED]] &amp; "."),"") &amp; CONCATENATE(Tabela813[[#This Row],[C]],".",Tabela813[[#This Row],[O]],".",Tabela813[[#This Row],[E]],".",Tabela813[[#This Row],[D1]],".",Tabela813[[#This Row],[D2]],".",Tabela813[[#This Row],[D3]],".",Tabela813[[#This Row],[T]],".",Tabela813[[#This Row],[D4]]),"")</f>
        <v>1.7.1.3.50.9.1.00</v>
      </c>
      <c r="L929" s="23" t="s">
        <v>3771</v>
      </c>
      <c r="M929" s="20" t="str">
        <f t="shared" si="20"/>
        <v>S</v>
      </c>
      <c r="N929" s="20">
        <f>IF(VALUE(Tabela813[[#This Row],[RED]]) &gt; 0,1,0) + IF(VALUE(J929)&gt;0,8,IF(VALUE(I929)&gt;0,7,IF(VALUE(H929)&gt;0,6,IF(VALUE(G929)&gt;0,5,IF(VALUE(F929)&gt;0,4,IF(VALUE(E929)&gt;0,3,IF(VALUE(D929)&gt;0,2,1)))))))</f>
        <v>7</v>
      </c>
      <c r="O929" s="22" t="s">
        <v>55</v>
      </c>
      <c r="P929" s="1" t="s">
        <v>364</v>
      </c>
      <c r="Q929" s="1"/>
      <c r="R929" s="39"/>
      <c r="S929" s="154" t="s">
        <v>158</v>
      </c>
      <c r="T929" s="7" t="str">
        <f>Tabela813[[#This Row],[NR]]&amp;" - "&amp;Tabela813[[#This Row],[Especificação]]</f>
        <v>1.7.1.3.50.9.1.00 - Transferências de Recursos do Bloco de Manutenção das Ações e Serviços Públicos de Saúde - Outros Programas - Principal</v>
      </c>
    </row>
    <row r="930" spans="1:20" ht="45" x14ac:dyDescent="0.25">
      <c r="A930" s="179"/>
      <c r="B930" s="51"/>
      <c r="C930" s="22" t="s">
        <v>1537</v>
      </c>
      <c r="D930" s="22" t="s">
        <v>1544</v>
      </c>
      <c r="E930" s="22" t="s">
        <v>1537</v>
      </c>
      <c r="F930" s="22" t="s">
        <v>1538</v>
      </c>
      <c r="G930" s="22" t="s">
        <v>1570</v>
      </c>
      <c r="H930" s="22" t="s">
        <v>1549</v>
      </c>
      <c r="I930" s="22" t="s">
        <v>1537</v>
      </c>
      <c r="J930" s="22" t="s">
        <v>1539</v>
      </c>
      <c r="K930" s="20" t="str">
        <f>IF(Tabela813[[#This Row],[C]]&lt;&gt;"",IF(Tabela813[[#This Row],[RED]]&lt;&gt;"",(Tabela813[[#This Row],[RED]] &amp; "."),"") &amp; CONCATENATE(Tabela813[[#This Row],[C]],".",Tabela813[[#This Row],[O]],".",Tabela813[[#This Row],[E]],".",Tabela813[[#This Row],[D1]],".",Tabela813[[#This Row],[D2]],".",Tabela813[[#This Row],[D3]],".",Tabela813[[#This Row],[T]],".",Tabela813[[#This Row],[D4]]),"")</f>
        <v>1.7.1.3.50.9.1.01</v>
      </c>
      <c r="L930" s="23" t="s">
        <v>3771</v>
      </c>
      <c r="M930" s="20" t="str">
        <f t="shared" si="20"/>
        <v>A</v>
      </c>
      <c r="N930" s="20">
        <f>IF(VALUE(Tabela813[[#This Row],[RED]]) &gt; 0,1,0) + IF(VALUE(J930)&gt;0,8,IF(VALUE(I930)&gt;0,7,IF(VALUE(H930)&gt;0,6,IF(VALUE(G930)&gt;0,5,IF(VALUE(F930)&gt;0,4,IF(VALUE(E930)&gt;0,3,IF(VALUE(D930)&gt;0,2,1)))))))</f>
        <v>8</v>
      </c>
      <c r="O930" s="22" t="s">
        <v>3107</v>
      </c>
      <c r="P930" s="1" t="s">
        <v>364</v>
      </c>
      <c r="Q930" s="1"/>
      <c r="R930" s="39"/>
      <c r="S930" s="154" t="s">
        <v>158</v>
      </c>
      <c r="T930" s="7" t="str">
        <f>Tabela813[[#This Row],[NR]]&amp;" - "&amp;Tabela813[[#This Row],[Especificação]]</f>
        <v>1.7.1.3.50.9.1.01 - Transferências de Recursos do Bloco de Manutenção das Ações e Serviços Públicos de Saúde - Outros Programas - Principal</v>
      </c>
    </row>
    <row r="931" spans="1:20" ht="45" x14ac:dyDescent="0.25">
      <c r="A931" s="179"/>
      <c r="B931" s="51"/>
      <c r="C931" s="22" t="s">
        <v>1537</v>
      </c>
      <c r="D931" s="22" t="s">
        <v>1544</v>
      </c>
      <c r="E931" s="22" t="s">
        <v>1537</v>
      </c>
      <c r="F931" s="22" t="s">
        <v>1538</v>
      </c>
      <c r="G931" s="22" t="s">
        <v>1570</v>
      </c>
      <c r="H931" s="22" t="s">
        <v>1549</v>
      </c>
      <c r="I931" s="22" t="s">
        <v>1537</v>
      </c>
      <c r="J931" s="22" t="s">
        <v>1541</v>
      </c>
      <c r="K931" s="20" t="str">
        <f>IF(Tabela813[[#This Row],[C]]&lt;&gt;"",IF(Tabela813[[#This Row],[RED]]&lt;&gt;"",(Tabela813[[#This Row],[RED]] &amp; "."),"") &amp; CONCATENATE(Tabela813[[#This Row],[C]],".",Tabela813[[#This Row],[O]],".",Tabela813[[#This Row],[E]],".",Tabela813[[#This Row],[D1]],".",Tabela813[[#This Row],[D2]],".",Tabela813[[#This Row],[D3]],".",Tabela813[[#This Row],[T]],".",Tabela813[[#This Row],[D4]]),"")</f>
        <v>1.7.1.3.50.9.1.02</v>
      </c>
      <c r="L931" s="23" t="s">
        <v>3772</v>
      </c>
      <c r="M931" s="20" t="str">
        <f t="shared" si="20"/>
        <v>A</v>
      </c>
      <c r="N931" s="20">
        <f>IF(VALUE(Tabela813[[#This Row],[RED]]) &gt; 0,1,0) + IF(VALUE(J931)&gt;0,8,IF(VALUE(I931)&gt;0,7,IF(VALUE(H931)&gt;0,6,IF(VALUE(G931)&gt;0,5,IF(VALUE(F931)&gt;0,4,IF(VALUE(E931)&gt;0,3,IF(VALUE(D931)&gt;0,2,1)))))))</f>
        <v>8</v>
      </c>
      <c r="O931" s="22" t="s">
        <v>3107</v>
      </c>
      <c r="P931" s="1" t="s">
        <v>4182</v>
      </c>
      <c r="Q931" s="1"/>
      <c r="R931" s="39"/>
      <c r="S931" s="154" t="s">
        <v>158</v>
      </c>
      <c r="T931" s="7" t="str">
        <f>Tabela813[[#This Row],[NR]]&amp;" - "&amp;Tabela813[[#This Row],[Especificação]]</f>
        <v>1.7.1.3.50.9.1.02 - Transferências de Recursos do Bloco de Manutenção das Ações e Serviços Públicos de Saúde - Outros Programas - Principal - Transferências da União Decorrentes de Emendas Parlamentares Individuais - Finalidade Definida</v>
      </c>
    </row>
    <row r="932" spans="1:20" ht="60" customHeight="1" x14ac:dyDescent="0.25">
      <c r="A932" s="183"/>
      <c r="B932" s="51"/>
      <c r="C932" s="22" t="s">
        <v>1537</v>
      </c>
      <c r="D932" s="22" t="s">
        <v>1544</v>
      </c>
      <c r="E932" s="22" t="s">
        <v>1537</v>
      </c>
      <c r="F932" s="22" t="s">
        <v>1538</v>
      </c>
      <c r="G932" s="22" t="s">
        <v>1570</v>
      </c>
      <c r="H932" s="22" t="s">
        <v>1549</v>
      </c>
      <c r="I932" s="22" t="s">
        <v>1537</v>
      </c>
      <c r="J932" s="22" t="s">
        <v>1550</v>
      </c>
      <c r="K932" s="20" t="str">
        <f>IF(Tabela813[[#This Row],[C]]&lt;&gt;"",IF(Tabela813[[#This Row],[RED]]&lt;&gt;"",(Tabela813[[#This Row],[RED]] &amp; "."),"") &amp; CONCATENATE(Tabela813[[#This Row],[C]],".",Tabela813[[#This Row],[O]],".",Tabela813[[#This Row],[E]],".",Tabela813[[#This Row],[D1]],".",Tabela813[[#This Row],[D2]],".",Tabela813[[#This Row],[D3]],".",Tabela813[[#This Row],[T]],".",Tabela813[[#This Row],[D4]]),"")</f>
        <v>1.7.1.3.50.9.1.03</v>
      </c>
      <c r="L932" s="23" t="s">
        <v>3773</v>
      </c>
      <c r="M932" s="20" t="str">
        <f t="shared" si="20"/>
        <v>A</v>
      </c>
      <c r="N932" s="20">
        <f>IF(VALUE(Tabela813[[#This Row],[RED]]) &gt; 0,1,0) + IF(VALUE(J932)&gt;0,8,IF(VALUE(I932)&gt;0,7,IF(VALUE(H932)&gt;0,6,IF(VALUE(G932)&gt;0,5,IF(VALUE(F932)&gt;0,4,IF(VALUE(E932)&gt;0,3,IF(VALUE(D932)&gt;0,2,1)))))))</f>
        <v>8</v>
      </c>
      <c r="O932" s="22" t="s">
        <v>3107</v>
      </c>
      <c r="P932" s="1" t="s">
        <v>4181</v>
      </c>
      <c r="Q932" s="1"/>
      <c r="R932" s="39"/>
      <c r="S932" s="154" t="s">
        <v>158</v>
      </c>
      <c r="T932" s="7" t="str">
        <f>Tabela813[[#This Row],[NR]]&amp;" - "&amp;Tabela813[[#This Row],[Especificação]]</f>
        <v>1.7.1.3.50.9.1.03 - Transferências de Recursos do Bloco de Manutenção das Ações e Serviços Públicos de Saúde - Outros Programas - Principal - Transferências da União Decorrentes de Emendas Parlamentares de Bancada</v>
      </c>
    </row>
    <row r="933" spans="1:20" ht="45" x14ac:dyDescent="0.25">
      <c r="A933" s="179"/>
      <c r="B933" s="51"/>
      <c r="C933" s="22" t="s">
        <v>1537</v>
      </c>
      <c r="D933" s="22" t="s">
        <v>1544</v>
      </c>
      <c r="E933" s="22" t="s">
        <v>1537</v>
      </c>
      <c r="F933" s="22" t="s">
        <v>1538</v>
      </c>
      <c r="G933" s="22" t="s">
        <v>1575</v>
      </c>
      <c r="H933" s="22" t="s">
        <v>1540</v>
      </c>
      <c r="I933" s="22" t="s">
        <v>1540</v>
      </c>
      <c r="J933" s="22" t="s">
        <v>1543</v>
      </c>
      <c r="K933" s="20" t="str">
        <f>IF(Tabela813[[#This Row],[C]]&lt;&gt;"",IF(Tabela813[[#This Row],[RED]]&lt;&gt;"",(Tabela813[[#This Row],[RED]] &amp; "."),"") &amp; CONCATENATE(Tabela813[[#This Row],[C]],".",Tabela813[[#This Row],[O]],".",Tabela813[[#This Row],[E]],".",Tabela813[[#This Row],[D1]],".",Tabela813[[#This Row],[D2]],".",Tabela813[[#This Row],[D3]],".",Tabela813[[#This Row],[T]],".",Tabela813[[#This Row],[D4]]),"")</f>
        <v>1.7.1.3.51.0.0.00</v>
      </c>
      <c r="L933" s="23" t="s">
        <v>6179</v>
      </c>
      <c r="M933" s="20" t="str">
        <f t="shared" si="20"/>
        <v>S</v>
      </c>
      <c r="N933" s="20">
        <f>IF(VALUE(Tabela813[[#This Row],[RED]]) &gt; 0,1,0) + IF(VALUE(J933)&gt;0,8,IF(VALUE(I933)&gt;0,7,IF(VALUE(H933)&gt;0,6,IF(VALUE(G933)&gt;0,5,IF(VALUE(F933)&gt;0,4,IF(VALUE(E933)&gt;0,3,IF(VALUE(D933)&gt;0,2,1)))))))</f>
        <v>5</v>
      </c>
      <c r="O933" s="22" t="s">
        <v>55</v>
      </c>
      <c r="P933" s="1" t="s">
        <v>366</v>
      </c>
      <c r="Q933" s="1"/>
      <c r="R933" s="39"/>
      <c r="S933" s="154" t="s">
        <v>158</v>
      </c>
      <c r="T933" s="7" t="str">
        <f>Tabela813[[#This Row],[NR]]&amp;" - "&amp;Tabela813[[#This Row],[Especificação]]</f>
        <v>1.7.1.3.51.0.0.00 - Transferências de Recursos do Sistema Único de Saúde - SUS - Repasses Fundo a Fundo - Bloco de Estruturação da Rede de Serviços Públicos de Saúde</v>
      </c>
    </row>
    <row r="934" spans="1:20" ht="45" x14ac:dyDescent="0.25">
      <c r="A934" s="179"/>
      <c r="B934" s="51"/>
      <c r="C934" s="22" t="s">
        <v>1537</v>
      </c>
      <c r="D934" s="22" t="s">
        <v>1544</v>
      </c>
      <c r="E934" s="22" t="s">
        <v>1537</v>
      </c>
      <c r="F934" s="22" t="s">
        <v>1538</v>
      </c>
      <c r="G934" s="22" t="s">
        <v>1575</v>
      </c>
      <c r="H934" s="22" t="s">
        <v>1537</v>
      </c>
      <c r="I934" s="22" t="s">
        <v>1540</v>
      </c>
      <c r="J934" s="22" t="s">
        <v>1543</v>
      </c>
      <c r="K934" s="20" t="str">
        <f>IF(Tabela813[[#This Row],[C]]&lt;&gt;"",IF(Tabela813[[#This Row],[RED]]&lt;&gt;"",(Tabela813[[#This Row],[RED]] &amp; "."),"") &amp; CONCATENATE(Tabela813[[#This Row],[C]],".",Tabela813[[#This Row],[O]],".",Tabela813[[#This Row],[E]],".",Tabela813[[#This Row],[D1]],".",Tabela813[[#This Row],[D2]],".",Tabela813[[#This Row],[D3]],".",Tabela813[[#This Row],[T]],".",Tabela813[[#This Row],[D4]]),"")</f>
        <v>1.7.1.3.51.1.0.00</v>
      </c>
      <c r="L934" s="23" t="s">
        <v>367</v>
      </c>
      <c r="M934" s="20" t="str">
        <f t="shared" si="20"/>
        <v>S</v>
      </c>
      <c r="N934" s="20">
        <f>IF(VALUE(Tabela813[[#This Row],[RED]]) &gt; 0,1,0) + IF(VALUE(J934)&gt;0,8,IF(VALUE(I934)&gt;0,7,IF(VALUE(H934)&gt;0,6,IF(VALUE(G934)&gt;0,5,IF(VALUE(F934)&gt;0,4,IF(VALUE(E934)&gt;0,3,IF(VALUE(D934)&gt;0,2,1)))))))</f>
        <v>6</v>
      </c>
      <c r="O934" s="22" t="s">
        <v>55</v>
      </c>
      <c r="P934" s="1" t="s">
        <v>368</v>
      </c>
      <c r="Q934" s="1"/>
      <c r="R934" s="39"/>
      <c r="S934" s="154" t="s">
        <v>158</v>
      </c>
      <c r="T934" s="7" t="str">
        <f>Tabela813[[#This Row],[NR]]&amp;" - "&amp;Tabela813[[#This Row],[Especificação]]</f>
        <v>1.7.1.3.51.1.0.00 - Transferências de Recursos do Bloco de Estruturação da Rede de Serviços Públicos de Saúde - Atenção Primária</v>
      </c>
    </row>
    <row r="935" spans="1:20" ht="45" x14ac:dyDescent="0.25">
      <c r="B935" s="51"/>
      <c r="C935" s="22" t="s">
        <v>1537</v>
      </c>
      <c r="D935" s="22" t="s">
        <v>1544</v>
      </c>
      <c r="E935" s="22" t="s">
        <v>1537</v>
      </c>
      <c r="F935" s="22" t="s">
        <v>1538</v>
      </c>
      <c r="G935" s="22" t="s">
        <v>1575</v>
      </c>
      <c r="H935" s="22" t="s">
        <v>1537</v>
      </c>
      <c r="I935" s="22" t="s">
        <v>1537</v>
      </c>
      <c r="J935" s="22" t="s">
        <v>1543</v>
      </c>
      <c r="K935" s="20" t="str">
        <f>IF(Tabela813[[#This Row],[C]]&lt;&gt;"",IF(Tabela813[[#This Row],[RED]]&lt;&gt;"",(Tabela813[[#This Row],[RED]] &amp; "."),"") &amp; CONCATENATE(Tabela813[[#This Row],[C]],".",Tabela813[[#This Row],[O]],".",Tabela813[[#This Row],[E]],".",Tabela813[[#This Row],[D1]],".",Tabela813[[#This Row],[D2]],".",Tabela813[[#This Row],[D3]],".",Tabela813[[#This Row],[T]],".",Tabela813[[#This Row],[D4]]),"")</f>
        <v>1.7.1.3.51.1.1.00</v>
      </c>
      <c r="L935" s="23" t="s">
        <v>1340</v>
      </c>
      <c r="M935" s="20" t="str">
        <f t="shared" si="20"/>
        <v>S</v>
      </c>
      <c r="N935" s="20">
        <f>IF(VALUE(Tabela813[[#This Row],[RED]]) &gt; 0,1,0) + IF(VALUE(J935)&gt;0,8,IF(VALUE(I935)&gt;0,7,IF(VALUE(H935)&gt;0,6,IF(VALUE(G935)&gt;0,5,IF(VALUE(F935)&gt;0,4,IF(VALUE(E935)&gt;0,3,IF(VALUE(D935)&gt;0,2,1)))))))</f>
        <v>7</v>
      </c>
      <c r="O935" s="22" t="s">
        <v>55</v>
      </c>
      <c r="P935" s="1" t="s">
        <v>368</v>
      </c>
      <c r="Q935" s="1"/>
      <c r="R935" s="39"/>
      <c r="S935" s="154" t="s">
        <v>158</v>
      </c>
      <c r="T935" s="7" t="str">
        <f>Tabela813[[#This Row],[NR]]&amp;" - "&amp;Tabela813[[#This Row],[Especificação]]</f>
        <v>1.7.1.3.51.1.1.00 - Transferências de Recursos do Bloco de Estruturação da Rede de Serviços Públicos de Saúde - Atenção Primária - Principal</v>
      </c>
    </row>
    <row r="936" spans="1:20" ht="45" x14ac:dyDescent="0.25">
      <c r="B936" s="51"/>
      <c r="C936" s="22" t="s">
        <v>1537</v>
      </c>
      <c r="D936" s="22" t="s">
        <v>1544</v>
      </c>
      <c r="E936" s="22" t="s">
        <v>1537</v>
      </c>
      <c r="F936" s="22" t="s">
        <v>1538</v>
      </c>
      <c r="G936" s="22" t="s">
        <v>1575</v>
      </c>
      <c r="H936" s="22" t="s">
        <v>1537</v>
      </c>
      <c r="I936" s="22" t="s">
        <v>1537</v>
      </c>
      <c r="J936" s="22" t="s">
        <v>1539</v>
      </c>
      <c r="K936" s="20" t="str">
        <f>IF(Tabela813[[#This Row],[C]]&lt;&gt;"",IF(Tabela813[[#This Row],[RED]]&lt;&gt;"",(Tabela813[[#This Row],[RED]] &amp; "."),"") &amp; CONCATENATE(Tabela813[[#This Row],[C]],".",Tabela813[[#This Row],[O]],".",Tabela813[[#This Row],[E]],".",Tabela813[[#This Row],[D1]],".",Tabela813[[#This Row],[D2]],".",Tabela813[[#This Row],[D3]],".",Tabela813[[#This Row],[T]],".",Tabela813[[#This Row],[D4]]),"")</f>
        <v>1.7.1.3.51.1.1.01</v>
      </c>
      <c r="L936" s="23" t="s">
        <v>1340</v>
      </c>
      <c r="M936" s="20" t="str">
        <f t="shared" si="20"/>
        <v>A</v>
      </c>
      <c r="N936" s="20">
        <f>IF(VALUE(Tabela813[[#This Row],[RED]]) &gt; 0,1,0) + IF(VALUE(J936)&gt;0,8,IF(VALUE(I936)&gt;0,7,IF(VALUE(H936)&gt;0,6,IF(VALUE(G936)&gt;0,5,IF(VALUE(F936)&gt;0,4,IF(VALUE(E936)&gt;0,3,IF(VALUE(D936)&gt;0,2,1)))))))</f>
        <v>8</v>
      </c>
      <c r="O936" s="22" t="s">
        <v>3107</v>
      </c>
      <c r="P936" s="1" t="s">
        <v>368</v>
      </c>
      <c r="Q936" s="1"/>
      <c r="R936" s="39"/>
      <c r="S936" s="154" t="s">
        <v>158</v>
      </c>
      <c r="T936" s="7" t="str">
        <f>Tabela813[[#This Row],[NR]]&amp;" - "&amp;Tabela813[[#This Row],[Especificação]]</f>
        <v>1.7.1.3.51.1.1.01 - Transferências de Recursos do Bloco de Estruturação da Rede de Serviços Públicos de Saúde - Atenção Primária - Principal</v>
      </c>
    </row>
    <row r="937" spans="1:20" ht="45" x14ac:dyDescent="0.25">
      <c r="A937" s="179"/>
      <c r="B937" s="51"/>
      <c r="C937" s="22" t="s">
        <v>1537</v>
      </c>
      <c r="D937" s="22" t="s">
        <v>1544</v>
      </c>
      <c r="E937" s="22" t="s">
        <v>1537</v>
      </c>
      <c r="F937" s="22" t="s">
        <v>1538</v>
      </c>
      <c r="G937" s="22" t="s">
        <v>1575</v>
      </c>
      <c r="H937" s="22" t="s">
        <v>1537</v>
      </c>
      <c r="I937" s="22" t="s">
        <v>1537</v>
      </c>
      <c r="J937" s="22" t="s">
        <v>1541</v>
      </c>
      <c r="K937" s="20" t="str">
        <f>IF(Tabela813[[#This Row],[C]]&lt;&gt;"",IF(Tabela813[[#This Row],[RED]]&lt;&gt;"",(Tabela813[[#This Row],[RED]] &amp; "."),"") &amp; CONCATENATE(Tabela813[[#This Row],[C]],".",Tabela813[[#This Row],[O]],".",Tabela813[[#This Row],[E]],".",Tabela813[[#This Row],[D1]],".",Tabela813[[#This Row],[D2]],".",Tabela813[[#This Row],[D3]],".",Tabela813[[#This Row],[T]],".",Tabela813[[#This Row],[D4]]),"")</f>
        <v>1.7.1.3.51.1.1.02</v>
      </c>
      <c r="L937" s="23" t="s">
        <v>3774</v>
      </c>
      <c r="M937" s="20" t="str">
        <f t="shared" si="20"/>
        <v>A</v>
      </c>
      <c r="N937" s="20">
        <f>IF(VALUE(Tabela813[[#This Row],[RED]]) &gt; 0,1,0) + IF(VALUE(J937)&gt;0,8,IF(VALUE(I937)&gt;0,7,IF(VALUE(H937)&gt;0,6,IF(VALUE(G937)&gt;0,5,IF(VALUE(F937)&gt;0,4,IF(VALUE(E937)&gt;0,3,IF(VALUE(D937)&gt;0,2,1)))))))</f>
        <v>8</v>
      </c>
      <c r="O937" s="22" t="s">
        <v>3107</v>
      </c>
      <c r="P937" s="1" t="s">
        <v>4182</v>
      </c>
      <c r="Q937" s="1"/>
      <c r="R937" s="39"/>
      <c r="S937" s="154" t="s">
        <v>158</v>
      </c>
      <c r="T937" s="7" t="str">
        <f>Tabela813[[#This Row],[NR]]&amp;" - "&amp;Tabela813[[#This Row],[Especificação]]</f>
        <v>1.7.1.3.51.1.1.02 - Transferências de Recursos do Bloco de Estruturação da Rede de Serviços Públicos de Saúde - Atenção Primária - Principal - Transferências da União Decorrentes de Emendas Parlamentares Individuais - Finalidade Definida</v>
      </c>
    </row>
    <row r="938" spans="1:20" ht="33.75" customHeight="1" x14ac:dyDescent="0.25">
      <c r="A938" s="179"/>
      <c r="B938" s="51"/>
      <c r="C938" s="22" t="s">
        <v>1537</v>
      </c>
      <c r="D938" s="22" t="s">
        <v>1544</v>
      </c>
      <c r="E938" s="22" t="s">
        <v>1537</v>
      </c>
      <c r="F938" s="22" t="s">
        <v>1538</v>
      </c>
      <c r="G938" s="22" t="s">
        <v>1575</v>
      </c>
      <c r="H938" s="22" t="s">
        <v>1537</v>
      </c>
      <c r="I938" s="22" t="s">
        <v>1537</v>
      </c>
      <c r="J938" s="22" t="s">
        <v>1550</v>
      </c>
      <c r="K938" s="20" t="str">
        <f>IF(Tabela813[[#This Row],[C]]&lt;&gt;"",IF(Tabela813[[#This Row],[RED]]&lt;&gt;"",(Tabela813[[#This Row],[RED]] &amp; "."),"") &amp; CONCATENATE(Tabela813[[#This Row],[C]],".",Tabela813[[#This Row],[O]],".",Tabela813[[#This Row],[E]],".",Tabela813[[#This Row],[D1]],".",Tabela813[[#This Row],[D2]],".",Tabela813[[#This Row],[D3]],".",Tabela813[[#This Row],[T]],".",Tabela813[[#This Row],[D4]]),"")</f>
        <v>1.7.1.3.51.1.1.03</v>
      </c>
      <c r="L938" s="23" t="s">
        <v>3775</v>
      </c>
      <c r="M938" s="20" t="str">
        <f t="shared" si="20"/>
        <v>A</v>
      </c>
      <c r="N938" s="20">
        <f>IF(VALUE(Tabela813[[#This Row],[RED]]) &gt; 0,1,0) + IF(VALUE(J938)&gt;0,8,IF(VALUE(I938)&gt;0,7,IF(VALUE(H938)&gt;0,6,IF(VALUE(G938)&gt;0,5,IF(VALUE(F938)&gt;0,4,IF(VALUE(E938)&gt;0,3,IF(VALUE(D938)&gt;0,2,1)))))))</f>
        <v>8</v>
      </c>
      <c r="O938" s="22" t="s">
        <v>3107</v>
      </c>
      <c r="P938" s="1" t="s">
        <v>4181</v>
      </c>
      <c r="Q938" s="1"/>
      <c r="R938" s="39"/>
      <c r="S938" s="154" t="s">
        <v>158</v>
      </c>
      <c r="T938" s="7" t="str">
        <f>Tabela813[[#This Row],[NR]]&amp;" - "&amp;Tabela813[[#This Row],[Especificação]]</f>
        <v>1.7.1.3.51.1.1.03 - Transferências de Recursos do Bloco de Estruturação da Rede de Serviços Públicos de Saúde - Atenção Primária - Principal - Transferências da União Decorrentes de Emendas Parlamentares de Bancada</v>
      </c>
    </row>
    <row r="939" spans="1:20" ht="45" x14ac:dyDescent="0.25">
      <c r="A939" s="179"/>
      <c r="B939" s="51"/>
      <c r="C939" s="22" t="s">
        <v>1537</v>
      </c>
      <c r="D939" s="22" t="s">
        <v>1544</v>
      </c>
      <c r="E939" s="22" t="s">
        <v>1537</v>
      </c>
      <c r="F939" s="22" t="s">
        <v>1538</v>
      </c>
      <c r="G939" s="22" t="s">
        <v>1575</v>
      </c>
      <c r="H939" s="22" t="s">
        <v>1546</v>
      </c>
      <c r="I939" s="22" t="s">
        <v>1540</v>
      </c>
      <c r="J939" s="22" t="s">
        <v>1543</v>
      </c>
      <c r="K939" s="20" t="str">
        <f>IF(Tabela813[[#This Row],[C]]&lt;&gt;"",IF(Tabela813[[#This Row],[RED]]&lt;&gt;"",(Tabela813[[#This Row],[RED]] &amp; "."),"") &amp; CONCATENATE(Tabela813[[#This Row],[C]],".",Tabela813[[#This Row],[O]],".",Tabela813[[#This Row],[E]],".",Tabela813[[#This Row],[D1]],".",Tabela813[[#This Row],[D2]],".",Tabela813[[#This Row],[D3]],".",Tabela813[[#This Row],[T]],".",Tabela813[[#This Row],[D4]]),"")</f>
        <v>1.7.1.3.51.2.0.00</v>
      </c>
      <c r="L939" s="23" t="s">
        <v>369</v>
      </c>
      <c r="M939" s="20" t="str">
        <f t="shared" si="20"/>
        <v>S</v>
      </c>
      <c r="N939" s="20">
        <f>IF(VALUE(Tabela813[[#This Row],[RED]]) &gt; 0,1,0) + IF(VALUE(J939)&gt;0,8,IF(VALUE(I939)&gt;0,7,IF(VALUE(H939)&gt;0,6,IF(VALUE(G939)&gt;0,5,IF(VALUE(F939)&gt;0,4,IF(VALUE(E939)&gt;0,3,IF(VALUE(D939)&gt;0,2,1)))))))</f>
        <v>6</v>
      </c>
      <c r="O939" s="22" t="s">
        <v>55</v>
      </c>
      <c r="P939" s="1" t="s">
        <v>370</v>
      </c>
      <c r="Q939" s="1"/>
      <c r="R939" s="39"/>
      <c r="S939" s="154" t="s">
        <v>158</v>
      </c>
      <c r="T939" s="7" t="str">
        <f>Tabela813[[#This Row],[NR]]&amp;" - "&amp;Tabela813[[#This Row],[Especificação]]</f>
        <v>1.7.1.3.51.2.0.00 - Transferências de Recursos do Bloco de Estruturação da Rede de Serviços Públicos de Saúde - Atenção Especializada</v>
      </c>
    </row>
    <row r="940" spans="1:20" ht="45" x14ac:dyDescent="0.25">
      <c r="A940" s="179"/>
      <c r="B940" s="51"/>
      <c r="C940" s="22" t="s">
        <v>1537</v>
      </c>
      <c r="D940" s="22" t="s">
        <v>1544</v>
      </c>
      <c r="E940" s="22" t="s">
        <v>1537</v>
      </c>
      <c r="F940" s="22" t="s">
        <v>1538</v>
      </c>
      <c r="G940" s="22" t="s">
        <v>1575</v>
      </c>
      <c r="H940" s="22" t="s">
        <v>1546</v>
      </c>
      <c r="I940" s="22" t="s">
        <v>1537</v>
      </c>
      <c r="J940" s="22" t="s">
        <v>1543</v>
      </c>
      <c r="K940" s="20" t="str">
        <f>IF(Tabela813[[#This Row],[C]]&lt;&gt;"",IF(Tabela813[[#This Row],[RED]]&lt;&gt;"",(Tabela813[[#This Row],[RED]] &amp; "."),"") &amp; CONCATENATE(Tabela813[[#This Row],[C]],".",Tabela813[[#This Row],[O]],".",Tabela813[[#This Row],[E]],".",Tabela813[[#This Row],[D1]],".",Tabela813[[#This Row],[D2]],".",Tabela813[[#This Row],[D3]],".",Tabela813[[#This Row],[T]],".",Tabela813[[#This Row],[D4]]),"")</f>
        <v>1.7.1.3.51.2.1.00</v>
      </c>
      <c r="L940" s="23" t="s">
        <v>1341</v>
      </c>
      <c r="M940" s="20" t="str">
        <f t="shared" si="20"/>
        <v>S</v>
      </c>
      <c r="N940" s="20">
        <f>IF(VALUE(Tabela813[[#This Row],[RED]]) &gt; 0,1,0) + IF(VALUE(J940)&gt;0,8,IF(VALUE(I940)&gt;0,7,IF(VALUE(H940)&gt;0,6,IF(VALUE(G940)&gt;0,5,IF(VALUE(F940)&gt;0,4,IF(VALUE(E940)&gt;0,3,IF(VALUE(D940)&gt;0,2,1)))))))</f>
        <v>7</v>
      </c>
      <c r="O940" s="22" t="s">
        <v>55</v>
      </c>
      <c r="P940" s="1" t="s">
        <v>370</v>
      </c>
      <c r="Q940" s="1"/>
      <c r="R940" s="39"/>
      <c r="S940" s="154" t="s">
        <v>158</v>
      </c>
      <c r="T940" s="7" t="str">
        <f>Tabela813[[#This Row],[NR]]&amp;" - "&amp;Tabela813[[#This Row],[Especificação]]</f>
        <v>1.7.1.3.51.2.1.00 - Transferências de Recursos do Bloco de Estruturação da Rede de Serviços Públicos de Saúde - Atenção Especializada - Principal</v>
      </c>
    </row>
    <row r="941" spans="1:20" ht="45" x14ac:dyDescent="0.25">
      <c r="A941" s="179"/>
      <c r="B941" s="51"/>
      <c r="C941" s="22" t="s">
        <v>1537</v>
      </c>
      <c r="D941" s="22" t="s">
        <v>1544</v>
      </c>
      <c r="E941" s="22" t="s">
        <v>1537</v>
      </c>
      <c r="F941" s="22" t="s">
        <v>1538</v>
      </c>
      <c r="G941" s="22" t="s">
        <v>1575</v>
      </c>
      <c r="H941" s="22" t="s">
        <v>1546</v>
      </c>
      <c r="I941" s="22" t="s">
        <v>1537</v>
      </c>
      <c r="J941" s="22" t="s">
        <v>1539</v>
      </c>
      <c r="K941" s="20" t="str">
        <f>IF(Tabela813[[#This Row],[C]]&lt;&gt;"",IF(Tabela813[[#This Row],[RED]]&lt;&gt;"",(Tabela813[[#This Row],[RED]] &amp; "."),"") &amp; CONCATENATE(Tabela813[[#This Row],[C]],".",Tabela813[[#This Row],[O]],".",Tabela813[[#This Row],[E]],".",Tabela813[[#This Row],[D1]],".",Tabela813[[#This Row],[D2]],".",Tabela813[[#This Row],[D3]],".",Tabela813[[#This Row],[T]],".",Tabela813[[#This Row],[D4]]),"")</f>
        <v>1.7.1.3.51.2.1.01</v>
      </c>
      <c r="L941" s="23" t="s">
        <v>1341</v>
      </c>
      <c r="M941" s="20" t="str">
        <f t="shared" si="20"/>
        <v>A</v>
      </c>
      <c r="N941" s="20">
        <f>IF(VALUE(Tabela813[[#This Row],[RED]]) &gt; 0,1,0) + IF(VALUE(J941)&gt;0,8,IF(VALUE(I941)&gt;0,7,IF(VALUE(H941)&gt;0,6,IF(VALUE(G941)&gt;0,5,IF(VALUE(F941)&gt;0,4,IF(VALUE(E941)&gt;0,3,IF(VALUE(D941)&gt;0,2,1)))))))</f>
        <v>8</v>
      </c>
      <c r="O941" s="22" t="s">
        <v>3107</v>
      </c>
      <c r="P941" s="1" t="s">
        <v>370</v>
      </c>
      <c r="Q941" s="1"/>
      <c r="R941" s="39"/>
      <c r="S941" s="154" t="s">
        <v>158</v>
      </c>
      <c r="T941" s="7" t="str">
        <f>Tabela813[[#This Row],[NR]]&amp;" - "&amp;Tabela813[[#This Row],[Especificação]]</f>
        <v>1.7.1.3.51.2.1.01 - Transferências de Recursos do Bloco de Estruturação da Rede de Serviços Públicos de Saúde - Atenção Especializada - Principal</v>
      </c>
    </row>
    <row r="942" spans="1:20" ht="60" x14ac:dyDescent="0.25">
      <c r="A942" s="179"/>
      <c r="B942" s="51"/>
      <c r="C942" s="22" t="s">
        <v>1537</v>
      </c>
      <c r="D942" s="22" t="s">
        <v>1544</v>
      </c>
      <c r="E942" s="22" t="s">
        <v>1537</v>
      </c>
      <c r="F942" s="22" t="s">
        <v>1538</v>
      </c>
      <c r="G942" s="22" t="s">
        <v>1575</v>
      </c>
      <c r="H942" s="22" t="s">
        <v>1546</v>
      </c>
      <c r="I942" s="22" t="s">
        <v>1537</v>
      </c>
      <c r="J942" s="22" t="s">
        <v>1541</v>
      </c>
      <c r="K942" s="20" t="str">
        <f>IF(Tabela813[[#This Row],[C]]&lt;&gt;"",IF(Tabela813[[#This Row],[RED]]&lt;&gt;"",(Tabela813[[#This Row],[RED]] &amp; "."),"") &amp; CONCATENATE(Tabela813[[#This Row],[C]],".",Tabela813[[#This Row],[O]],".",Tabela813[[#This Row],[E]],".",Tabela813[[#This Row],[D1]],".",Tabela813[[#This Row],[D2]],".",Tabela813[[#This Row],[D3]],".",Tabela813[[#This Row],[T]],".",Tabela813[[#This Row],[D4]]),"")</f>
        <v>1.7.1.3.51.2.1.02</v>
      </c>
      <c r="L942" s="23" t="s">
        <v>3776</v>
      </c>
      <c r="M942" s="20" t="str">
        <f t="shared" si="20"/>
        <v>A</v>
      </c>
      <c r="N942" s="20">
        <f>IF(VALUE(Tabela813[[#This Row],[RED]]) &gt; 0,1,0) + IF(VALUE(J942)&gt;0,8,IF(VALUE(I942)&gt;0,7,IF(VALUE(H942)&gt;0,6,IF(VALUE(G942)&gt;0,5,IF(VALUE(F942)&gt;0,4,IF(VALUE(E942)&gt;0,3,IF(VALUE(D942)&gt;0,2,1)))))))</f>
        <v>8</v>
      </c>
      <c r="O942" s="22" t="s">
        <v>3107</v>
      </c>
      <c r="P942" s="1" t="s">
        <v>4182</v>
      </c>
      <c r="Q942" s="1"/>
      <c r="R942" s="39"/>
      <c r="S942" s="154" t="s">
        <v>158</v>
      </c>
      <c r="T942" s="7" t="str">
        <f>Tabela813[[#This Row],[NR]]&amp;" - "&amp;Tabela813[[#This Row],[Especificação]]</f>
        <v>1.7.1.3.51.2.1.02 - Transferências de Recursos do Bloco de Estruturação da Rede de Serviços Públicos de Saúde - Atenção Especializada - Principal - Transferências da União Decorrentes de Emendas Parlamentares Individuais - Finalidade Definida</v>
      </c>
    </row>
    <row r="943" spans="1:20" ht="45" x14ac:dyDescent="0.25">
      <c r="A943" s="179"/>
      <c r="B943" s="51"/>
      <c r="C943" s="22" t="s">
        <v>1537</v>
      </c>
      <c r="D943" s="22" t="s">
        <v>1544</v>
      </c>
      <c r="E943" s="22" t="s">
        <v>1537</v>
      </c>
      <c r="F943" s="22" t="s">
        <v>1538</v>
      </c>
      <c r="G943" s="22" t="s">
        <v>1575</v>
      </c>
      <c r="H943" s="22" t="s">
        <v>1546</v>
      </c>
      <c r="I943" s="22" t="s">
        <v>1537</v>
      </c>
      <c r="J943" s="22" t="s">
        <v>1550</v>
      </c>
      <c r="K943" s="20" t="str">
        <f>IF(Tabela813[[#This Row],[C]]&lt;&gt;"",IF(Tabela813[[#This Row],[RED]]&lt;&gt;"",(Tabela813[[#This Row],[RED]] &amp; "."),"") &amp; CONCATENATE(Tabela813[[#This Row],[C]],".",Tabela813[[#This Row],[O]],".",Tabela813[[#This Row],[E]],".",Tabela813[[#This Row],[D1]],".",Tabela813[[#This Row],[D2]],".",Tabela813[[#This Row],[D3]],".",Tabela813[[#This Row],[T]],".",Tabela813[[#This Row],[D4]]),"")</f>
        <v>1.7.1.3.51.2.1.03</v>
      </c>
      <c r="L943" s="23" t="s">
        <v>3777</v>
      </c>
      <c r="M943" s="20" t="str">
        <f t="shared" si="20"/>
        <v>A</v>
      </c>
      <c r="N943" s="20">
        <f>IF(VALUE(Tabela813[[#This Row],[RED]]) &gt; 0,1,0) + IF(VALUE(J943)&gt;0,8,IF(VALUE(I943)&gt;0,7,IF(VALUE(H943)&gt;0,6,IF(VALUE(G943)&gt;0,5,IF(VALUE(F943)&gt;0,4,IF(VALUE(E943)&gt;0,3,IF(VALUE(D943)&gt;0,2,1)))))))</f>
        <v>8</v>
      </c>
      <c r="O943" s="22" t="s">
        <v>3107</v>
      </c>
      <c r="P943" s="1" t="s">
        <v>4181</v>
      </c>
      <c r="Q943" s="1"/>
      <c r="R943" s="39"/>
      <c r="S943" s="154" t="s">
        <v>158</v>
      </c>
      <c r="T943" s="7" t="str">
        <f>Tabela813[[#This Row],[NR]]&amp;" - "&amp;Tabela813[[#This Row],[Especificação]]</f>
        <v>1.7.1.3.51.2.1.03 - Transferências de Recursos do Bloco de Estruturação da Rede de Serviços Públicos de Saúde - Atenção Especializada - Principal - Transferências da União Decorrentes de Emendas Parlamentares de Bancada</v>
      </c>
    </row>
    <row r="944" spans="1:20" ht="45" x14ac:dyDescent="0.25">
      <c r="A944" s="179"/>
      <c r="B944" s="51"/>
      <c r="C944" s="22" t="s">
        <v>1537</v>
      </c>
      <c r="D944" s="22" t="s">
        <v>1544</v>
      </c>
      <c r="E944" s="22" t="s">
        <v>1537</v>
      </c>
      <c r="F944" s="22" t="s">
        <v>1538</v>
      </c>
      <c r="G944" s="22" t="s">
        <v>1575</v>
      </c>
      <c r="H944" s="22" t="s">
        <v>1538</v>
      </c>
      <c r="I944" s="22" t="s">
        <v>1540</v>
      </c>
      <c r="J944" s="22" t="s">
        <v>1543</v>
      </c>
      <c r="K944" s="20" t="str">
        <f>IF(Tabela813[[#This Row],[C]]&lt;&gt;"",IF(Tabela813[[#This Row],[RED]]&lt;&gt;"",(Tabela813[[#This Row],[RED]] &amp; "."),"") &amp; CONCATENATE(Tabela813[[#This Row],[C]],".",Tabela813[[#This Row],[O]],".",Tabela813[[#This Row],[E]],".",Tabela813[[#This Row],[D1]],".",Tabela813[[#This Row],[D2]],".",Tabela813[[#This Row],[D3]],".",Tabela813[[#This Row],[T]],".",Tabela813[[#This Row],[D4]]),"")</f>
        <v>1.7.1.3.51.3.0.00</v>
      </c>
      <c r="L944" s="23" t="s">
        <v>371</v>
      </c>
      <c r="M944" s="20" t="str">
        <f t="shared" si="20"/>
        <v>S</v>
      </c>
      <c r="N944" s="20">
        <f>IF(VALUE(Tabela813[[#This Row],[RED]]) &gt; 0,1,0) + IF(VALUE(J944)&gt;0,8,IF(VALUE(I944)&gt;0,7,IF(VALUE(H944)&gt;0,6,IF(VALUE(G944)&gt;0,5,IF(VALUE(F944)&gt;0,4,IF(VALUE(E944)&gt;0,3,IF(VALUE(D944)&gt;0,2,1)))))))</f>
        <v>6</v>
      </c>
      <c r="O944" s="22" t="s">
        <v>55</v>
      </c>
      <c r="P944" s="1" t="s">
        <v>372</v>
      </c>
      <c r="Q944" s="1"/>
      <c r="R944" s="39"/>
      <c r="S944" s="154" t="s">
        <v>158</v>
      </c>
      <c r="T944" s="7" t="str">
        <f>Tabela813[[#This Row],[NR]]&amp;" - "&amp;Tabela813[[#This Row],[Especificação]]</f>
        <v>1.7.1.3.51.3.0.00 - Transferências de Recursos do Bloco de Estruturação da Rede de Serviços Públicos de Saúde - Vigilância em Saúde</v>
      </c>
    </row>
    <row r="945" spans="1:20" ht="45" x14ac:dyDescent="0.25">
      <c r="A945" s="179"/>
      <c r="B945" s="51"/>
      <c r="C945" s="22" t="s">
        <v>1537</v>
      </c>
      <c r="D945" s="22" t="s">
        <v>1544</v>
      </c>
      <c r="E945" s="22" t="s">
        <v>1537</v>
      </c>
      <c r="F945" s="22" t="s">
        <v>1538</v>
      </c>
      <c r="G945" s="22" t="s">
        <v>1575</v>
      </c>
      <c r="H945" s="22" t="s">
        <v>1538</v>
      </c>
      <c r="I945" s="22" t="s">
        <v>1537</v>
      </c>
      <c r="J945" s="22" t="s">
        <v>1543</v>
      </c>
      <c r="K945" s="20" t="str">
        <f>IF(Tabela813[[#This Row],[C]]&lt;&gt;"",IF(Tabela813[[#This Row],[RED]]&lt;&gt;"",(Tabela813[[#This Row],[RED]] &amp; "."),"") &amp; CONCATENATE(Tabela813[[#This Row],[C]],".",Tabela813[[#This Row],[O]],".",Tabela813[[#This Row],[E]],".",Tabela813[[#This Row],[D1]],".",Tabela813[[#This Row],[D2]],".",Tabela813[[#This Row],[D3]],".",Tabela813[[#This Row],[T]],".",Tabela813[[#This Row],[D4]]),"")</f>
        <v>1.7.1.3.51.3.1.00</v>
      </c>
      <c r="L945" s="23" t="s">
        <v>1342</v>
      </c>
      <c r="M945" s="20" t="str">
        <f t="shared" si="20"/>
        <v>S</v>
      </c>
      <c r="N945" s="20">
        <f>IF(VALUE(Tabela813[[#This Row],[RED]]) &gt; 0,1,0) + IF(VALUE(J945)&gt;0,8,IF(VALUE(I945)&gt;0,7,IF(VALUE(H945)&gt;0,6,IF(VALUE(G945)&gt;0,5,IF(VALUE(F945)&gt;0,4,IF(VALUE(E945)&gt;0,3,IF(VALUE(D945)&gt;0,2,1)))))))</f>
        <v>7</v>
      </c>
      <c r="O945" s="22" t="s">
        <v>55</v>
      </c>
      <c r="P945" s="1" t="s">
        <v>372</v>
      </c>
      <c r="Q945" s="1"/>
      <c r="R945" s="39"/>
      <c r="S945" s="154" t="s">
        <v>158</v>
      </c>
      <c r="T945" s="7" t="str">
        <f>Tabela813[[#This Row],[NR]]&amp;" - "&amp;Tabela813[[#This Row],[Especificação]]</f>
        <v>1.7.1.3.51.3.1.00 - Transferências de Recursos do Bloco de Estruturação da Rede de Serviços Públicos de Saúde - Vigilância em Saúde - Principal</v>
      </c>
    </row>
    <row r="946" spans="1:20" ht="45" x14ac:dyDescent="0.25">
      <c r="A946" s="179"/>
      <c r="B946" s="51"/>
      <c r="C946" s="22" t="s">
        <v>1537</v>
      </c>
      <c r="D946" s="22" t="s">
        <v>1544</v>
      </c>
      <c r="E946" s="22" t="s">
        <v>1537</v>
      </c>
      <c r="F946" s="22" t="s">
        <v>1538</v>
      </c>
      <c r="G946" s="22" t="s">
        <v>1575</v>
      </c>
      <c r="H946" s="22" t="s">
        <v>1538</v>
      </c>
      <c r="I946" s="22" t="s">
        <v>1537</v>
      </c>
      <c r="J946" s="22" t="s">
        <v>1539</v>
      </c>
      <c r="K946" s="20" t="str">
        <f>IF(Tabela813[[#This Row],[C]]&lt;&gt;"",IF(Tabela813[[#This Row],[RED]]&lt;&gt;"",(Tabela813[[#This Row],[RED]] &amp; "."),"") &amp; CONCATENATE(Tabela813[[#This Row],[C]],".",Tabela813[[#This Row],[O]],".",Tabela813[[#This Row],[E]],".",Tabela813[[#This Row],[D1]],".",Tabela813[[#This Row],[D2]],".",Tabela813[[#This Row],[D3]],".",Tabela813[[#This Row],[T]],".",Tabela813[[#This Row],[D4]]),"")</f>
        <v>1.7.1.3.51.3.1.01</v>
      </c>
      <c r="L946" s="23" t="s">
        <v>1342</v>
      </c>
      <c r="M946" s="20" t="str">
        <f t="shared" si="20"/>
        <v>A</v>
      </c>
      <c r="N946" s="20">
        <f>IF(VALUE(Tabela813[[#This Row],[RED]]) &gt; 0,1,0) + IF(VALUE(J946)&gt;0,8,IF(VALUE(I946)&gt;0,7,IF(VALUE(H946)&gt;0,6,IF(VALUE(G946)&gt;0,5,IF(VALUE(F946)&gt;0,4,IF(VALUE(E946)&gt;0,3,IF(VALUE(D946)&gt;0,2,1)))))))</f>
        <v>8</v>
      </c>
      <c r="O946" s="22" t="s">
        <v>3107</v>
      </c>
      <c r="P946" s="1" t="s">
        <v>372</v>
      </c>
      <c r="Q946" s="1"/>
      <c r="R946" s="39"/>
      <c r="S946" s="154" t="s">
        <v>158</v>
      </c>
      <c r="T946" s="7" t="str">
        <f>Tabela813[[#This Row],[NR]]&amp;" - "&amp;Tabela813[[#This Row],[Especificação]]</f>
        <v>1.7.1.3.51.3.1.01 - Transferências de Recursos do Bloco de Estruturação da Rede de Serviços Públicos de Saúde - Vigilância em Saúde - Principal</v>
      </c>
    </row>
    <row r="947" spans="1:20" ht="45" x14ac:dyDescent="0.25">
      <c r="A947" s="179"/>
      <c r="B947" s="51"/>
      <c r="C947" s="22" t="s">
        <v>1537</v>
      </c>
      <c r="D947" s="22" t="s">
        <v>1544</v>
      </c>
      <c r="E947" s="22" t="s">
        <v>1537</v>
      </c>
      <c r="F947" s="22" t="s">
        <v>1538</v>
      </c>
      <c r="G947" s="22" t="s">
        <v>1575</v>
      </c>
      <c r="H947" s="22" t="s">
        <v>1538</v>
      </c>
      <c r="I947" s="22" t="s">
        <v>1537</v>
      </c>
      <c r="J947" s="22" t="s">
        <v>1541</v>
      </c>
      <c r="K947" s="20" t="str">
        <f>IF(Tabela813[[#This Row],[C]]&lt;&gt;"",IF(Tabela813[[#This Row],[RED]]&lt;&gt;"",(Tabela813[[#This Row],[RED]] &amp; "."),"") &amp; CONCATENATE(Tabela813[[#This Row],[C]],".",Tabela813[[#This Row],[O]],".",Tabela813[[#This Row],[E]],".",Tabela813[[#This Row],[D1]],".",Tabela813[[#This Row],[D2]],".",Tabela813[[#This Row],[D3]],".",Tabela813[[#This Row],[T]],".",Tabela813[[#This Row],[D4]]),"")</f>
        <v>1.7.1.3.51.3.1.02</v>
      </c>
      <c r="L947" s="23" t="s">
        <v>3778</v>
      </c>
      <c r="M947" s="20" t="str">
        <f t="shared" si="20"/>
        <v>A</v>
      </c>
      <c r="N947" s="20">
        <f>IF(VALUE(Tabela813[[#This Row],[RED]]) &gt; 0,1,0) + IF(VALUE(J947)&gt;0,8,IF(VALUE(I947)&gt;0,7,IF(VALUE(H947)&gt;0,6,IF(VALUE(G947)&gt;0,5,IF(VALUE(F947)&gt;0,4,IF(VALUE(E947)&gt;0,3,IF(VALUE(D947)&gt;0,2,1)))))))</f>
        <v>8</v>
      </c>
      <c r="O947" s="22" t="s">
        <v>3107</v>
      </c>
      <c r="P947" s="1" t="s">
        <v>4182</v>
      </c>
      <c r="Q947" s="1"/>
      <c r="R947" s="39"/>
      <c r="S947" s="154" t="s">
        <v>158</v>
      </c>
      <c r="T947" s="7" t="str">
        <f>Tabela813[[#This Row],[NR]]&amp;" - "&amp;Tabela813[[#This Row],[Especificação]]</f>
        <v>1.7.1.3.51.3.1.02 - Transferências de Recursos do Bloco de Estruturação da Rede de Serviços Públicos de Saúde - Vigilância em Saúde - Principal Transferências da União Decorrentes de Emendas Parlamentares Individuais - Finalidade Definida</v>
      </c>
    </row>
    <row r="948" spans="1:20" ht="45" x14ac:dyDescent="0.25">
      <c r="A948" s="179"/>
      <c r="B948" s="51"/>
      <c r="C948" s="22" t="s">
        <v>1537</v>
      </c>
      <c r="D948" s="22" t="s">
        <v>1544</v>
      </c>
      <c r="E948" s="22" t="s">
        <v>1537</v>
      </c>
      <c r="F948" s="22" t="s">
        <v>1538</v>
      </c>
      <c r="G948" s="22" t="s">
        <v>1575</v>
      </c>
      <c r="H948" s="22" t="s">
        <v>1538</v>
      </c>
      <c r="I948" s="22" t="s">
        <v>1537</v>
      </c>
      <c r="J948" s="22" t="s">
        <v>1550</v>
      </c>
      <c r="K948" s="20" t="str">
        <f>IF(Tabela813[[#This Row],[C]]&lt;&gt;"",IF(Tabela813[[#This Row],[RED]]&lt;&gt;"",(Tabela813[[#This Row],[RED]] &amp; "."),"") &amp; CONCATENATE(Tabela813[[#This Row],[C]],".",Tabela813[[#This Row],[O]],".",Tabela813[[#This Row],[E]],".",Tabela813[[#This Row],[D1]],".",Tabela813[[#This Row],[D2]],".",Tabela813[[#This Row],[D3]],".",Tabela813[[#This Row],[T]],".",Tabela813[[#This Row],[D4]]),"")</f>
        <v>1.7.1.3.51.3.1.03</v>
      </c>
      <c r="L948" s="23" t="s">
        <v>3779</v>
      </c>
      <c r="M948" s="20" t="str">
        <f t="shared" si="20"/>
        <v>A</v>
      </c>
      <c r="N948" s="20">
        <f>IF(VALUE(Tabela813[[#This Row],[RED]]) &gt; 0,1,0) + IF(VALUE(J948)&gt;0,8,IF(VALUE(I948)&gt;0,7,IF(VALUE(H948)&gt;0,6,IF(VALUE(G948)&gt;0,5,IF(VALUE(F948)&gt;0,4,IF(VALUE(E948)&gt;0,3,IF(VALUE(D948)&gt;0,2,1)))))))</f>
        <v>8</v>
      </c>
      <c r="O948" s="22" t="s">
        <v>3107</v>
      </c>
      <c r="P948" s="1" t="s">
        <v>4181</v>
      </c>
      <c r="Q948" s="1"/>
      <c r="R948" s="39"/>
      <c r="S948" s="154" t="s">
        <v>158</v>
      </c>
      <c r="T948" s="7" t="str">
        <f>Tabela813[[#This Row],[NR]]&amp;" - "&amp;Tabela813[[#This Row],[Especificação]]</f>
        <v>1.7.1.3.51.3.1.03 - Transferências de Recursos do Bloco de Estruturação da Rede de Serviços Públicos de Saúde - Vigilância em Saúde - Principal - Transferências da União Decorrentes de Emendas Parlamentares de Bancada</v>
      </c>
    </row>
    <row r="949" spans="1:20" ht="45" x14ac:dyDescent="0.25">
      <c r="A949" s="179"/>
      <c r="B949" s="51"/>
      <c r="C949" s="22" t="s">
        <v>1537</v>
      </c>
      <c r="D949" s="22" t="s">
        <v>1544</v>
      </c>
      <c r="E949" s="22" t="s">
        <v>1537</v>
      </c>
      <c r="F949" s="22" t="s">
        <v>1538</v>
      </c>
      <c r="G949" s="22" t="s">
        <v>1575</v>
      </c>
      <c r="H949" s="22" t="s">
        <v>1547</v>
      </c>
      <c r="I949" s="22" t="s">
        <v>1540</v>
      </c>
      <c r="J949" s="22" t="s">
        <v>1543</v>
      </c>
      <c r="K949" s="20" t="str">
        <f>IF(Tabela813[[#This Row],[C]]&lt;&gt;"",IF(Tabela813[[#This Row],[RED]]&lt;&gt;"",(Tabela813[[#This Row],[RED]] &amp; "."),"") &amp; CONCATENATE(Tabela813[[#This Row],[C]],".",Tabela813[[#This Row],[O]],".",Tabela813[[#This Row],[E]],".",Tabela813[[#This Row],[D1]],".",Tabela813[[#This Row],[D2]],".",Tabela813[[#This Row],[D3]],".",Tabela813[[#This Row],[T]],".",Tabela813[[#This Row],[D4]]),"")</f>
        <v>1.7.1.3.51.4.0.00</v>
      </c>
      <c r="L949" s="23" t="s">
        <v>373</v>
      </c>
      <c r="M949" s="20" t="str">
        <f t="shared" si="20"/>
        <v>S</v>
      </c>
      <c r="N949" s="20">
        <f>IF(VALUE(Tabela813[[#This Row],[RED]]) &gt; 0,1,0) + IF(VALUE(J949)&gt;0,8,IF(VALUE(I949)&gt;0,7,IF(VALUE(H949)&gt;0,6,IF(VALUE(G949)&gt;0,5,IF(VALUE(F949)&gt;0,4,IF(VALUE(E949)&gt;0,3,IF(VALUE(D949)&gt;0,2,1)))))))</f>
        <v>6</v>
      </c>
      <c r="O949" s="22" t="s">
        <v>55</v>
      </c>
      <c r="P949" s="1" t="s">
        <v>3019</v>
      </c>
      <c r="Q949" s="1"/>
      <c r="R949" s="39"/>
      <c r="S949" s="154" t="s">
        <v>158</v>
      </c>
      <c r="T949" s="7" t="str">
        <f>Tabela813[[#This Row],[NR]]&amp;" - "&amp;Tabela813[[#This Row],[Especificação]]</f>
        <v>1.7.1.3.51.4.0.00 - Transferências de Recursos do Bloco de Estruturação da Rede de Serviços Públicos de Saúde - Assistência Farmacêutica</v>
      </c>
    </row>
    <row r="950" spans="1:20" ht="45" x14ac:dyDescent="0.25">
      <c r="A950" s="179"/>
      <c r="B950" s="51"/>
      <c r="C950" s="22" t="s">
        <v>1537</v>
      </c>
      <c r="D950" s="22" t="s">
        <v>1544</v>
      </c>
      <c r="E950" s="22" t="s">
        <v>1537</v>
      </c>
      <c r="F950" s="22" t="s">
        <v>1538</v>
      </c>
      <c r="G950" s="22" t="s">
        <v>1575</v>
      </c>
      <c r="H950" s="22" t="s">
        <v>1547</v>
      </c>
      <c r="I950" s="22" t="s">
        <v>1537</v>
      </c>
      <c r="J950" s="22" t="s">
        <v>1543</v>
      </c>
      <c r="K950" s="20" t="str">
        <f>IF(Tabela813[[#This Row],[C]]&lt;&gt;"",IF(Tabela813[[#This Row],[RED]]&lt;&gt;"",(Tabela813[[#This Row],[RED]] &amp; "."),"") &amp; CONCATENATE(Tabela813[[#This Row],[C]],".",Tabela813[[#This Row],[O]],".",Tabela813[[#This Row],[E]],".",Tabela813[[#This Row],[D1]],".",Tabela813[[#This Row],[D2]],".",Tabela813[[#This Row],[D3]],".",Tabela813[[#This Row],[T]],".",Tabela813[[#This Row],[D4]]),"")</f>
        <v>1.7.1.3.51.4.1.00</v>
      </c>
      <c r="L950" s="23" t="s">
        <v>1343</v>
      </c>
      <c r="M950" s="20" t="str">
        <f t="shared" si="20"/>
        <v>S</v>
      </c>
      <c r="N950" s="20">
        <f>IF(VALUE(Tabela813[[#This Row],[RED]]) &gt; 0,1,0) + IF(VALUE(J950)&gt;0,8,IF(VALUE(I950)&gt;0,7,IF(VALUE(H950)&gt;0,6,IF(VALUE(G950)&gt;0,5,IF(VALUE(F950)&gt;0,4,IF(VALUE(E950)&gt;0,3,IF(VALUE(D950)&gt;0,2,1)))))))</f>
        <v>7</v>
      </c>
      <c r="O950" s="22" t="s">
        <v>55</v>
      </c>
      <c r="P950" s="1" t="s">
        <v>3019</v>
      </c>
      <c r="Q950" s="1"/>
      <c r="R950" s="39"/>
      <c r="S950" s="154" t="s">
        <v>158</v>
      </c>
      <c r="T950" s="7" t="str">
        <f>Tabela813[[#This Row],[NR]]&amp;" - "&amp;Tabela813[[#This Row],[Especificação]]</f>
        <v>1.7.1.3.51.4.1.00 - Transferências de Recursos do Bloco de Estruturação da Rede de Serviços Públicos de Saúde - Assistência Farmacêutica - Principal</v>
      </c>
    </row>
    <row r="951" spans="1:20" ht="45" x14ac:dyDescent="0.25">
      <c r="A951" s="179"/>
      <c r="B951" s="51"/>
      <c r="C951" s="22" t="s">
        <v>1537</v>
      </c>
      <c r="D951" s="22" t="s">
        <v>1544</v>
      </c>
      <c r="E951" s="22" t="s">
        <v>1537</v>
      </c>
      <c r="F951" s="22" t="s">
        <v>1538</v>
      </c>
      <c r="G951" s="22" t="s">
        <v>1575</v>
      </c>
      <c r="H951" s="22" t="s">
        <v>1547</v>
      </c>
      <c r="I951" s="22" t="s">
        <v>1537</v>
      </c>
      <c r="J951" s="22" t="s">
        <v>1539</v>
      </c>
      <c r="K951" s="20" t="str">
        <f>IF(Tabela813[[#This Row],[C]]&lt;&gt;"",IF(Tabela813[[#This Row],[RED]]&lt;&gt;"",(Tabela813[[#This Row],[RED]] &amp; "."),"") &amp; CONCATENATE(Tabela813[[#This Row],[C]],".",Tabela813[[#This Row],[O]],".",Tabela813[[#This Row],[E]],".",Tabela813[[#This Row],[D1]],".",Tabela813[[#This Row],[D2]],".",Tabela813[[#This Row],[D3]],".",Tabela813[[#This Row],[T]],".",Tabela813[[#This Row],[D4]]),"")</f>
        <v>1.7.1.3.51.4.1.01</v>
      </c>
      <c r="L951" s="23" t="s">
        <v>1343</v>
      </c>
      <c r="M951" s="20" t="str">
        <f t="shared" si="20"/>
        <v>A</v>
      </c>
      <c r="N951" s="20">
        <f>IF(VALUE(Tabela813[[#This Row],[RED]]) &gt; 0,1,0) + IF(VALUE(J951)&gt;0,8,IF(VALUE(I951)&gt;0,7,IF(VALUE(H951)&gt;0,6,IF(VALUE(G951)&gt;0,5,IF(VALUE(F951)&gt;0,4,IF(VALUE(E951)&gt;0,3,IF(VALUE(D951)&gt;0,2,1)))))))</f>
        <v>8</v>
      </c>
      <c r="O951" s="22" t="s">
        <v>3107</v>
      </c>
      <c r="P951" s="1" t="s">
        <v>3019</v>
      </c>
      <c r="Q951" s="1"/>
      <c r="R951" s="39"/>
      <c r="S951" s="154" t="s">
        <v>158</v>
      </c>
      <c r="T951" s="7" t="str">
        <f>Tabela813[[#This Row],[NR]]&amp;" - "&amp;Tabela813[[#This Row],[Especificação]]</f>
        <v>1.7.1.3.51.4.1.01 - Transferências de Recursos do Bloco de Estruturação da Rede de Serviços Públicos de Saúde - Assistência Farmacêutica - Principal</v>
      </c>
    </row>
    <row r="952" spans="1:20" ht="60" x14ac:dyDescent="0.25">
      <c r="A952" s="179"/>
      <c r="B952" s="51"/>
      <c r="C952" s="22" t="s">
        <v>1537</v>
      </c>
      <c r="D952" s="22" t="s">
        <v>1544</v>
      </c>
      <c r="E952" s="22" t="s">
        <v>1537</v>
      </c>
      <c r="F952" s="22" t="s">
        <v>1538</v>
      </c>
      <c r="G952" s="22" t="s">
        <v>1575</v>
      </c>
      <c r="H952" s="22" t="s">
        <v>1547</v>
      </c>
      <c r="I952" s="22" t="s">
        <v>1537</v>
      </c>
      <c r="J952" s="22" t="s">
        <v>1541</v>
      </c>
      <c r="K952" s="20" t="str">
        <f>IF(Tabela813[[#This Row],[C]]&lt;&gt;"",IF(Tabela813[[#This Row],[RED]]&lt;&gt;"",(Tabela813[[#This Row],[RED]] &amp; "."),"") &amp; CONCATENATE(Tabela813[[#This Row],[C]],".",Tabela813[[#This Row],[O]],".",Tabela813[[#This Row],[E]],".",Tabela813[[#This Row],[D1]],".",Tabela813[[#This Row],[D2]],".",Tabela813[[#This Row],[D3]],".",Tabela813[[#This Row],[T]],".",Tabela813[[#This Row],[D4]]),"")</f>
        <v>1.7.1.3.51.4.1.02</v>
      </c>
      <c r="L952" s="23" t="s">
        <v>3780</v>
      </c>
      <c r="M952" s="20" t="str">
        <f t="shared" si="20"/>
        <v>A</v>
      </c>
      <c r="N952" s="20">
        <f>IF(VALUE(Tabela813[[#This Row],[RED]]) &gt; 0,1,0) + IF(VALUE(J952)&gt;0,8,IF(VALUE(I952)&gt;0,7,IF(VALUE(H952)&gt;0,6,IF(VALUE(G952)&gt;0,5,IF(VALUE(F952)&gt;0,4,IF(VALUE(E952)&gt;0,3,IF(VALUE(D952)&gt;0,2,1)))))))</f>
        <v>8</v>
      </c>
      <c r="O952" s="22" t="s">
        <v>3107</v>
      </c>
      <c r="P952" s="1" t="s">
        <v>4182</v>
      </c>
      <c r="Q952" s="1"/>
      <c r="R952" s="39"/>
      <c r="S952" s="154" t="s">
        <v>158</v>
      </c>
      <c r="T952" s="7" t="str">
        <f>Tabela813[[#This Row],[NR]]&amp;" - "&amp;Tabela813[[#This Row],[Especificação]]</f>
        <v>1.7.1.3.51.4.1.02 - Transferências de Recursos do Bloco de Estruturação da Rede de Serviços Públicos de Saúde - Assistência Farmacêutica - Principal - Transferências da União Decorrentes de Emendas Parlamentares Individuais - Finalidade Definida</v>
      </c>
    </row>
    <row r="953" spans="1:20" ht="45" x14ac:dyDescent="0.25">
      <c r="A953" s="179"/>
      <c r="B953" s="51"/>
      <c r="C953" s="22" t="s">
        <v>1537</v>
      </c>
      <c r="D953" s="22" t="s">
        <v>1544</v>
      </c>
      <c r="E953" s="22" t="s">
        <v>1537</v>
      </c>
      <c r="F953" s="22" t="s">
        <v>1538</v>
      </c>
      <c r="G953" s="22" t="s">
        <v>1575</v>
      </c>
      <c r="H953" s="22" t="s">
        <v>1547</v>
      </c>
      <c r="I953" s="22" t="s">
        <v>1537</v>
      </c>
      <c r="J953" s="22" t="s">
        <v>1550</v>
      </c>
      <c r="K953" s="20" t="str">
        <f>IF(Tabela813[[#This Row],[C]]&lt;&gt;"",IF(Tabela813[[#This Row],[RED]]&lt;&gt;"",(Tabela813[[#This Row],[RED]] &amp; "."),"") &amp; CONCATENATE(Tabela813[[#This Row],[C]],".",Tabela813[[#This Row],[O]],".",Tabela813[[#This Row],[E]],".",Tabela813[[#This Row],[D1]],".",Tabela813[[#This Row],[D2]],".",Tabela813[[#This Row],[D3]],".",Tabela813[[#This Row],[T]],".",Tabela813[[#This Row],[D4]]),"")</f>
        <v>1.7.1.3.51.4.1.03</v>
      </c>
      <c r="L953" s="23" t="s">
        <v>3781</v>
      </c>
      <c r="M953" s="20" t="str">
        <f t="shared" si="20"/>
        <v>A</v>
      </c>
      <c r="N953" s="20">
        <f>IF(VALUE(Tabela813[[#This Row],[RED]]) &gt; 0,1,0) + IF(VALUE(J953)&gt;0,8,IF(VALUE(I953)&gt;0,7,IF(VALUE(H953)&gt;0,6,IF(VALUE(G953)&gt;0,5,IF(VALUE(F953)&gt;0,4,IF(VALUE(E953)&gt;0,3,IF(VALUE(D953)&gt;0,2,1)))))))</f>
        <v>8</v>
      </c>
      <c r="O953" s="22" t="s">
        <v>3107</v>
      </c>
      <c r="P953" s="1" t="s">
        <v>4181</v>
      </c>
      <c r="Q953" s="1"/>
      <c r="R953" s="39"/>
      <c r="S953" s="154" t="s">
        <v>158</v>
      </c>
      <c r="T953" s="7" t="str">
        <f>Tabela813[[#This Row],[NR]]&amp;" - "&amp;Tabela813[[#This Row],[Especificação]]</f>
        <v>1.7.1.3.51.4.1.03 - Transferências de Recursos do Bloco de Estruturação da Rede de Serviços Públicos de Saúde - Assistência Farmacêutica - Principal - Transferências da União Decorrentes de Emendas Parlamentares de Bancada</v>
      </c>
    </row>
    <row r="954" spans="1:20" ht="45" x14ac:dyDescent="0.25">
      <c r="A954" s="179"/>
      <c r="B954" s="51"/>
      <c r="C954" s="22" t="s">
        <v>1537</v>
      </c>
      <c r="D954" s="22" t="s">
        <v>1544</v>
      </c>
      <c r="E954" s="22" t="s">
        <v>1537</v>
      </c>
      <c r="F954" s="22" t="s">
        <v>1538</v>
      </c>
      <c r="G954" s="22" t="s">
        <v>1575</v>
      </c>
      <c r="H954" s="22" t="s">
        <v>1548</v>
      </c>
      <c r="I954" s="22" t="s">
        <v>1540</v>
      </c>
      <c r="J954" s="22" t="s">
        <v>1543</v>
      </c>
      <c r="K954" s="20" t="str">
        <f>IF(Tabela813[[#This Row],[C]]&lt;&gt;"",IF(Tabela813[[#This Row],[RED]]&lt;&gt;"",(Tabela813[[#This Row],[RED]] &amp; "."),"") &amp; CONCATENATE(Tabela813[[#This Row],[C]],".",Tabela813[[#This Row],[O]],".",Tabela813[[#This Row],[E]],".",Tabela813[[#This Row],[D1]],".",Tabela813[[#This Row],[D2]],".",Tabela813[[#This Row],[D3]],".",Tabela813[[#This Row],[T]],".",Tabela813[[#This Row],[D4]]),"")</f>
        <v>1.7.1.3.51.5.0.00</v>
      </c>
      <c r="L954" s="23" t="s">
        <v>374</v>
      </c>
      <c r="M954" s="20" t="str">
        <f t="shared" si="20"/>
        <v>S</v>
      </c>
      <c r="N954" s="20">
        <f>IF(VALUE(Tabela813[[#This Row],[RED]]) &gt; 0,1,0) + IF(VALUE(J954)&gt;0,8,IF(VALUE(I954)&gt;0,7,IF(VALUE(H954)&gt;0,6,IF(VALUE(G954)&gt;0,5,IF(VALUE(F954)&gt;0,4,IF(VALUE(E954)&gt;0,3,IF(VALUE(D954)&gt;0,2,1)))))))</f>
        <v>6</v>
      </c>
      <c r="O954" s="22" t="s">
        <v>55</v>
      </c>
      <c r="P954" s="1" t="s">
        <v>375</v>
      </c>
      <c r="Q954" s="1"/>
      <c r="R954" s="39"/>
      <c r="S954" s="154" t="s">
        <v>158</v>
      </c>
      <c r="T954" s="7" t="str">
        <f>Tabela813[[#This Row],[NR]]&amp;" - "&amp;Tabela813[[#This Row],[Especificação]]</f>
        <v>1.7.1.3.51.5.0.00 - Transferências de Recursos do Bloco de Estruturação da Rede de Serviços Públicos de Saúde - Gestão do SUS</v>
      </c>
    </row>
    <row r="955" spans="1:20" ht="45" x14ac:dyDescent="0.25">
      <c r="A955" s="179"/>
      <c r="B955" s="51"/>
      <c r="C955" s="22" t="s">
        <v>1537</v>
      </c>
      <c r="D955" s="22" t="s">
        <v>1544</v>
      </c>
      <c r="E955" s="22" t="s">
        <v>1537</v>
      </c>
      <c r="F955" s="22" t="s">
        <v>1538</v>
      </c>
      <c r="G955" s="22" t="s">
        <v>1575</v>
      </c>
      <c r="H955" s="22" t="s">
        <v>1548</v>
      </c>
      <c r="I955" s="22" t="s">
        <v>1537</v>
      </c>
      <c r="J955" s="22" t="s">
        <v>1543</v>
      </c>
      <c r="K955" s="20" t="str">
        <f>IF(Tabela813[[#This Row],[C]]&lt;&gt;"",IF(Tabela813[[#This Row],[RED]]&lt;&gt;"",(Tabela813[[#This Row],[RED]] &amp; "."),"") &amp; CONCATENATE(Tabela813[[#This Row],[C]],".",Tabela813[[#This Row],[O]],".",Tabela813[[#This Row],[E]],".",Tabela813[[#This Row],[D1]],".",Tabela813[[#This Row],[D2]],".",Tabela813[[#This Row],[D3]],".",Tabela813[[#This Row],[T]],".",Tabela813[[#This Row],[D4]]),"")</f>
        <v>1.7.1.3.51.5.1.00</v>
      </c>
      <c r="L955" s="23" t="s">
        <v>1344</v>
      </c>
      <c r="M955" s="20" t="str">
        <f t="shared" si="20"/>
        <v>S</v>
      </c>
      <c r="N955" s="20">
        <f>IF(VALUE(Tabela813[[#This Row],[RED]]) &gt; 0,1,0) + IF(VALUE(J955)&gt;0,8,IF(VALUE(I955)&gt;0,7,IF(VALUE(H955)&gt;0,6,IF(VALUE(G955)&gt;0,5,IF(VALUE(F955)&gt;0,4,IF(VALUE(E955)&gt;0,3,IF(VALUE(D955)&gt;0,2,1)))))))</f>
        <v>7</v>
      </c>
      <c r="O955" s="22" t="s">
        <v>55</v>
      </c>
      <c r="P955" s="1" t="s">
        <v>375</v>
      </c>
      <c r="Q955" s="1"/>
      <c r="R955" s="39"/>
      <c r="S955" s="154" t="s">
        <v>158</v>
      </c>
      <c r="T955" s="7" t="str">
        <f>Tabela813[[#This Row],[NR]]&amp;" - "&amp;Tabela813[[#This Row],[Especificação]]</f>
        <v>1.7.1.3.51.5.1.00 - Transferências de Recursos do Bloco de Estruturação da Rede de Serviços Públicos de Saúde - Gestão do SUS - Principal</v>
      </c>
    </row>
    <row r="956" spans="1:20" ht="45" x14ac:dyDescent="0.25">
      <c r="A956" s="179"/>
      <c r="B956" s="51"/>
      <c r="C956" s="22" t="s">
        <v>1537</v>
      </c>
      <c r="D956" s="22" t="s">
        <v>1544</v>
      </c>
      <c r="E956" s="22" t="s">
        <v>1537</v>
      </c>
      <c r="F956" s="22" t="s">
        <v>1538</v>
      </c>
      <c r="G956" s="22" t="s">
        <v>1575</v>
      </c>
      <c r="H956" s="22" t="s">
        <v>1548</v>
      </c>
      <c r="I956" s="22" t="s">
        <v>1537</v>
      </c>
      <c r="J956" s="22" t="s">
        <v>1539</v>
      </c>
      <c r="K956" s="20" t="str">
        <f>IF(Tabela813[[#This Row],[C]]&lt;&gt;"",IF(Tabela813[[#This Row],[RED]]&lt;&gt;"",(Tabela813[[#This Row],[RED]] &amp; "."),"") &amp; CONCATENATE(Tabela813[[#This Row],[C]],".",Tabela813[[#This Row],[O]],".",Tabela813[[#This Row],[E]],".",Tabela813[[#This Row],[D1]],".",Tabela813[[#This Row],[D2]],".",Tabela813[[#This Row],[D3]],".",Tabela813[[#This Row],[T]],".",Tabela813[[#This Row],[D4]]),"")</f>
        <v>1.7.1.3.51.5.1.01</v>
      </c>
      <c r="L956" s="23" t="s">
        <v>1344</v>
      </c>
      <c r="M956" s="20" t="str">
        <f t="shared" si="20"/>
        <v>A</v>
      </c>
      <c r="N956" s="20">
        <f>IF(VALUE(Tabela813[[#This Row],[RED]]) &gt; 0,1,0) + IF(VALUE(J956)&gt;0,8,IF(VALUE(I956)&gt;0,7,IF(VALUE(H956)&gt;0,6,IF(VALUE(G956)&gt;0,5,IF(VALUE(F956)&gt;0,4,IF(VALUE(E956)&gt;0,3,IF(VALUE(D956)&gt;0,2,1)))))))</f>
        <v>8</v>
      </c>
      <c r="O956" s="22" t="s">
        <v>3107</v>
      </c>
      <c r="P956" s="1" t="s">
        <v>375</v>
      </c>
      <c r="Q956" s="1"/>
      <c r="R956" s="39"/>
      <c r="S956" s="154" t="s">
        <v>158</v>
      </c>
      <c r="T956" s="7" t="str">
        <f>Tabela813[[#This Row],[NR]]&amp;" - "&amp;Tabela813[[#This Row],[Especificação]]</f>
        <v>1.7.1.3.51.5.1.01 - Transferências de Recursos do Bloco de Estruturação da Rede de Serviços Públicos de Saúde - Gestão do SUS - Principal</v>
      </c>
    </row>
    <row r="957" spans="1:20" ht="45" x14ac:dyDescent="0.25">
      <c r="A957" s="179"/>
      <c r="B957" s="51"/>
      <c r="C957" s="22" t="s">
        <v>1537</v>
      </c>
      <c r="D957" s="22" t="s">
        <v>1544</v>
      </c>
      <c r="E957" s="22" t="s">
        <v>1537</v>
      </c>
      <c r="F957" s="22" t="s">
        <v>1538</v>
      </c>
      <c r="G957" s="22" t="s">
        <v>1575</v>
      </c>
      <c r="H957" s="22" t="s">
        <v>1548</v>
      </c>
      <c r="I957" s="22" t="s">
        <v>1537</v>
      </c>
      <c r="J957" s="22" t="s">
        <v>1541</v>
      </c>
      <c r="K957" s="20" t="str">
        <f>IF(Tabela813[[#This Row],[C]]&lt;&gt;"",IF(Tabela813[[#This Row],[RED]]&lt;&gt;"",(Tabela813[[#This Row],[RED]] &amp; "."),"") &amp; CONCATENATE(Tabela813[[#This Row],[C]],".",Tabela813[[#This Row],[O]],".",Tabela813[[#This Row],[E]],".",Tabela813[[#This Row],[D1]],".",Tabela813[[#This Row],[D2]],".",Tabela813[[#This Row],[D3]],".",Tabela813[[#This Row],[T]],".",Tabela813[[#This Row],[D4]]),"")</f>
        <v>1.7.1.3.51.5.1.02</v>
      </c>
      <c r="L957" s="23" t="s">
        <v>3782</v>
      </c>
      <c r="M957" s="20" t="str">
        <f t="shared" si="20"/>
        <v>A</v>
      </c>
      <c r="N957" s="20">
        <f>IF(VALUE(Tabela813[[#This Row],[RED]]) &gt; 0,1,0) + IF(VALUE(J957)&gt;0,8,IF(VALUE(I957)&gt;0,7,IF(VALUE(H957)&gt;0,6,IF(VALUE(G957)&gt;0,5,IF(VALUE(F957)&gt;0,4,IF(VALUE(E957)&gt;0,3,IF(VALUE(D957)&gt;0,2,1)))))))</f>
        <v>8</v>
      </c>
      <c r="O957" s="22" t="s">
        <v>3107</v>
      </c>
      <c r="P957" s="1" t="s">
        <v>4182</v>
      </c>
      <c r="Q957" s="1"/>
      <c r="R957" s="39"/>
      <c r="S957" s="154" t="s">
        <v>158</v>
      </c>
      <c r="T957" s="7" t="str">
        <f>Tabela813[[#This Row],[NR]]&amp;" - "&amp;Tabela813[[#This Row],[Especificação]]</f>
        <v>1.7.1.3.51.5.1.02 - Transferências de Recursos do Bloco de Estruturação da Rede de Serviços Públicos de Saúde - Gestão do SUS - Transferências da União Decorrentes de Emendas Parlamentares Individuais - Finalidade Definida</v>
      </c>
    </row>
    <row r="958" spans="1:20" ht="45" x14ac:dyDescent="0.25">
      <c r="A958" s="196"/>
      <c r="B958" s="51"/>
      <c r="C958" s="22" t="s">
        <v>1537</v>
      </c>
      <c r="D958" s="22" t="s">
        <v>1544</v>
      </c>
      <c r="E958" s="22" t="s">
        <v>1537</v>
      </c>
      <c r="F958" s="22" t="s">
        <v>1538</v>
      </c>
      <c r="G958" s="22" t="s">
        <v>1575</v>
      </c>
      <c r="H958" s="22" t="s">
        <v>1548</v>
      </c>
      <c r="I958" s="22" t="s">
        <v>1537</v>
      </c>
      <c r="J958" s="22" t="s">
        <v>1550</v>
      </c>
      <c r="K958" s="20" t="str">
        <f>IF(Tabela813[[#This Row],[C]]&lt;&gt;"",IF(Tabela813[[#This Row],[RED]]&lt;&gt;"",(Tabela813[[#This Row],[RED]] &amp; "."),"") &amp; CONCATENATE(Tabela813[[#This Row],[C]],".",Tabela813[[#This Row],[O]],".",Tabela813[[#This Row],[E]],".",Tabela813[[#This Row],[D1]],".",Tabela813[[#This Row],[D2]],".",Tabela813[[#This Row],[D3]],".",Tabela813[[#This Row],[T]],".",Tabela813[[#This Row],[D4]]),"")</f>
        <v>1.7.1.3.51.5.1.03</v>
      </c>
      <c r="L958" s="23" t="s">
        <v>3783</v>
      </c>
      <c r="M958" s="20" t="str">
        <f t="shared" si="20"/>
        <v>A</v>
      </c>
      <c r="N958" s="20">
        <f>IF(VALUE(Tabela813[[#This Row],[RED]]) &gt; 0,1,0) + IF(VALUE(J958)&gt;0,8,IF(VALUE(I958)&gt;0,7,IF(VALUE(H958)&gt;0,6,IF(VALUE(G958)&gt;0,5,IF(VALUE(F958)&gt;0,4,IF(VALUE(E958)&gt;0,3,IF(VALUE(D958)&gt;0,2,1)))))))</f>
        <v>8</v>
      </c>
      <c r="O958" s="22" t="s">
        <v>3107</v>
      </c>
      <c r="P958" s="1" t="s">
        <v>4181</v>
      </c>
      <c r="Q958" s="1"/>
      <c r="R958" s="39"/>
      <c r="S958" s="154" t="s">
        <v>158</v>
      </c>
      <c r="T958" s="7" t="str">
        <f>Tabela813[[#This Row],[NR]]&amp;" - "&amp;Tabela813[[#This Row],[Especificação]]</f>
        <v>1.7.1.3.51.5.1.03 - Transferências de Recursos do Bloco de Estruturação da Rede de Serviços Públicos de Saúde - Gestão do SUS - Transferências da União Decorrentes de Emendas Parlamentares de Bancada</v>
      </c>
    </row>
    <row r="959" spans="1:20" ht="45" x14ac:dyDescent="0.25">
      <c r="A959" s="196"/>
      <c r="B959" s="51"/>
      <c r="C959" s="22" t="s">
        <v>1537</v>
      </c>
      <c r="D959" s="22" t="s">
        <v>1544</v>
      </c>
      <c r="E959" s="22" t="s">
        <v>1537</v>
      </c>
      <c r="F959" s="22" t="s">
        <v>1538</v>
      </c>
      <c r="G959" s="22" t="s">
        <v>1575</v>
      </c>
      <c r="H959" s="22" t="s">
        <v>1549</v>
      </c>
      <c r="I959" s="22" t="s">
        <v>1540</v>
      </c>
      <c r="J959" s="22" t="s">
        <v>1543</v>
      </c>
      <c r="K959" s="20" t="str">
        <f>IF(Tabela813[[#This Row],[C]]&lt;&gt;"",IF(Tabela813[[#This Row],[RED]]&lt;&gt;"",(Tabela813[[#This Row],[RED]] &amp; "."),"") &amp; CONCATENATE(Tabela813[[#This Row],[C]],".",Tabela813[[#This Row],[O]],".",Tabela813[[#This Row],[E]],".",Tabela813[[#This Row],[D1]],".",Tabela813[[#This Row],[D2]],".",Tabela813[[#This Row],[D3]],".",Tabela813[[#This Row],[T]],".",Tabela813[[#This Row],[D4]]),"")</f>
        <v>1.7.1.3.51.9.0.00</v>
      </c>
      <c r="L959" s="23" t="s">
        <v>376</v>
      </c>
      <c r="M959" s="20" t="str">
        <f t="shared" si="20"/>
        <v>S</v>
      </c>
      <c r="N959" s="20">
        <f>IF(VALUE(Tabela813[[#This Row],[RED]]) &gt; 0,1,0) + IF(VALUE(J959)&gt;0,8,IF(VALUE(I959)&gt;0,7,IF(VALUE(H959)&gt;0,6,IF(VALUE(G959)&gt;0,5,IF(VALUE(F959)&gt;0,4,IF(VALUE(E959)&gt;0,3,IF(VALUE(D959)&gt;0,2,1)))))))</f>
        <v>6</v>
      </c>
      <c r="O959" s="22" t="s">
        <v>55</v>
      </c>
      <c r="P959" s="42" t="s">
        <v>3020</v>
      </c>
      <c r="Q959" s="1"/>
      <c r="R959" s="39"/>
      <c r="S959" s="154" t="s">
        <v>158</v>
      </c>
      <c r="T959" s="7" t="str">
        <f>Tabela813[[#This Row],[NR]]&amp;" - "&amp;Tabela813[[#This Row],[Especificação]]</f>
        <v>1.7.1.3.51.9.0.00 - Transferências de Recursos do Bloco de Estruturação da Rede de Serviços Públicos de Saúde - Outros Programas</v>
      </c>
    </row>
    <row r="960" spans="1:20" ht="45" x14ac:dyDescent="0.25">
      <c r="A960" s="182"/>
      <c r="B960" s="51"/>
      <c r="C960" s="22" t="s">
        <v>1537</v>
      </c>
      <c r="D960" s="22" t="s">
        <v>1544</v>
      </c>
      <c r="E960" s="22" t="s">
        <v>1537</v>
      </c>
      <c r="F960" s="22" t="s">
        <v>1538</v>
      </c>
      <c r="G960" s="22" t="s">
        <v>1575</v>
      </c>
      <c r="H960" s="22" t="s">
        <v>1549</v>
      </c>
      <c r="I960" s="22" t="s">
        <v>1537</v>
      </c>
      <c r="J960" s="22" t="s">
        <v>1543</v>
      </c>
      <c r="K960" s="20" t="str">
        <f>IF(Tabela813[[#This Row],[C]]&lt;&gt;"",IF(Tabela813[[#This Row],[RED]]&lt;&gt;"",(Tabela813[[#This Row],[RED]] &amp; "."),"") &amp; CONCATENATE(Tabela813[[#This Row],[C]],".",Tabela813[[#This Row],[O]],".",Tabela813[[#This Row],[E]],".",Tabela813[[#This Row],[D1]],".",Tabela813[[#This Row],[D2]],".",Tabela813[[#This Row],[D3]],".",Tabela813[[#This Row],[T]],".",Tabela813[[#This Row],[D4]]),"")</f>
        <v>1.7.1.3.51.9.1.00</v>
      </c>
      <c r="L960" s="23" t="s">
        <v>1345</v>
      </c>
      <c r="M960" s="20" t="str">
        <f t="shared" si="20"/>
        <v>S</v>
      </c>
      <c r="N960" s="20">
        <f>IF(VALUE(Tabela813[[#This Row],[RED]]) &gt; 0,1,0) + IF(VALUE(J960)&gt;0,8,IF(VALUE(I960)&gt;0,7,IF(VALUE(H960)&gt;0,6,IF(VALUE(G960)&gt;0,5,IF(VALUE(F960)&gt;0,4,IF(VALUE(E960)&gt;0,3,IF(VALUE(D960)&gt;0,2,1)))))))</f>
        <v>7</v>
      </c>
      <c r="O960" s="22" t="s">
        <v>55</v>
      </c>
      <c r="P960" s="42" t="s">
        <v>3020</v>
      </c>
      <c r="Q960" s="1"/>
      <c r="R960" s="39"/>
      <c r="S960" s="154" t="s">
        <v>158</v>
      </c>
      <c r="T960" s="7" t="str">
        <f>Tabela813[[#This Row],[NR]]&amp;" - "&amp;Tabela813[[#This Row],[Especificação]]</f>
        <v>1.7.1.3.51.9.1.00 - Transferências de Recursos do Bloco de Estruturação da Rede de Serviços Públicos de Saúde - Outros Programas - Principal</v>
      </c>
    </row>
    <row r="961" spans="1:20" ht="45" x14ac:dyDescent="0.25">
      <c r="A961" s="182"/>
      <c r="B961" s="51"/>
      <c r="C961" s="22" t="s">
        <v>1537</v>
      </c>
      <c r="D961" s="22" t="s">
        <v>1544</v>
      </c>
      <c r="E961" s="22" t="s">
        <v>1537</v>
      </c>
      <c r="F961" s="22" t="s">
        <v>1538</v>
      </c>
      <c r="G961" s="22" t="s">
        <v>1575</v>
      </c>
      <c r="H961" s="22" t="s">
        <v>1549</v>
      </c>
      <c r="I961" s="22" t="s">
        <v>1537</v>
      </c>
      <c r="J961" s="22" t="s">
        <v>1539</v>
      </c>
      <c r="K961" s="20" t="str">
        <f>IF(Tabela813[[#This Row],[C]]&lt;&gt;"",IF(Tabela813[[#This Row],[RED]]&lt;&gt;"",(Tabela813[[#This Row],[RED]] &amp; "."),"") &amp; CONCATENATE(Tabela813[[#This Row],[C]],".",Tabela813[[#This Row],[O]],".",Tabela813[[#This Row],[E]],".",Tabela813[[#This Row],[D1]],".",Tabela813[[#This Row],[D2]],".",Tabela813[[#This Row],[D3]],".",Tabela813[[#This Row],[T]],".",Tabela813[[#This Row],[D4]]),"")</f>
        <v>1.7.1.3.51.9.1.01</v>
      </c>
      <c r="L961" s="23" t="s">
        <v>1345</v>
      </c>
      <c r="M961" s="20" t="str">
        <f t="shared" si="20"/>
        <v>A</v>
      </c>
      <c r="N961" s="20">
        <f>IF(VALUE(Tabela813[[#This Row],[RED]]) &gt; 0,1,0) + IF(VALUE(J961)&gt;0,8,IF(VALUE(I961)&gt;0,7,IF(VALUE(H961)&gt;0,6,IF(VALUE(G961)&gt;0,5,IF(VALUE(F961)&gt;0,4,IF(VALUE(E961)&gt;0,3,IF(VALUE(D961)&gt;0,2,1)))))))</f>
        <v>8</v>
      </c>
      <c r="O961" s="22" t="s">
        <v>3107</v>
      </c>
      <c r="P961" s="1" t="s">
        <v>3020</v>
      </c>
      <c r="Q961" s="1"/>
      <c r="R961" s="39"/>
      <c r="S961" s="154" t="s">
        <v>158</v>
      </c>
      <c r="T961" s="7" t="str">
        <f>Tabela813[[#This Row],[NR]]&amp;" - "&amp;Tabela813[[#This Row],[Especificação]]</f>
        <v>1.7.1.3.51.9.1.01 - Transferências de Recursos do Bloco de Estruturação da Rede de Serviços Públicos de Saúde - Outros Programas - Principal</v>
      </c>
    </row>
    <row r="962" spans="1:20" ht="45" x14ac:dyDescent="0.25">
      <c r="A962" s="182"/>
      <c r="B962" s="51"/>
      <c r="C962" s="22" t="s">
        <v>1537</v>
      </c>
      <c r="D962" s="22" t="s">
        <v>1544</v>
      </c>
      <c r="E962" s="22" t="s">
        <v>1537</v>
      </c>
      <c r="F962" s="22" t="s">
        <v>1538</v>
      </c>
      <c r="G962" s="22" t="s">
        <v>1575</v>
      </c>
      <c r="H962" s="22" t="s">
        <v>1549</v>
      </c>
      <c r="I962" s="22" t="s">
        <v>1537</v>
      </c>
      <c r="J962" s="22" t="s">
        <v>1541</v>
      </c>
      <c r="K962" s="20" t="str">
        <f>IF(Tabela813[[#This Row],[C]]&lt;&gt;"",IF(Tabela813[[#This Row],[RED]]&lt;&gt;"",(Tabela813[[#This Row],[RED]] &amp; "."),"") &amp; CONCATENATE(Tabela813[[#This Row],[C]],".",Tabela813[[#This Row],[O]],".",Tabela813[[#This Row],[E]],".",Tabela813[[#This Row],[D1]],".",Tabela813[[#This Row],[D2]],".",Tabela813[[#This Row],[D3]],".",Tabela813[[#This Row],[T]],".",Tabela813[[#This Row],[D4]]),"")</f>
        <v>1.7.1.3.51.9.1.02</v>
      </c>
      <c r="L962" s="23" t="s">
        <v>3784</v>
      </c>
      <c r="M962" s="20" t="str">
        <f t="shared" si="20"/>
        <v>A</v>
      </c>
      <c r="N962" s="20">
        <f>IF(VALUE(Tabela813[[#This Row],[RED]]) &gt; 0,1,0) + IF(VALUE(J962)&gt;0,8,IF(VALUE(I962)&gt;0,7,IF(VALUE(H962)&gt;0,6,IF(VALUE(G962)&gt;0,5,IF(VALUE(F962)&gt;0,4,IF(VALUE(E962)&gt;0,3,IF(VALUE(D962)&gt;0,2,1)))))))</f>
        <v>8</v>
      </c>
      <c r="O962" s="22" t="s">
        <v>3107</v>
      </c>
      <c r="P962" s="1" t="s">
        <v>4182</v>
      </c>
      <c r="Q962" s="1"/>
      <c r="R962" s="39"/>
      <c r="S962" s="154" t="s">
        <v>158</v>
      </c>
      <c r="T962" s="7" t="str">
        <f>Tabela813[[#This Row],[NR]]&amp;" - "&amp;Tabela813[[#This Row],[Especificação]]</f>
        <v>1.7.1.3.51.9.1.02 - Transferências de Recursos do Bloco de Estruturação da Rede de Serviços Públicos de Saúde - Outros Programas - Transferências da União Decorrentes de Emendas Parlamentares Individuais - Finalidade Definida</v>
      </c>
    </row>
    <row r="963" spans="1:20" ht="45" x14ac:dyDescent="0.25">
      <c r="A963" s="179"/>
      <c r="B963" s="51"/>
      <c r="C963" s="22" t="s">
        <v>1537</v>
      </c>
      <c r="D963" s="22" t="s">
        <v>1544</v>
      </c>
      <c r="E963" s="22" t="s">
        <v>1537</v>
      </c>
      <c r="F963" s="22" t="s">
        <v>1538</v>
      </c>
      <c r="G963" s="22" t="s">
        <v>1575</v>
      </c>
      <c r="H963" s="22" t="s">
        <v>1549</v>
      </c>
      <c r="I963" s="22" t="s">
        <v>1537</v>
      </c>
      <c r="J963" s="22" t="s">
        <v>1550</v>
      </c>
      <c r="K963" s="20" t="str">
        <f>IF(Tabela813[[#This Row],[C]]&lt;&gt;"",IF(Tabela813[[#This Row],[RED]]&lt;&gt;"",(Tabela813[[#This Row],[RED]] &amp; "."),"") &amp; CONCATENATE(Tabela813[[#This Row],[C]],".",Tabela813[[#This Row],[O]],".",Tabela813[[#This Row],[E]],".",Tabela813[[#This Row],[D1]],".",Tabela813[[#This Row],[D2]],".",Tabela813[[#This Row],[D3]],".",Tabela813[[#This Row],[T]],".",Tabela813[[#This Row],[D4]]),"")</f>
        <v>1.7.1.3.51.9.1.03</v>
      </c>
      <c r="L963" s="23" t="s">
        <v>3785</v>
      </c>
      <c r="M963" s="20" t="str">
        <f t="shared" si="20"/>
        <v>A</v>
      </c>
      <c r="N963" s="20">
        <f>IF(VALUE(Tabela813[[#This Row],[RED]]) &gt; 0,1,0) + IF(VALUE(J963)&gt;0,8,IF(VALUE(I963)&gt;0,7,IF(VALUE(H963)&gt;0,6,IF(VALUE(G963)&gt;0,5,IF(VALUE(F963)&gt;0,4,IF(VALUE(E963)&gt;0,3,IF(VALUE(D963)&gt;0,2,1)))))))</f>
        <v>8</v>
      </c>
      <c r="O963" s="22" t="s">
        <v>3107</v>
      </c>
      <c r="P963" s="1" t="s">
        <v>4181</v>
      </c>
      <c r="Q963" s="1"/>
      <c r="R963" s="39"/>
      <c r="S963" s="154" t="s">
        <v>158</v>
      </c>
      <c r="T963" s="7" t="str">
        <f>Tabela813[[#This Row],[NR]]&amp;" - "&amp;Tabela813[[#This Row],[Especificação]]</f>
        <v>1.7.1.3.51.9.1.03 - Transferências de Recursos do Bloco de Estruturação da Rede de Serviços Públicos de Saúde - Outros Programas - Transferências da União Decorrentes de Emendas Parlamentares de Bancada</v>
      </c>
    </row>
    <row r="964" spans="1:20" ht="45" x14ac:dyDescent="0.25">
      <c r="A964" s="179"/>
      <c r="B964" s="51"/>
      <c r="C964" s="22" t="s">
        <v>1537</v>
      </c>
      <c r="D964" s="22" t="s">
        <v>1544</v>
      </c>
      <c r="E964" s="22" t="s">
        <v>1537</v>
      </c>
      <c r="F964" s="22" t="s">
        <v>1538</v>
      </c>
      <c r="G964" s="22" t="s">
        <v>1553</v>
      </c>
      <c r="H964" s="22" t="s">
        <v>1540</v>
      </c>
      <c r="I964" s="22" t="s">
        <v>1540</v>
      </c>
      <c r="J964" s="22" t="s">
        <v>1543</v>
      </c>
      <c r="K964" s="20" t="str">
        <f>IF(Tabela813[[#This Row],[C]]&lt;&gt;"",IF(Tabela813[[#This Row],[RED]]&lt;&gt;"",(Tabela813[[#This Row],[RED]] &amp; "."),"") &amp; CONCATENATE(Tabela813[[#This Row],[C]],".",Tabela813[[#This Row],[O]],".",Tabela813[[#This Row],[E]],".",Tabela813[[#This Row],[D1]],".",Tabela813[[#This Row],[D2]],".",Tabela813[[#This Row],[D3]],".",Tabela813[[#This Row],[T]],".",Tabela813[[#This Row],[D4]]),"")</f>
        <v>1.7.1.3.99.0.0.00</v>
      </c>
      <c r="L964" s="23" t="s">
        <v>3021</v>
      </c>
      <c r="M964" s="20" t="str">
        <f t="shared" si="20"/>
        <v>S</v>
      </c>
      <c r="N964" s="20">
        <f>IF(VALUE(Tabela813[[#This Row],[RED]]) &gt; 0,1,0) + IF(VALUE(J964)&gt;0,8,IF(VALUE(I964)&gt;0,7,IF(VALUE(H964)&gt;0,6,IF(VALUE(G964)&gt;0,5,IF(VALUE(F964)&gt;0,4,IF(VALUE(E964)&gt;0,3,IF(VALUE(D964)&gt;0,2,1)))))))</f>
        <v>5</v>
      </c>
      <c r="O964" s="22" t="s">
        <v>51</v>
      </c>
      <c r="P964" s="1" t="s">
        <v>378</v>
      </c>
      <c r="Q964" s="1"/>
      <c r="R964" s="39"/>
      <c r="S964" s="154" t="s">
        <v>158</v>
      </c>
      <c r="T964" s="7" t="str">
        <f>Tabela813[[#This Row],[NR]]&amp;" - "&amp;Tabela813[[#This Row],[Especificação]]</f>
        <v>1.7.1.3.99.0.0.00 - Outras Transferências de Recursos do Sistema Único de Saúde - SUS</v>
      </c>
    </row>
    <row r="965" spans="1:20" ht="45" x14ac:dyDescent="0.25">
      <c r="A965" s="179"/>
      <c r="B965" s="51"/>
      <c r="C965" s="22" t="s">
        <v>1537</v>
      </c>
      <c r="D965" s="22" t="s">
        <v>1544</v>
      </c>
      <c r="E965" s="22" t="s">
        <v>1537</v>
      </c>
      <c r="F965" s="22" t="s">
        <v>1538</v>
      </c>
      <c r="G965" s="22" t="s">
        <v>1553</v>
      </c>
      <c r="H965" s="22" t="s">
        <v>1540</v>
      </c>
      <c r="I965" s="22" t="s">
        <v>1537</v>
      </c>
      <c r="J965" s="22" t="s">
        <v>1543</v>
      </c>
      <c r="K965" s="20" t="str">
        <f>IF(Tabela813[[#This Row],[C]]&lt;&gt;"",IF(Tabela813[[#This Row],[RED]]&lt;&gt;"",(Tabela813[[#This Row],[RED]] &amp; "."),"") &amp; CONCATENATE(Tabela813[[#This Row],[C]],".",Tabela813[[#This Row],[O]],".",Tabela813[[#This Row],[E]],".",Tabela813[[#This Row],[D1]],".",Tabela813[[#This Row],[D2]],".",Tabela813[[#This Row],[D3]],".",Tabela813[[#This Row],[T]],".",Tabela813[[#This Row],[D4]]),"")</f>
        <v>1.7.1.3.99.0.1.00</v>
      </c>
      <c r="L965" s="23" t="s">
        <v>3899</v>
      </c>
      <c r="M965" s="20" t="str">
        <f t="shared" si="20"/>
        <v>S</v>
      </c>
      <c r="N965" s="20">
        <f>IF(VALUE(Tabela813[[#This Row],[RED]]) &gt; 0,1,0) + IF(VALUE(J965)&gt;0,8,IF(VALUE(I965)&gt;0,7,IF(VALUE(H965)&gt;0,6,IF(VALUE(G965)&gt;0,5,IF(VALUE(F965)&gt;0,4,IF(VALUE(E965)&gt;0,3,IF(VALUE(D965)&gt;0,2,1)))))))</f>
        <v>7</v>
      </c>
      <c r="O965" s="22" t="s">
        <v>51</v>
      </c>
      <c r="P965" s="1" t="s">
        <v>378</v>
      </c>
      <c r="Q965" s="1"/>
      <c r="R965" s="39"/>
      <c r="S965" s="154" t="s">
        <v>158</v>
      </c>
      <c r="T965" s="7" t="str">
        <f>Tabela813[[#This Row],[NR]]&amp;" - "&amp;Tabela813[[#This Row],[Especificação]]</f>
        <v>1.7.1.3.99.0.1.00 - Outras Transferências de Recursos do Sistema Único de Saúde - SUS - Principal</v>
      </c>
    </row>
    <row r="966" spans="1:20" ht="45" x14ac:dyDescent="0.25">
      <c r="A966" s="179"/>
      <c r="B966" s="51"/>
      <c r="C966" s="22" t="s">
        <v>1537</v>
      </c>
      <c r="D966" s="22" t="s">
        <v>1544</v>
      </c>
      <c r="E966" s="22" t="s">
        <v>1537</v>
      </c>
      <c r="F966" s="22" t="s">
        <v>1538</v>
      </c>
      <c r="G966" s="22" t="s">
        <v>1553</v>
      </c>
      <c r="H966" s="22" t="s">
        <v>1540</v>
      </c>
      <c r="I966" s="22" t="s">
        <v>1537</v>
      </c>
      <c r="J966" s="22" t="s">
        <v>1539</v>
      </c>
      <c r="K966" s="20" t="str">
        <f>IF(Tabela813[[#This Row],[C]]&lt;&gt;"",IF(Tabela813[[#This Row],[RED]]&lt;&gt;"",(Tabela813[[#This Row],[RED]] &amp; "."),"") &amp; CONCATENATE(Tabela813[[#This Row],[C]],".",Tabela813[[#This Row],[O]],".",Tabela813[[#This Row],[E]],".",Tabela813[[#This Row],[D1]],".",Tabela813[[#This Row],[D2]],".",Tabela813[[#This Row],[D3]],".",Tabela813[[#This Row],[T]],".",Tabela813[[#This Row],[D4]]),"")</f>
        <v>1.7.1.3.99.0.1.01</v>
      </c>
      <c r="L966" s="23" t="s">
        <v>3899</v>
      </c>
      <c r="M966" s="20" t="str">
        <f t="shared" si="20"/>
        <v>A</v>
      </c>
      <c r="N966" s="20">
        <f>IF(VALUE(Tabela813[[#This Row],[RED]]) &gt; 0,1,0) + IF(VALUE(J966)&gt;0,8,IF(VALUE(I966)&gt;0,7,IF(VALUE(H966)&gt;0,6,IF(VALUE(G966)&gt;0,5,IF(VALUE(F966)&gt;0,4,IF(VALUE(E966)&gt;0,3,IF(VALUE(D966)&gt;0,2,1)))))))</f>
        <v>8</v>
      </c>
      <c r="O966" s="22" t="s">
        <v>3107</v>
      </c>
      <c r="P966" s="1" t="s">
        <v>378</v>
      </c>
      <c r="Q966" s="1"/>
      <c r="R966" s="39"/>
      <c r="S966" s="154" t="s">
        <v>158</v>
      </c>
      <c r="T966" s="7" t="str">
        <f>Tabela813[[#This Row],[NR]]&amp;" - "&amp;Tabela813[[#This Row],[Especificação]]</f>
        <v>1.7.1.3.99.0.1.01 - Outras Transferências de Recursos do Sistema Único de Saúde - SUS - Principal</v>
      </c>
    </row>
    <row r="967" spans="1:20" ht="45" x14ac:dyDescent="0.25">
      <c r="A967" s="179"/>
      <c r="B967" s="51"/>
      <c r="C967" s="22" t="s">
        <v>1537</v>
      </c>
      <c r="D967" s="22" t="s">
        <v>1544</v>
      </c>
      <c r="E967" s="22" t="s">
        <v>1537</v>
      </c>
      <c r="F967" s="22" t="s">
        <v>1538</v>
      </c>
      <c r="G967" s="22" t="s">
        <v>1553</v>
      </c>
      <c r="H967" s="22" t="s">
        <v>1540</v>
      </c>
      <c r="I967" s="22" t="s">
        <v>1537</v>
      </c>
      <c r="J967" s="22" t="s">
        <v>1541</v>
      </c>
      <c r="K967" s="20" t="str">
        <f>IF(Tabela813[[#This Row],[C]]&lt;&gt;"",IF(Tabela813[[#This Row],[RED]]&lt;&gt;"",(Tabela813[[#This Row],[RED]] &amp; "."),"") &amp; CONCATENATE(Tabela813[[#This Row],[C]],".",Tabela813[[#This Row],[O]],".",Tabela813[[#This Row],[E]],".",Tabela813[[#This Row],[D1]],".",Tabela813[[#This Row],[D2]],".",Tabela813[[#This Row],[D3]],".",Tabela813[[#This Row],[T]],".",Tabela813[[#This Row],[D4]]),"")</f>
        <v>1.7.1.3.99.0.1.02</v>
      </c>
      <c r="L967" s="23" t="s">
        <v>3900</v>
      </c>
      <c r="M967" s="20" t="str">
        <f t="shared" si="20"/>
        <v>A</v>
      </c>
      <c r="N967" s="20">
        <f>IF(VALUE(Tabela813[[#This Row],[RED]]) &gt; 0,1,0) + IF(VALUE(J967)&gt;0,8,IF(VALUE(I967)&gt;0,7,IF(VALUE(H967)&gt;0,6,IF(VALUE(G967)&gt;0,5,IF(VALUE(F967)&gt;0,4,IF(VALUE(E967)&gt;0,3,IF(VALUE(D967)&gt;0,2,1)))))))</f>
        <v>8</v>
      </c>
      <c r="O967" s="22" t="s">
        <v>3107</v>
      </c>
      <c r="P967" s="1" t="s">
        <v>4182</v>
      </c>
      <c r="Q967" s="1"/>
      <c r="R967" s="39"/>
      <c r="S967" s="154" t="s">
        <v>158</v>
      </c>
      <c r="T967" s="7" t="str">
        <f>Tabela813[[#This Row],[NR]]&amp;" - "&amp;Tabela813[[#This Row],[Especificação]]</f>
        <v>1.7.1.3.99.0.1.02 - Outras Transferências de Recursos do Sistema Único de Saúde - SUS - Transferências da União Decorrentes de Emendas Parlamentares Individuais - Finalidade Definida</v>
      </c>
    </row>
    <row r="968" spans="1:20" ht="45" x14ac:dyDescent="0.25">
      <c r="A968" s="179"/>
      <c r="B968" s="51"/>
      <c r="C968" s="22" t="s">
        <v>1537</v>
      </c>
      <c r="D968" s="22" t="s">
        <v>1544</v>
      </c>
      <c r="E968" s="22" t="s">
        <v>1537</v>
      </c>
      <c r="F968" s="22" t="s">
        <v>1538</v>
      </c>
      <c r="G968" s="22" t="s">
        <v>1553</v>
      </c>
      <c r="H968" s="22" t="s">
        <v>1540</v>
      </c>
      <c r="I968" s="22" t="s">
        <v>1537</v>
      </c>
      <c r="J968" s="22" t="s">
        <v>1550</v>
      </c>
      <c r="K968" s="20" t="str">
        <f>IF(Tabela813[[#This Row],[C]]&lt;&gt;"",IF(Tabela813[[#This Row],[RED]]&lt;&gt;"",(Tabela813[[#This Row],[RED]] &amp; "."),"") &amp; CONCATENATE(Tabela813[[#This Row],[C]],".",Tabela813[[#This Row],[O]],".",Tabela813[[#This Row],[E]],".",Tabela813[[#This Row],[D1]],".",Tabela813[[#This Row],[D2]],".",Tabela813[[#This Row],[D3]],".",Tabela813[[#This Row],[T]],".",Tabela813[[#This Row],[D4]]),"")</f>
        <v>1.7.1.3.99.0.1.03</v>
      </c>
      <c r="L968" s="23" t="s">
        <v>6180</v>
      </c>
      <c r="M968" s="20" t="str">
        <f t="shared" si="20"/>
        <v>A</v>
      </c>
      <c r="N968" s="20">
        <f>IF(VALUE(Tabela813[[#This Row],[RED]]) &gt; 0,1,0) + IF(VALUE(J968)&gt;0,8,IF(VALUE(I968)&gt;0,7,IF(VALUE(H968)&gt;0,6,IF(VALUE(G968)&gt;0,5,IF(VALUE(F968)&gt;0,4,IF(VALUE(E968)&gt;0,3,IF(VALUE(D968)&gt;0,2,1)))))))</f>
        <v>8</v>
      </c>
      <c r="O968" s="22" t="s">
        <v>3107</v>
      </c>
      <c r="P968" s="1" t="s">
        <v>4181</v>
      </c>
      <c r="Q968" s="1"/>
      <c r="R968" s="39"/>
      <c r="S968" s="154" t="s">
        <v>158</v>
      </c>
      <c r="T968" s="7" t="str">
        <f>Tabela813[[#This Row],[NR]]&amp;" - "&amp;Tabela813[[#This Row],[Especificação]]</f>
        <v>1.7.1.3.99.0.1.03 - Outras Transferências de Recursos do Sistema Único de Saúde - SUS - Transferências da União Decorrentes de Emendas Parlamentares de Bancada</v>
      </c>
    </row>
    <row r="969" spans="1:20" ht="45" x14ac:dyDescent="0.25">
      <c r="A969" s="179"/>
      <c r="B969" s="51"/>
      <c r="C969" s="22" t="s">
        <v>1537</v>
      </c>
      <c r="D969" s="22" t="s">
        <v>1544</v>
      </c>
      <c r="E969" s="22" t="s">
        <v>1537</v>
      </c>
      <c r="F969" s="22" t="s">
        <v>1547</v>
      </c>
      <c r="G969" s="22" t="s">
        <v>1543</v>
      </c>
      <c r="H969" s="22" t="s">
        <v>1540</v>
      </c>
      <c r="I969" s="22" t="s">
        <v>1540</v>
      </c>
      <c r="J969" s="22" t="s">
        <v>1543</v>
      </c>
      <c r="K969" s="20" t="str">
        <f>IF(Tabela813[[#This Row],[C]]&lt;&gt;"",IF(Tabela813[[#This Row],[RED]]&lt;&gt;"",(Tabela813[[#This Row],[RED]] &amp; "."),"") &amp; CONCATENATE(Tabela813[[#This Row],[C]],".",Tabela813[[#This Row],[O]],".",Tabela813[[#This Row],[E]],".",Tabela813[[#This Row],[D1]],".",Tabela813[[#This Row],[D2]],".",Tabela813[[#This Row],[D3]],".",Tabela813[[#This Row],[T]],".",Tabela813[[#This Row],[D4]]),"")</f>
        <v>1.7.1.4.00.0.0.00</v>
      </c>
      <c r="L969" s="23" t="s">
        <v>6181</v>
      </c>
      <c r="M969" s="20" t="str">
        <f t="shared" si="20"/>
        <v>S</v>
      </c>
      <c r="N969" s="20">
        <f>IF(VALUE(Tabela813[[#This Row],[RED]]) &gt; 0,1,0) + IF(VALUE(J969)&gt;0,8,IF(VALUE(I969)&gt;0,7,IF(VALUE(H969)&gt;0,6,IF(VALUE(G969)&gt;0,5,IF(VALUE(F969)&gt;0,4,IF(VALUE(E969)&gt;0,3,IF(VALUE(D969)&gt;0,2,1)))))))</f>
        <v>4</v>
      </c>
      <c r="O969" s="22" t="s">
        <v>45</v>
      </c>
      <c r="P969" s="1" t="s">
        <v>380</v>
      </c>
      <c r="Q969" s="1"/>
      <c r="R969" s="39"/>
      <c r="S969" s="154" t="s">
        <v>158</v>
      </c>
      <c r="T969" s="7" t="str">
        <f>Tabela813[[#This Row],[NR]]&amp;" - "&amp;Tabela813[[#This Row],[Especificação]]</f>
        <v>1.7.1.4.00.0.0.00 - Transferências de Recursos do Fundo Nacional do Desenvolvimento da Educação - FNDE</v>
      </c>
    </row>
    <row r="970" spans="1:20" ht="30" x14ac:dyDescent="0.25">
      <c r="A970" s="179"/>
      <c r="B970" s="51"/>
      <c r="C970" s="22" t="s">
        <v>1537</v>
      </c>
      <c r="D970" s="22" t="s">
        <v>1544</v>
      </c>
      <c r="E970" s="22" t="s">
        <v>1537</v>
      </c>
      <c r="F970" s="22" t="s">
        <v>1547</v>
      </c>
      <c r="G970" s="22" t="s">
        <v>1570</v>
      </c>
      <c r="H970" s="22" t="s">
        <v>1540</v>
      </c>
      <c r="I970" s="22" t="s">
        <v>1540</v>
      </c>
      <c r="J970" s="22" t="s">
        <v>1543</v>
      </c>
      <c r="K970" s="20" t="str">
        <f>IF(Tabela813[[#This Row],[C]]&lt;&gt;"",IF(Tabela813[[#This Row],[RED]]&lt;&gt;"",(Tabela813[[#This Row],[RED]] &amp; "."),"") &amp; CONCATENATE(Tabela813[[#This Row],[C]],".",Tabela813[[#This Row],[O]],".",Tabela813[[#This Row],[E]],".",Tabela813[[#This Row],[D1]],".",Tabela813[[#This Row],[D2]],".",Tabela813[[#This Row],[D3]],".",Tabela813[[#This Row],[T]],".",Tabela813[[#This Row],[D4]]),"")</f>
        <v>1.7.1.4.50.0.0.00</v>
      </c>
      <c r="L970" s="23" t="s">
        <v>6182</v>
      </c>
      <c r="M970" s="20" t="str">
        <f t="shared" si="20"/>
        <v>S</v>
      </c>
      <c r="N970" s="20">
        <f>IF(VALUE(Tabela813[[#This Row],[RED]]) &gt; 0,1,0) + IF(VALUE(J970)&gt;0,8,IF(VALUE(I970)&gt;0,7,IF(VALUE(H970)&gt;0,6,IF(VALUE(G970)&gt;0,5,IF(VALUE(F970)&gt;0,4,IF(VALUE(E970)&gt;0,3,IF(VALUE(D970)&gt;0,2,1)))))))</f>
        <v>5</v>
      </c>
      <c r="O970" s="22" t="s">
        <v>55</v>
      </c>
      <c r="P970" s="1" t="s">
        <v>381</v>
      </c>
      <c r="Q970" s="1"/>
      <c r="R970" s="39"/>
      <c r="S970" s="154" t="s">
        <v>158</v>
      </c>
      <c r="T970" s="7" t="str">
        <f>Tabela813[[#This Row],[NR]]&amp;" - "&amp;Tabela813[[#This Row],[Especificação]]</f>
        <v>1.7.1.4.50.0.0.00 - Transferências Dosalário-Educação</v>
      </c>
    </row>
    <row r="971" spans="1:20" ht="30" x14ac:dyDescent="0.25">
      <c r="A971" s="179"/>
      <c r="B971" s="51"/>
      <c r="C971" s="22" t="s">
        <v>1537</v>
      </c>
      <c r="D971" s="22" t="s">
        <v>1544</v>
      </c>
      <c r="E971" s="22" t="s">
        <v>1537</v>
      </c>
      <c r="F971" s="22" t="s">
        <v>1547</v>
      </c>
      <c r="G971" s="22" t="s">
        <v>1570</v>
      </c>
      <c r="H971" s="22" t="s">
        <v>1540</v>
      </c>
      <c r="I971" s="22" t="s">
        <v>1537</v>
      </c>
      <c r="J971" s="22" t="s">
        <v>1543</v>
      </c>
      <c r="K971" s="20" t="str">
        <f>IF(Tabela813[[#This Row],[C]]&lt;&gt;"",IF(Tabela813[[#This Row],[RED]]&lt;&gt;"",(Tabela813[[#This Row],[RED]] &amp; "."),"") &amp; CONCATENATE(Tabela813[[#This Row],[C]],".",Tabela813[[#This Row],[O]],".",Tabela813[[#This Row],[E]],".",Tabela813[[#This Row],[D1]],".",Tabela813[[#This Row],[D2]],".",Tabela813[[#This Row],[D3]],".",Tabela813[[#This Row],[T]],".",Tabela813[[#This Row],[D4]]),"")</f>
        <v>1.7.1.4.50.0.1.00</v>
      </c>
      <c r="L971" s="23" t="s">
        <v>6183</v>
      </c>
      <c r="M971" s="20" t="str">
        <f t="shared" si="20"/>
        <v>A</v>
      </c>
      <c r="N971" s="20">
        <f>IF(VALUE(Tabela813[[#This Row],[RED]]) &gt; 0,1,0) + IF(VALUE(J971)&gt;0,8,IF(VALUE(I971)&gt;0,7,IF(VALUE(H971)&gt;0,6,IF(VALUE(G971)&gt;0,5,IF(VALUE(F971)&gt;0,4,IF(VALUE(E971)&gt;0,3,IF(VALUE(D971)&gt;0,2,1)))))))</f>
        <v>7</v>
      </c>
      <c r="O971" s="22" t="s">
        <v>55</v>
      </c>
      <c r="P971" s="1" t="s">
        <v>381</v>
      </c>
      <c r="Q971" s="1"/>
      <c r="R971" s="39"/>
      <c r="S971" s="154" t="s">
        <v>158</v>
      </c>
      <c r="T971" s="7" t="str">
        <f>Tabela813[[#This Row],[NR]]&amp;" - "&amp;Tabela813[[#This Row],[Especificação]]</f>
        <v>1.7.1.4.50.0.1.00 - Transferências Dosalário-Educação - Principal</v>
      </c>
    </row>
    <row r="972" spans="1:20" ht="30" x14ac:dyDescent="0.25">
      <c r="A972" s="179"/>
      <c r="B972" s="51"/>
      <c r="C972" s="22" t="s">
        <v>1537</v>
      </c>
      <c r="D972" s="22" t="s">
        <v>1544</v>
      </c>
      <c r="E972" s="22" t="s">
        <v>1537</v>
      </c>
      <c r="F972" s="22" t="s">
        <v>1547</v>
      </c>
      <c r="G972" s="22" t="s">
        <v>1575</v>
      </c>
      <c r="H972" s="22" t="s">
        <v>1540</v>
      </c>
      <c r="I972" s="22" t="s">
        <v>1540</v>
      </c>
      <c r="J972" s="22" t="s">
        <v>1543</v>
      </c>
      <c r="K972" s="20" t="str">
        <f>IF(Tabela813[[#This Row],[C]]&lt;&gt;"",IF(Tabela813[[#This Row],[RED]]&lt;&gt;"",(Tabela813[[#This Row],[RED]] &amp; "."),"") &amp; CONCATENATE(Tabela813[[#This Row],[C]],".",Tabela813[[#This Row],[O]],".",Tabela813[[#This Row],[E]],".",Tabela813[[#This Row],[D1]],".",Tabela813[[#This Row],[D2]],".",Tabela813[[#This Row],[D3]],".",Tabela813[[#This Row],[T]],".",Tabela813[[#This Row],[D4]]),"")</f>
        <v>1.7.1.4.51.0.0.00</v>
      </c>
      <c r="L972" s="23" t="s">
        <v>6184</v>
      </c>
      <c r="M972" s="20" t="str">
        <f t="shared" si="20"/>
        <v>S</v>
      </c>
      <c r="N972" s="20">
        <f>IF(VALUE(Tabela813[[#This Row],[RED]]) &gt; 0,1,0) + IF(VALUE(J972)&gt;0,8,IF(VALUE(I972)&gt;0,7,IF(VALUE(H972)&gt;0,6,IF(VALUE(G972)&gt;0,5,IF(VALUE(F972)&gt;0,4,IF(VALUE(E972)&gt;0,3,IF(VALUE(D972)&gt;0,2,1)))))))</f>
        <v>5</v>
      </c>
      <c r="O972" s="22" t="s">
        <v>55</v>
      </c>
      <c r="P972" s="1" t="s">
        <v>4140</v>
      </c>
      <c r="Q972" s="1"/>
      <c r="R972" s="39"/>
      <c r="S972" s="154" t="s">
        <v>158</v>
      </c>
      <c r="T972" s="7" t="str">
        <f>Tabela813[[#This Row],[NR]]&amp;" - "&amp;Tabela813[[#This Row],[Especificação]]</f>
        <v>1.7.1.4.51.0.0.00 - Transferências Diretas do FNDE Referentes ao Programa Dinheiro Direto na Escola - Pdde</v>
      </c>
    </row>
    <row r="973" spans="1:20" ht="30" x14ac:dyDescent="0.25">
      <c r="A973" s="179"/>
      <c r="B973" s="51"/>
      <c r="C973" s="22" t="s">
        <v>1537</v>
      </c>
      <c r="D973" s="22" t="s">
        <v>1544</v>
      </c>
      <c r="E973" s="22" t="s">
        <v>1537</v>
      </c>
      <c r="F973" s="22" t="s">
        <v>1547</v>
      </c>
      <c r="G973" s="22" t="s">
        <v>1575</v>
      </c>
      <c r="H973" s="22" t="s">
        <v>1540</v>
      </c>
      <c r="I973" s="22" t="s">
        <v>1537</v>
      </c>
      <c r="J973" s="22" t="s">
        <v>1543</v>
      </c>
      <c r="K973" s="20" t="str">
        <f>IF(Tabela813[[#This Row],[C]]&lt;&gt;"",IF(Tabela813[[#This Row],[RED]]&lt;&gt;"",(Tabela813[[#This Row],[RED]] &amp; "."),"") &amp; CONCATENATE(Tabela813[[#This Row],[C]],".",Tabela813[[#This Row],[O]],".",Tabela813[[#This Row],[E]],".",Tabela813[[#This Row],[D1]],".",Tabela813[[#This Row],[D2]],".",Tabela813[[#This Row],[D3]],".",Tabela813[[#This Row],[T]],".",Tabela813[[#This Row],[D4]]),"")</f>
        <v>1.7.1.4.51.0.1.00</v>
      </c>
      <c r="L973" s="23" t="s">
        <v>6185</v>
      </c>
      <c r="M973" s="20" t="str">
        <f t="shared" si="20"/>
        <v>A</v>
      </c>
      <c r="N973" s="20">
        <f>IF(VALUE(Tabela813[[#This Row],[RED]]) &gt; 0,1,0) + IF(VALUE(J973)&gt;0,8,IF(VALUE(I973)&gt;0,7,IF(VALUE(H973)&gt;0,6,IF(VALUE(G973)&gt;0,5,IF(VALUE(F973)&gt;0,4,IF(VALUE(E973)&gt;0,3,IF(VALUE(D973)&gt;0,2,1)))))))</f>
        <v>7</v>
      </c>
      <c r="O973" s="22" t="s">
        <v>55</v>
      </c>
      <c r="P973" s="1" t="s">
        <v>4140</v>
      </c>
      <c r="Q973" s="1"/>
      <c r="R973" s="39"/>
      <c r="S973" s="154" t="s">
        <v>158</v>
      </c>
      <c r="T973" s="7" t="str">
        <f>Tabela813[[#This Row],[NR]]&amp;" - "&amp;Tabela813[[#This Row],[Especificação]]</f>
        <v>1.7.1.4.51.0.1.00 - Transferências Diretas do FNDE Referentes ao Programa Dinheiro Direto na Escola - Pdde - Principal</v>
      </c>
    </row>
    <row r="974" spans="1:20" ht="30" x14ac:dyDescent="0.25">
      <c r="A974" s="179"/>
      <c r="B974" s="51"/>
      <c r="C974" s="22" t="s">
        <v>1537</v>
      </c>
      <c r="D974" s="22" t="s">
        <v>1544</v>
      </c>
      <c r="E974" s="22" t="s">
        <v>1537</v>
      </c>
      <c r="F974" s="22" t="s">
        <v>1547</v>
      </c>
      <c r="G974" s="22" t="s">
        <v>1577</v>
      </c>
      <c r="H974" s="22" t="s">
        <v>1540</v>
      </c>
      <c r="I974" s="22" t="s">
        <v>1540</v>
      </c>
      <c r="J974" s="22" t="s">
        <v>1543</v>
      </c>
      <c r="K974" s="20" t="str">
        <f>IF(Tabela813[[#This Row],[C]]&lt;&gt;"",IF(Tabela813[[#This Row],[RED]]&lt;&gt;"",(Tabela813[[#This Row],[RED]] &amp; "."),"") &amp; CONCATENATE(Tabela813[[#This Row],[C]],".",Tabela813[[#This Row],[O]],".",Tabela813[[#This Row],[E]],".",Tabela813[[#This Row],[D1]],".",Tabela813[[#This Row],[D2]],".",Tabela813[[#This Row],[D3]],".",Tabela813[[#This Row],[T]],".",Tabela813[[#This Row],[D4]]),"")</f>
        <v>1.7.1.4.52.0.0.00</v>
      </c>
      <c r="L974" s="23" t="s">
        <v>6186</v>
      </c>
      <c r="M974" s="20" t="str">
        <f t="shared" si="20"/>
        <v>S</v>
      </c>
      <c r="N974" s="20">
        <f>IF(VALUE(Tabela813[[#This Row],[RED]]) &gt; 0,1,0) + IF(VALUE(J974)&gt;0,8,IF(VALUE(I974)&gt;0,7,IF(VALUE(H974)&gt;0,6,IF(VALUE(G974)&gt;0,5,IF(VALUE(F974)&gt;0,4,IF(VALUE(E974)&gt;0,3,IF(VALUE(D974)&gt;0,2,1)))))))</f>
        <v>5</v>
      </c>
      <c r="O974" s="22" t="s">
        <v>55</v>
      </c>
      <c r="P974" s="1" t="s">
        <v>384</v>
      </c>
      <c r="Q974" s="1"/>
      <c r="R974" s="39"/>
      <c r="S974" s="154" t="s">
        <v>158</v>
      </c>
      <c r="T974" s="7" t="str">
        <f>Tabela813[[#This Row],[NR]]&amp;" - "&amp;Tabela813[[#This Row],[Especificação]]</f>
        <v>1.7.1.4.52.0.0.00 - Transferências Referentes ao Programa Nacional de Alimentação Escolar - Pnae</v>
      </c>
    </row>
    <row r="975" spans="1:20" ht="30" x14ac:dyDescent="0.25">
      <c r="A975" s="7"/>
      <c r="B975" s="51"/>
      <c r="C975" s="22" t="s">
        <v>1537</v>
      </c>
      <c r="D975" s="22" t="s">
        <v>1544</v>
      </c>
      <c r="E975" s="22" t="s">
        <v>1537</v>
      </c>
      <c r="F975" s="22" t="s">
        <v>1547</v>
      </c>
      <c r="G975" s="22" t="s">
        <v>1577</v>
      </c>
      <c r="H975" s="22" t="s">
        <v>1540</v>
      </c>
      <c r="I975" s="22" t="s">
        <v>1537</v>
      </c>
      <c r="J975" s="22" t="s">
        <v>1543</v>
      </c>
      <c r="K975" s="20" t="str">
        <f>IF(Tabela813[[#This Row],[C]]&lt;&gt;"",IF(Tabela813[[#This Row],[RED]]&lt;&gt;"",(Tabela813[[#This Row],[RED]] &amp; "."),"") &amp; CONCATENATE(Tabela813[[#This Row],[C]],".",Tabela813[[#This Row],[O]],".",Tabela813[[#This Row],[E]],".",Tabela813[[#This Row],[D1]],".",Tabela813[[#This Row],[D2]],".",Tabela813[[#This Row],[D3]],".",Tabela813[[#This Row],[T]],".",Tabela813[[#This Row],[D4]]),"")</f>
        <v>1.7.1.4.52.0.1.00</v>
      </c>
      <c r="L975" s="23" t="s">
        <v>3786</v>
      </c>
      <c r="M975" s="20" t="str">
        <f t="shared" si="20"/>
        <v>A</v>
      </c>
      <c r="N975" s="20">
        <f>IF(VALUE(Tabela813[[#This Row],[RED]]) &gt; 0,1,0) + IF(VALUE(J975)&gt;0,8,IF(VALUE(I975)&gt;0,7,IF(VALUE(H975)&gt;0,6,IF(VALUE(G975)&gt;0,5,IF(VALUE(F975)&gt;0,4,IF(VALUE(E975)&gt;0,3,IF(VALUE(D975)&gt;0,2,1)))))))</f>
        <v>7</v>
      </c>
      <c r="O975" s="22" t="s">
        <v>55</v>
      </c>
      <c r="P975" s="1" t="s">
        <v>384</v>
      </c>
      <c r="Q975" s="1"/>
      <c r="R975" s="39"/>
      <c r="S975" s="154" t="s">
        <v>158</v>
      </c>
      <c r="T975" s="7" t="str">
        <f>Tabela813[[#This Row],[NR]]&amp;" - "&amp;Tabela813[[#This Row],[Especificação]]</f>
        <v>1.7.1.4.52.0.1.00 - Transferências Referentes ao Programa Nacional de Alimentação Escolar - Pnae - Principal</v>
      </c>
    </row>
    <row r="976" spans="1:20" ht="30" x14ac:dyDescent="0.25">
      <c r="A976" s="179"/>
      <c r="B976" s="51"/>
      <c r="C976" s="22" t="s">
        <v>1537</v>
      </c>
      <c r="D976" s="22" t="s">
        <v>1544</v>
      </c>
      <c r="E976" s="22" t="s">
        <v>1537</v>
      </c>
      <c r="F976" s="22" t="s">
        <v>1547</v>
      </c>
      <c r="G976" s="22" t="s">
        <v>1574</v>
      </c>
      <c r="H976" s="22" t="s">
        <v>1540</v>
      </c>
      <c r="I976" s="22" t="s">
        <v>1540</v>
      </c>
      <c r="J976" s="22" t="s">
        <v>1543</v>
      </c>
      <c r="K976" s="20" t="str">
        <f>IF(Tabela813[[#This Row],[C]]&lt;&gt;"",IF(Tabela813[[#This Row],[RED]]&lt;&gt;"",(Tabela813[[#This Row],[RED]] &amp; "."),"") &amp; CONCATENATE(Tabela813[[#This Row],[C]],".",Tabela813[[#This Row],[O]],".",Tabela813[[#This Row],[E]],".",Tabela813[[#This Row],[D1]],".",Tabela813[[#This Row],[D2]],".",Tabela813[[#This Row],[D3]],".",Tabela813[[#This Row],[T]],".",Tabela813[[#This Row],[D4]]),"")</f>
        <v>1.7.1.4.53.0.0.00</v>
      </c>
      <c r="L976" s="23" t="s">
        <v>6187</v>
      </c>
      <c r="M976" s="20" t="str">
        <f t="shared" si="20"/>
        <v>S</v>
      </c>
      <c r="N976" s="20">
        <f>IF(VALUE(Tabela813[[#This Row],[RED]]) &gt; 0,1,0) + IF(VALUE(J976)&gt;0,8,IF(VALUE(I976)&gt;0,7,IF(VALUE(H976)&gt;0,6,IF(VALUE(G976)&gt;0,5,IF(VALUE(F976)&gt;0,4,IF(VALUE(E976)&gt;0,3,IF(VALUE(D976)&gt;0,2,1)))))))</f>
        <v>5</v>
      </c>
      <c r="O976" s="22" t="s">
        <v>55</v>
      </c>
      <c r="P976" s="1" t="s">
        <v>386</v>
      </c>
      <c r="Q976" s="1"/>
      <c r="R976" s="39"/>
      <c r="S976" s="154" t="s">
        <v>158</v>
      </c>
      <c r="T976" s="7" t="str">
        <f>Tabela813[[#This Row],[NR]]&amp;" - "&amp;Tabela813[[#This Row],[Especificação]]</f>
        <v>1.7.1.4.53.0.0.00 - Transferências Referentes ao Programa Nacional de Apoio ao Transporte do Escolar - Pnate</v>
      </c>
    </row>
    <row r="977" spans="1:20" ht="30" x14ac:dyDescent="0.25">
      <c r="A977" s="7"/>
      <c r="B977" s="51"/>
      <c r="C977" s="22" t="s">
        <v>1537</v>
      </c>
      <c r="D977" s="22" t="s">
        <v>1544</v>
      </c>
      <c r="E977" s="22" t="s">
        <v>1537</v>
      </c>
      <c r="F977" s="22" t="s">
        <v>1547</v>
      </c>
      <c r="G977" s="22" t="s">
        <v>1574</v>
      </c>
      <c r="H977" s="22" t="s">
        <v>1540</v>
      </c>
      <c r="I977" s="22" t="s">
        <v>1537</v>
      </c>
      <c r="J977" s="22" t="s">
        <v>1543</v>
      </c>
      <c r="K977" s="20" t="str">
        <f>IF(Tabela813[[#This Row],[C]]&lt;&gt;"",IF(Tabela813[[#This Row],[RED]]&lt;&gt;"",(Tabela813[[#This Row],[RED]] &amp; "."),"") &amp; CONCATENATE(Tabela813[[#This Row],[C]],".",Tabela813[[#This Row],[O]],".",Tabela813[[#This Row],[E]],".",Tabela813[[#This Row],[D1]],".",Tabela813[[#This Row],[D2]],".",Tabela813[[#This Row],[D3]],".",Tabela813[[#This Row],[T]],".",Tabela813[[#This Row],[D4]]),"")</f>
        <v>1.7.1.4.53.0.1.00</v>
      </c>
      <c r="L977" s="23" t="s">
        <v>3787</v>
      </c>
      <c r="M977" s="20" t="str">
        <f t="shared" si="20"/>
        <v>A</v>
      </c>
      <c r="N977" s="20">
        <f>IF(VALUE(Tabela813[[#This Row],[RED]]) &gt; 0,1,0) + IF(VALUE(J977)&gt;0,8,IF(VALUE(I977)&gt;0,7,IF(VALUE(H977)&gt;0,6,IF(VALUE(G977)&gt;0,5,IF(VALUE(F977)&gt;0,4,IF(VALUE(E977)&gt;0,3,IF(VALUE(D977)&gt;0,2,1)))))))</f>
        <v>7</v>
      </c>
      <c r="O977" s="22" t="s">
        <v>55</v>
      </c>
      <c r="P977" s="1" t="s">
        <v>386</v>
      </c>
      <c r="Q977" s="1"/>
      <c r="R977" s="39"/>
      <c r="S977" s="154" t="s">
        <v>158</v>
      </c>
      <c r="T977" s="7" t="str">
        <f>Tabela813[[#This Row],[NR]]&amp;" - "&amp;Tabela813[[#This Row],[Especificação]]</f>
        <v>1.7.1.4.53.0.1.00 - Transferências Referentes ao Programa Nacional de Apoio ao Transporte do Escolar - Pnate - Principal</v>
      </c>
    </row>
    <row r="978" spans="1:20" ht="30" x14ac:dyDescent="0.25">
      <c r="A978" s="179"/>
      <c r="B978" s="51"/>
      <c r="C978" s="22" t="s">
        <v>1537</v>
      </c>
      <c r="D978" s="22" t="s">
        <v>1544</v>
      </c>
      <c r="E978" s="22" t="s">
        <v>1537</v>
      </c>
      <c r="F978" s="22" t="s">
        <v>1547</v>
      </c>
      <c r="G978" s="22" t="s">
        <v>1578</v>
      </c>
      <c r="H978" s="22" t="s">
        <v>1540</v>
      </c>
      <c r="I978" s="22" t="s">
        <v>1540</v>
      </c>
      <c r="J978" s="22" t="s">
        <v>1543</v>
      </c>
      <c r="K978" s="20" t="str">
        <f>IF(Tabela813[[#This Row],[C]]&lt;&gt;"",IF(Tabela813[[#This Row],[RED]]&lt;&gt;"",(Tabela813[[#This Row],[RED]] &amp; "."),"") &amp; CONCATENATE(Tabela813[[#This Row],[C]],".",Tabela813[[#This Row],[O]],".",Tabela813[[#This Row],[E]],".",Tabela813[[#This Row],[D1]],".",Tabela813[[#This Row],[D2]],".",Tabela813[[#This Row],[D3]],".",Tabela813[[#This Row],[T]],".",Tabela813[[#This Row],[D4]]),"")</f>
        <v>1.7.1.4.54.0.0.00</v>
      </c>
      <c r="L978" s="23" t="s">
        <v>3788</v>
      </c>
      <c r="M978" s="20" t="str">
        <f t="shared" si="20"/>
        <v>S</v>
      </c>
      <c r="N978" s="20">
        <f>IF(VALUE(Tabela813[[#This Row],[RED]]) &gt; 0,1,0) + IF(VALUE(J978)&gt;0,8,IF(VALUE(I978)&gt;0,7,IF(VALUE(H978)&gt;0,6,IF(VALUE(G978)&gt;0,5,IF(VALUE(F978)&gt;0,4,IF(VALUE(E978)&gt;0,3,IF(VALUE(D978)&gt;0,2,1)))))))</f>
        <v>5</v>
      </c>
      <c r="O978" s="22" t="s">
        <v>55</v>
      </c>
      <c r="P978" s="1" t="s">
        <v>387</v>
      </c>
      <c r="Q978" s="1"/>
      <c r="R978" s="39"/>
      <c r="S978" s="154" t="s">
        <v>158</v>
      </c>
      <c r="T978" s="7" t="str">
        <f>Tabela813[[#This Row],[NR]]&amp;" - "&amp;Tabela813[[#This Row],[Especificação]]</f>
        <v>1.7.1.4.54.0.0.00 - Transferências Referentes ao Programa Nacional de Inclusão de Jovens - Projovem</v>
      </c>
    </row>
    <row r="979" spans="1:20" ht="30" x14ac:dyDescent="0.25">
      <c r="A979" s="196"/>
      <c r="B979" s="51"/>
      <c r="C979" s="22" t="s">
        <v>1537</v>
      </c>
      <c r="D979" s="22" t="s">
        <v>1544</v>
      </c>
      <c r="E979" s="22" t="s">
        <v>1537</v>
      </c>
      <c r="F979" s="22" t="s">
        <v>1547</v>
      </c>
      <c r="G979" s="22" t="s">
        <v>1578</v>
      </c>
      <c r="H979" s="22" t="s">
        <v>1537</v>
      </c>
      <c r="I979" s="22" t="s">
        <v>1540</v>
      </c>
      <c r="J979" s="22" t="s">
        <v>1543</v>
      </c>
      <c r="K979" s="20" t="str">
        <f>IF(Tabela813[[#This Row],[C]]&lt;&gt;"",IF(Tabela813[[#This Row],[RED]]&lt;&gt;"",(Tabela813[[#This Row],[RED]] &amp; "."),"") &amp; CONCATENATE(Tabela813[[#This Row],[C]],".",Tabela813[[#This Row],[O]],".",Tabela813[[#This Row],[E]],".",Tabela813[[#This Row],[D1]],".",Tabela813[[#This Row],[D2]],".",Tabela813[[#This Row],[D3]],".",Tabela813[[#This Row],[T]],".",Tabela813[[#This Row],[D4]]),"")</f>
        <v>1.7.1.4.54.1.0.00</v>
      </c>
      <c r="L979" s="23" t="s">
        <v>3789</v>
      </c>
      <c r="M979" s="20" t="str">
        <f t="shared" si="20"/>
        <v>S</v>
      </c>
      <c r="N979" s="20">
        <f>IF(VALUE(Tabela813[[#This Row],[RED]]) &gt; 0,1,0) + IF(VALUE(J979)&gt;0,8,IF(VALUE(I979)&gt;0,7,IF(VALUE(H979)&gt;0,6,IF(VALUE(G979)&gt;0,5,IF(VALUE(F979)&gt;0,4,IF(VALUE(E979)&gt;0,3,IF(VALUE(D979)&gt;0,2,1)))))))</f>
        <v>6</v>
      </c>
      <c r="O979" s="22" t="s">
        <v>55</v>
      </c>
      <c r="P979" s="1" t="s">
        <v>388</v>
      </c>
      <c r="Q979" s="1" t="s">
        <v>101</v>
      </c>
      <c r="R979" s="39"/>
      <c r="S979" s="154" t="s">
        <v>158</v>
      </c>
      <c r="T979" s="7" t="str">
        <f>Tabela813[[#This Row],[NR]]&amp;" - "&amp;Tabela813[[#This Row],[Especificação]]</f>
        <v>1.7.1.4.54.1.0.00 - Transferências Referentes ao Programa Nacional de Inclusão de Jovens - Projovem Urbano</v>
      </c>
    </row>
    <row r="980" spans="1:20" ht="30" x14ac:dyDescent="0.25">
      <c r="A980" s="196"/>
      <c r="B980" s="51"/>
      <c r="C980" s="22" t="s">
        <v>1537</v>
      </c>
      <c r="D980" s="22" t="s">
        <v>1544</v>
      </c>
      <c r="E980" s="22" t="s">
        <v>1537</v>
      </c>
      <c r="F980" s="22" t="s">
        <v>1547</v>
      </c>
      <c r="G980" s="22" t="s">
        <v>1578</v>
      </c>
      <c r="H980" s="22" t="s">
        <v>1537</v>
      </c>
      <c r="I980" s="22" t="s">
        <v>1537</v>
      </c>
      <c r="J980" s="22" t="s">
        <v>1543</v>
      </c>
      <c r="K980" s="20" t="str">
        <f>IF(Tabela813[[#This Row],[C]]&lt;&gt;"",IF(Tabela813[[#This Row],[RED]]&lt;&gt;"",(Tabela813[[#This Row],[RED]] &amp; "."),"") &amp; CONCATENATE(Tabela813[[#This Row],[C]],".",Tabela813[[#This Row],[O]],".",Tabela813[[#This Row],[E]],".",Tabela813[[#This Row],[D1]],".",Tabela813[[#This Row],[D2]],".",Tabela813[[#This Row],[D3]],".",Tabela813[[#This Row],[T]],".",Tabela813[[#This Row],[D4]]),"")</f>
        <v>1.7.1.4.54.1.1.00</v>
      </c>
      <c r="L980" s="23" t="s">
        <v>3790</v>
      </c>
      <c r="M980" s="20" t="str">
        <f t="shared" si="20"/>
        <v>A</v>
      </c>
      <c r="N980" s="20">
        <f>IF(VALUE(Tabela813[[#This Row],[RED]]) &gt; 0,1,0) + IF(VALUE(J980)&gt;0,8,IF(VALUE(I980)&gt;0,7,IF(VALUE(H980)&gt;0,6,IF(VALUE(G980)&gt;0,5,IF(VALUE(F980)&gt;0,4,IF(VALUE(E980)&gt;0,3,IF(VALUE(D980)&gt;0,2,1)))))))</f>
        <v>7</v>
      </c>
      <c r="O980" s="22" t="s">
        <v>55</v>
      </c>
      <c r="P980" s="1" t="s">
        <v>388</v>
      </c>
      <c r="Q980" s="1" t="s">
        <v>101</v>
      </c>
      <c r="R980" s="39"/>
      <c r="S980" s="154" t="s">
        <v>158</v>
      </c>
      <c r="T980" s="7" t="str">
        <f>Tabela813[[#This Row],[NR]]&amp;" - "&amp;Tabela813[[#This Row],[Especificação]]</f>
        <v>1.7.1.4.54.1.1.00 - Transferências Referentes ao Programa Nacional de Inclusão de Jovens - Projovem Urbano - Principal</v>
      </c>
    </row>
    <row r="981" spans="1:20" ht="30" x14ac:dyDescent="0.25">
      <c r="A981" s="196"/>
      <c r="B981" s="51"/>
      <c r="C981" s="22" t="s">
        <v>1537</v>
      </c>
      <c r="D981" s="22" t="s">
        <v>1544</v>
      </c>
      <c r="E981" s="22" t="s">
        <v>1537</v>
      </c>
      <c r="F981" s="22" t="s">
        <v>1547</v>
      </c>
      <c r="G981" s="22" t="s">
        <v>1578</v>
      </c>
      <c r="H981" s="22" t="s">
        <v>1546</v>
      </c>
      <c r="I981" s="22" t="s">
        <v>1540</v>
      </c>
      <c r="J981" s="22" t="s">
        <v>1543</v>
      </c>
      <c r="K981" s="20" t="str">
        <f>IF(Tabela813[[#This Row],[C]]&lt;&gt;"",IF(Tabela813[[#This Row],[RED]]&lt;&gt;"",(Tabela813[[#This Row],[RED]] &amp; "."),"") &amp; CONCATENATE(Tabela813[[#This Row],[C]],".",Tabela813[[#This Row],[O]],".",Tabela813[[#This Row],[E]],".",Tabela813[[#This Row],[D1]],".",Tabela813[[#This Row],[D2]],".",Tabela813[[#This Row],[D3]],".",Tabela813[[#This Row],[T]],".",Tabela813[[#This Row],[D4]]),"")</f>
        <v>1.7.1.4.54.2.0.00</v>
      </c>
      <c r="L981" s="23" t="s">
        <v>3791</v>
      </c>
      <c r="M981" s="20" t="str">
        <f t="shared" si="20"/>
        <v>S</v>
      </c>
      <c r="N981" s="20">
        <f>IF(VALUE(Tabela813[[#This Row],[RED]]) &gt; 0,1,0) + IF(VALUE(J981)&gt;0,8,IF(VALUE(I981)&gt;0,7,IF(VALUE(H981)&gt;0,6,IF(VALUE(G981)&gt;0,5,IF(VALUE(F981)&gt;0,4,IF(VALUE(E981)&gt;0,3,IF(VALUE(D981)&gt;0,2,1)))))))</f>
        <v>6</v>
      </c>
      <c r="O981" s="22" t="s">
        <v>55</v>
      </c>
      <c r="P981" s="1" t="s">
        <v>389</v>
      </c>
      <c r="Q981" s="1" t="s">
        <v>101</v>
      </c>
      <c r="R981" s="39"/>
      <c r="S981" s="154" t="s">
        <v>158</v>
      </c>
      <c r="T981" s="7" t="str">
        <f>Tabela813[[#This Row],[NR]]&amp;" - "&amp;Tabela813[[#This Row],[Especificação]]</f>
        <v>1.7.1.4.54.2.0.00 - Transferências Referentes ao Programa Nacional de Inclusão de Jovens - Projovem Campo</v>
      </c>
    </row>
    <row r="982" spans="1:20" ht="30" x14ac:dyDescent="0.25">
      <c r="A982" s="196"/>
      <c r="B982" s="51"/>
      <c r="C982" s="22" t="s">
        <v>1537</v>
      </c>
      <c r="D982" s="22" t="s">
        <v>1544</v>
      </c>
      <c r="E982" s="22" t="s">
        <v>1537</v>
      </c>
      <c r="F982" s="22" t="s">
        <v>1547</v>
      </c>
      <c r="G982" s="22" t="s">
        <v>1578</v>
      </c>
      <c r="H982" s="22" t="s">
        <v>1546</v>
      </c>
      <c r="I982" s="22" t="s">
        <v>1537</v>
      </c>
      <c r="J982" s="22" t="s">
        <v>1543</v>
      </c>
      <c r="K982" s="20" t="str">
        <f>IF(Tabela813[[#This Row],[C]]&lt;&gt;"",IF(Tabela813[[#This Row],[RED]]&lt;&gt;"",(Tabela813[[#This Row],[RED]] &amp; "."),"") &amp; CONCATENATE(Tabela813[[#This Row],[C]],".",Tabela813[[#This Row],[O]],".",Tabela813[[#This Row],[E]],".",Tabela813[[#This Row],[D1]],".",Tabela813[[#This Row],[D2]],".",Tabela813[[#This Row],[D3]],".",Tabela813[[#This Row],[T]],".",Tabela813[[#This Row],[D4]]),"")</f>
        <v>1.7.1.4.54.2.1.00</v>
      </c>
      <c r="L982" s="23" t="s">
        <v>3792</v>
      </c>
      <c r="M982" s="20" t="str">
        <f t="shared" si="20"/>
        <v>A</v>
      </c>
      <c r="N982" s="20">
        <f>IF(VALUE(Tabela813[[#This Row],[RED]]) &gt; 0,1,0) + IF(VALUE(J982)&gt;0,8,IF(VALUE(I982)&gt;0,7,IF(VALUE(H982)&gt;0,6,IF(VALUE(G982)&gt;0,5,IF(VALUE(F982)&gt;0,4,IF(VALUE(E982)&gt;0,3,IF(VALUE(D982)&gt;0,2,1)))))))</f>
        <v>7</v>
      </c>
      <c r="O982" s="22" t="s">
        <v>55</v>
      </c>
      <c r="P982" s="1" t="s">
        <v>389</v>
      </c>
      <c r="Q982" s="1" t="s">
        <v>101</v>
      </c>
      <c r="R982" s="39"/>
      <c r="S982" s="154" t="s">
        <v>158</v>
      </c>
      <c r="T982" s="7" t="str">
        <f>Tabela813[[#This Row],[NR]]&amp;" - "&amp;Tabela813[[#This Row],[Especificação]]</f>
        <v>1.7.1.4.54.2.1.00 - Transferências Referentes ao Programa Nacional de Inclusão de Jovens - Projovem Campo - Principal</v>
      </c>
    </row>
    <row r="983" spans="1:20" ht="30" customHeight="1" x14ac:dyDescent="0.25">
      <c r="A983" s="179"/>
      <c r="B983" s="51"/>
      <c r="C983" s="22" t="s">
        <v>1537</v>
      </c>
      <c r="D983" s="22" t="s">
        <v>1544</v>
      </c>
      <c r="E983" s="22" t="s">
        <v>1537</v>
      </c>
      <c r="F983" s="22" t="s">
        <v>1547</v>
      </c>
      <c r="G983" s="22" t="s">
        <v>1579</v>
      </c>
      <c r="H983" s="22" t="s">
        <v>1540</v>
      </c>
      <c r="I983" s="22" t="s">
        <v>1540</v>
      </c>
      <c r="J983" s="22" t="s">
        <v>1543</v>
      </c>
      <c r="K983" s="20" t="str">
        <f>IF(Tabela813[[#This Row],[C]]&lt;&gt;"",IF(Tabela813[[#This Row],[RED]]&lt;&gt;"",(Tabela813[[#This Row],[RED]] &amp; "."),"") &amp; CONCATENATE(Tabela813[[#This Row],[C]],".",Tabela813[[#This Row],[O]],".",Tabela813[[#This Row],[E]],".",Tabela813[[#This Row],[D1]],".",Tabela813[[#This Row],[D2]],".",Tabela813[[#This Row],[D3]],".",Tabela813[[#This Row],[T]],".",Tabela813[[#This Row],[D4]]),"")</f>
        <v>1.7.1.4.55.0.0.00</v>
      </c>
      <c r="L983" s="23" t="s">
        <v>3793</v>
      </c>
      <c r="M983" s="20" t="str">
        <f t="shared" si="20"/>
        <v>S</v>
      </c>
      <c r="N983" s="20">
        <f>IF(VALUE(Tabela813[[#This Row],[RED]]) &gt; 0,1,0) + IF(VALUE(J983)&gt;0,8,IF(VALUE(I983)&gt;0,7,IF(VALUE(H983)&gt;0,6,IF(VALUE(G983)&gt;0,5,IF(VALUE(F983)&gt;0,4,IF(VALUE(E983)&gt;0,3,IF(VALUE(D983)&gt;0,2,1)))))))</f>
        <v>5</v>
      </c>
      <c r="O983" s="22" t="s">
        <v>55</v>
      </c>
      <c r="P983" s="1" t="s">
        <v>390</v>
      </c>
      <c r="Q983" s="1" t="s">
        <v>101</v>
      </c>
      <c r="R983" s="39"/>
      <c r="S983" s="154" t="s">
        <v>158</v>
      </c>
      <c r="T983" s="7" t="str">
        <f>Tabela813[[#This Row],[NR]]&amp;" - "&amp;Tabela813[[#This Row],[Especificação]]</f>
        <v>1.7.1.4.55.0.0.00 - Transferências Referentes ao Programa Brasil Alfabetizado - PBA</v>
      </c>
    </row>
    <row r="984" spans="1:20" ht="30" x14ac:dyDescent="0.25">
      <c r="A984" s="179"/>
      <c r="B984" s="51"/>
      <c r="C984" s="22" t="s">
        <v>1537</v>
      </c>
      <c r="D984" s="22" t="s">
        <v>1544</v>
      </c>
      <c r="E984" s="22" t="s">
        <v>1537</v>
      </c>
      <c r="F984" s="22" t="s">
        <v>1547</v>
      </c>
      <c r="G984" s="22" t="s">
        <v>1579</v>
      </c>
      <c r="H984" s="22" t="s">
        <v>1540</v>
      </c>
      <c r="I984" s="22" t="s">
        <v>1537</v>
      </c>
      <c r="J984" s="22" t="s">
        <v>1543</v>
      </c>
      <c r="K984" s="20" t="str">
        <f>IF(Tabela813[[#This Row],[C]]&lt;&gt;"",IF(Tabela813[[#This Row],[RED]]&lt;&gt;"",(Tabela813[[#This Row],[RED]] &amp; "."),"") &amp; CONCATENATE(Tabela813[[#This Row],[C]],".",Tabela813[[#This Row],[O]],".",Tabela813[[#This Row],[E]],".",Tabela813[[#This Row],[D1]],".",Tabela813[[#This Row],[D2]],".",Tabela813[[#This Row],[D3]],".",Tabela813[[#This Row],[T]],".",Tabela813[[#This Row],[D4]]),"")</f>
        <v>1.7.1.4.55.0.1.00</v>
      </c>
      <c r="L984" s="23" t="s">
        <v>3794</v>
      </c>
      <c r="M984" s="20" t="str">
        <f t="shared" si="20"/>
        <v>A</v>
      </c>
      <c r="N984" s="20">
        <f>IF(VALUE(Tabela813[[#This Row],[RED]]) &gt; 0,1,0) + IF(VALUE(J984)&gt;0,8,IF(VALUE(I984)&gt;0,7,IF(VALUE(H984)&gt;0,6,IF(VALUE(G984)&gt;0,5,IF(VALUE(F984)&gt;0,4,IF(VALUE(E984)&gt;0,3,IF(VALUE(D984)&gt;0,2,1)))))))</f>
        <v>7</v>
      </c>
      <c r="O984" s="22" t="s">
        <v>55</v>
      </c>
      <c r="P984" s="1" t="s">
        <v>390</v>
      </c>
      <c r="Q984" s="1" t="s">
        <v>101</v>
      </c>
      <c r="R984" s="39"/>
      <c r="S984" s="154" t="s">
        <v>158</v>
      </c>
      <c r="T984" s="7" t="str">
        <f>Tabela813[[#This Row],[NR]]&amp;" - "&amp;Tabela813[[#This Row],[Especificação]]</f>
        <v>1.7.1.4.55.0.1.00 - Transferências Referentes ao Programa Brasil Alfabetizado - PBA - Principal</v>
      </c>
    </row>
    <row r="985" spans="1:20" ht="45" x14ac:dyDescent="0.25">
      <c r="A985" s="179"/>
      <c r="B985" s="51"/>
      <c r="C985" s="22" t="s">
        <v>1537</v>
      </c>
      <c r="D985" s="22" t="s">
        <v>1544</v>
      </c>
      <c r="E985" s="22" t="s">
        <v>1537</v>
      </c>
      <c r="F985" s="22" t="s">
        <v>1547</v>
      </c>
      <c r="G985" s="22" t="s">
        <v>1580</v>
      </c>
      <c r="H985" s="22" t="s">
        <v>1540</v>
      </c>
      <c r="I985" s="22" t="s">
        <v>1540</v>
      </c>
      <c r="J985" s="22" t="s">
        <v>1543</v>
      </c>
      <c r="K985" s="20" t="str">
        <f>IF(Tabela813[[#This Row],[C]]&lt;&gt;"",IF(Tabela813[[#This Row],[RED]]&lt;&gt;"",(Tabela813[[#This Row],[RED]] &amp; "."),"") &amp; CONCATENATE(Tabela813[[#This Row],[C]],".",Tabela813[[#This Row],[O]],".",Tabela813[[#This Row],[E]],".",Tabela813[[#This Row],[D1]],".",Tabela813[[#This Row],[D2]],".",Tabela813[[#This Row],[D3]],".",Tabela813[[#This Row],[T]],".",Tabela813[[#This Row],[D4]]),"")</f>
        <v>1.7.1.4.56.0.0.00</v>
      </c>
      <c r="L985" s="23" t="s">
        <v>3795</v>
      </c>
      <c r="M985" s="20" t="str">
        <f t="shared" ref="M985:M1048" si="21">IF(N985 &lt; N986,"S","A")</f>
        <v>S</v>
      </c>
      <c r="N985" s="20">
        <f>IF(VALUE(Tabela813[[#This Row],[RED]]) &gt; 0,1,0) + IF(VALUE(J985)&gt;0,8,IF(VALUE(I985)&gt;0,7,IF(VALUE(H985)&gt;0,6,IF(VALUE(G985)&gt;0,5,IF(VALUE(F985)&gt;0,4,IF(VALUE(E985)&gt;0,3,IF(VALUE(D985)&gt;0,2,1)))))))</f>
        <v>5</v>
      </c>
      <c r="O985" s="22" t="s">
        <v>55</v>
      </c>
      <c r="P985" s="1" t="s">
        <v>391</v>
      </c>
      <c r="Q985" s="1" t="s">
        <v>101</v>
      </c>
      <c r="R985" s="39"/>
      <c r="S985" s="154" t="s">
        <v>158</v>
      </c>
      <c r="T985" s="7" t="str">
        <f>Tabela813[[#This Row],[NR]]&amp;" - "&amp;Tabela813[[#This Row],[Especificação]]</f>
        <v>1.7.1.4.56.0.0.00 - Transferências Referentes ao Programa de Apoio aos Sistemas de Ensino para Atendimento à Educação de Jovens e Adultos - Peja</v>
      </c>
    </row>
    <row r="986" spans="1:20" ht="45" x14ac:dyDescent="0.25">
      <c r="A986" s="179"/>
      <c r="B986" s="51"/>
      <c r="C986" s="22" t="s">
        <v>1537</v>
      </c>
      <c r="D986" s="22" t="s">
        <v>1544</v>
      </c>
      <c r="E986" s="22" t="s">
        <v>1537</v>
      </c>
      <c r="F986" s="22" t="s">
        <v>1547</v>
      </c>
      <c r="G986" s="22" t="s">
        <v>1580</v>
      </c>
      <c r="H986" s="22" t="s">
        <v>1540</v>
      </c>
      <c r="I986" s="22" t="s">
        <v>1537</v>
      </c>
      <c r="J986" s="22" t="s">
        <v>1543</v>
      </c>
      <c r="K986" s="20" t="str">
        <f>IF(Tabela813[[#This Row],[C]]&lt;&gt;"",IF(Tabela813[[#This Row],[RED]]&lt;&gt;"",(Tabela813[[#This Row],[RED]] &amp; "."),"") &amp; CONCATENATE(Tabela813[[#This Row],[C]],".",Tabela813[[#This Row],[O]],".",Tabela813[[#This Row],[E]],".",Tabela813[[#This Row],[D1]],".",Tabela813[[#This Row],[D2]],".",Tabela813[[#This Row],[D3]],".",Tabela813[[#This Row],[T]],".",Tabela813[[#This Row],[D4]]),"")</f>
        <v>1.7.1.4.56.0.1.00</v>
      </c>
      <c r="L986" s="23" t="s">
        <v>3796</v>
      </c>
      <c r="M986" s="20" t="str">
        <f t="shared" si="21"/>
        <v>A</v>
      </c>
      <c r="N986" s="20">
        <f>IF(VALUE(Tabela813[[#This Row],[RED]]) &gt; 0,1,0) + IF(VALUE(J986)&gt;0,8,IF(VALUE(I986)&gt;0,7,IF(VALUE(H986)&gt;0,6,IF(VALUE(G986)&gt;0,5,IF(VALUE(F986)&gt;0,4,IF(VALUE(E986)&gt;0,3,IF(VALUE(D986)&gt;0,2,1)))))))</f>
        <v>7</v>
      </c>
      <c r="O986" s="22" t="s">
        <v>55</v>
      </c>
      <c r="P986" s="1" t="s">
        <v>391</v>
      </c>
      <c r="Q986" s="1" t="s">
        <v>101</v>
      </c>
      <c r="R986" s="39"/>
      <c r="S986" s="154" t="s">
        <v>158</v>
      </c>
      <c r="T986" s="7" t="str">
        <f>Tabela813[[#This Row],[NR]]&amp;" - "&amp;Tabela813[[#This Row],[Especificação]]</f>
        <v>1.7.1.4.56.0.1.00 - Transferências Referentes ao Programa de Apoio aos Sistemas de Ensino para Atendimento à Educação de Jovens e Adultos - Peja - Principal</v>
      </c>
    </row>
    <row r="987" spans="1:20" ht="30" x14ac:dyDescent="0.25">
      <c r="A987" s="179"/>
      <c r="B987" s="51"/>
      <c r="C987" s="22" t="s">
        <v>1537</v>
      </c>
      <c r="D987" s="22" t="s">
        <v>1544</v>
      </c>
      <c r="E987" s="22" t="s">
        <v>1537</v>
      </c>
      <c r="F987" s="22" t="s">
        <v>1547</v>
      </c>
      <c r="G987" s="22" t="s">
        <v>1613</v>
      </c>
      <c r="H987" s="22" t="s">
        <v>1540</v>
      </c>
      <c r="I987" s="22" t="s">
        <v>1540</v>
      </c>
      <c r="J987" s="22" t="s">
        <v>1543</v>
      </c>
      <c r="K987" s="20" t="str">
        <f>IF(Tabela813[[#This Row],[C]]&lt;&gt;"",IF(Tabela813[[#This Row],[RED]]&lt;&gt;"",(Tabela813[[#This Row],[RED]] &amp; "."),"") &amp; CONCATENATE(Tabela813[[#This Row],[C]],".",Tabela813[[#This Row],[O]],".",Tabela813[[#This Row],[E]],".",Tabela813[[#This Row],[D1]],".",Tabela813[[#This Row],[D2]],".",Tabela813[[#This Row],[D3]],".",Tabela813[[#This Row],[T]],".",Tabela813[[#This Row],[D4]]),"")</f>
        <v>1.7.1.4.57.0.0.00</v>
      </c>
      <c r="L987" s="23" t="s">
        <v>6188</v>
      </c>
      <c r="M987" s="20" t="str">
        <f t="shared" si="21"/>
        <v>S</v>
      </c>
      <c r="N987" s="20">
        <f>IF(VALUE(Tabela813[[#This Row],[RED]]) &gt; 0,1,0) + IF(VALUE(J987)&gt;0,8,IF(VALUE(I987)&gt;0,7,IF(VALUE(H987)&gt;0,6,IF(VALUE(G987)&gt;0,5,IF(VALUE(F987)&gt;0,4,IF(VALUE(E987)&gt;0,3,IF(VALUE(D987)&gt;0,2,1)))))))</f>
        <v>5</v>
      </c>
      <c r="O987" s="22" t="s">
        <v>55</v>
      </c>
      <c r="P987" s="1" t="s">
        <v>392</v>
      </c>
      <c r="Q987" s="1"/>
      <c r="R987" s="39"/>
      <c r="S987" s="154" t="s">
        <v>158</v>
      </c>
      <c r="T987" s="7" t="str">
        <f>Tabela813[[#This Row],[NR]]&amp;" - "&amp;Tabela813[[#This Row],[Especificação]]</f>
        <v>1.7.1.4.57.0.0.00 - Transferências Referentes ao Programa Nacional de Saúde do Escolar - Pnse</v>
      </c>
    </row>
    <row r="988" spans="1:20" ht="30" x14ac:dyDescent="0.25">
      <c r="A988" s="179"/>
      <c r="B988" s="51"/>
      <c r="C988" s="22" t="s">
        <v>1537</v>
      </c>
      <c r="D988" s="22" t="s">
        <v>1544</v>
      </c>
      <c r="E988" s="22" t="s">
        <v>1537</v>
      </c>
      <c r="F988" s="22" t="s">
        <v>1547</v>
      </c>
      <c r="G988" s="22" t="s">
        <v>1613</v>
      </c>
      <c r="H988" s="22" t="s">
        <v>1540</v>
      </c>
      <c r="I988" s="22" t="s">
        <v>1537</v>
      </c>
      <c r="J988" s="22" t="s">
        <v>1543</v>
      </c>
      <c r="K988" s="20" t="str">
        <f>IF(Tabela813[[#This Row],[C]]&lt;&gt;"",IF(Tabela813[[#This Row],[RED]]&lt;&gt;"",(Tabela813[[#This Row],[RED]] &amp; "."),"") &amp; CONCATENATE(Tabela813[[#This Row],[C]],".",Tabela813[[#This Row],[O]],".",Tabela813[[#This Row],[E]],".",Tabela813[[#This Row],[D1]],".",Tabela813[[#This Row],[D2]],".",Tabela813[[#This Row],[D3]],".",Tabela813[[#This Row],[T]],".",Tabela813[[#This Row],[D4]]),"")</f>
        <v>1.7.1.4.57.0.1.00</v>
      </c>
      <c r="L988" s="23" t="s">
        <v>6189</v>
      </c>
      <c r="M988" s="20" t="str">
        <f t="shared" si="21"/>
        <v>A</v>
      </c>
      <c r="N988" s="20">
        <f>IF(VALUE(Tabela813[[#This Row],[RED]]) &gt; 0,1,0) + IF(VALUE(J988)&gt;0,8,IF(VALUE(I988)&gt;0,7,IF(VALUE(H988)&gt;0,6,IF(VALUE(G988)&gt;0,5,IF(VALUE(F988)&gt;0,4,IF(VALUE(E988)&gt;0,3,IF(VALUE(D988)&gt;0,2,1)))))))</f>
        <v>7</v>
      </c>
      <c r="O988" s="22" t="s">
        <v>55</v>
      </c>
      <c r="P988" s="1" t="s">
        <v>392</v>
      </c>
      <c r="Q988" s="1"/>
      <c r="R988" s="39"/>
      <c r="S988" s="154" t="s">
        <v>158</v>
      </c>
      <c r="T988" s="7" t="str">
        <f>Tabela813[[#This Row],[NR]]&amp;" - "&amp;Tabela813[[#This Row],[Especificação]]</f>
        <v>1.7.1.4.57.0.1.00 - Transferências Referentes ao Programa Nacional de Saúde do Escolar - Pnse - Principal</v>
      </c>
    </row>
    <row r="989" spans="1:20" ht="30" x14ac:dyDescent="0.25">
      <c r="A989" s="179"/>
      <c r="B989" s="51"/>
      <c r="C989" s="22" t="s">
        <v>1537</v>
      </c>
      <c r="D989" s="22" t="s">
        <v>1544</v>
      </c>
      <c r="E989" s="22" t="s">
        <v>1537</v>
      </c>
      <c r="F989" s="22" t="s">
        <v>1547</v>
      </c>
      <c r="G989" s="22" t="s">
        <v>1614</v>
      </c>
      <c r="H989" s="22" t="s">
        <v>1540</v>
      </c>
      <c r="I989" s="22" t="s">
        <v>1540</v>
      </c>
      <c r="J989" s="22" t="s">
        <v>1543</v>
      </c>
      <c r="K989" s="20" t="str">
        <f>IF(Tabela813[[#This Row],[C]]&lt;&gt;"",IF(Tabela813[[#This Row],[RED]]&lt;&gt;"",(Tabela813[[#This Row],[RED]] &amp; "."),"") &amp; CONCATENATE(Tabela813[[#This Row],[C]],".",Tabela813[[#This Row],[O]],".",Tabela813[[#This Row],[E]],".",Tabela813[[#This Row],[D1]],".",Tabela813[[#This Row],[D2]],".",Tabela813[[#This Row],[D3]],".",Tabela813[[#This Row],[T]],".",Tabela813[[#This Row],[D4]]),"")</f>
        <v>1.7.1.4.58.0.0.00</v>
      </c>
      <c r="L989" s="23" t="s">
        <v>3797</v>
      </c>
      <c r="M989" s="20" t="str">
        <f t="shared" si="21"/>
        <v>S</v>
      </c>
      <c r="N989" s="20">
        <f>IF(VALUE(Tabela813[[#This Row],[RED]]) &gt; 0,1,0) + IF(VALUE(J989)&gt;0,8,IF(VALUE(I989)&gt;0,7,IF(VALUE(H989)&gt;0,6,IF(VALUE(G989)&gt;0,5,IF(VALUE(F989)&gt;0,4,IF(VALUE(E989)&gt;0,3,IF(VALUE(D989)&gt;0,2,1)))))))</f>
        <v>5</v>
      </c>
      <c r="O989" s="22" t="s">
        <v>55</v>
      </c>
      <c r="P989" s="1" t="s">
        <v>393</v>
      </c>
      <c r="Q989" s="1"/>
      <c r="R989" s="39"/>
      <c r="S989" s="154" t="s">
        <v>158</v>
      </c>
      <c r="T989" s="7" t="str">
        <f>Tabela813[[#This Row],[NR]]&amp;" - "&amp;Tabela813[[#This Row],[Especificação]]</f>
        <v>1.7.1.4.58.0.0.00 - Transferências Referentes ao Programa de Apoio a Aquisição de Equipamentos para a Rede Pública de Ensino Fundamental</v>
      </c>
    </row>
    <row r="990" spans="1:20" ht="30" x14ac:dyDescent="0.25">
      <c r="A990" s="179"/>
      <c r="B990" s="51"/>
      <c r="C990" s="22" t="s">
        <v>1537</v>
      </c>
      <c r="D990" s="22" t="s">
        <v>1544</v>
      </c>
      <c r="E990" s="22" t="s">
        <v>1537</v>
      </c>
      <c r="F990" s="22" t="s">
        <v>1547</v>
      </c>
      <c r="G990" s="22" t="s">
        <v>1614</v>
      </c>
      <c r="H990" s="22" t="s">
        <v>1540</v>
      </c>
      <c r="I990" s="22" t="s">
        <v>1537</v>
      </c>
      <c r="J990" s="22" t="s">
        <v>1543</v>
      </c>
      <c r="K990" s="20" t="str">
        <f>IF(Tabela813[[#This Row],[C]]&lt;&gt;"",IF(Tabela813[[#This Row],[RED]]&lt;&gt;"",(Tabela813[[#This Row],[RED]] &amp; "."),"") &amp; CONCATENATE(Tabela813[[#This Row],[C]],".",Tabela813[[#This Row],[O]],".",Tabela813[[#This Row],[E]],".",Tabela813[[#This Row],[D1]],".",Tabela813[[#This Row],[D2]],".",Tabela813[[#This Row],[D3]],".",Tabela813[[#This Row],[T]],".",Tabela813[[#This Row],[D4]]),"")</f>
        <v>1.7.1.4.58.0.1.00</v>
      </c>
      <c r="L990" s="23" t="s">
        <v>3798</v>
      </c>
      <c r="M990" s="20" t="str">
        <f t="shared" si="21"/>
        <v>A</v>
      </c>
      <c r="N990" s="20">
        <f>IF(VALUE(Tabela813[[#This Row],[RED]]) &gt; 0,1,0) + IF(VALUE(J990)&gt;0,8,IF(VALUE(I990)&gt;0,7,IF(VALUE(H990)&gt;0,6,IF(VALUE(G990)&gt;0,5,IF(VALUE(F990)&gt;0,4,IF(VALUE(E990)&gt;0,3,IF(VALUE(D990)&gt;0,2,1)))))))</f>
        <v>7</v>
      </c>
      <c r="O990" s="22" t="s">
        <v>55</v>
      </c>
      <c r="P990" s="1" t="s">
        <v>393</v>
      </c>
      <c r="Q990" s="1"/>
      <c r="R990" s="39"/>
      <c r="S990" s="154" t="s">
        <v>158</v>
      </c>
      <c r="T990" s="7" t="str">
        <f>Tabela813[[#This Row],[NR]]&amp;" - "&amp;Tabela813[[#This Row],[Especificação]]</f>
        <v>1.7.1.4.58.0.1.00 - Transferências Referentes ao Programa de Apoio a Aquisição de Equipamentos para a Rede Pública de Ensino Fundamental - Principal</v>
      </c>
    </row>
    <row r="991" spans="1:20" ht="30" x14ac:dyDescent="0.25">
      <c r="A991" s="179"/>
      <c r="B991" s="51"/>
      <c r="C991" s="22" t="s">
        <v>1537</v>
      </c>
      <c r="D991" s="22" t="s">
        <v>1544</v>
      </c>
      <c r="E991" s="22" t="s">
        <v>1537</v>
      </c>
      <c r="F991" s="22" t="s">
        <v>1547</v>
      </c>
      <c r="G991" s="22" t="s">
        <v>1615</v>
      </c>
      <c r="H991" s="22" t="s">
        <v>1540</v>
      </c>
      <c r="I991" s="22" t="s">
        <v>1540</v>
      </c>
      <c r="J991" s="22" t="s">
        <v>1543</v>
      </c>
      <c r="K991" s="20" t="str">
        <f>IF(Tabela813[[#This Row],[C]]&lt;&gt;"",IF(Tabela813[[#This Row],[RED]]&lt;&gt;"",(Tabela813[[#This Row],[RED]] &amp; "."),"") &amp; CONCATENATE(Tabela813[[#This Row],[C]],".",Tabela813[[#This Row],[O]],".",Tabela813[[#This Row],[E]],".",Tabela813[[#This Row],[D1]],".",Tabela813[[#This Row],[D2]],".",Tabela813[[#This Row],[D3]],".",Tabela813[[#This Row],[T]],".",Tabela813[[#This Row],[D4]]),"")</f>
        <v>1.7.1.4.59.0.0.00</v>
      </c>
      <c r="L991" s="23" t="s">
        <v>6190</v>
      </c>
      <c r="M991" s="20" t="str">
        <f t="shared" si="21"/>
        <v>S</v>
      </c>
      <c r="N991" s="20">
        <f>IF(VALUE(Tabela813[[#This Row],[RED]]) &gt; 0,1,0) + IF(VALUE(J991)&gt;0,8,IF(VALUE(I991)&gt;0,7,IF(VALUE(H991)&gt;0,6,IF(VALUE(G991)&gt;0,5,IF(VALUE(F991)&gt;0,4,IF(VALUE(E991)&gt;0,3,IF(VALUE(D991)&gt;0,2,1)))))))</f>
        <v>5</v>
      </c>
      <c r="O991" s="22" t="s">
        <v>55</v>
      </c>
      <c r="P991" s="1" t="s">
        <v>394</v>
      </c>
      <c r="Q991" s="1"/>
      <c r="R991" s="39"/>
      <c r="S991" s="154" t="s">
        <v>158</v>
      </c>
      <c r="T991" s="7" t="str">
        <f>Tabela813[[#This Row],[NR]]&amp;" - "&amp;Tabela813[[#This Row],[Especificação]]</f>
        <v>1.7.1.4.59.0.0.00 - Transferências Referentes ao Programa de Apoio à Reestruturação da Rede Física Pública da Educação Básica - Reestfísica</v>
      </c>
    </row>
    <row r="992" spans="1:20" ht="30" x14ac:dyDescent="0.25">
      <c r="A992" s="179"/>
      <c r="B992" s="51"/>
      <c r="C992" s="22" t="s">
        <v>1537</v>
      </c>
      <c r="D992" s="22" t="s">
        <v>1544</v>
      </c>
      <c r="E992" s="22" t="s">
        <v>1537</v>
      </c>
      <c r="F992" s="22" t="s">
        <v>1547</v>
      </c>
      <c r="G992" s="22" t="s">
        <v>1615</v>
      </c>
      <c r="H992" s="22" t="s">
        <v>1540</v>
      </c>
      <c r="I992" s="22" t="s">
        <v>1537</v>
      </c>
      <c r="J992" s="22" t="s">
        <v>1543</v>
      </c>
      <c r="K992" s="20" t="str">
        <f>IF(Tabela813[[#This Row],[C]]&lt;&gt;"",IF(Tabela813[[#This Row],[RED]]&lt;&gt;"",(Tabela813[[#This Row],[RED]] &amp; "."),"") &amp; CONCATENATE(Tabela813[[#This Row],[C]],".",Tabela813[[#This Row],[O]],".",Tabela813[[#This Row],[E]],".",Tabela813[[#This Row],[D1]],".",Tabela813[[#This Row],[D2]],".",Tabela813[[#This Row],[D3]],".",Tabela813[[#This Row],[T]],".",Tabela813[[#This Row],[D4]]),"")</f>
        <v>1.7.1.4.59.0.1.00</v>
      </c>
      <c r="L992" s="23" t="s">
        <v>6191</v>
      </c>
      <c r="M992" s="20" t="str">
        <f t="shared" si="21"/>
        <v>A</v>
      </c>
      <c r="N992" s="20">
        <f>IF(VALUE(Tabela813[[#This Row],[RED]]) &gt; 0,1,0) + IF(VALUE(J992)&gt;0,8,IF(VALUE(I992)&gt;0,7,IF(VALUE(H992)&gt;0,6,IF(VALUE(G992)&gt;0,5,IF(VALUE(F992)&gt;0,4,IF(VALUE(E992)&gt;0,3,IF(VALUE(D992)&gt;0,2,1)))))))</f>
        <v>7</v>
      </c>
      <c r="O992" s="22" t="s">
        <v>55</v>
      </c>
      <c r="P992" s="1" t="s">
        <v>394</v>
      </c>
      <c r="Q992" s="1"/>
      <c r="R992" s="39"/>
      <c r="S992" s="154" t="s">
        <v>158</v>
      </c>
      <c r="T992" s="7" t="str">
        <f>Tabela813[[#This Row],[NR]]&amp;" - "&amp;Tabela813[[#This Row],[Especificação]]</f>
        <v>1.7.1.4.59.0.1.00 - Transferências Referentes ao Programa de Apoio à Reestruturação da Rede Física Pública da Educação Básica - Reestfísica - Principal</v>
      </c>
    </row>
    <row r="993" spans="1:20" ht="45" x14ac:dyDescent="0.25">
      <c r="A993" s="179"/>
      <c r="B993" s="52"/>
      <c r="C993" s="22" t="s">
        <v>1537</v>
      </c>
      <c r="D993" s="22" t="s">
        <v>1544</v>
      </c>
      <c r="E993" s="22" t="s">
        <v>1537</v>
      </c>
      <c r="F993" s="22" t="s">
        <v>1547</v>
      </c>
      <c r="G993" s="22" t="s">
        <v>1553</v>
      </c>
      <c r="H993" s="22" t="s">
        <v>1540</v>
      </c>
      <c r="I993" s="22" t="s">
        <v>1540</v>
      </c>
      <c r="J993" s="22" t="s">
        <v>1543</v>
      </c>
      <c r="K993" s="20" t="str">
        <f>IF(Tabela813[[#This Row],[C]]&lt;&gt;"",IF(Tabela813[[#This Row],[RED]]&lt;&gt;"",(Tabela813[[#This Row],[RED]] &amp; "."),"") &amp; CONCATENATE(Tabela813[[#This Row],[C]],".",Tabela813[[#This Row],[O]],".",Tabela813[[#This Row],[E]],".",Tabela813[[#This Row],[D1]],".",Tabela813[[#This Row],[D2]],".",Tabela813[[#This Row],[D3]],".",Tabela813[[#This Row],[T]],".",Tabela813[[#This Row],[D4]]),"")</f>
        <v>1.7.1.4.99.0.0.00</v>
      </c>
      <c r="L993" s="23" t="s">
        <v>3022</v>
      </c>
      <c r="M993" s="20" t="str">
        <f t="shared" si="21"/>
        <v>S</v>
      </c>
      <c r="N993" s="20">
        <f>IF(VALUE(Tabela813[[#This Row],[RED]]) &gt; 0,1,0) + IF(VALUE(J993)&gt;0,8,IF(VALUE(I993)&gt;0,7,IF(VALUE(H993)&gt;0,6,IF(VALUE(G993)&gt;0,5,IF(VALUE(F993)&gt;0,4,IF(VALUE(E993)&gt;0,3,IF(VALUE(D993)&gt;0,2,1)))))))</f>
        <v>5</v>
      </c>
      <c r="O993" s="22" t="s">
        <v>51</v>
      </c>
      <c r="P993" s="1" t="s">
        <v>395</v>
      </c>
      <c r="Q993" s="1"/>
      <c r="R993" s="39"/>
      <c r="S993" s="154" t="s">
        <v>158</v>
      </c>
      <c r="T993" s="7" t="str">
        <f>Tabela813[[#This Row],[NR]]&amp;" - "&amp;Tabela813[[#This Row],[Especificação]]</f>
        <v>1.7.1.4.99.0.0.00 - Outras Transferências Diretas do Fundo Nacional do Desenvolvimento da Educação - FNDE</v>
      </c>
    </row>
    <row r="994" spans="1:20" ht="45" x14ac:dyDescent="0.25">
      <c r="A994" s="179"/>
      <c r="B994" s="52"/>
      <c r="C994" s="22" t="s">
        <v>1537</v>
      </c>
      <c r="D994" s="22" t="s">
        <v>1544</v>
      </c>
      <c r="E994" s="22" t="s">
        <v>1537</v>
      </c>
      <c r="F994" s="22" t="s">
        <v>1547</v>
      </c>
      <c r="G994" s="22" t="s">
        <v>1553</v>
      </c>
      <c r="H994" s="22" t="s">
        <v>1540</v>
      </c>
      <c r="I994" s="22" t="s">
        <v>1537</v>
      </c>
      <c r="J994" s="22" t="s">
        <v>1543</v>
      </c>
      <c r="K994" s="20" t="str">
        <f>IF(Tabela813[[#This Row],[C]]&lt;&gt;"",IF(Tabela813[[#This Row],[RED]]&lt;&gt;"",(Tabela813[[#This Row],[RED]] &amp; "."),"") &amp; CONCATENATE(Tabela813[[#This Row],[C]],".",Tabela813[[#This Row],[O]],".",Tabela813[[#This Row],[E]],".",Tabela813[[#This Row],[D1]],".",Tabela813[[#This Row],[D2]],".",Tabela813[[#This Row],[D3]],".",Tabela813[[#This Row],[T]],".",Tabela813[[#This Row],[D4]]),"")</f>
        <v>1.7.1.4.99.0.1.00</v>
      </c>
      <c r="L994" s="23" t="s">
        <v>3799</v>
      </c>
      <c r="M994" s="20" t="str">
        <f t="shared" si="21"/>
        <v>A</v>
      </c>
      <c r="N994" s="20">
        <f>IF(VALUE(Tabela813[[#This Row],[RED]]) &gt; 0,1,0) + IF(VALUE(J994)&gt;0,8,IF(VALUE(I994)&gt;0,7,IF(VALUE(H994)&gt;0,6,IF(VALUE(G994)&gt;0,5,IF(VALUE(F994)&gt;0,4,IF(VALUE(E994)&gt;0,3,IF(VALUE(D994)&gt;0,2,1)))))))</f>
        <v>7</v>
      </c>
      <c r="O994" s="22" t="s">
        <v>51</v>
      </c>
      <c r="P994" s="1" t="s">
        <v>395</v>
      </c>
      <c r="Q994" s="1"/>
      <c r="R994" s="39"/>
      <c r="S994" s="154" t="s">
        <v>158</v>
      </c>
      <c r="T994" s="7" t="str">
        <f>Tabela813[[#This Row],[NR]]&amp;" - "&amp;Tabela813[[#This Row],[Especificação]]</f>
        <v>1.7.1.4.99.0.1.00 - Outras Transferências Diretas do Fundo Nacional do Desenvolvimento da Educação - FNDE - Principal</v>
      </c>
    </row>
    <row r="995" spans="1:20" ht="45" x14ac:dyDescent="0.25">
      <c r="A995" s="179"/>
      <c r="B995" s="52"/>
      <c r="C995" s="22" t="s">
        <v>1537</v>
      </c>
      <c r="D995" s="22" t="s">
        <v>1544</v>
      </c>
      <c r="E995" s="22" t="s">
        <v>1537</v>
      </c>
      <c r="F995" s="22" t="s">
        <v>1548</v>
      </c>
      <c r="G995" s="22" t="s">
        <v>1543</v>
      </c>
      <c r="H995" s="22" t="s">
        <v>1540</v>
      </c>
      <c r="I995" s="22" t="s">
        <v>1540</v>
      </c>
      <c r="J995" s="22" t="s">
        <v>1543</v>
      </c>
      <c r="K995" s="20" t="str">
        <f>IF(Tabela813[[#This Row],[C]]&lt;&gt;"",IF(Tabela813[[#This Row],[RED]]&lt;&gt;"",(Tabela813[[#This Row],[RED]] &amp; "."),"") &amp; CONCATENATE(Tabela813[[#This Row],[C]],".",Tabela813[[#This Row],[O]],".",Tabela813[[#This Row],[E]],".",Tabela813[[#This Row],[D1]],".",Tabela813[[#This Row],[D2]],".",Tabela813[[#This Row],[D3]],".",Tabela813[[#This Row],[T]],".",Tabela813[[#This Row],[D4]]),"")</f>
        <v>1.7.1.5.00.0.0.00</v>
      </c>
      <c r="L995" s="23" t="s">
        <v>6192</v>
      </c>
      <c r="M995" s="20" t="str">
        <f t="shared" si="21"/>
        <v>S</v>
      </c>
      <c r="N995" s="20">
        <f>IF(VALUE(Tabela813[[#This Row],[RED]]) &gt; 0,1,0) + IF(VALUE(J995)&gt;0,8,IF(VALUE(I995)&gt;0,7,IF(VALUE(H995)&gt;0,6,IF(VALUE(G995)&gt;0,5,IF(VALUE(F995)&gt;0,4,IF(VALUE(E995)&gt;0,3,IF(VALUE(D995)&gt;0,2,1)))))))</f>
        <v>4</v>
      </c>
      <c r="O995" s="22" t="s">
        <v>45</v>
      </c>
      <c r="P995" s="1" t="s">
        <v>397</v>
      </c>
      <c r="Q995" s="1"/>
      <c r="R995" s="39"/>
      <c r="S995" s="154" t="s">
        <v>158</v>
      </c>
      <c r="T995" s="7" t="str">
        <f>Tabela813[[#This Row],[NR]]&amp;" - "&amp;Tabela813[[#This Row],[Especificação]]</f>
        <v>1.7.1.5.00.0.0.00 - Transferências de Recursos de Complementação da União ao Fundo de Manutenção e Desenvolvimento da Educação Básica e de Valorização dos Profissionais da Educação - FUNDEB</v>
      </c>
    </row>
    <row r="996" spans="1:20" ht="30" x14ac:dyDescent="0.25">
      <c r="A996" s="179"/>
      <c r="B996" s="52"/>
      <c r="C996" s="22" t="s">
        <v>1537</v>
      </c>
      <c r="D996" s="22" t="s">
        <v>1544</v>
      </c>
      <c r="E996" s="22" t="s">
        <v>1537</v>
      </c>
      <c r="F996" s="22" t="s">
        <v>1548</v>
      </c>
      <c r="G996" s="22" t="s">
        <v>1570</v>
      </c>
      <c r="H996" s="22" t="s">
        <v>1540</v>
      </c>
      <c r="I996" s="22" t="s">
        <v>1540</v>
      </c>
      <c r="J996" s="22" t="s">
        <v>1543</v>
      </c>
      <c r="K996" s="20" t="str">
        <f>IF(Tabela813[[#This Row],[C]]&lt;&gt;"",IF(Tabela813[[#This Row],[RED]]&lt;&gt;"",(Tabela813[[#This Row],[RED]] &amp; "."),"") &amp; CONCATENATE(Tabela813[[#This Row],[C]],".",Tabela813[[#This Row],[O]],".",Tabela813[[#This Row],[E]],".",Tabela813[[#This Row],[D1]],".",Tabela813[[#This Row],[D2]],".",Tabela813[[#This Row],[D3]],".",Tabela813[[#This Row],[T]],".",Tabela813[[#This Row],[D4]]),"")</f>
        <v>1.7.1.5.50.0.0.00</v>
      </c>
      <c r="L996" s="7" t="s">
        <v>6193</v>
      </c>
      <c r="M996" s="20" t="str">
        <f t="shared" si="21"/>
        <v>S</v>
      </c>
      <c r="N996" s="20">
        <f>IF(VALUE(Tabela813[[#This Row],[RED]]) &gt; 0,1,0) + IF(VALUE(J996)&gt;0,8,IF(VALUE(I996)&gt;0,7,IF(VALUE(H996)&gt;0,6,IF(VALUE(G996)&gt;0,5,IF(VALUE(F996)&gt;0,4,IF(VALUE(E996)&gt;0,3,IF(VALUE(D996)&gt;0,2,1)))))))</f>
        <v>5</v>
      </c>
      <c r="O996" s="22" t="s">
        <v>55</v>
      </c>
      <c r="P996" s="19" t="s">
        <v>3023</v>
      </c>
      <c r="Q996" s="1"/>
      <c r="R996" s="39"/>
      <c r="S996" s="154" t="s">
        <v>158</v>
      </c>
      <c r="T996" s="7" t="str">
        <f>Tabela813[[#This Row],[NR]]&amp;" - "&amp;Tabela813[[#This Row],[Especificação]]</f>
        <v>1.7.1.5.50.0.0.00 - Transferências de Recursos de Complementação da União ao FUNDEB - VAAT</v>
      </c>
    </row>
    <row r="997" spans="1:20" ht="30" x14ac:dyDescent="0.25">
      <c r="A997" s="179"/>
      <c r="B997" s="52"/>
      <c r="C997" s="22" t="s">
        <v>1537</v>
      </c>
      <c r="D997" s="22" t="s">
        <v>1544</v>
      </c>
      <c r="E997" s="22" t="s">
        <v>1537</v>
      </c>
      <c r="F997" s="22" t="s">
        <v>1548</v>
      </c>
      <c r="G997" s="22" t="s">
        <v>1570</v>
      </c>
      <c r="H997" s="22" t="s">
        <v>1540</v>
      </c>
      <c r="I997" s="22" t="s">
        <v>1537</v>
      </c>
      <c r="J997" s="22" t="s">
        <v>1543</v>
      </c>
      <c r="K997" s="20" t="str">
        <f>IF(Tabela813[[#This Row],[C]]&lt;&gt;"",IF(Tabela813[[#This Row],[RED]]&lt;&gt;"",(Tabela813[[#This Row],[RED]] &amp; "."),"") &amp; CONCATENATE(Tabela813[[#This Row],[C]],".",Tabela813[[#This Row],[O]],".",Tabela813[[#This Row],[E]],".",Tabela813[[#This Row],[D1]],".",Tabela813[[#This Row],[D2]],".",Tabela813[[#This Row],[D3]],".",Tabela813[[#This Row],[T]],".",Tabela813[[#This Row],[D4]]),"")</f>
        <v>1.7.1.5.50.0.1.00</v>
      </c>
      <c r="L997" s="23" t="s">
        <v>6194</v>
      </c>
      <c r="M997" s="20" t="str">
        <f t="shared" si="21"/>
        <v>A</v>
      </c>
      <c r="N997" s="20">
        <f>IF(VALUE(Tabela813[[#This Row],[RED]]) &gt; 0,1,0) + IF(VALUE(J997)&gt;0,8,IF(VALUE(I997)&gt;0,7,IF(VALUE(H997)&gt;0,6,IF(VALUE(G997)&gt;0,5,IF(VALUE(F997)&gt;0,4,IF(VALUE(E997)&gt;0,3,IF(VALUE(D997)&gt;0,2,1)))))))</f>
        <v>7</v>
      </c>
      <c r="O997" s="22" t="s">
        <v>55</v>
      </c>
      <c r="P997" s="19" t="s">
        <v>3023</v>
      </c>
      <c r="Q997" s="1"/>
      <c r="R997" s="39"/>
      <c r="S997" s="154" t="s">
        <v>158</v>
      </c>
      <c r="T997" s="7" t="str">
        <f>Tabela813[[#This Row],[NR]]&amp;" - "&amp;Tabela813[[#This Row],[Especificação]]</f>
        <v>1.7.1.5.50.0.1.00 - Transferências de Recursos de Complementação da União ao FUNDEB - VAAT - Principal</v>
      </c>
    </row>
    <row r="998" spans="1:20" ht="30" x14ac:dyDescent="0.25">
      <c r="A998" s="179"/>
      <c r="B998" s="52"/>
      <c r="C998" s="22" t="s">
        <v>1537</v>
      </c>
      <c r="D998" s="22" t="s">
        <v>1544</v>
      </c>
      <c r="E998" s="22" t="s">
        <v>1537</v>
      </c>
      <c r="F998" s="22" t="s">
        <v>1548</v>
      </c>
      <c r="G998" s="22" t="s">
        <v>1575</v>
      </c>
      <c r="H998" s="22" t="s">
        <v>1540</v>
      </c>
      <c r="I998" s="22" t="s">
        <v>1540</v>
      </c>
      <c r="J998" s="22" t="s">
        <v>1543</v>
      </c>
      <c r="K998" s="20" t="str">
        <f>IF(Tabela813[[#This Row],[C]]&lt;&gt;"",IF(Tabela813[[#This Row],[RED]]&lt;&gt;"",(Tabela813[[#This Row],[RED]] &amp; "."),"") &amp; CONCATENATE(Tabela813[[#This Row],[C]],".",Tabela813[[#This Row],[O]],".",Tabela813[[#This Row],[E]],".",Tabela813[[#This Row],[D1]],".",Tabela813[[#This Row],[D2]],".",Tabela813[[#This Row],[D3]],".",Tabela813[[#This Row],[T]],".",Tabela813[[#This Row],[D4]]),"")</f>
        <v>1.7.1.5.51.0.0.00</v>
      </c>
      <c r="L998" s="23" t="s">
        <v>6195</v>
      </c>
      <c r="M998" s="20" t="str">
        <f t="shared" si="21"/>
        <v>S</v>
      </c>
      <c r="N998" s="20">
        <f>IF(VALUE(Tabela813[[#This Row],[RED]]) &gt; 0,1,0) + IF(VALUE(J998)&gt;0,8,IF(VALUE(I998)&gt;0,7,IF(VALUE(H998)&gt;0,6,IF(VALUE(G998)&gt;0,5,IF(VALUE(F998)&gt;0,4,IF(VALUE(E998)&gt;0,3,IF(VALUE(D998)&gt;0,2,1)))))))</f>
        <v>5</v>
      </c>
      <c r="O998" s="22" t="s">
        <v>55</v>
      </c>
      <c r="P998" s="19" t="s">
        <v>3024</v>
      </c>
      <c r="Q998" s="1"/>
      <c r="R998" s="39"/>
      <c r="S998" s="154" t="s">
        <v>158</v>
      </c>
      <c r="T998" s="7" t="str">
        <f>Tabela813[[#This Row],[NR]]&amp;" - "&amp;Tabela813[[#This Row],[Especificação]]</f>
        <v>1.7.1.5.51.0.0.00 - Transferências de Recursos de Complementação da União ao FUNDEB - Vaaf</v>
      </c>
    </row>
    <row r="999" spans="1:20" ht="30" x14ac:dyDescent="0.25">
      <c r="A999" s="196"/>
      <c r="B999" s="52"/>
      <c r="C999" s="22" t="s">
        <v>1537</v>
      </c>
      <c r="D999" s="22" t="s">
        <v>1544</v>
      </c>
      <c r="E999" s="22" t="s">
        <v>1537</v>
      </c>
      <c r="F999" s="22" t="s">
        <v>1548</v>
      </c>
      <c r="G999" s="22" t="s">
        <v>1575</v>
      </c>
      <c r="H999" s="22" t="s">
        <v>1540</v>
      </c>
      <c r="I999" s="22" t="s">
        <v>1537</v>
      </c>
      <c r="J999" s="22" t="s">
        <v>1543</v>
      </c>
      <c r="K999" s="20" t="str">
        <f>IF(Tabela813[[#This Row],[C]]&lt;&gt;"",IF(Tabela813[[#This Row],[RED]]&lt;&gt;"",(Tabela813[[#This Row],[RED]] &amp; "."),"") &amp; CONCATENATE(Tabela813[[#This Row],[C]],".",Tabela813[[#This Row],[O]],".",Tabela813[[#This Row],[E]],".",Tabela813[[#This Row],[D1]],".",Tabela813[[#This Row],[D2]],".",Tabela813[[#This Row],[D3]],".",Tabela813[[#This Row],[T]],".",Tabela813[[#This Row],[D4]]),"")</f>
        <v>1.7.1.5.51.0.1.00</v>
      </c>
      <c r="L999" s="23" t="s">
        <v>3800</v>
      </c>
      <c r="M999" s="20" t="str">
        <f t="shared" si="21"/>
        <v>A</v>
      </c>
      <c r="N999" s="20">
        <f>IF(VALUE(Tabela813[[#This Row],[RED]]) &gt; 0,1,0) + IF(VALUE(J999)&gt;0,8,IF(VALUE(I999)&gt;0,7,IF(VALUE(H999)&gt;0,6,IF(VALUE(G999)&gt;0,5,IF(VALUE(F999)&gt;0,4,IF(VALUE(E999)&gt;0,3,IF(VALUE(D999)&gt;0,2,1)))))))</f>
        <v>7</v>
      </c>
      <c r="O999" s="22" t="s">
        <v>55</v>
      </c>
      <c r="P999" s="19" t="s">
        <v>3024</v>
      </c>
      <c r="Q999" s="1"/>
      <c r="R999" s="39"/>
      <c r="S999" s="154" t="s">
        <v>158</v>
      </c>
      <c r="T999" s="7" t="str">
        <f>Tabela813[[#This Row],[NR]]&amp;" - "&amp;Tabela813[[#This Row],[Especificação]]</f>
        <v>1.7.1.5.51.0.1.00 - Transferências de Recursos de Complementação da União ao FUNDEB - Vaaf - Principal</v>
      </c>
    </row>
    <row r="1000" spans="1:20" ht="30" x14ac:dyDescent="0.25">
      <c r="A1000" s="196"/>
      <c r="B1000" s="52"/>
      <c r="C1000" s="22" t="s">
        <v>1537</v>
      </c>
      <c r="D1000" s="22" t="s">
        <v>1544</v>
      </c>
      <c r="E1000" s="22" t="s">
        <v>1537</v>
      </c>
      <c r="F1000" s="22" t="s">
        <v>1548</v>
      </c>
      <c r="G1000" s="22" t="s">
        <v>1577</v>
      </c>
      <c r="H1000" s="22" t="s">
        <v>1540</v>
      </c>
      <c r="I1000" s="22" t="s">
        <v>1540</v>
      </c>
      <c r="J1000" s="22" t="s">
        <v>1543</v>
      </c>
      <c r="K1000" s="20" t="str">
        <f>IF(Tabela813[[#This Row],[C]]&lt;&gt;"",IF(Tabela813[[#This Row],[RED]]&lt;&gt;"",(Tabela813[[#This Row],[RED]] &amp; "."),"") &amp; CONCATENATE(Tabela813[[#This Row],[C]],".",Tabela813[[#This Row],[O]],".",Tabela813[[#This Row],[E]],".",Tabela813[[#This Row],[D1]],".",Tabela813[[#This Row],[D2]],".",Tabela813[[#This Row],[D3]],".",Tabela813[[#This Row],[T]],".",Tabela813[[#This Row],[D4]]),"")</f>
        <v>1.7.1.5.52.0.0.00</v>
      </c>
      <c r="L1000" s="23" t="s">
        <v>6196</v>
      </c>
      <c r="M1000" s="20" t="str">
        <f t="shared" si="21"/>
        <v>S</v>
      </c>
      <c r="N1000" s="20">
        <f>IF(VALUE(Tabela813[[#This Row],[RED]]) &gt; 0,1,0) + IF(VALUE(J1000)&gt;0,8,IF(VALUE(I1000)&gt;0,7,IF(VALUE(H1000)&gt;0,6,IF(VALUE(G1000)&gt;0,5,IF(VALUE(F1000)&gt;0,4,IF(VALUE(E1000)&gt;0,3,IF(VALUE(D1000)&gt;0,2,1)))))))</f>
        <v>5</v>
      </c>
      <c r="O1000" s="22" t="s">
        <v>55</v>
      </c>
      <c r="P1000" s="19" t="s">
        <v>3025</v>
      </c>
      <c r="Q1000" s="1"/>
      <c r="R1000" s="39"/>
      <c r="S1000" s="154" t="s">
        <v>158</v>
      </c>
      <c r="T1000" s="7" t="str">
        <f>Tabela813[[#This Row],[NR]]&amp;" - "&amp;Tabela813[[#This Row],[Especificação]]</f>
        <v>1.7.1.5.52.0.0.00 - Transferências de Recursos de Complementação da União ao FUNDEB - VAAR</v>
      </c>
    </row>
    <row r="1001" spans="1:20" ht="30" x14ac:dyDescent="0.25">
      <c r="A1001" s="179"/>
      <c r="B1001" s="52"/>
      <c r="C1001" s="22" t="s">
        <v>1537</v>
      </c>
      <c r="D1001" s="22" t="s">
        <v>1544</v>
      </c>
      <c r="E1001" s="22" t="s">
        <v>1537</v>
      </c>
      <c r="F1001" s="22" t="s">
        <v>1548</v>
      </c>
      <c r="G1001" s="22" t="s">
        <v>1577</v>
      </c>
      <c r="H1001" s="22" t="s">
        <v>1540</v>
      </c>
      <c r="I1001" s="22" t="s">
        <v>1537</v>
      </c>
      <c r="J1001" s="22" t="s">
        <v>1543</v>
      </c>
      <c r="K1001" s="20" t="str">
        <f>IF(Tabela813[[#This Row],[C]]&lt;&gt;"",IF(Tabela813[[#This Row],[RED]]&lt;&gt;"",(Tabela813[[#This Row],[RED]] &amp; "."),"") &amp; CONCATENATE(Tabela813[[#This Row],[C]],".",Tabela813[[#This Row],[O]],".",Tabela813[[#This Row],[E]],".",Tabela813[[#This Row],[D1]],".",Tabela813[[#This Row],[D2]],".",Tabela813[[#This Row],[D3]],".",Tabela813[[#This Row],[T]],".",Tabela813[[#This Row],[D4]]),"")</f>
        <v>1.7.1.5.52.0.1.00</v>
      </c>
      <c r="L1001" s="23" t="s">
        <v>6197</v>
      </c>
      <c r="M1001" s="20" t="str">
        <f t="shared" si="21"/>
        <v>A</v>
      </c>
      <c r="N1001" s="20">
        <f>IF(VALUE(Tabela813[[#This Row],[RED]]) &gt; 0,1,0) + IF(VALUE(J1001)&gt;0,8,IF(VALUE(I1001)&gt;0,7,IF(VALUE(H1001)&gt;0,6,IF(VALUE(G1001)&gt;0,5,IF(VALUE(F1001)&gt;0,4,IF(VALUE(E1001)&gt;0,3,IF(VALUE(D1001)&gt;0,2,1)))))))</f>
        <v>7</v>
      </c>
      <c r="O1001" s="22" t="s">
        <v>55</v>
      </c>
      <c r="P1001" s="19" t="s">
        <v>3025</v>
      </c>
      <c r="Q1001" s="1"/>
      <c r="R1001" s="39"/>
      <c r="S1001" s="154" t="s">
        <v>158</v>
      </c>
      <c r="T1001" s="7" t="str">
        <f>Tabela813[[#This Row],[NR]]&amp;" - "&amp;Tabela813[[#This Row],[Especificação]]</f>
        <v>1.7.1.5.52.0.1.00 - Transferências de Recursos de Complementação da União ao FUNDEB - VAAR - Principal</v>
      </c>
    </row>
    <row r="1002" spans="1:20" ht="30" x14ac:dyDescent="0.25">
      <c r="A1002" s="196"/>
      <c r="B1002" s="51"/>
      <c r="C1002" s="22" t="s">
        <v>1537</v>
      </c>
      <c r="D1002" s="22" t="s">
        <v>1544</v>
      </c>
      <c r="E1002" s="22" t="s">
        <v>1537</v>
      </c>
      <c r="F1002" s="22" t="s">
        <v>1542</v>
      </c>
      <c r="G1002" s="22" t="s">
        <v>1543</v>
      </c>
      <c r="H1002" s="22" t="s">
        <v>1540</v>
      </c>
      <c r="I1002" s="22" t="s">
        <v>1540</v>
      </c>
      <c r="J1002" s="22" t="s">
        <v>1543</v>
      </c>
      <c r="K1002" s="20" t="str">
        <f>IF(Tabela813[[#This Row],[C]]&lt;&gt;"",IF(Tabela813[[#This Row],[RED]]&lt;&gt;"",(Tabela813[[#This Row],[RED]] &amp; "."),"") &amp; CONCATENATE(Tabela813[[#This Row],[C]],".",Tabela813[[#This Row],[O]],".",Tabela813[[#This Row],[E]],".",Tabela813[[#This Row],[D1]],".",Tabela813[[#This Row],[D2]],".",Tabela813[[#This Row],[D3]],".",Tabela813[[#This Row],[T]],".",Tabela813[[#This Row],[D4]]),"")</f>
        <v>1.7.1.6.00.0.0.00</v>
      </c>
      <c r="L1002" s="23" t="s">
        <v>6198</v>
      </c>
      <c r="M1002" s="20" t="str">
        <f t="shared" si="21"/>
        <v>S</v>
      </c>
      <c r="N1002" s="20">
        <f>IF(VALUE(Tabela813[[#This Row],[RED]]) &gt; 0,1,0) + IF(VALUE(J1002)&gt;0,8,IF(VALUE(I1002)&gt;0,7,IF(VALUE(H1002)&gt;0,6,IF(VALUE(G1002)&gt;0,5,IF(VALUE(F1002)&gt;0,4,IF(VALUE(E1002)&gt;0,3,IF(VALUE(D1002)&gt;0,2,1)))))))</f>
        <v>4</v>
      </c>
      <c r="O1002" s="22" t="s">
        <v>45</v>
      </c>
      <c r="P1002" s="1" t="s">
        <v>3026</v>
      </c>
      <c r="Q1002" s="1"/>
      <c r="R1002" s="39"/>
      <c r="S1002" s="154" t="s">
        <v>158</v>
      </c>
      <c r="T1002" s="7" t="str">
        <f>Tabela813[[#This Row],[NR]]&amp;" - "&amp;Tabela813[[#This Row],[Especificação]]</f>
        <v>1.7.1.6.00.0.0.00 - Transferências de Recursos do Fundo Nacional de Assistência Social - FNAS</v>
      </c>
    </row>
    <row r="1003" spans="1:20" ht="30" x14ac:dyDescent="0.25">
      <c r="A1003" s="196"/>
      <c r="B1003" s="51"/>
      <c r="C1003" s="22" t="s">
        <v>1537</v>
      </c>
      <c r="D1003" s="22" t="s">
        <v>1544</v>
      </c>
      <c r="E1003" s="22" t="s">
        <v>1537</v>
      </c>
      <c r="F1003" s="22" t="s">
        <v>1542</v>
      </c>
      <c r="G1003" s="22" t="s">
        <v>1570</v>
      </c>
      <c r="H1003" s="22" t="s">
        <v>1540</v>
      </c>
      <c r="I1003" s="22" t="s">
        <v>1540</v>
      </c>
      <c r="J1003" s="22" t="s">
        <v>1543</v>
      </c>
      <c r="K1003" s="20" t="str">
        <f>IF(Tabela813[[#This Row],[C]]&lt;&gt;"",IF(Tabela813[[#This Row],[RED]]&lt;&gt;"",(Tabela813[[#This Row],[RED]] &amp; "."),"") &amp; CONCATENATE(Tabela813[[#This Row],[C]],".",Tabela813[[#This Row],[O]],".",Tabela813[[#This Row],[E]],".",Tabela813[[#This Row],[D1]],".",Tabela813[[#This Row],[D2]],".",Tabela813[[#This Row],[D3]],".",Tabela813[[#This Row],[T]],".",Tabela813[[#This Row],[D4]]),"")</f>
        <v>1.7.1.6.50.0.0.00</v>
      </c>
      <c r="L1003" s="23" t="s">
        <v>6198</v>
      </c>
      <c r="M1003" s="20" t="str">
        <f t="shared" si="21"/>
        <v>S</v>
      </c>
      <c r="N1003" s="20">
        <f>IF(VALUE(Tabela813[[#This Row],[RED]]) &gt; 0,1,0) + IF(VALUE(J1003)&gt;0,8,IF(VALUE(I1003)&gt;0,7,IF(VALUE(H1003)&gt;0,6,IF(VALUE(G1003)&gt;0,5,IF(VALUE(F1003)&gt;0,4,IF(VALUE(E1003)&gt;0,3,IF(VALUE(D1003)&gt;0,2,1)))))))</f>
        <v>5</v>
      </c>
      <c r="O1003" s="22" t="s">
        <v>55</v>
      </c>
      <c r="P1003" s="1" t="s">
        <v>403</v>
      </c>
      <c r="Q1003" s="1"/>
      <c r="R1003" s="39"/>
      <c r="S1003" s="154" t="s">
        <v>158</v>
      </c>
      <c r="T1003" s="7" t="str">
        <f>Tabela813[[#This Row],[NR]]&amp;" - "&amp;Tabela813[[#This Row],[Especificação]]</f>
        <v>1.7.1.6.50.0.0.00 - Transferências de Recursos do Fundo Nacional de Assistência Social - FNAS</v>
      </c>
    </row>
    <row r="1004" spans="1:20" ht="30" x14ac:dyDescent="0.25">
      <c r="A1004" s="196"/>
      <c r="B1004" s="51"/>
      <c r="C1004" s="22" t="s">
        <v>1537</v>
      </c>
      <c r="D1004" s="22" t="s">
        <v>1544</v>
      </c>
      <c r="E1004" s="22" t="s">
        <v>1537</v>
      </c>
      <c r="F1004" s="22" t="s">
        <v>1542</v>
      </c>
      <c r="G1004" s="22" t="s">
        <v>1570</v>
      </c>
      <c r="H1004" s="22" t="s">
        <v>1540</v>
      </c>
      <c r="I1004" s="22" t="s">
        <v>1537</v>
      </c>
      <c r="J1004" s="22" t="s">
        <v>1543</v>
      </c>
      <c r="K1004" s="20" t="str">
        <f>IF(Tabela813[[#This Row],[C]]&lt;&gt;"",IF(Tabela813[[#This Row],[RED]]&lt;&gt;"",(Tabela813[[#This Row],[RED]] &amp; "."),"") &amp; CONCATENATE(Tabela813[[#This Row],[C]],".",Tabela813[[#This Row],[O]],".",Tabela813[[#This Row],[E]],".",Tabela813[[#This Row],[D1]],".",Tabela813[[#This Row],[D2]],".",Tabela813[[#This Row],[D3]],".",Tabela813[[#This Row],[T]],".",Tabela813[[#This Row],[D4]]),"")</f>
        <v>1.7.1.6.50.0.1.00</v>
      </c>
      <c r="L1004" s="23" t="s">
        <v>3801</v>
      </c>
      <c r="M1004" s="20" t="str">
        <f t="shared" si="21"/>
        <v>S</v>
      </c>
      <c r="N1004" s="20">
        <f>IF(VALUE(Tabela813[[#This Row],[RED]]) &gt; 0,1,0) + IF(VALUE(J1004)&gt;0,8,IF(VALUE(I1004)&gt;0,7,IF(VALUE(H1004)&gt;0,6,IF(VALUE(G1004)&gt;0,5,IF(VALUE(F1004)&gt;0,4,IF(VALUE(E1004)&gt;0,3,IF(VALUE(D1004)&gt;0,2,1)))))))</f>
        <v>7</v>
      </c>
      <c r="O1004" s="22" t="s">
        <v>55</v>
      </c>
      <c r="P1004" s="1" t="s">
        <v>403</v>
      </c>
      <c r="Q1004" s="1"/>
      <c r="R1004" s="39"/>
      <c r="S1004" s="154" t="s">
        <v>158</v>
      </c>
      <c r="T1004" s="7" t="str">
        <f>Tabela813[[#This Row],[NR]]&amp;" - "&amp;Tabela813[[#This Row],[Especificação]]</f>
        <v>1.7.1.6.50.0.1.00 - Transferências de Recursos do Fundo Nacional de Assistência Social - FNAS - Principal</v>
      </c>
    </row>
    <row r="1005" spans="1:20" ht="30" x14ac:dyDescent="0.25">
      <c r="A1005" s="196"/>
      <c r="B1005" s="51"/>
      <c r="C1005" s="22" t="s">
        <v>1537</v>
      </c>
      <c r="D1005" s="22" t="s">
        <v>1544</v>
      </c>
      <c r="E1005" s="22" t="s">
        <v>1537</v>
      </c>
      <c r="F1005" s="22" t="s">
        <v>1542</v>
      </c>
      <c r="G1005" s="22" t="s">
        <v>1570</v>
      </c>
      <c r="H1005" s="22" t="s">
        <v>1540</v>
      </c>
      <c r="I1005" s="22" t="s">
        <v>1537</v>
      </c>
      <c r="J1005" s="22" t="s">
        <v>1539</v>
      </c>
      <c r="K1005" s="20" t="str">
        <f>IF(Tabela813[[#This Row],[C]]&lt;&gt;"",IF(Tabela813[[#This Row],[RED]]&lt;&gt;"",(Tabela813[[#This Row],[RED]] &amp; "."),"") &amp; CONCATENATE(Tabela813[[#This Row],[C]],".",Tabela813[[#This Row],[O]],".",Tabela813[[#This Row],[E]],".",Tabela813[[#This Row],[D1]],".",Tabela813[[#This Row],[D2]],".",Tabela813[[#This Row],[D3]],".",Tabela813[[#This Row],[T]],".",Tabela813[[#This Row],[D4]]),"")</f>
        <v>1.7.1.6.50.0.1.01</v>
      </c>
      <c r="L1005" s="23" t="s">
        <v>3801</v>
      </c>
      <c r="M1005" s="20" t="str">
        <f t="shared" si="21"/>
        <v>A</v>
      </c>
      <c r="N1005" s="20">
        <f>IF(VALUE(Tabela813[[#This Row],[RED]]) &gt; 0,1,0) + IF(VALUE(J1005)&gt;0,8,IF(VALUE(I1005)&gt;0,7,IF(VALUE(H1005)&gt;0,6,IF(VALUE(G1005)&gt;0,5,IF(VALUE(F1005)&gt;0,4,IF(VALUE(E1005)&gt;0,3,IF(VALUE(D1005)&gt;0,2,1)))))))</f>
        <v>8</v>
      </c>
      <c r="O1005" s="22" t="s">
        <v>3107</v>
      </c>
      <c r="P1005" s="1" t="s">
        <v>403</v>
      </c>
      <c r="Q1005" s="1"/>
      <c r="R1005" s="39"/>
      <c r="S1005" s="154" t="s">
        <v>158</v>
      </c>
      <c r="T1005" s="7" t="str">
        <f>Tabela813[[#This Row],[NR]]&amp;" - "&amp;Tabela813[[#This Row],[Especificação]]</f>
        <v>1.7.1.6.50.0.1.01 - Transferências de Recursos do Fundo Nacional de Assistência Social - FNAS - Principal</v>
      </c>
    </row>
    <row r="1006" spans="1:20" ht="45" x14ac:dyDescent="0.25">
      <c r="A1006" s="196"/>
      <c r="B1006" s="51"/>
      <c r="C1006" s="22" t="s">
        <v>1537</v>
      </c>
      <c r="D1006" s="22" t="s">
        <v>1544</v>
      </c>
      <c r="E1006" s="22" t="s">
        <v>1537</v>
      </c>
      <c r="F1006" s="22" t="s">
        <v>1542</v>
      </c>
      <c r="G1006" s="22" t="s">
        <v>1570</v>
      </c>
      <c r="H1006" s="22" t="s">
        <v>1540</v>
      </c>
      <c r="I1006" s="22" t="s">
        <v>1537</v>
      </c>
      <c r="J1006" s="22" t="s">
        <v>1541</v>
      </c>
      <c r="K1006" s="20" t="str">
        <f>IF(Tabela813[[#This Row],[C]]&lt;&gt;"",IF(Tabela813[[#This Row],[RED]]&lt;&gt;"",(Tabela813[[#This Row],[RED]] &amp; "."),"") &amp; CONCATENATE(Tabela813[[#This Row],[C]],".",Tabela813[[#This Row],[O]],".",Tabela813[[#This Row],[E]],".",Tabela813[[#This Row],[D1]],".",Tabela813[[#This Row],[D2]],".",Tabela813[[#This Row],[D3]],".",Tabela813[[#This Row],[T]],".",Tabela813[[#This Row],[D4]]),"")</f>
        <v>1.7.1.6.50.0.1.02</v>
      </c>
      <c r="L1006" s="23" t="s">
        <v>3802</v>
      </c>
      <c r="M1006" s="20" t="str">
        <f t="shared" si="21"/>
        <v>A</v>
      </c>
      <c r="N1006" s="20">
        <f>IF(VALUE(Tabela813[[#This Row],[RED]]) &gt; 0,1,0) + IF(VALUE(J1006)&gt;0,8,IF(VALUE(I1006)&gt;0,7,IF(VALUE(H1006)&gt;0,6,IF(VALUE(G1006)&gt;0,5,IF(VALUE(F1006)&gt;0,4,IF(VALUE(E1006)&gt;0,3,IF(VALUE(D1006)&gt;0,2,1)))))))</f>
        <v>8</v>
      </c>
      <c r="O1006" s="22" t="s">
        <v>3107</v>
      </c>
      <c r="P1006" s="1" t="s">
        <v>4182</v>
      </c>
      <c r="Q1006" s="1"/>
      <c r="R1006" s="39"/>
      <c r="S1006" s="154" t="s">
        <v>158</v>
      </c>
      <c r="T1006" s="7" t="str">
        <f>Tabela813[[#This Row],[NR]]&amp;" - "&amp;Tabela813[[#This Row],[Especificação]]</f>
        <v>1.7.1.6.50.0.1.02 - Transferências de Recursos do Fundo Nacional de Assistência Social - FNAS - Transferências da União Decorrentes de Emendas Parlamentares Individuais - Finalidade Definida</v>
      </c>
    </row>
    <row r="1007" spans="1:20" ht="45" x14ac:dyDescent="0.25">
      <c r="A1007" s="196"/>
      <c r="B1007" s="51"/>
      <c r="C1007" s="22" t="s">
        <v>1537</v>
      </c>
      <c r="D1007" s="22" t="s">
        <v>1544</v>
      </c>
      <c r="E1007" s="22" t="s">
        <v>1537</v>
      </c>
      <c r="F1007" s="22" t="s">
        <v>1542</v>
      </c>
      <c r="G1007" s="22" t="s">
        <v>1570</v>
      </c>
      <c r="H1007" s="22" t="s">
        <v>1540</v>
      </c>
      <c r="I1007" s="22" t="s">
        <v>1537</v>
      </c>
      <c r="J1007" s="22" t="s">
        <v>1550</v>
      </c>
      <c r="K1007" s="20" t="str">
        <f>IF(Tabela813[[#This Row],[C]]&lt;&gt;"",IF(Tabela813[[#This Row],[RED]]&lt;&gt;"",(Tabela813[[#This Row],[RED]] &amp; "."),"") &amp; CONCATENATE(Tabela813[[#This Row],[C]],".",Tabela813[[#This Row],[O]],".",Tabela813[[#This Row],[E]],".",Tabela813[[#This Row],[D1]],".",Tabela813[[#This Row],[D2]],".",Tabela813[[#This Row],[D3]],".",Tabela813[[#This Row],[T]],".",Tabela813[[#This Row],[D4]]),"")</f>
        <v>1.7.1.6.50.0.1.03</v>
      </c>
      <c r="L1007" s="23" t="s">
        <v>3803</v>
      </c>
      <c r="M1007" s="20" t="str">
        <f t="shared" si="21"/>
        <v>A</v>
      </c>
      <c r="N1007" s="20">
        <f>IF(VALUE(Tabela813[[#This Row],[RED]]) &gt; 0,1,0) + IF(VALUE(J1007)&gt;0,8,IF(VALUE(I1007)&gt;0,7,IF(VALUE(H1007)&gt;0,6,IF(VALUE(G1007)&gt;0,5,IF(VALUE(F1007)&gt;0,4,IF(VALUE(E1007)&gt;0,3,IF(VALUE(D1007)&gt;0,2,1)))))))</f>
        <v>8</v>
      </c>
      <c r="O1007" s="22" t="s">
        <v>3107</v>
      </c>
      <c r="P1007" s="1" t="s">
        <v>4181</v>
      </c>
      <c r="Q1007" s="1"/>
      <c r="R1007" s="39"/>
      <c r="S1007" s="154" t="s">
        <v>158</v>
      </c>
      <c r="T1007" s="7" t="str">
        <f>Tabela813[[#This Row],[NR]]&amp;" - "&amp;Tabela813[[#This Row],[Especificação]]</f>
        <v>1.7.1.6.50.0.1.03 - Transferências de Recursos do Fundo Nacional de Assistência Social - FNAS - Transferências da União Decorrentes de Emendas Parlamentares de Bancada</v>
      </c>
    </row>
    <row r="1008" spans="1:20" ht="60" x14ac:dyDescent="0.25">
      <c r="A1008" s="196"/>
      <c r="B1008" s="52"/>
      <c r="C1008" s="22" t="s">
        <v>1537</v>
      </c>
      <c r="D1008" s="22" t="s">
        <v>1544</v>
      </c>
      <c r="E1008" s="22" t="s">
        <v>1537</v>
      </c>
      <c r="F1008" s="22" t="s">
        <v>1544</v>
      </c>
      <c r="G1008" s="22" t="s">
        <v>1543</v>
      </c>
      <c r="H1008" s="22" t="s">
        <v>1540</v>
      </c>
      <c r="I1008" s="22" t="s">
        <v>1540</v>
      </c>
      <c r="J1008" s="22" t="s">
        <v>1543</v>
      </c>
      <c r="K1008" s="20" t="str">
        <f>IF(Tabela813[[#This Row],[C]]&lt;&gt;"",IF(Tabela813[[#This Row],[RED]]&lt;&gt;"",(Tabela813[[#This Row],[RED]] &amp; "."),"") &amp; CONCATENATE(Tabela813[[#This Row],[C]],".",Tabela813[[#This Row],[O]],".",Tabela813[[#This Row],[E]],".",Tabela813[[#This Row],[D1]],".",Tabela813[[#This Row],[D2]],".",Tabela813[[#This Row],[D3]],".",Tabela813[[#This Row],[T]],".",Tabela813[[#This Row],[D4]]),"")</f>
        <v>1.7.1.7.00.0.0.00</v>
      </c>
      <c r="L1008" s="23" t="s">
        <v>404</v>
      </c>
      <c r="M1008" s="20" t="str">
        <f t="shared" si="21"/>
        <v>S</v>
      </c>
      <c r="N1008" s="20">
        <f>IF(VALUE(Tabela813[[#This Row],[RED]]) &gt; 0,1,0) + IF(VALUE(J1008)&gt;0,8,IF(VALUE(I1008)&gt;0,7,IF(VALUE(H1008)&gt;0,6,IF(VALUE(G1008)&gt;0,5,IF(VALUE(F1008)&gt;0,4,IF(VALUE(E1008)&gt;0,3,IF(VALUE(D1008)&gt;0,2,1)))))))</f>
        <v>4</v>
      </c>
      <c r="O1008" s="22" t="s">
        <v>45</v>
      </c>
      <c r="P1008" s="1" t="s">
        <v>405</v>
      </c>
      <c r="Q1008" s="1"/>
      <c r="R1008" s="39"/>
      <c r="S1008" s="154" t="s">
        <v>158</v>
      </c>
      <c r="T1008" s="7" t="str">
        <f>Tabela813[[#This Row],[NR]]&amp;" - "&amp;Tabela813[[#This Row],[Especificação]]</f>
        <v>1.7.1.7.00.0.0.00 - Transferências de Convênios da União e de Suas Entidades</v>
      </c>
    </row>
    <row r="1009" spans="1:20" ht="45" x14ac:dyDescent="0.25">
      <c r="A1009" s="196"/>
      <c r="B1009" s="51"/>
      <c r="C1009" s="22" t="s">
        <v>1537</v>
      </c>
      <c r="D1009" s="22" t="s">
        <v>1544</v>
      </c>
      <c r="E1009" s="22" t="s">
        <v>1537</v>
      </c>
      <c r="F1009" s="22" t="s">
        <v>1544</v>
      </c>
      <c r="G1009" s="22" t="s">
        <v>1570</v>
      </c>
      <c r="H1009" s="22" t="s">
        <v>1540</v>
      </c>
      <c r="I1009" s="22" t="s">
        <v>1540</v>
      </c>
      <c r="J1009" s="22" t="s">
        <v>1543</v>
      </c>
      <c r="K1009" s="20" t="str">
        <f>IF(Tabela813[[#This Row],[C]]&lt;&gt;"",IF(Tabela813[[#This Row],[RED]]&lt;&gt;"",(Tabela813[[#This Row],[RED]] &amp; "."),"") &amp; CONCATENATE(Tabela813[[#This Row],[C]],".",Tabela813[[#This Row],[O]],".",Tabela813[[#This Row],[E]],".",Tabela813[[#This Row],[D1]],".",Tabela813[[#This Row],[D2]],".",Tabela813[[#This Row],[D3]],".",Tabela813[[#This Row],[T]],".",Tabela813[[#This Row],[D4]]),"")</f>
        <v>1.7.1.7.50.0.0.00</v>
      </c>
      <c r="L1009" s="23" t="s">
        <v>6199</v>
      </c>
      <c r="M1009" s="20" t="str">
        <f t="shared" si="21"/>
        <v>S</v>
      </c>
      <c r="N1009" s="20">
        <f>IF(VALUE(Tabela813[[#This Row],[RED]]) &gt; 0,1,0) + IF(VALUE(J1009)&gt;0,8,IF(VALUE(I1009)&gt;0,7,IF(VALUE(H1009)&gt;0,6,IF(VALUE(G1009)&gt;0,5,IF(VALUE(F1009)&gt;0,4,IF(VALUE(E1009)&gt;0,3,IF(VALUE(D1009)&gt;0,2,1)))))))</f>
        <v>5</v>
      </c>
      <c r="O1009" s="22" t="s">
        <v>55</v>
      </c>
      <c r="P1009" s="1" t="s">
        <v>407</v>
      </c>
      <c r="Q1009" s="1"/>
      <c r="R1009" s="39"/>
      <c r="S1009" s="154" t="s">
        <v>158</v>
      </c>
      <c r="T1009" s="7" t="str">
        <f>Tabela813[[#This Row],[NR]]&amp;" - "&amp;Tabela813[[#This Row],[Especificação]]</f>
        <v>1.7.1.7.50.0.0.00 - Transferências de Convênios da União para o Sistema Único de Saúde - SUS</v>
      </c>
    </row>
    <row r="1010" spans="1:20" ht="45" x14ac:dyDescent="0.25">
      <c r="A1010" s="179"/>
      <c r="B1010" s="51"/>
      <c r="C1010" s="22" t="s">
        <v>1537</v>
      </c>
      <c r="D1010" s="22" t="s">
        <v>1544</v>
      </c>
      <c r="E1010" s="22" t="s">
        <v>1537</v>
      </c>
      <c r="F1010" s="22" t="s">
        <v>1544</v>
      </c>
      <c r="G1010" s="22" t="s">
        <v>1570</v>
      </c>
      <c r="H1010" s="22" t="s">
        <v>1540</v>
      </c>
      <c r="I1010" s="22" t="s">
        <v>1537</v>
      </c>
      <c r="J1010" s="22" t="s">
        <v>1543</v>
      </c>
      <c r="K1010" s="20" t="str">
        <f>IF(Tabela813[[#This Row],[C]]&lt;&gt;"",IF(Tabela813[[#This Row],[RED]]&lt;&gt;"",(Tabela813[[#This Row],[RED]] &amp; "."),"") &amp; CONCATENATE(Tabela813[[#This Row],[C]],".",Tabela813[[#This Row],[O]],".",Tabela813[[#This Row],[E]],".",Tabela813[[#This Row],[D1]],".",Tabela813[[#This Row],[D2]],".",Tabela813[[#This Row],[D3]],".",Tabela813[[#This Row],[T]],".",Tabela813[[#This Row],[D4]]),"")</f>
        <v>1.7.1.7.50.0.1.00</v>
      </c>
      <c r="L1010" s="23" t="s">
        <v>3804</v>
      </c>
      <c r="M1010" s="20" t="str">
        <f t="shared" si="21"/>
        <v>S</v>
      </c>
      <c r="N1010" s="20">
        <f>IF(VALUE(Tabela813[[#This Row],[RED]]) &gt; 0,1,0) + IF(VALUE(J1010)&gt;0,8,IF(VALUE(I1010)&gt;0,7,IF(VALUE(H1010)&gt;0,6,IF(VALUE(G1010)&gt;0,5,IF(VALUE(F1010)&gt;0,4,IF(VALUE(E1010)&gt;0,3,IF(VALUE(D1010)&gt;0,2,1)))))))</f>
        <v>7</v>
      </c>
      <c r="O1010" s="22" t="s">
        <v>55</v>
      </c>
      <c r="P1010" s="1" t="s">
        <v>407</v>
      </c>
      <c r="Q1010" s="1"/>
      <c r="R1010" s="39"/>
      <c r="S1010" s="154" t="s">
        <v>158</v>
      </c>
      <c r="T1010" s="7" t="str">
        <f>Tabela813[[#This Row],[NR]]&amp;" - "&amp;Tabela813[[#This Row],[Especificação]]</f>
        <v>1.7.1.7.50.0.1.00 - Transferências de Convênios da União para o Sistema Único de Saúde - SUS - Principal</v>
      </c>
    </row>
    <row r="1011" spans="1:20" ht="45" x14ac:dyDescent="0.25">
      <c r="A1011" s="179"/>
      <c r="B1011" s="51"/>
      <c r="C1011" s="22" t="s">
        <v>1537</v>
      </c>
      <c r="D1011" s="22" t="s">
        <v>1544</v>
      </c>
      <c r="E1011" s="22" t="s">
        <v>1537</v>
      </c>
      <c r="F1011" s="22" t="s">
        <v>1544</v>
      </c>
      <c r="G1011" s="22" t="s">
        <v>1570</v>
      </c>
      <c r="H1011" s="22" t="s">
        <v>1540</v>
      </c>
      <c r="I1011" s="22" t="s">
        <v>1537</v>
      </c>
      <c r="J1011" s="22" t="s">
        <v>1539</v>
      </c>
      <c r="K1011" s="20" t="str">
        <f>IF(Tabela813[[#This Row],[C]]&lt;&gt;"",IF(Tabela813[[#This Row],[RED]]&lt;&gt;"",(Tabela813[[#This Row],[RED]] &amp; "."),"") &amp; CONCATENATE(Tabela813[[#This Row],[C]],".",Tabela813[[#This Row],[O]],".",Tabela813[[#This Row],[E]],".",Tabela813[[#This Row],[D1]],".",Tabela813[[#This Row],[D2]],".",Tabela813[[#This Row],[D3]],".",Tabela813[[#This Row],[T]],".",Tabela813[[#This Row],[D4]]),"")</f>
        <v>1.7.1.7.50.0.1.01</v>
      </c>
      <c r="L1011" s="23" t="s">
        <v>3804</v>
      </c>
      <c r="M1011" s="20" t="str">
        <f t="shared" si="21"/>
        <v>A</v>
      </c>
      <c r="N1011" s="20">
        <f>IF(VALUE(Tabela813[[#This Row],[RED]]) &gt; 0,1,0) + IF(VALUE(J1011)&gt;0,8,IF(VALUE(I1011)&gt;0,7,IF(VALUE(H1011)&gt;0,6,IF(VALUE(G1011)&gt;0,5,IF(VALUE(F1011)&gt;0,4,IF(VALUE(E1011)&gt;0,3,IF(VALUE(D1011)&gt;0,2,1)))))))</f>
        <v>8</v>
      </c>
      <c r="O1011" s="22" t="s">
        <v>3107</v>
      </c>
      <c r="P1011" s="1" t="s">
        <v>407</v>
      </c>
      <c r="Q1011" s="1"/>
      <c r="R1011" s="39"/>
      <c r="S1011" s="154" t="s">
        <v>158</v>
      </c>
      <c r="T1011" s="7" t="str">
        <f>Tabela813[[#This Row],[NR]]&amp;" - "&amp;Tabela813[[#This Row],[Especificação]]</f>
        <v>1.7.1.7.50.0.1.01 - Transferências de Convênios da União para o Sistema Único de Saúde - SUS - Principal</v>
      </c>
    </row>
    <row r="1012" spans="1:20" ht="45" x14ac:dyDescent="0.25">
      <c r="A1012" s="179"/>
      <c r="B1012" s="51"/>
      <c r="C1012" s="22" t="s">
        <v>1537</v>
      </c>
      <c r="D1012" s="22" t="s">
        <v>1544</v>
      </c>
      <c r="E1012" s="22" t="s">
        <v>1537</v>
      </c>
      <c r="F1012" s="22" t="s">
        <v>1544</v>
      </c>
      <c r="G1012" s="22" t="s">
        <v>1570</v>
      </c>
      <c r="H1012" s="22" t="s">
        <v>1540</v>
      </c>
      <c r="I1012" s="22" t="s">
        <v>1537</v>
      </c>
      <c r="J1012" s="22" t="s">
        <v>1541</v>
      </c>
      <c r="K1012" s="20" t="str">
        <f>IF(Tabela813[[#This Row],[C]]&lt;&gt;"",IF(Tabela813[[#This Row],[RED]]&lt;&gt;"",(Tabela813[[#This Row],[RED]] &amp; "."),"") &amp; CONCATENATE(Tabela813[[#This Row],[C]],".",Tabela813[[#This Row],[O]],".",Tabela813[[#This Row],[E]],".",Tabela813[[#This Row],[D1]],".",Tabela813[[#This Row],[D2]],".",Tabela813[[#This Row],[D3]],".",Tabela813[[#This Row],[T]],".",Tabela813[[#This Row],[D4]]),"")</f>
        <v>1.7.1.7.50.0.1.02</v>
      </c>
      <c r="L1012" s="23" t="s">
        <v>3805</v>
      </c>
      <c r="M1012" s="20" t="str">
        <f t="shared" si="21"/>
        <v>A</v>
      </c>
      <c r="N1012" s="20">
        <f>IF(VALUE(Tabela813[[#This Row],[RED]]) &gt; 0,1,0) + IF(VALUE(J1012)&gt;0,8,IF(VALUE(I1012)&gt;0,7,IF(VALUE(H1012)&gt;0,6,IF(VALUE(G1012)&gt;0,5,IF(VALUE(F1012)&gt;0,4,IF(VALUE(E1012)&gt;0,3,IF(VALUE(D1012)&gt;0,2,1)))))))</f>
        <v>8</v>
      </c>
      <c r="O1012" s="22" t="s">
        <v>3107</v>
      </c>
      <c r="P1012" s="1" t="s">
        <v>4182</v>
      </c>
      <c r="Q1012" s="1"/>
      <c r="R1012" s="39"/>
      <c r="S1012" s="154" t="s">
        <v>158</v>
      </c>
      <c r="T1012" s="7" t="str">
        <f>Tabela813[[#This Row],[NR]]&amp;" - "&amp;Tabela813[[#This Row],[Especificação]]</f>
        <v>1.7.1.7.50.0.1.02 - Transferências de Convênios da União para o Sistema Único de Saúde - SUS - Transferências da União Decorrentes de Emendas Parlamentares Individuais - Finalidade Definida</v>
      </c>
    </row>
    <row r="1013" spans="1:20" ht="45" x14ac:dyDescent="0.25">
      <c r="A1013" s="7"/>
      <c r="B1013" s="51"/>
      <c r="C1013" s="22" t="s">
        <v>1537</v>
      </c>
      <c r="D1013" s="22" t="s">
        <v>1544</v>
      </c>
      <c r="E1013" s="22" t="s">
        <v>1537</v>
      </c>
      <c r="F1013" s="22" t="s">
        <v>1544</v>
      </c>
      <c r="G1013" s="22" t="s">
        <v>1570</v>
      </c>
      <c r="H1013" s="22" t="s">
        <v>1540</v>
      </c>
      <c r="I1013" s="22" t="s">
        <v>1537</v>
      </c>
      <c r="J1013" s="22" t="s">
        <v>1550</v>
      </c>
      <c r="K1013" s="20" t="str">
        <f>IF(Tabela813[[#This Row],[C]]&lt;&gt;"",IF(Tabela813[[#This Row],[RED]]&lt;&gt;"",(Tabela813[[#This Row],[RED]] &amp; "."),"") &amp; CONCATENATE(Tabela813[[#This Row],[C]],".",Tabela813[[#This Row],[O]],".",Tabela813[[#This Row],[E]],".",Tabela813[[#This Row],[D1]],".",Tabela813[[#This Row],[D2]],".",Tabela813[[#This Row],[D3]],".",Tabela813[[#This Row],[T]],".",Tabela813[[#This Row],[D4]]),"")</f>
        <v>1.7.1.7.50.0.1.03</v>
      </c>
      <c r="L1013" s="23" t="s">
        <v>3806</v>
      </c>
      <c r="M1013" s="20" t="str">
        <f t="shared" si="21"/>
        <v>A</v>
      </c>
      <c r="N1013" s="20">
        <f>IF(VALUE(Tabela813[[#This Row],[RED]]) &gt; 0,1,0) + IF(VALUE(J1013)&gt;0,8,IF(VALUE(I1013)&gt;0,7,IF(VALUE(H1013)&gt;0,6,IF(VALUE(G1013)&gt;0,5,IF(VALUE(F1013)&gt;0,4,IF(VALUE(E1013)&gt;0,3,IF(VALUE(D1013)&gt;0,2,1)))))))</f>
        <v>8</v>
      </c>
      <c r="O1013" s="22" t="s">
        <v>3107</v>
      </c>
      <c r="P1013" s="1" t="s">
        <v>4181</v>
      </c>
      <c r="Q1013" s="1"/>
      <c r="R1013" s="39"/>
      <c r="S1013" s="154" t="s">
        <v>158</v>
      </c>
      <c r="T1013" s="7" t="str">
        <f>Tabela813[[#This Row],[NR]]&amp;" - "&amp;Tabela813[[#This Row],[Especificação]]</f>
        <v>1.7.1.7.50.0.1.03 - Transferências de Convênios da União para o Sistema Único de Saúde - SUS - Transferências da União Decorrentes de Emendas Parlamentares de Bancada</v>
      </c>
    </row>
    <row r="1014" spans="1:20" ht="30" customHeight="1" x14ac:dyDescent="0.25">
      <c r="A1014" s="179"/>
      <c r="B1014" s="51"/>
      <c r="C1014" s="22" t="s">
        <v>1537</v>
      </c>
      <c r="D1014" s="22" t="s">
        <v>1544</v>
      </c>
      <c r="E1014" s="22" t="s">
        <v>1537</v>
      </c>
      <c r="F1014" s="22" t="s">
        <v>1544</v>
      </c>
      <c r="G1014" s="22" t="s">
        <v>1575</v>
      </c>
      <c r="H1014" s="22" t="s">
        <v>1540</v>
      </c>
      <c r="I1014" s="22" t="s">
        <v>1540</v>
      </c>
      <c r="J1014" s="22" t="s">
        <v>1543</v>
      </c>
      <c r="K1014" s="20" t="str">
        <f>IF(Tabela813[[#This Row],[C]]&lt;&gt;"",IF(Tabela813[[#This Row],[RED]]&lt;&gt;"",(Tabela813[[#This Row],[RED]] &amp; "."),"") &amp; CONCATENATE(Tabela813[[#This Row],[C]],".",Tabela813[[#This Row],[O]],".",Tabela813[[#This Row],[E]],".",Tabela813[[#This Row],[D1]],".",Tabela813[[#This Row],[D2]],".",Tabela813[[#This Row],[D3]],".",Tabela813[[#This Row],[T]],".",Tabela813[[#This Row],[D4]]),"")</f>
        <v>1.7.1.7.51.0.0.00</v>
      </c>
      <c r="L1014" s="23" t="s">
        <v>408</v>
      </c>
      <c r="M1014" s="20" t="str">
        <f t="shared" si="21"/>
        <v>S</v>
      </c>
      <c r="N1014" s="20">
        <f>IF(VALUE(Tabela813[[#This Row],[RED]]) &gt; 0,1,0) + IF(VALUE(J1014)&gt;0,8,IF(VALUE(I1014)&gt;0,7,IF(VALUE(H1014)&gt;0,6,IF(VALUE(G1014)&gt;0,5,IF(VALUE(F1014)&gt;0,4,IF(VALUE(E1014)&gt;0,3,IF(VALUE(D1014)&gt;0,2,1)))))))</f>
        <v>5</v>
      </c>
      <c r="O1014" s="22" t="s">
        <v>55</v>
      </c>
      <c r="P1014" s="1" t="s">
        <v>409</v>
      </c>
      <c r="Q1014" s="1"/>
      <c r="R1014" s="39"/>
      <c r="S1014" s="154" t="s">
        <v>158</v>
      </c>
      <c r="T1014" s="7" t="str">
        <f>Tabela813[[#This Row],[NR]]&amp;" - "&amp;Tabela813[[#This Row],[Especificação]]</f>
        <v>1.7.1.7.51.0.0.00 - Transferências de Convênios da União Destinadas a Programas de Educação</v>
      </c>
    </row>
    <row r="1015" spans="1:20" ht="30" x14ac:dyDescent="0.25">
      <c r="A1015" s="182"/>
      <c r="B1015" s="51"/>
      <c r="C1015" s="22" t="s">
        <v>1537</v>
      </c>
      <c r="D1015" s="22" t="s">
        <v>1544</v>
      </c>
      <c r="E1015" s="22" t="s">
        <v>1537</v>
      </c>
      <c r="F1015" s="22" t="s">
        <v>1544</v>
      </c>
      <c r="G1015" s="22" t="s">
        <v>1575</v>
      </c>
      <c r="H1015" s="22" t="s">
        <v>1540</v>
      </c>
      <c r="I1015" s="22" t="s">
        <v>1537</v>
      </c>
      <c r="J1015" s="22" t="s">
        <v>1543</v>
      </c>
      <c r="K1015" s="20" t="str">
        <f>IF(Tabela813[[#This Row],[C]]&lt;&gt;"",IF(Tabela813[[#This Row],[RED]]&lt;&gt;"",(Tabela813[[#This Row],[RED]] &amp; "."),"") &amp; CONCATENATE(Tabela813[[#This Row],[C]],".",Tabela813[[#This Row],[O]],".",Tabela813[[#This Row],[E]],".",Tabela813[[#This Row],[D1]],".",Tabela813[[#This Row],[D2]],".",Tabela813[[#This Row],[D3]],".",Tabela813[[#This Row],[T]],".",Tabela813[[#This Row],[D4]]),"")</f>
        <v>1.7.1.7.51.0.1.00</v>
      </c>
      <c r="L1015" s="23" t="s">
        <v>1349</v>
      </c>
      <c r="M1015" s="20" t="str">
        <f t="shared" si="21"/>
        <v>S</v>
      </c>
      <c r="N1015" s="20">
        <f>IF(VALUE(Tabela813[[#This Row],[RED]]) &gt; 0,1,0) + IF(VALUE(J1015)&gt;0,8,IF(VALUE(I1015)&gt;0,7,IF(VALUE(H1015)&gt;0,6,IF(VALUE(G1015)&gt;0,5,IF(VALUE(F1015)&gt;0,4,IF(VALUE(E1015)&gt;0,3,IF(VALUE(D1015)&gt;0,2,1)))))))</f>
        <v>7</v>
      </c>
      <c r="O1015" s="22" t="s">
        <v>55</v>
      </c>
      <c r="P1015" s="1" t="s">
        <v>409</v>
      </c>
      <c r="Q1015" s="1"/>
      <c r="R1015" s="39"/>
      <c r="S1015" s="154" t="s">
        <v>158</v>
      </c>
      <c r="T1015" s="7" t="str">
        <f>Tabela813[[#This Row],[NR]]&amp;" - "&amp;Tabela813[[#This Row],[Especificação]]</f>
        <v>1.7.1.7.51.0.1.00 - Transferências de Convênios da União Destinadas a Programas de Educação - Principal</v>
      </c>
    </row>
    <row r="1016" spans="1:20" ht="30" x14ac:dyDescent="0.25">
      <c r="A1016" s="179"/>
      <c r="B1016" s="51"/>
      <c r="C1016" s="22" t="s">
        <v>1537</v>
      </c>
      <c r="D1016" s="22" t="s">
        <v>1544</v>
      </c>
      <c r="E1016" s="22" t="s">
        <v>1537</v>
      </c>
      <c r="F1016" s="22" t="s">
        <v>1544</v>
      </c>
      <c r="G1016" s="22" t="s">
        <v>1575</v>
      </c>
      <c r="H1016" s="22" t="s">
        <v>1540</v>
      </c>
      <c r="I1016" s="22" t="s">
        <v>1537</v>
      </c>
      <c r="J1016" s="22" t="s">
        <v>1539</v>
      </c>
      <c r="K1016" s="20" t="str">
        <f>IF(Tabela813[[#This Row],[C]]&lt;&gt;"",IF(Tabela813[[#This Row],[RED]]&lt;&gt;"",(Tabela813[[#This Row],[RED]] &amp; "."),"") &amp; CONCATENATE(Tabela813[[#This Row],[C]],".",Tabela813[[#This Row],[O]],".",Tabela813[[#This Row],[E]],".",Tabela813[[#This Row],[D1]],".",Tabela813[[#This Row],[D2]],".",Tabela813[[#This Row],[D3]],".",Tabela813[[#This Row],[T]],".",Tabela813[[#This Row],[D4]]),"")</f>
        <v>1.7.1.7.51.0.1.01</v>
      </c>
      <c r="L1016" s="23" t="s">
        <v>1349</v>
      </c>
      <c r="M1016" s="20" t="str">
        <f t="shared" si="21"/>
        <v>A</v>
      </c>
      <c r="N1016" s="20">
        <f>IF(VALUE(Tabela813[[#This Row],[RED]]) &gt; 0,1,0) + IF(VALUE(J1016)&gt;0,8,IF(VALUE(I1016)&gt;0,7,IF(VALUE(H1016)&gt;0,6,IF(VALUE(G1016)&gt;0,5,IF(VALUE(F1016)&gt;0,4,IF(VALUE(E1016)&gt;0,3,IF(VALUE(D1016)&gt;0,2,1)))))))</f>
        <v>8</v>
      </c>
      <c r="O1016" s="22" t="s">
        <v>3107</v>
      </c>
      <c r="P1016" s="1" t="s">
        <v>409</v>
      </c>
      <c r="Q1016" s="1"/>
      <c r="R1016" s="39"/>
      <c r="S1016" s="154" t="s">
        <v>158</v>
      </c>
      <c r="T1016" s="7" t="str">
        <f>Tabela813[[#This Row],[NR]]&amp;" - "&amp;Tabela813[[#This Row],[Especificação]]</f>
        <v>1.7.1.7.51.0.1.01 - Transferências de Convênios da União Destinadas a Programas de Educação - Principal</v>
      </c>
    </row>
    <row r="1017" spans="1:20" ht="45" x14ac:dyDescent="0.25">
      <c r="A1017" s="179"/>
      <c r="B1017" s="51"/>
      <c r="C1017" s="22" t="s">
        <v>1537</v>
      </c>
      <c r="D1017" s="22" t="s">
        <v>1544</v>
      </c>
      <c r="E1017" s="22" t="s">
        <v>1537</v>
      </c>
      <c r="F1017" s="22" t="s">
        <v>1544</v>
      </c>
      <c r="G1017" s="22" t="s">
        <v>1575</v>
      </c>
      <c r="H1017" s="22" t="s">
        <v>1540</v>
      </c>
      <c r="I1017" s="22" t="s">
        <v>1537</v>
      </c>
      <c r="J1017" s="22" t="s">
        <v>1541</v>
      </c>
      <c r="K1017" s="20" t="str">
        <f>IF(Tabela813[[#This Row],[C]]&lt;&gt;"",IF(Tabela813[[#This Row],[RED]]&lt;&gt;"",(Tabela813[[#This Row],[RED]] &amp; "."),"") &amp; CONCATENATE(Tabela813[[#This Row],[C]],".",Tabela813[[#This Row],[O]],".",Tabela813[[#This Row],[E]],".",Tabela813[[#This Row],[D1]],".",Tabela813[[#This Row],[D2]],".",Tabela813[[#This Row],[D3]],".",Tabela813[[#This Row],[T]],".",Tabela813[[#This Row],[D4]]),"")</f>
        <v>1.7.1.7.51.0.1.02</v>
      </c>
      <c r="L1017" s="23" t="s">
        <v>3807</v>
      </c>
      <c r="M1017" s="20" t="str">
        <f t="shared" si="21"/>
        <v>A</v>
      </c>
      <c r="N1017" s="20">
        <f>IF(VALUE(Tabela813[[#This Row],[RED]]) &gt; 0,1,0) + IF(VALUE(J1017)&gt;0,8,IF(VALUE(I1017)&gt;0,7,IF(VALUE(H1017)&gt;0,6,IF(VALUE(G1017)&gt;0,5,IF(VALUE(F1017)&gt;0,4,IF(VALUE(E1017)&gt;0,3,IF(VALUE(D1017)&gt;0,2,1)))))))</f>
        <v>8</v>
      </c>
      <c r="O1017" s="22" t="s">
        <v>3107</v>
      </c>
      <c r="P1017" s="1" t="s">
        <v>4182</v>
      </c>
      <c r="Q1017" s="1"/>
      <c r="R1017" s="39"/>
      <c r="S1017" s="154" t="s">
        <v>158</v>
      </c>
      <c r="T1017" s="7" t="str">
        <f>Tabela813[[#This Row],[NR]]&amp;" - "&amp;Tabela813[[#This Row],[Especificação]]</f>
        <v>1.7.1.7.51.0.1.02 - Transferências de Convênios da União Destinadas a Programas de Educação - Transferências da União Decorrentes de Emendas Parlamentares Individuais - Finalidade Definida</v>
      </c>
    </row>
    <row r="1018" spans="1:20" ht="45" x14ac:dyDescent="0.25">
      <c r="A1018" s="179"/>
      <c r="B1018" s="51"/>
      <c r="C1018" s="22" t="s">
        <v>1537</v>
      </c>
      <c r="D1018" s="22" t="s">
        <v>1544</v>
      </c>
      <c r="E1018" s="22" t="s">
        <v>1537</v>
      </c>
      <c r="F1018" s="22" t="s">
        <v>1544</v>
      </c>
      <c r="G1018" s="22" t="s">
        <v>1575</v>
      </c>
      <c r="H1018" s="22" t="s">
        <v>1540</v>
      </c>
      <c r="I1018" s="22" t="s">
        <v>1537</v>
      </c>
      <c r="J1018" s="22" t="s">
        <v>1550</v>
      </c>
      <c r="K1018" s="20" t="str">
        <f>IF(Tabela813[[#This Row],[C]]&lt;&gt;"",IF(Tabela813[[#This Row],[RED]]&lt;&gt;"",(Tabela813[[#This Row],[RED]] &amp; "."),"") &amp; CONCATENATE(Tabela813[[#This Row],[C]],".",Tabela813[[#This Row],[O]],".",Tabela813[[#This Row],[E]],".",Tabela813[[#This Row],[D1]],".",Tabela813[[#This Row],[D2]],".",Tabela813[[#This Row],[D3]],".",Tabela813[[#This Row],[T]],".",Tabela813[[#This Row],[D4]]),"")</f>
        <v>1.7.1.7.51.0.1.03</v>
      </c>
      <c r="L1018" s="23" t="s">
        <v>3906</v>
      </c>
      <c r="M1018" s="20" t="str">
        <f t="shared" si="21"/>
        <v>A</v>
      </c>
      <c r="N1018" s="20">
        <f>IF(VALUE(Tabela813[[#This Row],[RED]]) &gt; 0,1,0) + IF(VALUE(J1018)&gt;0,8,IF(VALUE(I1018)&gt;0,7,IF(VALUE(H1018)&gt;0,6,IF(VALUE(G1018)&gt;0,5,IF(VALUE(F1018)&gt;0,4,IF(VALUE(E1018)&gt;0,3,IF(VALUE(D1018)&gt;0,2,1)))))))</f>
        <v>8</v>
      </c>
      <c r="O1018" s="22" t="s">
        <v>3107</v>
      </c>
      <c r="P1018" s="1" t="s">
        <v>4181</v>
      </c>
      <c r="Q1018" s="1"/>
      <c r="R1018" s="39"/>
      <c r="S1018" s="154" t="s">
        <v>158</v>
      </c>
      <c r="T1018" s="7" t="str">
        <f>Tabela813[[#This Row],[NR]]&amp;" - "&amp;Tabela813[[#This Row],[Especificação]]</f>
        <v>1.7.1.7.51.0.1.03 - Transferências de Convênios da União Destinadas a Programas de Educação - Transferências da União Decorrentes de Emendas Parlamentares de Bancada</v>
      </c>
    </row>
    <row r="1019" spans="1:20" ht="45" x14ac:dyDescent="0.25">
      <c r="A1019" s="179"/>
      <c r="B1019" s="51"/>
      <c r="C1019" s="22" t="s">
        <v>1537</v>
      </c>
      <c r="D1019" s="22" t="s">
        <v>1544</v>
      </c>
      <c r="E1019" s="22" t="s">
        <v>1537</v>
      </c>
      <c r="F1019" s="22" t="s">
        <v>1544</v>
      </c>
      <c r="G1019" s="22" t="s">
        <v>1577</v>
      </c>
      <c r="H1019" s="22" t="s">
        <v>1540</v>
      </c>
      <c r="I1019" s="22" t="s">
        <v>1540</v>
      </c>
      <c r="J1019" s="22" t="s">
        <v>1543</v>
      </c>
      <c r="K1019" s="20" t="str">
        <f>IF(Tabela813[[#This Row],[C]]&lt;&gt;"",IF(Tabela813[[#This Row],[RED]]&lt;&gt;"",(Tabela813[[#This Row],[RED]] &amp; "."),"") &amp; CONCATENATE(Tabela813[[#This Row],[C]],".",Tabela813[[#This Row],[O]],".",Tabela813[[#This Row],[E]],".",Tabela813[[#This Row],[D1]],".",Tabela813[[#This Row],[D2]],".",Tabela813[[#This Row],[D3]],".",Tabela813[[#This Row],[T]],".",Tabela813[[#This Row],[D4]]),"")</f>
        <v>1.7.1.7.52.0.0.00</v>
      </c>
      <c r="L1019" s="23" t="s">
        <v>410</v>
      </c>
      <c r="M1019" s="20" t="str">
        <f t="shared" si="21"/>
        <v>S</v>
      </c>
      <c r="N1019" s="20">
        <f>IF(VALUE(Tabela813[[#This Row],[RED]]) &gt; 0,1,0) + IF(VALUE(J1019)&gt;0,8,IF(VALUE(I1019)&gt;0,7,IF(VALUE(H1019)&gt;0,6,IF(VALUE(G1019)&gt;0,5,IF(VALUE(F1019)&gt;0,4,IF(VALUE(E1019)&gt;0,3,IF(VALUE(D1019)&gt;0,2,1)))))))</f>
        <v>5</v>
      </c>
      <c r="O1019" s="22" t="s">
        <v>55</v>
      </c>
      <c r="P1019" s="1" t="s">
        <v>411</v>
      </c>
      <c r="Q1019" s="1"/>
      <c r="R1019" s="39"/>
      <c r="S1019" s="154" t="s">
        <v>158</v>
      </c>
      <c r="T1019" s="7" t="str">
        <f>Tabela813[[#This Row],[NR]]&amp;" - "&amp;Tabela813[[#This Row],[Especificação]]</f>
        <v>1.7.1.7.52.0.0.00 - Transferências de Convênios da União Destinadas a Programas de Assistência Social</v>
      </c>
    </row>
    <row r="1020" spans="1:20" ht="45" x14ac:dyDescent="0.25">
      <c r="A1020" s="179"/>
      <c r="B1020" s="51"/>
      <c r="C1020" s="22" t="s">
        <v>1537</v>
      </c>
      <c r="D1020" s="22" t="s">
        <v>1544</v>
      </c>
      <c r="E1020" s="22" t="s">
        <v>1537</v>
      </c>
      <c r="F1020" s="22" t="s">
        <v>1544</v>
      </c>
      <c r="G1020" s="22" t="s">
        <v>1577</v>
      </c>
      <c r="H1020" s="22" t="s">
        <v>1540</v>
      </c>
      <c r="I1020" s="22" t="s">
        <v>1537</v>
      </c>
      <c r="J1020" s="22" t="s">
        <v>1543</v>
      </c>
      <c r="K1020" s="20" t="str">
        <f>IF(Tabela813[[#This Row],[C]]&lt;&gt;"",IF(Tabela813[[#This Row],[RED]]&lt;&gt;"",(Tabela813[[#This Row],[RED]] &amp; "."),"") &amp; CONCATENATE(Tabela813[[#This Row],[C]],".",Tabela813[[#This Row],[O]],".",Tabela813[[#This Row],[E]],".",Tabela813[[#This Row],[D1]],".",Tabela813[[#This Row],[D2]],".",Tabela813[[#This Row],[D3]],".",Tabela813[[#This Row],[T]],".",Tabela813[[#This Row],[D4]]),"")</f>
        <v>1.7.1.7.52.0.1.00</v>
      </c>
      <c r="L1020" s="23" t="s">
        <v>1350</v>
      </c>
      <c r="M1020" s="20" t="str">
        <f t="shared" si="21"/>
        <v>S</v>
      </c>
      <c r="N1020" s="20">
        <f>IF(VALUE(Tabela813[[#This Row],[RED]]) &gt; 0,1,0) + IF(VALUE(J1020)&gt;0,8,IF(VALUE(I1020)&gt;0,7,IF(VALUE(H1020)&gt;0,6,IF(VALUE(G1020)&gt;0,5,IF(VALUE(F1020)&gt;0,4,IF(VALUE(E1020)&gt;0,3,IF(VALUE(D1020)&gt;0,2,1)))))))</f>
        <v>7</v>
      </c>
      <c r="O1020" s="22" t="s">
        <v>55</v>
      </c>
      <c r="P1020" s="1" t="s">
        <v>411</v>
      </c>
      <c r="Q1020" s="1"/>
      <c r="R1020" s="39"/>
      <c r="S1020" s="154" t="s">
        <v>158</v>
      </c>
      <c r="T1020" s="7" t="str">
        <f>Tabela813[[#This Row],[NR]]&amp;" - "&amp;Tabela813[[#This Row],[Especificação]]</f>
        <v>1.7.1.7.52.0.1.00 - Transferências de Convênios da União Destinadas a Programas de Assistência Social - Principal</v>
      </c>
    </row>
    <row r="1021" spans="1:20" ht="45" x14ac:dyDescent="0.25">
      <c r="A1021" s="179"/>
      <c r="B1021" s="51"/>
      <c r="C1021" s="22" t="s">
        <v>1537</v>
      </c>
      <c r="D1021" s="22" t="s">
        <v>1544</v>
      </c>
      <c r="E1021" s="22" t="s">
        <v>1537</v>
      </c>
      <c r="F1021" s="22" t="s">
        <v>1544</v>
      </c>
      <c r="G1021" s="22" t="s">
        <v>1577</v>
      </c>
      <c r="H1021" s="22" t="s">
        <v>1540</v>
      </c>
      <c r="I1021" s="22" t="s">
        <v>1537</v>
      </c>
      <c r="J1021" s="22" t="s">
        <v>1539</v>
      </c>
      <c r="K1021" s="20" t="str">
        <f>IF(Tabela813[[#This Row],[C]]&lt;&gt;"",IF(Tabela813[[#This Row],[RED]]&lt;&gt;"",(Tabela813[[#This Row],[RED]] &amp; "."),"") &amp; CONCATENATE(Tabela813[[#This Row],[C]],".",Tabela813[[#This Row],[O]],".",Tabela813[[#This Row],[E]],".",Tabela813[[#This Row],[D1]],".",Tabela813[[#This Row],[D2]],".",Tabela813[[#This Row],[D3]],".",Tabela813[[#This Row],[T]],".",Tabela813[[#This Row],[D4]]),"")</f>
        <v>1.7.1.7.52.0.1.01</v>
      </c>
      <c r="L1021" s="23" t="s">
        <v>1350</v>
      </c>
      <c r="M1021" s="20" t="str">
        <f t="shared" si="21"/>
        <v>A</v>
      </c>
      <c r="N1021" s="20">
        <f>IF(VALUE(Tabela813[[#This Row],[RED]]) &gt; 0,1,0) + IF(VALUE(J1021)&gt;0,8,IF(VALUE(I1021)&gt;0,7,IF(VALUE(H1021)&gt;0,6,IF(VALUE(G1021)&gt;0,5,IF(VALUE(F1021)&gt;0,4,IF(VALUE(E1021)&gt;0,3,IF(VALUE(D1021)&gt;0,2,1)))))))</f>
        <v>8</v>
      </c>
      <c r="O1021" s="22" t="s">
        <v>3107</v>
      </c>
      <c r="P1021" s="1" t="s">
        <v>411</v>
      </c>
      <c r="Q1021" s="1"/>
      <c r="R1021" s="39"/>
      <c r="S1021" s="154" t="s">
        <v>158</v>
      </c>
      <c r="T1021" s="7" t="str">
        <f>Tabela813[[#This Row],[NR]]&amp;" - "&amp;Tabela813[[#This Row],[Especificação]]</f>
        <v>1.7.1.7.52.0.1.01 - Transferências de Convênios da União Destinadas a Programas de Assistência Social - Principal</v>
      </c>
    </row>
    <row r="1022" spans="1:20" ht="45" x14ac:dyDescent="0.25">
      <c r="A1022" s="179"/>
      <c r="B1022" s="51"/>
      <c r="C1022" s="22" t="s">
        <v>1537</v>
      </c>
      <c r="D1022" s="22" t="s">
        <v>1544</v>
      </c>
      <c r="E1022" s="22" t="s">
        <v>1537</v>
      </c>
      <c r="F1022" s="22" t="s">
        <v>1544</v>
      </c>
      <c r="G1022" s="22" t="s">
        <v>1577</v>
      </c>
      <c r="H1022" s="22" t="s">
        <v>1540</v>
      </c>
      <c r="I1022" s="22" t="s">
        <v>1537</v>
      </c>
      <c r="J1022" s="22" t="s">
        <v>1541</v>
      </c>
      <c r="K1022" s="20" t="str">
        <f>IF(Tabela813[[#This Row],[C]]&lt;&gt;"",IF(Tabela813[[#This Row],[RED]]&lt;&gt;"",(Tabela813[[#This Row],[RED]] &amp; "."),"") &amp; CONCATENATE(Tabela813[[#This Row],[C]],".",Tabela813[[#This Row],[O]],".",Tabela813[[#This Row],[E]],".",Tabela813[[#This Row],[D1]],".",Tabela813[[#This Row],[D2]],".",Tabela813[[#This Row],[D3]],".",Tabela813[[#This Row],[T]],".",Tabela813[[#This Row],[D4]]),"")</f>
        <v>1.7.1.7.52.0.1.02</v>
      </c>
      <c r="L1022" s="23" t="s">
        <v>3808</v>
      </c>
      <c r="M1022" s="20" t="str">
        <f t="shared" si="21"/>
        <v>A</v>
      </c>
      <c r="N1022" s="20">
        <f>IF(VALUE(Tabela813[[#This Row],[RED]]) &gt; 0,1,0) + IF(VALUE(J1022)&gt;0,8,IF(VALUE(I1022)&gt;0,7,IF(VALUE(H1022)&gt;0,6,IF(VALUE(G1022)&gt;0,5,IF(VALUE(F1022)&gt;0,4,IF(VALUE(E1022)&gt;0,3,IF(VALUE(D1022)&gt;0,2,1)))))))</f>
        <v>8</v>
      </c>
      <c r="O1022" s="22" t="s">
        <v>3107</v>
      </c>
      <c r="P1022" s="1" t="s">
        <v>4182</v>
      </c>
      <c r="Q1022" s="1"/>
      <c r="R1022" s="39"/>
      <c r="S1022" s="154" t="s">
        <v>158</v>
      </c>
      <c r="T1022" s="7" t="str">
        <f>Tabela813[[#This Row],[NR]]&amp;" - "&amp;Tabela813[[#This Row],[Especificação]]</f>
        <v>1.7.1.7.52.0.1.02 - Transferências de Convênios da União Destinadas a Programas de Assistência Social - Transferências da União Decorrentes de Emendas Parlamentares Individuais - Finalidade Definida</v>
      </c>
    </row>
    <row r="1023" spans="1:20" ht="45" x14ac:dyDescent="0.25">
      <c r="A1023" s="179"/>
      <c r="B1023" s="51"/>
      <c r="C1023" s="22" t="s">
        <v>1537</v>
      </c>
      <c r="D1023" s="22" t="s">
        <v>1544</v>
      </c>
      <c r="E1023" s="22" t="s">
        <v>1537</v>
      </c>
      <c r="F1023" s="22" t="s">
        <v>1544</v>
      </c>
      <c r="G1023" s="22" t="s">
        <v>1577</v>
      </c>
      <c r="H1023" s="22" t="s">
        <v>1540</v>
      </c>
      <c r="I1023" s="22" t="s">
        <v>1537</v>
      </c>
      <c r="J1023" s="22" t="s">
        <v>1550</v>
      </c>
      <c r="K1023" s="20" t="str">
        <f>IF(Tabela813[[#This Row],[C]]&lt;&gt;"",IF(Tabela813[[#This Row],[RED]]&lt;&gt;"",(Tabela813[[#This Row],[RED]] &amp; "."),"") &amp; CONCATENATE(Tabela813[[#This Row],[C]],".",Tabela813[[#This Row],[O]],".",Tabela813[[#This Row],[E]],".",Tabela813[[#This Row],[D1]],".",Tabela813[[#This Row],[D2]],".",Tabela813[[#This Row],[D3]],".",Tabela813[[#This Row],[T]],".",Tabela813[[#This Row],[D4]]),"")</f>
        <v>1.7.1.7.52.0.1.03</v>
      </c>
      <c r="L1023" s="23" t="s">
        <v>3809</v>
      </c>
      <c r="M1023" s="20" t="str">
        <f t="shared" si="21"/>
        <v>A</v>
      </c>
      <c r="N1023" s="20">
        <f>IF(VALUE(Tabela813[[#This Row],[RED]]) &gt; 0,1,0) + IF(VALUE(J1023)&gt;0,8,IF(VALUE(I1023)&gt;0,7,IF(VALUE(H1023)&gt;0,6,IF(VALUE(G1023)&gt;0,5,IF(VALUE(F1023)&gt;0,4,IF(VALUE(E1023)&gt;0,3,IF(VALUE(D1023)&gt;0,2,1)))))))</f>
        <v>8</v>
      </c>
      <c r="O1023" s="22" t="s">
        <v>3107</v>
      </c>
      <c r="P1023" s="1" t="s">
        <v>4181</v>
      </c>
      <c r="Q1023" s="1"/>
      <c r="R1023" s="39"/>
      <c r="S1023" s="154" t="s">
        <v>158</v>
      </c>
      <c r="T1023" s="7" t="str">
        <f>Tabela813[[#This Row],[NR]]&amp;" - "&amp;Tabela813[[#This Row],[Especificação]]</f>
        <v>1.7.1.7.52.0.1.03 - Transferências de Convênios da União Destinadas a Programas de Assistência Social - Transferências da União Decorrentes de Emendas Parlamentares de Bancada</v>
      </c>
    </row>
    <row r="1024" spans="1:20" ht="30" x14ac:dyDescent="0.25">
      <c r="A1024" s="179"/>
      <c r="B1024" s="51"/>
      <c r="C1024" s="22" t="s">
        <v>1537</v>
      </c>
      <c r="D1024" s="22" t="s">
        <v>1544</v>
      </c>
      <c r="E1024" s="22" t="s">
        <v>1537</v>
      </c>
      <c r="F1024" s="22" t="s">
        <v>1544</v>
      </c>
      <c r="G1024" s="22" t="s">
        <v>1574</v>
      </c>
      <c r="H1024" s="22" t="s">
        <v>1540</v>
      </c>
      <c r="I1024" s="22" t="s">
        <v>1540</v>
      </c>
      <c r="J1024" s="22" t="s">
        <v>1543</v>
      </c>
      <c r="K1024" s="20" t="str">
        <f>IF(Tabela813[[#This Row],[C]]&lt;&gt;"",IF(Tabela813[[#This Row],[RED]]&lt;&gt;"",(Tabela813[[#This Row],[RED]] &amp; "."),"") &amp; CONCATENATE(Tabela813[[#This Row],[C]],".",Tabela813[[#This Row],[O]],".",Tabela813[[#This Row],[E]],".",Tabela813[[#This Row],[D1]],".",Tabela813[[#This Row],[D2]],".",Tabela813[[#This Row],[D3]],".",Tabela813[[#This Row],[T]],".",Tabela813[[#This Row],[D4]]),"")</f>
        <v>1.7.1.7.53.0.0.00</v>
      </c>
      <c r="L1024" s="23" t="s">
        <v>412</v>
      </c>
      <c r="M1024" s="20" t="str">
        <f t="shared" si="21"/>
        <v>S</v>
      </c>
      <c r="N1024" s="20">
        <f>IF(VALUE(Tabela813[[#This Row],[RED]]) &gt; 0,1,0) + IF(VALUE(J1024)&gt;0,8,IF(VALUE(I1024)&gt;0,7,IF(VALUE(H1024)&gt;0,6,IF(VALUE(G1024)&gt;0,5,IF(VALUE(F1024)&gt;0,4,IF(VALUE(E1024)&gt;0,3,IF(VALUE(D1024)&gt;0,2,1)))))))</f>
        <v>5</v>
      </c>
      <c r="O1024" s="22" t="s">
        <v>55</v>
      </c>
      <c r="P1024" s="1" t="s">
        <v>413</v>
      </c>
      <c r="Q1024" s="1"/>
      <c r="R1024" s="39"/>
      <c r="S1024" s="154" t="s">
        <v>158</v>
      </c>
      <c r="T1024" s="7" t="str">
        <f>Tabela813[[#This Row],[NR]]&amp;" - "&amp;Tabela813[[#This Row],[Especificação]]</f>
        <v>1.7.1.7.53.0.0.00 - Transferências de Convênios da União Destinadas a Programas de Combate à Fome</v>
      </c>
    </row>
    <row r="1025" spans="1:20" ht="30" x14ac:dyDescent="0.25">
      <c r="A1025" s="179"/>
      <c r="B1025" s="51"/>
      <c r="C1025" s="22" t="s">
        <v>1537</v>
      </c>
      <c r="D1025" s="22" t="s">
        <v>1544</v>
      </c>
      <c r="E1025" s="22" t="s">
        <v>1537</v>
      </c>
      <c r="F1025" s="22" t="s">
        <v>1544</v>
      </c>
      <c r="G1025" s="22" t="s">
        <v>1574</v>
      </c>
      <c r="H1025" s="22" t="s">
        <v>1540</v>
      </c>
      <c r="I1025" s="22" t="s">
        <v>1537</v>
      </c>
      <c r="J1025" s="22" t="s">
        <v>1543</v>
      </c>
      <c r="K1025" s="20" t="str">
        <f>IF(Tabela813[[#This Row],[C]]&lt;&gt;"",IF(Tabela813[[#This Row],[RED]]&lt;&gt;"",(Tabela813[[#This Row],[RED]] &amp; "."),"") &amp; CONCATENATE(Tabela813[[#This Row],[C]],".",Tabela813[[#This Row],[O]],".",Tabela813[[#This Row],[E]],".",Tabela813[[#This Row],[D1]],".",Tabela813[[#This Row],[D2]],".",Tabela813[[#This Row],[D3]],".",Tabela813[[#This Row],[T]],".",Tabela813[[#This Row],[D4]]),"")</f>
        <v>1.7.1.7.53.0.1.00</v>
      </c>
      <c r="L1025" s="23" t="s">
        <v>1351</v>
      </c>
      <c r="M1025" s="20" t="str">
        <f t="shared" si="21"/>
        <v>S</v>
      </c>
      <c r="N1025" s="20">
        <f>IF(VALUE(Tabela813[[#This Row],[RED]]) &gt; 0,1,0) + IF(VALUE(J1025)&gt;0,8,IF(VALUE(I1025)&gt;0,7,IF(VALUE(H1025)&gt;0,6,IF(VALUE(G1025)&gt;0,5,IF(VALUE(F1025)&gt;0,4,IF(VALUE(E1025)&gt;0,3,IF(VALUE(D1025)&gt;0,2,1)))))))</f>
        <v>7</v>
      </c>
      <c r="O1025" s="22" t="s">
        <v>55</v>
      </c>
      <c r="P1025" s="1" t="s">
        <v>413</v>
      </c>
      <c r="Q1025" s="1"/>
      <c r="R1025" s="39"/>
      <c r="S1025" s="154" t="s">
        <v>158</v>
      </c>
      <c r="T1025" s="7" t="str">
        <f>Tabela813[[#This Row],[NR]]&amp;" - "&amp;Tabela813[[#This Row],[Especificação]]</f>
        <v>1.7.1.7.53.0.1.00 - Transferências de Convênios da União Destinadas a Programas de Combate à Fome - Principal</v>
      </c>
    </row>
    <row r="1026" spans="1:20" ht="30" x14ac:dyDescent="0.25">
      <c r="A1026" s="179"/>
      <c r="B1026" s="51"/>
      <c r="C1026" s="22" t="s">
        <v>1537</v>
      </c>
      <c r="D1026" s="22" t="s">
        <v>1544</v>
      </c>
      <c r="E1026" s="22" t="s">
        <v>1537</v>
      </c>
      <c r="F1026" s="22" t="s">
        <v>1544</v>
      </c>
      <c r="G1026" s="22" t="s">
        <v>1574</v>
      </c>
      <c r="H1026" s="22" t="s">
        <v>1540</v>
      </c>
      <c r="I1026" s="22" t="s">
        <v>1537</v>
      </c>
      <c r="J1026" s="22" t="s">
        <v>1539</v>
      </c>
      <c r="K1026" s="20" t="str">
        <f>IF(Tabela813[[#This Row],[C]]&lt;&gt;"",IF(Tabela813[[#This Row],[RED]]&lt;&gt;"",(Tabela813[[#This Row],[RED]] &amp; "."),"") &amp; CONCATENATE(Tabela813[[#This Row],[C]],".",Tabela813[[#This Row],[O]],".",Tabela813[[#This Row],[E]],".",Tabela813[[#This Row],[D1]],".",Tabela813[[#This Row],[D2]],".",Tabela813[[#This Row],[D3]],".",Tabela813[[#This Row],[T]],".",Tabela813[[#This Row],[D4]]),"")</f>
        <v>1.7.1.7.53.0.1.01</v>
      </c>
      <c r="L1026" s="23" t="s">
        <v>1351</v>
      </c>
      <c r="M1026" s="20" t="str">
        <f t="shared" si="21"/>
        <v>A</v>
      </c>
      <c r="N1026" s="20">
        <f>IF(VALUE(Tabela813[[#This Row],[RED]]) &gt; 0,1,0) + IF(VALUE(J1026)&gt;0,8,IF(VALUE(I1026)&gt;0,7,IF(VALUE(H1026)&gt;0,6,IF(VALUE(G1026)&gt;0,5,IF(VALUE(F1026)&gt;0,4,IF(VALUE(E1026)&gt;0,3,IF(VALUE(D1026)&gt;0,2,1)))))))</f>
        <v>8</v>
      </c>
      <c r="O1026" s="22" t="s">
        <v>3107</v>
      </c>
      <c r="P1026" s="1" t="s">
        <v>413</v>
      </c>
      <c r="Q1026" s="1"/>
      <c r="R1026" s="39"/>
      <c r="S1026" s="154" t="s">
        <v>158</v>
      </c>
      <c r="T1026" s="7" t="str">
        <f>Tabela813[[#This Row],[NR]]&amp;" - "&amp;Tabela813[[#This Row],[Especificação]]</f>
        <v>1.7.1.7.53.0.1.01 - Transferências de Convênios da União Destinadas a Programas de Combate à Fome - Principal</v>
      </c>
    </row>
    <row r="1027" spans="1:20" ht="45" x14ac:dyDescent="0.25">
      <c r="A1027" s="196"/>
      <c r="B1027" s="51"/>
      <c r="C1027" s="22" t="s">
        <v>1537</v>
      </c>
      <c r="D1027" s="22" t="s">
        <v>1544</v>
      </c>
      <c r="E1027" s="22" t="s">
        <v>1537</v>
      </c>
      <c r="F1027" s="22" t="s">
        <v>1544</v>
      </c>
      <c r="G1027" s="22" t="s">
        <v>1574</v>
      </c>
      <c r="H1027" s="22" t="s">
        <v>1540</v>
      </c>
      <c r="I1027" s="22" t="s">
        <v>1537</v>
      </c>
      <c r="J1027" s="22" t="s">
        <v>1541</v>
      </c>
      <c r="K1027" s="20" t="str">
        <f>IF(Tabela813[[#This Row],[C]]&lt;&gt;"",IF(Tabela813[[#This Row],[RED]]&lt;&gt;"",(Tabela813[[#This Row],[RED]] &amp; "."),"") &amp; CONCATENATE(Tabela813[[#This Row],[C]],".",Tabela813[[#This Row],[O]],".",Tabela813[[#This Row],[E]],".",Tabela813[[#This Row],[D1]],".",Tabela813[[#This Row],[D2]],".",Tabela813[[#This Row],[D3]],".",Tabela813[[#This Row],[T]],".",Tabela813[[#This Row],[D4]]),"")</f>
        <v>1.7.1.7.53.0.1.02</v>
      </c>
      <c r="L1027" s="23" t="s">
        <v>3810</v>
      </c>
      <c r="M1027" s="20" t="str">
        <f t="shared" si="21"/>
        <v>A</v>
      </c>
      <c r="N1027" s="20">
        <f>IF(VALUE(Tabela813[[#This Row],[RED]]) &gt; 0,1,0) + IF(VALUE(J1027)&gt;0,8,IF(VALUE(I1027)&gt;0,7,IF(VALUE(H1027)&gt;0,6,IF(VALUE(G1027)&gt;0,5,IF(VALUE(F1027)&gt;0,4,IF(VALUE(E1027)&gt;0,3,IF(VALUE(D1027)&gt;0,2,1)))))))</f>
        <v>8</v>
      </c>
      <c r="O1027" s="22" t="s">
        <v>3107</v>
      </c>
      <c r="P1027" s="1" t="s">
        <v>4182</v>
      </c>
      <c r="Q1027" s="1"/>
      <c r="R1027" s="39"/>
      <c r="S1027" s="154" t="s">
        <v>158</v>
      </c>
      <c r="T1027" s="7" t="str">
        <f>Tabela813[[#This Row],[NR]]&amp;" - "&amp;Tabela813[[#This Row],[Especificação]]</f>
        <v>1.7.1.7.53.0.1.02 - Transferências de Convênios da União Destinadas a Programas de Combate à Fome - Transferências da União Decorrentes de Emendas Parlamentares Individuais - Finalidade Definida</v>
      </c>
    </row>
    <row r="1028" spans="1:20" ht="45" x14ac:dyDescent="0.25">
      <c r="A1028" s="196"/>
      <c r="B1028" s="51"/>
      <c r="C1028" s="22" t="s">
        <v>1537</v>
      </c>
      <c r="D1028" s="22" t="s">
        <v>1544</v>
      </c>
      <c r="E1028" s="22" t="s">
        <v>1537</v>
      </c>
      <c r="F1028" s="22" t="s">
        <v>1544</v>
      </c>
      <c r="G1028" s="22" t="s">
        <v>1574</v>
      </c>
      <c r="H1028" s="22" t="s">
        <v>1540</v>
      </c>
      <c r="I1028" s="22" t="s">
        <v>1537</v>
      </c>
      <c r="J1028" s="22" t="s">
        <v>1550</v>
      </c>
      <c r="K1028" s="20" t="str">
        <f>IF(Tabela813[[#This Row],[C]]&lt;&gt;"",IF(Tabela813[[#This Row],[RED]]&lt;&gt;"",(Tabela813[[#This Row],[RED]] &amp; "."),"") &amp; CONCATENATE(Tabela813[[#This Row],[C]],".",Tabela813[[#This Row],[O]],".",Tabela813[[#This Row],[E]],".",Tabela813[[#This Row],[D1]],".",Tabela813[[#This Row],[D2]],".",Tabela813[[#This Row],[D3]],".",Tabela813[[#This Row],[T]],".",Tabela813[[#This Row],[D4]]),"")</f>
        <v>1.7.1.7.53.0.1.03</v>
      </c>
      <c r="L1028" s="23" t="s">
        <v>6200</v>
      </c>
      <c r="M1028" s="20" t="str">
        <f t="shared" si="21"/>
        <v>A</v>
      </c>
      <c r="N1028" s="20">
        <f>IF(VALUE(Tabela813[[#This Row],[RED]]) &gt; 0,1,0) + IF(VALUE(J1028)&gt;0,8,IF(VALUE(I1028)&gt;0,7,IF(VALUE(H1028)&gt;0,6,IF(VALUE(G1028)&gt;0,5,IF(VALUE(F1028)&gt;0,4,IF(VALUE(E1028)&gt;0,3,IF(VALUE(D1028)&gt;0,2,1)))))))</f>
        <v>8</v>
      </c>
      <c r="O1028" s="22" t="s">
        <v>3107</v>
      </c>
      <c r="P1028" s="1" t="s">
        <v>4181</v>
      </c>
      <c r="Q1028" s="1"/>
      <c r="R1028" s="39"/>
      <c r="S1028" s="154" t="s">
        <v>158</v>
      </c>
      <c r="T1028" s="7" t="str">
        <f>Tabela813[[#This Row],[NR]]&amp;" - "&amp;Tabela813[[#This Row],[Especificação]]</f>
        <v>1.7.1.7.53.0.1.03 - Transferências de Convênios da União Destinadas a Programas de Combate à Fome - Transferências da União Decorrentes de Emendas Parlamentares de Bancada</v>
      </c>
    </row>
    <row r="1029" spans="1:20" ht="30" x14ac:dyDescent="0.25">
      <c r="A1029" s="182"/>
      <c r="B1029" s="51"/>
      <c r="C1029" s="22" t="s">
        <v>1537</v>
      </c>
      <c r="D1029" s="22" t="s">
        <v>1544</v>
      </c>
      <c r="E1029" s="22" t="s">
        <v>1537</v>
      </c>
      <c r="F1029" s="22" t="s">
        <v>1544</v>
      </c>
      <c r="G1029" s="22" t="s">
        <v>1578</v>
      </c>
      <c r="H1029" s="22" t="s">
        <v>1540</v>
      </c>
      <c r="I1029" s="22" t="s">
        <v>1540</v>
      </c>
      <c r="J1029" s="22" t="s">
        <v>1543</v>
      </c>
      <c r="K1029" s="20" t="str">
        <f>IF(Tabela813[[#This Row],[C]]&lt;&gt;"",IF(Tabela813[[#This Row],[RED]]&lt;&gt;"",(Tabela813[[#This Row],[RED]] &amp; "."),"") &amp; CONCATENATE(Tabela813[[#This Row],[C]],".",Tabela813[[#This Row],[O]],".",Tabela813[[#This Row],[E]],".",Tabela813[[#This Row],[D1]],".",Tabela813[[#This Row],[D2]],".",Tabela813[[#This Row],[D3]],".",Tabela813[[#This Row],[T]],".",Tabela813[[#This Row],[D4]]),"")</f>
        <v>1.7.1.7.54.0.0.00</v>
      </c>
      <c r="L1029" s="23" t="s">
        <v>414</v>
      </c>
      <c r="M1029" s="20" t="str">
        <f t="shared" si="21"/>
        <v>S</v>
      </c>
      <c r="N1029" s="20">
        <f>IF(VALUE(Tabela813[[#This Row],[RED]]) &gt; 0,1,0) + IF(VALUE(J1029)&gt;0,8,IF(VALUE(I1029)&gt;0,7,IF(VALUE(H1029)&gt;0,6,IF(VALUE(G1029)&gt;0,5,IF(VALUE(F1029)&gt;0,4,IF(VALUE(E1029)&gt;0,3,IF(VALUE(D1029)&gt;0,2,1)))))))</f>
        <v>5</v>
      </c>
      <c r="O1029" s="22" t="s">
        <v>55</v>
      </c>
      <c r="P1029" s="1" t="s">
        <v>415</v>
      </c>
      <c r="Q1029" s="1"/>
      <c r="R1029" s="39"/>
      <c r="S1029" s="154" t="s">
        <v>158</v>
      </c>
      <c r="T1029" s="7" t="str">
        <f>Tabela813[[#This Row],[NR]]&amp;" - "&amp;Tabela813[[#This Row],[Especificação]]</f>
        <v>1.7.1.7.54.0.0.00 - Transferências de Convênios da União Destinadas a Programas de Saneamento Básico</v>
      </c>
    </row>
    <row r="1030" spans="1:20" ht="30" x14ac:dyDescent="0.25">
      <c r="A1030" s="182"/>
      <c r="B1030" s="51"/>
      <c r="C1030" s="22" t="s">
        <v>1537</v>
      </c>
      <c r="D1030" s="22" t="s">
        <v>1544</v>
      </c>
      <c r="E1030" s="22" t="s">
        <v>1537</v>
      </c>
      <c r="F1030" s="22" t="s">
        <v>1544</v>
      </c>
      <c r="G1030" s="22" t="s">
        <v>1578</v>
      </c>
      <c r="H1030" s="22" t="s">
        <v>1540</v>
      </c>
      <c r="I1030" s="22" t="s">
        <v>1537</v>
      </c>
      <c r="J1030" s="22" t="s">
        <v>1543</v>
      </c>
      <c r="K1030" s="20" t="str">
        <f>IF(Tabela813[[#This Row],[C]]&lt;&gt;"",IF(Tabela813[[#This Row],[RED]]&lt;&gt;"",(Tabela813[[#This Row],[RED]] &amp; "."),"") &amp; CONCATENATE(Tabela813[[#This Row],[C]],".",Tabela813[[#This Row],[O]],".",Tabela813[[#This Row],[E]],".",Tabela813[[#This Row],[D1]],".",Tabela813[[#This Row],[D2]],".",Tabela813[[#This Row],[D3]],".",Tabela813[[#This Row],[T]],".",Tabela813[[#This Row],[D4]]),"")</f>
        <v>1.7.1.7.54.0.1.00</v>
      </c>
      <c r="L1030" s="23" t="s">
        <v>1352</v>
      </c>
      <c r="M1030" s="20" t="str">
        <f t="shared" si="21"/>
        <v>S</v>
      </c>
      <c r="N1030" s="20">
        <f>IF(VALUE(Tabela813[[#This Row],[RED]]) &gt; 0,1,0) + IF(VALUE(J1030)&gt;0,8,IF(VALUE(I1030)&gt;0,7,IF(VALUE(H1030)&gt;0,6,IF(VALUE(G1030)&gt;0,5,IF(VALUE(F1030)&gt;0,4,IF(VALUE(E1030)&gt;0,3,IF(VALUE(D1030)&gt;0,2,1)))))))</f>
        <v>7</v>
      </c>
      <c r="O1030" s="22" t="s">
        <v>55</v>
      </c>
      <c r="P1030" s="1" t="s">
        <v>415</v>
      </c>
      <c r="Q1030" s="1"/>
      <c r="R1030" s="39"/>
      <c r="S1030" s="154" t="s">
        <v>158</v>
      </c>
      <c r="T1030" s="7" t="str">
        <f>Tabela813[[#This Row],[NR]]&amp;" - "&amp;Tabela813[[#This Row],[Especificação]]</f>
        <v>1.7.1.7.54.0.1.00 - Transferências de Convênios da União Destinadas a Programas de Saneamento Básico - Principal</v>
      </c>
    </row>
    <row r="1031" spans="1:20" ht="30" x14ac:dyDescent="0.25">
      <c r="A1031" s="182"/>
      <c r="B1031" s="51"/>
      <c r="C1031" s="22" t="s">
        <v>1537</v>
      </c>
      <c r="D1031" s="22" t="s">
        <v>1544</v>
      </c>
      <c r="E1031" s="22" t="s">
        <v>1537</v>
      </c>
      <c r="F1031" s="22" t="s">
        <v>1544</v>
      </c>
      <c r="G1031" s="22" t="s">
        <v>1578</v>
      </c>
      <c r="H1031" s="22" t="s">
        <v>1540</v>
      </c>
      <c r="I1031" s="22" t="s">
        <v>1537</v>
      </c>
      <c r="J1031" s="22" t="s">
        <v>1539</v>
      </c>
      <c r="K1031" s="20" t="str">
        <f>IF(Tabela813[[#This Row],[C]]&lt;&gt;"",IF(Tabela813[[#This Row],[RED]]&lt;&gt;"",(Tabela813[[#This Row],[RED]] &amp; "."),"") &amp; CONCATENATE(Tabela813[[#This Row],[C]],".",Tabela813[[#This Row],[O]],".",Tabela813[[#This Row],[E]],".",Tabela813[[#This Row],[D1]],".",Tabela813[[#This Row],[D2]],".",Tabela813[[#This Row],[D3]],".",Tabela813[[#This Row],[T]],".",Tabela813[[#This Row],[D4]]),"")</f>
        <v>1.7.1.7.54.0.1.01</v>
      </c>
      <c r="L1031" s="23" t="s">
        <v>1352</v>
      </c>
      <c r="M1031" s="20" t="str">
        <f t="shared" si="21"/>
        <v>A</v>
      </c>
      <c r="N1031" s="20">
        <f>IF(VALUE(Tabela813[[#This Row],[RED]]) &gt; 0,1,0) + IF(VALUE(J1031)&gt;0,8,IF(VALUE(I1031)&gt;0,7,IF(VALUE(H1031)&gt;0,6,IF(VALUE(G1031)&gt;0,5,IF(VALUE(F1031)&gt;0,4,IF(VALUE(E1031)&gt;0,3,IF(VALUE(D1031)&gt;0,2,1)))))))</f>
        <v>8</v>
      </c>
      <c r="O1031" s="22" t="s">
        <v>3107</v>
      </c>
      <c r="P1031" s="1" t="s">
        <v>415</v>
      </c>
      <c r="Q1031" s="1"/>
      <c r="R1031" s="39"/>
      <c r="S1031" s="154" t="s">
        <v>158</v>
      </c>
      <c r="T1031" s="7" t="str">
        <f>Tabela813[[#This Row],[NR]]&amp;" - "&amp;Tabela813[[#This Row],[Especificação]]</f>
        <v>1.7.1.7.54.0.1.01 - Transferências de Convênios da União Destinadas a Programas de Saneamento Básico - Principal</v>
      </c>
    </row>
    <row r="1032" spans="1:20" ht="45" x14ac:dyDescent="0.25">
      <c r="A1032" s="7"/>
      <c r="B1032" s="51"/>
      <c r="C1032" s="22" t="s">
        <v>1537</v>
      </c>
      <c r="D1032" s="22" t="s">
        <v>1544</v>
      </c>
      <c r="E1032" s="22" t="s">
        <v>1537</v>
      </c>
      <c r="F1032" s="22" t="s">
        <v>1544</v>
      </c>
      <c r="G1032" s="22" t="s">
        <v>1578</v>
      </c>
      <c r="H1032" s="22" t="s">
        <v>1540</v>
      </c>
      <c r="I1032" s="22" t="s">
        <v>1537</v>
      </c>
      <c r="J1032" s="22" t="s">
        <v>1541</v>
      </c>
      <c r="K1032" s="20" t="str">
        <f>IF(Tabela813[[#This Row],[C]]&lt;&gt;"",IF(Tabela813[[#This Row],[RED]]&lt;&gt;"",(Tabela813[[#This Row],[RED]] &amp; "."),"") &amp; CONCATENATE(Tabela813[[#This Row],[C]],".",Tabela813[[#This Row],[O]],".",Tabela813[[#This Row],[E]],".",Tabela813[[#This Row],[D1]],".",Tabela813[[#This Row],[D2]],".",Tabela813[[#This Row],[D3]],".",Tabela813[[#This Row],[T]],".",Tabela813[[#This Row],[D4]]),"")</f>
        <v>1.7.1.7.54.0.1.02</v>
      </c>
      <c r="L1032" s="23" t="s">
        <v>3811</v>
      </c>
      <c r="M1032" s="20" t="str">
        <f t="shared" si="21"/>
        <v>A</v>
      </c>
      <c r="N1032" s="20">
        <f>IF(VALUE(Tabela813[[#This Row],[RED]]) &gt; 0,1,0) + IF(VALUE(J1032)&gt;0,8,IF(VALUE(I1032)&gt;0,7,IF(VALUE(H1032)&gt;0,6,IF(VALUE(G1032)&gt;0,5,IF(VALUE(F1032)&gt;0,4,IF(VALUE(E1032)&gt;0,3,IF(VALUE(D1032)&gt;0,2,1)))))))</f>
        <v>8</v>
      </c>
      <c r="O1032" s="22" t="s">
        <v>3107</v>
      </c>
      <c r="P1032" s="1" t="s">
        <v>4182</v>
      </c>
      <c r="Q1032" s="1"/>
      <c r="R1032" s="39"/>
      <c r="S1032" s="154" t="s">
        <v>158</v>
      </c>
      <c r="T1032" s="7" t="str">
        <f>Tabela813[[#This Row],[NR]]&amp;" - "&amp;Tabela813[[#This Row],[Especificação]]</f>
        <v>1.7.1.7.54.0.1.02 - Transferências de Convênios da União Destinadas a Programas de Saneamento Básico - Transferências da União Decorrentes de Emendas Parlamentares Individuais - Finalidade Definida</v>
      </c>
    </row>
    <row r="1033" spans="1:20" ht="45" x14ac:dyDescent="0.25">
      <c r="A1033" s="7"/>
      <c r="B1033" s="51"/>
      <c r="C1033" s="22" t="s">
        <v>1537</v>
      </c>
      <c r="D1033" s="22" t="s">
        <v>1544</v>
      </c>
      <c r="E1033" s="22" t="s">
        <v>1537</v>
      </c>
      <c r="F1033" s="22" t="s">
        <v>1544</v>
      </c>
      <c r="G1033" s="22" t="s">
        <v>1578</v>
      </c>
      <c r="H1033" s="22" t="s">
        <v>1540</v>
      </c>
      <c r="I1033" s="22" t="s">
        <v>1537</v>
      </c>
      <c r="J1033" s="22" t="s">
        <v>1550</v>
      </c>
      <c r="K1033" s="20" t="str">
        <f>IF(Tabela813[[#This Row],[C]]&lt;&gt;"",IF(Tabela813[[#This Row],[RED]]&lt;&gt;"",(Tabela813[[#This Row],[RED]] &amp; "."),"") &amp; CONCATENATE(Tabela813[[#This Row],[C]],".",Tabela813[[#This Row],[O]],".",Tabela813[[#This Row],[E]],".",Tabela813[[#This Row],[D1]],".",Tabela813[[#This Row],[D2]],".",Tabela813[[#This Row],[D3]],".",Tabela813[[#This Row],[T]],".",Tabela813[[#This Row],[D4]]),"")</f>
        <v>1.7.1.7.54.0.1.03</v>
      </c>
      <c r="L1033" s="23" t="s">
        <v>3812</v>
      </c>
      <c r="M1033" s="20" t="str">
        <f t="shared" si="21"/>
        <v>A</v>
      </c>
      <c r="N1033" s="20">
        <f>IF(VALUE(Tabela813[[#This Row],[RED]]) &gt; 0,1,0) + IF(VALUE(J1033)&gt;0,8,IF(VALUE(I1033)&gt;0,7,IF(VALUE(H1033)&gt;0,6,IF(VALUE(G1033)&gt;0,5,IF(VALUE(F1033)&gt;0,4,IF(VALUE(E1033)&gt;0,3,IF(VALUE(D1033)&gt;0,2,1)))))))</f>
        <v>8</v>
      </c>
      <c r="O1033" s="22" t="s">
        <v>3107</v>
      </c>
      <c r="P1033" s="1" t="s">
        <v>4181</v>
      </c>
      <c r="Q1033" s="1"/>
      <c r="R1033" s="39"/>
      <c r="S1033" s="154" t="s">
        <v>158</v>
      </c>
      <c r="T1033" s="7" t="str">
        <f>Tabela813[[#This Row],[NR]]&amp;" - "&amp;Tabela813[[#This Row],[Especificação]]</f>
        <v>1.7.1.7.54.0.1.03 - Transferências de Convênios da União Destinadas a Programas de Saneamento Básico - Transferências da União Decorrentes de Emendas Parlamentares de Bancada</v>
      </c>
    </row>
    <row r="1034" spans="1:20" ht="30" x14ac:dyDescent="0.25">
      <c r="A1034" s="7"/>
      <c r="B1034" s="51"/>
      <c r="C1034" s="17" t="s">
        <v>1537</v>
      </c>
      <c r="D1034" s="18" t="s">
        <v>1544</v>
      </c>
      <c r="E1034" s="18" t="s">
        <v>1537</v>
      </c>
      <c r="F1034" s="18" t="s">
        <v>1544</v>
      </c>
      <c r="G1034" s="18" t="s">
        <v>1553</v>
      </c>
      <c r="H1034" s="22">
        <v>0</v>
      </c>
      <c r="I1034" s="18" t="s">
        <v>1540</v>
      </c>
      <c r="J1034" s="22" t="s">
        <v>1543</v>
      </c>
      <c r="K1034" s="20" t="str">
        <f>IF(Tabela813[[#This Row],[C]]&lt;&gt;"",IF(Tabela813[[#This Row],[RED]]&lt;&gt;"",(Tabela813[[#This Row],[RED]] &amp; "."),"") &amp; CONCATENATE(Tabela813[[#This Row],[C]],".",Tabela813[[#This Row],[O]],".",Tabela813[[#This Row],[E]],".",Tabela813[[#This Row],[D1]],".",Tabela813[[#This Row],[D2]],".",Tabela813[[#This Row],[D3]],".",Tabela813[[#This Row],[T]],".",Tabela813[[#This Row],[D4]]),"")</f>
        <v>1.7.1.7.99.0.0.00</v>
      </c>
      <c r="L1034" s="1" t="s">
        <v>3027</v>
      </c>
      <c r="M1034" s="20" t="str">
        <f t="shared" si="21"/>
        <v>S</v>
      </c>
      <c r="N1034" s="20">
        <f>IF(VALUE(Tabela813[[#This Row],[RED]]) &gt; 0,1,0) + IF(VALUE(J1034)&gt;0,8,IF(VALUE(I1034)&gt;0,7,IF(VALUE(H1034)&gt;0,6,IF(VALUE(G1034)&gt;0,5,IF(VALUE(F1034)&gt;0,4,IF(VALUE(E1034)&gt;0,3,IF(VALUE(D1034)&gt;0,2,1)))))))</f>
        <v>5</v>
      </c>
      <c r="O1034" s="22" t="s">
        <v>51</v>
      </c>
      <c r="P1034" s="1" t="s">
        <v>3028</v>
      </c>
      <c r="Q1034" s="1"/>
      <c r="R1034" s="39"/>
      <c r="S1034" s="154" t="s">
        <v>158</v>
      </c>
      <c r="T1034" s="7" t="str">
        <f>Tabela813[[#This Row],[NR]]&amp;" - "&amp;Tabela813[[#This Row],[Especificação]]</f>
        <v>1.7.1.7.99.0.0.00 - Outras Transferências de Convênios da União e de Suas Entidades</v>
      </c>
    </row>
    <row r="1035" spans="1:20" ht="30" x14ac:dyDescent="0.25">
      <c r="A1035" s="7"/>
      <c r="B1035" s="51"/>
      <c r="C1035" s="17" t="s">
        <v>1537</v>
      </c>
      <c r="D1035" s="18" t="s">
        <v>1544</v>
      </c>
      <c r="E1035" s="18" t="s">
        <v>1537</v>
      </c>
      <c r="F1035" s="18" t="s">
        <v>1544</v>
      </c>
      <c r="G1035" s="18" t="s">
        <v>1553</v>
      </c>
      <c r="H1035" s="18" t="s">
        <v>1540</v>
      </c>
      <c r="I1035" s="22" t="s">
        <v>1537</v>
      </c>
      <c r="J1035" s="22" t="s">
        <v>1543</v>
      </c>
      <c r="K1035" s="20" t="str">
        <f>IF(Tabela813[[#This Row],[C]]&lt;&gt;"",IF(Tabela813[[#This Row],[RED]]&lt;&gt;"",(Tabela813[[#This Row],[RED]] &amp; "."),"") &amp; CONCATENATE(Tabela813[[#This Row],[C]],".",Tabela813[[#This Row],[O]],".",Tabela813[[#This Row],[E]],".",Tabela813[[#This Row],[D1]],".",Tabela813[[#This Row],[D2]],".",Tabela813[[#This Row],[D3]],".",Tabela813[[#This Row],[T]],".",Tabela813[[#This Row],[D4]]),"")</f>
        <v>1.7.1.7.99.0.1.00</v>
      </c>
      <c r="L1035" s="1" t="s">
        <v>3027</v>
      </c>
      <c r="M1035" s="20" t="str">
        <f t="shared" si="21"/>
        <v>S</v>
      </c>
      <c r="N1035" s="20">
        <f>IF(VALUE(Tabela813[[#This Row],[RED]]) &gt; 0,1,0) + IF(VALUE(J1035)&gt;0,8,IF(VALUE(I1035)&gt;0,7,IF(VALUE(H1035)&gt;0,6,IF(VALUE(G1035)&gt;0,5,IF(VALUE(F1035)&gt;0,4,IF(VALUE(E1035)&gt;0,3,IF(VALUE(D1035)&gt;0,2,1)))))))</f>
        <v>7</v>
      </c>
      <c r="O1035" s="22" t="s">
        <v>51</v>
      </c>
      <c r="P1035" s="1" t="s">
        <v>3028</v>
      </c>
      <c r="Q1035" s="1"/>
      <c r="R1035" s="39"/>
      <c r="S1035" s="154" t="s">
        <v>158</v>
      </c>
      <c r="T1035" s="7" t="str">
        <f>Tabela813[[#This Row],[NR]]&amp;" - "&amp;Tabela813[[#This Row],[Especificação]]</f>
        <v>1.7.1.7.99.0.1.00 - Outras Transferências de Convênios da União e de Suas Entidades</v>
      </c>
    </row>
    <row r="1036" spans="1:20" ht="30" x14ac:dyDescent="0.25">
      <c r="A1036" s="7"/>
      <c r="B1036" s="51"/>
      <c r="C1036" s="17" t="s">
        <v>1537</v>
      </c>
      <c r="D1036" s="18" t="s">
        <v>1544</v>
      </c>
      <c r="E1036" s="18" t="s">
        <v>1537</v>
      </c>
      <c r="F1036" s="18" t="s">
        <v>1544</v>
      </c>
      <c r="G1036" s="18" t="s">
        <v>1553</v>
      </c>
      <c r="H1036" s="18" t="s">
        <v>1540</v>
      </c>
      <c r="I1036" s="22" t="s">
        <v>1537</v>
      </c>
      <c r="J1036" s="22" t="s">
        <v>1539</v>
      </c>
      <c r="K1036" s="20" t="str">
        <f>IF(Tabela813[[#This Row],[C]]&lt;&gt;"",IF(Tabela813[[#This Row],[RED]]&lt;&gt;"",(Tabela813[[#This Row],[RED]] &amp; "."),"") &amp; CONCATENATE(Tabela813[[#This Row],[C]],".",Tabela813[[#This Row],[O]],".",Tabela813[[#This Row],[E]],".",Tabela813[[#This Row],[D1]],".",Tabela813[[#This Row],[D2]],".",Tabela813[[#This Row],[D3]],".",Tabela813[[#This Row],[T]],".",Tabela813[[#This Row],[D4]]),"")</f>
        <v>1.7.1.7.99.0.1.01</v>
      </c>
      <c r="L1036" s="1" t="s">
        <v>3813</v>
      </c>
      <c r="M1036" s="20" t="str">
        <f t="shared" si="21"/>
        <v>A</v>
      </c>
      <c r="N1036" s="20">
        <f>IF(VALUE(Tabela813[[#This Row],[RED]]) &gt; 0,1,0) + IF(VALUE(J1036)&gt;0,8,IF(VALUE(I1036)&gt;0,7,IF(VALUE(H1036)&gt;0,6,IF(VALUE(G1036)&gt;0,5,IF(VALUE(F1036)&gt;0,4,IF(VALUE(E1036)&gt;0,3,IF(VALUE(D1036)&gt;0,2,1)))))))</f>
        <v>8</v>
      </c>
      <c r="O1036" s="22" t="s">
        <v>3107</v>
      </c>
      <c r="P1036" s="1" t="s">
        <v>3028</v>
      </c>
      <c r="Q1036" s="1"/>
      <c r="R1036" s="39"/>
      <c r="S1036" s="154" t="s">
        <v>158</v>
      </c>
      <c r="T1036" s="7" t="str">
        <f>Tabela813[[#This Row],[NR]]&amp;" - "&amp;Tabela813[[#This Row],[Especificação]]</f>
        <v>1.7.1.7.99.0.1.01 - Outras Transferências de Convênios da União e de Suas Entidades - Principal</v>
      </c>
    </row>
    <row r="1037" spans="1:20" ht="45" x14ac:dyDescent="0.25">
      <c r="A1037" s="179"/>
      <c r="B1037" s="51"/>
      <c r="C1037" s="17" t="s">
        <v>1537</v>
      </c>
      <c r="D1037" s="18" t="s">
        <v>1544</v>
      </c>
      <c r="E1037" s="18" t="s">
        <v>1537</v>
      </c>
      <c r="F1037" s="18" t="s">
        <v>1544</v>
      </c>
      <c r="G1037" s="18" t="s">
        <v>1553</v>
      </c>
      <c r="H1037" s="18" t="s">
        <v>1540</v>
      </c>
      <c r="I1037" s="22" t="s">
        <v>1537</v>
      </c>
      <c r="J1037" s="22" t="s">
        <v>1541</v>
      </c>
      <c r="K1037" s="20" t="str">
        <f>IF(Tabela813[[#This Row],[C]]&lt;&gt;"",IF(Tabela813[[#This Row],[RED]]&lt;&gt;"",(Tabela813[[#This Row],[RED]] &amp; "."),"") &amp; CONCATENATE(Tabela813[[#This Row],[C]],".",Tabela813[[#This Row],[O]],".",Tabela813[[#This Row],[E]],".",Tabela813[[#This Row],[D1]],".",Tabela813[[#This Row],[D2]],".",Tabela813[[#This Row],[D3]],".",Tabela813[[#This Row],[T]],".",Tabela813[[#This Row],[D4]]),"")</f>
        <v>1.7.1.7.99.0.1.02</v>
      </c>
      <c r="L1037" s="1" t="s">
        <v>3814</v>
      </c>
      <c r="M1037" s="20" t="str">
        <f t="shared" si="21"/>
        <v>A</v>
      </c>
      <c r="N1037" s="20">
        <f>IF(VALUE(Tabela813[[#This Row],[RED]]) &gt; 0,1,0) + IF(VALUE(J1037)&gt;0,8,IF(VALUE(I1037)&gt;0,7,IF(VALUE(H1037)&gt;0,6,IF(VALUE(G1037)&gt;0,5,IF(VALUE(F1037)&gt;0,4,IF(VALUE(E1037)&gt;0,3,IF(VALUE(D1037)&gt;0,2,1)))))))</f>
        <v>8</v>
      </c>
      <c r="O1037" s="22" t="s">
        <v>3107</v>
      </c>
      <c r="P1037" s="1" t="s">
        <v>4182</v>
      </c>
      <c r="Q1037" s="1"/>
      <c r="R1037" s="39"/>
      <c r="S1037" s="154" t="s">
        <v>158</v>
      </c>
      <c r="T1037" s="7" t="str">
        <f>Tabela813[[#This Row],[NR]]&amp;" - "&amp;Tabela813[[#This Row],[Especificação]]</f>
        <v>1.7.1.7.99.0.1.02 - Outras Transferências de Convênios da União e de Suas Entidades - Transferências da União Decorrentes de Emendas Parlamentares Individuais - Finalidade Definida</v>
      </c>
    </row>
    <row r="1038" spans="1:20" ht="45" x14ac:dyDescent="0.25">
      <c r="A1038" s="7"/>
      <c r="B1038" s="51"/>
      <c r="C1038" s="17" t="s">
        <v>1537</v>
      </c>
      <c r="D1038" s="18" t="s">
        <v>1544</v>
      </c>
      <c r="E1038" s="18" t="s">
        <v>1537</v>
      </c>
      <c r="F1038" s="18" t="s">
        <v>1544</v>
      </c>
      <c r="G1038" s="18" t="s">
        <v>1553</v>
      </c>
      <c r="H1038" s="18" t="s">
        <v>1540</v>
      </c>
      <c r="I1038" s="22" t="s">
        <v>1537</v>
      </c>
      <c r="J1038" s="22" t="s">
        <v>1550</v>
      </c>
      <c r="K1038" s="20" t="str">
        <f>IF(Tabela813[[#This Row],[C]]&lt;&gt;"",IF(Tabela813[[#This Row],[RED]]&lt;&gt;"",(Tabela813[[#This Row],[RED]] &amp; "."),"") &amp; CONCATENATE(Tabela813[[#This Row],[C]],".",Tabela813[[#This Row],[O]],".",Tabela813[[#This Row],[E]],".",Tabela813[[#This Row],[D1]],".",Tabela813[[#This Row],[D2]],".",Tabela813[[#This Row],[D3]],".",Tabela813[[#This Row],[T]],".",Tabela813[[#This Row],[D4]]),"")</f>
        <v>1.7.1.7.99.0.1.03</v>
      </c>
      <c r="L1038" s="23" t="s">
        <v>3815</v>
      </c>
      <c r="M1038" s="20" t="str">
        <f t="shared" si="21"/>
        <v>A</v>
      </c>
      <c r="N1038" s="20">
        <f>IF(VALUE(Tabela813[[#This Row],[RED]]) &gt; 0,1,0) + IF(VALUE(J1038)&gt;0,8,IF(VALUE(I1038)&gt;0,7,IF(VALUE(H1038)&gt;0,6,IF(VALUE(G1038)&gt;0,5,IF(VALUE(F1038)&gt;0,4,IF(VALUE(E1038)&gt;0,3,IF(VALUE(D1038)&gt;0,2,1)))))))</f>
        <v>8</v>
      </c>
      <c r="O1038" s="22" t="s">
        <v>3107</v>
      </c>
      <c r="P1038" s="1" t="s">
        <v>4181</v>
      </c>
      <c r="Q1038" s="1"/>
      <c r="R1038" s="39"/>
      <c r="S1038" s="154" t="s">
        <v>158</v>
      </c>
      <c r="T1038" s="7" t="str">
        <f>Tabela813[[#This Row],[NR]]&amp;" - "&amp;Tabela813[[#This Row],[Especificação]]</f>
        <v>1.7.1.7.99.0.1.03 - Outras Transferências de Convênios da União e de Suas Entidades - Transferências da União Decorrentes de Emendas Parlamentares de Bancada</v>
      </c>
    </row>
    <row r="1039" spans="1:20" x14ac:dyDescent="0.25">
      <c r="A1039" s="179"/>
      <c r="B1039" s="51"/>
      <c r="C1039" s="22" t="s">
        <v>1537</v>
      </c>
      <c r="D1039" s="22" t="s">
        <v>1544</v>
      </c>
      <c r="E1039" s="22" t="s">
        <v>1537</v>
      </c>
      <c r="F1039" s="22" t="s">
        <v>1549</v>
      </c>
      <c r="G1039" s="22" t="s">
        <v>1543</v>
      </c>
      <c r="H1039" s="22" t="s">
        <v>1540</v>
      </c>
      <c r="I1039" s="22" t="s">
        <v>1540</v>
      </c>
      <c r="J1039" s="22" t="s">
        <v>1543</v>
      </c>
      <c r="K1039" s="20" t="str">
        <f>IF(Tabela813[[#This Row],[C]]&lt;&gt;"",IF(Tabela813[[#This Row],[RED]]&lt;&gt;"",(Tabela813[[#This Row],[RED]] &amp; "."),"") &amp; CONCATENATE(Tabela813[[#This Row],[C]],".",Tabela813[[#This Row],[O]],".",Tabela813[[#This Row],[E]],".",Tabela813[[#This Row],[D1]],".",Tabela813[[#This Row],[D2]],".",Tabela813[[#This Row],[D3]],".",Tabela813[[#This Row],[T]],".",Tabela813[[#This Row],[D4]]),"")</f>
        <v>1.7.1.9.00.0.0.00</v>
      </c>
      <c r="L1039" s="23" t="s">
        <v>3816</v>
      </c>
      <c r="M1039" s="20" t="str">
        <f t="shared" si="21"/>
        <v>S</v>
      </c>
      <c r="N1039" s="20">
        <f>IF(VALUE(Tabela813[[#This Row],[RED]]) &gt; 0,1,0) + IF(VALUE(J1039)&gt;0,8,IF(VALUE(I1039)&gt;0,7,IF(VALUE(H1039)&gt;0,6,IF(VALUE(G1039)&gt;0,5,IF(VALUE(F1039)&gt;0,4,IF(VALUE(E1039)&gt;0,3,IF(VALUE(D1039)&gt;0,2,1)))))))</f>
        <v>4</v>
      </c>
      <c r="O1039" s="22" t="s">
        <v>45</v>
      </c>
      <c r="P1039" s="1" t="s">
        <v>3030</v>
      </c>
      <c r="Q1039" s="1"/>
      <c r="R1039" s="39"/>
      <c r="S1039" s="154" t="s">
        <v>158</v>
      </c>
      <c r="T1039" s="7" t="str">
        <f>Tabela813[[#This Row],[NR]]&amp;" - "&amp;Tabela813[[#This Row],[Especificação]]</f>
        <v>1.7.1.9.00.0.0.00 - Outras Transferências de Recursos da União e de Suas Entidades</v>
      </c>
    </row>
    <row r="1040" spans="1:20" x14ac:dyDescent="0.25">
      <c r="A1040" s="179"/>
      <c r="B1040" s="51"/>
      <c r="C1040" s="22" t="s">
        <v>1537</v>
      </c>
      <c r="D1040" s="22" t="s">
        <v>1544</v>
      </c>
      <c r="E1040" s="22" t="s">
        <v>1537</v>
      </c>
      <c r="F1040" s="22" t="s">
        <v>1549</v>
      </c>
      <c r="G1040" s="22" t="s">
        <v>1577</v>
      </c>
      <c r="H1040" s="22" t="s">
        <v>1540</v>
      </c>
      <c r="I1040" s="22" t="s">
        <v>1540</v>
      </c>
      <c r="J1040" s="22" t="s">
        <v>1543</v>
      </c>
      <c r="K1040" s="20" t="str">
        <f>IF(Tabela813[[#This Row],[C]]&lt;&gt;"",IF(Tabela813[[#This Row],[RED]]&lt;&gt;"",(Tabela813[[#This Row],[RED]] &amp; "."),"") &amp; CONCATENATE(Tabela813[[#This Row],[C]],".",Tabela813[[#This Row],[O]],".",Tabela813[[#This Row],[E]],".",Tabela813[[#This Row],[D1]],".",Tabela813[[#This Row],[D2]],".",Tabela813[[#This Row],[D3]],".",Tabela813[[#This Row],[T]],".",Tabela813[[#This Row],[D4]]),"")</f>
        <v>1.7.1.9.52.0.0.00</v>
      </c>
      <c r="L1040" s="23" t="s">
        <v>419</v>
      </c>
      <c r="M1040" s="20" t="str">
        <f t="shared" si="21"/>
        <v>S</v>
      </c>
      <c r="N1040" s="20">
        <f>IF(VALUE(Tabela813[[#This Row],[RED]]) &gt; 0,1,0) + IF(VALUE(J1040)&gt;0,8,IF(VALUE(I1040)&gt;0,7,IF(VALUE(H1040)&gt;0,6,IF(VALUE(G1040)&gt;0,5,IF(VALUE(F1040)&gt;0,4,IF(VALUE(E1040)&gt;0,3,IF(VALUE(D1040)&gt;0,2,1)))))))</f>
        <v>5</v>
      </c>
      <c r="O1040" s="22" t="s">
        <v>55</v>
      </c>
      <c r="P1040" s="1" t="s">
        <v>420</v>
      </c>
      <c r="Q1040" s="1"/>
      <c r="R1040" s="39"/>
      <c r="S1040" s="154" t="s">
        <v>158</v>
      </c>
      <c r="T1040" s="7" t="str">
        <f>Tabela813[[#This Row],[NR]]&amp;" - "&amp;Tabela813[[#This Row],[Especificação]]</f>
        <v>1.7.1.9.52.0.0.00 - Transferências da União a Consórcios Públicos</v>
      </c>
    </row>
    <row r="1041" spans="1:20" ht="32.25" customHeight="1" x14ac:dyDescent="0.25">
      <c r="A1041" s="179"/>
      <c r="B1041" s="51"/>
      <c r="C1041" s="22" t="s">
        <v>1537</v>
      </c>
      <c r="D1041" s="22" t="s">
        <v>1544</v>
      </c>
      <c r="E1041" s="22" t="s">
        <v>1537</v>
      </c>
      <c r="F1041" s="22" t="s">
        <v>1549</v>
      </c>
      <c r="G1041" s="22" t="s">
        <v>1577</v>
      </c>
      <c r="H1041" s="22" t="s">
        <v>1540</v>
      </c>
      <c r="I1041" s="22" t="s">
        <v>1537</v>
      </c>
      <c r="J1041" s="22" t="s">
        <v>1543</v>
      </c>
      <c r="K1041" s="20" t="str">
        <f>IF(Tabela813[[#This Row],[C]]&lt;&gt;"",IF(Tabela813[[#This Row],[RED]]&lt;&gt;"",(Tabela813[[#This Row],[RED]] &amp; "."),"") &amp; CONCATENATE(Tabela813[[#This Row],[C]],".",Tabela813[[#This Row],[O]],".",Tabela813[[#This Row],[E]],".",Tabela813[[#This Row],[D1]],".",Tabela813[[#This Row],[D2]],".",Tabela813[[#This Row],[D3]],".",Tabela813[[#This Row],[T]],".",Tabela813[[#This Row],[D4]]),"")</f>
        <v>1.7.1.9.52.0.1.00</v>
      </c>
      <c r="L1041" s="23" t="s">
        <v>1353</v>
      </c>
      <c r="M1041" s="20" t="str">
        <f t="shared" si="21"/>
        <v>A</v>
      </c>
      <c r="N1041" s="20">
        <f>IF(VALUE(Tabela813[[#This Row],[RED]]) &gt; 0,1,0) + IF(VALUE(J1041)&gt;0,8,IF(VALUE(I1041)&gt;0,7,IF(VALUE(H1041)&gt;0,6,IF(VALUE(G1041)&gt;0,5,IF(VALUE(F1041)&gt;0,4,IF(VALUE(E1041)&gt;0,3,IF(VALUE(D1041)&gt;0,2,1)))))))</f>
        <v>7</v>
      </c>
      <c r="O1041" s="22" t="s">
        <v>55</v>
      </c>
      <c r="P1041" s="1" t="s">
        <v>420</v>
      </c>
      <c r="Q1041" s="1"/>
      <c r="R1041" s="39"/>
      <c r="S1041" s="154" t="s">
        <v>158</v>
      </c>
      <c r="T1041" s="7" t="str">
        <f>Tabela813[[#This Row],[NR]]&amp;" - "&amp;Tabela813[[#This Row],[Especificação]]</f>
        <v>1.7.1.9.52.0.1.00 - Transferências da União a Consórcios Públicos - Principal</v>
      </c>
    </row>
    <row r="1042" spans="1:20" ht="30" x14ac:dyDescent="0.25">
      <c r="A1042" s="184"/>
      <c r="B1042" s="51"/>
      <c r="C1042" s="22" t="s">
        <v>1537</v>
      </c>
      <c r="D1042" s="22" t="s">
        <v>1544</v>
      </c>
      <c r="E1042" s="22" t="s">
        <v>1537</v>
      </c>
      <c r="F1042" s="22" t="s">
        <v>1549</v>
      </c>
      <c r="G1042" s="22" t="s">
        <v>1574</v>
      </c>
      <c r="H1042" s="22" t="s">
        <v>1540</v>
      </c>
      <c r="I1042" s="22" t="s">
        <v>1540</v>
      </c>
      <c r="J1042" s="22" t="s">
        <v>1543</v>
      </c>
      <c r="K1042" s="20" t="str">
        <f>IF(Tabela813[[#This Row],[C]]&lt;&gt;"",IF(Tabela813[[#This Row],[RED]]&lt;&gt;"",(Tabela813[[#This Row],[RED]] &amp; "."),"") &amp; CONCATENATE(Tabela813[[#This Row],[C]],".",Tabela813[[#This Row],[O]],".",Tabela813[[#This Row],[E]],".",Tabela813[[#This Row],[D1]],".",Tabela813[[#This Row],[D2]],".",Tabela813[[#This Row],[D3]],".",Tabela813[[#This Row],[T]],".",Tabela813[[#This Row],[D4]]),"")</f>
        <v>1.7.1.9.53.0.0.00</v>
      </c>
      <c r="L1042" s="23" t="s">
        <v>421</v>
      </c>
      <c r="M1042" s="20" t="str">
        <f t="shared" si="21"/>
        <v>S</v>
      </c>
      <c r="N1042" s="20">
        <f>IF(VALUE(Tabela813[[#This Row],[RED]]) &gt; 0,1,0) + IF(VALUE(J1042)&gt;0,8,IF(VALUE(I1042)&gt;0,7,IF(VALUE(H1042)&gt;0,6,IF(VALUE(G1042)&gt;0,5,IF(VALUE(F1042)&gt;0,4,IF(VALUE(E1042)&gt;0,3,IF(VALUE(D1042)&gt;0,2,1)))))))</f>
        <v>5</v>
      </c>
      <c r="O1042" s="22" t="s">
        <v>55</v>
      </c>
      <c r="P1042" s="1" t="s">
        <v>422</v>
      </c>
      <c r="Q1042" s="1"/>
      <c r="R1042" s="39"/>
      <c r="S1042" s="154" t="s">
        <v>158</v>
      </c>
      <c r="T1042" s="7" t="str">
        <f>Tabela813[[#This Row],[NR]]&amp;" - "&amp;Tabela813[[#This Row],[Especificação]]</f>
        <v>1.7.1.9.53.0.0.00 - Transferências de Recursos do Fundo Penitenciário Nacional - Fupen</v>
      </c>
    </row>
    <row r="1043" spans="1:20" ht="30" x14ac:dyDescent="0.25">
      <c r="A1043" s="184"/>
      <c r="B1043" s="51"/>
      <c r="C1043" s="22" t="s">
        <v>1537</v>
      </c>
      <c r="D1043" s="22" t="s">
        <v>1544</v>
      </c>
      <c r="E1043" s="22" t="s">
        <v>1537</v>
      </c>
      <c r="F1043" s="22" t="s">
        <v>1549</v>
      </c>
      <c r="G1043" s="22" t="s">
        <v>1574</v>
      </c>
      <c r="H1043" s="22" t="s">
        <v>1540</v>
      </c>
      <c r="I1043" s="22" t="s">
        <v>1537</v>
      </c>
      <c r="J1043" s="22" t="s">
        <v>1543</v>
      </c>
      <c r="K1043" s="20" t="str">
        <f>IF(Tabela813[[#This Row],[C]]&lt;&gt;"",IF(Tabela813[[#This Row],[RED]]&lt;&gt;"",(Tabela813[[#This Row],[RED]] &amp; "."),"") &amp; CONCATENATE(Tabela813[[#This Row],[C]],".",Tabela813[[#This Row],[O]],".",Tabela813[[#This Row],[E]],".",Tabela813[[#This Row],[D1]],".",Tabela813[[#This Row],[D2]],".",Tabela813[[#This Row],[D3]],".",Tabela813[[#This Row],[T]],".",Tabela813[[#This Row],[D4]]),"")</f>
        <v>1.7.1.9.53.0.1.00</v>
      </c>
      <c r="L1043" s="23" t="s">
        <v>1354</v>
      </c>
      <c r="M1043" s="20" t="str">
        <f t="shared" si="21"/>
        <v>A</v>
      </c>
      <c r="N1043" s="20">
        <f>IF(VALUE(Tabela813[[#This Row],[RED]]) &gt; 0,1,0) + IF(VALUE(J1043)&gt;0,8,IF(VALUE(I1043)&gt;0,7,IF(VALUE(H1043)&gt;0,6,IF(VALUE(G1043)&gt;0,5,IF(VALUE(F1043)&gt;0,4,IF(VALUE(E1043)&gt;0,3,IF(VALUE(D1043)&gt;0,2,1)))))))</f>
        <v>7</v>
      </c>
      <c r="O1043" s="22" t="s">
        <v>55</v>
      </c>
      <c r="P1043" s="1" t="s">
        <v>422</v>
      </c>
      <c r="Q1043" s="1"/>
      <c r="R1043" s="39"/>
      <c r="S1043" s="154" t="s">
        <v>158</v>
      </c>
      <c r="T1043" s="7" t="str">
        <f>Tabela813[[#This Row],[NR]]&amp;" - "&amp;Tabela813[[#This Row],[Especificação]]</f>
        <v>1.7.1.9.53.0.1.00 - Transferências de Recursos do Fundo Penitenciário Nacional - Fupen - Principal</v>
      </c>
    </row>
    <row r="1044" spans="1:20" ht="30" x14ac:dyDescent="0.25">
      <c r="A1044" s="184"/>
      <c r="B1044" s="51"/>
      <c r="C1044" s="22" t="s">
        <v>1537</v>
      </c>
      <c r="D1044" s="22" t="s">
        <v>1544</v>
      </c>
      <c r="E1044" s="22" t="s">
        <v>1537</v>
      </c>
      <c r="F1044" s="22" t="s">
        <v>1549</v>
      </c>
      <c r="G1044" s="22" t="s">
        <v>1578</v>
      </c>
      <c r="H1044" s="22" t="s">
        <v>1540</v>
      </c>
      <c r="I1044" s="22" t="s">
        <v>1540</v>
      </c>
      <c r="J1044" s="22" t="s">
        <v>1543</v>
      </c>
      <c r="K1044" s="20" t="str">
        <f>IF(Tabela813[[#This Row],[C]]&lt;&gt;"",IF(Tabela813[[#This Row],[RED]]&lt;&gt;"",(Tabela813[[#This Row],[RED]] &amp; "."),"") &amp; CONCATENATE(Tabela813[[#This Row],[C]],".",Tabela813[[#This Row],[O]],".",Tabela813[[#This Row],[E]],".",Tabela813[[#This Row],[D1]],".",Tabela813[[#This Row],[D2]],".",Tabela813[[#This Row],[D3]],".",Tabela813[[#This Row],[T]],".",Tabela813[[#This Row],[D4]]),"")</f>
        <v>1.7.1.9.54.0.0.00</v>
      </c>
      <c r="L1044" s="23" t="s">
        <v>6201</v>
      </c>
      <c r="M1044" s="20" t="str">
        <f t="shared" si="21"/>
        <v>S</v>
      </c>
      <c r="N1044" s="20">
        <f>IF(VALUE(Tabela813[[#This Row],[RED]]) &gt; 0,1,0) + IF(VALUE(J1044)&gt;0,8,IF(VALUE(I1044)&gt;0,7,IF(VALUE(H1044)&gt;0,6,IF(VALUE(G1044)&gt;0,5,IF(VALUE(F1044)&gt;0,4,IF(VALUE(E1044)&gt;0,3,IF(VALUE(D1044)&gt;0,2,1)))))))</f>
        <v>5</v>
      </c>
      <c r="O1044" s="22" t="s">
        <v>55</v>
      </c>
      <c r="P1044" s="1" t="s">
        <v>423</v>
      </c>
      <c r="Q1044" s="1"/>
      <c r="R1044" s="39"/>
      <c r="S1044" s="154" t="s">
        <v>158</v>
      </c>
      <c r="T1044" s="7" t="str">
        <f>Tabela813[[#This Row],[NR]]&amp;" - "&amp;Tabela813[[#This Row],[Especificação]]</f>
        <v>1.7.1.9.54.0.0.00 - Transferências de Recursos do Fundo Nacional de Segurança Pública - Fnsp</v>
      </c>
    </row>
    <row r="1045" spans="1:20" ht="75" x14ac:dyDescent="0.25">
      <c r="A1045" s="184"/>
      <c r="B1045" s="51"/>
      <c r="C1045" s="22" t="s">
        <v>1537</v>
      </c>
      <c r="D1045" s="22" t="s">
        <v>1544</v>
      </c>
      <c r="E1045" s="22" t="s">
        <v>1537</v>
      </c>
      <c r="F1045" s="22" t="s">
        <v>1549</v>
      </c>
      <c r="G1045" s="22" t="s">
        <v>1578</v>
      </c>
      <c r="H1045" s="22" t="s">
        <v>1537</v>
      </c>
      <c r="I1045" s="22" t="s">
        <v>1540</v>
      </c>
      <c r="J1045" s="22" t="s">
        <v>1543</v>
      </c>
      <c r="K1045" s="20" t="str">
        <f>IF(Tabela813[[#This Row],[C]]&lt;&gt;"",IF(Tabela813[[#This Row],[RED]]&lt;&gt;"",(Tabela813[[#This Row],[RED]] &amp; "."),"") &amp; CONCATENATE(Tabela813[[#This Row],[C]],".",Tabela813[[#This Row],[O]],".",Tabela813[[#This Row],[E]],".",Tabela813[[#This Row],[D1]],".",Tabela813[[#This Row],[D2]],".",Tabela813[[#This Row],[D3]],".",Tabela813[[#This Row],[T]],".",Tabela813[[#This Row],[D4]]),"")</f>
        <v>1.7.1.9.54.1.0.00</v>
      </c>
      <c r="L1045" s="23" t="s">
        <v>6202</v>
      </c>
      <c r="M1045" s="20" t="str">
        <f t="shared" si="21"/>
        <v>S</v>
      </c>
      <c r="N1045" s="20">
        <f>IF(VALUE(Tabela813[[#This Row],[RED]]) &gt; 0,1,0) + IF(VALUE(J1045)&gt;0,8,IF(VALUE(I1045)&gt;0,7,IF(VALUE(H1045)&gt;0,6,IF(VALUE(G1045)&gt;0,5,IF(VALUE(F1045)&gt;0,4,IF(VALUE(E1045)&gt;0,3,IF(VALUE(D1045)&gt;0,2,1)))))))</f>
        <v>6</v>
      </c>
      <c r="O1045" s="22" t="s">
        <v>55</v>
      </c>
      <c r="P1045" s="1" t="s">
        <v>425</v>
      </c>
      <c r="Q1045" s="1" t="s">
        <v>426</v>
      </c>
      <c r="R1045" s="39"/>
      <c r="S1045" s="154" t="s">
        <v>158</v>
      </c>
      <c r="T1045" s="7" t="str">
        <f>Tabela813[[#This Row],[NR]]&amp;" - "&amp;Tabela813[[#This Row],[Especificação]]</f>
        <v>1.7.1.9.54.1.0.00 - Transferências de Recursos do Fundo Nacional de Segurança Pública - Fnsp - Obrigatórias</v>
      </c>
    </row>
    <row r="1046" spans="1:20" ht="75" x14ac:dyDescent="0.25">
      <c r="A1046" s="179"/>
      <c r="B1046" s="51"/>
      <c r="C1046" s="22" t="s">
        <v>1537</v>
      </c>
      <c r="D1046" s="22" t="s">
        <v>1544</v>
      </c>
      <c r="E1046" s="22" t="s">
        <v>1537</v>
      </c>
      <c r="F1046" s="22" t="s">
        <v>1549</v>
      </c>
      <c r="G1046" s="22" t="s">
        <v>1578</v>
      </c>
      <c r="H1046" s="22" t="s">
        <v>1537</v>
      </c>
      <c r="I1046" s="22" t="s">
        <v>1537</v>
      </c>
      <c r="J1046" s="22" t="s">
        <v>1543</v>
      </c>
      <c r="K1046" s="20" t="str">
        <f>IF(Tabela813[[#This Row],[C]]&lt;&gt;"",IF(Tabela813[[#This Row],[RED]]&lt;&gt;"",(Tabela813[[#This Row],[RED]] &amp; "."),"") &amp; CONCATENATE(Tabela813[[#This Row],[C]],".",Tabela813[[#This Row],[O]],".",Tabela813[[#This Row],[E]],".",Tabela813[[#This Row],[D1]],".",Tabela813[[#This Row],[D2]],".",Tabela813[[#This Row],[D3]],".",Tabela813[[#This Row],[T]],".",Tabela813[[#This Row],[D4]]),"")</f>
        <v>1.7.1.9.54.1.1.00</v>
      </c>
      <c r="L1046" s="23" t="s">
        <v>6203</v>
      </c>
      <c r="M1046" s="20" t="str">
        <f t="shared" si="21"/>
        <v>A</v>
      </c>
      <c r="N1046" s="20">
        <f>IF(VALUE(Tabela813[[#This Row],[RED]]) &gt; 0,1,0) + IF(VALUE(J1046)&gt;0,8,IF(VALUE(I1046)&gt;0,7,IF(VALUE(H1046)&gt;0,6,IF(VALUE(G1046)&gt;0,5,IF(VALUE(F1046)&gt;0,4,IF(VALUE(E1046)&gt;0,3,IF(VALUE(D1046)&gt;0,2,1)))))))</f>
        <v>7</v>
      </c>
      <c r="O1046" s="22" t="s">
        <v>55</v>
      </c>
      <c r="P1046" s="1" t="s">
        <v>425</v>
      </c>
      <c r="Q1046" s="1" t="s">
        <v>426</v>
      </c>
      <c r="R1046" s="39"/>
      <c r="S1046" s="154" t="s">
        <v>158</v>
      </c>
      <c r="T1046" s="7" t="str">
        <f>Tabela813[[#This Row],[NR]]&amp;" - "&amp;Tabela813[[#This Row],[Especificação]]</f>
        <v>1.7.1.9.54.1.1.00 - Transferências de Recursos do Fundo Nacional de Segurança Pública - Fnsp - Obrigatórias - Principal</v>
      </c>
    </row>
    <row r="1047" spans="1:20" ht="75" x14ac:dyDescent="0.25">
      <c r="A1047" s="179"/>
      <c r="B1047" s="51"/>
      <c r="C1047" s="22" t="s">
        <v>1537</v>
      </c>
      <c r="D1047" s="22" t="s">
        <v>1544</v>
      </c>
      <c r="E1047" s="22" t="s">
        <v>1537</v>
      </c>
      <c r="F1047" s="22" t="s">
        <v>1549</v>
      </c>
      <c r="G1047" s="22" t="s">
        <v>1578</v>
      </c>
      <c r="H1047" s="22" t="s">
        <v>1546</v>
      </c>
      <c r="I1047" s="22" t="s">
        <v>1540</v>
      </c>
      <c r="J1047" s="22" t="s">
        <v>1543</v>
      </c>
      <c r="K1047" s="20" t="str">
        <f>IF(Tabela813[[#This Row],[C]]&lt;&gt;"",IF(Tabela813[[#This Row],[RED]]&lt;&gt;"",(Tabela813[[#This Row],[RED]] &amp; "."),"") &amp; CONCATENATE(Tabela813[[#This Row],[C]],".",Tabela813[[#This Row],[O]],".",Tabela813[[#This Row],[E]],".",Tabela813[[#This Row],[D1]],".",Tabela813[[#This Row],[D2]],".",Tabela813[[#This Row],[D3]],".",Tabela813[[#This Row],[T]],".",Tabela813[[#This Row],[D4]]),"")</f>
        <v>1.7.1.9.54.2.0.00</v>
      </c>
      <c r="L1047" s="23" t="s">
        <v>6204</v>
      </c>
      <c r="M1047" s="20" t="str">
        <f t="shared" si="21"/>
        <v>S</v>
      </c>
      <c r="N1047" s="20">
        <f>IF(VALUE(Tabela813[[#This Row],[RED]]) &gt; 0,1,0) + IF(VALUE(J1047)&gt;0,8,IF(VALUE(I1047)&gt;0,7,IF(VALUE(H1047)&gt;0,6,IF(VALUE(G1047)&gt;0,5,IF(VALUE(F1047)&gt;0,4,IF(VALUE(E1047)&gt;0,3,IF(VALUE(D1047)&gt;0,2,1)))))))</f>
        <v>6</v>
      </c>
      <c r="O1047" s="22" t="s">
        <v>55</v>
      </c>
      <c r="P1047" s="1" t="s">
        <v>428</v>
      </c>
      <c r="Q1047" s="1" t="s">
        <v>426</v>
      </c>
      <c r="R1047" s="39"/>
      <c r="S1047" s="154" t="s">
        <v>158</v>
      </c>
      <c r="T1047" s="7" t="str">
        <f>Tabela813[[#This Row],[NR]]&amp;" - "&amp;Tabela813[[#This Row],[Especificação]]</f>
        <v>1.7.1.9.54.2.0.00 - Transferências de Recursos do Fundo Nacional de Segurança Pública - Fnsp - Acordadas</v>
      </c>
    </row>
    <row r="1048" spans="1:20" ht="48.75" customHeight="1" x14ac:dyDescent="0.25">
      <c r="A1048" s="179"/>
      <c r="B1048" s="51"/>
      <c r="C1048" s="22" t="s">
        <v>1537</v>
      </c>
      <c r="D1048" s="22" t="s">
        <v>1544</v>
      </c>
      <c r="E1048" s="22" t="s">
        <v>1537</v>
      </c>
      <c r="F1048" s="22" t="s">
        <v>1549</v>
      </c>
      <c r="G1048" s="22" t="s">
        <v>1578</v>
      </c>
      <c r="H1048" s="22" t="s">
        <v>1546</v>
      </c>
      <c r="I1048" s="22" t="s">
        <v>1537</v>
      </c>
      <c r="J1048" s="22" t="s">
        <v>1543</v>
      </c>
      <c r="K1048" s="20" t="str">
        <f>IF(Tabela813[[#This Row],[C]]&lt;&gt;"",IF(Tabela813[[#This Row],[RED]]&lt;&gt;"",(Tabela813[[#This Row],[RED]] &amp; "."),"") &amp; CONCATENATE(Tabela813[[#This Row],[C]],".",Tabela813[[#This Row],[O]],".",Tabela813[[#This Row],[E]],".",Tabela813[[#This Row],[D1]],".",Tabela813[[#This Row],[D2]],".",Tabela813[[#This Row],[D3]],".",Tabela813[[#This Row],[T]],".",Tabela813[[#This Row],[D4]]),"")</f>
        <v>1.7.1.9.54.2.1.00</v>
      </c>
      <c r="L1048" s="23" t="s">
        <v>6205</v>
      </c>
      <c r="M1048" s="20" t="str">
        <f t="shared" si="21"/>
        <v>A</v>
      </c>
      <c r="N1048" s="20">
        <f>IF(VALUE(Tabela813[[#This Row],[RED]]) &gt; 0,1,0) + IF(VALUE(J1048)&gt;0,8,IF(VALUE(I1048)&gt;0,7,IF(VALUE(H1048)&gt;0,6,IF(VALUE(G1048)&gt;0,5,IF(VALUE(F1048)&gt;0,4,IF(VALUE(E1048)&gt;0,3,IF(VALUE(D1048)&gt;0,2,1)))))))</f>
        <v>7</v>
      </c>
      <c r="O1048" s="22" t="s">
        <v>55</v>
      </c>
      <c r="P1048" s="1" t="s">
        <v>428</v>
      </c>
      <c r="Q1048" s="1" t="s">
        <v>426</v>
      </c>
      <c r="R1048" s="39"/>
      <c r="S1048" s="154" t="s">
        <v>158</v>
      </c>
      <c r="T1048" s="7" t="str">
        <f>Tabela813[[#This Row],[NR]]&amp;" - "&amp;Tabela813[[#This Row],[Especificação]]</f>
        <v>1.7.1.9.54.2.1.00 - Transferências de Recursos do Fundo Nacional de Segurança Pública - Fnsp - Acordadas - Principal</v>
      </c>
    </row>
    <row r="1049" spans="1:20" ht="30" x14ac:dyDescent="0.25">
      <c r="A1049" s="184"/>
      <c r="B1049" s="51"/>
      <c r="C1049" s="22" t="s">
        <v>1537</v>
      </c>
      <c r="D1049" s="22" t="s">
        <v>1544</v>
      </c>
      <c r="E1049" s="22" t="s">
        <v>1537</v>
      </c>
      <c r="F1049" s="22" t="s">
        <v>1549</v>
      </c>
      <c r="G1049" s="22" t="s">
        <v>1579</v>
      </c>
      <c r="H1049" s="22" t="s">
        <v>1540</v>
      </c>
      <c r="I1049" s="22" t="s">
        <v>1540</v>
      </c>
      <c r="J1049" s="22" t="s">
        <v>1543</v>
      </c>
      <c r="K1049" s="20" t="str">
        <f>IF(Tabela813[[#This Row],[C]]&lt;&gt;"",IF(Tabela813[[#This Row],[RED]]&lt;&gt;"",(Tabela813[[#This Row],[RED]] &amp; "."),"") &amp; CONCATENATE(Tabela813[[#This Row],[C]],".",Tabela813[[#This Row],[O]],".",Tabela813[[#This Row],[E]],".",Tabela813[[#This Row],[D1]],".",Tabela813[[#This Row],[D2]],".",Tabela813[[#This Row],[D3]],".",Tabela813[[#This Row],[T]],".",Tabela813[[#This Row],[D4]]),"")</f>
        <v>1.7.1.9.55.0.0.00</v>
      </c>
      <c r="L1049" s="23" t="s">
        <v>429</v>
      </c>
      <c r="M1049" s="20" t="str">
        <f t="shared" ref="M1049:M1124" si="22">IF(N1049 &lt; N1050,"S","A")</f>
        <v>S</v>
      </c>
      <c r="N1049" s="20">
        <f>IF(VALUE(Tabela813[[#This Row],[RED]]) &gt; 0,1,0) + IF(VALUE(J1049)&gt;0,8,IF(VALUE(I1049)&gt;0,7,IF(VALUE(H1049)&gt;0,6,IF(VALUE(G1049)&gt;0,5,IF(VALUE(F1049)&gt;0,4,IF(VALUE(E1049)&gt;0,3,IF(VALUE(D1049)&gt;0,2,1)))))))</f>
        <v>5</v>
      </c>
      <c r="O1049" s="22" t="s">
        <v>55</v>
      </c>
      <c r="P1049" s="1" t="s">
        <v>430</v>
      </c>
      <c r="Q1049" s="1"/>
      <c r="R1049" s="39"/>
      <c r="S1049" s="154" t="s">
        <v>158</v>
      </c>
      <c r="T1049" s="7" t="str">
        <f>Tabela813[[#This Row],[NR]]&amp;" - "&amp;Tabela813[[#This Row],[Especificação]]</f>
        <v>1.7.1.9.55.0.0.00 - Outras Transferências para Segurança Pública</v>
      </c>
    </row>
    <row r="1050" spans="1:20" ht="30" x14ac:dyDescent="0.25">
      <c r="A1050" s="184"/>
      <c r="B1050" s="51"/>
      <c r="C1050" s="22" t="s">
        <v>1537</v>
      </c>
      <c r="D1050" s="22" t="s">
        <v>1544</v>
      </c>
      <c r="E1050" s="22" t="s">
        <v>1537</v>
      </c>
      <c r="F1050" s="22" t="s">
        <v>1549</v>
      </c>
      <c r="G1050" s="22" t="s">
        <v>1579</v>
      </c>
      <c r="H1050" s="22" t="s">
        <v>1540</v>
      </c>
      <c r="I1050" s="22" t="s">
        <v>1537</v>
      </c>
      <c r="J1050" s="22" t="s">
        <v>1543</v>
      </c>
      <c r="K1050" s="20" t="str">
        <f>IF(Tabela813[[#This Row],[C]]&lt;&gt;"",IF(Tabela813[[#This Row],[RED]]&lt;&gt;"",(Tabela813[[#This Row],[RED]] &amp; "."),"") &amp; CONCATENATE(Tabela813[[#This Row],[C]],".",Tabela813[[#This Row],[O]],".",Tabela813[[#This Row],[E]],".",Tabela813[[#This Row],[D1]],".",Tabela813[[#This Row],[D2]],".",Tabela813[[#This Row],[D3]],".",Tabela813[[#This Row],[T]],".",Tabela813[[#This Row],[D4]]),"")</f>
        <v>1.7.1.9.55.0.1.00</v>
      </c>
      <c r="L1050" s="23" t="s">
        <v>1355</v>
      </c>
      <c r="M1050" s="20" t="str">
        <f t="shared" si="22"/>
        <v>A</v>
      </c>
      <c r="N1050" s="20">
        <f>IF(VALUE(Tabela813[[#This Row],[RED]]) &gt; 0,1,0) + IF(VALUE(J1050)&gt;0,8,IF(VALUE(I1050)&gt;0,7,IF(VALUE(H1050)&gt;0,6,IF(VALUE(G1050)&gt;0,5,IF(VALUE(F1050)&gt;0,4,IF(VALUE(E1050)&gt;0,3,IF(VALUE(D1050)&gt;0,2,1)))))))</f>
        <v>7</v>
      </c>
      <c r="O1050" s="22" t="s">
        <v>55</v>
      </c>
      <c r="P1050" s="1" t="s">
        <v>430</v>
      </c>
      <c r="Q1050" s="1"/>
      <c r="R1050" s="39"/>
      <c r="S1050" s="154" t="s">
        <v>158</v>
      </c>
      <c r="T1050" s="7" t="str">
        <f>Tabela813[[#This Row],[NR]]&amp;" - "&amp;Tabela813[[#This Row],[Especificação]]</f>
        <v>1.7.1.9.55.0.1.00 - Outras Transferências para Segurança Pública - Principal</v>
      </c>
    </row>
    <row r="1051" spans="1:20" ht="75" x14ac:dyDescent="0.25">
      <c r="A1051" s="184"/>
      <c r="B1051" s="51"/>
      <c r="C1051" s="22" t="s">
        <v>1537</v>
      </c>
      <c r="D1051" s="22" t="s">
        <v>1544</v>
      </c>
      <c r="E1051" s="22" t="s">
        <v>1537</v>
      </c>
      <c r="F1051" s="22" t="s">
        <v>1549</v>
      </c>
      <c r="G1051" s="22" t="s">
        <v>1580</v>
      </c>
      <c r="H1051" s="22" t="s">
        <v>1540</v>
      </c>
      <c r="I1051" s="22" t="s">
        <v>1540</v>
      </c>
      <c r="J1051" s="22" t="s">
        <v>1543</v>
      </c>
      <c r="K1051" s="20" t="str">
        <f>IF(Tabela813[[#This Row],[C]]&lt;&gt;"",IF(Tabela813[[#This Row],[RED]]&lt;&gt;"",(Tabela813[[#This Row],[RED]] &amp; "."),"") &amp; CONCATENATE(Tabela813[[#This Row],[C]],".",Tabela813[[#This Row],[O]],".",Tabela813[[#This Row],[E]],".",Tabela813[[#This Row],[D1]],".",Tabela813[[#This Row],[D2]],".",Tabela813[[#This Row],[D3]],".",Tabela813[[#This Row],[T]],".",Tabela813[[#This Row],[D4]]),"")</f>
        <v>1.7.1.9.56.0.0.00</v>
      </c>
      <c r="L1051" s="23" t="s">
        <v>6206</v>
      </c>
      <c r="M1051" s="20" t="str">
        <f t="shared" si="22"/>
        <v>S</v>
      </c>
      <c r="N1051" s="20">
        <f>IF(VALUE(Tabela813[[#This Row],[RED]]) &gt; 0,1,0) + IF(VALUE(J1051)&gt;0,8,IF(VALUE(I1051)&gt;0,7,IF(VALUE(H1051)&gt;0,6,IF(VALUE(G1051)&gt;0,5,IF(VALUE(F1051)&gt;0,4,IF(VALUE(E1051)&gt;0,3,IF(VALUE(D1051)&gt;0,2,1)))))))</f>
        <v>5</v>
      </c>
      <c r="O1051" s="22" t="s">
        <v>55</v>
      </c>
      <c r="P1051" s="1" t="s">
        <v>432</v>
      </c>
      <c r="Q1051" s="1" t="s">
        <v>101</v>
      </c>
      <c r="R1051" s="39"/>
      <c r="S1051" s="154" t="s">
        <v>158</v>
      </c>
      <c r="T1051" s="7" t="str">
        <f>Tabela813[[#This Row],[NR]]&amp;" - "&amp;Tabela813[[#This Row],[Especificação]]</f>
        <v>1.7.1.9.56.0.0.00 - Transferências Decorrentes de Decisão Judicial (Precatórios) Relativas ao Fundo de Manutenção e Desenvolvimento do Ensino Fundamental e de Valorização do Magistério - Fundef</v>
      </c>
    </row>
    <row r="1052" spans="1:20" ht="75" x14ac:dyDescent="0.25">
      <c r="A1052" s="179"/>
      <c r="B1052" s="51"/>
      <c r="C1052" s="22" t="s">
        <v>1537</v>
      </c>
      <c r="D1052" s="22" t="s">
        <v>1544</v>
      </c>
      <c r="E1052" s="22" t="s">
        <v>1537</v>
      </c>
      <c r="F1052" s="22" t="s">
        <v>1549</v>
      </c>
      <c r="G1052" s="22" t="s">
        <v>1580</v>
      </c>
      <c r="H1052" s="22" t="s">
        <v>1540</v>
      </c>
      <c r="I1052" s="22" t="s">
        <v>1537</v>
      </c>
      <c r="J1052" s="22" t="s">
        <v>1543</v>
      </c>
      <c r="K1052" s="20" t="str">
        <f>IF(Tabela813[[#This Row],[C]]&lt;&gt;"",IF(Tabela813[[#This Row],[RED]]&lt;&gt;"",(Tabela813[[#This Row],[RED]] &amp; "."),"") &amp; CONCATENATE(Tabela813[[#This Row],[C]],".",Tabela813[[#This Row],[O]],".",Tabela813[[#This Row],[E]],".",Tabela813[[#This Row],[D1]],".",Tabela813[[#This Row],[D2]],".",Tabela813[[#This Row],[D3]],".",Tabela813[[#This Row],[T]],".",Tabela813[[#This Row],[D4]]),"")</f>
        <v>1.7.1.9.56.0.1.00</v>
      </c>
      <c r="L1052" s="23" t="s">
        <v>3817</v>
      </c>
      <c r="M1052" s="20" t="str">
        <f t="shared" si="22"/>
        <v>A</v>
      </c>
      <c r="N1052" s="20">
        <f>IF(VALUE(Tabela813[[#This Row],[RED]]) &gt; 0,1,0) + IF(VALUE(J1052)&gt;0,8,IF(VALUE(I1052)&gt;0,7,IF(VALUE(H1052)&gt;0,6,IF(VALUE(G1052)&gt;0,5,IF(VALUE(F1052)&gt;0,4,IF(VALUE(E1052)&gt;0,3,IF(VALUE(D1052)&gt;0,2,1)))))))</f>
        <v>7</v>
      </c>
      <c r="O1052" s="22" t="s">
        <v>55</v>
      </c>
      <c r="P1052" s="1" t="s">
        <v>432</v>
      </c>
      <c r="Q1052" s="1" t="s">
        <v>101</v>
      </c>
      <c r="R1052" s="39"/>
      <c r="S1052" s="154" t="s">
        <v>158</v>
      </c>
      <c r="T1052" s="7" t="str">
        <f>Tabela813[[#This Row],[NR]]&amp;" - "&amp;Tabela813[[#This Row],[Especificação]]</f>
        <v>1.7.1.9.56.0.1.00 - Transferências Decorrentes de Decisão Judicial (Precatórios) Relativas ao Fundo de Manutenção e Desenvolvimento do Ensino Fundamental e de Valorização do Magistério - Fundef - Principal</v>
      </c>
    </row>
    <row r="1053" spans="1:20" ht="30" x14ac:dyDescent="0.25">
      <c r="A1053" s="179"/>
      <c r="B1053" s="51"/>
      <c r="C1053" s="22" t="s">
        <v>1537</v>
      </c>
      <c r="D1053" s="22" t="s">
        <v>1544</v>
      </c>
      <c r="E1053" s="22" t="s">
        <v>1537</v>
      </c>
      <c r="F1053" s="22" t="s">
        <v>1549</v>
      </c>
      <c r="G1053" s="22" t="s">
        <v>1613</v>
      </c>
      <c r="H1053" s="22" t="s">
        <v>1540</v>
      </c>
      <c r="I1053" s="22" t="s">
        <v>1540</v>
      </c>
      <c r="J1053" s="22" t="s">
        <v>1543</v>
      </c>
      <c r="K1053" s="20" t="str">
        <f>IF(Tabela813[[#This Row],[C]]&lt;&gt;"",IF(Tabela813[[#This Row],[RED]]&lt;&gt;"",(Tabela813[[#This Row],[RED]] &amp; "."),"") &amp; CONCATENATE(Tabela813[[#This Row],[C]],".",Tabela813[[#This Row],[O]],".",Tabela813[[#This Row],[E]],".",Tabela813[[#This Row],[D1]],".",Tabela813[[#This Row],[D2]],".",Tabela813[[#This Row],[D3]],".",Tabela813[[#This Row],[T]],".",Tabela813[[#This Row],[D4]]),"")</f>
        <v>1.7.1.9.57.0.0.00</v>
      </c>
      <c r="L1053" s="23" t="s">
        <v>3031</v>
      </c>
      <c r="M1053" s="20" t="str">
        <f t="shared" si="22"/>
        <v>S</v>
      </c>
      <c r="N1053" s="20">
        <f>IF(VALUE(Tabela813[[#This Row],[RED]]) &gt; 0,1,0) + IF(VALUE(J1053)&gt;0,8,IF(VALUE(I1053)&gt;0,7,IF(VALUE(H1053)&gt;0,6,IF(VALUE(G1053)&gt;0,5,IF(VALUE(F1053)&gt;0,4,IF(VALUE(E1053)&gt;0,3,IF(VALUE(D1053)&gt;0,2,1)))))))</f>
        <v>5</v>
      </c>
      <c r="O1053" s="22" t="s">
        <v>55</v>
      </c>
      <c r="P1053" s="1" t="s">
        <v>3032</v>
      </c>
      <c r="Q1053" s="1"/>
      <c r="R1053" s="39"/>
      <c r="S1053" s="154" t="s">
        <v>158</v>
      </c>
      <c r="T1053" s="7" t="str">
        <f>Tabela813[[#This Row],[NR]]&amp;" - "&amp;Tabela813[[#This Row],[Especificação]]</f>
        <v>1.7.1.9.57.0.0.00 - Transferência Especial da União</v>
      </c>
    </row>
    <row r="1054" spans="1:20" ht="18.75" customHeight="1" x14ac:dyDescent="0.25">
      <c r="A1054" s="179"/>
      <c r="B1054" s="51"/>
      <c r="C1054" s="22" t="s">
        <v>1537</v>
      </c>
      <c r="D1054" s="22" t="s">
        <v>1544</v>
      </c>
      <c r="E1054" s="22" t="s">
        <v>1537</v>
      </c>
      <c r="F1054" s="22" t="s">
        <v>1549</v>
      </c>
      <c r="G1054" s="22" t="s">
        <v>1613</v>
      </c>
      <c r="H1054" s="22" t="s">
        <v>1540</v>
      </c>
      <c r="I1054" s="22" t="s">
        <v>1537</v>
      </c>
      <c r="J1054" s="22" t="s">
        <v>1543</v>
      </c>
      <c r="K1054" s="20" t="str">
        <f>IF(Tabela813[[#This Row],[C]]&lt;&gt;"",IF(Tabela813[[#This Row],[RED]]&lt;&gt;"",(Tabela813[[#This Row],[RED]] &amp; "."),"") &amp; CONCATENATE(Tabela813[[#This Row],[C]],".",Tabela813[[#This Row],[O]],".",Tabela813[[#This Row],[E]],".",Tabela813[[#This Row],[D1]],".",Tabela813[[#This Row],[D2]],".",Tabela813[[#This Row],[D3]],".",Tabela813[[#This Row],[T]],".",Tabela813[[#This Row],[D4]]),"")</f>
        <v>1.7.1.9.57.0.1.00</v>
      </c>
      <c r="L1054" s="23" t="s">
        <v>4225</v>
      </c>
      <c r="M1054" s="20" t="str">
        <f t="shared" si="22"/>
        <v>A</v>
      </c>
      <c r="N1054" s="20">
        <f>IF(VALUE(Tabela813[[#This Row],[RED]]) &gt; 0,1,0) + IF(VALUE(J1054)&gt;0,8,IF(VALUE(I1054)&gt;0,7,IF(VALUE(H1054)&gt;0,6,IF(VALUE(G1054)&gt;0,5,IF(VALUE(F1054)&gt;0,4,IF(VALUE(E1054)&gt;0,3,IF(VALUE(D1054)&gt;0,2,1)))))))</f>
        <v>7</v>
      </c>
      <c r="O1054" s="22" t="s">
        <v>55</v>
      </c>
      <c r="P1054" s="1" t="s">
        <v>3032</v>
      </c>
      <c r="Q1054" s="1"/>
      <c r="R1054" s="39"/>
      <c r="S1054" s="154" t="s">
        <v>158</v>
      </c>
      <c r="T1054" s="7" t="str">
        <f>Tabela813[[#This Row],[NR]]&amp;" - "&amp;Tabela813[[#This Row],[Especificação]]</f>
        <v>1.7.1.9.57.0.1.00 - Transferência Especial da União - Principal</v>
      </c>
    </row>
    <row r="1055" spans="1:20" ht="30" x14ac:dyDescent="0.25">
      <c r="A1055" s="196"/>
      <c r="B1055" s="51"/>
      <c r="C1055" s="22" t="s">
        <v>1537</v>
      </c>
      <c r="D1055" s="22" t="s">
        <v>1544</v>
      </c>
      <c r="E1055" s="22" t="s">
        <v>1537</v>
      </c>
      <c r="F1055" s="22" t="s">
        <v>1549</v>
      </c>
      <c r="G1055" s="22" t="s">
        <v>1614</v>
      </c>
      <c r="H1055" s="22" t="s">
        <v>1540</v>
      </c>
      <c r="I1055" s="22" t="s">
        <v>1540</v>
      </c>
      <c r="J1055" s="22" t="s">
        <v>1543</v>
      </c>
      <c r="K1055" s="20" t="str">
        <f>IF(Tabela813[[#This Row],[C]]&lt;&gt;"",IF(Tabela813[[#This Row],[RED]]&lt;&gt;"",(Tabela813[[#This Row],[RED]] &amp; "."),"") &amp; CONCATENATE(Tabela813[[#This Row],[C]],".",Tabela813[[#This Row],[O]],".",Tabela813[[#This Row],[E]],".",Tabela813[[#This Row],[D1]],".",Tabela813[[#This Row],[D2]],".",Tabela813[[#This Row],[D3]],".",Tabela813[[#This Row],[T]],".",Tabela813[[#This Row],[D4]]),"")</f>
        <v>1.7.1.9.58.0.0.00</v>
      </c>
      <c r="L1055" s="23" t="s">
        <v>3033</v>
      </c>
      <c r="M1055" s="20" t="str">
        <f t="shared" si="22"/>
        <v>S</v>
      </c>
      <c r="N1055" s="20">
        <f>IF(VALUE(Tabela813[[#This Row],[RED]]) &gt; 0,1,0) + IF(VALUE(J1055)&gt;0,8,IF(VALUE(I1055)&gt;0,7,IF(VALUE(H1055)&gt;0,6,IF(VALUE(G1055)&gt;0,5,IF(VALUE(F1055)&gt;0,4,IF(VALUE(E1055)&gt;0,3,IF(VALUE(D1055)&gt;0,2,1)))))))</f>
        <v>5</v>
      </c>
      <c r="O1055" s="22" t="s">
        <v>55</v>
      </c>
      <c r="P1055" s="1" t="s">
        <v>3034</v>
      </c>
      <c r="Q1055" s="1"/>
      <c r="R1055" s="39"/>
      <c r="S1055" s="154" t="s">
        <v>158</v>
      </c>
      <c r="T1055" s="7" t="str">
        <f>Tabela813[[#This Row],[NR]]&amp;" - "&amp;Tabela813[[#This Row],[Especificação]]</f>
        <v>1.7.1.9.58.0.0.00 - Transferência Obrigatória Decorrente da Lei Complementar nº 176/2020</v>
      </c>
    </row>
    <row r="1056" spans="1:20" ht="30" x14ac:dyDescent="0.25">
      <c r="A1056" s="196"/>
      <c r="B1056" s="51"/>
      <c r="C1056" s="22" t="s">
        <v>1537</v>
      </c>
      <c r="D1056" s="22" t="s">
        <v>1544</v>
      </c>
      <c r="E1056" s="22" t="s">
        <v>1537</v>
      </c>
      <c r="F1056" s="22" t="s">
        <v>1549</v>
      </c>
      <c r="G1056" s="22" t="s">
        <v>1614</v>
      </c>
      <c r="H1056" s="22" t="s">
        <v>1540</v>
      </c>
      <c r="I1056" s="22" t="s">
        <v>1537</v>
      </c>
      <c r="J1056" s="22" t="s">
        <v>1543</v>
      </c>
      <c r="K1056" s="20" t="str">
        <f>IF(Tabela813[[#This Row],[C]]&lt;&gt;"",IF(Tabela813[[#This Row],[RED]]&lt;&gt;"",(Tabela813[[#This Row],[RED]] &amp; "."),"") &amp; CONCATENATE(Tabela813[[#This Row],[C]],".",Tabela813[[#This Row],[O]],".",Tabela813[[#This Row],[E]],".",Tabela813[[#This Row],[D1]],".",Tabela813[[#This Row],[D2]],".",Tabela813[[#This Row],[D3]],".",Tabela813[[#This Row],[T]],".",Tabela813[[#This Row],[D4]]),"")</f>
        <v>1.7.1.9.58.0.1.00</v>
      </c>
      <c r="L1056" s="23" t="s">
        <v>3248</v>
      </c>
      <c r="M1056" s="20" t="str">
        <f t="shared" si="22"/>
        <v>A</v>
      </c>
      <c r="N1056" s="20">
        <f>IF(VALUE(Tabela813[[#This Row],[RED]]) &gt; 0,1,0) + IF(VALUE(J1056)&gt;0,8,IF(VALUE(I1056)&gt;0,7,IF(VALUE(H1056)&gt;0,6,IF(VALUE(G1056)&gt;0,5,IF(VALUE(F1056)&gt;0,4,IF(VALUE(E1056)&gt;0,3,IF(VALUE(D1056)&gt;0,2,1)))))))</f>
        <v>7</v>
      </c>
      <c r="O1056" s="22" t="s">
        <v>55</v>
      </c>
      <c r="P1056" s="1" t="s">
        <v>3034</v>
      </c>
      <c r="Q1056" s="1"/>
      <c r="R1056" s="39"/>
      <c r="S1056" s="154" t="s">
        <v>158</v>
      </c>
      <c r="T1056" s="7" t="str">
        <f>Tabela813[[#This Row],[NR]]&amp;" - "&amp;Tabela813[[#This Row],[Especificação]]</f>
        <v>1.7.1.9.58.0.1.00 - Transferência Obrigatória Decorrente da Lei Complementar nº 176/2020 - Principal</v>
      </c>
    </row>
    <row r="1057" spans="1:20" x14ac:dyDescent="0.25">
      <c r="A1057" s="179"/>
      <c r="B1057" s="51"/>
      <c r="C1057" s="22" t="s">
        <v>1537</v>
      </c>
      <c r="D1057" s="22" t="s">
        <v>1544</v>
      </c>
      <c r="E1057" s="22" t="s">
        <v>1537</v>
      </c>
      <c r="F1057" s="22" t="s">
        <v>1549</v>
      </c>
      <c r="G1057" s="22" t="s">
        <v>1615</v>
      </c>
      <c r="H1057" s="22" t="s">
        <v>1540</v>
      </c>
      <c r="I1057" s="22" t="s">
        <v>1540</v>
      </c>
      <c r="J1057" s="22" t="s">
        <v>1543</v>
      </c>
      <c r="K1057" s="20" t="str">
        <f>IF(Tabela813[[#This Row],[C]]&lt;&gt;"",IF(Tabela813[[#This Row],[RED]]&lt;&gt;"",(Tabela813[[#This Row],[RED]] &amp; "."),"") &amp; CONCATENATE(Tabela813[[#This Row],[C]],".",Tabela813[[#This Row],[O]],".",Tabela813[[#This Row],[E]],".",Tabela813[[#This Row],[D1]],".",Tabela813[[#This Row],[D2]],".",Tabela813[[#This Row],[D3]],".",Tabela813[[#This Row],[T]],".",Tabela813[[#This Row],[D4]]),"")</f>
        <v>1.7.1.9.59.0.0.00</v>
      </c>
      <c r="L1057" s="23" t="s">
        <v>4505</v>
      </c>
      <c r="M1057" s="20" t="str">
        <f t="shared" si="22"/>
        <v>S</v>
      </c>
      <c r="N1057" s="20">
        <f>IF(VALUE(Tabela813[[#This Row],[RED]]) &gt; 0,1,0) + IF(VALUE(J1057)&gt;0,8,IF(VALUE(I1057)&gt;0,7,IF(VALUE(H1057)&gt;0,6,IF(VALUE(G1057)&gt;0,5,IF(VALUE(F1057)&gt;0,4,IF(VALUE(E1057)&gt;0,3,IF(VALUE(D1057)&gt;0,2,1)))))))</f>
        <v>5</v>
      </c>
      <c r="O1057" s="22" t="s">
        <v>55</v>
      </c>
      <c r="P1057" s="1" t="s">
        <v>4506</v>
      </c>
      <c r="Q1057" s="1"/>
      <c r="R1057" s="39"/>
      <c r="S1057" s="154"/>
      <c r="T1057" s="7" t="str">
        <f>Tabela813[[#This Row],[NR]]&amp;" - "&amp;Tabela813[[#This Row],[Especificação]]</f>
        <v>1.7.1.9.59.0.0.00 - Transferência de Recursos do Fundo de Amparo ao Trabalhador - FAT</v>
      </c>
    </row>
    <row r="1058" spans="1:20" ht="30" x14ac:dyDescent="0.25">
      <c r="A1058" s="7"/>
      <c r="B1058" s="51"/>
      <c r="C1058" s="22" t="s">
        <v>1537</v>
      </c>
      <c r="D1058" s="22" t="s">
        <v>1544</v>
      </c>
      <c r="E1058" s="22" t="s">
        <v>1537</v>
      </c>
      <c r="F1058" s="22" t="s">
        <v>1549</v>
      </c>
      <c r="G1058" s="22" t="s">
        <v>1615</v>
      </c>
      <c r="H1058" s="22" t="s">
        <v>1540</v>
      </c>
      <c r="I1058" s="22" t="s">
        <v>1537</v>
      </c>
      <c r="J1058" s="22" t="s">
        <v>1543</v>
      </c>
      <c r="K1058" s="20" t="str">
        <f>IF(Tabela813[[#This Row],[C]]&lt;&gt;"",IF(Tabela813[[#This Row],[RED]]&lt;&gt;"",(Tabela813[[#This Row],[RED]] &amp; "."),"") &amp; CONCATENATE(Tabela813[[#This Row],[C]],".",Tabela813[[#This Row],[O]],".",Tabela813[[#This Row],[E]],".",Tabela813[[#This Row],[D1]],".",Tabela813[[#This Row],[D2]],".",Tabela813[[#This Row],[D3]],".",Tabela813[[#This Row],[T]],".",Tabela813[[#This Row],[D4]]),"")</f>
        <v>1.7.1.9.59.0.1.00</v>
      </c>
      <c r="L1058" s="23" t="s">
        <v>6099</v>
      </c>
      <c r="M1058" s="20" t="str">
        <f>IF(N1058 &lt; N1067,"S","A")</f>
        <v>A</v>
      </c>
      <c r="N1058" s="20">
        <f>IF(VALUE(Tabela813[[#This Row],[RED]]) &gt; 0,1,0) + IF(VALUE(J1058)&gt;0,8,IF(VALUE(I1058)&gt;0,7,IF(VALUE(H1058)&gt;0,6,IF(VALUE(G1058)&gt;0,5,IF(VALUE(F1058)&gt;0,4,IF(VALUE(E1058)&gt;0,3,IF(VALUE(D1058)&gt;0,2,1)))))))</f>
        <v>7</v>
      </c>
      <c r="O1058" s="22" t="s">
        <v>55</v>
      </c>
      <c r="P1058" s="1" t="s">
        <v>4506</v>
      </c>
      <c r="Q1058" s="1"/>
      <c r="R1058" s="39"/>
      <c r="S1058" s="154"/>
      <c r="T1058" s="7" t="str">
        <f>Tabela813[[#This Row],[NR]]&amp;" - "&amp;Tabela813[[#This Row],[Especificação]]</f>
        <v>1.7.1.9.59.0.1.00 - Transferência de Recursos do Fundo de Amparo ao Trabalhador - FAT - Principal</v>
      </c>
    </row>
    <row r="1059" spans="1:20" ht="30" x14ac:dyDescent="0.25">
      <c r="A1059" s="179"/>
      <c r="B1059" s="51"/>
      <c r="C1059" s="22" t="s">
        <v>1537</v>
      </c>
      <c r="D1059" s="22" t="s">
        <v>1544</v>
      </c>
      <c r="E1059" s="22" t="s">
        <v>1537</v>
      </c>
      <c r="F1059" s="22" t="s">
        <v>1549</v>
      </c>
      <c r="G1059" s="22" t="s">
        <v>6467</v>
      </c>
      <c r="H1059" s="22" t="s">
        <v>1540</v>
      </c>
      <c r="I1059" s="22" t="s">
        <v>1540</v>
      </c>
      <c r="J1059" s="22" t="s">
        <v>1543</v>
      </c>
      <c r="K1059" s="20" t="s">
        <v>6468</v>
      </c>
      <c r="L1059" s="23" t="s">
        <v>6469</v>
      </c>
      <c r="M1059" s="20" t="s">
        <v>3098</v>
      </c>
      <c r="N1059" s="20">
        <v>5</v>
      </c>
      <c r="O1059" s="22" t="s">
        <v>55</v>
      </c>
      <c r="P1059" s="1" t="s">
        <v>6470</v>
      </c>
      <c r="Q1059" s="1" t="s">
        <v>6471</v>
      </c>
      <c r="R1059" s="39"/>
      <c r="S1059" s="154"/>
      <c r="T1059" s="7" t="str">
        <f>Tabela813[[#This Row],[NR]]&amp;" - "&amp;Tabela813[[#This Row],[Especificação]]</f>
        <v>1.7.1.9.60.0.0.00 - Transferências da Política Nacional Aldir Blanc de Fomento à Cultura - Lei nº 14.399/2022</v>
      </c>
    </row>
    <row r="1060" spans="1:20" ht="30" x14ac:dyDescent="0.25">
      <c r="A1060" s="179"/>
      <c r="B1060" s="51"/>
      <c r="C1060" s="22" t="s">
        <v>1537</v>
      </c>
      <c r="D1060" s="22" t="s">
        <v>1544</v>
      </c>
      <c r="E1060" s="22" t="s">
        <v>1537</v>
      </c>
      <c r="F1060" s="22" t="s">
        <v>1549</v>
      </c>
      <c r="G1060" s="22" t="s">
        <v>6467</v>
      </c>
      <c r="H1060" s="22" t="s">
        <v>1540</v>
      </c>
      <c r="I1060" s="22" t="s">
        <v>1537</v>
      </c>
      <c r="J1060" s="22" t="s">
        <v>1543</v>
      </c>
      <c r="K1060" s="20" t="s">
        <v>6472</v>
      </c>
      <c r="L1060" s="23" t="s">
        <v>6469</v>
      </c>
      <c r="M1060" s="20" t="s">
        <v>3099</v>
      </c>
      <c r="N1060" s="20">
        <v>7</v>
      </c>
      <c r="O1060" s="22" t="s">
        <v>55</v>
      </c>
      <c r="P1060" s="1" t="s">
        <v>6470</v>
      </c>
      <c r="Q1060" s="1" t="s">
        <v>6471</v>
      </c>
      <c r="R1060" s="39"/>
      <c r="S1060" s="154"/>
      <c r="T1060" s="7" t="str">
        <f>Tabela813[[#This Row],[NR]]&amp;" - "&amp;Tabela813[[#This Row],[Especificação]]</f>
        <v>1.7.1.9.60.0.1.00 - Transferências da Política Nacional Aldir Blanc de Fomento à Cultura - Lei nº 14.399/2022</v>
      </c>
    </row>
    <row r="1061" spans="1:20" ht="30" x14ac:dyDescent="0.25">
      <c r="A1061" s="196"/>
      <c r="B1061" s="51"/>
      <c r="C1061" s="22" t="s">
        <v>1537</v>
      </c>
      <c r="D1061" s="22" t="s">
        <v>1544</v>
      </c>
      <c r="E1061" s="22" t="s">
        <v>1537</v>
      </c>
      <c r="F1061" s="22" t="s">
        <v>1549</v>
      </c>
      <c r="G1061" s="22" t="s">
        <v>6473</v>
      </c>
      <c r="H1061" s="22" t="s">
        <v>1540</v>
      </c>
      <c r="I1061" s="22" t="s">
        <v>1540</v>
      </c>
      <c r="J1061" s="22" t="s">
        <v>1543</v>
      </c>
      <c r="K1061" s="20" t="s">
        <v>6474</v>
      </c>
      <c r="L1061" s="23" t="s">
        <v>6496</v>
      </c>
      <c r="M1061" s="20" t="s">
        <v>3098</v>
      </c>
      <c r="N1061" s="20">
        <v>5</v>
      </c>
      <c r="O1061" s="22" t="s">
        <v>55</v>
      </c>
      <c r="P1061" s="1" t="s">
        <v>6476</v>
      </c>
      <c r="Q1061" s="1" t="s">
        <v>6477</v>
      </c>
      <c r="R1061" s="39"/>
      <c r="S1061" s="154" t="s">
        <v>158</v>
      </c>
      <c r="T1061" s="7" t="str">
        <f>Tabela813[[#This Row],[NR]]&amp;" - "&amp;Tabela813[[#This Row],[Especificação]]</f>
        <v>1.7.1.9.61.0.0.00 - Auxílio Financeiro – Outorga Crédito Tributário ICMS – Art. 5º, Inciso V, EC nº 123/2022</v>
      </c>
    </row>
    <row r="1062" spans="1:20" ht="30" x14ac:dyDescent="0.25">
      <c r="A1062" s="196"/>
      <c r="B1062" s="51"/>
      <c r="C1062" s="22" t="s">
        <v>1537</v>
      </c>
      <c r="D1062" s="22" t="s">
        <v>1544</v>
      </c>
      <c r="E1062" s="22" t="s">
        <v>1537</v>
      </c>
      <c r="F1062" s="22" t="s">
        <v>1549</v>
      </c>
      <c r="G1062" s="22" t="s">
        <v>6473</v>
      </c>
      <c r="H1062" s="22" t="s">
        <v>1540</v>
      </c>
      <c r="I1062" s="22" t="s">
        <v>1537</v>
      </c>
      <c r="J1062" s="22" t="s">
        <v>1543</v>
      </c>
      <c r="K1062" s="20" t="s">
        <v>6478</v>
      </c>
      <c r="L1062" s="23" t="s">
        <v>6475</v>
      </c>
      <c r="M1062" s="20" t="s">
        <v>3099</v>
      </c>
      <c r="N1062" s="20">
        <v>7</v>
      </c>
      <c r="O1062" s="22" t="s">
        <v>55</v>
      </c>
      <c r="P1062" s="1" t="s">
        <v>6476</v>
      </c>
      <c r="Q1062" s="1" t="s">
        <v>6477</v>
      </c>
      <c r="R1062" s="39"/>
      <c r="S1062" s="154" t="s">
        <v>158</v>
      </c>
      <c r="T1062" s="7" t="str">
        <f>Tabela813[[#This Row],[NR]]&amp;" - "&amp;Tabela813[[#This Row],[Especificação]]</f>
        <v>1.7.1.9.61.0.1.00 - Auxílio Financeiro – Outorga Crédito Tributário ICMS – Art. 5º, Inciso V, EC nº 123/2022</v>
      </c>
    </row>
    <row r="1063" spans="1:20" ht="30" x14ac:dyDescent="0.25">
      <c r="A1063" s="7"/>
      <c r="B1063" s="117"/>
      <c r="C1063" s="117" t="s">
        <v>1537</v>
      </c>
      <c r="D1063" s="117" t="s">
        <v>1544</v>
      </c>
      <c r="E1063" s="117" t="s">
        <v>1537</v>
      </c>
      <c r="F1063" s="117" t="s">
        <v>1549</v>
      </c>
      <c r="G1063" s="117" t="s">
        <v>6497</v>
      </c>
      <c r="H1063" s="117" t="s">
        <v>1540</v>
      </c>
      <c r="I1063" s="117" t="s">
        <v>1540</v>
      </c>
      <c r="J1063" s="117" t="s">
        <v>1543</v>
      </c>
      <c r="K1063" s="118" t="str">
        <f>IF(Tabela813[[#This Row],[C]]&lt;&gt;"",IF(Tabela813[[#This Row],[RED]]&lt;&gt;"",(Tabela813[[#This Row],[RED]] &amp; "."),"") &amp; CONCATENATE(Tabela813[[#This Row],[C]],".",Tabela813[[#This Row],[O]],".",Tabela813[[#This Row],[E]],".",Tabela813[[#This Row],[D1]],".",Tabela813[[#This Row],[D2]],".",Tabela813[[#This Row],[D3]],".",Tabela813[[#This Row],[T]],".",Tabela813[[#This Row],[D4]]),"")</f>
        <v>1.7.1.9.62.0.0.00</v>
      </c>
      <c r="L1063" s="119" t="s">
        <v>6498</v>
      </c>
      <c r="M1063" s="118" t="str">
        <f>IF(N1063 &lt; N1065,"S","A")</f>
        <v>A</v>
      </c>
      <c r="N1063" s="118">
        <f>IF(VALUE(Tabela813[[#This Row],[RED]]) &gt; 0,1,0) + IF(VALUE(J1063)&gt;0,8,IF(VALUE(I1063)&gt;0,7,IF(VALUE(H1063)&gt;0,6,IF(VALUE(G1063)&gt;0,5,IF(VALUE(F1063)&gt;0,4,IF(VALUE(E1063)&gt;0,3,IF(VALUE(D1063)&gt;0,2,1)))))))</f>
        <v>5</v>
      </c>
      <c r="O1063" s="120" t="s">
        <v>55</v>
      </c>
      <c r="P1063" s="121" t="s">
        <v>6499</v>
      </c>
      <c r="Q1063" s="10" t="s">
        <v>6744</v>
      </c>
      <c r="R1063" s="173" t="s">
        <v>18</v>
      </c>
      <c r="S1063" s="157">
        <v>45126</v>
      </c>
      <c r="T1063" s="7" t="str">
        <f>Tabela813[[#This Row],[NR]]&amp;" - "&amp;Tabela813[[#This Row],[Especificação]]</f>
        <v>1.7.1.9.62.0.0.00 - Transferência da Compensação Financeira das Perdas com Arrecadação de ICMS - Art. 3º, §4º, LC nº 194/2022.</v>
      </c>
    </row>
    <row r="1064" spans="1:20" ht="30" x14ac:dyDescent="0.25">
      <c r="A1064" s="179"/>
      <c r="B1064" s="51"/>
      <c r="C1064" s="117" t="s">
        <v>1537</v>
      </c>
      <c r="D1064" s="117" t="s">
        <v>1544</v>
      </c>
      <c r="E1064" s="117" t="s">
        <v>1537</v>
      </c>
      <c r="F1064" s="117" t="s">
        <v>1549</v>
      </c>
      <c r="G1064" s="117" t="s">
        <v>6497</v>
      </c>
      <c r="H1064" s="117" t="s">
        <v>1540</v>
      </c>
      <c r="I1064" s="117" t="s">
        <v>1537</v>
      </c>
      <c r="J1064" s="117" t="s">
        <v>1543</v>
      </c>
      <c r="K1064" s="118" t="str">
        <f>IF(Tabela813[[#This Row],[C]]&lt;&gt;"",IF(Tabela813[[#This Row],[RED]]&lt;&gt;"",(Tabela813[[#This Row],[RED]] &amp; "."),"") &amp; CONCATENATE(Tabela813[[#This Row],[C]],".",Tabela813[[#This Row],[O]],".",Tabela813[[#This Row],[E]],".",Tabela813[[#This Row],[D1]],".",Tabela813[[#This Row],[D2]],".",Tabela813[[#This Row],[D3]],".",Tabela813[[#This Row],[T]],".",Tabela813[[#This Row],[D4]]),"")</f>
        <v>1.7.1.9.62.0.1.00</v>
      </c>
      <c r="L1064" s="123" t="s">
        <v>6506</v>
      </c>
      <c r="M1064" s="20" t="str">
        <f>IF(N1064 &lt; N1065,"S","A")</f>
        <v>A</v>
      </c>
      <c r="N1064" s="20">
        <f>IF(VALUE(Tabela813[[#This Row],[RED]]) &gt; 0,1,0) + IF(VALUE(J1064)&gt;0,8,IF(VALUE(I1064)&gt;0,7,IF(VALUE(H1064)&gt;0,6,IF(VALUE(G1064)&gt;0,5,IF(VALUE(F1064)&gt;0,4,IF(VALUE(E1064)&gt;0,3,IF(VALUE(D1064)&gt;0,2,1)))))))</f>
        <v>7</v>
      </c>
      <c r="O1064" s="120" t="s">
        <v>55</v>
      </c>
      <c r="P1064" s="121" t="s">
        <v>6499</v>
      </c>
      <c r="Q1064" s="10" t="s">
        <v>6744</v>
      </c>
      <c r="R1064" s="152" t="s">
        <v>18</v>
      </c>
      <c r="S1064" s="157">
        <v>45126</v>
      </c>
      <c r="T1064" s="7" t="str">
        <f>Tabela813[[#This Row],[NR]]&amp;" - "&amp;Tabela813[[#This Row],[Especificação]]</f>
        <v>1.7.1.9.62.0.1.00 - Transferência da Compensação Financeira das Perdas com Arrecadação de ICMS - Art. 3º, §4º, LC nº 194/2022 - Principal</v>
      </c>
    </row>
    <row r="1065" spans="1:20" ht="45" x14ac:dyDescent="0.25">
      <c r="A1065" s="7"/>
      <c r="B1065" s="117"/>
      <c r="C1065" s="117" t="s">
        <v>1537</v>
      </c>
      <c r="D1065" s="117" t="s">
        <v>1544</v>
      </c>
      <c r="E1065" s="117" t="s">
        <v>1537</v>
      </c>
      <c r="F1065" s="117" t="s">
        <v>1549</v>
      </c>
      <c r="G1065" s="117" t="s">
        <v>6500</v>
      </c>
      <c r="H1065" s="117" t="s">
        <v>1540</v>
      </c>
      <c r="I1065" s="117" t="s">
        <v>1540</v>
      </c>
      <c r="J1065" s="117" t="s">
        <v>1543</v>
      </c>
      <c r="K1065" s="118" t="str">
        <f>IF(Tabela813[[#This Row],[C]]&lt;&gt;"",IF(Tabela813[[#This Row],[RED]]&lt;&gt;"",(Tabela813[[#This Row],[RED]] &amp; "."),"") &amp; CONCATENATE(Tabela813[[#This Row],[C]],".",Tabela813[[#This Row],[O]],".",Tabela813[[#This Row],[E]],".",Tabela813[[#This Row],[D1]],".",Tabela813[[#This Row],[D2]],".",Tabela813[[#This Row],[D3]],".",Tabela813[[#This Row],[T]],".",Tabela813[[#This Row],[D4]]),"")</f>
        <v>1.7.1.9.63.0.0.00</v>
      </c>
      <c r="L1065" s="119" t="s">
        <v>6501</v>
      </c>
      <c r="M1065" s="118" t="str">
        <f>IF(N1065 &lt; N1067,"S","A")</f>
        <v>A</v>
      </c>
      <c r="N1065" s="118">
        <f>IF(VALUE(Tabela813[[#This Row],[RED]]) &gt; 0,1,0) + IF(VALUE(J1065)&gt;0,8,IF(VALUE(I1065)&gt;0,7,IF(VALUE(H1065)&gt;0,6,IF(VALUE(G1065)&gt;0,5,IF(VALUE(F1065)&gt;0,4,IF(VALUE(E1065)&gt;0,3,IF(VALUE(D1065)&gt;0,2,1)))))))</f>
        <v>5</v>
      </c>
      <c r="O1065" s="120" t="s">
        <v>55</v>
      </c>
      <c r="P1065" s="121" t="s">
        <v>6502</v>
      </c>
      <c r="Q1065" s="10" t="s">
        <v>6745</v>
      </c>
      <c r="R1065" s="152" t="s">
        <v>18</v>
      </c>
      <c r="S1065" s="157">
        <v>45126</v>
      </c>
      <c r="T1065" s="7" t="str">
        <f>Tabela813[[#This Row],[NR]]&amp;" - "&amp;Tabela813[[#This Row],[Especificação]]</f>
        <v>1.7.1.9.63.0.0.00 - Transferência da Compensação Financeira das Perdas com Arrecadação de ICMS referente à apropriação da parcela da CFEM devida a União - Art. 3º, §5º, LC nº 194/2022.</v>
      </c>
    </row>
    <row r="1066" spans="1:20" ht="45" x14ac:dyDescent="0.25">
      <c r="A1066" s="179"/>
      <c r="B1066" s="51"/>
      <c r="C1066" s="22" t="s">
        <v>1537</v>
      </c>
      <c r="D1066" s="22" t="s">
        <v>1544</v>
      </c>
      <c r="E1066" s="22" t="s">
        <v>1537</v>
      </c>
      <c r="F1066" s="22" t="s">
        <v>1549</v>
      </c>
      <c r="G1066" s="22" t="s">
        <v>6500</v>
      </c>
      <c r="H1066" s="22" t="s">
        <v>1540</v>
      </c>
      <c r="I1066" s="22" t="s">
        <v>1537</v>
      </c>
      <c r="J1066" s="22" t="s">
        <v>1543</v>
      </c>
      <c r="K1066" s="20" t="str">
        <f>IF(Tabela813[[#This Row],[C]]&lt;&gt;"",IF(Tabela813[[#This Row],[RED]]&lt;&gt;"",(Tabela813[[#This Row],[RED]] &amp; "."),"") &amp; CONCATENATE(Tabela813[[#This Row],[C]],".",Tabela813[[#This Row],[O]],".",Tabela813[[#This Row],[E]],".",Tabela813[[#This Row],[D1]],".",Tabela813[[#This Row],[D2]],".",Tabela813[[#This Row],[D3]],".",Tabela813[[#This Row],[T]],".",Tabela813[[#This Row],[D4]]),"")</f>
        <v>1.7.1.9.63.0.1.00</v>
      </c>
      <c r="L1066" s="123" t="s">
        <v>6505</v>
      </c>
      <c r="M1066" s="20" t="str">
        <f>IF(N1066 &lt; N1067,"S","A")</f>
        <v>A</v>
      </c>
      <c r="N1066" s="20">
        <f>IF(VALUE(Tabela813[[#This Row],[RED]]) &gt; 0,1,0) + IF(VALUE(J1066)&gt;0,8,IF(VALUE(I1066)&gt;0,7,IF(VALUE(H1066)&gt;0,6,IF(VALUE(G1066)&gt;0,5,IF(VALUE(F1066)&gt;0,4,IF(VALUE(E1066)&gt;0,3,IF(VALUE(D1066)&gt;0,2,1)))))))</f>
        <v>7</v>
      </c>
      <c r="O1066" s="120" t="s">
        <v>55</v>
      </c>
      <c r="P1066" s="121" t="s">
        <v>6502</v>
      </c>
      <c r="Q1066" s="10" t="s">
        <v>6745</v>
      </c>
      <c r="R1066" s="152" t="s">
        <v>18</v>
      </c>
      <c r="S1066" s="157">
        <v>45126</v>
      </c>
      <c r="T1066" s="7" t="str">
        <f>Tabela813[[#This Row],[NR]]&amp;" - "&amp;Tabela813[[#This Row],[Especificação]]</f>
        <v>1.7.1.9.63.0.1.00 - Transferência da Compensação Financeira das Perdas com Arrecadação de ICMS referente à apropriação da parcela da CFEM devida a União - Art. 3º, §5º, LC nº 194/2022 - Principal</v>
      </c>
    </row>
    <row r="1067" spans="1:20" ht="30" x14ac:dyDescent="0.25">
      <c r="A1067" s="7"/>
      <c r="B1067" s="51"/>
      <c r="C1067" s="22" t="s">
        <v>1537</v>
      </c>
      <c r="D1067" s="22" t="s">
        <v>1544</v>
      </c>
      <c r="E1067" s="22" t="s">
        <v>1537</v>
      </c>
      <c r="F1067" s="22" t="s">
        <v>1549</v>
      </c>
      <c r="G1067" s="22" t="s">
        <v>1553</v>
      </c>
      <c r="H1067" s="22" t="s">
        <v>1540</v>
      </c>
      <c r="I1067" s="22" t="s">
        <v>1540</v>
      </c>
      <c r="J1067" s="22" t="s">
        <v>1543</v>
      </c>
      <c r="K1067" s="20" t="str">
        <f>IF(Tabela813[[#This Row],[C]]&lt;&gt;"",IF(Tabela813[[#This Row],[RED]]&lt;&gt;"",(Tabela813[[#This Row],[RED]] &amp; "."),"") &amp; CONCATENATE(Tabela813[[#This Row],[C]],".",Tabela813[[#This Row],[O]],".",Tabela813[[#This Row],[E]],".",Tabela813[[#This Row],[D1]],".",Tabela813[[#This Row],[D2]],".",Tabela813[[#This Row],[D3]],".",Tabela813[[#This Row],[T]],".",Tabela813[[#This Row],[D4]]),"")</f>
        <v>1.7.1.9.99.0.0.00</v>
      </c>
      <c r="L1067" s="23" t="s">
        <v>3816</v>
      </c>
      <c r="M1067" s="20" t="str">
        <f t="shared" si="22"/>
        <v>S</v>
      </c>
      <c r="N1067" s="20">
        <f>IF(VALUE(Tabela813[[#This Row],[RED]]) &gt; 0,1,0) + IF(VALUE(J1067)&gt;0,8,IF(VALUE(I1067)&gt;0,7,IF(VALUE(H1067)&gt;0,6,IF(VALUE(G1067)&gt;0,5,IF(VALUE(F1067)&gt;0,4,IF(VALUE(E1067)&gt;0,3,IF(VALUE(D1067)&gt;0,2,1)))))))</f>
        <v>5</v>
      </c>
      <c r="O1067" s="22" t="s">
        <v>51</v>
      </c>
      <c r="P1067" s="1" t="s">
        <v>417</v>
      </c>
      <c r="Q1067" s="1"/>
      <c r="R1067" s="39"/>
      <c r="S1067" s="154" t="s">
        <v>158</v>
      </c>
      <c r="T1067" s="7" t="str">
        <f>Tabela813[[#This Row],[NR]]&amp;" - "&amp;Tabela813[[#This Row],[Especificação]]</f>
        <v>1.7.1.9.99.0.0.00 - Outras Transferências de Recursos da União e de Suas Entidades</v>
      </c>
    </row>
    <row r="1068" spans="1:20" ht="28.5" customHeight="1" x14ac:dyDescent="0.25">
      <c r="A1068" s="179"/>
      <c r="B1068" s="51"/>
      <c r="C1068" s="22" t="s">
        <v>1537</v>
      </c>
      <c r="D1068" s="22" t="s">
        <v>1544</v>
      </c>
      <c r="E1068" s="22" t="s">
        <v>1537</v>
      </c>
      <c r="F1068" s="22" t="s">
        <v>1549</v>
      </c>
      <c r="G1068" s="22" t="s">
        <v>1553</v>
      </c>
      <c r="H1068" s="22" t="s">
        <v>1540</v>
      </c>
      <c r="I1068" s="22" t="s">
        <v>1537</v>
      </c>
      <c r="J1068" s="22" t="s">
        <v>1543</v>
      </c>
      <c r="K1068" s="20" t="str">
        <f>IF(Tabela813[[#This Row],[C]]&lt;&gt;"",IF(Tabela813[[#This Row],[RED]]&lt;&gt;"",(Tabela813[[#This Row],[RED]] &amp; "."),"") &amp; CONCATENATE(Tabela813[[#This Row],[C]],".",Tabela813[[#This Row],[O]],".",Tabela813[[#This Row],[E]],".",Tabela813[[#This Row],[D1]],".",Tabela813[[#This Row],[D2]],".",Tabela813[[#This Row],[D3]],".",Tabela813[[#This Row],[T]],".",Tabela813[[#This Row],[D4]]),"")</f>
        <v>1.7.1.9.99.0.1.00</v>
      </c>
      <c r="L1068" s="61" t="s">
        <v>3818</v>
      </c>
      <c r="M1068" s="20" t="str">
        <f t="shared" si="22"/>
        <v>S</v>
      </c>
      <c r="N1068" s="20">
        <f>IF(VALUE(Tabela813[[#This Row],[RED]]) &gt; 0,1,0) + IF(VALUE(J1068)&gt;0,8,IF(VALUE(I1068)&gt;0,7,IF(VALUE(H1068)&gt;0,6,IF(VALUE(G1068)&gt;0,5,IF(VALUE(F1068)&gt;0,4,IF(VALUE(E1068)&gt;0,3,IF(VALUE(D1068)&gt;0,2,1)))))))</f>
        <v>7</v>
      </c>
      <c r="O1068" s="22" t="s">
        <v>51</v>
      </c>
      <c r="P1068" s="1" t="s">
        <v>417</v>
      </c>
      <c r="Q1068" s="1"/>
      <c r="R1068" s="39"/>
      <c r="S1068" s="154" t="s">
        <v>158</v>
      </c>
      <c r="T1068" s="7" t="str">
        <f>Tabela813[[#This Row],[NR]]&amp;" - "&amp;Tabela813[[#This Row],[Especificação]]</f>
        <v>1.7.1.9.99.0.1.00 - Outras Transferências de Recursos da União e de Suas Entidades - Principal</v>
      </c>
    </row>
    <row r="1069" spans="1:20" ht="45" x14ac:dyDescent="0.25">
      <c r="A1069" s="179"/>
      <c r="B1069" s="51"/>
      <c r="C1069" s="22" t="s">
        <v>1537</v>
      </c>
      <c r="D1069" s="22" t="s">
        <v>1544</v>
      </c>
      <c r="E1069" s="22" t="s">
        <v>1537</v>
      </c>
      <c r="F1069" s="22" t="s">
        <v>1549</v>
      </c>
      <c r="G1069" s="22" t="s">
        <v>1553</v>
      </c>
      <c r="H1069" s="22" t="s">
        <v>1540</v>
      </c>
      <c r="I1069" s="22" t="s">
        <v>1537</v>
      </c>
      <c r="J1069" s="22" t="s">
        <v>1552</v>
      </c>
      <c r="K1069" s="20" t="str">
        <f>IF(Tabela813[[#This Row],[C]]&lt;&gt;"",IF(Tabela813[[#This Row],[RED]]&lt;&gt;"",(Tabela813[[#This Row],[RED]] &amp; "."),"") &amp; CONCATENATE(Tabela813[[#This Row],[C]],".",Tabela813[[#This Row],[O]],".",Tabela813[[#This Row],[E]],".",Tabela813[[#This Row],[D1]],".",Tabela813[[#This Row],[D2]],".",Tabela813[[#This Row],[D3]],".",Tabela813[[#This Row],[T]],".",Tabela813[[#This Row],[D4]]),"")</f>
        <v>1.7.1.9.99.0.1.05</v>
      </c>
      <c r="L1069" s="23" t="s">
        <v>3819</v>
      </c>
      <c r="M1069" s="20" t="str">
        <f>IF(N1069 &lt; N1074,"S","A")</f>
        <v>A</v>
      </c>
      <c r="N1069" s="20">
        <f>IF(VALUE(Tabela813[[#This Row],[RED]]) &gt; 0,1,0) + IF(VALUE(J1069)&gt;0,8,IF(VALUE(I1069)&gt;0,7,IF(VALUE(H1069)&gt;0,6,IF(VALUE(G1069)&gt;0,5,IF(VALUE(F1069)&gt;0,4,IF(VALUE(E1069)&gt;0,3,IF(VALUE(D1069)&gt;0,2,1)))))))</f>
        <v>8</v>
      </c>
      <c r="O1069" s="22" t="s">
        <v>3107</v>
      </c>
      <c r="P1069" s="1" t="s">
        <v>4462</v>
      </c>
      <c r="Q1069" s="1" t="s">
        <v>4462</v>
      </c>
      <c r="R1069" s="39"/>
      <c r="S1069" s="154" t="s">
        <v>158</v>
      </c>
      <c r="T1069" s="7" t="str">
        <f>Tabela813[[#This Row],[NR]]&amp;" - "&amp;Tabela813[[#This Row],[Especificação]]</f>
        <v>1.7.1.9.99.0.1.05 - Outras Transferências de Recursos da União e de Suas Entidades - Auxílio Financeiro da União aos Municípios (Lei Complementar nº 173, de 27 de Maio de 2020)</v>
      </c>
    </row>
    <row r="1070" spans="1:20" ht="45" x14ac:dyDescent="0.25">
      <c r="A1070" s="179"/>
      <c r="B1070" s="51"/>
      <c r="C1070" s="22" t="s">
        <v>1537</v>
      </c>
      <c r="D1070" s="22" t="s">
        <v>1544</v>
      </c>
      <c r="E1070" s="22" t="s">
        <v>1537</v>
      </c>
      <c r="F1070" s="22" t="s">
        <v>1549</v>
      </c>
      <c r="G1070" s="22" t="s">
        <v>1553</v>
      </c>
      <c r="H1070" s="22" t="s">
        <v>1540</v>
      </c>
      <c r="I1070" s="22" t="s">
        <v>1537</v>
      </c>
      <c r="J1070" s="22" t="s">
        <v>1557</v>
      </c>
      <c r="K1070" s="20" t="s">
        <v>6479</v>
      </c>
      <c r="L1070" s="23" t="s">
        <v>6494</v>
      </c>
      <c r="M1070" s="20" t="s">
        <v>3099</v>
      </c>
      <c r="N1070" s="20">
        <v>8</v>
      </c>
      <c r="O1070" s="22" t="s">
        <v>55</v>
      </c>
      <c r="P1070" s="1" t="s">
        <v>6480</v>
      </c>
      <c r="Q1070" s="1"/>
      <c r="R1070" s="39"/>
      <c r="S1070" s="154" t="s">
        <v>158</v>
      </c>
      <c r="T1070" s="7" t="str">
        <f>Tabela813[[#This Row],[NR]]&amp;" - "&amp;Tabela813[[#This Row],[Especificação]]</f>
        <v>1.7.1.9.99.0.1.09 - Outras Transferências de Recursos da União e de Suas Entidades - Artigo 5º da  Lei Complementar nº 195/2022. (setor audiovisual).</v>
      </c>
    </row>
    <row r="1071" spans="1:20" ht="45" x14ac:dyDescent="0.25">
      <c r="A1071" s="179"/>
      <c r="B1071" s="51"/>
      <c r="C1071" s="22" t="s">
        <v>1537</v>
      </c>
      <c r="D1071" s="22" t="s">
        <v>1544</v>
      </c>
      <c r="E1071" s="22" t="s">
        <v>1537</v>
      </c>
      <c r="F1071" s="22" t="s">
        <v>1549</v>
      </c>
      <c r="G1071" s="22" t="s">
        <v>1553</v>
      </c>
      <c r="H1071" s="22" t="s">
        <v>1540</v>
      </c>
      <c r="I1071" s="22" t="s">
        <v>1537</v>
      </c>
      <c r="J1071" s="22" t="s">
        <v>1558</v>
      </c>
      <c r="K1071" s="20" t="s">
        <v>6481</v>
      </c>
      <c r="L1071" s="23" t="s">
        <v>6495</v>
      </c>
      <c r="M1071" s="20" t="s">
        <v>3099</v>
      </c>
      <c r="N1071" s="20">
        <v>8</v>
      </c>
      <c r="O1071" s="22" t="s">
        <v>55</v>
      </c>
      <c r="P1071" s="1" t="s">
        <v>6482</v>
      </c>
      <c r="Q1071" s="1"/>
      <c r="R1071" s="39"/>
      <c r="S1071" s="154" t="s">
        <v>158</v>
      </c>
      <c r="T1071" s="7" t="str">
        <f>Tabela813[[#This Row],[NR]]&amp;" - "&amp;Tabela813[[#This Row],[Especificação]]</f>
        <v>1.7.1.9.99.0.1.10 - Outras Transferências de Recursos da União e de Suas Entidades - Artigo 8º da  Lei Complementar nº 195/2022. (Demais Setores da Cultura).</v>
      </c>
    </row>
    <row r="1072" spans="1:20" ht="45" x14ac:dyDescent="0.25">
      <c r="A1072" s="179"/>
      <c r="B1072" s="51"/>
      <c r="C1072" s="22" t="s">
        <v>1537</v>
      </c>
      <c r="D1072" s="22" t="s">
        <v>1544</v>
      </c>
      <c r="E1072" s="22" t="s">
        <v>1537</v>
      </c>
      <c r="F1072" s="22" t="s">
        <v>1549</v>
      </c>
      <c r="G1072" s="22" t="s">
        <v>1553</v>
      </c>
      <c r="H1072" s="22" t="s">
        <v>1540</v>
      </c>
      <c r="I1072" s="22" t="s">
        <v>1537</v>
      </c>
      <c r="J1072" s="22" t="s">
        <v>1559</v>
      </c>
      <c r="K1072" s="20" t="s">
        <v>6483</v>
      </c>
      <c r="L1072" s="23" t="s">
        <v>6602</v>
      </c>
      <c r="M1072" s="20" t="s">
        <v>3099</v>
      </c>
      <c r="N1072" s="20">
        <v>8</v>
      </c>
      <c r="O1072" s="22" t="s">
        <v>55</v>
      </c>
      <c r="P1072" s="1" t="s">
        <v>6484</v>
      </c>
      <c r="Q1072" s="1" t="s">
        <v>6601</v>
      </c>
      <c r="R1072" s="39"/>
      <c r="S1072" s="154" t="s">
        <v>158</v>
      </c>
      <c r="T1072" s="7" t="str">
        <f>Tabela813[[#This Row],[NR]]&amp;" - "&amp;Tabela813[[#This Row],[Especificação]]</f>
        <v>1.7.1.9.99.0.1.12 - Outras Transferências de Recursos da União e de Suas Entidades -Emenda Constitucional nª 123, de 14 de julho de 2022,  inciso IV do art. 5º</v>
      </c>
    </row>
    <row r="1073" spans="1:22" ht="45" x14ac:dyDescent="0.25">
      <c r="A1073" s="179"/>
      <c r="B1073" s="189"/>
      <c r="C1073" s="190" t="s">
        <v>1537</v>
      </c>
      <c r="D1073" s="190" t="s">
        <v>1544</v>
      </c>
      <c r="E1073" s="190" t="s">
        <v>1537</v>
      </c>
      <c r="F1073" s="190" t="s">
        <v>1549</v>
      </c>
      <c r="G1073" s="190" t="s">
        <v>1553</v>
      </c>
      <c r="H1073" s="190" t="s">
        <v>1540</v>
      </c>
      <c r="I1073" s="190" t="s">
        <v>1537</v>
      </c>
      <c r="J1073" s="190" t="s">
        <v>1560</v>
      </c>
      <c r="K1073" s="191" t="s">
        <v>6775</v>
      </c>
      <c r="L1073" s="192" t="s">
        <v>6777</v>
      </c>
      <c r="M1073" s="191" t="s">
        <v>3099</v>
      </c>
      <c r="N1073" s="191">
        <v>8</v>
      </c>
      <c r="O1073" s="190" t="s">
        <v>55</v>
      </c>
      <c r="P1073" s="193" t="s">
        <v>6778</v>
      </c>
      <c r="Q1073" s="193" t="s">
        <v>6779</v>
      </c>
      <c r="R1073" s="194" t="s">
        <v>794</v>
      </c>
      <c r="S1073" s="195">
        <v>45268</v>
      </c>
      <c r="T1073" s="7" t="str">
        <f>Tabela813[[#This Row],[NR]]&amp;" - "&amp;Tabela813[[#This Row],[Especificação]]</f>
        <v>1.7.1.9.99.0.1.13 - Outras Transferências de Recursos da União e de Suas Entidades - Apoio Financeiro - Lei Complementar nº 201, de 24 de outubro de 2023, Artigos 1º incisos VI e VII, 13 e 14 (Nota Técnica SEI nº 3241/2023/MF - Item 19)</v>
      </c>
    </row>
    <row r="1074" spans="1:22" x14ac:dyDescent="0.25">
      <c r="A1074" s="179"/>
      <c r="B1074" s="51"/>
      <c r="C1074" s="22" t="s">
        <v>1537</v>
      </c>
      <c r="D1074" s="22" t="s">
        <v>1544</v>
      </c>
      <c r="E1074" s="22" t="s">
        <v>1537</v>
      </c>
      <c r="F1074" s="22" t="s">
        <v>1549</v>
      </c>
      <c r="G1074" s="22" t="s">
        <v>1553</v>
      </c>
      <c r="H1074" s="22" t="s">
        <v>1540</v>
      </c>
      <c r="I1074" s="22" t="s">
        <v>1537</v>
      </c>
      <c r="J1074" s="22" t="s">
        <v>1553</v>
      </c>
      <c r="K1074" s="20" t="str">
        <f>IF(Tabela813[[#This Row],[C]]&lt;&gt;"",IF(Tabela813[[#This Row],[RED]]&lt;&gt;"",(Tabela813[[#This Row],[RED]] &amp; "."),"") &amp; CONCATENATE(Tabela813[[#This Row],[C]],".",Tabela813[[#This Row],[O]],".",Tabela813[[#This Row],[E]],".",Tabela813[[#This Row],[D1]],".",Tabela813[[#This Row],[D2]],".",Tabela813[[#This Row],[D3]],".",Tabela813[[#This Row],[T]],".",Tabela813[[#This Row],[D4]]),"")</f>
        <v>1.7.1.9.99.0.1.99</v>
      </c>
      <c r="L1074" s="23" t="s">
        <v>3818</v>
      </c>
      <c r="M1074" s="20" t="str">
        <f t="shared" si="22"/>
        <v>A</v>
      </c>
      <c r="N1074" s="20">
        <f>IF(VALUE(Tabela813[[#This Row],[RED]]) &gt; 0,1,0) + IF(VALUE(J1074)&gt;0,8,IF(VALUE(I1074)&gt;0,7,IF(VALUE(H1074)&gt;0,6,IF(VALUE(G1074)&gt;0,5,IF(VALUE(F1074)&gt;0,4,IF(VALUE(E1074)&gt;0,3,IF(VALUE(D1074)&gt;0,2,1)))))))</f>
        <v>8</v>
      </c>
      <c r="O1074" s="22" t="s">
        <v>3107</v>
      </c>
      <c r="P1074" s="1" t="s">
        <v>1569</v>
      </c>
      <c r="Q1074" s="1"/>
      <c r="R1074" s="39"/>
      <c r="S1074" s="154" t="s">
        <v>158</v>
      </c>
      <c r="T1074" s="7" t="str">
        <f>Tabela813[[#This Row],[NR]]&amp;" - "&amp;Tabela813[[#This Row],[Especificação]]</f>
        <v>1.7.1.9.99.0.1.99 - Outras Transferências de Recursos da União e de Suas Entidades - Principal</v>
      </c>
    </row>
    <row r="1075" spans="1:22" ht="45" x14ac:dyDescent="0.25">
      <c r="A1075" s="7"/>
      <c r="B1075" s="51"/>
      <c r="C1075" s="22" t="s">
        <v>1537</v>
      </c>
      <c r="D1075" s="22" t="s">
        <v>1544</v>
      </c>
      <c r="E1075" s="22" t="s">
        <v>1546</v>
      </c>
      <c r="F1075" s="22" t="s">
        <v>1540</v>
      </c>
      <c r="G1075" s="22" t="s">
        <v>1543</v>
      </c>
      <c r="H1075" s="22" t="s">
        <v>1540</v>
      </c>
      <c r="I1075" s="22" t="s">
        <v>1540</v>
      </c>
      <c r="J1075" s="22" t="s">
        <v>1543</v>
      </c>
      <c r="K1075" s="20" t="str">
        <f>IF(Tabela813[[#This Row],[C]]&lt;&gt;"",IF(Tabela813[[#This Row],[RED]]&lt;&gt;"",(Tabela813[[#This Row],[RED]] &amp; "."),"") &amp; CONCATENATE(Tabela813[[#This Row],[C]],".",Tabela813[[#This Row],[O]],".",Tabela813[[#This Row],[E]],".",Tabela813[[#This Row],[D1]],".",Tabela813[[#This Row],[D2]],".",Tabela813[[#This Row],[D3]],".",Tabela813[[#This Row],[T]],".",Tabela813[[#This Row],[D4]]),"")</f>
        <v>1.7.2.0.00.0.0.00</v>
      </c>
      <c r="L1075" s="23" t="s">
        <v>3820</v>
      </c>
      <c r="M1075" s="20" t="str">
        <f t="shared" si="22"/>
        <v>S</v>
      </c>
      <c r="N1075" s="20">
        <f>IF(VALUE(Tabela813[[#This Row],[RED]]) &gt; 0,1,0) + IF(VALUE(J1075)&gt;0,8,IF(VALUE(I1075)&gt;0,7,IF(VALUE(H1075)&gt;0,6,IF(VALUE(G1075)&gt;0,5,IF(VALUE(F1075)&gt;0,4,IF(VALUE(E1075)&gt;0,3,IF(VALUE(D1075)&gt;0,2,1)))))))</f>
        <v>3</v>
      </c>
      <c r="O1075" s="22" t="s">
        <v>45</v>
      </c>
      <c r="P1075" s="1" t="s">
        <v>433</v>
      </c>
      <c r="Q1075" s="1"/>
      <c r="R1075" s="39"/>
      <c r="S1075" s="154" t="s">
        <v>158</v>
      </c>
      <c r="T1075" s="7" t="str">
        <f>Tabela813[[#This Row],[NR]]&amp;" - "&amp;Tabela813[[#This Row],[Especificação]]</f>
        <v>1.7.2.0.00.0.0.00 - Transferências dos Estados e do Distrito Federal e de Suas Entidades</v>
      </c>
    </row>
    <row r="1076" spans="1:22" x14ac:dyDescent="0.25">
      <c r="A1076" s="196"/>
      <c r="B1076" s="51"/>
      <c r="C1076" s="22" t="s">
        <v>1537</v>
      </c>
      <c r="D1076" s="22" t="s">
        <v>1544</v>
      </c>
      <c r="E1076" s="22" t="s">
        <v>1546</v>
      </c>
      <c r="F1076" s="22" t="s">
        <v>1537</v>
      </c>
      <c r="G1076" s="22" t="s">
        <v>1543</v>
      </c>
      <c r="H1076" s="22" t="s">
        <v>1540</v>
      </c>
      <c r="I1076" s="22" t="s">
        <v>1540</v>
      </c>
      <c r="J1076" s="22" t="s">
        <v>1543</v>
      </c>
      <c r="K1076" s="20" t="str">
        <f>IF(Tabela813[[#This Row],[C]]&lt;&gt;"",IF(Tabela813[[#This Row],[RED]]&lt;&gt;"",(Tabela813[[#This Row],[RED]] &amp; "."),"") &amp; CONCATENATE(Tabela813[[#This Row],[C]],".",Tabela813[[#This Row],[O]],".",Tabela813[[#This Row],[E]],".",Tabela813[[#This Row],[D1]],".",Tabela813[[#This Row],[D2]],".",Tabela813[[#This Row],[D3]],".",Tabela813[[#This Row],[T]],".",Tabela813[[#This Row],[D4]]),"")</f>
        <v>1.7.2.1.00.0.0.00</v>
      </c>
      <c r="L1076" s="23" t="s">
        <v>434</v>
      </c>
      <c r="M1076" s="20" t="str">
        <f t="shared" si="22"/>
        <v>S</v>
      </c>
      <c r="N1076" s="20">
        <f>IF(VALUE(Tabela813[[#This Row],[RED]]) &gt; 0,1,0) + IF(VALUE(J1076)&gt;0,8,IF(VALUE(I1076)&gt;0,7,IF(VALUE(H1076)&gt;0,6,IF(VALUE(G1076)&gt;0,5,IF(VALUE(F1076)&gt;0,4,IF(VALUE(E1076)&gt;0,3,IF(VALUE(D1076)&gt;0,2,1)))))))</f>
        <v>4</v>
      </c>
      <c r="O1076" s="22" t="s">
        <v>45</v>
      </c>
      <c r="P1076" s="1" t="s">
        <v>3035</v>
      </c>
      <c r="Q1076" s="1"/>
      <c r="R1076" s="39"/>
      <c r="S1076" s="154" t="s">
        <v>158</v>
      </c>
      <c r="T1076" s="7" t="str">
        <f>Tabela813[[#This Row],[NR]]&amp;" - "&amp;Tabela813[[#This Row],[Especificação]]</f>
        <v>1.7.2.1.00.0.0.00 - Participação na Receita dos Estados e Distrito Federal</v>
      </c>
    </row>
    <row r="1077" spans="1:22" ht="30" x14ac:dyDescent="0.25">
      <c r="A1077" s="196"/>
      <c r="B1077" s="51"/>
      <c r="C1077" s="22" t="s">
        <v>1537</v>
      </c>
      <c r="D1077" s="22" t="s">
        <v>1544</v>
      </c>
      <c r="E1077" s="22" t="s">
        <v>1546</v>
      </c>
      <c r="F1077" s="22" t="s">
        <v>1537</v>
      </c>
      <c r="G1077" s="22" t="s">
        <v>1570</v>
      </c>
      <c r="H1077" s="22" t="s">
        <v>1540</v>
      </c>
      <c r="I1077" s="22" t="s">
        <v>1540</v>
      </c>
      <c r="J1077" s="22" t="s">
        <v>1543</v>
      </c>
      <c r="K1077" s="20" t="str">
        <f>IF(Tabela813[[#This Row],[C]]&lt;&gt;"",IF(Tabela813[[#This Row],[RED]]&lt;&gt;"",(Tabela813[[#This Row],[RED]] &amp; "."),"") &amp; CONCATENATE(Tabela813[[#This Row],[C]],".",Tabela813[[#This Row],[O]],".",Tabela813[[#This Row],[E]],".",Tabela813[[#This Row],[D1]],".",Tabela813[[#This Row],[D2]],".",Tabela813[[#This Row],[D3]],".",Tabela813[[#This Row],[T]],".",Tabela813[[#This Row],[D4]]),"")</f>
        <v>1.7.2.1.50.0.0.00</v>
      </c>
      <c r="L1077" s="23" t="s">
        <v>435</v>
      </c>
      <c r="M1077" s="20" t="str">
        <f t="shared" si="22"/>
        <v>S</v>
      </c>
      <c r="N1077" s="20">
        <f>IF(VALUE(Tabela813[[#This Row],[RED]]) &gt; 0,1,0) + IF(VALUE(J1077)&gt;0,8,IF(VALUE(I1077)&gt;0,7,IF(VALUE(H1077)&gt;0,6,IF(VALUE(G1077)&gt;0,5,IF(VALUE(F1077)&gt;0,4,IF(VALUE(E1077)&gt;0,3,IF(VALUE(D1077)&gt;0,2,1)))))))</f>
        <v>5</v>
      </c>
      <c r="O1077" s="22" t="s">
        <v>55</v>
      </c>
      <c r="P1077" s="1" t="s">
        <v>436</v>
      </c>
      <c r="Q1077" s="1"/>
      <c r="R1077" s="39"/>
      <c r="S1077" s="154" t="s">
        <v>158</v>
      </c>
      <c r="T1077" s="7" t="str">
        <f>Tabela813[[#This Row],[NR]]&amp;" - "&amp;Tabela813[[#This Row],[Especificação]]</f>
        <v>1.7.2.1.50.0.0.00 - Cota-Parte do ICMS</v>
      </c>
    </row>
    <row r="1078" spans="1:22" ht="30" x14ac:dyDescent="0.25">
      <c r="A1078" s="179"/>
      <c r="B1078" s="51"/>
      <c r="C1078" s="22" t="s">
        <v>1537</v>
      </c>
      <c r="D1078" s="22" t="s">
        <v>1544</v>
      </c>
      <c r="E1078" s="22" t="s">
        <v>1546</v>
      </c>
      <c r="F1078" s="22" t="s">
        <v>1537</v>
      </c>
      <c r="G1078" s="22" t="s">
        <v>1570</v>
      </c>
      <c r="H1078" s="22" t="s">
        <v>1540</v>
      </c>
      <c r="I1078" s="22" t="s">
        <v>1537</v>
      </c>
      <c r="J1078" s="22" t="s">
        <v>1543</v>
      </c>
      <c r="K1078" s="20" t="str">
        <f>IF(Tabela813[[#This Row],[C]]&lt;&gt;"",IF(Tabela813[[#This Row],[RED]]&lt;&gt;"",(Tabela813[[#This Row],[RED]] &amp; "."),"") &amp; CONCATENATE(Tabela813[[#This Row],[C]],".",Tabela813[[#This Row],[O]],".",Tabela813[[#This Row],[E]],".",Tabela813[[#This Row],[D1]],".",Tabela813[[#This Row],[D2]],".",Tabela813[[#This Row],[D3]],".",Tabela813[[#This Row],[T]],".",Tabela813[[#This Row],[D4]]),"")</f>
        <v>1.7.2.1.50.0.1.00</v>
      </c>
      <c r="L1078" s="23" t="s">
        <v>1357</v>
      </c>
      <c r="M1078" s="20" t="str">
        <f t="shared" si="22"/>
        <v>A</v>
      </c>
      <c r="N1078" s="20">
        <f>IF(VALUE(Tabela813[[#This Row],[RED]]) &gt; 0,1,0) + IF(VALUE(J1078)&gt;0,8,IF(VALUE(I1078)&gt;0,7,IF(VALUE(H1078)&gt;0,6,IF(VALUE(G1078)&gt;0,5,IF(VALUE(F1078)&gt;0,4,IF(VALUE(E1078)&gt;0,3,IF(VALUE(D1078)&gt;0,2,1)))))))</f>
        <v>7</v>
      </c>
      <c r="O1078" s="22" t="s">
        <v>55</v>
      </c>
      <c r="P1078" s="1" t="s">
        <v>436</v>
      </c>
      <c r="Q1078" s="1"/>
      <c r="R1078" s="39"/>
      <c r="S1078" s="154" t="s">
        <v>158</v>
      </c>
      <c r="T1078" s="7" t="str">
        <f>Tabela813[[#This Row],[NR]]&amp;" - "&amp;Tabela813[[#This Row],[Especificação]]</f>
        <v>1.7.2.1.50.0.1.00 - Cota-Parte do ICMS - Principal</v>
      </c>
    </row>
    <row r="1079" spans="1:22" ht="30" x14ac:dyDescent="0.25">
      <c r="A1079" s="179"/>
      <c r="B1079" s="51"/>
      <c r="C1079" s="22" t="s">
        <v>1537</v>
      </c>
      <c r="D1079" s="22" t="s">
        <v>1544</v>
      </c>
      <c r="E1079" s="22" t="s">
        <v>1546</v>
      </c>
      <c r="F1079" s="22" t="s">
        <v>1537</v>
      </c>
      <c r="G1079" s="22" t="s">
        <v>1575</v>
      </c>
      <c r="H1079" s="22" t="s">
        <v>1540</v>
      </c>
      <c r="I1079" s="22" t="s">
        <v>1540</v>
      </c>
      <c r="J1079" s="22" t="s">
        <v>1543</v>
      </c>
      <c r="K1079" s="20" t="str">
        <f>IF(Tabela813[[#This Row],[C]]&lt;&gt;"",IF(Tabela813[[#This Row],[RED]]&lt;&gt;"",(Tabela813[[#This Row],[RED]] &amp; "."),"") &amp; CONCATENATE(Tabela813[[#This Row],[C]],".",Tabela813[[#This Row],[O]],".",Tabela813[[#This Row],[E]],".",Tabela813[[#This Row],[D1]],".",Tabela813[[#This Row],[D2]],".",Tabela813[[#This Row],[D3]],".",Tabela813[[#This Row],[T]],".",Tabela813[[#This Row],[D4]]),"")</f>
        <v>1.7.2.1.51.0.0.00</v>
      </c>
      <c r="L1079" s="23" t="s">
        <v>437</v>
      </c>
      <c r="M1079" s="20" t="str">
        <f t="shared" si="22"/>
        <v>S</v>
      </c>
      <c r="N1079" s="20">
        <f>IF(VALUE(Tabela813[[#This Row],[RED]]) &gt; 0,1,0) + IF(VALUE(J1079)&gt;0,8,IF(VALUE(I1079)&gt;0,7,IF(VALUE(H1079)&gt;0,6,IF(VALUE(G1079)&gt;0,5,IF(VALUE(F1079)&gt;0,4,IF(VALUE(E1079)&gt;0,3,IF(VALUE(D1079)&gt;0,2,1)))))))</f>
        <v>5</v>
      </c>
      <c r="O1079" s="22" t="s">
        <v>55</v>
      </c>
      <c r="P1079" s="1" t="s">
        <v>438</v>
      </c>
      <c r="Q1079" s="1"/>
      <c r="R1079" s="39"/>
      <c r="S1079" s="154" t="s">
        <v>158</v>
      </c>
      <c r="T1079" s="7" t="str">
        <f>Tabela813[[#This Row],[NR]]&amp;" - "&amp;Tabela813[[#This Row],[Especificação]]</f>
        <v>1.7.2.1.51.0.0.00 - Cota-Parte do IPVA</v>
      </c>
    </row>
    <row r="1080" spans="1:22" ht="30" x14ac:dyDescent="0.25">
      <c r="A1080" s="179"/>
      <c r="B1080" s="51"/>
      <c r="C1080" s="22" t="s">
        <v>1537</v>
      </c>
      <c r="D1080" s="22" t="s">
        <v>1544</v>
      </c>
      <c r="E1080" s="22" t="s">
        <v>1546</v>
      </c>
      <c r="F1080" s="22" t="s">
        <v>1537</v>
      </c>
      <c r="G1080" s="22" t="s">
        <v>1575</v>
      </c>
      <c r="H1080" s="22" t="s">
        <v>1540</v>
      </c>
      <c r="I1080" s="22" t="s">
        <v>1537</v>
      </c>
      <c r="J1080" s="22" t="s">
        <v>1543</v>
      </c>
      <c r="K1080" s="20" t="str">
        <f>IF(Tabela813[[#This Row],[C]]&lt;&gt;"",IF(Tabela813[[#This Row],[RED]]&lt;&gt;"",(Tabela813[[#This Row],[RED]] &amp; "."),"") &amp; CONCATENATE(Tabela813[[#This Row],[C]],".",Tabela813[[#This Row],[O]],".",Tabela813[[#This Row],[E]],".",Tabela813[[#This Row],[D1]],".",Tabela813[[#This Row],[D2]],".",Tabela813[[#This Row],[D3]],".",Tabela813[[#This Row],[T]],".",Tabela813[[#This Row],[D4]]),"")</f>
        <v>1.7.2.1.51.0.1.00</v>
      </c>
      <c r="L1080" s="23" t="s">
        <v>1358</v>
      </c>
      <c r="M1080" s="20" t="str">
        <f t="shared" si="22"/>
        <v>A</v>
      </c>
      <c r="N1080" s="20">
        <f>IF(VALUE(Tabela813[[#This Row],[RED]]) &gt; 0,1,0) + IF(VALUE(J1080)&gt;0,8,IF(VALUE(I1080)&gt;0,7,IF(VALUE(H1080)&gt;0,6,IF(VALUE(G1080)&gt;0,5,IF(VALUE(F1080)&gt;0,4,IF(VALUE(E1080)&gt;0,3,IF(VALUE(D1080)&gt;0,2,1)))))))</f>
        <v>7</v>
      </c>
      <c r="O1080" s="22" t="s">
        <v>55</v>
      </c>
      <c r="P1080" s="1" t="s">
        <v>438</v>
      </c>
      <c r="Q1080" s="1"/>
      <c r="R1080" s="39"/>
      <c r="S1080" s="154" t="s">
        <v>158</v>
      </c>
      <c r="T1080" s="7" t="str">
        <f>Tabela813[[#This Row],[NR]]&amp;" - "&amp;Tabela813[[#This Row],[Especificação]]</f>
        <v>1.7.2.1.51.0.1.00 - Cota-Parte do IPVA - Principal</v>
      </c>
    </row>
    <row r="1081" spans="1:22" ht="30" x14ac:dyDescent="0.25">
      <c r="A1081" s="179"/>
      <c r="B1081" s="51"/>
      <c r="C1081" s="22" t="s">
        <v>1537</v>
      </c>
      <c r="D1081" s="22" t="s">
        <v>1544</v>
      </c>
      <c r="E1081" s="22" t="s">
        <v>1546</v>
      </c>
      <c r="F1081" s="22" t="s">
        <v>1537</v>
      </c>
      <c r="G1081" s="22" t="s">
        <v>1577</v>
      </c>
      <c r="H1081" s="22" t="s">
        <v>1540</v>
      </c>
      <c r="I1081" s="22" t="s">
        <v>1540</v>
      </c>
      <c r="J1081" s="22" t="s">
        <v>1543</v>
      </c>
      <c r="K1081" s="20" t="str">
        <f>IF(Tabela813[[#This Row],[C]]&lt;&gt;"",IF(Tabela813[[#This Row],[RED]]&lt;&gt;"",(Tabela813[[#This Row],[RED]] &amp; "."),"") &amp; CONCATENATE(Tabela813[[#This Row],[C]],".",Tabela813[[#This Row],[O]],".",Tabela813[[#This Row],[E]],".",Tabela813[[#This Row],[D1]],".",Tabela813[[#This Row],[D2]],".",Tabela813[[#This Row],[D3]],".",Tabela813[[#This Row],[T]],".",Tabela813[[#This Row],[D4]]),"")</f>
        <v>1.7.2.1.52.0.0.00</v>
      </c>
      <c r="L1081" s="23" t="s">
        <v>439</v>
      </c>
      <c r="M1081" s="20" t="str">
        <f t="shared" si="22"/>
        <v>S</v>
      </c>
      <c r="N1081" s="20">
        <f>IF(VALUE(Tabela813[[#This Row],[RED]]) &gt; 0,1,0) + IF(VALUE(J1081)&gt;0,8,IF(VALUE(I1081)&gt;0,7,IF(VALUE(H1081)&gt;0,6,IF(VALUE(G1081)&gt;0,5,IF(VALUE(F1081)&gt;0,4,IF(VALUE(E1081)&gt;0,3,IF(VALUE(D1081)&gt;0,2,1)))))))</f>
        <v>5</v>
      </c>
      <c r="O1081" s="22" t="s">
        <v>55</v>
      </c>
      <c r="P1081" s="1" t="s">
        <v>440</v>
      </c>
      <c r="Q1081" s="1"/>
      <c r="R1081" s="39"/>
      <c r="S1081" s="154" t="s">
        <v>158</v>
      </c>
      <c r="T1081" s="7" t="str">
        <f>Tabela813[[#This Row],[NR]]&amp;" - "&amp;Tabela813[[#This Row],[Especificação]]</f>
        <v>1.7.2.1.52.0.0.00 - Cota-Parte do IPI - Municípios</v>
      </c>
    </row>
    <row r="1082" spans="1:22" s="38" customFormat="1" ht="30" x14ac:dyDescent="0.25">
      <c r="A1082" s="179"/>
      <c r="B1082" s="51"/>
      <c r="C1082" s="22" t="s">
        <v>1537</v>
      </c>
      <c r="D1082" s="22" t="s">
        <v>1544</v>
      </c>
      <c r="E1082" s="22" t="s">
        <v>1546</v>
      </c>
      <c r="F1082" s="22" t="s">
        <v>1537</v>
      </c>
      <c r="G1082" s="22" t="s">
        <v>1577</v>
      </c>
      <c r="H1082" s="22" t="s">
        <v>1540</v>
      </c>
      <c r="I1082" s="22" t="s">
        <v>1537</v>
      </c>
      <c r="J1082" s="22" t="s">
        <v>1543</v>
      </c>
      <c r="K1082" s="20" t="str">
        <f>IF(Tabela813[[#This Row],[C]]&lt;&gt;"",IF(Tabela813[[#This Row],[RED]]&lt;&gt;"",(Tabela813[[#This Row],[RED]] &amp; "."),"") &amp; CONCATENATE(Tabela813[[#This Row],[C]],".",Tabela813[[#This Row],[O]],".",Tabela813[[#This Row],[E]],".",Tabela813[[#This Row],[D1]],".",Tabela813[[#This Row],[D2]],".",Tabela813[[#This Row],[D3]],".",Tabela813[[#This Row],[T]],".",Tabela813[[#This Row],[D4]]),"")</f>
        <v>1.7.2.1.52.0.1.00</v>
      </c>
      <c r="L1082" s="23" t="s">
        <v>1359</v>
      </c>
      <c r="M1082" s="20" t="str">
        <f t="shared" si="22"/>
        <v>A</v>
      </c>
      <c r="N1082" s="20">
        <f>IF(VALUE(Tabela813[[#This Row],[RED]]) &gt; 0,1,0) + IF(VALUE(J1082)&gt;0,8,IF(VALUE(I1082)&gt;0,7,IF(VALUE(H1082)&gt;0,6,IF(VALUE(G1082)&gt;0,5,IF(VALUE(F1082)&gt;0,4,IF(VALUE(E1082)&gt;0,3,IF(VALUE(D1082)&gt;0,2,1)))))))</f>
        <v>7</v>
      </c>
      <c r="O1082" s="22" t="s">
        <v>55</v>
      </c>
      <c r="P1082" s="1" t="s">
        <v>440</v>
      </c>
      <c r="Q1082" s="1"/>
      <c r="R1082" s="39"/>
      <c r="S1082" s="154" t="s">
        <v>158</v>
      </c>
      <c r="T1082" s="7" t="str">
        <f>Tabela813[[#This Row],[NR]]&amp;" - "&amp;Tabela813[[#This Row],[Especificação]]</f>
        <v>1.7.2.1.52.0.1.00 - Cota-Parte do IPI - Municípios - Principal</v>
      </c>
      <c r="U1082" s="7"/>
      <c r="V1082" s="7"/>
    </row>
    <row r="1083" spans="1:22" s="38" customFormat="1" ht="30" x14ac:dyDescent="0.25">
      <c r="A1083" s="179"/>
      <c r="B1083" s="51"/>
      <c r="C1083" s="22" t="s">
        <v>1537</v>
      </c>
      <c r="D1083" s="22" t="s">
        <v>1544</v>
      </c>
      <c r="E1083" s="22" t="s">
        <v>1546</v>
      </c>
      <c r="F1083" s="22" t="s">
        <v>1537</v>
      </c>
      <c r="G1083" s="22" t="s">
        <v>1574</v>
      </c>
      <c r="H1083" s="22" t="s">
        <v>1540</v>
      </c>
      <c r="I1083" s="22" t="s">
        <v>1540</v>
      </c>
      <c r="J1083" s="22" t="s">
        <v>1543</v>
      </c>
      <c r="K1083" s="20" t="str">
        <f>IF(Tabela813[[#This Row],[C]]&lt;&gt;"",IF(Tabela813[[#This Row],[RED]]&lt;&gt;"",(Tabela813[[#This Row],[RED]] &amp; "."),"") &amp; CONCATENATE(Tabela813[[#This Row],[C]],".",Tabela813[[#This Row],[O]],".",Tabela813[[#This Row],[E]],".",Tabela813[[#This Row],[D1]],".",Tabela813[[#This Row],[D2]],".",Tabela813[[#This Row],[D3]],".",Tabela813[[#This Row],[T]],".",Tabela813[[#This Row],[D4]]),"")</f>
        <v>1.7.2.1.53.0.0.00</v>
      </c>
      <c r="L1083" s="23" t="s">
        <v>333</v>
      </c>
      <c r="M1083" s="20" t="str">
        <f t="shared" si="22"/>
        <v>S</v>
      </c>
      <c r="N1083" s="20">
        <f>IF(VALUE(Tabela813[[#This Row],[RED]]) &gt; 0,1,0) + IF(VALUE(J1083)&gt;0,8,IF(VALUE(I1083)&gt;0,7,IF(VALUE(H1083)&gt;0,6,IF(VALUE(G1083)&gt;0,5,IF(VALUE(F1083)&gt;0,4,IF(VALUE(E1083)&gt;0,3,IF(VALUE(D1083)&gt;0,2,1)))))))</f>
        <v>5</v>
      </c>
      <c r="O1083" s="22" t="s">
        <v>55</v>
      </c>
      <c r="P1083" s="1" t="s">
        <v>441</v>
      </c>
      <c r="Q1083" s="1"/>
      <c r="R1083" s="39"/>
      <c r="S1083" s="154" t="s">
        <v>158</v>
      </c>
      <c r="T1083" s="7" t="str">
        <f>Tabela813[[#This Row],[NR]]&amp;" - "&amp;Tabela813[[#This Row],[Especificação]]</f>
        <v>1.7.2.1.53.0.0.00 - Cota-Parte da Contribuição de Intervenção no Domínio Econômico</v>
      </c>
      <c r="U1083" s="7"/>
      <c r="V1083" s="7"/>
    </row>
    <row r="1084" spans="1:22" s="38" customFormat="1" ht="41.25" customHeight="1" x14ac:dyDescent="0.25">
      <c r="A1084" s="179"/>
      <c r="B1084" s="51"/>
      <c r="C1084" s="22" t="s">
        <v>1537</v>
      </c>
      <c r="D1084" s="22" t="s">
        <v>1544</v>
      </c>
      <c r="E1084" s="22" t="s">
        <v>1546</v>
      </c>
      <c r="F1084" s="22" t="s">
        <v>1537</v>
      </c>
      <c r="G1084" s="22" t="s">
        <v>1574</v>
      </c>
      <c r="H1084" s="22" t="s">
        <v>1540</v>
      </c>
      <c r="I1084" s="22" t="s">
        <v>1537</v>
      </c>
      <c r="J1084" s="22" t="s">
        <v>1543</v>
      </c>
      <c r="K1084" s="20" t="str">
        <f>IF(Tabela813[[#This Row],[C]]&lt;&gt;"",IF(Tabela813[[#This Row],[RED]]&lt;&gt;"",(Tabela813[[#This Row],[RED]] &amp; "."),"") &amp; CONCATENATE(Tabela813[[#This Row],[C]],".",Tabela813[[#This Row],[O]],".",Tabela813[[#This Row],[E]],".",Tabela813[[#This Row],[D1]],".",Tabela813[[#This Row],[D2]],".",Tabela813[[#This Row],[D3]],".",Tabela813[[#This Row],[T]],".",Tabela813[[#This Row],[D4]]),"")</f>
        <v>1.7.2.1.53.0.1.00</v>
      </c>
      <c r="L1084" s="23" t="s">
        <v>1333</v>
      </c>
      <c r="M1084" s="20" t="str">
        <f t="shared" si="22"/>
        <v>A</v>
      </c>
      <c r="N1084" s="20">
        <f>IF(VALUE(Tabela813[[#This Row],[RED]]) &gt; 0,1,0) + IF(VALUE(J1084)&gt;0,8,IF(VALUE(I1084)&gt;0,7,IF(VALUE(H1084)&gt;0,6,IF(VALUE(G1084)&gt;0,5,IF(VALUE(F1084)&gt;0,4,IF(VALUE(E1084)&gt;0,3,IF(VALUE(D1084)&gt;0,2,1)))))))</f>
        <v>7</v>
      </c>
      <c r="O1084" s="22" t="s">
        <v>55</v>
      </c>
      <c r="P1084" s="1" t="s">
        <v>441</v>
      </c>
      <c r="Q1084" s="1"/>
      <c r="R1084" s="39"/>
      <c r="S1084" s="154" t="s">
        <v>158</v>
      </c>
      <c r="T1084" s="7" t="str">
        <f>Tabela813[[#This Row],[NR]]&amp;" - "&amp;Tabela813[[#This Row],[Especificação]]</f>
        <v>1.7.2.1.53.0.1.00 - Cota-Parte da Contribuição de Intervenção no Domínio Econômico - Principal</v>
      </c>
      <c r="U1084" s="7"/>
      <c r="V1084" s="7"/>
    </row>
    <row r="1085" spans="1:22" ht="30" x14ac:dyDescent="0.25">
      <c r="A1085" s="179"/>
      <c r="B1085" s="51"/>
      <c r="C1085" s="22" t="s">
        <v>1537</v>
      </c>
      <c r="D1085" s="22" t="s">
        <v>1544</v>
      </c>
      <c r="E1085" s="22" t="s">
        <v>1546</v>
      </c>
      <c r="F1085" s="22" t="s">
        <v>1537</v>
      </c>
      <c r="G1085" s="22" t="s">
        <v>1576</v>
      </c>
      <c r="H1085" s="22" t="s">
        <v>1540</v>
      </c>
      <c r="I1085" s="22" t="s">
        <v>1540</v>
      </c>
      <c r="J1085" s="22" t="s">
        <v>1543</v>
      </c>
      <c r="K1085" s="20" t="str">
        <f>IF(Tabela813[[#This Row],[C]]&lt;&gt;"",IF(Tabela813[[#This Row],[RED]]&lt;&gt;"",(Tabela813[[#This Row],[RED]] &amp; "."),"") &amp; CONCATENATE(Tabela813[[#This Row],[C]],".",Tabela813[[#This Row],[O]],".",Tabela813[[#This Row],[E]],".",Tabela813[[#This Row],[D1]],".",Tabela813[[#This Row],[D2]],".",Tabela813[[#This Row],[D3]],".",Tabela813[[#This Row],[T]],".",Tabela813[[#This Row],[D4]]),"")</f>
        <v>1.7.2.1.98.0.0.00</v>
      </c>
      <c r="L1085" s="23" t="s">
        <v>3036</v>
      </c>
      <c r="M1085" s="20" t="str">
        <f t="shared" si="22"/>
        <v>S</v>
      </c>
      <c r="N1085" s="20">
        <f>IF(VALUE(Tabela813[[#This Row],[RED]]) &gt; 0,1,0) + IF(VALUE(J1085)&gt;0,8,IF(VALUE(I1085)&gt;0,7,IF(VALUE(H1085)&gt;0,6,IF(VALUE(G1085)&gt;0,5,IF(VALUE(F1085)&gt;0,4,IF(VALUE(E1085)&gt;0,3,IF(VALUE(D1085)&gt;0,2,1)))))))</f>
        <v>5</v>
      </c>
      <c r="O1085" s="22" t="s">
        <v>55</v>
      </c>
      <c r="P1085" s="1" t="s">
        <v>3037</v>
      </c>
      <c r="Q1085" s="1"/>
      <c r="R1085" s="39"/>
      <c r="S1085" s="154" t="s">
        <v>158</v>
      </c>
      <c r="T1085" s="7" t="str">
        <f>Tabela813[[#This Row],[NR]]&amp;" - "&amp;Tabela813[[#This Row],[Especificação]]</f>
        <v>1.7.2.1.98.0.0.00 - Transferências Decorrentes de Participação em Outras Receitas de Impostos dos Estados e do Distrito Federal</v>
      </c>
    </row>
    <row r="1086" spans="1:22" ht="30" x14ac:dyDescent="0.25">
      <c r="A1086" s="179"/>
      <c r="B1086" s="51"/>
      <c r="C1086" s="22" t="s">
        <v>1537</v>
      </c>
      <c r="D1086" s="22" t="s">
        <v>1544</v>
      </c>
      <c r="E1086" s="22" t="s">
        <v>1546</v>
      </c>
      <c r="F1086" s="22" t="s">
        <v>1537</v>
      </c>
      <c r="G1086" s="22" t="s">
        <v>1576</v>
      </c>
      <c r="H1086" s="22" t="s">
        <v>1540</v>
      </c>
      <c r="I1086" s="22" t="s">
        <v>1537</v>
      </c>
      <c r="J1086" s="22" t="s">
        <v>1543</v>
      </c>
      <c r="K1086" s="20" t="str">
        <f>IF(Tabela813[[#This Row],[C]]&lt;&gt;"",IF(Tabela813[[#This Row],[RED]]&lt;&gt;"",(Tabela813[[#This Row],[RED]] &amp; "."),"") &amp; CONCATENATE(Tabela813[[#This Row],[C]],".",Tabela813[[#This Row],[O]],".",Tabela813[[#This Row],[E]],".",Tabela813[[#This Row],[D1]],".",Tabela813[[#This Row],[D2]],".",Tabela813[[#This Row],[D3]],".",Tabela813[[#This Row],[T]],".",Tabela813[[#This Row],[D4]]),"")</f>
        <v>1.7.2.1.98.0.1.00</v>
      </c>
      <c r="L1086" s="23" t="s">
        <v>3036</v>
      </c>
      <c r="M1086" s="20" t="str">
        <f t="shared" si="22"/>
        <v>A</v>
      </c>
      <c r="N1086" s="20">
        <f>IF(VALUE(Tabela813[[#This Row],[RED]]) &gt; 0,1,0) + IF(VALUE(J1086)&gt;0,8,IF(VALUE(I1086)&gt;0,7,IF(VALUE(H1086)&gt;0,6,IF(VALUE(G1086)&gt;0,5,IF(VALUE(F1086)&gt;0,4,IF(VALUE(E1086)&gt;0,3,IF(VALUE(D1086)&gt;0,2,1)))))))</f>
        <v>7</v>
      </c>
      <c r="O1086" s="22" t="s">
        <v>55</v>
      </c>
      <c r="P1086" s="1" t="s">
        <v>3037</v>
      </c>
      <c r="Q1086" s="1"/>
      <c r="R1086" s="39"/>
      <c r="S1086" s="154" t="s">
        <v>158</v>
      </c>
      <c r="T1086" s="7" t="str">
        <f>Tabela813[[#This Row],[NR]]&amp;" - "&amp;Tabela813[[#This Row],[Especificação]]</f>
        <v>1.7.2.1.98.0.1.00 - Transferências Decorrentes de Participação em Outras Receitas de Impostos dos Estados e do Distrito Federal</v>
      </c>
    </row>
    <row r="1087" spans="1:22" ht="30" x14ac:dyDescent="0.25">
      <c r="A1087" s="7"/>
      <c r="B1087" s="52"/>
      <c r="C1087" s="22" t="s">
        <v>1537</v>
      </c>
      <c r="D1087" s="22" t="s">
        <v>1544</v>
      </c>
      <c r="E1087" s="22" t="s">
        <v>1546</v>
      </c>
      <c r="F1087" s="22" t="s">
        <v>1546</v>
      </c>
      <c r="G1087" s="22" t="s">
        <v>1543</v>
      </c>
      <c r="H1087" s="22" t="s">
        <v>1540</v>
      </c>
      <c r="I1087" s="22" t="s">
        <v>1540</v>
      </c>
      <c r="J1087" s="22" t="s">
        <v>1543</v>
      </c>
      <c r="K1087" s="20" t="str">
        <f>IF(Tabela813[[#This Row],[C]]&lt;&gt;"",IF(Tabela813[[#This Row],[RED]]&lt;&gt;"",(Tabela813[[#This Row],[RED]] &amp; "."),"") &amp; CONCATENATE(Tabela813[[#This Row],[C]],".",Tabela813[[#This Row],[O]],".",Tabela813[[#This Row],[E]],".",Tabela813[[#This Row],[D1]],".",Tabela813[[#This Row],[D2]],".",Tabela813[[#This Row],[D3]],".",Tabela813[[#This Row],[T]],".",Tabela813[[#This Row],[D4]]),"")</f>
        <v>1.7.2.2.00.0.0.00</v>
      </c>
      <c r="L1087" s="23" t="s">
        <v>3748</v>
      </c>
      <c r="M1087" s="20" t="str">
        <f t="shared" si="22"/>
        <v>S</v>
      </c>
      <c r="N1087" s="20">
        <f>IF(VALUE(Tabela813[[#This Row],[RED]]) &gt; 0,1,0) + IF(VALUE(J1087)&gt;0,8,IF(VALUE(I1087)&gt;0,7,IF(VALUE(H1087)&gt;0,6,IF(VALUE(G1087)&gt;0,5,IF(VALUE(F1087)&gt;0,4,IF(VALUE(E1087)&gt;0,3,IF(VALUE(D1087)&gt;0,2,1)))))))</f>
        <v>4</v>
      </c>
      <c r="O1087" s="22" t="s">
        <v>45</v>
      </c>
      <c r="P1087" s="1" t="s">
        <v>4142</v>
      </c>
      <c r="Q1087" s="1"/>
      <c r="R1087" s="39"/>
      <c r="S1087" s="154" t="s">
        <v>158</v>
      </c>
      <c r="T1087" s="7" t="str">
        <f>Tabela813[[#This Row],[NR]]&amp;" - "&amp;Tabela813[[#This Row],[Especificação]]</f>
        <v>1.7.2.2.00.0.0.00 - Transferências das Compensações Financeiras Pela Exploração de Recursos Naturais</v>
      </c>
    </row>
    <row r="1088" spans="1:22" x14ac:dyDescent="0.25">
      <c r="A1088" s="179"/>
      <c r="B1088" s="52"/>
      <c r="C1088" s="22" t="s">
        <v>1537</v>
      </c>
      <c r="D1088" s="22" t="s">
        <v>1544</v>
      </c>
      <c r="E1088" s="22" t="s">
        <v>1546</v>
      </c>
      <c r="F1088" s="22" t="s">
        <v>1546</v>
      </c>
      <c r="G1088" s="22" t="s">
        <v>1570</v>
      </c>
      <c r="H1088" s="22" t="s">
        <v>1540</v>
      </c>
      <c r="I1088" s="22" t="s">
        <v>1540</v>
      </c>
      <c r="J1088" s="22" t="s">
        <v>1543</v>
      </c>
      <c r="K1088" s="20" t="str">
        <f>IF(Tabela813[[#This Row],[C]]&lt;&gt;"",IF(Tabela813[[#This Row],[RED]]&lt;&gt;"",(Tabela813[[#This Row],[RED]] &amp; "."),"") &amp; CONCATENATE(Tabela813[[#This Row],[C]],".",Tabela813[[#This Row],[O]],".",Tabela813[[#This Row],[E]],".",Tabela813[[#This Row],[D1]],".",Tabela813[[#This Row],[D2]],".",Tabela813[[#This Row],[D3]],".",Tabela813[[#This Row],[T]],".",Tabela813[[#This Row],[D4]]),"")</f>
        <v>1.7.2.2.50.0.0.00</v>
      </c>
      <c r="L1088" s="23" t="s">
        <v>6207</v>
      </c>
      <c r="M1088" s="20" t="str">
        <f t="shared" si="22"/>
        <v>S</v>
      </c>
      <c r="N1088" s="20">
        <f>IF(VALUE(Tabela813[[#This Row],[RED]]) &gt; 0,1,0) + IF(VALUE(J1088)&gt;0,8,IF(VALUE(I1088)&gt;0,7,IF(VALUE(H1088)&gt;0,6,IF(VALUE(G1088)&gt;0,5,IF(VALUE(F1088)&gt;0,4,IF(VALUE(E1088)&gt;0,3,IF(VALUE(D1088)&gt;0,2,1)))))))</f>
        <v>5</v>
      </c>
      <c r="O1088" s="22" t="s">
        <v>55</v>
      </c>
      <c r="P1088" s="1" t="s">
        <v>442</v>
      </c>
      <c r="Q1088" s="1"/>
      <c r="R1088" s="39"/>
      <c r="S1088" s="154" t="s">
        <v>158</v>
      </c>
      <c r="T1088" s="7" t="str">
        <f>Tabela813[[#This Row],[NR]]&amp;" - "&amp;Tabela813[[#This Row],[Especificação]]</f>
        <v>1.7.2.2.50.0.0.00 - Cota-Parte da Compensação Financeira de Recursos Hídricos</v>
      </c>
    </row>
    <row r="1089" spans="1:20" ht="54.75" customHeight="1" x14ac:dyDescent="0.25">
      <c r="A1089" s="179"/>
      <c r="B1089" s="52"/>
      <c r="C1089" s="22" t="s">
        <v>1537</v>
      </c>
      <c r="D1089" s="22" t="s">
        <v>1544</v>
      </c>
      <c r="E1089" s="22" t="s">
        <v>1546</v>
      </c>
      <c r="F1089" s="22" t="s">
        <v>1546</v>
      </c>
      <c r="G1089" s="22" t="s">
        <v>1570</v>
      </c>
      <c r="H1089" s="22" t="s">
        <v>1540</v>
      </c>
      <c r="I1089" s="22" t="s">
        <v>1537</v>
      </c>
      <c r="J1089" s="22" t="s">
        <v>1543</v>
      </c>
      <c r="K1089" s="20" t="str">
        <f>IF(Tabela813[[#This Row],[C]]&lt;&gt;"",IF(Tabela813[[#This Row],[RED]]&lt;&gt;"",(Tabela813[[#This Row],[RED]] &amp; "."),"") &amp; CONCATENATE(Tabela813[[#This Row],[C]],".",Tabela813[[#This Row],[O]],".",Tabela813[[#This Row],[E]],".",Tabela813[[#This Row],[D1]],".",Tabela813[[#This Row],[D2]],".",Tabela813[[#This Row],[D3]],".",Tabela813[[#This Row],[T]],".",Tabela813[[#This Row],[D4]]),"")</f>
        <v>1.7.2.2.50.0.1.00</v>
      </c>
      <c r="L1089" s="23" t="s">
        <v>3821</v>
      </c>
      <c r="M1089" s="20" t="str">
        <f t="shared" si="22"/>
        <v>A</v>
      </c>
      <c r="N1089" s="20">
        <f>IF(VALUE(Tabela813[[#This Row],[RED]]) &gt; 0,1,0) + IF(VALUE(J1089)&gt;0,8,IF(VALUE(I1089)&gt;0,7,IF(VALUE(H1089)&gt;0,6,IF(VALUE(G1089)&gt;0,5,IF(VALUE(F1089)&gt;0,4,IF(VALUE(E1089)&gt;0,3,IF(VALUE(D1089)&gt;0,2,1)))))))</f>
        <v>7</v>
      </c>
      <c r="O1089" s="22" t="s">
        <v>55</v>
      </c>
      <c r="P1089" s="1" t="s">
        <v>442</v>
      </c>
      <c r="Q1089" s="1"/>
      <c r="R1089" s="39"/>
      <c r="S1089" s="154" t="s">
        <v>158</v>
      </c>
      <c r="T1089" s="7" t="str">
        <f>Tabela813[[#This Row],[NR]]&amp;" - "&amp;Tabela813[[#This Row],[Especificação]]</f>
        <v>1.7.2.2.50.0.1.00 - Cota-Parte da Compensação Financeira de Recursos Hídricos - Principal</v>
      </c>
    </row>
    <row r="1090" spans="1:20" x14ac:dyDescent="0.25">
      <c r="A1090" s="179"/>
      <c r="B1090" s="51"/>
      <c r="C1090" s="22" t="s">
        <v>1537</v>
      </c>
      <c r="D1090" s="22" t="s">
        <v>1544</v>
      </c>
      <c r="E1090" s="22" t="s">
        <v>1546</v>
      </c>
      <c r="F1090" s="22" t="s">
        <v>1546</v>
      </c>
      <c r="G1090" s="22" t="s">
        <v>1575</v>
      </c>
      <c r="H1090" s="22" t="s">
        <v>1540</v>
      </c>
      <c r="I1090" s="22" t="s">
        <v>1540</v>
      </c>
      <c r="J1090" s="22" t="s">
        <v>1543</v>
      </c>
      <c r="K1090" s="20" t="str">
        <f>IF(Tabela813[[#This Row],[C]]&lt;&gt;"",IF(Tabela813[[#This Row],[RED]]&lt;&gt;"",(Tabela813[[#This Row],[RED]] &amp; "."),"") &amp; CONCATENATE(Tabela813[[#This Row],[C]],".",Tabela813[[#This Row],[O]],".",Tabela813[[#This Row],[E]],".",Tabela813[[#This Row],[D1]],".",Tabela813[[#This Row],[D2]],".",Tabela813[[#This Row],[D3]],".",Tabela813[[#This Row],[T]],".",Tabela813[[#This Row],[D4]]),"")</f>
        <v>1.7.2.2.51.0.0.00</v>
      </c>
      <c r="L1090" s="23" t="s">
        <v>6208</v>
      </c>
      <c r="M1090" s="20" t="str">
        <f t="shared" si="22"/>
        <v>S</v>
      </c>
      <c r="N1090" s="20">
        <f>IF(VALUE(Tabela813[[#This Row],[RED]]) &gt; 0,1,0) + IF(VALUE(J1090)&gt;0,8,IF(VALUE(I1090)&gt;0,7,IF(VALUE(H1090)&gt;0,6,IF(VALUE(G1090)&gt;0,5,IF(VALUE(F1090)&gt;0,4,IF(VALUE(E1090)&gt;0,3,IF(VALUE(D1090)&gt;0,2,1)))))))</f>
        <v>5</v>
      </c>
      <c r="O1090" s="22" t="s">
        <v>55</v>
      </c>
      <c r="P1090" s="1" t="s">
        <v>443</v>
      </c>
      <c r="Q1090" s="1"/>
      <c r="R1090" s="39"/>
      <c r="S1090" s="154" t="s">
        <v>158</v>
      </c>
      <c r="T1090" s="7" t="str">
        <f>Tabela813[[#This Row],[NR]]&amp;" - "&amp;Tabela813[[#This Row],[Especificação]]</f>
        <v>1.7.2.2.51.0.0.00 - Cota-Parte da Compensação Financeira de Recursos Minerais - Cfem</v>
      </c>
    </row>
    <row r="1091" spans="1:20" ht="27" customHeight="1" x14ac:dyDescent="0.25">
      <c r="A1091" s="196"/>
      <c r="B1091" s="53"/>
      <c r="C1091" s="22" t="s">
        <v>1537</v>
      </c>
      <c r="D1091" s="22" t="s">
        <v>1544</v>
      </c>
      <c r="E1091" s="22" t="s">
        <v>1546</v>
      </c>
      <c r="F1091" s="22" t="s">
        <v>1546</v>
      </c>
      <c r="G1091" s="22" t="s">
        <v>1575</v>
      </c>
      <c r="H1091" s="22" t="s">
        <v>1540</v>
      </c>
      <c r="I1091" s="22" t="s">
        <v>1537</v>
      </c>
      <c r="J1091" s="22" t="s">
        <v>1543</v>
      </c>
      <c r="K1091" s="20" t="str">
        <f>IF(Tabela813[[#This Row],[C]]&lt;&gt;"",IF(Tabela813[[#This Row],[RED]]&lt;&gt;"",(Tabela813[[#This Row],[RED]] &amp; "."),"") &amp; CONCATENATE(Tabela813[[#This Row],[C]],".",Tabela813[[#This Row],[O]],".",Tabela813[[#This Row],[E]],".",Tabela813[[#This Row],[D1]],".",Tabela813[[#This Row],[D2]],".",Tabela813[[#This Row],[D3]],".",Tabela813[[#This Row],[T]],".",Tabela813[[#This Row],[D4]]),"")</f>
        <v>1.7.2.2.51.0.1.00</v>
      </c>
      <c r="L1091" s="23" t="s">
        <v>6209</v>
      </c>
      <c r="M1091" s="20" t="str">
        <f t="shared" si="22"/>
        <v>A</v>
      </c>
      <c r="N1091" s="20">
        <f>IF(VALUE(Tabela813[[#This Row],[RED]]) &gt; 0,1,0) + IF(VALUE(J1091)&gt;0,8,IF(VALUE(I1091)&gt;0,7,IF(VALUE(H1091)&gt;0,6,IF(VALUE(G1091)&gt;0,5,IF(VALUE(F1091)&gt;0,4,IF(VALUE(E1091)&gt;0,3,IF(VALUE(D1091)&gt;0,2,1)))))))</f>
        <v>7</v>
      </c>
      <c r="O1091" s="22" t="s">
        <v>55</v>
      </c>
      <c r="P1091" s="1" t="s">
        <v>443</v>
      </c>
      <c r="Q1091" s="1"/>
      <c r="R1091" s="39"/>
      <c r="S1091" s="154" t="s">
        <v>158</v>
      </c>
      <c r="T1091" s="7" t="str">
        <f>Tabela813[[#This Row],[NR]]&amp;" - "&amp;Tabela813[[#This Row],[Especificação]]</f>
        <v>1.7.2.2.51.0.1.00 - Cota-Parte da Compensação Financeira de Recursos Minerais - Cfem - Principal</v>
      </c>
    </row>
    <row r="1092" spans="1:20" ht="35.25" customHeight="1" x14ac:dyDescent="0.25">
      <c r="A1092" s="196"/>
      <c r="B1092" s="51"/>
      <c r="C1092" s="22" t="s">
        <v>1537</v>
      </c>
      <c r="D1092" s="22" t="s">
        <v>1544</v>
      </c>
      <c r="E1092" s="22" t="s">
        <v>1546</v>
      </c>
      <c r="F1092" s="22" t="s">
        <v>1546</v>
      </c>
      <c r="G1092" s="22" t="s">
        <v>1577</v>
      </c>
      <c r="H1092" s="22" t="s">
        <v>1540</v>
      </c>
      <c r="I1092" s="22" t="s">
        <v>1540</v>
      </c>
      <c r="J1092" s="22" t="s">
        <v>1543</v>
      </c>
      <c r="K1092" s="20" t="str">
        <f>IF(Tabela813[[#This Row],[C]]&lt;&gt;"",IF(Tabela813[[#This Row],[RED]]&lt;&gt;"",(Tabela813[[#This Row],[RED]] &amp; "."),"") &amp; CONCATENATE(Tabela813[[#This Row],[C]],".",Tabela813[[#This Row],[O]],".",Tabela813[[#This Row],[E]],".",Tabela813[[#This Row],[D1]],".",Tabela813[[#This Row],[D2]],".",Tabela813[[#This Row],[D3]],".",Tabela813[[#This Row],[T]],".",Tabela813[[#This Row],[D4]]),"")</f>
        <v>1.7.2.2.52.0.0.00</v>
      </c>
      <c r="L1092" s="23" t="s">
        <v>6210</v>
      </c>
      <c r="M1092" s="20" t="str">
        <f t="shared" si="22"/>
        <v>S</v>
      </c>
      <c r="N1092" s="20">
        <f>IF(VALUE(Tabela813[[#This Row],[RED]]) &gt; 0,1,0) + IF(VALUE(J1092)&gt;0,8,IF(VALUE(I1092)&gt;0,7,IF(VALUE(H1092)&gt;0,6,IF(VALUE(G1092)&gt;0,5,IF(VALUE(F1092)&gt;0,4,IF(VALUE(E1092)&gt;0,3,IF(VALUE(D1092)&gt;0,2,1)))))))</f>
        <v>5</v>
      </c>
      <c r="O1092" s="22" t="s">
        <v>55</v>
      </c>
      <c r="P1092" s="1" t="s">
        <v>444</v>
      </c>
      <c r="Q1092" s="1"/>
      <c r="R1092" s="39"/>
      <c r="S1092" s="154" t="s">
        <v>158</v>
      </c>
      <c r="T1092" s="7" t="str">
        <f>Tabela813[[#This Row],[NR]]&amp;" - "&amp;Tabela813[[#This Row],[Especificação]]</f>
        <v>1.7.2.2.52.0.0.00 - Cota-Parte Royalties - Compensação Financeira Pela Produção do Petróleo</v>
      </c>
    </row>
    <row r="1093" spans="1:20" ht="30" x14ac:dyDescent="0.25">
      <c r="A1093" s="179"/>
      <c r="B1093" s="54"/>
      <c r="C1093" s="22" t="s">
        <v>1537</v>
      </c>
      <c r="D1093" s="22" t="s">
        <v>1544</v>
      </c>
      <c r="E1093" s="22" t="s">
        <v>1546</v>
      </c>
      <c r="F1093" s="22" t="s">
        <v>1546</v>
      </c>
      <c r="G1093" s="22" t="s">
        <v>1577</v>
      </c>
      <c r="H1093" s="22" t="s">
        <v>1540</v>
      </c>
      <c r="I1093" s="22" t="s">
        <v>1537</v>
      </c>
      <c r="J1093" s="22" t="s">
        <v>1543</v>
      </c>
      <c r="K1093" s="20" t="str">
        <f>IF(Tabela813[[#This Row],[C]]&lt;&gt;"",IF(Tabela813[[#This Row],[RED]]&lt;&gt;"",(Tabela813[[#This Row],[RED]] &amp; "."),"") &amp; CONCATENATE(Tabela813[[#This Row],[C]],".",Tabela813[[#This Row],[O]],".",Tabela813[[#This Row],[E]],".",Tabela813[[#This Row],[D1]],".",Tabela813[[#This Row],[D2]],".",Tabela813[[#This Row],[D3]],".",Tabela813[[#This Row],[T]],".",Tabela813[[#This Row],[D4]]),"")</f>
        <v>1.7.2.2.52.0.1.00</v>
      </c>
      <c r="L1093" s="23" t="s">
        <v>3822</v>
      </c>
      <c r="M1093" s="20" t="str">
        <f t="shared" si="22"/>
        <v>A</v>
      </c>
      <c r="N1093" s="20">
        <f>IF(VALUE(Tabela813[[#This Row],[RED]]) &gt; 0,1,0) + IF(VALUE(J1093)&gt;0,8,IF(VALUE(I1093)&gt;0,7,IF(VALUE(H1093)&gt;0,6,IF(VALUE(G1093)&gt;0,5,IF(VALUE(F1093)&gt;0,4,IF(VALUE(E1093)&gt;0,3,IF(VALUE(D1093)&gt;0,2,1)))))))</f>
        <v>7</v>
      </c>
      <c r="O1093" s="22" t="s">
        <v>55</v>
      </c>
      <c r="P1093" s="1" t="s">
        <v>444</v>
      </c>
      <c r="Q1093" s="1"/>
      <c r="R1093" s="39"/>
      <c r="S1093" s="154" t="s">
        <v>158</v>
      </c>
      <c r="T1093" s="7" t="str">
        <f>Tabela813[[#This Row],[NR]]&amp;" - "&amp;Tabela813[[#This Row],[Especificação]]</f>
        <v>1.7.2.2.52.0.1.00 - Cota-Parte Royalties - Compensação Financeira Pela Produção do Petróleo - Principal</v>
      </c>
    </row>
    <row r="1094" spans="1:20" x14ac:dyDescent="0.25">
      <c r="A1094" s="179"/>
      <c r="B1094" s="51"/>
      <c r="C1094" s="22" t="s">
        <v>1537</v>
      </c>
      <c r="D1094" s="22" t="s">
        <v>1544</v>
      </c>
      <c r="E1094" s="22" t="s">
        <v>1546</v>
      </c>
      <c r="F1094" s="22" t="s">
        <v>1546</v>
      </c>
      <c r="G1094" s="22" t="s">
        <v>1574</v>
      </c>
      <c r="H1094" s="22" t="s">
        <v>1540</v>
      </c>
      <c r="I1094" s="22" t="s">
        <v>1540</v>
      </c>
      <c r="J1094" s="22" t="s">
        <v>1543</v>
      </c>
      <c r="K1094" s="20" t="str">
        <f>IF(Tabela813[[#This Row],[C]]&lt;&gt;"",IF(Tabela813[[#This Row],[RED]]&lt;&gt;"",(Tabela813[[#This Row],[RED]] &amp; "."),"") &amp; CONCATENATE(Tabela813[[#This Row],[C]],".",Tabela813[[#This Row],[O]],".",Tabela813[[#This Row],[E]],".",Tabela813[[#This Row],[D1]],".",Tabela813[[#This Row],[D2]],".",Tabela813[[#This Row],[D3]],".",Tabela813[[#This Row],[T]],".",Tabela813[[#This Row],[D4]]),"")</f>
        <v>1.7.2.2.53.0.0.00</v>
      </c>
      <c r="L1094" s="23" t="s">
        <v>445</v>
      </c>
      <c r="M1094" s="20" t="str">
        <f t="shared" si="22"/>
        <v>S</v>
      </c>
      <c r="N1094" s="20">
        <f>IF(VALUE(Tabela813[[#This Row],[RED]]) &gt; 0,1,0) + IF(VALUE(J1094)&gt;0,8,IF(VALUE(I1094)&gt;0,7,IF(VALUE(H1094)&gt;0,6,IF(VALUE(G1094)&gt;0,5,IF(VALUE(F1094)&gt;0,4,IF(VALUE(E1094)&gt;0,3,IF(VALUE(D1094)&gt;0,2,1)))))))</f>
        <v>5</v>
      </c>
      <c r="O1094" s="22" t="s">
        <v>55</v>
      </c>
      <c r="P1094" s="1" t="s">
        <v>446</v>
      </c>
      <c r="Q1094" s="1"/>
      <c r="R1094" s="39"/>
      <c r="S1094" s="154" t="s">
        <v>158</v>
      </c>
      <c r="T1094" s="7" t="str">
        <f>Tabela813[[#This Row],[NR]]&amp;" - "&amp;Tabela813[[#This Row],[Especificação]]</f>
        <v>1.7.2.2.53.0.0.00 - Outras Transferências Decorrentes de Compensações Financeiras</v>
      </c>
    </row>
    <row r="1095" spans="1:20" x14ac:dyDescent="0.25">
      <c r="A1095" s="179"/>
      <c r="B1095" s="51"/>
      <c r="C1095" s="22" t="s">
        <v>1537</v>
      </c>
      <c r="D1095" s="22" t="s">
        <v>1544</v>
      </c>
      <c r="E1095" s="22" t="s">
        <v>1546</v>
      </c>
      <c r="F1095" s="22" t="s">
        <v>1546</v>
      </c>
      <c r="G1095" s="22" t="s">
        <v>1574</v>
      </c>
      <c r="H1095" s="22" t="s">
        <v>1540</v>
      </c>
      <c r="I1095" s="22" t="s">
        <v>1537</v>
      </c>
      <c r="J1095" s="22" t="s">
        <v>1543</v>
      </c>
      <c r="K1095" s="20" t="str">
        <f>IF(Tabela813[[#This Row],[C]]&lt;&gt;"",IF(Tabela813[[#This Row],[RED]]&lt;&gt;"",(Tabela813[[#This Row],[RED]] &amp; "."),"") &amp; CONCATENATE(Tabela813[[#This Row],[C]],".",Tabela813[[#This Row],[O]],".",Tabela813[[#This Row],[E]],".",Tabela813[[#This Row],[D1]],".",Tabela813[[#This Row],[D2]],".",Tabela813[[#This Row],[D3]],".",Tabela813[[#This Row],[T]],".",Tabela813[[#This Row],[D4]]),"")</f>
        <v>1.7.2.2.53.0.1.00</v>
      </c>
      <c r="L1095" s="23" t="s">
        <v>1360</v>
      </c>
      <c r="M1095" s="20" t="str">
        <f t="shared" si="22"/>
        <v>A</v>
      </c>
      <c r="N1095" s="20">
        <f>IF(VALUE(Tabela813[[#This Row],[RED]]) &gt; 0,1,0) + IF(VALUE(J1095)&gt;0,8,IF(VALUE(I1095)&gt;0,7,IF(VALUE(H1095)&gt;0,6,IF(VALUE(G1095)&gt;0,5,IF(VALUE(F1095)&gt;0,4,IF(VALUE(E1095)&gt;0,3,IF(VALUE(D1095)&gt;0,2,1)))))))</f>
        <v>7</v>
      </c>
      <c r="O1095" s="22" t="s">
        <v>55</v>
      </c>
      <c r="P1095" s="1" t="s">
        <v>446</v>
      </c>
      <c r="Q1095" s="1"/>
      <c r="R1095" s="39"/>
      <c r="S1095" s="154" t="s">
        <v>158</v>
      </c>
      <c r="T1095" s="7" t="str">
        <f>Tabela813[[#This Row],[NR]]&amp;" - "&amp;Tabela813[[#This Row],[Especificação]]</f>
        <v>1.7.2.2.53.0.1.00 - Outras Transferências Decorrentes de Compensações Financeiras - Principal</v>
      </c>
    </row>
    <row r="1096" spans="1:20" x14ac:dyDescent="0.25">
      <c r="A1096" s="179"/>
      <c r="B1096" s="51"/>
      <c r="C1096" s="22" t="s">
        <v>1537</v>
      </c>
      <c r="D1096" s="22" t="s">
        <v>1544</v>
      </c>
      <c r="E1096" s="22" t="s">
        <v>1546</v>
      </c>
      <c r="F1096" s="22" t="s">
        <v>1538</v>
      </c>
      <c r="G1096" s="22" t="s">
        <v>1543</v>
      </c>
      <c r="H1096" s="22" t="s">
        <v>1540</v>
      </c>
      <c r="I1096" s="22" t="s">
        <v>1540</v>
      </c>
      <c r="J1096" s="22" t="s">
        <v>1543</v>
      </c>
      <c r="K1096" s="20" t="str">
        <f>IF(Tabela813[[#This Row],[C]]&lt;&gt;"",IF(Tabela813[[#This Row],[RED]]&lt;&gt;"",(Tabela813[[#This Row],[RED]] &amp; "."),"") &amp; CONCATENATE(Tabela813[[#This Row],[C]],".",Tabela813[[#This Row],[O]],".",Tabela813[[#This Row],[E]],".",Tabela813[[#This Row],[D1]],".",Tabela813[[#This Row],[D2]],".",Tabela813[[#This Row],[D3]],".",Tabela813[[#This Row],[T]],".",Tabela813[[#This Row],[D4]]),"")</f>
        <v>1.7.2.3.00.0.0.00</v>
      </c>
      <c r="L1096" s="23" t="s">
        <v>698</v>
      </c>
      <c r="M1096" s="20" t="str">
        <f t="shared" si="22"/>
        <v>S</v>
      </c>
      <c r="N1096" s="20">
        <f>IF(VALUE(Tabela813[[#This Row],[RED]]) &gt; 0,1,0) + IF(VALUE(J1096)&gt;0,8,IF(VALUE(I1096)&gt;0,7,IF(VALUE(H1096)&gt;0,6,IF(VALUE(G1096)&gt;0,5,IF(VALUE(F1096)&gt;0,4,IF(VALUE(E1096)&gt;0,3,IF(VALUE(D1096)&gt;0,2,1)))))))</f>
        <v>4</v>
      </c>
      <c r="O1096" s="22" t="s">
        <v>45</v>
      </c>
      <c r="P1096" s="1" t="s">
        <v>3038</v>
      </c>
      <c r="Q1096" s="1"/>
      <c r="R1096" s="39"/>
      <c r="S1096" s="154" t="s">
        <v>158</v>
      </c>
      <c r="T1096" s="7" t="str">
        <f>Tabela813[[#This Row],[NR]]&amp;" - "&amp;Tabela813[[#This Row],[Especificação]]</f>
        <v>1.7.2.3.00.0.0.00 - Transferências de Recursos do Sistema Único de Saúde - SUS</v>
      </c>
    </row>
    <row r="1097" spans="1:20" x14ac:dyDescent="0.25">
      <c r="A1097" s="7"/>
      <c r="B1097" s="51"/>
      <c r="C1097" s="22" t="s">
        <v>1537</v>
      </c>
      <c r="D1097" s="22" t="s">
        <v>1544</v>
      </c>
      <c r="E1097" s="22" t="s">
        <v>1546</v>
      </c>
      <c r="F1097" s="22" t="s">
        <v>1538</v>
      </c>
      <c r="G1097" s="22" t="s">
        <v>1570</v>
      </c>
      <c r="H1097" s="22" t="s">
        <v>1540</v>
      </c>
      <c r="I1097" s="22" t="s">
        <v>1540</v>
      </c>
      <c r="J1097" s="22" t="s">
        <v>1543</v>
      </c>
      <c r="K1097" s="20" t="str">
        <f>IF(Tabela813[[#This Row],[C]]&lt;&gt;"",IF(Tabela813[[#This Row],[RED]]&lt;&gt;"",(Tabela813[[#This Row],[RED]] &amp; "."),"") &amp; CONCATENATE(Tabela813[[#This Row],[C]],".",Tabela813[[#This Row],[O]],".",Tabela813[[#This Row],[E]],".",Tabela813[[#This Row],[D1]],".",Tabela813[[#This Row],[D2]],".",Tabela813[[#This Row],[D3]],".",Tabela813[[#This Row],[T]],".",Tabela813[[#This Row],[D4]]),"")</f>
        <v>1.7.2.3.50.0.0.00</v>
      </c>
      <c r="L1097" s="23" t="s">
        <v>698</v>
      </c>
      <c r="M1097" s="20" t="str">
        <f t="shared" si="22"/>
        <v>S</v>
      </c>
      <c r="N1097" s="20">
        <f>IF(VALUE(Tabela813[[#This Row],[RED]]) &gt; 0,1,0) + IF(VALUE(J1097)&gt;0,8,IF(VALUE(I1097)&gt;0,7,IF(VALUE(H1097)&gt;0,6,IF(VALUE(G1097)&gt;0,5,IF(VALUE(F1097)&gt;0,4,IF(VALUE(E1097)&gt;0,3,IF(VALUE(D1097)&gt;0,2,1)))))))</f>
        <v>5</v>
      </c>
      <c r="O1097" s="22" t="s">
        <v>55</v>
      </c>
      <c r="P1097" s="1" t="s">
        <v>3039</v>
      </c>
      <c r="Q1097" s="1"/>
      <c r="R1097" s="39"/>
      <c r="S1097" s="154" t="s">
        <v>158</v>
      </c>
      <c r="T1097" s="7" t="str">
        <f>Tabela813[[#This Row],[NR]]&amp;" - "&amp;Tabela813[[#This Row],[Especificação]]</f>
        <v>1.7.2.3.50.0.0.00 - Transferências de Recursos do Sistema Único de Saúde - SUS</v>
      </c>
    </row>
    <row r="1098" spans="1:20" x14ac:dyDescent="0.25">
      <c r="A1098" s="179"/>
      <c r="B1098" s="51"/>
      <c r="C1098" s="22" t="s">
        <v>1537</v>
      </c>
      <c r="D1098" s="22" t="s">
        <v>1544</v>
      </c>
      <c r="E1098" s="22" t="s">
        <v>1546</v>
      </c>
      <c r="F1098" s="22" t="s">
        <v>1538</v>
      </c>
      <c r="G1098" s="22" t="s">
        <v>1570</v>
      </c>
      <c r="H1098" s="22" t="s">
        <v>1540</v>
      </c>
      <c r="I1098" s="22" t="s">
        <v>1537</v>
      </c>
      <c r="J1098" s="22" t="s">
        <v>1543</v>
      </c>
      <c r="K1098" s="20" t="str">
        <f>IF(Tabela813[[#This Row],[C]]&lt;&gt;"",IF(Tabela813[[#This Row],[RED]]&lt;&gt;"",(Tabela813[[#This Row],[RED]] &amp; "."),"") &amp; CONCATENATE(Tabela813[[#This Row],[C]],".",Tabela813[[#This Row],[O]],".",Tabela813[[#This Row],[E]],".",Tabela813[[#This Row],[D1]],".",Tabela813[[#This Row],[D2]],".",Tabela813[[#This Row],[D3]],".",Tabela813[[#This Row],[T]],".",Tabela813[[#This Row],[D4]]),"")</f>
        <v>1.7.2.3.50.0.1.00</v>
      </c>
      <c r="L1098" s="23" t="s">
        <v>3823</v>
      </c>
      <c r="M1098" s="20" t="str">
        <f t="shared" si="22"/>
        <v>S</v>
      </c>
      <c r="N1098" s="20">
        <f>IF(VALUE(Tabela813[[#This Row],[RED]]) &gt; 0,1,0) + IF(VALUE(J1098)&gt;0,8,IF(VALUE(I1098)&gt;0,7,IF(VALUE(H1098)&gt;0,6,IF(VALUE(G1098)&gt;0,5,IF(VALUE(F1098)&gt;0,4,IF(VALUE(E1098)&gt;0,3,IF(VALUE(D1098)&gt;0,2,1)))))))</f>
        <v>7</v>
      </c>
      <c r="O1098" s="22" t="s">
        <v>55</v>
      </c>
      <c r="P1098" s="1" t="s">
        <v>3039</v>
      </c>
      <c r="Q1098" s="1"/>
      <c r="R1098" s="39"/>
      <c r="S1098" s="154" t="s">
        <v>158</v>
      </c>
      <c r="T1098" s="7" t="str">
        <f>Tabela813[[#This Row],[NR]]&amp;" - "&amp;Tabela813[[#This Row],[Especificação]]</f>
        <v>1.7.2.3.50.0.1.00 - Transferências de Recursos do Sistema Único de Saúde - SUS - Principal</v>
      </c>
    </row>
    <row r="1099" spans="1:20" x14ac:dyDescent="0.25">
      <c r="A1099" s="183"/>
      <c r="B1099" s="51"/>
      <c r="C1099" s="22" t="s">
        <v>1537</v>
      </c>
      <c r="D1099" s="22" t="s">
        <v>1544</v>
      </c>
      <c r="E1099" s="22" t="s">
        <v>1546</v>
      </c>
      <c r="F1099" s="22" t="s">
        <v>1538</v>
      </c>
      <c r="G1099" s="22" t="s">
        <v>1570</v>
      </c>
      <c r="H1099" s="22" t="s">
        <v>1540</v>
      </c>
      <c r="I1099" s="22" t="s">
        <v>1537</v>
      </c>
      <c r="J1099" s="22" t="s">
        <v>1539</v>
      </c>
      <c r="K1099" s="20" t="str">
        <f>IF(Tabela813[[#This Row],[C]]&lt;&gt;"",IF(Tabela813[[#This Row],[RED]]&lt;&gt;"",(Tabela813[[#This Row],[RED]] &amp; "."),"") &amp; CONCATENATE(Tabela813[[#This Row],[C]],".",Tabela813[[#This Row],[O]],".",Tabela813[[#This Row],[E]],".",Tabela813[[#This Row],[D1]],".",Tabela813[[#This Row],[D2]],".",Tabela813[[#This Row],[D3]],".",Tabela813[[#This Row],[T]],".",Tabela813[[#This Row],[D4]]),"")</f>
        <v>1.7.2.3.50.0.1.01</v>
      </c>
      <c r="L1099" s="23" t="s">
        <v>3823</v>
      </c>
      <c r="M1099" s="20" t="str">
        <f t="shared" si="22"/>
        <v>A</v>
      </c>
      <c r="N1099" s="20">
        <f>IF(VALUE(Tabela813[[#This Row],[RED]]) &gt; 0,1,0) + IF(VALUE(J1099)&gt;0,8,IF(VALUE(I1099)&gt;0,7,IF(VALUE(H1099)&gt;0,6,IF(VALUE(G1099)&gt;0,5,IF(VALUE(F1099)&gt;0,4,IF(VALUE(E1099)&gt;0,3,IF(VALUE(D1099)&gt;0,2,1)))))))</f>
        <v>8</v>
      </c>
      <c r="O1099" s="22" t="s">
        <v>3107</v>
      </c>
      <c r="P1099" s="1" t="s">
        <v>3039</v>
      </c>
      <c r="Q1099" s="1"/>
      <c r="R1099" s="39"/>
      <c r="S1099" s="154" t="s">
        <v>158</v>
      </c>
      <c r="T1099" s="7" t="str">
        <f>Tabela813[[#This Row],[NR]]&amp;" - "&amp;Tabela813[[#This Row],[Especificação]]</f>
        <v>1.7.2.3.50.0.1.01 - Transferências de Recursos do Sistema Único de Saúde - SUS - Principal</v>
      </c>
    </row>
    <row r="1100" spans="1:20" ht="45" x14ac:dyDescent="0.25">
      <c r="A1100" s="183"/>
      <c r="B1100" s="51"/>
      <c r="C1100" s="22" t="s">
        <v>1537</v>
      </c>
      <c r="D1100" s="22" t="s">
        <v>1544</v>
      </c>
      <c r="E1100" s="22" t="s">
        <v>1546</v>
      </c>
      <c r="F1100" s="22" t="s">
        <v>1538</v>
      </c>
      <c r="G1100" s="22" t="s">
        <v>1570</v>
      </c>
      <c r="H1100" s="22" t="s">
        <v>1540</v>
      </c>
      <c r="I1100" s="22" t="s">
        <v>1537</v>
      </c>
      <c r="J1100" s="22" t="s">
        <v>1541</v>
      </c>
      <c r="K1100" s="20" t="str">
        <f>IF(Tabela813[[#This Row],[C]]&lt;&gt;"",IF(Tabela813[[#This Row],[RED]]&lt;&gt;"",(Tabela813[[#This Row],[RED]] &amp; "."),"") &amp; CONCATENATE(Tabela813[[#This Row],[C]],".",Tabela813[[#This Row],[O]],".",Tabela813[[#This Row],[E]],".",Tabela813[[#This Row],[D1]],".",Tabela813[[#This Row],[D2]],".",Tabela813[[#This Row],[D3]],".",Tabela813[[#This Row],[T]],".",Tabela813[[#This Row],[D4]]),"")</f>
        <v>1.7.2.3.50.0.1.02</v>
      </c>
      <c r="L1100" s="23" t="s">
        <v>6211</v>
      </c>
      <c r="M1100" s="20" t="str">
        <f t="shared" si="22"/>
        <v>A</v>
      </c>
      <c r="N1100" s="20">
        <f>IF(VALUE(Tabela813[[#This Row],[RED]]) &gt; 0,1,0) + IF(VALUE(J1100)&gt;0,8,IF(VALUE(I1100)&gt;0,7,IF(VALUE(H1100)&gt;0,6,IF(VALUE(G1100)&gt;0,5,IF(VALUE(F1100)&gt;0,4,IF(VALUE(E1100)&gt;0,3,IF(VALUE(D1100)&gt;0,2,1)))))))</f>
        <v>8</v>
      </c>
      <c r="O1100" s="22" t="s">
        <v>3107</v>
      </c>
      <c r="P1100" s="62" t="s">
        <v>4507</v>
      </c>
      <c r="Q1100" s="1"/>
      <c r="R1100" s="39"/>
      <c r="S1100" s="154" t="s">
        <v>158</v>
      </c>
      <c r="T1100" s="7" t="str">
        <f>Tabela813[[#This Row],[NR]]&amp;" - "&amp;Tabela813[[#This Row],[Especificação]]</f>
        <v>1.7.2.3.50.0.1.02 - Transferências de Recursos do Sistema Único de Saúde - SUS - Transferências dos Estados Decorrentes de Emendas Parlamentares Individuais</v>
      </c>
    </row>
    <row r="1101" spans="1:20" ht="45" x14ac:dyDescent="0.25">
      <c r="A1101" s="185"/>
      <c r="B1101" s="51"/>
      <c r="C1101" s="22" t="s">
        <v>1537</v>
      </c>
      <c r="D1101" s="22" t="s">
        <v>1544</v>
      </c>
      <c r="E1101" s="22" t="s">
        <v>1546</v>
      </c>
      <c r="F1101" s="22" t="s">
        <v>1538</v>
      </c>
      <c r="G1101" s="22" t="s">
        <v>1570</v>
      </c>
      <c r="H1101" s="22" t="s">
        <v>1540</v>
      </c>
      <c r="I1101" s="22" t="s">
        <v>1537</v>
      </c>
      <c r="J1101" s="22" t="s">
        <v>1550</v>
      </c>
      <c r="K1101" s="20" t="str">
        <f>IF(Tabela813[[#This Row],[C]]&lt;&gt;"",IF(Tabela813[[#This Row],[RED]]&lt;&gt;"",(Tabela813[[#This Row],[RED]] &amp; "."),"") &amp; CONCATENATE(Tabela813[[#This Row],[C]],".",Tabela813[[#This Row],[O]],".",Tabela813[[#This Row],[E]],".",Tabela813[[#This Row],[D1]],".",Tabela813[[#This Row],[D2]],".",Tabela813[[#This Row],[D3]],".",Tabela813[[#This Row],[T]],".",Tabela813[[#This Row],[D4]]),"")</f>
        <v>1.7.2.3.50.0.1.03</v>
      </c>
      <c r="L1101" s="23" t="s">
        <v>3824</v>
      </c>
      <c r="M1101" s="20" t="str">
        <f t="shared" si="22"/>
        <v>A</v>
      </c>
      <c r="N1101" s="20">
        <f>IF(VALUE(Tabela813[[#This Row],[RED]]) &gt; 0,1,0) + IF(VALUE(J1101)&gt;0,8,IF(VALUE(I1101)&gt;0,7,IF(VALUE(H1101)&gt;0,6,IF(VALUE(G1101)&gt;0,5,IF(VALUE(F1101)&gt;0,4,IF(VALUE(E1101)&gt;0,3,IF(VALUE(D1101)&gt;0,2,1)))))))</f>
        <v>8</v>
      </c>
      <c r="O1101" s="22" t="s">
        <v>3107</v>
      </c>
      <c r="P1101" s="1" t="s">
        <v>4508</v>
      </c>
      <c r="Q1101" s="1"/>
      <c r="R1101" s="39"/>
      <c r="S1101" s="154" t="s">
        <v>158</v>
      </c>
      <c r="T1101" s="7" t="str">
        <f>Tabela813[[#This Row],[NR]]&amp;" - "&amp;Tabela813[[#This Row],[Especificação]]</f>
        <v>1.7.2.3.50.0.1.03 - Transferências de Recursos do Sistema Único de Saúde - SUS - Transferências dos Estados Decorrentes de Emendas Parlamentares de Bancada</v>
      </c>
    </row>
    <row r="1102" spans="1:20" ht="45" x14ac:dyDescent="0.25">
      <c r="A1102" s="185"/>
      <c r="B1102" s="51"/>
      <c r="C1102" s="22" t="s">
        <v>1537</v>
      </c>
      <c r="D1102" s="22" t="s">
        <v>1544</v>
      </c>
      <c r="E1102" s="22" t="s">
        <v>1546</v>
      </c>
      <c r="F1102" s="22" t="s">
        <v>1547</v>
      </c>
      <c r="G1102" s="22" t="s">
        <v>1543</v>
      </c>
      <c r="H1102" s="22" t="s">
        <v>1540</v>
      </c>
      <c r="I1102" s="22" t="s">
        <v>1540</v>
      </c>
      <c r="J1102" s="22" t="s">
        <v>1543</v>
      </c>
      <c r="K1102" s="20" t="str">
        <f>IF(Tabela813[[#This Row],[C]]&lt;&gt;"",IF(Tabela813[[#This Row],[RED]]&lt;&gt;"",(Tabela813[[#This Row],[RED]] &amp; "."),"") &amp; CONCATENATE(Tabela813[[#This Row],[C]],".",Tabela813[[#This Row],[O]],".",Tabela813[[#This Row],[E]],".",Tabela813[[#This Row],[D1]],".",Tabela813[[#This Row],[D2]],".",Tabela813[[#This Row],[D3]],".",Tabela813[[#This Row],[T]],".",Tabela813[[#This Row],[D4]]),"")</f>
        <v>1.7.2.4.00.0.0.00</v>
      </c>
      <c r="L1102" s="63" t="s">
        <v>448</v>
      </c>
      <c r="M1102" s="20" t="str">
        <f t="shared" si="22"/>
        <v>S</v>
      </c>
      <c r="N1102" s="20">
        <f>IF(VALUE(Tabela813[[#This Row],[RED]]) &gt; 0,1,0) + IF(VALUE(J1102)&gt;0,8,IF(VALUE(I1102)&gt;0,7,IF(VALUE(H1102)&gt;0,6,IF(VALUE(G1102)&gt;0,5,IF(VALUE(F1102)&gt;0,4,IF(VALUE(E1102)&gt;0,3,IF(VALUE(D1102)&gt;0,2,1)))))))</f>
        <v>4</v>
      </c>
      <c r="O1102" s="22" t="s">
        <v>45</v>
      </c>
      <c r="P1102" s="1" t="s">
        <v>449</v>
      </c>
      <c r="Q1102" s="1"/>
      <c r="R1102" s="39"/>
      <c r="S1102" s="154" t="s">
        <v>158</v>
      </c>
      <c r="T1102" s="7" t="str">
        <f>Tabela813[[#This Row],[NR]]&amp;" - "&amp;Tabela813[[#This Row],[Especificação]]</f>
        <v>1.7.2.4.00.0.0.00 - Transferências de Convênios dos Estados e DF e de Suas Entidades</v>
      </c>
    </row>
    <row r="1103" spans="1:20" ht="45" x14ac:dyDescent="0.25">
      <c r="A1103" s="179"/>
      <c r="B1103" s="51"/>
      <c r="C1103" s="22" t="s">
        <v>1537</v>
      </c>
      <c r="D1103" s="22" t="s">
        <v>1544</v>
      </c>
      <c r="E1103" s="22" t="s">
        <v>1546</v>
      </c>
      <c r="F1103" s="22" t="s">
        <v>1547</v>
      </c>
      <c r="G1103" s="22" t="s">
        <v>1570</v>
      </c>
      <c r="H1103" s="22" t="s">
        <v>1540</v>
      </c>
      <c r="I1103" s="22" t="s">
        <v>1540</v>
      </c>
      <c r="J1103" s="22" t="s">
        <v>1543</v>
      </c>
      <c r="K1103" s="20" t="str">
        <f>IF(Tabela813[[#This Row],[C]]&lt;&gt;"",IF(Tabela813[[#This Row],[RED]]&lt;&gt;"",(Tabela813[[#This Row],[RED]] &amp; "."),"") &amp; CONCATENATE(Tabela813[[#This Row],[C]],".",Tabela813[[#This Row],[O]],".",Tabela813[[#This Row],[E]],".",Tabela813[[#This Row],[D1]],".",Tabela813[[#This Row],[D2]],".",Tabela813[[#This Row],[D3]],".",Tabela813[[#This Row],[T]],".",Tabela813[[#This Row],[D4]]),"")</f>
        <v>1.7.2.4.50.0.0.00</v>
      </c>
      <c r="L1103" s="64" t="s">
        <v>6212</v>
      </c>
      <c r="M1103" s="20" t="str">
        <f t="shared" si="22"/>
        <v>S</v>
      </c>
      <c r="N1103" s="20">
        <f>IF(VALUE(Tabela813[[#This Row],[RED]]) &gt; 0,1,0) + IF(VALUE(J1103)&gt;0,8,IF(VALUE(I1103)&gt;0,7,IF(VALUE(H1103)&gt;0,6,IF(VALUE(G1103)&gt;0,5,IF(VALUE(F1103)&gt;0,4,IF(VALUE(E1103)&gt;0,3,IF(VALUE(D1103)&gt;0,2,1)))))))</f>
        <v>5</v>
      </c>
      <c r="O1103" s="22" t="s">
        <v>55</v>
      </c>
      <c r="P1103" s="1" t="s">
        <v>451</v>
      </c>
      <c r="Q1103" s="1"/>
      <c r="R1103" s="39"/>
      <c r="S1103" s="154" t="s">
        <v>158</v>
      </c>
      <c r="T1103" s="7" t="str">
        <f>Tabela813[[#This Row],[NR]]&amp;" - "&amp;Tabela813[[#This Row],[Especificação]]</f>
        <v>1.7.2.4.50.0.0.00 - Transferências de Convênios dos Estados e DF para o Sistema Único de Saúde - SUS</v>
      </c>
    </row>
    <row r="1104" spans="1:20" ht="45" x14ac:dyDescent="0.25">
      <c r="A1104" s="179"/>
      <c r="B1104" s="51"/>
      <c r="C1104" s="22" t="s">
        <v>1537</v>
      </c>
      <c r="D1104" s="22" t="s">
        <v>1544</v>
      </c>
      <c r="E1104" s="22" t="s">
        <v>1546</v>
      </c>
      <c r="F1104" s="22" t="s">
        <v>1547</v>
      </c>
      <c r="G1104" s="22" t="s">
        <v>1570</v>
      </c>
      <c r="H1104" s="22" t="s">
        <v>1540</v>
      </c>
      <c r="I1104" s="22" t="s">
        <v>1537</v>
      </c>
      <c r="J1104" s="22" t="s">
        <v>1543</v>
      </c>
      <c r="K1104" s="20" t="str">
        <f>IF(Tabela813[[#This Row],[C]]&lt;&gt;"",IF(Tabela813[[#This Row],[RED]]&lt;&gt;"",(Tabela813[[#This Row],[RED]] &amp; "."),"") &amp; CONCATENATE(Tabela813[[#This Row],[C]],".",Tabela813[[#This Row],[O]],".",Tabela813[[#This Row],[E]],".",Tabela813[[#This Row],[D1]],".",Tabela813[[#This Row],[D2]],".",Tabela813[[#This Row],[D3]],".",Tabela813[[#This Row],[T]],".",Tabela813[[#This Row],[D4]]),"")</f>
        <v>1.7.2.4.50.0.1.00</v>
      </c>
      <c r="L1104" s="64" t="s">
        <v>3825</v>
      </c>
      <c r="M1104" s="20" t="str">
        <f t="shared" si="22"/>
        <v>S</v>
      </c>
      <c r="N1104" s="20">
        <f>IF(VALUE(Tabela813[[#This Row],[RED]]) &gt; 0,1,0) + IF(VALUE(J1104)&gt;0,8,IF(VALUE(I1104)&gt;0,7,IF(VALUE(H1104)&gt;0,6,IF(VALUE(G1104)&gt;0,5,IF(VALUE(F1104)&gt;0,4,IF(VALUE(E1104)&gt;0,3,IF(VALUE(D1104)&gt;0,2,1)))))))</f>
        <v>7</v>
      </c>
      <c r="O1104" s="22" t="s">
        <v>55</v>
      </c>
      <c r="P1104" s="1" t="s">
        <v>451</v>
      </c>
      <c r="Q1104" s="1"/>
      <c r="R1104" s="39"/>
      <c r="S1104" s="154" t="s">
        <v>158</v>
      </c>
      <c r="T1104" s="7" t="str">
        <f>Tabela813[[#This Row],[NR]]&amp;" - "&amp;Tabela813[[#This Row],[Especificação]]</f>
        <v>1.7.2.4.50.0.1.00 - Transferências de Convênios dos Estados e DF para o Sistema Único de Saúde - SUS - Principal</v>
      </c>
    </row>
    <row r="1105" spans="1:20" ht="45" x14ac:dyDescent="0.25">
      <c r="A1105" s="179"/>
      <c r="B1105" s="51"/>
      <c r="C1105" s="22" t="s">
        <v>1537</v>
      </c>
      <c r="D1105" s="22" t="s">
        <v>1544</v>
      </c>
      <c r="E1105" s="22" t="s">
        <v>1546</v>
      </c>
      <c r="F1105" s="22" t="s">
        <v>1547</v>
      </c>
      <c r="G1105" s="22" t="s">
        <v>1570</v>
      </c>
      <c r="H1105" s="22" t="s">
        <v>1540</v>
      </c>
      <c r="I1105" s="22" t="s">
        <v>1537</v>
      </c>
      <c r="J1105" s="22" t="s">
        <v>1539</v>
      </c>
      <c r="K1105" s="20" t="str">
        <f>IF(Tabela813[[#This Row],[C]]&lt;&gt;"",IF(Tabela813[[#This Row],[RED]]&lt;&gt;"",(Tabela813[[#This Row],[RED]] &amp; "."),"") &amp; CONCATENATE(Tabela813[[#This Row],[C]],".",Tabela813[[#This Row],[O]],".",Tabela813[[#This Row],[E]],".",Tabela813[[#This Row],[D1]],".",Tabela813[[#This Row],[D2]],".",Tabela813[[#This Row],[D3]],".",Tabela813[[#This Row],[T]],".",Tabela813[[#This Row],[D4]]),"")</f>
        <v>1.7.2.4.50.0.1.01</v>
      </c>
      <c r="L1105" s="23" t="s">
        <v>3825</v>
      </c>
      <c r="M1105" s="20" t="str">
        <f t="shared" si="22"/>
        <v>A</v>
      </c>
      <c r="N1105" s="20">
        <f>IF(VALUE(Tabela813[[#This Row],[RED]]) &gt; 0,1,0) + IF(VALUE(J1105)&gt;0,8,IF(VALUE(I1105)&gt;0,7,IF(VALUE(H1105)&gt;0,6,IF(VALUE(G1105)&gt;0,5,IF(VALUE(F1105)&gt;0,4,IF(VALUE(E1105)&gt;0,3,IF(VALUE(D1105)&gt;0,2,1)))))))</f>
        <v>8</v>
      </c>
      <c r="O1105" s="22" t="s">
        <v>3107</v>
      </c>
      <c r="P1105" s="1" t="s">
        <v>451</v>
      </c>
      <c r="Q1105" s="1"/>
      <c r="R1105" s="39"/>
      <c r="S1105" s="154" t="s">
        <v>158</v>
      </c>
      <c r="T1105" s="7" t="str">
        <f>Tabela813[[#This Row],[NR]]&amp;" - "&amp;Tabela813[[#This Row],[Especificação]]</f>
        <v>1.7.2.4.50.0.1.01 - Transferências de Convênios dos Estados e DF para o Sistema Único de Saúde - SUS - Principal</v>
      </c>
    </row>
    <row r="1106" spans="1:20" ht="45" x14ac:dyDescent="0.25">
      <c r="A1106" s="179"/>
      <c r="B1106" s="51"/>
      <c r="C1106" s="22" t="s">
        <v>1537</v>
      </c>
      <c r="D1106" s="22" t="s">
        <v>1544</v>
      </c>
      <c r="E1106" s="22" t="s">
        <v>1546</v>
      </c>
      <c r="F1106" s="22" t="s">
        <v>1547</v>
      </c>
      <c r="G1106" s="22" t="s">
        <v>1570</v>
      </c>
      <c r="H1106" s="22" t="s">
        <v>1540</v>
      </c>
      <c r="I1106" s="22" t="s">
        <v>1537</v>
      </c>
      <c r="J1106" s="22" t="s">
        <v>1541</v>
      </c>
      <c r="K1106" s="20" t="str">
        <f>IF(Tabela813[[#This Row],[C]]&lt;&gt;"",IF(Tabela813[[#This Row],[RED]]&lt;&gt;"",(Tabela813[[#This Row],[RED]] &amp; "."),"") &amp; CONCATENATE(Tabela813[[#This Row],[C]],".",Tabela813[[#This Row],[O]],".",Tabela813[[#This Row],[E]],".",Tabela813[[#This Row],[D1]],".",Tabela813[[#This Row],[D2]],".",Tabela813[[#This Row],[D3]],".",Tabela813[[#This Row],[T]],".",Tabela813[[#This Row],[D4]]),"")</f>
        <v>1.7.2.4.50.0.1.02</v>
      </c>
      <c r="L1106" s="23" t="s">
        <v>6213</v>
      </c>
      <c r="M1106" s="20" t="str">
        <f t="shared" si="22"/>
        <v>A</v>
      </c>
      <c r="N1106" s="20">
        <f>IF(VALUE(Tabela813[[#This Row],[RED]]) &gt; 0,1,0) + IF(VALUE(J1106)&gt;0,8,IF(VALUE(I1106)&gt;0,7,IF(VALUE(H1106)&gt;0,6,IF(VALUE(G1106)&gt;0,5,IF(VALUE(F1106)&gt;0,4,IF(VALUE(E1106)&gt;0,3,IF(VALUE(D1106)&gt;0,2,1)))))))</f>
        <v>8</v>
      </c>
      <c r="O1106" s="22" t="s">
        <v>3107</v>
      </c>
      <c r="P1106" s="1" t="s">
        <v>4507</v>
      </c>
      <c r="Q1106" s="1"/>
      <c r="R1106" s="39"/>
      <c r="S1106" s="154" t="s">
        <v>158</v>
      </c>
      <c r="T1106" s="7" t="str">
        <f>Tabela813[[#This Row],[NR]]&amp;" - "&amp;Tabela813[[#This Row],[Especificação]]</f>
        <v>1.7.2.4.50.0.1.02 - Transferências de Convênios dos Estados e DF para o Sistema Único de Saúde - SUS - Transferências dos Estados Decorrentes de Emendas Parlamentares Individuais</v>
      </c>
    </row>
    <row r="1107" spans="1:20" ht="45" x14ac:dyDescent="0.25">
      <c r="A1107" s="179"/>
      <c r="B1107" s="51"/>
      <c r="C1107" s="22" t="s">
        <v>1537</v>
      </c>
      <c r="D1107" s="22" t="s">
        <v>1544</v>
      </c>
      <c r="E1107" s="22" t="s">
        <v>1546</v>
      </c>
      <c r="F1107" s="22" t="s">
        <v>1547</v>
      </c>
      <c r="G1107" s="22" t="s">
        <v>1570</v>
      </c>
      <c r="H1107" s="22" t="s">
        <v>1540</v>
      </c>
      <c r="I1107" s="22" t="s">
        <v>1537</v>
      </c>
      <c r="J1107" s="22" t="s">
        <v>1550</v>
      </c>
      <c r="K1107" s="20" t="str">
        <f>IF(Tabela813[[#This Row],[C]]&lt;&gt;"",IF(Tabela813[[#This Row],[RED]]&lt;&gt;"",(Tabela813[[#This Row],[RED]] &amp; "."),"") &amp; CONCATENATE(Tabela813[[#This Row],[C]],".",Tabela813[[#This Row],[O]],".",Tabela813[[#This Row],[E]],".",Tabela813[[#This Row],[D1]],".",Tabela813[[#This Row],[D2]],".",Tabela813[[#This Row],[D3]],".",Tabela813[[#This Row],[T]],".",Tabela813[[#This Row],[D4]]),"")</f>
        <v>1.7.2.4.50.0.1.03</v>
      </c>
      <c r="L1107" s="23" t="s">
        <v>3826</v>
      </c>
      <c r="M1107" s="20" t="str">
        <f t="shared" si="22"/>
        <v>A</v>
      </c>
      <c r="N1107" s="20">
        <f>IF(VALUE(Tabela813[[#This Row],[RED]]) &gt; 0,1,0) + IF(VALUE(J1107)&gt;0,8,IF(VALUE(I1107)&gt;0,7,IF(VALUE(H1107)&gt;0,6,IF(VALUE(G1107)&gt;0,5,IF(VALUE(F1107)&gt;0,4,IF(VALUE(E1107)&gt;0,3,IF(VALUE(D1107)&gt;0,2,1)))))))</f>
        <v>8</v>
      </c>
      <c r="O1107" s="22" t="s">
        <v>3107</v>
      </c>
      <c r="P1107" s="1" t="s">
        <v>4508</v>
      </c>
      <c r="Q1107" s="1"/>
      <c r="R1107" s="39"/>
      <c r="S1107" s="154" t="s">
        <v>158</v>
      </c>
      <c r="T1107" s="7" t="str">
        <f>Tabela813[[#This Row],[NR]]&amp;" - "&amp;Tabela813[[#This Row],[Especificação]]</f>
        <v>1.7.2.4.50.0.1.03 - Transferências de Convênios dos Estados e DF para o Sistema Único de Saúde - SUS - Transferências dos Estados Decorrentes de Emendas Parlamentares de Bancada</v>
      </c>
    </row>
    <row r="1108" spans="1:20" ht="45" x14ac:dyDescent="0.25">
      <c r="A1108" s="179"/>
      <c r="B1108" s="51"/>
      <c r="C1108" s="22" t="s">
        <v>1537</v>
      </c>
      <c r="D1108" s="22" t="s">
        <v>1544</v>
      </c>
      <c r="E1108" s="22" t="s">
        <v>1546</v>
      </c>
      <c r="F1108" s="22" t="s">
        <v>1547</v>
      </c>
      <c r="G1108" s="22" t="s">
        <v>1575</v>
      </c>
      <c r="H1108" s="22" t="s">
        <v>1540</v>
      </c>
      <c r="I1108" s="22" t="s">
        <v>1540</v>
      </c>
      <c r="J1108" s="22" t="s">
        <v>1543</v>
      </c>
      <c r="K1108" s="20" t="str">
        <f>IF(Tabela813[[#This Row],[C]]&lt;&gt;"",IF(Tabela813[[#This Row],[RED]]&lt;&gt;"",(Tabela813[[#This Row],[RED]] &amp; "."),"") &amp; CONCATENATE(Tabela813[[#This Row],[C]],".",Tabela813[[#This Row],[O]],".",Tabela813[[#This Row],[E]],".",Tabela813[[#This Row],[D1]],".",Tabela813[[#This Row],[D2]],".",Tabela813[[#This Row],[D3]],".",Tabela813[[#This Row],[T]],".",Tabela813[[#This Row],[D4]]),"")</f>
        <v>1.7.2.4.51.0.0.00</v>
      </c>
      <c r="L1108" s="23" t="s">
        <v>452</v>
      </c>
      <c r="M1108" s="20" t="str">
        <f t="shared" si="22"/>
        <v>S</v>
      </c>
      <c r="N1108" s="20">
        <f>IF(VALUE(Tabela813[[#This Row],[RED]]) &gt; 0,1,0) + IF(VALUE(J1108)&gt;0,8,IF(VALUE(I1108)&gt;0,7,IF(VALUE(H1108)&gt;0,6,IF(VALUE(G1108)&gt;0,5,IF(VALUE(F1108)&gt;0,4,IF(VALUE(E1108)&gt;0,3,IF(VALUE(D1108)&gt;0,2,1)))))))</f>
        <v>5</v>
      </c>
      <c r="O1108" s="22" t="s">
        <v>55</v>
      </c>
      <c r="P1108" s="1" t="s">
        <v>453</v>
      </c>
      <c r="Q1108" s="1"/>
      <c r="R1108" s="39"/>
      <c r="S1108" s="154" t="s">
        <v>158</v>
      </c>
      <c r="T1108" s="7" t="str">
        <f>Tabela813[[#This Row],[NR]]&amp;" - "&amp;Tabela813[[#This Row],[Especificação]]</f>
        <v>1.7.2.4.51.0.0.00 - Transferências de Convênios dos Estados Destinadas a Programas de Educação</v>
      </c>
    </row>
    <row r="1109" spans="1:20" ht="45" x14ac:dyDescent="0.25">
      <c r="A1109" s="179"/>
      <c r="B1109" s="51"/>
      <c r="C1109" s="22" t="s">
        <v>1537</v>
      </c>
      <c r="D1109" s="22" t="s">
        <v>1544</v>
      </c>
      <c r="E1109" s="22" t="s">
        <v>1546</v>
      </c>
      <c r="F1109" s="22" t="s">
        <v>1547</v>
      </c>
      <c r="G1109" s="22" t="s">
        <v>1575</v>
      </c>
      <c r="H1109" s="22" t="s">
        <v>1540</v>
      </c>
      <c r="I1109" s="22" t="s">
        <v>1537</v>
      </c>
      <c r="J1109" s="22" t="s">
        <v>1543</v>
      </c>
      <c r="K1109" s="20" t="str">
        <f>IF(Tabela813[[#This Row],[C]]&lt;&gt;"",IF(Tabela813[[#This Row],[RED]]&lt;&gt;"",(Tabela813[[#This Row],[RED]] &amp; "."),"") &amp; CONCATENATE(Tabela813[[#This Row],[C]],".",Tabela813[[#This Row],[O]],".",Tabela813[[#This Row],[E]],".",Tabela813[[#This Row],[D1]],".",Tabela813[[#This Row],[D2]],".",Tabela813[[#This Row],[D3]],".",Tabela813[[#This Row],[T]],".",Tabela813[[#This Row],[D4]]),"")</f>
        <v>1.7.2.4.51.0.1.00</v>
      </c>
      <c r="L1109" s="23" t="s">
        <v>1363</v>
      </c>
      <c r="M1109" s="20" t="str">
        <f t="shared" si="22"/>
        <v>S</v>
      </c>
      <c r="N1109" s="20">
        <f>IF(VALUE(Tabela813[[#This Row],[RED]]) &gt; 0,1,0) + IF(VALUE(J1109)&gt;0,8,IF(VALUE(I1109)&gt;0,7,IF(VALUE(H1109)&gt;0,6,IF(VALUE(G1109)&gt;0,5,IF(VALUE(F1109)&gt;0,4,IF(VALUE(E1109)&gt;0,3,IF(VALUE(D1109)&gt;0,2,1)))))))</f>
        <v>7</v>
      </c>
      <c r="O1109" s="22" t="s">
        <v>55</v>
      </c>
      <c r="P1109" s="1" t="s">
        <v>453</v>
      </c>
      <c r="Q1109" s="1"/>
      <c r="R1109" s="39"/>
      <c r="S1109" s="154" t="s">
        <v>158</v>
      </c>
      <c r="T1109" s="7" t="str">
        <f>Tabela813[[#This Row],[NR]]&amp;" - "&amp;Tabela813[[#This Row],[Especificação]]</f>
        <v>1.7.2.4.51.0.1.00 - Transferências de Convênios dos Estados Destinadas a Programas de Educação - Principal</v>
      </c>
    </row>
    <row r="1110" spans="1:20" ht="45" x14ac:dyDescent="0.25">
      <c r="A1110" s="179"/>
      <c r="B1110" s="51"/>
      <c r="C1110" s="22" t="s">
        <v>1537</v>
      </c>
      <c r="D1110" s="22" t="s">
        <v>1544</v>
      </c>
      <c r="E1110" s="22" t="s">
        <v>1546</v>
      </c>
      <c r="F1110" s="22" t="s">
        <v>1547</v>
      </c>
      <c r="G1110" s="22" t="s">
        <v>1575</v>
      </c>
      <c r="H1110" s="22" t="s">
        <v>1540</v>
      </c>
      <c r="I1110" s="22" t="s">
        <v>1537</v>
      </c>
      <c r="J1110" s="22" t="s">
        <v>1539</v>
      </c>
      <c r="K1110" s="20" t="str">
        <f>IF(Tabela813[[#This Row],[C]]&lt;&gt;"",IF(Tabela813[[#This Row],[RED]]&lt;&gt;"",(Tabela813[[#This Row],[RED]] &amp; "."),"") &amp; CONCATENATE(Tabela813[[#This Row],[C]],".",Tabela813[[#This Row],[O]],".",Tabela813[[#This Row],[E]],".",Tabela813[[#This Row],[D1]],".",Tabela813[[#This Row],[D2]],".",Tabela813[[#This Row],[D3]],".",Tabela813[[#This Row],[T]],".",Tabela813[[#This Row],[D4]]),"")</f>
        <v>1.7.2.4.51.0.1.01</v>
      </c>
      <c r="L1110" s="23" t="s">
        <v>1363</v>
      </c>
      <c r="M1110" s="20" t="str">
        <f t="shared" si="22"/>
        <v>A</v>
      </c>
      <c r="N1110" s="20">
        <f>IF(VALUE(Tabela813[[#This Row],[RED]]) &gt; 0,1,0) + IF(VALUE(J1110)&gt;0,8,IF(VALUE(I1110)&gt;0,7,IF(VALUE(H1110)&gt;0,6,IF(VALUE(G1110)&gt;0,5,IF(VALUE(F1110)&gt;0,4,IF(VALUE(E1110)&gt;0,3,IF(VALUE(D1110)&gt;0,2,1)))))))</f>
        <v>8</v>
      </c>
      <c r="O1110" s="22" t="s">
        <v>3107</v>
      </c>
      <c r="P1110" s="1" t="s">
        <v>453</v>
      </c>
      <c r="Q1110" s="1"/>
      <c r="R1110" s="39"/>
      <c r="S1110" s="154" t="s">
        <v>158</v>
      </c>
      <c r="T1110" s="7" t="str">
        <f>Tabela813[[#This Row],[NR]]&amp;" - "&amp;Tabela813[[#This Row],[Especificação]]</f>
        <v>1.7.2.4.51.0.1.01 - Transferências de Convênios dos Estados Destinadas a Programas de Educação - Principal</v>
      </c>
    </row>
    <row r="1111" spans="1:20" ht="45" x14ac:dyDescent="0.25">
      <c r="A1111" s="179"/>
      <c r="B1111" s="51"/>
      <c r="C1111" s="22" t="s">
        <v>1537</v>
      </c>
      <c r="D1111" s="22" t="s">
        <v>1544</v>
      </c>
      <c r="E1111" s="22" t="s">
        <v>1546</v>
      </c>
      <c r="F1111" s="22" t="s">
        <v>1547</v>
      </c>
      <c r="G1111" s="22" t="s">
        <v>1575</v>
      </c>
      <c r="H1111" s="22" t="s">
        <v>1540</v>
      </c>
      <c r="I1111" s="22" t="s">
        <v>1537</v>
      </c>
      <c r="J1111" s="22" t="s">
        <v>1541</v>
      </c>
      <c r="K1111" s="20" t="str">
        <f>IF(Tabela813[[#This Row],[C]]&lt;&gt;"",IF(Tabela813[[#This Row],[RED]]&lt;&gt;"",(Tabela813[[#This Row],[RED]] &amp; "."),"") &amp; CONCATENATE(Tabela813[[#This Row],[C]],".",Tabela813[[#This Row],[O]],".",Tabela813[[#This Row],[E]],".",Tabela813[[#This Row],[D1]],".",Tabela813[[#This Row],[D2]],".",Tabela813[[#This Row],[D3]],".",Tabela813[[#This Row],[T]],".",Tabela813[[#This Row],[D4]]),"")</f>
        <v>1.7.2.4.51.0.1.02</v>
      </c>
      <c r="L1111" s="23" t="s">
        <v>6214</v>
      </c>
      <c r="M1111" s="20" t="str">
        <f t="shared" si="22"/>
        <v>A</v>
      </c>
      <c r="N1111" s="20">
        <f>IF(VALUE(Tabela813[[#This Row],[RED]]) &gt; 0,1,0) + IF(VALUE(J1111)&gt;0,8,IF(VALUE(I1111)&gt;0,7,IF(VALUE(H1111)&gt;0,6,IF(VALUE(G1111)&gt;0,5,IF(VALUE(F1111)&gt;0,4,IF(VALUE(E1111)&gt;0,3,IF(VALUE(D1111)&gt;0,2,1)))))))</f>
        <v>8</v>
      </c>
      <c r="O1111" s="22" t="s">
        <v>3107</v>
      </c>
      <c r="P1111" s="1" t="s">
        <v>4507</v>
      </c>
      <c r="Q1111" s="1"/>
      <c r="R1111" s="39"/>
      <c r="S1111" s="154" t="s">
        <v>158</v>
      </c>
      <c r="T1111" s="7" t="str">
        <f>Tabela813[[#This Row],[NR]]&amp;" - "&amp;Tabela813[[#This Row],[Especificação]]</f>
        <v>1.7.2.4.51.0.1.02 - Transferências de Convênios dos Estados Destinadas a Programas de Educação - Transferências dos Estados Decorrentes de Emendas Parlamentares Individuais</v>
      </c>
    </row>
    <row r="1112" spans="1:20" ht="45" x14ac:dyDescent="0.25">
      <c r="A1112" s="179"/>
      <c r="B1112" s="51"/>
      <c r="C1112" s="22" t="s">
        <v>1537</v>
      </c>
      <c r="D1112" s="22" t="s">
        <v>1544</v>
      </c>
      <c r="E1112" s="22" t="s">
        <v>1546</v>
      </c>
      <c r="F1112" s="22" t="s">
        <v>1547</v>
      </c>
      <c r="G1112" s="22" t="s">
        <v>1575</v>
      </c>
      <c r="H1112" s="22" t="s">
        <v>1540</v>
      </c>
      <c r="I1112" s="22" t="s">
        <v>1537</v>
      </c>
      <c r="J1112" s="22" t="s">
        <v>1550</v>
      </c>
      <c r="K1112" s="20" t="str">
        <f>IF(Tabela813[[#This Row],[C]]&lt;&gt;"",IF(Tabela813[[#This Row],[RED]]&lt;&gt;"",(Tabela813[[#This Row],[RED]] &amp; "."),"") &amp; CONCATENATE(Tabela813[[#This Row],[C]],".",Tabela813[[#This Row],[O]],".",Tabela813[[#This Row],[E]],".",Tabela813[[#This Row],[D1]],".",Tabela813[[#This Row],[D2]],".",Tabela813[[#This Row],[D3]],".",Tabela813[[#This Row],[T]],".",Tabela813[[#This Row],[D4]]),"")</f>
        <v>1.7.2.4.51.0.1.03</v>
      </c>
      <c r="L1112" s="23" t="s">
        <v>3827</v>
      </c>
      <c r="M1112" s="20" t="str">
        <f t="shared" si="22"/>
        <v>A</v>
      </c>
      <c r="N1112" s="20">
        <f>IF(VALUE(Tabela813[[#This Row],[RED]]) &gt; 0,1,0) + IF(VALUE(J1112)&gt;0,8,IF(VALUE(I1112)&gt;0,7,IF(VALUE(H1112)&gt;0,6,IF(VALUE(G1112)&gt;0,5,IF(VALUE(F1112)&gt;0,4,IF(VALUE(E1112)&gt;0,3,IF(VALUE(D1112)&gt;0,2,1)))))))</f>
        <v>8</v>
      </c>
      <c r="O1112" s="22" t="s">
        <v>3107</v>
      </c>
      <c r="P1112" s="1" t="s">
        <v>4508</v>
      </c>
      <c r="Q1112" s="1"/>
      <c r="R1112" s="39"/>
      <c r="S1112" s="154" t="s">
        <v>158</v>
      </c>
      <c r="T1112" s="38" t="str">
        <f>Tabela813[[#This Row],[NR]]&amp;" - "&amp;Tabela813[[#This Row],[Especificação]]</f>
        <v>1.7.2.4.51.0.1.03 - Transferências de Convênios dos Estados Destinadas a Programas de Educação - Transferências dos Estados Decorrentes de Emendas Parlamentares de Bancada</v>
      </c>
    </row>
    <row r="1113" spans="1:20" ht="45" x14ac:dyDescent="0.25">
      <c r="A1113" s="179"/>
      <c r="B1113" s="51"/>
      <c r="C1113" s="22" t="s">
        <v>1537</v>
      </c>
      <c r="D1113" s="22" t="s">
        <v>1544</v>
      </c>
      <c r="E1113" s="22" t="s">
        <v>1546</v>
      </c>
      <c r="F1113" s="22" t="s">
        <v>1547</v>
      </c>
      <c r="G1113" s="22" t="s">
        <v>1553</v>
      </c>
      <c r="H1113" s="22" t="s">
        <v>1540</v>
      </c>
      <c r="I1113" s="22" t="s">
        <v>1540</v>
      </c>
      <c r="J1113" s="22" t="s">
        <v>1543</v>
      </c>
      <c r="K1113" s="20" t="str">
        <f>IF(Tabela813[[#This Row],[C]]&lt;&gt;"",IF(Tabela813[[#This Row],[RED]]&lt;&gt;"",(Tabela813[[#This Row],[RED]] &amp; "."),"") &amp; CONCATENATE(Tabela813[[#This Row],[C]],".",Tabela813[[#This Row],[O]],".",Tabela813[[#This Row],[E]],".",Tabela813[[#This Row],[D1]],".",Tabela813[[#This Row],[D2]],".",Tabela813[[#This Row],[D3]],".",Tabela813[[#This Row],[T]],".",Tabela813[[#This Row],[D4]]),"")</f>
        <v>1.7.2.4.99.0.0.00</v>
      </c>
      <c r="L1113" s="23" t="s">
        <v>3040</v>
      </c>
      <c r="M1113" s="20" t="str">
        <f t="shared" si="22"/>
        <v>S</v>
      </c>
      <c r="N1113" s="20">
        <f>IF(VALUE(Tabela813[[#This Row],[RED]]) &gt; 0,1,0) + IF(VALUE(J1113)&gt;0,8,IF(VALUE(I1113)&gt;0,7,IF(VALUE(H1113)&gt;0,6,IF(VALUE(G1113)&gt;0,5,IF(VALUE(F1113)&gt;0,4,IF(VALUE(E1113)&gt;0,3,IF(VALUE(D1113)&gt;0,2,1)))))))</f>
        <v>5</v>
      </c>
      <c r="O1113" s="22" t="s">
        <v>51</v>
      </c>
      <c r="P1113" s="1" t="s">
        <v>3041</v>
      </c>
      <c r="Q1113" s="1"/>
      <c r="R1113" s="39"/>
      <c r="S1113" s="154" t="s">
        <v>158</v>
      </c>
      <c r="T1113" s="38" t="str">
        <f>Tabela813[[#This Row],[NR]]&amp;" - "&amp;Tabela813[[#This Row],[Especificação]]</f>
        <v>1.7.2.4.99.0.0.00 - Outras Transferências de Convênios dos Estados e DF e de Suas Entidades</v>
      </c>
    </row>
    <row r="1114" spans="1:20" ht="45" x14ac:dyDescent="0.25">
      <c r="A1114" s="179"/>
      <c r="B1114" s="51"/>
      <c r="C1114" s="22" t="s">
        <v>1537</v>
      </c>
      <c r="D1114" s="22" t="s">
        <v>1544</v>
      </c>
      <c r="E1114" s="22" t="s">
        <v>1546</v>
      </c>
      <c r="F1114" s="22" t="s">
        <v>1547</v>
      </c>
      <c r="G1114" s="22" t="s">
        <v>1553</v>
      </c>
      <c r="H1114" s="22" t="s">
        <v>1540</v>
      </c>
      <c r="I1114" s="22" t="s">
        <v>1537</v>
      </c>
      <c r="J1114" s="22" t="s">
        <v>1543</v>
      </c>
      <c r="K1114" s="20" t="str">
        <f>IF(Tabela813[[#This Row],[C]]&lt;&gt;"",IF(Tabela813[[#This Row],[RED]]&lt;&gt;"",(Tabela813[[#This Row],[RED]] &amp; "."),"") &amp; CONCATENATE(Tabela813[[#This Row],[C]],".",Tabela813[[#This Row],[O]],".",Tabela813[[#This Row],[E]],".",Tabela813[[#This Row],[D1]],".",Tabela813[[#This Row],[D2]],".",Tabela813[[#This Row],[D3]],".",Tabela813[[#This Row],[T]],".",Tabela813[[#This Row],[D4]]),"")</f>
        <v>1.7.2.4.99.0.1.00</v>
      </c>
      <c r="L1114" s="23" t="s">
        <v>3040</v>
      </c>
      <c r="M1114" s="20" t="str">
        <f t="shared" si="22"/>
        <v>S</v>
      </c>
      <c r="N1114" s="20">
        <f>IF(VALUE(Tabela813[[#This Row],[RED]]) &gt; 0,1,0) + IF(VALUE(J1114)&gt;0,8,IF(VALUE(I1114)&gt;0,7,IF(VALUE(H1114)&gt;0,6,IF(VALUE(G1114)&gt;0,5,IF(VALUE(F1114)&gt;0,4,IF(VALUE(E1114)&gt;0,3,IF(VALUE(D1114)&gt;0,2,1)))))))</f>
        <v>7</v>
      </c>
      <c r="O1114" s="22" t="s">
        <v>51</v>
      </c>
      <c r="P1114" s="1" t="s">
        <v>3041</v>
      </c>
      <c r="Q1114" s="1"/>
      <c r="R1114" s="39"/>
      <c r="S1114" s="154" t="s">
        <v>158</v>
      </c>
      <c r="T1114" s="38" t="str">
        <f>Tabela813[[#This Row],[NR]]&amp;" - "&amp;Tabela813[[#This Row],[Especificação]]</f>
        <v>1.7.2.4.99.0.1.00 - Outras Transferências de Convênios dos Estados e DF e de Suas Entidades</v>
      </c>
    </row>
    <row r="1115" spans="1:20" ht="45" x14ac:dyDescent="0.25">
      <c r="A1115" s="179"/>
      <c r="B1115" s="51"/>
      <c r="C1115" s="22" t="s">
        <v>1537</v>
      </c>
      <c r="D1115" s="22" t="s">
        <v>1544</v>
      </c>
      <c r="E1115" s="22" t="s">
        <v>1546</v>
      </c>
      <c r="F1115" s="22" t="s">
        <v>1547</v>
      </c>
      <c r="G1115" s="22" t="s">
        <v>1553</v>
      </c>
      <c r="H1115" s="22" t="s">
        <v>1540</v>
      </c>
      <c r="I1115" s="22" t="s">
        <v>1537</v>
      </c>
      <c r="J1115" s="22" t="s">
        <v>1539</v>
      </c>
      <c r="K1115" s="20" t="str">
        <f>IF(Tabela813[[#This Row],[C]]&lt;&gt;"",IF(Tabela813[[#This Row],[RED]]&lt;&gt;"",(Tabela813[[#This Row],[RED]] &amp; "."),"") &amp; CONCATENATE(Tabela813[[#This Row],[C]],".",Tabela813[[#This Row],[O]],".",Tabela813[[#This Row],[E]],".",Tabela813[[#This Row],[D1]],".",Tabela813[[#This Row],[D2]],".",Tabela813[[#This Row],[D3]],".",Tabela813[[#This Row],[T]],".",Tabela813[[#This Row],[D4]]),"")</f>
        <v>1.7.2.4.99.0.1.01</v>
      </c>
      <c r="L1115" s="1" t="s">
        <v>3285</v>
      </c>
      <c r="M1115" s="20" t="str">
        <f t="shared" si="22"/>
        <v>A</v>
      </c>
      <c r="N1115" s="20">
        <f>IF(VALUE(Tabela813[[#This Row],[RED]]) &gt; 0,1,0) + IF(VALUE(J1115)&gt;0,8,IF(VALUE(I1115)&gt;0,7,IF(VALUE(H1115)&gt;0,6,IF(VALUE(G1115)&gt;0,5,IF(VALUE(F1115)&gt;0,4,IF(VALUE(E1115)&gt;0,3,IF(VALUE(D1115)&gt;0,2,1)))))))</f>
        <v>8</v>
      </c>
      <c r="O1115" s="22" t="s">
        <v>3107</v>
      </c>
      <c r="P1115" s="1" t="s">
        <v>3041</v>
      </c>
      <c r="Q1115" s="1"/>
      <c r="R1115" s="39"/>
      <c r="S1115" s="154" t="s">
        <v>158</v>
      </c>
      <c r="T1115" s="7" t="str">
        <f>Tabela813[[#This Row],[NR]]&amp;" - "&amp;Tabela813[[#This Row],[Especificação]]</f>
        <v>1.7.2.4.99.0.1.01 - Outras Transferências de Convênios dos Estados e DF e de Suas Entidades - Principal</v>
      </c>
    </row>
    <row r="1116" spans="1:20" ht="45" x14ac:dyDescent="0.25">
      <c r="A1116" s="179"/>
      <c r="B1116" s="51"/>
      <c r="C1116" s="22" t="s">
        <v>1537</v>
      </c>
      <c r="D1116" s="22" t="s">
        <v>1544</v>
      </c>
      <c r="E1116" s="22" t="s">
        <v>1546</v>
      </c>
      <c r="F1116" s="22" t="s">
        <v>1547</v>
      </c>
      <c r="G1116" s="22" t="s">
        <v>1553</v>
      </c>
      <c r="H1116" s="22" t="s">
        <v>1540</v>
      </c>
      <c r="I1116" s="22" t="s">
        <v>1537</v>
      </c>
      <c r="J1116" s="22" t="s">
        <v>1541</v>
      </c>
      <c r="K1116" s="20" t="str">
        <f>IF(Tabela813[[#This Row],[C]]&lt;&gt;"",IF(Tabela813[[#This Row],[RED]]&lt;&gt;"",(Tabela813[[#This Row],[RED]] &amp; "."),"") &amp; CONCATENATE(Tabela813[[#This Row],[C]],".",Tabela813[[#This Row],[O]],".",Tabela813[[#This Row],[E]],".",Tabela813[[#This Row],[D1]],".",Tabela813[[#This Row],[D2]],".",Tabela813[[#This Row],[D3]],".",Tabela813[[#This Row],[T]],".",Tabela813[[#This Row],[D4]]),"")</f>
        <v>1.7.2.4.99.0.1.02</v>
      </c>
      <c r="L1116" s="1" t="s">
        <v>6215</v>
      </c>
      <c r="M1116" s="20" t="str">
        <f t="shared" si="22"/>
        <v>A</v>
      </c>
      <c r="N1116" s="20">
        <f>IF(VALUE(Tabela813[[#This Row],[RED]]) &gt; 0,1,0) + IF(VALUE(J1116)&gt;0,8,IF(VALUE(I1116)&gt;0,7,IF(VALUE(H1116)&gt;0,6,IF(VALUE(G1116)&gt;0,5,IF(VALUE(F1116)&gt;0,4,IF(VALUE(E1116)&gt;0,3,IF(VALUE(D1116)&gt;0,2,1)))))))</f>
        <v>8</v>
      </c>
      <c r="O1116" s="22" t="s">
        <v>3107</v>
      </c>
      <c r="P1116" s="1" t="s">
        <v>4507</v>
      </c>
      <c r="Q1116" s="1"/>
      <c r="R1116" s="39"/>
      <c r="S1116" s="154" t="s">
        <v>158</v>
      </c>
      <c r="T1116" s="7" t="str">
        <f>Tabela813[[#This Row],[NR]]&amp;" - "&amp;Tabela813[[#This Row],[Especificação]]</f>
        <v>1.7.2.4.99.0.1.02 - Outras Transferências de Convênios dos Estados e DF e de Suas Entidades - Transferências dos Estados Decorrentes de Emendas Parlamentares Individuais</v>
      </c>
    </row>
    <row r="1117" spans="1:20" ht="45" x14ac:dyDescent="0.25">
      <c r="A1117" s="179"/>
      <c r="B1117" s="51"/>
      <c r="C1117" s="22" t="s">
        <v>1537</v>
      </c>
      <c r="D1117" s="22" t="s">
        <v>1544</v>
      </c>
      <c r="E1117" s="22" t="s">
        <v>1546</v>
      </c>
      <c r="F1117" s="22" t="s">
        <v>1547</v>
      </c>
      <c r="G1117" s="22" t="s">
        <v>1553</v>
      </c>
      <c r="H1117" s="22" t="s">
        <v>1540</v>
      </c>
      <c r="I1117" s="22" t="s">
        <v>1537</v>
      </c>
      <c r="J1117" s="22" t="s">
        <v>1550</v>
      </c>
      <c r="K1117" s="20" t="str">
        <f>IF(Tabela813[[#This Row],[C]]&lt;&gt;"",IF(Tabela813[[#This Row],[RED]]&lt;&gt;"",(Tabela813[[#This Row],[RED]] &amp; "."),"") &amp; CONCATENATE(Tabela813[[#This Row],[C]],".",Tabela813[[#This Row],[O]],".",Tabela813[[#This Row],[E]],".",Tabela813[[#This Row],[D1]],".",Tabela813[[#This Row],[D2]],".",Tabela813[[#This Row],[D3]],".",Tabela813[[#This Row],[T]],".",Tabela813[[#This Row],[D4]]),"")</f>
        <v>1.7.2.4.99.0.1.03</v>
      </c>
      <c r="L1117" s="1" t="s">
        <v>3926</v>
      </c>
      <c r="M1117" s="20" t="str">
        <f t="shared" si="22"/>
        <v>A</v>
      </c>
      <c r="N1117" s="20">
        <f>IF(VALUE(Tabela813[[#This Row],[RED]]) &gt; 0,1,0) + IF(VALUE(J1117)&gt;0,8,IF(VALUE(I1117)&gt;0,7,IF(VALUE(H1117)&gt;0,6,IF(VALUE(G1117)&gt;0,5,IF(VALUE(F1117)&gt;0,4,IF(VALUE(E1117)&gt;0,3,IF(VALUE(D1117)&gt;0,2,1)))))))</f>
        <v>8</v>
      </c>
      <c r="O1117" s="22" t="s">
        <v>3107</v>
      </c>
      <c r="P1117" s="1" t="s">
        <v>4458</v>
      </c>
      <c r="Q1117" s="1"/>
      <c r="R1117" s="39"/>
      <c r="S1117" s="154" t="s">
        <v>158</v>
      </c>
      <c r="T1117" s="7" t="str">
        <f>Tabela813[[#This Row],[NR]]&amp;" - "&amp;Tabela813[[#This Row],[Especificação]]</f>
        <v>1.7.2.4.99.0.1.03 - Outras Transferências de Convênios dos Estados e DF e de Suas Entidades - Transferências dos Estados Decorrentes de Emendas Parlamentares de Bancada</v>
      </c>
    </row>
    <row r="1118" spans="1:20" x14ac:dyDescent="0.25">
      <c r="A1118" s="179"/>
      <c r="B1118" s="51"/>
      <c r="C1118" s="22" t="s">
        <v>1537</v>
      </c>
      <c r="D1118" s="22" t="s">
        <v>1544</v>
      </c>
      <c r="E1118" s="22" t="s">
        <v>1546</v>
      </c>
      <c r="F1118" s="22" t="s">
        <v>1549</v>
      </c>
      <c r="G1118" s="22" t="s">
        <v>1543</v>
      </c>
      <c r="H1118" s="22" t="s">
        <v>1540</v>
      </c>
      <c r="I1118" s="22" t="s">
        <v>1540</v>
      </c>
      <c r="J1118" s="22" t="s">
        <v>1543</v>
      </c>
      <c r="K1118" s="20" t="str">
        <f>IF(Tabela813[[#This Row],[C]]&lt;&gt;"",IF(Tabela813[[#This Row],[RED]]&lt;&gt;"",(Tabela813[[#This Row],[RED]] &amp; "."),"") &amp; CONCATENATE(Tabela813[[#This Row],[C]],".",Tabela813[[#This Row],[O]],".",Tabela813[[#This Row],[E]],".",Tabela813[[#This Row],[D1]],".",Tabela813[[#This Row],[D2]],".",Tabela813[[#This Row],[D3]],".",Tabela813[[#This Row],[T]],".",Tabela813[[#This Row],[D4]]),"")</f>
        <v>1.7.2.9.00.0.0.00</v>
      </c>
      <c r="L1118" s="1" t="s">
        <v>454</v>
      </c>
      <c r="M1118" s="20" t="str">
        <f t="shared" si="22"/>
        <v>S</v>
      </c>
      <c r="N1118" s="20">
        <f>IF(VALUE(Tabela813[[#This Row],[RED]]) &gt; 0,1,0) + IF(VALUE(J1118)&gt;0,8,IF(VALUE(I1118)&gt;0,7,IF(VALUE(H1118)&gt;0,6,IF(VALUE(G1118)&gt;0,5,IF(VALUE(F1118)&gt;0,4,IF(VALUE(E1118)&gt;0,3,IF(VALUE(D1118)&gt;0,2,1)))))))</f>
        <v>4</v>
      </c>
      <c r="O1118" s="22" t="s">
        <v>45</v>
      </c>
      <c r="P1118" s="1" t="s">
        <v>3042</v>
      </c>
      <c r="Q1118" s="1"/>
      <c r="R1118" s="39"/>
      <c r="S1118" s="154" t="s">
        <v>158</v>
      </c>
      <c r="T1118" s="7" t="str">
        <f>Tabela813[[#This Row],[NR]]&amp;" - "&amp;Tabela813[[#This Row],[Especificação]]</f>
        <v>1.7.2.9.00.0.0.00 - Outras Transferências dos Estados e Distrito Federal</v>
      </c>
    </row>
    <row r="1119" spans="1:20" x14ac:dyDescent="0.25">
      <c r="A1119" s="7"/>
      <c r="B1119" s="51"/>
      <c r="C1119" s="22" t="s">
        <v>1537</v>
      </c>
      <c r="D1119" s="22" t="s">
        <v>1544</v>
      </c>
      <c r="E1119" s="22" t="s">
        <v>1546</v>
      </c>
      <c r="F1119" s="22" t="s">
        <v>1549</v>
      </c>
      <c r="G1119" s="22" t="s">
        <v>1570</v>
      </c>
      <c r="H1119" s="22" t="s">
        <v>1540</v>
      </c>
      <c r="I1119" s="22" t="s">
        <v>1540</v>
      </c>
      <c r="J1119" s="22" t="s">
        <v>1543</v>
      </c>
      <c r="K1119" s="20" t="str">
        <f>IF(Tabela813[[#This Row],[C]]&lt;&gt;"",IF(Tabela813[[#This Row],[RED]]&lt;&gt;"",(Tabela813[[#This Row],[RED]] &amp; "."),"") &amp; CONCATENATE(Tabela813[[#This Row],[C]],".",Tabela813[[#This Row],[O]],".",Tabela813[[#This Row],[E]],".",Tabela813[[#This Row],[D1]],".",Tabela813[[#This Row],[D2]],".",Tabela813[[#This Row],[D3]],".",Tabela813[[#This Row],[T]],".",Tabela813[[#This Row],[D4]]),"")</f>
        <v>1.7.2.9.50.0.0.00</v>
      </c>
      <c r="L1119" s="1" t="s">
        <v>455</v>
      </c>
      <c r="M1119" s="20" t="str">
        <f t="shared" si="22"/>
        <v>S</v>
      </c>
      <c r="N1119" s="20">
        <f>IF(VALUE(Tabela813[[#This Row],[RED]]) &gt; 0,1,0) + IF(VALUE(J1119)&gt;0,8,IF(VALUE(I1119)&gt;0,7,IF(VALUE(H1119)&gt;0,6,IF(VALUE(G1119)&gt;0,5,IF(VALUE(F1119)&gt;0,4,IF(VALUE(E1119)&gt;0,3,IF(VALUE(D1119)&gt;0,2,1)))))))</f>
        <v>5</v>
      </c>
      <c r="O1119" s="22" t="s">
        <v>55</v>
      </c>
      <c r="P1119" s="1" t="s">
        <v>456</v>
      </c>
      <c r="Q1119" s="1"/>
      <c r="R1119" s="39"/>
      <c r="S1119" s="154" t="s">
        <v>158</v>
      </c>
      <c r="T1119" s="7" t="str">
        <f>Tabela813[[#This Row],[NR]]&amp;" - "&amp;Tabela813[[#This Row],[Especificação]]</f>
        <v>1.7.2.9.50.0.0.00 - Transferências de Estados a Consórcios Públicos</v>
      </c>
    </row>
    <row r="1120" spans="1:20" x14ac:dyDescent="0.25">
      <c r="A1120" s="179"/>
      <c r="B1120" s="51"/>
      <c r="C1120" s="22" t="s">
        <v>1537</v>
      </c>
      <c r="D1120" s="22" t="s">
        <v>1544</v>
      </c>
      <c r="E1120" s="22" t="s">
        <v>1546</v>
      </c>
      <c r="F1120" s="22" t="s">
        <v>1549</v>
      </c>
      <c r="G1120" s="22" t="s">
        <v>1570</v>
      </c>
      <c r="H1120" s="22" t="s">
        <v>1540</v>
      </c>
      <c r="I1120" s="22" t="s">
        <v>1537</v>
      </c>
      <c r="J1120" s="22" t="s">
        <v>1543</v>
      </c>
      <c r="K1120" s="20" t="str">
        <f>IF(Tabela813[[#This Row],[C]]&lt;&gt;"",IF(Tabela813[[#This Row],[RED]]&lt;&gt;"",(Tabela813[[#This Row],[RED]] &amp; "."),"") &amp; CONCATENATE(Tabela813[[#This Row],[C]],".",Tabela813[[#This Row],[O]],".",Tabela813[[#This Row],[E]],".",Tabela813[[#This Row],[D1]],".",Tabela813[[#This Row],[D2]],".",Tabela813[[#This Row],[D3]],".",Tabela813[[#This Row],[T]],".",Tabela813[[#This Row],[D4]]),"")</f>
        <v>1.7.2.9.50.0.1.00</v>
      </c>
      <c r="L1120" s="23" t="s">
        <v>1364</v>
      </c>
      <c r="M1120" s="20" t="str">
        <f t="shared" si="22"/>
        <v>A</v>
      </c>
      <c r="N1120" s="20">
        <f>IF(VALUE(Tabela813[[#This Row],[RED]]) &gt; 0,1,0) + IF(VALUE(J1120)&gt;0,8,IF(VALUE(I1120)&gt;0,7,IF(VALUE(H1120)&gt;0,6,IF(VALUE(G1120)&gt;0,5,IF(VALUE(F1120)&gt;0,4,IF(VALUE(E1120)&gt;0,3,IF(VALUE(D1120)&gt;0,2,1)))))))</f>
        <v>7</v>
      </c>
      <c r="O1120" s="22" t="s">
        <v>55</v>
      </c>
      <c r="P1120" s="1" t="s">
        <v>456</v>
      </c>
      <c r="Q1120" s="1"/>
      <c r="R1120" s="39"/>
      <c r="S1120" s="154" t="s">
        <v>158</v>
      </c>
      <c r="T1120" s="7" t="str">
        <f>Tabela813[[#This Row],[NR]]&amp;" - "&amp;Tabela813[[#This Row],[Especificação]]</f>
        <v>1.7.2.9.50.0.1.00 - Transferências de Estados a Consórcios Públicos - Principal</v>
      </c>
    </row>
    <row r="1121" spans="1:20" x14ac:dyDescent="0.25">
      <c r="A1121" s="179"/>
      <c r="B1121" s="51"/>
      <c r="C1121" s="22" t="s">
        <v>1537</v>
      </c>
      <c r="D1121" s="22" t="s">
        <v>1544</v>
      </c>
      <c r="E1121" s="22" t="s">
        <v>1546</v>
      </c>
      <c r="F1121" s="22" t="s">
        <v>1549</v>
      </c>
      <c r="G1121" s="22" t="s">
        <v>1575</v>
      </c>
      <c r="H1121" s="22" t="s">
        <v>1540</v>
      </c>
      <c r="I1121" s="22" t="s">
        <v>1540</v>
      </c>
      <c r="J1121" s="22" t="s">
        <v>1543</v>
      </c>
      <c r="K1121" s="20" t="str">
        <f>IF(Tabela813[[#This Row],[C]]&lt;&gt;"",IF(Tabela813[[#This Row],[RED]]&lt;&gt;"",(Tabela813[[#This Row],[RED]] &amp; "."),"") &amp; CONCATENATE(Tabela813[[#This Row],[C]],".",Tabela813[[#This Row],[O]],".",Tabela813[[#This Row],[E]],".",Tabela813[[#This Row],[D1]],".",Tabela813[[#This Row],[D2]],".",Tabela813[[#This Row],[D3]],".",Tabela813[[#This Row],[T]],".",Tabela813[[#This Row],[D4]]),"")</f>
        <v>1.7.2.9.51.0.0.00</v>
      </c>
      <c r="L1121" s="23" t="s">
        <v>3828</v>
      </c>
      <c r="M1121" s="20" t="str">
        <f t="shared" si="22"/>
        <v>S</v>
      </c>
      <c r="N1121" s="20">
        <f>IF(VALUE(Tabela813[[#This Row],[RED]]) &gt; 0,1,0) + IF(VALUE(J1121)&gt;0,8,IF(VALUE(I1121)&gt;0,7,IF(VALUE(H1121)&gt;0,6,IF(VALUE(G1121)&gt;0,5,IF(VALUE(F1121)&gt;0,4,IF(VALUE(E1121)&gt;0,3,IF(VALUE(D1121)&gt;0,2,1)))))))</f>
        <v>5</v>
      </c>
      <c r="O1121" s="22" t="s">
        <v>55</v>
      </c>
      <c r="P1121" s="1" t="s">
        <v>458</v>
      </c>
      <c r="Q1121" s="1"/>
      <c r="R1121" s="39"/>
      <c r="S1121" s="154" t="s">
        <v>158</v>
      </c>
      <c r="T1121" s="7" t="str">
        <f>Tabela813[[#This Row],[NR]]&amp;" - "&amp;Tabela813[[#This Row],[Especificação]]</f>
        <v>1.7.2.9.51.0.0.00 - Transferências de Estados Destinadas à Assistência Social</v>
      </c>
    </row>
    <row r="1122" spans="1:20" x14ac:dyDescent="0.25">
      <c r="A1122" s="179"/>
      <c r="B1122" s="51"/>
      <c r="C1122" s="22" t="s">
        <v>1537</v>
      </c>
      <c r="D1122" s="22" t="s">
        <v>1544</v>
      </c>
      <c r="E1122" s="22" t="s">
        <v>1546</v>
      </c>
      <c r="F1122" s="22" t="s">
        <v>1549</v>
      </c>
      <c r="G1122" s="22" t="s">
        <v>1575</v>
      </c>
      <c r="H1122" s="22" t="s">
        <v>1540</v>
      </c>
      <c r="I1122" s="22" t="s">
        <v>1537</v>
      </c>
      <c r="J1122" s="22" t="s">
        <v>1543</v>
      </c>
      <c r="K1122" s="20" t="str">
        <f>IF(Tabela813[[#This Row],[C]]&lt;&gt;"",IF(Tabela813[[#This Row],[RED]]&lt;&gt;"",(Tabela813[[#This Row],[RED]] &amp; "."),"") &amp; CONCATENATE(Tabela813[[#This Row],[C]],".",Tabela813[[#This Row],[O]],".",Tabela813[[#This Row],[E]],".",Tabela813[[#This Row],[D1]],".",Tabela813[[#This Row],[D2]],".",Tabela813[[#This Row],[D3]],".",Tabela813[[#This Row],[T]],".",Tabela813[[#This Row],[D4]]),"")</f>
        <v>1.7.2.9.51.0.1.00</v>
      </c>
      <c r="L1122" s="23" t="s">
        <v>3829</v>
      </c>
      <c r="M1122" s="20" t="str">
        <f t="shared" si="22"/>
        <v>S</v>
      </c>
      <c r="N1122" s="20">
        <f>IF(VALUE(Tabela813[[#This Row],[RED]]) &gt; 0,1,0) + IF(VALUE(J1122)&gt;0,8,IF(VALUE(I1122)&gt;0,7,IF(VALUE(H1122)&gt;0,6,IF(VALUE(G1122)&gt;0,5,IF(VALUE(F1122)&gt;0,4,IF(VALUE(E1122)&gt;0,3,IF(VALUE(D1122)&gt;0,2,1)))))))</f>
        <v>7</v>
      </c>
      <c r="O1122" s="22" t="s">
        <v>55</v>
      </c>
      <c r="P1122" s="1" t="s">
        <v>458</v>
      </c>
      <c r="Q1122" s="1"/>
      <c r="R1122" s="39"/>
      <c r="S1122" s="154" t="s">
        <v>158</v>
      </c>
      <c r="T1122" s="7" t="str">
        <f>Tabela813[[#This Row],[NR]]&amp;" - "&amp;Tabela813[[#This Row],[Especificação]]</f>
        <v>1.7.2.9.51.0.1.00 - Transferências de Estados Destinadas à Assistência Social - Principal</v>
      </c>
    </row>
    <row r="1123" spans="1:20" x14ac:dyDescent="0.25">
      <c r="A1123" s="179"/>
      <c r="B1123" s="51"/>
      <c r="C1123" s="22" t="s">
        <v>1537</v>
      </c>
      <c r="D1123" s="22" t="s">
        <v>1544</v>
      </c>
      <c r="E1123" s="22" t="s">
        <v>1546</v>
      </c>
      <c r="F1123" s="22" t="s">
        <v>1549</v>
      </c>
      <c r="G1123" s="22" t="s">
        <v>1575</v>
      </c>
      <c r="H1123" s="22" t="s">
        <v>1540</v>
      </c>
      <c r="I1123" s="22" t="s">
        <v>1537</v>
      </c>
      <c r="J1123" s="22" t="s">
        <v>1539</v>
      </c>
      <c r="K1123" s="20" t="str">
        <f>IF(Tabela813[[#This Row],[C]]&lt;&gt;"",IF(Tabela813[[#This Row],[RED]]&lt;&gt;"",(Tabela813[[#This Row],[RED]] &amp; "."),"") &amp; CONCATENATE(Tabela813[[#This Row],[C]],".",Tabela813[[#This Row],[O]],".",Tabela813[[#This Row],[E]],".",Tabela813[[#This Row],[D1]],".",Tabela813[[#This Row],[D2]],".",Tabela813[[#This Row],[D3]],".",Tabela813[[#This Row],[T]],".",Tabela813[[#This Row],[D4]]),"")</f>
        <v>1.7.2.9.51.0.1.01</v>
      </c>
      <c r="L1123" s="23" t="s">
        <v>3829</v>
      </c>
      <c r="M1123" s="20" t="str">
        <f t="shared" si="22"/>
        <v>A</v>
      </c>
      <c r="N1123" s="20">
        <f>IF(VALUE(Tabela813[[#This Row],[RED]]) &gt; 0,1,0) + IF(VALUE(J1123)&gt;0,8,IF(VALUE(I1123)&gt;0,7,IF(VALUE(H1123)&gt;0,6,IF(VALUE(G1123)&gt;0,5,IF(VALUE(F1123)&gt;0,4,IF(VALUE(E1123)&gt;0,3,IF(VALUE(D1123)&gt;0,2,1)))))))</f>
        <v>8</v>
      </c>
      <c r="O1123" s="22" t="s">
        <v>3107</v>
      </c>
      <c r="P1123" s="1" t="s">
        <v>458</v>
      </c>
      <c r="Q1123" s="1"/>
      <c r="R1123" s="39"/>
      <c r="S1123" s="154" t="s">
        <v>158</v>
      </c>
      <c r="T1123" s="7" t="str">
        <f>Tabela813[[#This Row],[NR]]&amp;" - "&amp;Tabela813[[#This Row],[Especificação]]</f>
        <v>1.7.2.9.51.0.1.01 - Transferências de Estados Destinadas à Assistência Social - Principal</v>
      </c>
    </row>
    <row r="1124" spans="1:20" ht="30" x14ac:dyDescent="0.25">
      <c r="A1124" s="179"/>
      <c r="B1124" s="51"/>
      <c r="C1124" s="22" t="s">
        <v>1537</v>
      </c>
      <c r="D1124" s="22" t="s">
        <v>1544</v>
      </c>
      <c r="E1124" s="22" t="s">
        <v>1546</v>
      </c>
      <c r="F1124" s="22" t="s">
        <v>1549</v>
      </c>
      <c r="G1124" s="22" t="s">
        <v>1575</v>
      </c>
      <c r="H1124" s="22" t="s">
        <v>1540</v>
      </c>
      <c r="I1124" s="22" t="s">
        <v>1537</v>
      </c>
      <c r="J1124" s="22" t="s">
        <v>1541</v>
      </c>
      <c r="K1124" s="20" t="str">
        <f>IF(Tabela813[[#This Row],[C]]&lt;&gt;"",IF(Tabela813[[#This Row],[RED]]&lt;&gt;"",(Tabela813[[#This Row],[RED]] &amp; "."),"") &amp; CONCATENATE(Tabela813[[#This Row],[C]],".",Tabela813[[#This Row],[O]],".",Tabela813[[#This Row],[E]],".",Tabela813[[#This Row],[D1]],".",Tabela813[[#This Row],[D2]],".",Tabela813[[#This Row],[D3]],".",Tabela813[[#This Row],[T]],".",Tabela813[[#This Row],[D4]]),"")</f>
        <v>1.7.2.9.51.0.1.02</v>
      </c>
      <c r="L1124" s="23" t="s">
        <v>4509</v>
      </c>
      <c r="M1124" s="20" t="str">
        <f t="shared" si="22"/>
        <v>A</v>
      </c>
      <c r="N1124" s="20">
        <f>IF(VALUE(Tabela813[[#This Row],[RED]]) &gt; 0,1,0) + IF(VALUE(J1124)&gt;0,8,IF(VALUE(I1124)&gt;0,7,IF(VALUE(H1124)&gt;0,6,IF(VALUE(G1124)&gt;0,5,IF(VALUE(F1124)&gt;0,4,IF(VALUE(E1124)&gt;0,3,IF(VALUE(D1124)&gt;0,2,1)))))))</f>
        <v>8</v>
      </c>
      <c r="O1124" s="22" t="s">
        <v>3107</v>
      </c>
      <c r="P1124" s="1" t="s">
        <v>4507</v>
      </c>
      <c r="Q1124" s="1"/>
      <c r="R1124" s="39"/>
      <c r="S1124" s="154" t="s">
        <v>158</v>
      </c>
      <c r="T1124" s="7" t="str">
        <f>Tabela813[[#This Row],[NR]]&amp;" - "&amp;Tabela813[[#This Row],[Especificação]]</f>
        <v>1.7.2.9.51.0.1.02 - Transferências de Estados Destinadas à Assistência Social - Transferências dos Estados Decorrentes de Emendas Parlamentares Individuais</v>
      </c>
    </row>
    <row r="1125" spans="1:20" ht="30" x14ac:dyDescent="0.25">
      <c r="A1125" s="179"/>
      <c r="B1125" s="51"/>
      <c r="C1125" s="22" t="s">
        <v>1537</v>
      </c>
      <c r="D1125" s="22" t="s">
        <v>1544</v>
      </c>
      <c r="E1125" s="22" t="s">
        <v>1546</v>
      </c>
      <c r="F1125" s="22" t="s">
        <v>1549</v>
      </c>
      <c r="G1125" s="22" t="s">
        <v>1575</v>
      </c>
      <c r="H1125" s="22" t="s">
        <v>1540</v>
      </c>
      <c r="I1125" s="22" t="s">
        <v>1537</v>
      </c>
      <c r="J1125" s="22" t="s">
        <v>1550</v>
      </c>
      <c r="K1125" s="20" t="str">
        <f>IF(Tabela813[[#This Row],[C]]&lt;&gt;"",IF(Tabela813[[#This Row],[RED]]&lt;&gt;"",(Tabela813[[#This Row],[RED]] &amp; "."),"") &amp; CONCATENATE(Tabela813[[#This Row],[C]],".",Tabela813[[#This Row],[O]],".",Tabela813[[#This Row],[E]],".",Tabela813[[#This Row],[D1]],".",Tabela813[[#This Row],[D2]],".",Tabela813[[#This Row],[D3]],".",Tabela813[[#This Row],[T]],".",Tabela813[[#This Row],[D4]]),"")</f>
        <v>1.7.2.9.51.0.1.03</v>
      </c>
      <c r="L1125" s="23" t="s">
        <v>3830</v>
      </c>
      <c r="M1125" s="20" t="str">
        <f t="shared" ref="M1125:M1190" si="23">IF(N1125 &lt; N1126,"S","A")</f>
        <v>A</v>
      </c>
      <c r="N1125" s="20">
        <f>IF(VALUE(Tabela813[[#This Row],[RED]]) &gt; 0,1,0) + IF(VALUE(J1125)&gt;0,8,IF(VALUE(I1125)&gt;0,7,IF(VALUE(H1125)&gt;0,6,IF(VALUE(G1125)&gt;0,5,IF(VALUE(F1125)&gt;0,4,IF(VALUE(E1125)&gt;0,3,IF(VALUE(D1125)&gt;0,2,1)))))))</f>
        <v>8</v>
      </c>
      <c r="O1125" s="22" t="s">
        <v>3107</v>
      </c>
      <c r="P1125" s="1" t="s">
        <v>4508</v>
      </c>
      <c r="Q1125" s="1"/>
      <c r="R1125" s="39"/>
      <c r="S1125" s="154" t="s">
        <v>158</v>
      </c>
      <c r="T1125" s="7" t="str">
        <f>Tabela813[[#This Row],[NR]]&amp;" - "&amp;Tabela813[[#This Row],[Especificação]]</f>
        <v>1.7.2.9.51.0.1.03 - Transferências de Estados Destinadas à Assistência Social - Transferências dos Estados Decorrentes de Emendas Parlamentares de Bancada</v>
      </c>
    </row>
    <row r="1126" spans="1:20" ht="45" x14ac:dyDescent="0.25">
      <c r="A1126" s="179"/>
      <c r="B1126" s="51"/>
      <c r="C1126" s="22" t="s">
        <v>1537</v>
      </c>
      <c r="D1126" s="22" t="s">
        <v>1544</v>
      </c>
      <c r="E1126" s="22" t="s">
        <v>1546</v>
      </c>
      <c r="F1126" s="22" t="s">
        <v>1549</v>
      </c>
      <c r="G1126" s="22" t="s">
        <v>1577</v>
      </c>
      <c r="H1126" s="22" t="s">
        <v>1540</v>
      </c>
      <c r="I1126" s="22" t="s">
        <v>1540</v>
      </c>
      <c r="J1126" s="22" t="s">
        <v>1543</v>
      </c>
      <c r="K1126" s="20" t="str">
        <f>IF(Tabela813[[#This Row],[C]]&lt;&gt;"",IF(Tabela813[[#This Row],[RED]]&lt;&gt;"",(Tabela813[[#This Row],[RED]] &amp; "."),"") &amp; CONCATENATE(Tabela813[[#This Row],[C]],".",Tabela813[[#This Row],[O]],".",Tabela813[[#This Row],[E]],".",Tabela813[[#This Row],[D1]],".",Tabela813[[#This Row],[D2]],".",Tabela813[[#This Row],[D3]],".",Tabela813[[#This Row],[T]],".",Tabela813[[#This Row],[D4]]),"")</f>
        <v>1.7.2.9.52.0.0.00</v>
      </c>
      <c r="L1126" s="23" t="s">
        <v>716</v>
      </c>
      <c r="M1126" s="20" t="str">
        <f t="shared" si="23"/>
        <v>S</v>
      </c>
      <c r="N1126" s="20">
        <f>IF(VALUE(Tabela813[[#This Row],[RED]]) &gt; 0,1,0) + IF(VALUE(J1126)&gt;0,8,IF(VALUE(I1126)&gt;0,7,IF(VALUE(H1126)&gt;0,6,IF(VALUE(G1126)&gt;0,5,IF(VALUE(F1126)&gt;0,4,IF(VALUE(E1126)&gt;0,3,IF(VALUE(D1126)&gt;0,2,1)))))))</f>
        <v>5</v>
      </c>
      <c r="O1126" s="22" t="s">
        <v>55</v>
      </c>
      <c r="P1126" s="1" t="s">
        <v>3043</v>
      </c>
      <c r="Q1126" s="1"/>
      <c r="R1126" s="39"/>
      <c r="S1126" s="154" t="s">
        <v>158</v>
      </c>
      <c r="T1126" s="7" t="str">
        <f>Tabela813[[#This Row],[NR]]&amp;" - "&amp;Tabela813[[#This Row],[Especificação]]</f>
        <v>1.7.2.9.52.0.0.00 - Transferências de Recursos Destinados a Programas de Educação</v>
      </c>
    </row>
    <row r="1127" spans="1:20" ht="45" x14ac:dyDescent="0.25">
      <c r="A1127" s="179"/>
      <c r="B1127" s="51"/>
      <c r="C1127" s="22" t="s">
        <v>1537</v>
      </c>
      <c r="D1127" s="22" t="s">
        <v>1544</v>
      </c>
      <c r="E1127" s="22" t="s">
        <v>1546</v>
      </c>
      <c r="F1127" s="22" t="s">
        <v>1549</v>
      </c>
      <c r="G1127" s="22" t="s">
        <v>1577</v>
      </c>
      <c r="H1127" s="22" t="s">
        <v>1540</v>
      </c>
      <c r="I1127" s="22" t="s">
        <v>1537</v>
      </c>
      <c r="J1127" s="22" t="s">
        <v>1543</v>
      </c>
      <c r="K1127" s="20" t="str">
        <f>IF(Tabela813[[#This Row],[C]]&lt;&gt;"",IF(Tabela813[[#This Row],[RED]]&lt;&gt;"",(Tabela813[[#This Row],[RED]] &amp; "."),"") &amp; CONCATENATE(Tabela813[[#This Row],[C]],".",Tabela813[[#This Row],[O]],".",Tabela813[[#This Row],[E]],".",Tabela813[[#This Row],[D1]],".",Tabela813[[#This Row],[D2]],".",Tabela813[[#This Row],[D3]],".",Tabela813[[#This Row],[T]],".",Tabela813[[#This Row],[D4]]),"")</f>
        <v>1.7.2.9.52.0.1.00</v>
      </c>
      <c r="L1127" s="23" t="s">
        <v>1525</v>
      </c>
      <c r="M1127" s="20" t="str">
        <f t="shared" si="23"/>
        <v>S</v>
      </c>
      <c r="N1127" s="20">
        <f>IF(VALUE(Tabela813[[#This Row],[RED]]) &gt; 0,1,0) + IF(VALUE(J1127)&gt;0,8,IF(VALUE(I1127)&gt;0,7,IF(VALUE(H1127)&gt;0,6,IF(VALUE(G1127)&gt;0,5,IF(VALUE(F1127)&gt;0,4,IF(VALUE(E1127)&gt;0,3,IF(VALUE(D1127)&gt;0,2,1)))))))</f>
        <v>7</v>
      </c>
      <c r="O1127" s="22" t="s">
        <v>55</v>
      </c>
      <c r="P1127" s="1" t="s">
        <v>3043</v>
      </c>
      <c r="Q1127" s="1"/>
      <c r="R1127" s="39"/>
      <c r="S1127" s="154" t="s">
        <v>158</v>
      </c>
      <c r="T1127" s="7" t="str">
        <f>Tabela813[[#This Row],[NR]]&amp;" - "&amp;Tabela813[[#This Row],[Especificação]]</f>
        <v>1.7.2.9.52.0.1.00 - Transferências de Recursos Destinados a Programas de Educação - Principal</v>
      </c>
    </row>
    <row r="1128" spans="1:20" ht="45" x14ac:dyDescent="0.25">
      <c r="A1128" s="179"/>
      <c r="B1128" s="51"/>
      <c r="C1128" s="22" t="s">
        <v>1537</v>
      </c>
      <c r="D1128" s="22" t="s">
        <v>1544</v>
      </c>
      <c r="E1128" s="22" t="s">
        <v>1546</v>
      </c>
      <c r="F1128" s="22" t="s">
        <v>1549</v>
      </c>
      <c r="G1128" s="22" t="s">
        <v>1577</v>
      </c>
      <c r="H1128" s="22" t="s">
        <v>1540</v>
      </c>
      <c r="I1128" s="22" t="s">
        <v>1537</v>
      </c>
      <c r="J1128" s="22" t="s">
        <v>1539</v>
      </c>
      <c r="K1128" s="20" t="str">
        <f>IF(Tabela813[[#This Row],[C]]&lt;&gt;"",IF(Tabela813[[#This Row],[RED]]&lt;&gt;"",(Tabela813[[#This Row],[RED]] &amp; "."),"") &amp; CONCATENATE(Tabela813[[#This Row],[C]],".",Tabela813[[#This Row],[O]],".",Tabela813[[#This Row],[E]],".",Tabela813[[#This Row],[D1]],".",Tabela813[[#This Row],[D2]],".",Tabela813[[#This Row],[D3]],".",Tabela813[[#This Row],[T]],".",Tabela813[[#This Row],[D4]]),"")</f>
        <v>1.7.2.9.52.0.1.01</v>
      </c>
      <c r="L1128" s="23" t="s">
        <v>1525</v>
      </c>
      <c r="M1128" s="20" t="str">
        <f t="shared" si="23"/>
        <v>A</v>
      </c>
      <c r="N1128" s="20">
        <f>IF(VALUE(Tabela813[[#This Row],[RED]]) &gt; 0,1,0) + IF(VALUE(J1128)&gt;0,8,IF(VALUE(I1128)&gt;0,7,IF(VALUE(H1128)&gt;0,6,IF(VALUE(G1128)&gt;0,5,IF(VALUE(F1128)&gt;0,4,IF(VALUE(E1128)&gt;0,3,IF(VALUE(D1128)&gt;0,2,1)))))))</f>
        <v>8</v>
      </c>
      <c r="O1128" s="22" t="s">
        <v>55</v>
      </c>
      <c r="P1128" s="1" t="s">
        <v>3043</v>
      </c>
      <c r="Q1128" s="1"/>
      <c r="R1128" s="39"/>
      <c r="S1128" s="154"/>
      <c r="T1128" s="7" t="str">
        <f>Tabela813[[#This Row],[NR]]&amp;" - "&amp;Tabela813[[#This Row],[Especificação]]</f>
        <v>1.7.2.9.52.0.1.01 - Transferências de Recursos Destinados a Programas de Educação - Principal</v>
      </c>
    </row>
    <row r="1129" spans="1:20" ht="45" x14ac:dyDescent="0.25">
      <c r="A1129" s="179"/>
      <c r="B1129" s="51"/>
      <c r="C1129" s="22" t="s">
        <v>1537</v>
      </c>
      <c r="D1129" s="22" t="s">
        <v>1544</v>
      </c>
      <c r="E1129" s="22" t="s">
        <v>1546</v>
      </c>
      <c r="F1129" s="22" t="s">
        <v>1549</v>
      </c>
      <c r="G1129" s="22" t="s">
        <v>1577</v>
      </c>
      <c r="H1129" s="22" t="s">
        <v>1540</v>
      </c>
      <c r="I1129" s="22" t="s">
        <v>1537</v>
      </c>
      <c r="J1129" s="22" t="s">
        <v>1541</v>
      </c>
      <c r="K1129" s="20" t="str">
        <f>IF(Tabela813[[#This Row],[C]]&lt;&gt;"",IF(Tabela813[[#This Row],[RED]]&lt;&gt;"",(Tabela813[[#This Row],[RED]] &amp; "."),"") &amp; CONCATENATE(Tabela813[[#This Row],[C]],".",Tabela813[[#This Row],[O]],".",Tabela813[[#This Row],[E]],".",Tabela813[[#This Row],[D1]],".",Tabela813[[#This Row],[D2]],".",Tabela813[[#This Row],[D3]],".",Tabela813[[#This Row],[T]],".",Tabela813[[#This Row],[D4]]),"")</f>
        <v>1.7.2.9.52.0.1.02</v>
      </c>
      <c r="L1129" s="23" t="s">
        <v>6216</v>
      </c>
      <c r="M1129" s="20" t="str">
        <f t="shared" si="23"/>
        <v>A</v>
      </c>
      <c r="N1129" s="20">
        <f>IF(VALUE(Tabela813[[#This Row],[RED]]) &gt; 0,1,0) + IF(VALUE(J1129)&gt;0,8,IF(VALUE(I1129)&gt;0,7,IF(VALUE(H1129)&gt;0,6,IF(VALUE(G1129)&gt;0,5,IF(VALUE(F1129)&gt;0,4,IF(VALUE(E1129)&gt;0,3,IF(VALUE(D1129)&gt;0,2,1)))))))</f>
        <v>8</v>
      </c>
      <c r="O1129" s="22" t="s">
        <v>55</v>
      </c>
      <c r="P1129" s="1" t="s">
        <v>4507</v>
      </c>
      <c r="Q1129" s="1"/>
      <c r="R1129" s="39"/>
      <c r="S1129" s="154"/>
      <c r="T1129" s="7" t="str">
        <f>Tabela813[[#This Row],[NR]]&amp;" - "&amp;Tabela813[[#This Row],[Especificação]]</f>
        <v>1.7.2.9.52.0.1.02 - Transferências de Recursos Destinados a Programas de Educação - Identificação das Transferências dos Estados Decorrentes de Emendas Parlamentares Individuaisl</v>
      </c>
    </row>
    <row r="1130" spans="1:20" ht="45" x14ac:dyDescent="0.25">
      <c r="A1130" s="179"/>
      <c r="B1130" s="51"/>
      <c r="C1130" s="22" t="s">
        <v>1537</v>
      </c>
      <c r="D1130" s="22" t="s">
        <v>1544</v>
      </c>
      <c r="E1130" s="22" t="s">
        <v>1546</v>
      </c>
      <c r="F1130" s="22" t="s">
        <v>1549</v>
      </c>
      <c r="G1130" s="22" t="s">
        <v>1577</v>
      </c>
      <c r="H1130" s="22" t="s">
        <v>1540</v>
      </c>
      <c r="I1130" s="22" t="s">
        <v>1537</v>
      </c>
      <c r="J1130" s="22" t="s">
        <v>1550</v>
      </c>
      <c r="K1130" s="20" t="str">
        <f>IF(Tabela813[[#This Row],[C]]&lt;&gt;"",IF(Tabela813[[#This Row],[RED]]&lt;&gt;"",(Tabela813[[#This Row],[RED]] &amp; "."),"") &amp; CONCATENATE(Tabela813[[#This Row],[C]],".",Tabela813[[#This Row],[O]],".",Tabela813[[#This Row],[E]],".",Tabela813[[#This Row],[D1]],".",Tabela813[[#This Row],[D2]],".",Tabela813[[#This Row],[D3]],".",Tabela813[[#This Row],[T]],".",Tabela813[[#This Row],[D4]]),"")</f>
        <v>1.7.2.9.52.0.1.03</v>
      </c>
      <c r="L1130" s="23" t="s">
        <v>6217</v>
      </c>
      <c r="M1130" s="20" t="str">
        <f>IF(N1130 &lt; N1133,"S","A")</f>
        <v>A</v>
      </c>
      <c r="N1130" s="20">
        <f>IF(VALUE(Tabela813[[#This Row],[RED]]) &gt; 0,1,0) + IF(VALUE(J1130)&gt;0,8,IF(VALUE(I1130)&gt;0,7,IF(VALUE(H1130)&gt;0,6,IF(VALUE(G1130)&gt;0,5,IF(VALUE(F1130)&gt;0,4,IF(VALUE(E1130)&gt;0,3,IF(VALUE(D1130)&gt;0,2,1)))))))</f>
        <v>8</v>
      </c>
      <c r="O1130" s="22" t="s">
        <v>55</v>
      </c>
      <c r="P1130" s="1" t="s">
        <v>4508</v>
      </c>
      <c r="Q1130" s="1"/>
      <c r="R1130" s="39"/>
      <c r="S1130" s="154"/>
      <c r="T1130" s="7" t="str">
        <f>Tabela813[[#This Row],[NR]]&amp;" - "&amp;Tabela813[[#This Row],[Especificação]]</f>
        <v>1.7.2.9.52.0.1.03 - Transferências de Recursos Destinados a Programas de Educação - Identificação das Transferências dos Estados Decorrentes de Emendas Parlamentares de Bancada</v>
      </c>
    </row>
    <row r="1131" spans="1:20" ht="30" x14ac:dyDescent="0.25">
      <c r="A1131" s="179"/>
      <c r="B1131" s="51"/>
      <c r="C1131" s="22" t="s">
        <v>1537</v>
      </c>
      <c r="D1131" s="22" t="s">
        <v>1544</v>
      </c>
      <c r="E1131" s="22" t="s">
        <v>1546</v>
      </c>
      <c r="F1131" s="22" t="s">
        <v>1549</v>
      </c>
      <c r="G1131" s="22" t="s">
        <v>1574</v>
      </c>
      <c r="H1131" s="22" t="s">
        <v>1540</v>
      </c>
      <c r="I1131" s="22" t="s">
        <v>1540</v>
      </c>
      <c r="J1131" s="22" t="s">
        <v>1543</v>
      </c>
      <c r="K1131" s="20" t="str">
        <f>IF(Tabela813[[#This Row],[C]]&lt;&gt;"",IF(Tabela813[[#This Row],[RED]]&lt;&gt;"",(Tabela813[[#This Row],[RED]] &amp; "."),"") &amp; CONCATENATE(Tabela813[[#This Row],[C]],".",Tabela813[[#This Row],[O]],".",Tabela813[[#This Row],[E]],".",Tabela813[[#This Row],[D1]],".",Tabela813[[#This Row],[D2]],".",Tabela813[[#This Row],[D3]],".",Tabela813[[#This Row],[T]],".",Tabela813[[#This Row],[D4]]),"")</f>
        <v>1.7.2.9.53.0.0.00</v>
      </c>
      <c r="L1131" s="23" t="s">
        <v>6510</v>
      </c>
      <c r="M1131" s="20" t="str">
        <f t="shared" ref="M1131:M1132" si="24">IF(N1131 &lt; N1134,"S","A")</f>
        <v>S</v>
      </c>
      <c r="N1131" s="20">
        <f>IF(VALUE(Tabela813[[#This Row],[RED]]) &gt; 0,1,0) + IF(VALUE(J1131)&gt;0,8,IF(VALUE(I1131)&gt;0,7,IF(VALUE(H1131)&gt;0,6,IF(VALUE(G1131)&gt;0,5,IF(VALUE(F1131)&gt;0,4,IF(VALUE(E1131)&gt;0,3,IF(VALUE(D1131)&gt;0,2,1)))))))</f>
        <v>5</v>
      </c>
      <c r="O1131" s="22" t="s">
        <v>55</v>
      </c>
      <c r="P1131" s="1" t="s">
        <v>6511</v>
      </c>
      <c r="Q1131" s="1" t="s">
        <v>6746</v>
      </c>
      <c r="R1131" s="39"/>
      <c r="S1131" s="154"/>
      <c r="T1131" s="7" t="s">
        <v>6513</v>
      </c>
    </row>
    <row r="1132" spans="1:20" ht="30" x14ac:dyDescent="0.25">
      <c r="A1132" s="179"/>
      <c r="B1132" s="51"/>
      <c r="C1132" s="22" t="s">
        <v>1537</v>
      </c>
      <c r="D1132" s="22" t="s">
        <v>1544</v>
      </c>
      <c r="E1132" s="22" t="s">
        <v>1546</v>
      </c>
      <c r="F1132" s="22" t="s">
        <v>1549</v>
      </c>
      <c r="G1132" s="22" t="s">
        <v>1574</v>
      </c>
      <c r="H1132" s="22" t="s">
        <v>1540</v>
      </c>
      <c r="I1132" s="22" t="s">
        <v>1537</v>
      </c>
      <c r="J1132" s="22" t="s">
        <v>1543</v>
      </c>
      <c r="K1132" s="20" t="str">
        <f>IF(Tabela813[[#This Row],[C]]&lt;&gt;"",IF(Tabela813[[#This Row],[RED]]&lt;&gt;"",(Tabela813[[#This Row],[RED]] &amp; "."),"") &amp; CONCATENATE(Tabela813[[#This Row],[C]],".",Tabela813[[#This Row],[O]],".",Tabela813[[#This Row],[E]],".",Tabela813[[#This Row],[D1]],".",Tabela813[[#This Row],[D2]],".",Tabela813[[#This Row],[D3]],".",Tabela813[[#This Row],[T]],".",Tabela813[[#This Row],[D4]]),"")</f>
        <v>1.7.2.9.53.0.1.00</v>
      </c>
      <c r="L1132" s="23" t="s">
        <v>6512</v>
      </c>
      <c r="M1132" s="20" t="str">
        <f t="shared" si="24"/>
        <v>S</v>
      </c>
      <c r="N1132" s="20">
        <f>IF(VALUE(Tabela813[[#This Row],[RED]]) &gt; 0,1,0) + IF(VALUE(J1132)&gt;0,8,IF(VALUE(I1132)&gt;0,7,IF(VALUE(H1132)&gt;0,6,IF(VALUE(G1132)&gt;0,5,IF(VALUE(F1132)&gt;0,4,IF(VALUE(E1132)&gt;0,3,IF(VALUE(D1132)&gt;0,2,1)))))))</f>
        <v>7</v>
      </c>
      <c r="O1132" s="22" t="s">
        <v>55</v>
      </c>
      <c r="P1132" s="1" t="s">
        <v>6511</v>
      </c>
      <c r="Q1132" s="1" t="s">
        <v>6746</v>
      </c>
      <c r="R1132" s="39"/>
      <c r="S1132" s="154"/>
      <c r="T1132" s="7" t="s">
        <v>6514</v>
      </c>
    </row>
    <row r="1133" spans="1:20" x14ac:dyDescent="0.25">
      <c r="A1133" s="7"/>
      <c r="B1133" s="51"/>
      <c r="C1133" s="22" t="s">
        <v>1537</v>
      </c>
      <c r="D1133" s="22" t="s">
        <v>1544</v>
      </c>
      <c r="E1133" s="22" t="s">
        <v>1546</v>
      </c>
      <c r="F1133" s="22" t="s">
        <v>1549</v>
      </c>
      <c r="G1133" s="22" t="s">
        <v>1553</v>
      </c>
      <c r="H1133" s="22" t="s">
        <v>1540</v>
      </c>
      <c r="I1133" s="22" t="s">
        <v>1540</v>
      </c>
      <c r="J1133" s="22" t="s">
        <v>1543</v>
      </c>
      <c r="K1133" s="20" t="str">
        <f>IF(Tabela813[[#This Row],[C]]&lt;&gt;"",IF(Tabela813[[#This Row],[RED]]&lt;&gt;"",(Tabela813[[#This Row],[RED]] &amp; "."),"") &amp; CONCATENATE(Tabela813[[#This Row],[C]],".",Tabela813[[#This Row],[O]],".",Tabela813[[#This Row],[E]],".",Tabela813[[#This Row],[D1]],".",Tabela813[[#This Row],[D2]],".",Tabela813[[#This Row],[D3]],".",Tabela813[[#This Row],[T]],".",Tabela813[[#This Row],[D4]]),"")</f>
        <v>1.7.2.9.99.0.0.00</v>
      </c>
      <c r="L1133" s="23" t="s">
        <v>459</v>
      </c>
      <c r="M1133" s="20" t="str">
        <f t="shared" si="23"/>
        <v>S</v>
      </c>
      <c r="N1133" s="20">
        <f>IF(VALUE(Tabela813[[#This Row],[RED]]) &gt; 0,1,0) + IF(VALUE(J1133)&gt;0,8,IF(VALUE(I1133)&gt;0,7,IF(VALUE(H1133)&gt;0,6,IF(VALUE(G1133)&gt;0,5,IF(VALUE(F1133)&gt;0,4,IF(VALUE(E1133)&gt;0,3,IF(VALUE(D1133)&gt;0,2,1)))))))</f>
        <v>5</v>
      </c>
      <c r="O1133" s="22" t="s">
        <v>51</v>
      </c>
      <c r="P1133" s="1" t="s">
        <v>460</v>
      </c>
      <c r="Q1133" s="1"/>
      <c r="R1133" s="39"/>
      <c r="S1133" s="154" t="s">
        <v>158</v>
      </c>
      <c r="T1133" s="7" t="str">
        <f>Tabela813[[#This Row],[NR]]&amp;" - "&amp;Tabela813[[#This Row],[Especificação]]</f>
        <v>1.7.2.9.99.0.0.00 - Outras Transferências dos Estados e DF</v>
      </c>
    </row>
    <row r="1134" spans="1:20" x14ac:dyDescent="0.25">
      <c r="A1134" s="179"/>
      <c r="B1134" s="51"/>
      <c r="C1134" s="22" t="s">
        <v>1537</v>
      </c>
      <c r="D1134" s="22" t="s">
        <v>1544</v>
      </c>
      <c r="E1134" s="22" t="s">
        <v>1546</v>
      </c>
      <c r="F1134" s="22" t="s">
        <v>1549</v>
      </c>
      <c r="G1134" s="22" t="s">
        <v>1553</v>
      </c>
      <c r="H1134" s="22" t="s">
        <v>1540</v>
      </c>
      <c r="I1134" s="22" t="s">
        <v>1537</v>
      </c>
      <c r="J1134" s="22" t="s">
        <v>1543</v>
      </c>
      <c r="K1134" s="20" t="str">
        <f>IF(Tabela813[[#This Row],[C]]&lt;&gt;"",IF(Tabela813[[#This Row],[RED]]&lt;&gt;"",(Tabela813[[#This Row],[RED]] &amp; "."),"") &amp; CONCATENATE(Tabela813[[#This Row],[C]],".",Tabela813[[#This Row],[O]],".",Tabela813[[#This Row],[E]],".",Tabela813[[#This Row],[D1]],".",Tabela813[[#This Row],[D2]],".",Tabela813[[#This Row],[D3]],".",Tabela813[[#This Row],[T]],".",Tabela813[[#This Row],[D4]]),"")</f>
        <v>1.7.2.9.99.0.1.00</v>
      </c>
      <c r="L1134" s="23" t="s">
        <v>1366</v>
      </c>
      <c r="M1134" s="20" t="str">
        <f t="shared" si="23"/>
        <v>S</v>
      </c>
      <c r="N1134" s="20">
        <f>IF(VALUE(Tabela813[[#This Row],[RED]]) &gt; 0,1,0) + IF(VALUE(J1134)&gt;0,8,IF(VALUE(I1134)&gt;0,7,IF(VALUE(H1134)&gt;0,6,IF(VALUE(G1134)&gt;0,5,IF(VALUE(F1134)&gt;0,4,IF(VALUE(E1134)&gt;0,3,IF(VALUE(D1134)&gt;0,2,1)))))))</f>
        <v>7</v>
      </c>
      <c r="O1134" s="22" t="s">
        <v>51</v>
      </c>
      <c r="P1134" s="1" t="s">
        <v>460</v>
      </c>
      <c r="Q1134" s="1"/>
      <c r="R1134" s="39"/>
      <c r="S1134" s="154" t="s">
        <v>158</v>
      </c>
      <c r="T1134" s="7" t="str">
        <f>Tabela813[[#This Row],[NR]]&amp;" - "&amp;Tabela813[[#This Row],[Especificação]]</f>
        <v>1.7.2.9.99.0.1.00 - Outras Transferências dos Estados e DF - Principal</v>
      </c>
    </row>
    <row r="1135" spans="1:20" ht="45" x14ac:dyDescent="0.25">
      <c r="A1135" s="179"/>
      <c r="B1135" s="51"/>
      <c r="C1135" s="22" t="s">
        <v>1537</v>
      </c>
      <c r="D1135" s="22" t="s">
        <v>1544</v>
      </c>
      <c r="E1135" s="22" t="s">
        <v>1546</v>
      </c>
      <c r="F1135" s="22" t="s">
        <v>1549</v>
      </c>
      <c r="G1135" s="22" t="s">
        <v>1553</v>
      </c>
      <c r="H1135" s="22" t="s">
        <v>1540</v>
      </c>
      <c r="I1135" s="22" t="s">
        <v>1537</v>
      </c>
      <c r="J1135" s="22" t="s">
        <v>1539</v>
      </c>
      <c r="K1135" s="20" t="str">
        <f>IF(Tabela813[[#This Row],[C]]&lt;&gt;"",IF(Tabela813[[#This Row],[RED]]&lt;&gt;"",(Tabela813[[#This Row],[RED]] &amp; "."),"") &amp; CONCATENATE(Tabela813[[#This Row],[C]],".",Tabela813[[#This Row],[O]],".",Tabela813[[#This Row],[E]],".",Tabela813[[#This Row],[D1]],".",Tabela813[[#This Row],[D2]],".",Tabela813[[#This Row],[D3]],".",Tabela813[[#This Row],[T]],".",Tabela813[[#This Row],[D4]]),"")</f>
        <v>1.7.2.9.99.0.1.01</v>
      </c>
      <c r="L1135" s="23" t="s">
        <v>3831</v>
      </c>
      <c r="M1135" s="20" t="str">
        <f t="shared" si="23"/>
        <v>A</v>
      </c>
      <c r="N1135" s="20">
        <f>IF(VALUE(Tabela813[[#This Row],[RED]]) &gt; 0,1,0) + IF(VALUE(J1135)&gt;0,8,IF(VALUE(I1135)&gt;0,7,IF(VALUE(H1135)&gt;0,6,IF(VALUE(G1135)&gt;0,5,IF(VALUE(F1135)&gt;0,4,IF(VALUE(E1135)&gt;0,3,IF(VALUE(D1135)&gt;0,2,1)))))))</f>
        <v>8</v>
      </c>
      <c r="O1135" s="22" t="s">
        <v>3107</v>
      </c>
      <c r="P1135" s="1" t="s">
        <v>4510</v>
      </c>
      <c r="Q1135" s="1"/>
      <c r="R1135" s="39"/>
      <c r="S1135" s="154" t="s">
        <v>158</v>
      </c>
      <c r="T1135" s="7" t="str">
        <f>Tabela813[[#This Row],[NR]]&amp;" - "&amp;Tabela813[[#This Row],[Especificação]]</f>
        <v>1.7.2.9.99.0.1.01 - Outras Transferências dos Estados e DF - Transferência Especial Relativas às Emendas Individuais (Art. 166-A, Inciso I, da CF)</v>
      </c>
    </row>
    <row r="1136" spans="1:20" ht="30" x14ac:dyDescent="0.25">
      <c r="A1136" s="179"/>
      <c r="B1136" s="51"/>
      <c r="C1136" s="22" t="s">
        <v>1537</v>
      </c>
      <c r="D1136" s="22" t="s">
        <v>1544</v>
      </c>
      <c r="E1136" s="22" t="s">
        <v>1546</v>
      </c>
      <c r="F1136" s="22" t="s">
        <v>1549</v>
      </c>
      <c r="G1136" s="22" t="s">
        <v>1553</v>
      </c>
      <c r="H1136" s="22" t="s">
        <v>1540</v>
      </c>
      <c r="I1136" s="22" t="s">
        <v>1537</v>
      </c>
      <c r="J1136" s="22" t="s">
        <v>1541</v>
      </c>
      <c r="K1136" s="20" t="str">
        <f>IF(Tabela813[[#This Row],[C]]&lt;&gt;"",IF(Tabela813[[#This Row],[RED]]&lt;&gt;"",(Tabela813[[#This Row],[RED]] &amp; "."),"") &amp; CONCATENATE(Tabela813[[#This Row],[C]],".",Tabela813[[#This Row],[O]],".",Tabela813[[#This Row],[E]],".",Tabela813[[#This Row],[D1]],".",Tabela813[[#This Row],[D2]],".",Tabela813[[#This Row],[D3]],".",Tabela813[[#This Row],[T]],".",Tabela813[[#This Row],[D4]]),"")</f>
        <v>1.7.2.9.99.0.1.02</v>
      </c>
      <c r="L1136" s="23" t="s">
        <v>6218</v>
      </c>
      <c r="M1136" s="20" t="str">
        <f t="shared" si="23"/>
        <v>A</v>
      </c>
      <c r="N1136" s="20">
        <f>IF(VALUE(Tabela813[[#This Row],[RED]]) &gt; 0,1,0) + IF(VALUE(J1136)&gt;0,8,IF(VALUE(I1136)&gt;0,7,IF(VALUE(H1136)&gt;0,6,IF(VALUE(G1136)&gt;0,5,IF(VALUE(F1136)&gt;0,4,IF(VALUE(E1136)&gt;0,3,IF(VALUE(D1136)&gt;0,2,1)))))))</f>
        <v>8</v>
      </c>
      <c r="O1136" s="22" t="s">
        <v>3107</v>
      </c>
      <c r="P1136" s="1" t="s">
        <v>4578</v>
      </c>
      <c r="Q1136" s="1"/>
      <c r="R1136" s="39"/>
      <c r="S1136" s="154" t="s">
        <v>158</v>
      </c>
      <c r="T1136" s="7" t="str">
        <f>Tabela813[[#This Row],[NR]]&amp;" - "&amp;Tabela813[[#This Row],[Especificação]]</f>
        <v>1.7.2.9.99.0.1.02 - Outras Transferências dos Estados e DF - Transferências dos Estados Decorrentes de Emendas Parlamentares Individuais</v>
      </c>
    </row>
    <row r="1137" spans="1:20" ht="30" x14ac:dyDescent="0.25">
      <c r="A1137" s="179"/>
      <c r="B1137" s="51"/>
      <c r="C1137" s="22" t="s">
        <v>1537</v>
      </c>
      <c r="D1137" s="22" t="s">
        <v>1544</v>
      </c>
      <c r="E1137" s="22" t="s">
        <v>1546</v>
      </c>
      <c r="F1137" s="22" t="s">
        <v>1549</v>
      </c>
      <c r="G1137" s="22" t="s">
        <v>1553</v>
      </c>
      <c r="H1137" s="22" t="s">
        <v>1540</v>
      </c>
      <c r="I1137" s="22" t="s">
        <v>1537</v>
      </c>
      <c r="J1137" s="22" t="s">
        <v>1550</v>
      </c>
      <c r="K1137" s="20" t="str">
        <f>IF(Tabela813[[#This Row],[C]]&lt;&gt;"",IF(Tabela813[[#This Row],[RED]]&lt;&gt;"",(Tabela813[[#This Row],[RED]] &amp; "."),"") &amp; CONCATENATE(Tabela813[[#This Row],[C]],".",Tabela813[[#This Row],[O]],".",Tabela813[[#This Row],[E]],".",Tabela813[[#This Row],[D1]],".",Tabela813[[#This Row],[D2]],".",Tabela813[[#This Row],[D3]],".",Tabela813[[#This Row],[T]],".",Tabela813[[#This Row],[D4]]),"")</f>
        <v>1.7.2.9.99.0.1.03</v>
      </c>
      <c r="L1137" s="23" t="s">
        <v>6762</v>
      </c>
      <c r="M1137" s="20" t="str">
        <f t="shared" si="23"/>
        <v>A</v>
      </c>
      <c r="N1137" s="20">
        <f>IF(VALUE(Tabela813[[#This Row],[RED]]) &gt; 0,1,0) + IF(VALUE(J1137)&gt;0,8,IF(VALUE(I1137)&gt;0,7,IF(VALUE(H1137)&gt;0,6,IF(VALUE(G1137)&gt;0,5,IF(VALUE(F1137)&gt;0,4,IF(VALUE(E1137)&gt;0,3,IF(VALUE(D1137)&gt;0,2,1)))))))</f>
        <v>8</v>
      </c>
      <c r="O1137" s="22" t="s">
        <v>3107</v>
      </c>
      <c r="P1137" s="1" t="s">
        <v>4577</v>
      </c>
      <c r="Q1137" s="1"/>
      <c r="R1137" s="39"/>
      <c r="S1137" s="154" t="s">
        <v>158</v>
      </c>
      <c r="T1137" s="7" t="str">
        <f>Tabela813[[#This Row],[NR]]&amp;" - "&amp;Tabela813[[#This Row],[Especificação]]</f>
        <v>1.7.2.9.99.0.1.03 - Outras Transferências dos Estados e DF e de Suas Entidades - Transferências dos Estados Decorrentes de Emendas Parlamentares de Bancada</v>
      </c>
    </row>
    <row r="1138" spans="1:20" x14ac:dyDescent="0.25">
      <c r="A1138" s="179"/>
      <c r="B1138" s="51"/>
      <c r="C1138" s="22" t="s">
        <v>1537</v>
      </c>
      <c r="D1138" s="22" t="s">
        <v>1544</v>
      </c>
      <c r="E1138" s="22" t="s">
        <v>1546</v>
      </c>
      <c r="F1138" s="22" t="s">
        <v>1549</v>
      </c>
      <c r="G1138" s="22" t="s">
        <v>1553</v>
      </c>
      <c r="H1138" s="22" t="s">
        <v>1540</v>
      </c>
      <c r="I1138" s="22" t="s">
        <v>1537</v>
      </c>
      <c r="J1138" s="22" t="s">
        <v>1553</v>
      </c>
      <c r="K1138" s="20" t="str">
        <f>IF(Tabela813[[#This Row],[C]]&lt;&gt;"",IF(Tabela813[[#This Row],[RED]]&lt;&gt;"",(Tabela813[[#This Row],[RED]] &amp; "."),"") &amp; CONCATENATE(Tabela813[[#This Row],[C]],".",Tabela813[[#This Row],[O]],".",Tabela813[[#This Row],[E]],".",Tabela813[[#This Row],[D1]],".",Tabela813[[#This Row],[D2]],".",Tabela813[[#This Row],[D3]],".",Tabela813[[#This Row],[T]],".",Tabela813[[#This Row],[D4]]),"")</f>
        <v>1.7.2.9.99.0.1.99</v>
      </c>
      <c r="L1138" s="23" t="s">
        <v>459</v>
      </c>
      <c r="M1138" s="20" t="str">
        <f t="shared" si="23"/>
        <v>A</v>
      </c>
      <c r="N1138" s="20">
        <f>IF(VALUE(Tabela813[[#This Row],[RED]]) &gt; 0,1,0) + IF(VALUE(J1138)&gt;0,8,IF(VALUE(I1138)&gt;0,7,IF(VALUE(H1138)&gt;0,6,IF(VALUE(G1138)&gt;0,5,IF(VALUE(F1138)&gt;0,4,IF(VALUE(E1138)&gt;0,3,IF(VALUE(D1138)&gt;0,2,1)))))))</f>
        <v>8</v>
      </c>
      <c r="O1138" s="22" t="s">
        <v>3107</v>
      </c>
      <c r="P1138" s="1" t="s">
        <v>460</v>
      </c>
      <c r="Q1138" s="1"/>
      <c r="R1138" s="39"/>
      <c r="S1138" s="154" t="s">
        <v>158</v>
      </c>
      <c r="T1138" s="7" t="str">
        <f>Tabela813[[#This Row],[NR]]&amp;" - "&amp;Tabela813[[#This Row],[Especificação]]</f>
        <v>1.7.2.9.99.0.1.99 - Outras Transferências dos Estados e DF</v>
      </c>
    </row>
    <row r="1139" spans="1:20" ht="45" x14ac:dyDescent="0.25">
      <c r="A1139" s="179"/>
      <c r="B1139" s="51"/>
      <c r="C1139" s="22" t="s">
        <v>1537</v>
      </c>
      <c r="D1139" s="22" t="s">
        <v>1544</v>
      </c>
      <c r="E1139" s="22" t="s">
        <v>1538</v>
      </c>
      <c r="F1139" s="22" t="s">
        <v>1540</v>
      </c>
      <c r="G1139" s="22" t="s">
        <v>1543</v>
      </c>
      <c r="H1139" s="22" t="s">
        <v>1540</v>
      </c>
      <c r="I1139" s="22" t="s">
        <v>1540</v>
      </c>
      <c r="J1139" s="22" t="s">
        <v>1543</v>
      </c>
      <c r="K1139" s="20" t="str">
        <f>IF(Tabela813[[#This Row],[C]]&lt;&gt;"",IF(Tabela813[[#This Row],[RED]]&lt;&gt;"",(Tabela813[[#This Row],[RED]] &amp; "."),"") &amp; CONCATENATE(Tabela813[[#This Row],[C]],".",Tabela813[[#This Row],[O]],".",Tabela813[[#This Row],[E]],".",Tabela813[[#This Row],[D1]],".",Tabela813[[#This Row],[D2]],".",Tabela813[[#This Row],[D3]],".",Tabela813[[#This Row],[T]],".",Tabela813[[#This Row],[D4]]),"")</f>
        <v>1.7.3.0.00.0.0.00</v>
      </c>
      <c r="L1139" s="1" t="s">
        <v>3832</v>
      </c>
      <c r="M1139" s="20" t="str">
        <f t="shared" si="23"/>
        <v>S</v>
      </c>
      <c r="N1139" s="20">
        <f>IF(VALUE(Tabela813[[#This Row],[RED]]) &gt; 0,1,0) + IF(VALUE(J1139)&gt;0,8,IF(VALUE(I1139)&gt;0,7,IF(VALUE(H1139)&gt;0,6,IF(VALUE(G1139)&gt;0,5,IF(VALUE(F1139)&gt;0,4,IF(VALUE(E1139)&gt;0,3,IF(VALUE(D1139)&gt;0,2,1)))))))</f>
        <v>3</v>
      </c>
      <c r="O1139" s="22" t="s">
        <v>45</v>
      </c>
      <c r="P1139" s="1" t="s">
        <v>461</v>
      </c>
      <c r="Q1139" s="1"/>
      <c r="R1139" s="39"/>
      <c r="S1139" s="154" t="s">
        <v>158</v>
      </c>
      <c r="T1139" s="7" t="str">
        <f>Tabela813[[#This Row],[NR]]&amp;" - "&amp;Tabela813[[#This Row],[Especificação]]</f>
        <v>1.7.3.0.00.0.0.00 - Transferências dos Municípios e de Suas Entidades</v>
      </c>
    </row>
    <row r="1140" spans="1:20" x14ac:dyDescent="0.25">
      <c r="A1140" s="179"/>
      <c r="B1140" s="51"/>
      <c r="C1140" s="22" t="s">
        <v>1537</v>
      </c>
      <c r="D1140" s="22" t="s">
        <v>1544</v>
      </c>
      <c r="E1140" s="22" t="s">
        <v>1538</v>
      </c>
      <c r="F1140" s="22" t="s">
        <v>1537</v>
      </c>
      <c r="G1140" s="22" t="s">
        <v>1543</v>
      </c>
      <c r="H1140" s="22" t="s">
        <v>1540</v>
      </c>
      <c r="I1140" s="22" t="s">
        <v>1540</v>
      </c>
      <c r="J1140" s="22" t="s">
        <v>1543</v>
      </c>
      <c r="K1140" s="20" t="str">
        <f>IF(Tabela813[[#This Row],[C]]&lt;&gt;"",IF(Tabela813[[#This Row],[RED]]&lt;&gt;"",(Tabela813[[#This Row],[RED]] &amp; "."),"") &amp; CONCATENATE(Tabela813[[#This Row],[C]],".",Tabela813[[#This Row],[O]],".",Tabela813[[#This Row],[E]],".",Tabela813[[#This Row],[D1]],".",Tabela813[[#This Row],[D2]],".",Tabela813[[#This Row],[D3]],".",Tabela813[[#This Row],[T]],".",Tabela813[[#This Row],[D4]]),"")</f>
        <v>1.7.3.1.00.0.0.00</v>
      </c>
      <c r="L1140" s="23" t="s">
        <v>698</v>
      </c>
      <c r="M1140" s="20" t="str">
        <f t="shared" si="23"/>
        <v>S</v>
      </c>
      <c r="N1140" s="20">
        <f>IF(VALUE(Tabela813[[#This Row],[RED]]) &gt; 0,1,0) + IF(VALUE(J1140)&gt;0,8,IF(VALUE(I1140)&gt;0,7,IF(VALUE(H1140)&gt;0,6,IF(VALUE(G1140)&gt;0,5,IF(VALUE(F1140)&gt;0,4,IF(VALUE(E1140)&gt;0,3,IF(VALUE(D1140)&gt;0,2,1)))))))</f>
        <v>4</v>
      </c>
      <c r="O1140" s="22" t="s">
        <v>45</v>
      </c>
      <c r="P1140" s="1" t="s">
        <v>3044</v>
      </c>
      <c r="Q1140" s="1"/>
      <c r="R1140" s="39"/>
      <c r="S1140" s="154" t="s">
        <v>158</v>
      </c>
      <c r="T1140" s="7" t="str">
        <f>Tabela813[[#This Row],[NR]]&amp;" - "&amp;Tabela813[[#This Row],[Especificação]]</f>
        <v>1.7.3.1.00.0.0.00 - Transferências de Recursos do Sistema Único de Saúde - SUS</v>
      </c>
    </row>
    <row r="1141" spans="1:20" ht="30" x14ac:dyDescent="0.25">
      <c r="A1141" s="179"/>
      <c r="B1141" s="51"/>
      <c r="C1141" s="22" t="s">
        <v>1537</v>
      </c>
      <c r="D1141" s="22" t="s">
        <v>1544</v>
      </c>
      <c r="E1141" s="22" t="s">
        <v>1538</v>
      </c>
      <c r="F1141" s="22" t="s">
        <v>1537</v>
      </c>
      <c r="G1141" s="22" t="s">
        <v>1570</v>
      </c>
      <c r="H1141" s="22" t="s">
        <v>1540</v>
      </c>
      <c r="I1141" s="22" t="s">
        <v>1540</v>
      </c>
      <c r="J1141" s="22" t="s">
        <v>1543</v>
      </c>
      <c r="K1141" s="20" t="str">
        <f>IF(Tabela813[[#This Row],[C]]&lt;&gt;"",IF(Tabela813[[#This Row],[RED]]&lt;&gt;"",(Tabela813[[#This Row],[RED]] &amp; "."),"") &amp; CONCATENATE(Tabela813[[#This Row],[C]],".",Tabela813[[#This Row],[O]],".",Tabela813[[#This Row],[E]],".",Tabela813[[#This Row],[D1]],".",Tabela813[[#This Row],[D2]],".",Tabela813[[#This Row],[D3]],".",Tabela813[[#This Row],[T]],".",Tabela813[[#This Row],[D4]]),"")</f>
        <v>1.7.3.1.50.0.0.00</v>
      </c>
      <c r="L1141" s="23" t="s">
        <v>698</v>
      </c>
      <c r="M1141" s="20" t="str">
        <f t="shared" si="23"/>
        <v>S</v>
      </c>
      <c r="N1141" s="20">
        <f>IF(VALUE(Tabela813[[#This Row],[RED]]) &gt; 0,1,0) + IF(VALUE(J1141)&gt;0,8,IF(VALUE(I1141)&gt;0,7,IF(VALUE(H1141)&gt;0,6,IF(VALUE(G1141)&gt;0,5,IF(VALUE(F1141)&gt;0,4,IF(VALUE(E1141)&gt;0,3,IF(VALUE(D1141)&gt;0,2,1)))))))</f>
        <v>5</v>
      </c>
      <c r="O1141" s="22" t="s">
        <v>55</v>
      </c>
      <c r="P1141" s="1" t="s">
        <v>462</v>
      </c>
      <c r="Q1141" s="1"/>
      <c r="R1141" s="39"/>
      <c r="S1141" s="154" t="s">
        <v>158</v>
      </c>
      <c r="T1141" s="7" t="str">
        <f>Tabela813[[#This Row],[NR]]&amp;" - "&amp;Tabela813[[#This Row],[Especificação]]</f>
        <v>1.7.3.1.50.0.0.00 - Transferências de Recursos do Sistema Único de Saúde - SUS</v>
      </c>
    </row>
    <row r="1142" spans="1:20" ht="30" x14ac:dyDescent="0.25">
      <c r="A1142" s="179"/>
      <c r="B1142" s="51"/>
      <c r="C1142" s="22" t="s">
        <v>1537</v>
      </c>
      <c r="D1142" s="22" t="s">
        <v>1544</v>
      </c>
      <c r="E1142" s="22" t="s">
        <v>1538</v>
      </c>
      <c r="F1142" s="22" t="s">
        <v>1537</v>
      </c>
      <c r="G1142" s="22" t="s">
        <v>1570</v>
      </c>
      <c r="H1142" s="22" t="s">
        <v>1540</v>
      </c>
      <c r="I1142" s="22" t="s">
        <v>1537</v>
      </c>
      <c r="J1142" s="22" t="s">
        <v>1543</v>
      </c>
      <c r="K1142" s="20" t="str">
        <f>IF(Tabela813[[#This Row],[C]]&lt;&gt;"",IF(Tabela813[[#This Row],[RED]]&lt;&gt;"",(Tabela813[[#This Row],[RED]] &amp; "."),"") &amp; CONCATENATE(Tabela813[[#This Row],[C]],".",Tabela813[[#This Row],[O]],".",Tabela813[[#This Row],[E]],".",Tabela813[[#This Row],[D1]],".",Tabela813[[#This Row],[D2]],".",Tabela813[[#This Row],[D3]],".",Tabela813[[#This Row],[T]],".",Tabela813[[#This Row],[D4]]),"")</f>
        <v>1.7.3.1.50.0.1.00</v>
      </c>
      <c r="L1142" s="23" t="s">
        <v>3823</v>
      </c>
      <c r="M1142" s="20" t="str">
        <f t="shared" si="23"/>
        <v>A</v>
      </c>
      <c r="N1142" s="20">
        <f>IF(VALUE(Tabela813[[#This Row],[RED]]) &gt; 0,1,0) + IF(VALUE(J1142)&gt;0,8,IF(VALUE(I1142)&gt;0,7,IF(VALUE(H1142)&gt;0,6,IF(VALUE(G1142)&gt;0,5,IF(VALUE(F1142)&gt;0,4,IF(VALUE(E1142)&gt;0,3,IF(VALUE(D1142)&gt;0,2,1)))))))</f>
        <v>7</v>
      </c>
      <c r="O1142" s="22" t="s">
        <v>55</v>
      </c>
      <c r="P1142" s="1" t="s">
        <v>462</v>
      </c>
      <c r="Q1142" s="1"/>
      <c r="R1142" s="39"/>
      <c r="S1142" s="154" t="s">
        <v>158</v>
      </c>
      <c r="T1142" s="7" t="str">
        <f>Tabela813[[#This Row],[NR]]&amp;" - "&amp;Tabela813[[#This Row],[Especificação]]</f>
        <v>1.7.3.1.50.0.1.00 - Transferências de Recursos do Sistema Único de Saúde - SUS - Principal</v>
      </c>
    </row>
    <row r="1143" spans="1:20" x14ac:dyDescent="0.25">
      <c r="A1143" s="179"/>
      <c r="B1143" s="51"/>
      <c r="C1143" s="22" t="s">
        <v>1537</v>
      </c>
      <c r="D1143" s="22" t="s">
        <v>1544</v>
      </c>
      <c r="E1143" s="22" t="s">
        <v>1538</v>
      </c>
      <c r="F1143" s="22" t="s">
        <v>1546</v>
      </c>
      <c r="G1143" s="22" t="s">
        <v>1543</v>
      </c>
      <c r="H1143" s="22" t="s">
        <v>1540</v>
      </c>
      <c r="I1143" s="22" t="s">
        <v>1540</v>
      </c>
      <c r="J1143" s="22" t="s">
        <v>1543</v>
      </c>
      <c r="K1143" s="20" t="str">
        <f>IF(Tabela813[[#This Row],[C]]&lt;&gt;"",IF(Tabela813[[#This Row],[RED]]&lt;&gt;"",(Tabela813[[#This Row],[RED]] &amp; "."),"") &amp; CONCATENATE(Tabela813[[#This Row],[C]],".",Tabela813[[#This Row],[O]],".",Tabela813[[#This Row],[E]],".",Tabela813[[#This Row],[D1]],".",Tabela813[[#This Row],[D2]],".",Tabela813[[#This Row],[D3]],".",Tabela813[[#This Row],[T]],".",Tabela813[[#This Row],[D4]]),"")</f>
        <v>1.7.3.2.00.0.0.00</v>
      </c>
      <c r="L1143" s="23" t="s">
        <v>465</v>
      </c>
      <c r="M1143" s="20" t="str">
        <f t="shared" si="23"/>
        <v>S</v>
      </c>
      <c r="N1143" s="20">
        <f>IF(VALUE(Tabela813[[#This Row],[RED]]) &gt; 0,1,0) + IF(VALUE(J1143)&gt;0,8,IF(VALUE(I1143)&gt;0,7,IF(VALUE(H1143)&gt;0,6,IF(VALUE(G1143)&gt;0,5,IF(VALUE(F1143)&gt;0,4,IF(VALUE(E1143)&gt;0,3,IF(VALUE(D1143)&gt;0,2,1)))))))</f>
        <v>4</v>
      </c>
      <c r="O1143" s="22" t="s">
        <v>45</v>
      </c>
      <c r="P1143" s="1" t="s">
        <v>3045</v>
      </c>
      <c r="Q1143" s="1"/>
      <c r="R1143" s="39"/>
      <c r="S1143" s="154" t="s">
        <v>158</v>
      </c>
      <c r="T1143" s="7" t="str">
        <f>Tabela813[[#This Row],[NR]]&amp;" - "&amp;Tabela813[[#This Row],[Especificação]]</f>
        <v>1.7.3.2.00.0.0.00 - Transferências de Convênios dos Municípios e de Suas Entidades</v>
      </c>
    </row>
    <row r="1144" spans="1:20" ht="45" x14ac:dyDescent="0.25">
      <c r="A1144" s="179"/>
      <c r="B1144" s="51"/>
      <c r="C1144" s="22" t="s">
        <v>1537</v>
      </c>
      <c r="D1144" s="22" t="s">
        <v>1544</v>
      </c>
      <c r="E1144" s="22" t="s">
        <v>1538</v>
      </c>
      <c r="F1144" s="22" t="s">
        <v>1546</v>
      </c>
      <c r="G1144" s="22" t="s">
        <v>1570</v>
      </c>
      <c r="H1144" s="22" t="s">
        <v>1540</v>
      </c>
      <c r="I1144" s="22" t="s">
        <v>1540</v>
      </c>
      <c r="J1144" s="22" t="s">
        <v>1543</v>
      </c>
      <c r="K1144" s="20" t="str">
        <f>IF(Tabela813[[#This Row],[C]]&lt;&gt;"",IF(Tabela813[[#This Row],[RED]]&lt;&gt;"",(Tabela813[[#This Row],[RED]] &amp; "."),"") &amp; CONCATENATE(Tabela813[[#This Row],[C]],".",Tabela813[[#This Row],[O]],".",Tabela813[[#This Row],[E]],".",Tabela813[[#This Row],[D1]],".",Tabela813[[#This Row],[D2]],".",Tabela813[[#This Row],[D3]],".",Tabela813[[#This Row],[T]],".",Tabela813[[#This Row],[D4]]),"")</f>
        <v>1.7.3.2.50.0.0.00</v>
      </c>
      <c r="L1144" s="1" t="s">
        <v>6219</v>
      </c>
      <c r="M1144" s="20" t="str">
        <f t="shared" si="23"/>
        <v>S</v>
      </c>
      <c r="N1144" s="20">
        <f>IF(VALUE(Tabela813[[#This Row],[RED]]) &gt; 0,1,0) + IF(VALUE(J1144)&gt;0,8,IF(VALUE(I1144)&gt;0,7,IF(VALUE(H1144)&gt;0,6,IF(VALUE(G1144)&gt;0,5,IF(VALUE(F1144)&gt;0,4,IF(VALUE(E1144)&gt;0,3,IF(VALUE(D1144)&gt;0,2,1)))))))</f>
        <v>5</v>
      </c>
      <c r="O1144" s="22" t="s">
        <v>55</v>
      </c>
      <c r="P1144" s="1" t="s">
        <v>467</v>
      </c>
      <c r="Q1144" s="1"/>
      <c r="R1144" s="39"/>
      <c r="S1144" s="154" t="s">
        <v>158</v>
      </c>
      <c r="T1144" s="7" t="str">
        <f>Tabela813[[#This Row],[NR]]&amp;" - "&amp;Tabela813[[#This Row],[Especificação]]</f>
        <v>1.7.3.2.50.0.0.00 - Transferências de Convênios dos Municípios para o Sistema Único de Saúde - SUS</v>
      </c>
    </row>
    <row r="1145" spans="1:20" ht="45" x14ac:dyDescent="0.25">
      <c r="A1145" s="179"/>
      <c r="B1145" s="51"/>
      <c r="C1145" s="22" t="s">
        <v>1537</v>
      </c>
      <c r="D1145" s="22" t="s">
        <v>1544</v>
      </c>
      <c r="E1145" s="22" t="s">
        <v>1538</v>
      </c>
      <c r="F1145" s="22" t="s">
        <v>1546</v>
      </c>
      <c r="G1145" s="22" t="s">
        <v>1570</v>
      </c>
      <c r="H1145" s="22" t="s">
        <v>1540</v>
      </c>
      <c r="I1145" s="22" t="s">
        <v>1537</v>
      </c>
      <c r="J1145" s="22" t="s">
        <v>1543</v>
      </c>
      <c r="K1145" s="20" t="str">
        <f>IF(Tabela813[[#This Row],[C]]&lt;&gt;"",IF(Tabela813[[#This Row],[RED]]&lt;&gt;"",(Tabela813[[#This Row],[RED]] &amp; "."),"") &amp; CONCATENATE(Tabela813[[#This Row],[C]],".",Tabela813[[#This Row],[O]],".",Tabela813[[#This Row],[E]],".",Tabela813[[#This Row],[D1]],".",Tabela813[[#This Row],[D2]],".",Tabela813[[#This Row],[D3]],".",Tabela813[[#This Row],[T]],".",Tabela813[[#This Row],[D4]]),"")</f>
        <v>1.7.3.2.50.0.1.00</v>
      </c>
      <c r="L1145" s="1" t="s">
        <v>3833</v>
      </c>
      <c r="M1145" s="20" t="str">
        <f t="shared" si="23"/>
        <v>A</v>
      </c>
      <c r="N1145" s="20">
        <f>IF(VALUE(Tabela813[[#This Row],[RED]]) &gt; 0,1,0) + IF(VALUE(J1145)&gt;0,8,IF(VALUE(I1145)&gt;0,7,IF(VALUE(H1145)&gt;0,6,IF(VALUE(G1145)&gt;0,5,IF(VALUE(F1145)&gt;0,4,IF(VALUE(E1145)&gt;0,3,IF(VALUE(D1145)&gt;0,2,1)))))))</f>
        <v>7</v>
      </c>
      <c r="O1145" s="22" t="s">
        <v>55</v>
      </c>
      <c r="P1145" s="1" t="s">
        <v>467</v>
      </c>
      <c r="Q1145" s="1"/>
      <c r="R1145" s="39"/>
      <c r="S1145" s="154" t="s">
        <v>158</v>
      </c>
      <c r="T1145" s="7" t="str">
        <f>Tabela813[[#This Row],[NR]]&amp;" - "&amp;Tabela813[[#This Row],[Especificação]]</f>
        <v>1.7.3.2.50.0.1.00 - Transferências de Convênios dos Municípios para o Sistema Único de Saúde - SUS - Principal</v>
      </c>
    </row>
    <row r="1146" spans="1:20" ht="45" x14ac:dyDescent="0.25">
      <c r="A1146" s="179"/>
      <c r="B1146" s="51"/>
      <c r="C1146" s="22" t="s">
        <v>1537</v>
      </c>
      <c r="D1146" s="22" t="s">
        <v>1544</v>
      </c>
      <c r="E1146" s="22" t="s">
        <v>1538</v>
      </c>
      <c r="F1146" s="22" t="s">
        <v>1546</v>
      </c>
      <c r="G1146" s="22" t="s">
        <v>1575</v>
      </c>
      <c r="H1146" s="22" t="s">
        <v>1540</v>
      </c>
      <c r="I1146" s="22" t="s">
        <v>1540</v>
      </c>
      <c r="J1146" s="22" t="s">
        <v>1543</v>
      </c>
      <c r="K1146" s="20" t="str">
        <f>IF(Tabela813[[#This Row],[C]]&lt;&gt;"",IF(Tabela813[[#This Row],[RED]]&lt;&gt;"",(Tabela813[[#This Row],[RED]] &amp; "."),"") &amp; CONCATENATE(Tabela813[[#This Row],[C]],".",Tabela813[[#This Row],[O]],".",Tabela813[[#This Row],[E]],".",Tabela813[[#This Row],[D1]],".",Tabela813[[#This Row],[D2]],".",Tabela813[[#This Row],[D3]],".",Tabela813[[#This Row],[T]],".",Tabela813[[#This Row],[D4]]),"")</f>
        <v>1.7.3.2.51.0.0.00</v>
      </c>
      <c r="L1146" s="23" t="s">
        <v>3834</v>
      </c>
      <c r="M1146" s="20" t="str">
        <f t="shared" si="23"/>
        <v>S</v>
      </c>
      <c r="N1146" s="20">
        <f>IF(VALUE(Tabela813[[#This Row],[RED]]) &gt; 0,1,0) + IF(VALUE(J1146)&gt;0,8,IF(VALUE(I1146)&gt;0,7,IF(VALUE(H1146)&gt;0,6,IF(VALUE(G1146)&gt;0,5,IF(VALUE(F1146)&gt;0,4,IF(VALUE(E1146)&gt;0,3,IF(VALUE(D1146)&gt;0,2,1)))))))</f>
        <v>5</v>
      </c>
      <c r="O1146" s="22" t="s">
        <v>55</v>
      </c>
      <c r="P1146" s="1" t="s">
        <v>468</v>
      </c>
      <c r="Q1146" s="1"/>
      <c r="R1146" s="39"/>
      <c r="S1146" s="154" t="s">
        <v>158</v>
      </c>
      <c r="T1146" s="7" t="str">
        <f>Tabela813[[#This Row],[NR]]&amp;" - "&amp;Tabela813[[#This Row],[Especificação]]</f>
        <v>1.7.3.2.51.0.0.00 - Transferências de Convênios dos Municípios Destinadas a Programas de Educação</v>
      </c>
    </row>
    <row r="1147" spans="1:20" ht="45" x14ac:dyDescent="0.25">
      <c r="A1147" s="179"/>
      <c r="B1147" s="51"/>
      <c r="C1147" s="22" t="s">
        <v>1537</v>
      </c>
      <c r="D1147" s="22" t="s">
        <v>1544</v>
      </c>
      <c r="E1147" s="22" t="s">
        <v>1538</v>
      </c>
      <c r="F1147" s="22" t="s">
        <v>1546</v>
      </c>
      <c r="G1147" s="22" t="s">
        <v>1575</v>
      </c>
      <c r="H1147" s="22" t="s">
        <v>1540</v>
      </c>
      <c r="I1147" s="22" t="s">
        <v>1537</v>
      </c>
      <c r="J1147" s="22" t="s">
        <v>1543</v>
      </c>
      <c r="K1147" s="20" t="str">
        <f>IF(Tabela813[[#This Row],[C]]&lt;&gt;"",IF(Tabela813[[#This Row],[RED]]&lt;&gt;"",(Tabela813[[#This Row],[RED]] &amp; "."),"") &amp; CONCATENATE(Tabela813[[#This Row],[C]],".",Tabela813[[#This Row],[O]],".",Tabela813[[#This Row],[E]],".",Tabela813[[#This Row],[D1]],".",Tabela813[[#This Row],[D2]],".",Tabela813[[#This Row],[D3]],".",Tabela813[[#This Row],[T]],".",Tabela813[[#This Row],[D4]]),"")</f>
        <v>1.7.3.2.51.0.1.00</v>
      </c>
      <c r="L1147" s="23" t="s">
        <v>3835</v>
      </c>
      <c r="M1147" s="20" t="str">
        <f t="shared" si="23"/>
        <v>A</v>
      </c>
      <c r="N1147" s="20">
        <f>IF(VALUE(Tabela813[[#This Row],[RED]]) &gt; 0,1,0) + IF(VALUE(J1147)&gt;0,8,IF(VALUE(I1147)&gt;0,7,IF(VALUE(H1147)&gt;0,6,IF(VALUE(G1147)&gt;0,5,IF(VALUE(F1147)&gt;0,4,IF(VALUE(E1147)&gt;0,3,IF(VALUE(D1147)&gt;0,2,1)))))))</f>
        <v>7</v>
      </c>
      <c r="O1147" s="22" t="s">
        <v>55</v>
      </c>
      <c r="P1147" s="1" t="s">
        <v>468</v>
      </c>
      <c r="Q1147" s="1"/>
      <c r="R1147" s="39"/>
      <c r="S1147" s="154" t="s">
        <v>158</v>
      </c>
      <c r="T1147" s="7" t="str">
        <f>Tabela813[[#This Row],[NR]]&amp;" - "&amp;Tabela813[[#This Row],[Especificação]]</f>
        <v>1.7.3.2.51.0.1.00 - Transferências de Convênios dos Municípios Destinadas a Programas de Educação - Principal</v>
      </c>
    </row>
    <row r="1148" spans="1:20" ht="45" x14ac:dyDescent="0.25">
      <c r="A1148" s="7"/>
      <c r="B1148" s="51"/>
      <c r="C1148" s="22" t="s">
        <v>1537</v>
      </c>
      <c r="D1148" s="22" t="s">
        <v>1544</v>
      </c>
      <c r="E1148" s="22" t="s">
        <v>1538</v>
      </c>
      <c r="F1148" s="22" t="s">
        <v>1546</v>
      </c>
      <c r="G1148" s="22" t="s">
        <v>1553</v>
      </c>
      <c r="H1148" s="22" t="s">
        <v>1540</v>
      </c>
      <c r="I1148" s="22" t="s">
        <v>1540</v>
      </c>
      <c r="J1148" s="22" t="s">
        <v>1543</v>
      </c>
      <c r="K1148" s="20" t="str">
        <f>IF(Tabela813[[#This Row],[C]]&lt;&gt;"",IF(Tabela813[[#This Row],[RED]]&lt;&gt;"",(Tabela813[[#This Row],[RED]] &amp; "."),"") &amp; CONCATENATE(Tabela813[[#This Row],[C]],".",Tabela813[[#This Row],[O]],".",Tabela813[[#This Row],[E]],".",Tabela813[[#This Row],[D1]],".",Tabela813[[#This Row],[D2]],".",Tabela813[[#This Row],[D3]],".",Tabela813[[#This Row],[T]],".",Tabela813[[#This Row],[D4]]),"")</f>
        <v>1.7.3.2.99.0.0.00</v>
      </c>
      <c r="L1148" s="23" t="s">
        <v>3046</v>
      </c>
      <c r="M1148" s="20" t="str">
        <f t="shared" si="23"/>
        <v>S</v>
      </c>
      <c r="N1148" s="20">
        <f>IF(VALUE(Tabela813[[#This Row],[RED]]) &gt; 0,1,0) + IF(VALUE(J1148)&gt;0,8,IF(VALUE(I1148)&gt;0,7,IF(VALUE(H1148)&gt;0,6,IF(VALUE(G1148)&gt;0,5,IF(VALUE(F1148)&gt;0,4,IF(VALUE(E1148)&gt;0,3,IF(VALUE(D1148)&gt;0,2,1)))))))</f>
        <v>5</v>
      </c>
      <c r="O1148" s="22" t="s">
        <v>51</v>
      </c>
      <c r="P1148" s="1" t="s">
        <v>3047</v>
      </c>
      <c r="Q1148" s="1"/>
      <c r="R1148" s="39"/>
      <c r="S1148" s="154" t="s">
        <v>158</v>
      </c>
      <c r="T1148" s="7" t="str">
        <f>Tabela813[[#This Row],[NR]]&amp;" - "&amp;Tabela813[[#This Row],[Especificação]]</f>
        <v>1.7.3.2.99.0.0.00 - Outras Transferências de Convênios dos Municípios e de Suas Entidades</v>
      </c>
    </row>
    <row r="1149" spans="1:20" ht="45" x14ac:dyDescent="0.25">
      <c r="A1149" s="179"/>
      <c r="B1149" s="51"/>
      <c r="C1149" s="22" t="s">
        <v>1537</v>
      </c>
      <c r="D1149" s="22" t="s">
        <v>1544</v>
      </c>
      <c r="E1149" s="22" t="s">
        <v>1538</v>
      </c>
      <c r="F1149" s="22" t="s">
        <v>1546</v>
      </c>
      <c r="G1149" s="22" t="s">
        <v>1553</v>
      </c>
      <c r="H1149" s="22" t="s">
        <v>1540</v>
      </c>
      <c r="I1149" s="22" t="s">
        <v>1537</v>
      </c>
      <c r="J1149" s="22" t="s">
        <v>1543</v>
      </c>
      <c r="K1149" s="20" t="str">
        <f>IF(Tabela813[[#This Row],[C]]&lt;&gt;"",IF(Tabela813[[#This Row],[RED]]&lt;&gt;"",(Tabela813[[#This Row],[RED]] &amp; "."),"") &amp; CONCATENATE(Tabela813[[#This Row],[C]],".",Tabela813[[#This Row],[O]],".",Tabela813[[#This Row],[E]],".",Tabela813[[#This Row],[D1]],".",Tabela813[[#This Row],[D2]],".",Tabela813[[#This Row],[D3]],".",Tabela813[[#This Row],[T]],".",Tabela813[[#This Row],[D4]]),"")</f>
        <v>1.7.3.2.99.0.1.00</v>
      </c>
      <c r="L1149" s="23" t="s">
        <v>3046</v>
      </c>
      <c r="M1149" s="20" t="str">
        <f t="shared" si="23"/>
        <v>A</v>
      </c>
      <c r="N1149" s="20">
        <f>IF(VALUE(Tabela813[[#This Row],[RED]]) &gt; 0,1,0) + IF(VALUE(J1149)&gt;0,8,IF(VALUE(I1149)&gt;0,7,IF(VALUE(H1149)&gt;0,6,IF(VALUE(G1149)&gt;0,5,IF(VALUE(F1149)&gt;0,4,IF(VALUE(E1149)&gt;0,3,IF(VALUE(D1149)&gt;0,2,1)))))))</f>
        <v>7</v>
      </c>
      <c r="O1149" s="22" t="s">
        <v>51</v>
      </c>
      <c r="P1149" s="1" t="s">
        <v>3047</v>
      </c>
      <c r="Q1149" s="1"/>
      <c r="R1149" s="39"/>
      <c r="S1149" s="154" t="s">
        <v>158</v>
      </c>
      <c r="T1149" s="7" t="str">
        <f>Tabela813[[#This Row],[NR]]&amp;" - "&amp;Tabela813[[#This Row],[Especificação]]</f>
        <v>1.7.3.2.99.0.1.00 - Outras Transferências de Convênios dos Municípios e de Suas Entidades</v>
      </c>
    </row>
    <row r="1150" spans="1:20" x14ac:dyDescent="0.25">
      <c r="A1150" s="179"/>
      <c r="B1150" s="51"/>
      <c r="C1150" s="22" t="s">
        <v>1537</v>
      </c>
      <c r="D1150" s="22" t="s">
        <v>1544</v>
      </c>
      <c r="E1150" s="22" t="s">
        <v>1538</v>
      </c>
      <c r="F1150" s="22" t="s">
        <v>1549</v>
      </c>
      <c r="G1150" s="22" t="s">
        <v>1543</v>
      </c>
      <c r="H1150" s="22" t="s">
        <v>1540</v>
      </c>
      <c r="I1150" s="22" t="s">
        <v>1540</v>
      </c>
      <c r="J1150" s="22" t="s">
        <v>1543</v>
      </c>
      <c r="K1150" s="20" t="str">
        <f>IF(Tabela813[[#This Row],[C]]&lt;&gt;"",IF(Tabela813[[#This Row],[RED]]&lt;&gt;"",(Tabela813[[#This Row],[RED]] &amp; "."),"") &amp; CONCATENATE(Tabela813[[#This Row],[C]],".",Tabela813[[#This Row],[O]],".",Tabela813[[#This Row],[E]],".",Tabela813[[#This Row],[D1]],".",Tabela813[[#This Row],[D2]],".",Tabela813[[#This Row],[D3]],".",Tabela813[[#This Row],[T]],".",Tabela813[[#This Row],[D4]]),"")</f>
        <v>1.7.3.9.00.0.0.00</v>
      </c>
      <c r="L1150" s="1" t="s">
        <v>469</v>
      </c>
      <c r="M1150" s="20" t="str">
        <f t="shared" si="23"/>
        <v>S</v>
      </c>
      <c r="N1150" s="20">
        <f>IF(VALUE(Tabela813[[#This Row],[RED]]) &gt; 0,1,0) + IF(VALUE(J1150)&gt;0,8,IF(VALUE(I1150)&gt;0,7,IF(VALUE(H1150)&gt;0,6,IF(VALUE(G1150)&gt;0,5,IF(VALUE(F1150)&gt;0,4,IF(VALUE(E1150)&gt;0,3,IF(VALUE(D1150)&gt;0,2,1)))))))</f>
        <v>4</v>
      </c>
      <c r="O1150" s="22" t="s">
        <v>45</v>
      </c>
      <c r="P1150" s="1" t="s">
        <v>3048</v>
      </c>
      <c r="Q1150" s="1"/>
      <c r="R1150" s="39"/>
      <c r="S1150" s="154" t="s">
        <v>158</v>
      </c>
      <c r="T1150" s="7" t="str">
        <f>Tabela813[[#This Row],[NR]]&amp;" - "&amp;Tabela813[[#This Row],[Especificação]]</f>
        <v>1.7.3.9.00.0.0.00 - Outras Transferências dos Municípios</v>
      </c>
    </row>
    <row r="1151" spans="1:20" x14ac:dyDescent="0.25">
      <c r="A1151" s="179"/>
      <c r="B1151" s="51"/>
      <c r="C1151" s="22" t="s">
        <v>1537</v>
      </c>
      <c r="D1151" s="22" t="s">
        <v>1544</v>
      </c>
      <c r="E1151" s="22" t="s">
        <v>1538</v>
      </c>
      <c r="F1151" s="22" t="s">
        <v>1549</v>
      </c>
      <c r="G1151" s="22" t="s">
        <v>1570</v>
      </c>
      <c r="H1151" s="22" t="s">
        <v>1540</v>
      </c>
      <c r="I1151" s="22" t="s">
        <v>1540</v>
      </c>
      <c r="J1151" s="22" t="s">
        <v>1543</v>
      </c>
      <c r="K1151" s="20" t="str">
        <f>IF(Tabela813[[#This Row],[C]]&lt;&gt;"",IF(Tabela813[[#This Row],[RED]]&lt;&gt;"",(Tabela813[[#This Row],[RED]] &amp; "."),"") &amp; CONCATENATE(Tabela813[[#This Row],[C]],".",Tabela813[[#This Row],[O]],".",Tabela813[[#This Row],[E]],".",Tabela813[[#This Row],[D1]],".",Tabela813[[#This Row],[D2]],".",Tabela813[[#This Row],[D3]],".",Tabela813[[#This Row],[T]],".",Tabela813[[#This Row],[D4]]),"")</f>
        <v>1.7.3.9.50.0.0.00</v>
      </c>
      <c r="L1151" s="1" t="s">
        <v>463</v>
      </c>
      <c r="M1151" s="20" t="str">
        <f t="shared" si="23"/>
        <v>S</v>
      </c>
      <c r="N1151" s="20">
        <f>IF(VALUE(Tabela813[[#This Row],[RED]]) &gt; 0,1,0) + IF(VALUE(J1151)&gt;0,8,IF(VALUE(I1151)&gt;0,7,IF(VALUE(H1151)&gt;0,6,IF(VALUE(G1151)&gt;0,5,IF(VALUE(F1151)&gt;0,4,IF(VALUE(E1151)&gt;0,3,IF(VALUE(D1151)&gt;0,2,1)))))))</f>
        <v>5</v>
      </c>
      <c r="O1151" s="22" t="s">
        <v>55</v>
      </c>
      <c r="P1151" s="1" t="s">
        <v>464</v>
      </c>
      <c r="Q1151" s="1"/>
      <c r="R1151" s="39"/>
      <c r="S1151" s="154" t="s">
        <v>158</v>
      </c>
      <c r="T1151" s="7" t="str">
        <f>Tabela813[[#This Row],[NR]]&amp;" - "&amp;Tabela813[[#This Row],[Especificação]]</f>
        <v>1.7.3.9.50.0.0.00 - Transferências de Municípios a Consórcios Públicos</v>
      </c>
    </row>
    <row r="1152" spans="1:20" x14ac:dyDescent="0.25">
      <c r="A1152" s="179"/>
      <c r="B1152" s="51"/>
      <c r="C1152" s="22" t="s">
        <v>1537</v>
      </c>
      <c r="D1152" s="22" t="s">
        <v>1544</v>
      </c>
      <c r="E1152" s="22" t="s">
        <v>1538</v>
      </c>
      <c r="F1152" s="22" t="s">
        <v>1549</v>
      </c>
      <c r="G1152" s="22" t="s">
        <v>1570</v>
      </c>
      <c r="H1152" s="22" t="s">
        <v>1540</v>
      </c>
      <c r="I1152" s="22" t="s">
        <v>1537</v>
      </c>
      <c r="J1152" s="22" t="s">
        <v>1543</v>
      </c>
      <c r="K1152" s="20" t="str">
        <f>IF(Tabela813[[#This Row],[C]]&lt;&gt;"",IF(Tabela813[[#This Row],[RED]]&lt;&gt;"",(Tabela813[[#This Row],[RED]] &amp; "."),"") &amp; CONCATENATE(Tabela813[[#This Row],[C]],".",Tabela813[[#This Row],[O]],".",Tabela813[[#This Row],[E]],".",Tabela813[[#This Row],[D1]],".",Tabela813[[#This Row],[D2]],".",Tabela813[[#This Row],[D3]],".",Tabela813[[#This Row],[T]],".",Tabela813[[#This Row],[D4]]),"")</f>
        <v>1.7.3.9.50.0.1.00</v>
      </c>
      <c r="L1152" s="23" t="s">
        <v>1367</v>
      </c>
      <c r="M1152" s="20" t="str">
        <f t="shared" si="23"/>
        <v>A</v>
      </c>
      <c r="N1152" s="20">
        <f>IF(VALUE(Tabela813[[#This Row],[RED]]) &gt; 0,1,0) + IF(VALUE(J1152)&gt;0,8,IF(VALUE(I1152)&gt;0,7,IF(VALUE(H1152)&gt;0,6,IF(VALUE(G1152)&gt;0,5,IF(VALUE(F1152)&gt;0,4,IF(VALUE(E1152)&gt;0,3,IF(VALUE(D1152)&gt;0,2,1)))))))</f>
        <v>7</v>
      </c>
      <c r="O1152" s="22" t="s">
        <v>55</v>
      </c>
      <c r="P1152" s="1" t="s">
        <v>464</v>
      </c>
      <c r="Q1152" s="1"/>
      <c r="R1152" s="39"/>
      <c r="S1152" s="154" t="s">
        <v>158</v>
      </c>
      <c r="T1152" s="7" t="str">
        <f>Tabela813[[#This Row],[NR]]&amp;" - "&amp;Tabela813[[#This Row],[Especificação]]</f>
        <v>1.7.3.9.50.0.1.00 - Transferências de Municípios a Consórcios Públicos - Principal</v>
      </c>
    </row>
    <row r="1153" spans="1:20" x14ac:dyDescent="0.25">
      <c r="A1153" s="179"/>
      <c r="B1153" s="51"/>
      <c r="C1153" s="22" t="s">
        <v>1537</v>
      </c>
      <c r="D1153" s="22" t="s">
        <v>1544</v>
      </c>
      <c r="E1153" s="22" t="s">
        <v>1538</v>
      </c>
      <c r="F1153" s="22" t="s">
        <v>1549</v>
      </c>
      <c r="G1153" s="22" t="s">
        <v>1570</v>
      </c>
      <c r="H1153" s="22" t="s">
        <v>1540</v>
      </c>
      <c r="I1153" s="22" t="s">
        <v>1546</v>
      </c>
      <c r="J1153" s="22" t="s">
        <v>1543</v>
      </c>
      <c r="K1153" s="20" t="str">
        <f>IF(Tabela813[[#This Row],[C]]&lt;&gt;"",IF(Tabela813[[#This Row],[RED]]&lt;&gt;"",(Tabela813[[#This Row],[RED]] &amp; "."),"") &amp; CONCATENATE(Tabela813[[#This Row],[C]],".",Tabela813[[#This Row],[O]],".",Tabela813[[#This Row],[E]],".",Tabela813[[#This Row],[D1]],".",Tabela813[[#This Row],[D2]],".",Tabela813[[#This Row],[D3]],".",Tabela813[[#This Row],[T]],".",Tabela813[[#This Row],[D4]]),"")</f>
        <v>1.7.3.9.50.0.2.00</v>
      </c>
      <c r="L1153" s="23" t="s">
        <v>3304</v>
      </c>
      <c r="M1153" s="20" t="str">
        <f t="shared" si="23"/>
        <v>A</v>
      </c>
      <c r="N1153" s="20">
        <f>IF(VALUE(Tabela813[[#This Row],[RED]]) &gt; 0,1,0) + IF(VALUE(J1153)&gt;0,8,IF(VALUE(I1153)&gt;0,7,IF(VALUE(H1153)&gt;0,6,IF(VALUE(G1153)&gt;0,5,IF(VALUE(F1153)&gt;0,4,IF(VALUE(E1153)&gt;0,3,IF(VALUE(D1153)&gt;0,2,1)))))))</f>
        <v>7</v>
      </c>
      <c r="O1153" s="22" t="s">
        <v>55</v>
      </c>
      <c r="P1153" s="1" t="s">
        <v>464</v>
      </c>
      <c r="Q1153" s="1"/>
      <c r="R1153" s="39"/>
      <c r="S1153" s="154" t="s">
        <v>158</v>
      </c>
      <c r="T1153" s="7" t="str">
        <f>Tabela813[[#This Row],[NR]]&amp;" - "&amp;Tabela813[[#This Row],[Especificação]]</f>
        <v>1.7.3.9.50.0.2.00 - Transferências de Municípios a Consórcios Públicos - Multas e Juros de Mora</v>
      </c>
    </row>
    <row r="1154" spans="1:20" ht="45" x14ac:dyDescent="0.25">
      <c r="A1154" s="179"/>
      <c r="B1154" s="51"/>
      <c r="C1154" s="22" t="s">
        <v>1537</v>
      </c>
      <c r="D1154" s="22" t="s">
        <v>1544</v>
      </c>
      <c r="E1154" s="22" t="s">
        <v>1538</v>
      </c>
      <c r="F1154" s="22" t="s">
        <v>1549</v>
      </c>
      <c r="G1154" s="22" t="s">
        <v>1553</v>
      </c>
      <c r="H1154" s="22" t="s">
        <v>1540</v>
      </c>
      <c r="I1154" s="22" t="s">
        <v>1540</v>
      </c>
      <c r="J1154" s="22" t="s">
        <v>1543</v>
      </c>
      <c r="K1154" s="20" t="str">
        <f>IF(Tabela813[[#This Row],[C]]&lt;&gt;"",IF(Tabela813[[#This Row],[RED]]&lt;&gt;"",(Tabela813[[#This Row],[RED]] &amp; "."),"") &amp; CONCATENATE(Tabela813[[#This Row],[C]],".",Tabela813[[#This Row],[O]],".",Tabela813[[#This Row],[E]],".",Tabela813[[#This Row],[D1]],".",Tabela813[[#This Row],[D2]],".",Tabela813[[#This Row],[D3]],".",Tabela813[[#This Row],[T]],".",Tabela813[[#This Row],[D4]]),"")</f>
        <v>1.7.3.9.99.0.0.00</v>
      </c>
      <c r="L1154" s="23" t="s">
        <v>469</v>
      </c>
      <c r="M1154" s="20" t="str">
        <f t="shared" si="23"/>
        <v>S</v>
      </c>
      <c r="N1154" s="20">
        <f>IF(VALUE(Tabela813[[#This Row],[RED]]) &gt; 0,1,0) + IF(VALUE(J1154)&gt;0,8,IF(VALUE(I1154)&gt;0,7,IF(VALUE(H1154)&gt;0,6,IF(VALUE(G1154)&gt;0,5,IF(VALUE(F1154)&gt;0,4,IF(VALUE(E1154)&gt;0,3,IF(VALUE(D1154)&gt;0,2,1)))))))</f>
        <v>5</v>
      </c>
      <c r="O1154" s="22" t="s">
        <v>51</v>
      </c>
      <c r="P1154" s="1" t="s">
        <v>4144</v>
      </c>
      <c r="Q1154" s="1"/>
      <c r="R1154" s="39"/>
      <c r="S1154" s="154" t="s">
        <v>158</v>
      </c>
      <c r="T1154" s="7" t="str">
        <f>Tabela813[[#This Row],[NR]]&amp;" - "&amp;Tabela813[[#This Row],[Especificação]]</f>
        <v>1.7.3.9.99.0.0.00 - Outras Transferências dos Municípios</v>
      </c>
    </row>
    <row r="1155" spans="1:20" ht="45" x14ac:dyDescent="0.25">
      <c r="A1155" s="179"/>
      <c r="B1155" s="51"/>
      <c r="C1155" s="22" t="s">
        <v>1537</v>
      </c>
      <c r="D1155" s="22" t="s">
        <v>1544</v>
      </c>
      <c r="E1155" s="22" t="s">
        <v>1538</v>
      </c>
      <c r="F1155" s="22" t="s">
        <v>1549</v>
      </c>
      <c r="G1155" s="22" t="s">
        <v>1553</v>
      </c>
      <c r="H1155" s="22" t="s">
        <v>1540</v>
      </c>
      <c r="I1155" s="22" t="s">
        <v>1537</v>
      </c>
      <c r="J1155" s="22" t="s">
        <v>1543</v>
      </c>
      <c r="K1155" s="20" t="str">
        <f>IF(Tabela813[[#This Row],[C]]&lt;&gt;"",IF(Tabela813[[#This Row],[RED]]&lt;&gt;"",(Tabela813[[#This Row],[RED]] &amp; "."),"") &amp; CONCATENATE(Tabela813[[#This Row],[C]],".",Tabela813[[#This Row],[O]],".",Tabela813[[#This Row],[E]],".",Tabela813[[#This Row],[D1]],".",Tabela813[[#This Row],[D2]],".",Tabela813[[#This Row],[D3]],".",Tabela813[[#This Row],[T]],".",Tabela813[[#This Row],[D4]]),"")</f>
        <v>1.7.3.9.99.0.1.00</v>
      </c>
      <c r="L1155" s="23" t="s">
        <v>1368</v>
      </c>
      <c r="M1155" s="20" t="str">
        <f t="shared" si="23"/>
        <v>A</v>
      </c>
      <c r="N1155" s="20">
        <f>IF(VALUE(Tabela813[[#This Row],[RED]]) &gt; 0,1,0) + IF(VALUE(J1155)&gt;0,8,IF(VALUE(I1155)&gt;0,7,IF(VALUE(H1155)&gt;0,6,IF(VALUE(G1155)&gt;0,5,IF(VALUE(F1155)&gt;0,4,IF(VALUE(E1155)&gt;0,3,IF(VALUE(D1155)&gt;0,2,1)))))))</f>
        <v>7</v>
      </c>
      <c r="O1155" s="22" t="s">
        <v>51</v>
      </c>
      <c r="P1155" s="1" t="s">
        <v>4144</v>
      </c>
      <c r="Q1155" s="1"/>
      <c r="R1155" s="39"/>
      <c r="S1155" s="154" t="s">
        <v>158</v>
      </c>
      <c r="T1155" s="7" t="str">
        <f>Tabela813[[#This Row],[NR]]&amp;" - "&amp;Tabela813[[#This Row],[Especificação]]</f>
        <v>1.7.3.9.99.0.1.00 - Outras Transferências dos Municípios - Principal</v>
      </c>
    </row>
    <row r="1156" spans="1:20" ht="45" x14ac:dyDescent="0.25">
      <c r="A1156" s="7"/>
      <c r="B1156" s="51"/>
      <c r="C1156" s="22" t="s">
        <v>1537</v>
      </c>
      <c r="D1156" s="22" t="s">
        <v>1544</v>
      </c>
      <c r="E1156" s="22" t="s">
        <v>1547</v>
      </c>
      <c r="F1156" s="22" t="s">
        <v>1540</v>
      </c>
      <c r="G1156" s="22" t="s">
        <v>1543</v>
      </c>
      <c r="H1156" s="22" t="s">
        <v>1540</v>
      </c>
      <c r="I1156" s="22" t="s">
        <v>1540</v>
      </c>
      <c r="J1156" s="22" t="s">
        <v>1543</v>
      </c>
      <c r="K1156" s="20" t="str">
        <f>IF(Tabela813[[#This Row],[C]]&lt;&gt;"",IF(Tabela813[[#This Row],[RED]]&lt;&gt;"",(Tabela813[[#This Row],[RED]] &amp; "."),"") &amp; CONCATENATE(Tabela813[[#This Row],[C]],".",Tabela813[[#This Row],[O]],".",Tabela813[[#This Row],[E]],".",Tabela813[[#This Row],[D1]],".",Tabela813[[#This Row],[D2]],".",Tabela813[[#This Row],[D3]],".",Tabela813[[#This Row],[T]],".",Tabela813[[#This Row],[D4]]),"")</f>
        <v>1.7.4.0.00.0.0.00</v>
      </c>
      <c r="L1156" s="23" t="s">
        <v>470</v>
      </c>
      <c r="M1156" s="20" t="str">
        <f t="shared" si="23"/>
        <v>S</v>
      </c>
      <c r="N1156" s="20">
        <f>IF(VALUE(Tabela813[[#This Row],[RED]]) &gt; 0,1,0) + IF(VALUE(J1156)&gt;0,8,IF(VALUE(I1156)&gt;0,7,IF(VALUE(H1156)&gt;0,6,IF(VALUE(G1156)&gt;0,5,IF(VALUE(F1156)&gt;0,4,IF(VALUE(E1156)&gt;0,3,IF(VALUE(D1156)&gt;0,2,1)))))))</f>
        <v>3</v>
      </c>
      <c r="O1156" s="22" t="s">
        <v>45</v>
      </c>
      <c r="P1156" s="1" t="s">
        <v>471</v>
      </c>
      <c r="Q1156" s="1"/>
      <c r="R1156" s="39"/>
      <c r="S1156" s="154" t="s">
        <v>158</v>
      </c>
      <c r="T1156" s="7" t="str">
        <f>Tabela813[[#This Row],[NR]]&amp;" - "&amp;Tabela813[[#This Row],[Especificação]]</f>
        <v>1.7.4.0.00.0.0.00 - Transferências de Instituições Privadas</v>
      </c>
    </row>
    <row r="1157" spans="1:20" ht="45" x14ac:dyDescent="0.25">
      <c r="A1157" s="179"/>
      <c r="B1157" s="51"/>
      <c r="C1157" s="22" t="s">
        <v>1537</v>
      </c>
      <c r="D1157" s="22" t="s">
        <v>1544</v>
      </c>
      <c r="E1157" s="22" t="s">
        <v>1547</v>
      </c>
      <c r="F1157" s="22" t="s">
        <v>1537</v>
      </c>
      <c r="G1157" s="22" t="s">
        <v>1543</v>
      </c>
      <c r="H1157" s="22" t="s">
        <v>1540</v>
      </c>
      <c r="I1157" s="22" t="s">
        <v>1540</v>
      </c>
      <c r="J1157" s="22" t="s">
        <v>1543</v>
      </c>
      <c r="K1157" s="20" t="str">
        <f>IF(Tabela813[[#This Row],[C]]&lt;&gt;"",IF(Tabela813[[#This Row],[RED]]&lt;&gt;"",(Tabela813[[#This Row],[RED]] &amp; "."),"") &amp; CONCATENATE(Tabela813[[#This Row],[C]],".",Tabela813[[#This Row],[O]],".",Tabela813[[#This Row],[E]],".",Tabela813[[#This Row],[D1]],".",Tabela813[[#This Row],[D2]],".",Tabela813[[#This Row],[D3]],".",Tabela813[[#This Row],[T]],".",Tabela813[[#This Row],[D4]]),"")</f>
        <v>1.7.4.1.00.0.0.00</v>
      </c>
      <c r="L1157" s="23" t="s">
        <v>470</v>
      </c>
      <c r="M1157" s="20" t="str">
        <f t="shared" si="23"/>
        <v>S</v>
      </c>
      <c r="N1157" s="20">
        <f>IF(VALUE(Tabela813[[#This Row],[RED]]) &gt; 0,1,0) + IF(VALUE(J1157)&gt;0,8,IF(VALUE(I1157)&gt;0,7,IF(VALUE(H1157)&gt;0,6,IF(VALUE(G1157)&gt;0,5,IF(VALUE(F1157)&gt;0,4,IF(VALUE(E1157)&gt;0,3,IF(VALUE(D1157)&gt;0,2,1)))))))</f>
        <v>4</v>
      </c>
      <c r="O1157" s="22" t="s">
        <v>45</v>
      </c>
      <c r="P1157" s="1" t="s">
        <v>471</v>
      </c>
      <c r="Q1157" s="1"/>
      <c r="R1157" s="39"/>
      <c r="S1157" s="154" t="s">
        <v>158</v>
      </c>
      <c r="T1157" s="7" t="str">
        <f>Tabela813[[#This Row],[NR]]&amp;" - "&amp;Tabela813[[#This Row],[Especificação]]</f>
        <v>1.7.4.1.00.0.0.00 - Transferências de Instituições Privadas</v>
      </c>
    </row>
    <row r="1158" spans="1:20" ht="45" x14ac:dyDescent="0.25">
      <c r="A1158" s="179"/>
      <c r="B1158" s="51"/>
      <c r="C1158" s="22" t="s">
        <v>1537</v>
      </c>
      <c r="D1158" s="22" t="s">
        <v>1544</v>
      </c>
      <c r="E1158" s="22" t="s">
        <v>1547</v>
      </c>
      <c r="F1158" s="22" t="s">
        <v>1537</v>
      </c>
      <c r="G1158" s="22" t="s">
        <v>1570</v>
      </c>
      <c r="H1158" s="22" t="s">
        <v>1540</v>
      </c>
      <c r="I1158" s="22" t="s">
        <v>1540</v>
      </c>
      <c r="J1158" s="22" t="s">
        <v>1543</v>
      </c>
      <c r="K1158" s="20" t="str">
        <f>IF(Tabela813[[#This Row],[C]]&lt;&gt;"",IF(Tabela813[[#This Row],[RED]]&lt;&gt;"",(Tabela813[[#This Row],[RED]] &amp; "."),"") &amp; CONCATENATE(Tabela813[[#This Row],[C]],".",Tabela813[[#This Row],[O]],".",Tabela813[[#This Row],[E]],".",Tabela813[[#This Row],[D1]],".",Tabela813[[#This Row],[D2]],".",Tabela813[[#This Row],[D3]],".",Tabela813[[#This Row],[T]],".",Tabela813[[#This Row],[D4]]),"")</f>
        <v>1.7.4.1.50.0.0.00</v>
      </c>
      <c r="L1158" s="1" t="s">
        <v>472</v>
      </c>
      <c r="M1158" s="20" t="str">
        <f t="shared" si="23"/>
        <v>S</v>
      </c>
      <c r="N1158" s="20">
        <f>IF(VALUE(Tabela813[[#This Row],[RED]]) &gt; 0,1,0) + IF(VALUE(J1158)&gt;0,8,IF(VALUE(I1158)&gt;0,7,IF(VALUE(H1158)&gt;0,6,IF(VALUE(G1158)&gt;0,5,IF(VALUE(F1158)&gt;0,4,IF(VALUE(E1158)&gt;0,3,IF(VALUE(D1158)&gt;0,2,1)))))))</f>
        <v>5</v>
      </c>
      <c r="O1158" s="22" t="s">
        <v>55</v>
      </c>
      <c r="P1158" s="1" t="s">
        <v>473</v>
      </c>
      <c r="Q1158" s="1"/>
      <c r="R1158" s="39"/>
      <c r="S1158" s="154" t="s">
        <v>158</v>
      </c>
      <c r="T1158" s="7" t="str">
        <f>Tabela813[[#This Row],[NR]]&amp;" - "&amp;Tabela813[[#This Row],[Especificação]]</f>
        <v>1.7.4.1.50.0.0.00 - Transferências de Convênios de Instituições Privadas para Programas de Saúde</v>
      </c>
    </row>
    <row r="1159" spans="1:20" ht="45" x14ac:dyDescent="0.25">
      <c r="A1159" s="179"/>
      <c r="B1159" s="51"/>
      <c r="C1159" s="22" t="s">
        <v>1537</v>
      </c>
      <c r="D1159" s="22" t="s">
        <v>1544</v>
      </c>
      <c r="E1159" s="22" t="s">
        <v>1547</v>
      </c>
      <c r="F1159" s="22" t="s">
        <v>1537</v>
      </c>
      <c r="G1159" s="22" t="s">
        <v>1570</v>
      </c>
      <c r="H1159" s="22" t="s">
        <v>1540</v>
      </c>
      <c r="I1159" s="22" t="s">
        <v>1537</v>
      </c>
      <c r="J1159" s="22" t="s">
        <v>1543</v>
      </c>
      <c r="K1159" s="20" t="str">
        <f>IF(Tabela813[[#This Row],[C]]&lt;&gt;"",IF(Tabela813[[#This Row],[RED]]&lt;&gt;"",(Tabela813[[#This Row],[RED]] &amp; "."),"") &amp; CONCATENATE(Tabela813[[#This Row],[C]],".",Tabela813[[#This Row],[O]],".",Tabela813[[#This Row],[E]],".",Tabela813[[#This Row],[D1]],".",Tabela813[[#This Row],[D2]],".",Tabela813[[#This Row],[D3]],".",Tabela813[[#This Row],[T]],".",Tabela813[[#This Row],[D4]]),"")</f>
        <v>1.7.4.1.50.0.1.00</v>
      </c>
      <c r="L1159" s="1" t="s">
        <v>1369</v>
      </c>
      <c r="M1159" s="20" t="str">
        <f t="shared" si="23"/>
        <v>A</v>
      </c>
      <c r="N1159" s="20">
        <f>IF(VALUE(Tabela813[[#This Row],[RED]]) &gt; 0,1,0) + IF(VALUE(J1159)&gt;0,8,IF(VALUE(I1159)&gt;0,7,IF(VALUE(H1159)&gt;0,6,IF(VALUE(G1159)&gt;0,5,IF(VALUE(F1159)&gt;0,4,IF(VALUE(E1159)&gt;0,3,IF(VALUE(D1159)&gt;0,2,1)))))))</f>
        <v>7</v>
      </c>
      <c r="O1159" s="22" t="s">
        <v>55</v>
      </c>
      <c r="P1159" s="1" t="s">
        <v>473</v>
      </c>
      <c r="Q1159" s="1"/>
      <c r="R1159" s="39"/>
      <c r="S1159" s="154" t="s">
        <v>158</v>
      </c>
      <c r="T1159" s="7" t="str">
        <f>Tabela813[[#This Row],[NR]]&amp;" - "&amp;Tabela813[[#This Row],[Especificação]]</f>
        <v>1.7.4.1.50.0.1.00 - Transferências de Convênios de Instituições Privadas para Programas de Saúde - Principal</v>
      </c>
    </row>
    <row r="1160" spans="1:20" ht="60" x14ac:dyDescent="0.25">
      <c r="A1160" s="179"/>
      <c r="B1160" s="51"/>
      <c r="C1160" s="22" t="s">
        <v>1537</v>
      </c>
      <c r="D1160" s="22" t="s">
        <v>1544</v>
      </c>
      <c r="E1160" s="22" t="s">
        <v>1547</v>
      </c>
      <c r="F1160" s="22" t="s">
        <v>1537</v>
      </c>
      <c r="G1160" s="22" t="s">
        <v>1575</v>
      </c>
      <c r="H1160" s="22" t="s">
        <v>1540</v>
      </c>
      <c r="I1160" s="22" t="s">
        <v>1540</v>
      </c>
      <c r="J1160" s="22" t="s">
        <v>1543</v>
      </c>
      <c r="K1160" s="20" t="str">
        <f>IF(Tabela813[[#This Row],[C]]&lt;&gt;"",IF(Tabela813[[#This Row],[RED]]&lt;&gt;"",(Tabela813[[#This Row],[RED]] &amp; "."),"") &amp; CONCATENATE(Tabela813[[#This Row],[C]],".",Tabela813[[#This Row],[O]],".",Tabela813[[#This Row],[E]],".",Tabela813[[#This Row],[D1]],".",Tabela813[[#This Row],[D2]],".",Tabela813[[#This Row],[D3]],".",Tabela813[[#This Row],[T]],".",Tabela813[[#This Row],[D4]]),"")</f>
        <v>1.7.4.1.51.0.0.00</v>
      </c>
      <c r="L1160" s="23" t="s">
        <v>474</v>
      </c>
      <c r="M1160" s="20" t="str">
        <f t="shared" si="23"/>
        <v>S</v>
      </c>
      <c r="N1160" s="20">
        <f>IF(VALUE(Tabela813[[#This Row],[RED]]) &gt; 0,1,0) + IF(VALUE(J1160)&gt;0,8,IF(VALUE(I1160)&gt;0,7,IF(VALUE(H1160)&gt;0,6,IF(VALUE(G1160)&gt;0,5,IF(VALUE(F1160)&gt;0,4,IF(VALUE(E1160)&gt;0,3,IF(VALUE(D1160)&gt;0,2,1)))))))</f>
        <v>5</v>
      </c>
      <c r="O1160" s="22" t="s">
        <v>55</v>
      </c>
      <c r="P1160" s="1" t="s">
        <v>475</v>
      </c>
      <c r="Q1160" s="1"/>
      <c r="R1160" s="39"/>
      <c r="S1160" s="154" t="s">
        <v>158</v>
      </c>
      <c r="T1160" s="7" t="str">
        <f>Tabela813[[#This Row],[NR]]&amp;" - "&amp;Tabela813[[#This Row],[Especificação]]</f>
        <v>1.7.4.1.51.0.0.00 - Transferências de Convênios de Instituições Privadas para Programas de Educação</v>
      </c>
    </row>
    <row r="1161" spans="1:20" ht="60" x14ac:dyDescent="0.25">
      <c r="A1161" s="179"/>
      <c r="B1161" s="51"/>
      <c r="C1161" s="22" t="s">
        <v>1537</v>
      </c>
      <c r="D1161" s="22" t="s">
        <v>1544</v>
      </c>
      <c r="E1161" s="22" t="s">
        <v>1547</v>
      </c>
      <c r="F1161" s="22" t="s">
        <v>1537</v>
      </c>
      <c r="G1161" s="22" t="s">
        <v>1575</v>
      </c>
      <c r="H1161" s="22" t="s">
        <v>1540</v>
      </c>
      <c r="I1161" s="22" t="s">
        <v>1537</v>
      </c>
      <c r="J1161" s="22" t="s">
        <v>1543</v>
      </c>
      <c r="K1161" s="20" t="str">
        <f>IF(Tabela813[[#This Row],[C]]&lt;&gt;"",IF(Tabela813[[#This Row],[RED]]&lt;&gt;"",(Tabela813[[#This Row],[RED]] &amp; "."),"") &amp; CONCATENATE(Tabela813[[#This Row],[C]],".",Tabela813[[#This Row],[O]],".",Tabela813[[#This Row],[E]],".",Tabela813[[#This Row],[D1]],".",Tabela813[[#This Row],[D2]],".",Tabela813[[#This Row],[D3]],".",Tabela813[[#This Row],[T]],".",Tabela813[[#This Row],[D4]]),"")</f>
        <v>1.7.4.1.51.0.1.00</v>
      </c>
      <c r="L1161" s="23" t="s">
        <v>1370</v>
      </c>
      <c r="M1161" s="20" t="str">
        <f t="shared" si="23"/>
        <v>A</v>
      </c>
      <c r="N1161" s="20">
        <f>IF(VALUE(Tabela813[[#This Row],[RED]]) &gt; 0,1,0) + IF(VALUE(J1161)&gt;0,8,IF(VALUE(I1161)&gt;0,7,IF(VALUE(H1161)&gt;0,6,IF(VALUE(G1161)&gt;0,5,IF(VALUE(F1161)&gt;0,4,IF(VALUE(E1161)&gt;0,3,IF(VALUE(D1161)&gt;0,2,1)))))))</f>
        <v>7</v>
      </c>
      <c r="O1161" s="22" t="s">
        <v>55</v>
      </c>
      <c r="P1161" s="1" t="s">
        <v>475</v>
      </c>
      <c r="Q1161" s="1"/>
      <c r="R1161" s="39"/>
      <c r="S1161" s="154" t="s">
        <v>158</v>
      </c>
      <c r="T1161" s="7" t="str">
        <f>Tabela813[[#This Row],[NR]]&amp;" - "&amp;Tabela813[[#This Row],[Especificação]]</f>
        <v>1.7.4.1.51.0.1.00 - Transferências de Convênios de Instituições Privadas para Programas de Educação - Principal</v>
      </c>
    </row>
    <row r="1162" spans="1:20" ht="45" x14ac:dyDescent="0.25">
      <c r="A1162" s="179"/>
      <c r="B1162" s="51"/>
      <c r="C1162" s="22" t="s">
        <v>1537</v>
      </c>
      <c r="D1162" s="22" t="s">
        <v>1544</v>
      </c>
      <c r="E1162" s="22" t="s">
        <v>1547</v>
      </c>
      <c r="F1162" s="22" t="s">
        <v>1537</v>
      </c>
      <c r="G1162" s="22" t="s">
        <v>1553</v>
      </c>
      <c r="H1162" s="22" t="s">
        <v>1540</v>
      </c>
      <c r="I1162" s="22" t="s">
        <v>1540</v>
      </c>
      <c r="J1162" s="22" t="s">
        <v>1543</v>
      </c>
      <c r="K1162" s="20" t="str">
        <f>IF(Tabela813[[#This Row],[C]]&lt;&gt;"",IF(Tabela813[[#This Row],[RED]]&lt;&gt;"",(Tabela813[[#This Row],[RED]] &amp; "."),"") &amp; CONCATENATE(Tabela813[[#This Row],[C]],".",Tabela813[[#This Row],[O]],".",Tabela813[[#This Row],[E]],".",Tabela813[[#This Row],[D1]],".",Tabela813[[#This Row],[D2]],".",Tabela813[[#This Row],[D3]],".",Tabela813[[#This Row],[T]],".",Tabela813[[#This Row],[D4]]),"")</f>
        <v>1.7.4.1.99.0.0.00</v>
      </c>
      <c r="L1162" s="23" t="s">
        <v>476</v>
      </c>
      <c r="M1162" s="20" t="str">
        <f t="shared" si="23"/>
        <v>S</v>
      </c>
      <c r="N1162" s="20">
        <f>IF(VALUE(Tabela813[[#This Row],[RED]]) &gt; 0,1,0) + IF(VALUE(J1162)&gt;0,8,IF(VALUE(I1162)&gt;0,7,IF(VALUE(H1162)&gt;0,6,IF(VALUE(G1162)&gt;0,5,IF(VALUE(F1162)&gt;0,4,IF(VALUE(E1162)&gt;0,3,IF(VALUE(D1162)&gt;0,2,1)))))))</f>
        <v>5</v>
      </c>
      <c r="O1162" s="22" t="s">
        <v>51</v>
      </c>
      <c r="P1162" s="1" t="s">
        <v>4145</v>
      </c>
      <c r="Q1162" s="1" t="s">
        <v>101</v>
      </c>
      <c r="R1162" s="39"/>
      <c r="S1162" s="154" t="s">
        <v>158</v>
      </c>
      <c r="T1162" s="7" t="str">
        <f>Tabela813[[#This Row],[NR]]&amp;" - "&amp;Tabela813[[#This Row],[Especificação]]</f>
        <v>1.7.4.1.99.0.0.00 - Outras Transferências de Instituições Privadas</v>
      </c>
    </row>
    <row r="1163" spans="1:20" ht="45" x14ac:dyDescent="0.25">
      <c r="A1163" s="179"/>
      <c r="B1163" s="51"/>
      <c r="C1163" s="22" t="s">
        <v>1537</v>
      </c>
      <c r="D1163" s="22" t="s">
        <v>1544</v>
      </c>
      <c r="E1163" s="22" t="s">
        <v>1547</v>
      </c>
      <c r="F1163" s="22" t="s">
        <v>1537</v>
      </c>
      <c r="G1163" s="22" t="s">
        <v>1553</v>
      </c>
      <c r="H1163" s="22" t="s">
        <v>1540</v>
      </c>
      <c r="I1163" s="22" t="s">
        <v>1537</v>
      </c>
      <c r="J1163" s="22" t="s">
        <v>1543</v>
      </c>
      <c r="K1163" s="20" t="str">
        <f>IF(Tabela813[[#This Row],[C]]&lt;&gt;"",IF(Tabela813[[#This Row],[RED]]&lt;&gt;"",(Tabela813[[#This Row],[RED]] &amp; "."),"") &amp; CONCATENATE(Tabela813[[#This Row],[C]],".",Tabela813[[#This Row],[O]],".",Tabela813[[#This Row],[E]],".",Tabela813[[#This Row],[D1]],".",Tabela813[[#This Row],[D2]],".",Tabela813[[#This Row],[D3]],".",Tabela813[[#This Row],[T]],".",Tabela813[[#This Row],[D4]]),"")</f>
        <v>1.7.4.1.99.0.1.00</v>
      </c>
      <c r="L1163" s="23" t="s">
        <v>476</v>
      </c>
      <c r="M1163" s="20" t="str">
        <f t="shared" si="23"/>
        <v>A</v>
      </c>
      <c r="N1163" s="20">
        <f>IF(VALUE(Tabela813[[#This Row],[RED]]) &gt; 0,1,0) + IF(VALUE(J1163)&gt;0,8,IF(VALUE(I1163)&gt;0,7,IF(VALUE(H1163)&gt;0,6,IF(VALUE(G1163)&gt;0,5,IF(VALUE(F1163)&gt;0,4,IF(VALUE(E1163)&gt;0,3,IF(VALUE(D1163)&gt;0,2,1)))))))</f>
        <v>7</v>
      </c>
      <c r="O1163" s="22" t="s">
        <v>51</v>
      </c>
      <c r="P1163" s="1" t="s">
        <v>4145</v>
      </c>
      <c r="Q1163" s="1" t="s">
        <v>101</v>
      </c>
      <c r="R1163" s="39"/>
      <c r="S1163" s="154" t="s">
        <v>158</v>
      </c>
      <c r="T1163" s="7" t="str">
        <f>Tabela813[[#This Row],[NR]]&amp;" - "&amp;Tabela813[[#This Row],[Especificação]]</f>
        <v>1.7.4.1.99.0.1.00 - Outras Transferências de Instituições Privadas</v>
      </c>
    </row>
    <row r="1164" spans="1:20" ht="45" x14ac:dyDescent="0.25">
      <c r="A1164" s="179"/>
      <c r="B1164" s="52"/>
      <c r="C1164" s="22" t="s">
        <v>1537</v>
      </c>
      <c r="D1164" s="22" t="s">
        <v>1544</v>
      </c>
      <c r="E1164" s="22" t="s">
        <v>1548</v>
      </c>
      <c r="F1164" s="22" t="s">
        <v>1540</v>
      </c>
      <c r="G1164" s="22" t="s">
        <v>1543</v>
      </c>
      <c r="H1164" s="22" t="s">
        <v>1540</v>
      </c>
      <c r="I1164" s="22" t="s">
        <v>1540</v>
      </c>
      <c r="J1164" s="22" t="s">
        <v>1543</v>
      </c>
      <c r="K1164" s="20" t="str">
        <f>IF(Tabela813[[#This Row],[C]]&lt;&gt;"",IF(Tabela813[[#This Row],[RED]]&lt;&gt;"",(Tabela813[[#This Row],[RED]] &amp; "."),"") &amp; CONCATENATE(Tabela813[[#This Row],[C]],".",Tabela813[[#This Row],[O]],".",Tabela813[[#This Row],[E]],".",Tabela813[[#This Row],[D1]],".",Tabela813[[#This Row],[D2]],".",Tabela813[[#This Row],[D3]],".",Tabela813[[#This Row],[T]],".",Tabela813[[#This Row],[D4]]),"")</f>
        <v>1.7.5.0.00.0.0.00</v>
      </c>
      <c r="L1164" s="1" t="s">
        <v>477</v>
      </c>
      <c r="M1164" s="20" t="str">
        <f t="shared" si="23"/>
        <v>S</v>
      </c>
      <c r="N1164" s="20">
        <f>IF(VALUE(Tabela813[[#This Row],[RED]]) &gt; 0,1,0) + IF(VALUE(J1164)&gt;0,8,IF(VALUE(I1164)&gt;0,7,IF(VALUE(H1164)&gt;0,6,IF(VALUE(G1164)&gt;0,5,IF(VALUE(F1164)&gt;0,4,IF(VALUE(E1164)&gt;0,3,IF(VALUE(D1164)&gt;0,2,1)))))))</f>
        <v>3</v>
      </c>
      <c r="O1164" s="22" t="s">
        <v>45</v>
      </c>
      <c r="P1164" s="1" t="s">
        <v>478</v>
      </c>
      <c r="Q1164" s="1"/>
      <c r="R1164" s="39"/>
      <c r="S1164" s="154" t="s">
        <v>158</v>
      </c>
      <c r="T1164" s="7" t="str">
        <f>Tabela813[[#This Row],[NR]]&amp;" - "&amp;Tabela813[[#This Row],[Especificação]]</f>
        <v>1.7.5.0.00.0.0.00 - Transferências de Outras Instituições Públicas</v>
      </c>
    </row>
    <row r="1165" spans="1:20" ht="30" x14ac:dyDescent="0.25">
      <c r="A1165" s="179"/>
      <c r="B1165" s="52"/>
      <c r="C1165" s="22" t="s">
        <v>1537</v>
      </c>
      <c r="D1165" s="22" t="s">
        <v>1544</v>
      </c>
      <c r="E1165" s="22" t="s">
        <v>1548</v>
      </c>
      <c r="F1165" s="22" t="s">
        <v>1537</v>
      </c>
      <c r="G1165" s="22" t="s">
        <v>1543</v>
      </c>
      <c r="H1165" s="22" t="s">
        <v>1540</v>
      </c>
      <c r="I1165" s="22" t="s">
        <v>1540</v>
      </c>
      <c r="J1165" s="22" t="s">
        <v>1543</v>
      </c>
      <c r="K1165" s="20" t="str">
        <f>IF(Tabela813[[#This Row],[C]]&lt;&gt;"",IF(Tabela813[[#This Row],[RED]]&lt;&gt;"",(Tabela813[[#This Row],[RED]] &amp; "."),"") &amp; CONCATENATE(Tabela813[[#This Row],[C]],".",Tabela813[[#This Row],[O]],".",Tabela813[[#This Row],[E]],".",Tabela813[[#This Row],[D1]],".",Tabela813[[#This Row],[D2]],".",Tabela813[[#This Row],[D3]],".",Tabela813[[#This Row],[T]],".",Tabela813[[#This Row],[D4]]),"")</f>
        <v>1.7.5.1.00.0.0.00</v>
      </c>
      <c r="L1165" s="1" t="s">
        <v>479</v>
      </c>
      <c r="M1165" s="20" t="str">
        <f t="shared" si="23"/>
        <v>S</v>
      </c>
      <c r="N1165" s="20">
        <f>IF(VALUE(Tabela813[[#This Row],[RED]]) &gt; 0,1,0) + IF(VALUE(J1165)&gt;0,8,IF(VALUE(I1165)&gt;0,7,IF(VALUE(H1165)&gt;0,6,IF(VALUE(G1165)&gt;0,5,IF(VALUE(F1165)&gt;0,4,IF(VALUE(E1165)&gt;0,3,IF(VALUE(D1165)&gt;0,2,1)))))))</f>
        <v>4</v>
      </c>
      <c r="O1165" s="22" t="s">
        <v>45</v>
      </c>
      <c r="P1165" s="1" t="s">
        <v>3049</v>
      </c>
      <c r="Q1165" s="1"/>
      <c r="R1165" s="39"/>
      <c r="S1165" s="154" t="s">
        <v>158</v>
      </c>
      <c r="T1165" s="7" t="str">
        <f>Tabela813[[#This Row],[NR]]&amp;" - "&amp;Tabela813[[#This Row],[Especificação]]</f>
        <v>1.7.5.1.00.0.0.00 - Transferências de Recursos do Fundo de Manutenção e Desenvolvimento da Educação Básica e de Valorização dos Profissionais da Educação - FUNDEB</v>
      </c>
    </row>
    <row r="1166" spans="1:20" ht="30" x14ac:dyDescent="0.25">
      <c r="A1166" s="179"/>
      <c r="B1166" s="51"/>
      <c r="C1166" s="22" t="s">
        <v>1537</v>
      </c>
      <c r="D1166" s="22" t="s">
        <v>1544</v>
      </c>
      <c r="E1166" s="22" t="s">
        <v>1548</v>
      </c>
      <c r="F1166" s="22" t="s">
        <v>1537</v>
      </c>
      <c r="G1166" s="22" t="s">
        <v>1570</v>
      </c>
      <c r="H1166" s="22" t="s">
        <v>1540</v>
      </c>
      <c r="I1166" s="22" t="s">
        <v>1540</v>
      </c>
      <c r="J1166" s="22" t="s">
        <v>1543</v>
      </c>
      <c r="K1166" s="20" t="str">
        <f>IF(Tabela813[[#This Row],[C]]&lt;&gt;"",IF(Tabela813[[#This Row],[RED]]&lt;&gt;"",(Tabela813[[#This Row],[RED]] &amp; "."),"") &amp; CONCATENATE(Tabela813[[#This Row],[C]],".",Tabela813[[#This Row],[O]],".",Tabela813[[#This Row],[E]],".",Tabela813[[#This Row],[D1]],".",Tabela813[[#This Row],[D2]],".",Tabela813[[#This Row],[D3]],".",Tabela813[[#This Row],[T]],".",Tabela813[[#This Row],[D4]]),"")</f>
        <v>1.7.5.1.50.0.0.00</v>
      </c>
      <c r="L1166" s="23" t="s">
        <v>479</v>
      </c>
      <c r="M1166" s="20" t="str">
        <f t="shared" si="23"/>
        <v>S</v>
      </c>
      <c r="N1166" s="20">
        <f>IF(VALUE(Tabela813[[#This Row],[RED]]) &gt; 0,1,0) + IF(VALUE(J1166)&gt;0,8,IF(VALUE(I1166)&gt;0,7,IF(VALUE(H1166)&gt;0,6,IF(VALUE(G1166)&gt;0,5,IF(VALUE(F1166)&gt;0,4,IF(VALUE(E1166)&gt;0,3,IF(VALUE(D1166)&gt;0,2,1)))))))</f>
        <v>5</v>
      </c>
      <c r="O1166" s="22" t="s">
        <v>55</v>
      </c>
      <c r="P1166" s="1" t="s">
        <v>481</v>
      </c>
      <c r="Q1166" s="1"/>
      <c r="R1166" s="39"/>
      <c r="S1166" s="154" t="s">
        <v>158</v>
      </c>
      <c r="T1166" s="7" t="str">
        <f>Tabela813[[#This Row],[NR]]&amp;" - "&amp;Tabela813[[#This Row],[Especificação]]</f>
        <v>1.7.5.1.50.0.0.00 - Transferências de Recursos do Fundo de Manutenção e Desenvolvimento da Educação Básica e de Valorização dos Profissionais da Educação - FUNDEB</v>
      </c>
    </row>
    <row r="1167" spans="1:20" ht="45" x14ac:dyDescent="0.25">
      <c r="A1167" s="179"/>
      <c r="B1167" s="51"/>
      <c r="C1167" s="22" t="s">
        <v>1537</v>
      </c>
      <c r="D1167" s="22" t="s">
        <v>1544</v>
      </c>
      <c r="E1167" s="22" t="s">
        <v>1548</v>
      </c>
      <c r="F1167" s="22" t="s">
        <v>1537</v>
      </c>
      <c r="G1167" s="22" t="s">
        <v>1570</v>
      </c>
      <c r="H1167" s="22" t="s">
        <v>1540</v>
      </c>
      <c r="I1167" s="22" t="s">
        <v>1537</v>
      </c>
      <c r="J1167" s="22" t="s">
        <v>1543</v>
      </c>
      <c r="K1167" s="20" t="str">
        <f>IF(Tabela813[[#This Row],[C]]&lt;&gt;"",IF(Tabela813[[#This Row],[RED]]&lt;&gt;"",(Tabela813[[#This Row],[RED]] &amp; "."),"") &amp; CONCATENATE(Tabela813[[#This Row],[C]],".",Tabela813[[#This Row],[O]],".",Tabela813[[#This Row],[E]],".",Tabela813[[#This Row],[D1]],".",Tabela813[[#This Row],[D2]],".",Tabela813[[#This Row],[D3]],".",Tabela813[[#This Row],[T]],".",Tabela813[[#This Row],[D4]]),"")</f>
        <v>1.7.5.1.50.0.1.00</v>
      </c>
      <c r="L1167" s="23" t="s">
        <v>3836</v>
      </c>
      <c r="M1167" s="20" t="str">
        <f t="shared" si="23"/>
        <v>A</v>
      </c>
      <c r="N1167" s="20">
        <f>IF(VALUE(Tabela813[[#This Row],[RED]]) &gt; 0,1,0) + IF(VALUE(J1167)&gt;0,8,IF(VALUE(I1167)&gt;0,7,IF(VALUE(H1167)&gt;0,6,IF(VALUE(G1167)&gt;0,5,IF(VALUE(F1167)&gt;0,4,IF(VALUE(E1167)&gt;0,3,IF(VALUE(D1167)&gt;0,2,1)))))))</f>
        <v>7</v>
      </c>
      <c r="O1167" s="22" t="s">
        <v>55</v>
      </c>
      <c r="P1167" s="1" t="s">
        <v>481</v>
      </c>
      <c r="Q1167" s="1"/>
      <c r="R1167" s="39"/>
      <c r="S1167" s="154" t="s">
        <v>158</v>
      </c>
      <c r="T1167" s="7" t="str">
        <f>Tabela813[[#This Row],[NR]]&amp;" - "&amp;Tabela813[[#This Row],[Especificação]]</f>
        <v>1.7.5.1.50.0.1.00 - Transferências de Recursos do Fundo de Manutenção e Desenvolvimento da Educação Básica e de Valorização dos Profissionais da Educação - FUNDEB - Principal</v>
      </c>
    </row>
    <row r="1168" spans="1:20" x14ac:dyDescent="0.25">
      <c r="A1168" s="179"/>
      <c r="B1168" s="51"/>
      <c r="C1168" s="22" t="s">
        <v>1537</v>
      </c>
      <c r="D1168" s="22" t="s">
        <v>1544</v>
      </c>
      <c r="E1168" s="22" t="s">
        <v>1548</v>
      </c>
      <c r="F1168" s="22" t="s">
        <v>1549</v>
      </c>
      <c r="G1168" s="22" t="s">
        <v>1543</v>
      </c>
      <c r="H1168" s="22" t="s">
        <v>1540</v>
      </c>
      <c r="I1168" s="22" t="s">
        <v>1540</v>
      </c>
      <c r="J1168" s="22" t="s">
        <v>1543</v>
      </c>
      <c r="K1168" s="20" t="str">
        <f>IF(Tabela813[[#This Row],[C]]&lt;&gt;"",IF(Tabela813[[#This Row],[RED]]&lt;&gt;"",(Tabela813[[#This Row],[RED]] &amp; "."),"") &amp; CONCATENATE(Tabela813[[#This Row],[C]],".",Tabela813[[#This Row],[O]],".",Tabela813[[#This Row],[E]],".",Tabela813[[#This Row],[D1]],".",Tabela813[[#This Row],[D2]],".",Tabela813[[#This Row],[D3]],".",Tabela813[[#This Row],[T]],".",Tabela813[[#This Row],[D4]]),"")</f>
        <v>1.7.5.9.00.0.0.00</v>
      </c>
      <c r="L1168" s="23" t="s">
        <v>482</v>
      </c>
      <c r="M1168" s="20" t="str">
        <f t="shared" si="23"/>
        <v>S</v>
      </c>
      <c r="N1168" s="20">
        <f>IF(VALUE(Tabela813[[#This Row],[RED]]) &gt; 0,1,0) + IF(VALUE(J1168)&gt;0,8,IF(VALUE(I1168)&gt;0,7,IF(VALUE(H1168)&gt;0,6,IF(VALUE(G1168)&gt;0,5,IF(VALUE(F1168)&gt;0,4,IF(VALUE(E1168)&gt;0,3,IF(VALUE(D1168)&gt;0,2,1)))))))</f>
        <v>4</v>
      </c>
      <c r="O1168" s="22" t="s">
        <v>45</v>
      </c>
      <c r="P1168" s="1" t="s">
        <v>3050</v>
      </c>
      <c r="Q1168" s="1"/>
      <c r="R1168" s="39"/>
      <c r="S1168" s="154" t="s">
        <v>158</v>
      </c>
      <c r="T1168" s="7" t="str">
        <f>Tabela813[[#This Row],[NR]]&amp;" - "&amp;Tabela813[[#This Row],[Especificação]]</f>
        <v>1.7.5.9.00.0.0.00 - Demais Transferências de Outras Instituições Públicas</v>
      </c>
    </row>
    <row r="1169" spans="1:20" x14ac:dyDescent="0.25">
      <c r="A1169" s="179"/>
      <c r="B1169" s="51"/>
      <c r="C1169" s="22" t="s">
        <v>1537</v>
      </c>
      <c r="D1169" s="22" t="s">
        <v>1544</v>
      </c>
      <c r="E1169" s="22" t="s">
        <v>1548</v>
      </c>
      <c r="F1169" s="22" t="s">
        <v>1549</v>
      </c>
      <c r="G1169" s="22" t="s">
        <v>1553</v>
      </c>
      <c r="H1169" s="22" t="s">
        <v>1540</v>
      </c>
      <c r="I1169" s="22" t="s">
        <v>1540</v>
      </c>
      <c r="J1169" s="22" t="s">
        <v>1543</v>
      </c>
      <c r="K1169" s="20" t="str">
        <f>IF(Tabela813[[#This Row],[C]]&lt;&gt;"",IF(Tabela813[[#This Row],[RED]]&lt;&gt;"",(Tabela813[[#This Row],[RED]] &amp; "."),"") &amp; CONCATENATE(Tabela813[[#This Row],[C]],".",Tabela813[[#This Row],[O]],".",Tabela813[[#This Row],[E]],".",Tabela813[[#This Row],[D1]],".",Tabela813[[#This Row],[D2]],".",Tabela813[[#This Row],[D3]],".",Tabela813[[#This Row],[T]],".",Tabela813[[#This Row],[D4]]),"")</f>
        <v>1.7.5.9.99.0.0.00</v>
      </c>
      <c r="L1169" s="23" t="s">
        <v>482</v>
      </c>
      <c r="M1169" s="20" t="str">
        <f t="shared" si="23"/>
        <v>S</v>
      </c>
      <c r="N1169" s="20">
        <f>IF(VALUE(Tabela813[[#This Row],[RED]]) &gt; 0,1,0) + IF(VALUE(J1169)&gt;0,8,IF(VALUE(I1169)&gt;0,7,IF(VALUE(H1169)&gt;0,6,IF(VALUE(G1169)&gt;0,5,IF(VALUE(F1169)&gt;0,4,IF(VALUE(E1169)&gt;0,3,IF(VALUE(D1169)&gt;0,2,1)))))))</f>
        <v>5</v>
      </c>
      <c r="O1169" s="22" t="s">
        <v>51</v>
      </c>
      <c r="P1169" s="1" t="s">
        <v>483</v>
      </c>
      <c r="Q1169" s="1"/>
      <c r="R1169" s="39"/>
      <c r="S1169" s="154" t="s">
        <v>158</v>
      </c>
      <c r="T1169" s="7" t="str">
        <f>Tabela813[[#This Row],[NR]]&amp;" - "&amp;Tabela813[[#This Row],[Especificação]]</f>
        <v>1.7.5.9.99.0.0.00 - Demais Transferências de Outras Instituições Públicas</v>
      </c>
    </row>
    <row r="1170" spans="1:20" x14ac:dyDescent="0.25">
      <c r="A1170" s="179"/>
      <c r="B1170" s="51"/>
      <c r="C1170" s="22" t="s">
        <v>1537</v>
      </c>
      <c r="D1170" s="22" t="s">
        <v>1544</v>
      </c>
      <c r="E1170" s="22" t="s">
        <v>1548</v>
      </c>
      <c r="F1170" s="22" t="s">
        <v>1549</v>
      </c>
      <c r="G1170" s="22" t="s">
        <v>1553</v>
      </c>
      <c r="H1170" s="22" t="s">
        <v>1540</v>
      </c>
      <c r="I1170" s="22" t="s">
        <v>1537</v>
      </c>
      <c r="J1170" s="22" t="s">
        <v>1543</v>
      </c>
      <c r="K1170" s="20" t="str">
        <f>IF(Tabela813[[#This Row],[C]]&lt;&gt;"",IF(Tabela813[[#This Row],[RED]]&lt;&gt;"",(Tabela813[[#This Row],[RED]] &amp; "."),"") &amp; CONCATENATE(Tabela813[[#This Row],[C]],".",Tabela813[[#This Row],[O]],".",Tabela813[[#This Row],[E]],".",Tabela813[[#This Row],[D1]],".",Tabela813[[#This Row],[D2]],".",Tabela813[[#This Row],[D3]],".",Tabela813[[#This Row],[T]],".",Tabela813[[#This Row],[D4]]),"")</f>
        <v>1.7.5.9.99.0.1.00</v>
      </c>
      <c r="L1170" s="23" t="s">
        <v>1371</v>
      </c>
      <c r="M1170" s="20" t="str">
        <f t="shared" si="23"/>
        <v>A</v>
      </c>
      <c r="N1170" s="20">
        <f>IF(VALUE(Tabela813[[#This Row],[RED]]) &gt; 0,1,0) + IF(VALUE(J1170)&gt;0,8,IF(VALUE(I1170)&gt;0,7,IF(VALUE(H1170)&gt;0,6,IF(VALUE(G1170)&gt;0,5,IF(VALUE(F1170)&gt;0,4,IF(VALUE(E1170)&gt;0,3,IF(VALUE(D1170)&gt;0,2,1)))))))</f>
        <v>7</v>
      </c>
      <c r="O1170" s="22" t="s">
        <v>51</v>
      </c>
      <c r="P1170" s="1" t="s">
        <v>483</v>
      </c>
      <c r="Q1170" s="1"/>
      <c r="R1170" s="39"/>
      <c r="S1170" s="154" t="s">
        <v>158</v>
      </c>
      <c r="T1170" s="7" t="str">
        <f>Tabela813[[#This Row],[NR]]&amp;" - "&amp;Tabela813[[#This Row],[Especificação]]</f>
        <v>1.7.5.9.99.0.1.00 - Demais Transferências de Outras Instituições Públicas - Principal</v>
      </c>
    </row>
    <row r="1171" spans="1:20" ht="30" x14ac:dyDescent="0.25">
      <c r="A1171" s="179"/>
      <c r="B1171" s="51"/>
      <c r="C1171" s="22" t="s">
        <v>1537</v>
      </c>
      <c r="D1171" s="22" t="s">
        <v>1544</v>
      </c>
      <c r="E1171" s="22" t="s">
        <v>1542</v>
      </c>
      <c r="F1171" s="22" t="s">
        <v>1540</v>
      </c>
      <c r="G1171" s="22" t="s">
        <v>1543</v>
      </c>
      <c r="H1171" s="22" t="s">
        <v>1540</v>
      </c>
      <c r="I1171" s="22" t="s">
        <v>1540</v>
      </c>
      <c r="J1171" s="22" t="s">
        <v>1543</v>
      </c>
      <c r="K1171" s="20" t="str">
        <f>IF(Tabela813[[#This Row],[C]]&lt;&gt;"",IF(Tabela813[[#This Row],[RED]]&lt;&gt;"",(Tabela813[[#This Row],[RED]] &amp; "."),"") &amp; CONCATENATE(Tabela813[[#This Row],[C]],".",Tabela813[[#This Row],[O]],".",Tabela813[[#This Row],[E]],".",Tabela813[[#This Row],[D1]],".",Tabela813[[#This Row],[D2]],".",Tabela813[[#This Row],[D3]],".",Tabela813[[#This Row],[T]],".",Tabela813[[#This Row],[D4]]),"")</f>
        <v>1.7.6.0.00.0.0.00</v>
      </c>
      <c r="L1171" s="23" t="s">
        <v>484</v>
      </c>
      <c r="M1171" s="20" t="str">
        <f t="shared" si="23"/>
        <v>S</v>
      </c>
      <c r="N1171" s="20">
        <f>IF(VALUE(Tabela813[[#This Row],[RED]]) &gt; 0,1,0) + IF(VALUE(J1171)&gt;0,8,IF(VALUE(I1171)&gt;0,7,IF(VALUE(H1171)&gt;0,6,IF(VALUE(G1171)&gt;0,5,IF(VALUE(F1171)&gt;0,4,IF(VALUE(E1171)&gt;0,3,IF(VALUE(D1171)&gt;0,2,1)))))))</f>
        <v>3</v>
      </c>
      <c r="O1171" s="22" t="s">
        <v>45</v>
      </c>
      <c r="P1171" s="1" t="s">
        <v>485</v>
      </c>
      <c r="Q1171" s="1"/>
      <c r="R1171" s="39"/>
      <c r="S1171" s="154" t="s">
        <v>158</v>
      </c>
      <c r="T1171" s="7" t="str">
        <f>Tabela813[[#This Row],[NR]]&amp;" - "&amp;Tabela813[[#This Row],[Especificação]]</f>
        <v>1.7.6.0.00.0.0.00 - Transferências do Exterior</v>
      </c>
    </row>
    <row r="1172" spans="1:20" ht="30" x14ac:dyDescent="0.25">
      <c r="A1172" s="179"/>
      <c r="B1172" s="51"/>
      <c r="C1172" s="22" t="s">
        <v>1537</v>
      </c>
      <c r="D1172" s="22" t="s">
        <v>1544</v>
      </c>
      <c r="E1172" s="22" t="s">
        <v>1542</v>
      </c>
      <c r="F1172" s="22" t="s">
        <v>1537</v>
      </c>
      <c r="G1172" s="22" t="s">
        <v>1543</v>
      </c>
      <c r="H1172" s="22" t="s">
        <v>1540</v>
      </c>
      <c r="I1172" s="22" t="s">
        <v>1540</v>
      </c>
      <c r="J1172" s="22" t="s">
        <v>1543</v>
      </c>
      <c r="K1172" s="20" t="str">
        <f>IF(Tabela813[[#This Row],[C]]&lt;&gt;"",IF(Tabela813[[#This Row],[RED]]&lt;&gt;"",(Tabela813[[#This Row],[RED]] &amp; "."),"") &amp; CONCATENATE(Tabela813[[#This Row],[C]],".",Tabela813[[#This Row],[O]],".",Tabela813[[#This Row],[E]],".",Tabela813[[#This Row],[D1]],".",Tabela813[[#This Row],[D2]],".",Tabela813[[#This Row],[D3]],".",Tabela813[[#This Row],[T]],".",Tabela813[[#This Row],[D4]]),"")</f>
        <v>1.7.6.1.00.0.0.00</v>
      </c>
      <c r="L1172" s="23" t="s">
        <v>484</v>
      </c>
      <c r="M1172" s="20" t="str">
        <f t="shared" si="23"/>
        <v>S</v>
      </c>
      <c r="N1172" s="20">
        <f>IF(VALUE(Tabela813[[#This Row],[RED]]) &gt; 0,1,0) + IF(VALUE(J1172)&gt;0,8,IF(VALUE(I1172)&gt;0,7,IF(VALUE(H1172)&gt;0,6,IF(VALUE(G1172)&gt;0,5,IF(VALUE(F1172)&gt;0,4,IF(VALUE(E1172)&gt;0,3,IF(VALUE(D1172)&gt;0,2,1)))))))</f>
        <v>4</v>
      </c>
      <c r="O1172" s="22" t="s">
        <v>45</v>
      </c>
      <c r="P1172" s="1" t="s">
        <v>485</v>
      </c>
      <c r="Q1172" s="1"/>
      <c r="R1172" s="39"/>
      <c r="S1172" s="154" t="s">
        <v>158</v>
      </c>
      <c r="T1172" s="7" t="str">
        <f>Tabela813[[#This Row],[NR]]&amp;" - "&amp;Tabela813[[#This Row],[Especificação]]</f>
        <v>1.7.6.1.00.0.0.00 - Transferências do Exterior</v>
      </c>
    </row>
    <row r="1173" spans="1:20" ht="30" x14ac:dyDescent="0.25">
      <c r="A1173" s="179"/>
      <c r="B1173" s="51"/>
      <c r="C1173" s="22" t="s">
        <v>1537</v>
      </c>
      <c r="D1173" s="22" t="s">
        <v>1544</v>
      </c>
      <c r="E1173" s="22" t="s">
        <v>1542</v>
      </c>
      <c r="F1173" s="22" t="s">
        <v>1537</v>
      </c>
      <c r="G1173" s="22" t="s">
        <v>1570</v>
      </c>
      <c r="H1173" s="22" t="s">
        <v>1540</v>
      </c>
      <c r="I1173" s="22" t="s">
        <v>1540</v>
      </c>
      <c r="J1173" s="22" t="s">
        <v>1543</v>
      </c>
      <c r="K1173" s="20" t="str">
        <f>IF(Tabela813[[#This Row],[C]]&lt;&gt;"",IF(Tabela813[[#This Row],[RED]]&lt;&gt;"",(Tabela813[[#This Row],[RED]] &amp; "."),"") &amp; CONCATENATE(Tabela813[[#This Row],[C]],".",Tabela813[[#This Row],[O]],".",Tabela813[[#This Row],[E]],".",Tabela813[[#This Row],[D1]],".",Tabela813[[#This Row],[D2]],".",Tabela813[[#This Row],[D3]],".",Tabela813[[#This Row],[T]],".",Tabela813[[#This Row],[D4]]),"")</f>
        <v>1.7.6.1.50.0.0.00</v>
      </c>
      <c r="L1173" s="1" t="s">
        <v>486</v>
      </c>
      <c r="M1173" s="20" t="str">
        <f t="shared" si="23"/>
        <v>S</v>
      </c>
      <c r="N1173" s="20">
        <f>IF(VALUE(Tabela813[[#This Row],[RED]]) &gt; 0,1,0) + IF(VALUE(J1173)&gt;0,8,IF(VALUE(I1173)&gt;0,7,IF(VALUE(H1173)&gt;0,6,IF(VALUE(G1173)&gt;0,5,IF(VALUE(F1173)&gt;0,4,IF(VALUE(E1173)&gt;0,3,IF(VALUE(D1173)&gt;0,2,1)))))))</f>
        <v>5</v>
      </c>
      <c r="O1173" s="22" t="s">
        <v>55</v>
      </c>
      <c r="P1173" s="1" t="s">
        <v>487</v>
      </c>
      <c r="Q1173" s="1"/>
      <c r="R1173" s="39"/>
      <c r="S1173" s="154" t="s">
        <v>158</v>
      </c>
      <c r="T1173" s="7" t="str">
        <f>Tabela813[[#This Row],[NR]]&amp;" - "&amp;Tabela813[[#This Row],[Especificação]]</f>
        <v>1.7.6.1.50.0.0.00 - Transferências de Convênios do Exterior - Programas de Saúde</v>
      </c>
    </row>
    <row r="1174" spans="1:20" ht="30" x14ac:dyDescent="0.25">
      <c r="A1174" s="179"/>
      <c r="B1174" s="51"/>
      <c r="C1174" s="22" t="s">
        <v>1537</v>
      </c>
      <c r="D1174" s="22" t="s">
        <v>1544</v>
      </c>
      <c r="E1174" s="22" t="s">
        <v>1542</v>
      </c>
      <c r="F1174" s="22" t="s">
        <v>1537</v>
      </c>
      <c r="G1174" s="22" t="s">
        <v>1570</v>
      </c>
      <c r="H1174" s="22" t="s">
        <v>1540</v>
      </c>
      <c r="I1174" s="22" t="s">
        <v>1537</v>
      </c>
      <c r="J1174" s="22" t="s">
        <v>1543</v>
      </c>
      <c r="K1174" s="20" t="str">
        <f>IF(Tabela813[[#This Row],[C]]&lt;&gt;"",IF(Tabela813[[#This Row],[RED]]&lt;&gt;"",(Tabela813[[#This Row],[RED]] &amp; "."),"") &amp; CONCATENATE(Tabela813[[#This Row],[C]],".",Tabela813[[#This Row],[O]],".",Tabela813[[#This Row],[E]],".",Tabela813[[#This Row],[D1]],".",Tabela813[[#This Row],[D2]],".",Tabela813[[#This Row],[D3]],".",Tabela813[[#This Row],[T]],".",Tabela813[[#This Row],[D4]]),"")</f>
        <v>1.7.6.1.50.0.1.00</v>
      </c>
      <c r="L1174" s="1" t="s">
        <v>1372</v>
      </c>
      <c r="M1174" s="20" t="str">
        <f t="shared" si="23"/>
        <v>A</v>
      </c>
      <c r="N1174" s="20">
        <f>IF(VALUE(Tabela813[[#This Row],[RED]]) &gt; 0,1,0) + IF(VALUE(J1174)&gt;0,8,IF(VALUE(I1174)&gt;0,7,IF(VALUE(H1174)&gt;0,6,IF(VALUE(G1174)&gt;0,5,IF(VALUE(F1174)&gt;0,4,IF(VALUE(E1174)&gt;0,3,IF(VALUE(D1174)&gt;0,2,1)))))))</f>
        <v>7</v>
      </c>
      <c r="O1174" s="22" t="s">
        <v>55</v>
      </c>
      <c r="P1174" s="1" t="s">
        <v>487</v>
      </c>
      <c r="Q1174" s="1"/>
      <c r="R1174" s="39"/>
      <c r="S1174" s="154" t="s">
        <v>158</v>
      </c>
      <c r="T1174" s="7" t="str">
        <f>Tabela813[[#This Row],[NR]]&amp;" - "&amp;Tabela813[[#This Row],[Especificação]]</f>
        <v>1.7.6.1.50.0.1.00 - Transferências de Convênios do Exterior - Programas de Saúde - Principal</v>
      </c>
    </row>
    <row r="1175" spans="1:20" ht="45" x14ac:dyDescent="0.25">
      <c r="A1175" s="179"/>
      <c r="B1175" s="51"/>
      <c r="C1175" s="22" t="s">
        <v>1537</v>
      </c>
      <c r="D1175" s="22" t="s">
        <v>1544</v>
      </c>
      <c r="E1175" s="22" t="s">
        <v>1542</v>
      </c>
      <c r="F1175" s="22" t="s">
        <v>1537</v>
      </c>
      <c r="G1175" s="22" t="s">
        <v>1575</v>
      </c>
      <c r="H1175" s="22" t="s">
        <v>1540</v>
      </c>
      <c r="I1175" s="22" t="s">
        <v>1540</v>
      </c>
      <c r="J1175" s="22" t="s">
        <v>1543</v>
      </c>
      <c r="K1175" s="20" t="str">
        <f>IF(Tabela813[[#This Row],[C]]&lt;&gt;"",IF(Tabela813[[#This Row],[RED]]&lt;&gt;"",(Tabela813[[#This Row],[RED]] &amp; "."),"") &amp; CONCATENATE(Tabela813[[#This Row],[C]],".",Tabela813[[#This Row],[O]],".",Tabela813[[#This Row],[E]],".",Tabela813[[#This Row],[D1]],".",Tabela813[[#This Row],[D2]],".",Tabela813[[#This Row],[D3]],".",Tabela813[[#This Row],[T]],".",Tabela813[[#This Row],[D4]]),"")</f>
        <v>1.7.6.1.51.0.0.00</v>
      </c>
      <c r="L1175" s="23" t="s">
        <v>488</v>
      </c>
      <c r="M1175" s="20" t="str">
        <f t="shared" si="23"/>
        <v>S</v>
      </c>
      <c r="N1175" s="20">
        <f>IF(VALUE(Tabela813[[#This Row],[RED]]) &gt; 0,1,0) + IF(VALUE(J1175)&gt;0,8,IF(VALUE(I1175)&gt;0,7,IF(VALUE(H1175)&gt;0,6,IF(VALUE(G1175)&gt;0,5,IF(VALUE(F1175)&gt;0,4,IF(VALUE(E1175)&gt;0,3,IF(VALUE(D1175)&gt;0,2,1)))))))</f>
        <v>5</v>
      </c>
      <c r="O1175" s="22" t="s">
        <v>55</v>
      </c>
      <c r="P1175" s="1" t="s">
        <v>489</v>
      </c>
      <c r="Q1175" s="1"/>
      <c r="R1175" s="39"/>
      <c r="S1175" s="154" t="s">
        <v>158</v>
      </c>
      <c r="T1175" s="7" t="str">
        <f>Tabela813[[#This Row],[NR]]&amp;" - "&amp;Tabela813[[#This Row],[Especificação]]</f>
        <v>1.7.6.1.51.0.0.00 - Transferências de Convênios do Exterior - Programas de Educação</v>
      </c>
    </row>
    <row r="1176" spans="1:20" ht="45" x14ac:dyDescent="0.25">
      <c r="A1176" s="179"/>
      <c r="B1176" s="51"/>
      <c r="C1176" s="22" t="s">
        <v>1537</v>
      </c>
      <c r="D1176" s="22" t="s">
        <v>1544</v>
      </c>
      <c r="E1176" s="22" t="s">
        <v>1542</v>
      </c>
      <c r="F1176" s="22" t="s">
        <v>1537</v>
      </c>
      <c r="G1176" s="22" t="s">
        <v>1575</v>
      </c>
      <c r="H1176" s="22" t="s">
        <v>1540</v>
      </c>
      <c r="I1176" s="22" t="s">
        <v>1537</v>
      </c>
      <c r="J1176" s="22" t="s">
        <v>1543</v>
      </c>
      <c r="K1176" s="20" t="str">
        <f>IF(Tabela813[[#This Row],[C]]&lt;&gt;"",IF(Tabela813[[#This Row],[RED]]&lt;&gt;"",(Tabela813[[#This Row],[RED]] &amp; "."),"") &amp; CONCATENATE(Tabela813[[#This Row],[C]],".",Tabela813[[#This Row],[O]],".",Tabela813[[#This Row],[E]],".",Tabela813[[#This Row],[D1]],".",Tabela813[[#This Row],[D2]],".",Tabela813[[#This Row],[D3]],".",Tabela813[[#This Row],[T]],".",Tabela813[[#This Row],[D4]]),"")</f>
        <v>1.7.6.1.51.0.1.00</v>
      </c>
      <c r="L1176" s="23" t="s">
        <v>1373</v>
      </c>
      <c r="M1176" s="20" t="str">
        <f t="shared" si="23"/>
        <v>A</v>
      </c>
      <c r="N1176" s="20">
        <f>IF(VALUE(Tabela813[[#This Row],[RED]]) &gt; 0,1,0) + IF(VALUE(J1176)&gt;0,8,IF(VALUE(I1176)&gt;0,7,IF(VALUE(H1176)&gt;0,6,IF(VALUE(G1176)&gt;0,5,IF(VALUE(F1176)&gt;0,4,IF(VALUE(E1176)&gt;0,3,IF(VALUE(D1176)&gt;0,2,1)))))))</f>
        <v>7</v>
      </c>
      <c r="O1176" s="22" t="s">
        <v>55</v>
      </c>
      <c r="P1176" s="1" t="s">
        <v>489</v>
      </c>
      <c r="Q1176" s="1"/>
      <c r="R1176" s="39"/>
      <c r="S1176" s="154" t="s">
        <v>158</v>
      </c>
      <c r="T1176" s="7" t="str">
        <f>Tabela813[[#This Row],[NR]]&amp;" - "&amp;Tabela813[[#This Row],[Especificação]]</f>
        <v>1.7.6.1.51.0.1.00 - Transferências de Convênios do Exterior - Programas de Educação - Principal</v>
      </c>
    </row>
    <row r="1177" spans="1:20" ht="30" x14ac:dyDescent="0.25">
      <c r="A1177" s="179"/>
      <c r="B1177" s="51"/>
      <c r="C1177" s="22" t="s">
        <v>1537</v>
      </c>
      <c r="D1177" s="22" t="s">
        <v>1544</v>
      </c>
      <c r="E1177" s="22" t="s">
        <v>1542</v>
      </c>
      <c r="F1177" s="22" t="s">
        <v>1537</v>
      </c>
      <c r="G1177" s="22" t="s">
        <v>1553</v>
      </c>
      <c r="H1177" s="22" t="s">
        <v>1540</v>
      </c>
      <c r="I1177" s="22" t="s">
        <v>1540</v>
      </c>
      <c r="J1177" s="22" t="s">
        <v>1543</v>
      </c>
      <c r="K1177" s="20" t="str">
        <f>IF(Tabela813[[#This Row],[C]]&lt;&gt;"",IF(Tabela813[[#This Row],[RED]]&lt;&gt;"",(Tabela813[[#This Row],[RED]] &amp; "."),"") &amp; CONCATENATE(Tabela813[[#This Row],[C]],".",Tabela813[[#This Row],[O]],".",Tabela813[[#This Row],[E]],".",Tabela813[[#This Row],[D1]],".",Tabela813[[#This Row],[D2]],".",Tabela813[[#This Row],[D3]],".",Tabela813[[#This Row],[T]],".",Tabela813[[#This Row],[D4]]),"")</f>
        <v>1.7.6.1.99.0.0.00</v>
      </c>
      <c r="L1177" s="23" t="s">
        <v>3051</v>
      </c>
      <c r="M1177" s="20" t="str">
        <f t="shared" si="23"/>
        <v>S</v>
      </c>
      <c r="N1177" s="20">
        <f>IF(VALUE(Tabela813[[#This Row],[RED]]) &gt; 0,1,0) + IF(VALUE(J1177)&gt;0,8,IF(VALUE(I1177)&gt;0,7,IF(VALUE(H1177)&gt;0,6,IF(VALUE(G1177)&gt;0,5,IF(VALUE(F1177)&gt;0,4,IF(VALUE(E1177)&gt;0,3,IF(VALUE(D1177)&gt;0,2,1)))))))</f>
        <v>5</v>
      </c>
      <c r="O1177" s="22" t="s">
        <v>51</v>
      </c>
      <c r="P1177" s="1" t="s">
        <v>3052</v>
      </c>
      <c r="Q1177" s="1" t="s">
        <v>101</v>
      </c>
      <c r="R1177" s="39"/>
      <c r="S1177" s="154" t="s">
        <v>158</v>
      </c>
      <c r="T1177" s="7" t="str">
        <f>Tabela813[[#This Row],[NR]]&amp;" - "&amp;Tabela813[[#This Row],[Especificação]]</f>
        <v>1.7.6.1.99.0.0.00 - Outras Transferências do Exterior</v>
      </c>
    </row>
    <row r="1178" spans="1:20" ht="30" x14ac:dyDescent="0.25">
      <c r="A1178" s="179"/>
      <c r="B1178" s="51"/>
      <c r="C1178" s="22" t="s">
        <v>1537</v>
      </c>
      <c r="D1178" s="22" t="s">
        <v>1544</v>
      </c>
      <c r="E1178" s="22" t="s">
        <v>1542</v>
      </c>
      <c r="F1178" s="22" t="s">
        <v>1537</v>
      </c>
      <c r="G1178" s="22" t="s">
        <v>1553</v>
      </c>
      <c r="H1178" s="22" t="s">
        <v>1540</v>
      </c>
      <c r="I1178" s="22" t="s">
        <v>1537</v>
      </c>
      <c r="J1178" s="22" t="s">
        <v>1543</v>
      </c>
      <c r="K1178" s="20" t="str">
        <f>IF(Tabela813[[#This Row],[C]]&lt;&gt;"",IF(Tabela813[[#This Row],[RED]]&lt;&gt;"",(Tabela813[[#This Row],[RED]] &amp; "."),"") &amp; CONCATENATE(Tabela813[[#This Row],[C]],".",Tabela813[[#This Row],[O]],".",Tabela813[[#This Row],[E]],".",Tabela813[[#This Row],[D1]],".",Tabela813[[#This Row],[D2]],".",Tabela813[[#This Row],[D3]],".",Tabela813[[#This Row],[T]],".",Tabela813[[#This Row],[D4]]),"")</f>
        <v>1.7.6.1.99.0.1.00</v>
      </c>
      <c r="L1178" s="23" t="s">
        <v>3051</v>
      </c>
      <c r="M1178" s="20" t="str">
        <f t="shared" si="23"/>
        <v>A</v>
      </c>
      <c r="N1178" s="20">
        <f>IF(VALUE(Tabela813[[#This Row],[RED]]) &gt; 0,1,0) + IF(VALUE(J1178)&gt;0,8,IF(VALUE(I1178)&gt;0,7,IF(VALUE(H1178)&gt;0,6,IF(VALUE(G1178)&gt;0,5,IF(VALUE(F1178)&gt;0,4,IF(VALUE(E1178)&gt;0,3,IF(VALUE(D1178)&gt;0,2,1)))))))</f>
        <v>7</v>
      </c>
      <c r="O1178" s="22" t="s">
        <v>51</v>
      </c>
      <c r="P1178" s="1" t="s">
        <v>3052</v>
      </c>
      <c r="Q1178" s="1" t="s">
        <v>101</v>
      </c>
      <c r="R1178" s="39"/>
      <c r="S1178" s="154" t="s">
        <v>158</v>
      </c>
      <c r="T1178" s="7" t="str">
        <f>Tabela813[[#This Row],[NR]]&amp;" - "&amp;Tabela813[[#This Row],[Especificação]]</f>
        <v>1.7.6.1.99.0.1.00 - Outras Transferências do Exterior</v>
      </c>
    </row>
    <row r="1179" spans="1:20" x14ac:dyDescent="0.25">
      <c r="A1179" s="179"/>
      <c r="B1179" s="52"/>
      <c r="C1179" s="22" t="s">
        <v>1537</v>
      </c>
      <c r="D1179" s="22" t="s">
        <v>1544</v>
      </c>
      <c r="E1179" s="22" t="s">
        <v>1549</v>
      </c>
      <c r="F1179" s="22" t="s">
        <v>1540</v>
      </c>
      <c r="G1179" s="22" t="s">
        <v>1543</v>
      </c>
      <c r="H1179" s="22" t="s">
        <v>1540</v>
      </c>
      <c r="I1179" s="22" t="s">
        <v>1540</v>
      </c>
      <c r="J1179" s="22" t="s">
        <v>1543</v>
      </c>
      <c r="K1179" s="20" t="str">
        <f>IF(Tabela813[[#This Row],[C]]&lt;&gt;"",IF(Tabela813[[#This Row],[RED]]&lt;&gt;"",(Tabela813[[#This Row],[RED]] &amp; "."),"") &amp; CONCATENATE(Tabela813[[#This Row],[C]],".",Tabela813[[#This Row],[O]],".",Tabela813[[#This Row],[E]],".",Tabela813[[#This Row],[D1]],".",Tabela813[[#This Row],[D2]],".",Tabela813[[#This Row],[D3]],".",Tabela813[[#This Row],[T]],".",Tabela813[[#This Row],[D4]]),"")</f>
        <v>1.7.9.0.00.0.0.00</v>
      </c>
      <c r="L1179" s="1" t="s">
        <v>490</v>
      </c>
      <c r="M1179" s="20" t="str">
        <f t="shared" si="23"/>
        <v>S</v>
      </c>
      <c r="N1179" s="20">
        <f>IF(VALUE(Tabela813[[#This Row],[RED]]) &gt; 0,1,0) + IF(VALUE(J1179)&gt;0,8,IF(VALUE(I1179)&gt;0,7,IF(VALUE(H1179)&gt;0,6,IF(VALUE(G1179)&gt;0,5,IF(VALUE(F1179)&gt;0,4,IF(VALUE(E1179)&gt;0,3,IF(VALUE(D1179)&gt;0,2,1)))))))</f>
        <v>3</v>
      </c>
      <c r="O1179" s="22" t="s">
        <v>45</v>
      </c>
      <c r="P1179" s="1" t="s">
        <v>3053</v>
      </c>
      <c r="Q1179" s="1"/>
      <c r="R1179" s="39"/>
      <c r="S1179" s="154" t="s">
        <v>158</v>
      </c>
      <c r="T1179" s="7" t="str">
        <f>Tabela813[[#This Row],[NR]]&amp;" - "&amp;Tabela813[[#This Row],[Especificação]]</f>
        <v>1.7.9.0.00.0.0.00 - Demais Transferências Correntes</v>
      </c>
    </row>
    <row r="1180" spans="1:20" ht="45" x14ac:dyDescent="0.25">
      <c r="A1180" s="179"/>
      <c r="B1180" s="52"/>
      <c r="C1180" s="22" t="s">
        <v>1537</v>
      </c>
      <c r="D1180" s="22" t="s">
        <v>1544</v>
      </c>
      <c r="E1180" s="22" t="s">
        <v>1549</v>
      </c>
      <c r="F1180" s="22" t="s">
        <v>1537</v>
      </c>
      <c r="G1180" s="22" t="s">
        <v>1543</v>
      </c>
      <c r="H1180" s="22" t="s">
        <v>1540</v>
      </c>
      <c r="I1180" s="22" t="s">
        <v>1540</v>
      </c>
      <c r="J1180" s="22" t="s">
        <v>1543</v>
      </c>
      <c r="K1180" s="20" t="str">
        <f>IF(Tabela813[[#This Row],[C]]&lt;&gt;"",IF(Tabela813[[#This Row],[RED]]&lt;&gt;"",(Tabela813[[#This Row],[RED]] &amp; "."),"") &amp; CONCATENATE(Tabela813[[#This Row],[C]],".",Tabela813[[#This Row],[O]],".",Tabela813[[#This Row],[E]],".",Tabela813[[#This Row],[D1]],".",Tabela813[[#This Row],[D2]],".",Tabela813[[#This Row],[D3]],".",Tabela813[[#This Row],[T]],".",Tabela813[[#This Row],[D4]]),"")</f>
        <v>1.7.9.1.00.0.0.00</v>
      </c>
      <c r="L1180" s="1" t="s">
        <v>491</v>
      </c>
      <c r="M1180" s="20" t="str">
        <f t="shared" si="23"/>
        <v>S</v>
      </c>
      <c r="N1180" s="20">
        <f>IF(VALUE(Tabela813[[#This Row],[RED]]) &gt; 0,1,0) + IF(VALUE(J1180)&gt;0,8,IF(VALUE(I1180)&gt;0,7,IF(VALUE(H1180)&gt;0,6,IF(VALUE(G1180)&gt;0,5,IF(VALUE(F1180)&gt;0,4,IF(VALUE(E1180)&gt;0,3,IF(VALUE(D1180)&gt;0,2,1)))))))</f>
        <v>4</v>
      </c>
      <c r="O1180" s="22" t="s">
        <v>45</v>
      </c>
      <c r="P1180" s="1" t="s">
        <v>495</v>
      </c>
      <c r="Q1180" s="1"/>
      <c r="R1180" s="39"/>
      <c r="S1180" s="154" t="s">
        <v>158</v>
      </c>
      <c r="T1180" s="7" t="str">
        <f>Tabela813[[#This Row],[NR]]&amp;" - "&amp;Tabela813[[#This Row],[Especificação]]</f>
        <v>1.7.9.1.00.0.0.00 - Transferências de Pessoas Físicas</v>
      </c>
    </row>
    <row r="1181" spans="1:20" ht="45" x14ac:dyDescent="0.25">
      <c r="A1181" s="179"/>
      <c r="B1181" s="51"/>
      <c r="C1181" s="22" t="s">
        <v>1537</v>
      </c>
      <c r="D1181" s="22" t="s">
        <v>1544</v>
      </c>
      <c r="E1181" s="22" t="s">
        <v>1549</v>
      </c>
      <c r="F1181" s="22" t="s">
        <v>1537</v>
      </c>
      <c r="G1181" s="22" t="s">
        <v>1570</v>
      </c>
      <c r="H1181" s="22" t="s">
        <v>1540</v>
      </c>
      <c r="I1181" s="22" t="s">
        <v>1540</v>
      </c>
      <c r="J1181" s="22" t="s">
        <v>1543</v>
      </c>
      <c r="K1181" s="20" t="str">
        <f>IF(Tabela813[[#This Row],[C]]&lt;&gt;"",IF(Tabela813[[#This Row],[RED]]&lt;&gt;"",(Tabela813[[#This Row],[RED]] &amp; "."),"") &amp; CONCATENATE(Tabela813[[#This Row],[C]],".",Tabela813[[#This Row],[O]],".",Tabela813[[#This Row],[E]],".",Tabela813[[#This Row],[D1]],".",Tabela813[[#This Row],[D2]],".",Tabela813[[#This Row],[D3]],".",Tabela813[[#This Row],[T]],".",Tabela813[[#This Row],[D4]]),"")</f>
        <v>1.7.9.1.50.0.0.00</v>
      </c>
      <c r="L1181" s="1" t="s">
        <v>3837</v>
      </c>
      <c r="M1181" s="20" t="str">
        <f t="shared" si="23"/>
        <v>S</v>
      </c>
      <c r="N1181" s="20">
        <f>IF(VALUE(Tabela813[[#This Row],[RED]]) &gt; 0,1,0) + IF(VALUE(J1181)&gt;0,8,IF(VALUE(I1181)&gt;0,7,IF(VALUE(H1181)&gt;0,6,IF(VALUE(G1181)&gt;0,5,IF(VALUE(F1181)&gt;0,4,IF(VALUE(E1181)&gt;0,3,IF(VALUE(D1181)&gt;0,2,1)))))))</f>
        <v>5</v>
      </c>
      <c r="O1181" s="22" t="s">
        <v>55</v>
      </c>
      <c r="P1181" s="1" t="s">
        <v>492</v>
      </c>
      <c r="Q1181" s="1"/>
      <c r="R1181" s="39"/>
      <c r="S1181" s="154" t="s">
        <v>158</v>
      </c>
      <c r="T1181" s="7" t="str">
        <f>Tabela813[[#This Row],[NR]]&amp;" - "&amp;Tabela813[[#This Row],[Especificação]]</f>
        <v>1.7.9.1.50.0.0.00 - Transferências de Pessoas Físicas - Programas de Saúde</v>
      </c>
    </row>
    <row r="1182" spans="1:20" ht="45" x14ac:dyDescent="0.25">
      <c r="A1182" s="179"/>
      <c r="B1182" s="51"/>
      <c r="C1182" s="22" t="s">
        <v>1537</v>
      </c>
      <c r="D1182" s="22" t="s">
        <v>1544</v>
      </c>
      <c r="E1182" s="22" t="s">
        <v>1549</v>
      </c>
      <c r="F1182" s="22" t="s">
        <v>1537</v>
      </c>
      <c r="G1182" s="22" t="s">
        <v>1570</v>
      </c>
      <c r="H1182" s="22" t="s">
        <v>1540</v>
      </c>
      <c r="I1182" s="22" t="s">
        <v>1537</v>
      </c>
      <c r="J1182" s="22" t="s">
        <v>1543</v>
      </c>
      <c r="K1182" s="20" t="str">
        <f>IF(Tabela813[[#This Row],[C]]&lt;&gt;"",IF(Tabela813[[#This Row],[RED]]&lt;&gt;"",(Tabela813[[#This Row],[RED]] &amp; "."),"") &amp; CONCATENATE(Tabela813[[#This Row],[C]],".",Tabela813[[#This Row],[O]],".",Tabela813[[#This Row],[E]],".",Tabela813[[#This Row],[D1]],".",Tabela813[[#This Row],[D2]],".",Tabela813[[#This Row],[D3]],".",Tabela813[[#This Row],[T]],".",Tabela813[[#This Row],[D4]]),"")</f>
        <v>1.7.9.1.50.0.1.00</v>
      </c>
      <c r="L1182" s="1" t="s">
        <v>3838</v>
      </c>
      <c r="M1182" s="20" t="str">
        <f t="shared" si="23"/>
        <v>A</v>
      </c>
      <c r="N1182" s="20">
        <f>IF(VALUE(Tabela813[[#This Row],[RED]]) &gt; 0,1,0) + IF(VALUE(J1182)&gt;0,8,IF(VALUE(I1182)&gt;0,7,IF(VALUE(H1182)&gt;0,6,IF(VALUE(G1182)&gt;0,5,IF(VALUE(F1182)&gt;0,4,IF(VALUE(E1182)&gt;0,3,IF(VALUE(D1182)&gt;0,2,1)))))))</f>
        <v>7</v>
      </c>
      <c r="O1182" s="22" t="s">
        <v>55</v>
      </c>
      <c r="P1182" s="1" t="s">
        <v>492</v>
      </c>
      <c r="Q1182" s="1"/>
      <c r="R1182" s="39"/>
      <c r="S1182" s="154" t="s">
        <v>158</v>
      </c>
      <c r="T1182" s="7" t="str">
        <f>Tabela813[[#This Row],[NR]]&amp;" - "&amp;Tabela813[[#This Row],[Especificação]]</f>
        <v>1.7.9.1.50.0.1.00 - Transferências de Pessoas Físicas - Programas de Saúde - Principal</v>
      </c>
    </row>
    <row r="1183" spans="1:20" ht="45" x14ac:dyDescent="0.25">
      <c r="A1183" s="179"/>
      <c r="B1183" s="51"/>
      <c r="C1183" s="22" t="s">
        <v>1537</v>
      </c>
      <c r="D1183" s="22" t="s">
        <v>1544</v>
      </c>
      <c r="E1183" s="22" t="s">
        <v>1549</v>
      </c>
      <c r="F1183" s="22" t="s">
        <v>1537</v>
      </c>
      <c r="G1183" s="22" t="s">
        <v>1575</v>
      </c>
      <c r="H1183" s="22" t="s">
        <v>1540</v>
      </c>
      <c r="I1183" s="22" t="s">
        <v>1540</v>
      </c>
      <c r="J1183" s="22" t="s">
        <v>1543</v>
      </c>
      <c r="K1183" s="20" t="str">
        <f>IF(Tabela813[[#This Row],[C]]&lt;&gt;"",IF(Tabela813[[#This Row],[RED]]&lt;&gt;"",(Tabela813[[#This Row],[RED]] &amp; "."),"") &amp; CONCATENATE(Tabela813[[#This Row],[C]],".",Tabela813[[#This Row],[O]],".",Tabela813[[#This Row],[E]],".",Tabela813[[#This Row],[D1]],".",Tabela813[[#This Row],[D2]],".",Tabela813[[#This Row],[D3]],".",Tabela813[[#This Row],[T]],".",Tabela813[[#This Row],[D4]]),"")</f>
        <v>1.7.9.1.51.0.0.00</v>
      </c>
      <c r="L1183" s="23" t="s">
        <v>6220</v>
      </c>
      <c r="M1183" s="20" t="str">
        <f t="shared" si="23"/>
        <v>S</v>
      </c>
      <c r="N1183" s="20">
        <f>IF(VALUE(Tabela813[[#This Row],[RED]]) &gt; 0,1,0) + IF(VALUE(J1183)&gt;0,8,IF(VALUE(I1183)&gt;0,7,IF(VALUE(H1183)&gt;0,6,IF(VALUE(G1183)&gt;0,5,IF(VALUE(F1183)&gt;0,4,IF(VALUE(E1183)&gt;0,3,IF(VALUE(D1183)&gt;0,2,1)))))))</f>
        <v>5</v>
      </c>
      <c r="O1183" s="22" t="s">
        <v>55</v>
      </c>
      <c r="P1183" s="1" t="s">
        <v>494</v>
      </c>
      <c r="Q1183" s="1"/>
      <c r="R1183" s="39"/>
      <c r="S1183" s="154" t="s">
        <v>158</v>
      </c>
      <c r="T1183" s="7" t="str">
        <f>Tabela813[[#This Row],[NR]]&amp;" - "&amp;Tabela813[[#This Row],[Especificação]]</f>
        <v>1.7.9.1.51.0.0.00 - Transferências de Pessoas Físicas - Programas de Educação</v>
      </c>
    </row>
    <row r="1184" spans="1:20" ht="45" x14ac:dyDescent="0.25">
      <c r="A1184" s="179"/>
      <c r="B1184" s="51"/>
      <c r="C1184" s="22" t="s">
        <v>1537</v>
      </c>
      <c r="D1184" s="22" t="s">
        <v>1544</v>
      </c>
      <c r="E1184" s="22" t="s">
        <v>1549</v>
      </c>
      <c r="F1184" s="22" t="s">
        <v>1537</v>
      </c>
      <c r="G1184" s="22" t="s">
        <v>1575</v>
      </c>
      <c r="H1184" s="22" t="s">
        <v>1540</v>
      </c>
      <c r="I1184" s="22" t="s">
        <v>1537</v>
      </c>
      <c r="J1184" s="22" t="s">
        <v>1543</v>
      </c>
      <c r="K1184" s="20" t="str">
        <f>IF(Tabela813[[#This Row],[C]]&lt;&gt;"",IF(Tabela813[[#This Row],[RED]]&lt;&gt;"",(Tabela813[[#This Row],[RED]] &amp; "."),"") &amp; CONCATENATE(Tabela813[[#This Row],[C]],".",Tabela813[[#This Row],[O]],".",Tabela813[[#This Row],[E]],".",Tabela813[[#This Row],[D1]],".",Tabela813[[#This Row],[D2]],".",Tabela813[[#This Row],[D3]],".",Tabela813[[#This Row],[T]],".",Tabela813[[#This Row],[D4]]),"")</f>
        <v>1.7.9.1.51.0.1.00</v>
      </c>
      <c r="L1184" s="23" t="s">
        <v>6221</v>
      </c>
      <c r="M1184" s="20" t="str">
        <f t="shared" si="23"/>
        <v>A</v>
      </c>
      <c r="N1184" s="20">
        <f>IF(VALUE(Tabela813[[#This Row],[RED]]) &gt; 0,1,0) + IF(VALUE(J1184)&gt;0,8,IF(VALUE(I1184)&gt;0,7,IF(VALUE(H1184)&gt;0,6,IF(VALUE(G1184)&gt;0,5,IF(VALUE(F1184)&gt;0,4,IF(VALUE(E1184)&gt;0,3,IF(VALUE(D1184)&gt;0,2,1)))))))</f>
        <v>7</v>
      </c>
      <c r="O1184" s="22" t="s">
        <v>55</v>
      </c>
      <c r="P1184" s="1" t="s">
        <v>494</v>
      </c>
      <c r="Q1184" s="1"/>
      <c r="R1184" s="39"/>
      <c r="S1184" s="154" t="s">
        <v>158</v>
      </c>
      <c r="T1184" s="7" t="str">
        <f>Tabela813[[#This Row],[NR]]&amp;" - "&amp;Tabela813[[#This Row],[Especificação]]</f>
        <v>1.7.9.1.51.0.1.00 - Transferências de Pessoas Físicas - Programas de Educação - Principal</v>
      </c>
    </row>
    <row r="1185" spans="1:20" ht="30" x14ac:dyDescent="0.25">
      <c r="A1185" s="179"/>
      <c r="B1185" s="51"/>
      <c r="C1185" s="22" t="s">
        <v>1537</v>
      </c>
      <c r="D1185" s="22" t="s">
        <v>1544</v>
      </c>
      <c r="E1185" s="22" t="s">
        <v>1549</v>
      </c>
      <c r="F1185" s="22" t="s">
        <v>1537</v>
      </c>
      <c r="G1185" s="22" t="s">
        <v>1553</v>
      </c>
      <c r="H1185" s="22" t="s">
        <v>1540</v>
      </c>
      <c r="I1185" s="22" t="s">
        <v>1540</v>
      </c>
      <c r="J1185" s="22" t="s">
        <v>1543</v>
      </c>
      <c r="K1185" s="20" t="str">
        <f>IF(Tabela813[[#This Row],[C]]&lt;&gt;"",IF(Tabela813[[#This Row],[RED]]&lt;&gt;"",(Tabela813[[#This Row],[RED]] &amp; "."),"") &amp; CONCATENATE(Tabela813[[#This Row],[C]],".",Tabela813[[#This Row],[O]],".",Tabela813[[#This Row],[E]],".",Tabela813[[#This Row],[D1]],".",Tabela813[[#This Row],[D2]],".",Tabela813[[#This Row],[D3]],".",Tabela813[[#This Row],[T]],".",Tabela813[[#This Row],[D4]]),"")</f>
        <v>1.7.9.1.99.0.0.00</v>
      </c>
      <c r="L1185" s="23" t="s">
        <v>3054</v>
      </c>
      <c r="M1185" s="20" t="str">
        <f t="shared" si="23"/>
        <v>S</v>
      </c>
      <c r="N1185" s="20">
        <f>IF(VALUE(Tabela813[[#This Row],[RED]]) &gt; 0,1,0) + IF(VALUE(J1185)&gt;0,8,IF(VALUE(I1185)&gt;0,7,IF(VALUE(H1185)&gt;0,6,IF(VALUE(G1185)&gt;0,5,IF(VALUE(F1185)&gt;0,4,IF(VALUE(E1185)&gt;0,3,IF(VALUE(D1185)&gt;0,2,1)))))))</f>
        <v>5</v>
      </c>
      <c r="O1185" s="22" t="s">
        <v>55</v>
      </c>
      <c r="P1185" s="1" t="s">
        <v>3055</v>
      </c>
      <c r="Q1185" s="1"/>
      <c r="R1185" s="39"/>
      <c r="S1185" s="154" t="s">
        <v>158</v>
      </c>
      <c r="T1185" s="7" t="str">
        <f>Tabela813[[#This Row],[NR]]&amp;" - "&amp;Tabela813[[#This Row],[Especificação]]</f>
        <v>1.7.9.1.99.0.0.00 - Outras Transferências de Pessoas Físicas</v>
      </c>
    </row>
    <row r="1186" spans="1:20" ht="30" x14ac:dyDescent="0.25">
      <c r="A1186" s="179"/>
      <c r="B1186" s="51"/>
      <c r="C1186" s="22" t="s">
        <v>1537</v>
      </c>
      <c r="D1186" s="22" t="s">
        <v>1544</v>
      </c>
      <c r="E1186" s="22" t="s">
        <v>1549</v>
      </c>
      <c r="F1186" s="22" t="s">
        <v>1537</v>
      </c>
      <c r="G1186" s="22" t="s">
        <v>1553</v>
      </c>
      <c r="H1186" s="22" t="s">
        <v>1540</v>
      </c>
      <c r="I1186" s="22" t="s">
        <v>1537</v>
      </c>
      <c r="J1186" s="22" t="s">
        <v>1543</v>
      </c>
      <c r="K1186" s="20" t="str">
        <f>IF(Tabela813[[#This Row],[C]]&lt;&gt;"",IF(Tabela813[[#This Row],[RED]]&lt;&gt;"",(Tabela813[[#This Row],[RED]] &amp; "."),"") &amp; CONCATENATE(Tabela813[[#This Row],[C]],".",Tabela813[[#This Row],[O]],".",Tabela813[[#This Row],[E]],".",Tabela813[[#This Row],[D1]],".",Tabela813[[#This Row],[D2]],".",Tabela813[[#This Row],[D3]],".",Tabela813[[#This Row],[T]],".",Tabela813[[#This Row],[D4]]),"")</f>
        <v>1.7.9.1.99.0.1.00</v>
      </c>
      <c r="L1186" s="23" t="s">
        <v>3054</v>
      </c>
      <c r="M1186" s="20" t="str">
        <f t="shared" si="23"/>
        <v>A</v>
      </c>
      <c r="N1186" s="20">
        <f>IF(VALUE(Tabela813[[#This Row],[RED]]) &gt; 0,1,0) + IF(VALUE(J1186)&gt;0,8,IF(VALUE(I1186)&gt;0,7,IF(VALUE(H1186)&gt;0,6,IF(VALUE(G1186)&gt;0,5,IF(VALUE(F1186)&gt;0,4,IF(VALUE(E1186)&gt;0,3,IF(VALUE(D1186)&gt;0,2,1)))))))</f>
        <v>7</v>
      </c>
      <c r="O1186" s="22" t="s">
        <v>55</v>
      </c>
      <c r="P1186" s="1" t="s">
        <v>3055</v>
      </c>
      <c r="Q1186" s="1"/>
      <c r="R1186" s="39"/>
      <c r="S1186" s="154" t="s">
        <v>158</v>
      </c>
      <c r="T1186" s="7" t="str">
        <f>Tabela813[[#This Row],[NR]]&amp;" - "&amp;Tabela813[[#This Row],[Especificação]]</f>
        <v>1.7.9.1.99.0.1.00 - Outras Transferências de Pessoas Físicas</v>
      </c>
    </row>
    <row r="1187" spans="1:20" ht="30" x14ac:dyDescent="0.25">
      <c r="A1187" s="179"/>
      <c r="B1187" s="51"/>
      <c r="C1187" s="22" t="s">
        <v>1537</v>
      </c>
      <c r="D1187" s="22" t="s">
        <v>1544</v>
      </c>
      <c r="E1187" s="22" t="s">
        <v>1549</v>
      </c>
      <c r="F1187" s="22" t="s">
        <v>1546</v>
      </c>
      <c r="G1187" s="22" t="s">
        <v>1543</v>
      </c>
      <c r="H1187" s="22" t="s">
        <v>1540</v>
      </c>
      <c r="I1187" s="22" t="s">
        <v>1540</v>
      </c>
      <c r="J1187" s="22" t="s">
        <v>1543</v>
      </c>
      <c r="K1187" s="20" t="str">
        <f>IF(Tabela813[[#This Row],[C]]&lt;&gt;"",IF(Tabela813[[#This Row],[RED]]&lt;&gt;"",(Tabela813[[#This Row],[RED]] &amp; "."),"") &amp; CONCATENATE(Tabela813[[#This Row],[C]],".",Tabela813[[#This Row],[O]],".",Tabela813[[#This Row],[E]],".",Tabela813[[#This Row],[D1]],".",Tabela813[[#This Row],[D2]],".",Tabela813[[#This Row],[D3]],".",Tabela813[[#This Row],[T]],".",Tabela813[[#This Row],[D4]]),"")</f>
        <v>1.7.9.2.00.0.0.00</v>
      </c>
      <c r="L1187" s="1" t="s">
        <v>496</v>
      </c>
      <c r="M1187" s="20" t="str">
        <f t="shared" si="23"/>
        <v>S</v>
      </c>
      <c r="N1187" s="20">
        <f>IF(VALUE(Tabela813[[#This Row],[RED]]) &gt; 0,1,0) + IF(VALUE(J1187)&gt;0,8,IF(VALUE(I1187)&gt;0,7,IF(VALUE(H1187)&gt;0,6,IF(VALUE(G1187)&gt;0,5,IF(VALUE(F1187)&gt;0,4,IF(VALUE(E1187)&gt;0,3,IF(VALUE(D1187)&gt;0,2,1)))))))</f>
        <v>4</v>
      </c>
      <c r="O1187" s="22" t="s">
        <v>45</v>
      </c>
      <c r="P1187" s="1" t="s">
        <v>497</v>
      </c>
      <c r="Q1187" s="1"/>
      <c r="R1187" s="39"/>
      <c r="S1187" s="154" t="s">
        <v>158</v>
      </c>
      <c r="T1187" s="7" t="str">
        <f>Tabela813[[#This Row],[NR]]&amp;" - "&amp;Tabela813[[#This Row],[Especificação]]</f>
        <v>1.7.9.2.00.0.0.00 - Transferências Provenientes de Depósitos Não Identificados</v>
      </c>
    </row>
    <row r="1188" spans="1:20" ht="30" x14ac:dyDescent="0.25">
      <c r="A1188" s="179"/>
      <c r="B1188" s="51"/>
      <c r="C1188" s="22" t="s">
        <v>1537</v>
      </c>
      <c r="D1188" s="22" t="s">
        <v>1544</v>
      </c>
      <c r="E1188" s="22" t="s">
        <v>1549</v>
      </c>
      <c r="F1188" s="22" t="s">
        <v>1546</v>
      </c>
      <c r="G1188" s="22" t="s">
        <v>1539</v>
      </c>
      <c r="H1188" s="22" t="s">
        <v>1540</v>
      </c>
      <c r="I1188" s="22" t="s">
        <v>1540</v>
      </c>
      <c r="J1188" s="22" t="s">
        <v>1543</v>
      </c>
      <c r="K1188" s="20" t="str">
        <f>IF(Tabela813[[#This Row],[C]]&lt;&gt;"",IF(Tabela813[[#This Row],[RED]]&lt;&gt;"",(Tabela813[[#This Row],[RED]] &amp; "."),"") &amp; CONCATENATE(Tabela813[[#This Row],[C]],".",Tabela813[[#This Row],[O]],".",Tabela813[[#This Row],[E]],".",Tabela813[[#This Row],[D1]],".",Tabela813[[#This Row],[D2]],".",Tabela813[[#This Row],[D3]],".",Tabela813[[#This Row],[T]],".",Tabela813[[#This Row],[D4]]),"")</f>
        <v>1.7.9.2.01.0.0.00</v>
      </c>
      <c r="L1188" s="1" t="s">
        <v>496</v>
      </c>
      <c r="M1188" s="20" t="str">
        <f t="shared" si="23"/>
        <v>S</v>
      </c>
      <c r="N1188" s="20">
        <f>IF(VALUE(Tabela813[[#This Row],[RED]]) &gt; 0,1,0) + IF(VALUE(J1188)&gt;0,8,IF(VALUE(I1188)&gt;0,7,IF(VALUE(H1188)&gt;0,6,IF(VALUE(G1188)&gt;0,5,IF(VALUE(F1188)&gt;0,4,IF(VALUE(E1188)&gt;0,3,IF(VALUE(D1188)&gt;0,2,1)))))))</f>
        <v>5</v>
      </c>
      <c r="O1188" s="22" t="s">
        <v>51</v>
      </c>
      <c r="P1188" s="1" t="s">
        <v>3056</v>
      </c>
      <c r="Q1188" s="1"/>
      <c r="R1188" s="39"/>
      <c r="S1188" s="154" t="s">
        <v>158</v>
      </c>
      <c r="T1188" s="7" t="str">
        <f>Tabela813[[#This Row],[NR]]&amp;" - "&amp;Tabela813[[#This Row],[Especificação]]</f>
        <v>1.7.9.2.01.0.0.00 - Transferências Provenientes de Depósitos Não Identificados</v>
      </c>
    </row>
    <row r="1189" spans="1:20" ht="30" x14ac:dyDescent="0.25">
      <c r="A1189" s="179"/>
      <c r="B1189" s="51"/>
      <c r="C1189" s="22" t="s">
        <v>1537</v>
      </c>
      <c r="D1189" s="22" t="s">
        <v>1544</v>
      </c>
      <c r="E1189" s="22" t="s">
        <v>1549</v>
      </c>
      <c r="F1189" s="22" t="s">
        <v>1546</v>
      </c>
      <c r="G1189" s="22" t="s">
        <v>1539</v>
      </c>
      <c r="H1189" s="22" t="s">
        <v>1540</v>
      </c>
      <c r="I1189" s="22" t="s">
        <v>1537</v>
      </c>
      <c r="J1189" s="22" t="s">
        <v>1543</v>
      </c>
      <c r="K1189" s="20" t="str">
        <f>IF(Tabela813[[#This Row],[C]]&lt;&gt;"",IF(Tabela813[[#This Row],[RED]]&lt;&gt;"",(Tabela813[[#This Row],[RED]] &amp; "."),"") &amp; CONCATENATE(Tabela813[[#This Row],[C]],".",Tabela813[[#This Row],[O]],".",Tabela813[[#This Row],[E]],".",Tabela813[[#This Row],[D1]],".",Tabela813[[#This Row],[D2]],".",Tabela813[[#This Row],[D3]],".",Tabela813[[#This Row],[T]],".",Tabela813[[#This Row],[D4]]),"")</f>
        <v>1.7.9.2.01.0.1.00</v>
      </c>
      <c r="L1189" s="23" t="s">
        <v>1374</v>
      </c>
      <c r="M1189" s="20" t="str">
        <f t="shared" si="23"/>
        <v>A</v>
      </c>
      <c r="N1189" s="20">
        <f>IF(VALUE(Tabela813[[#This Row],[RED]]) &gt; 0,1,0) + IF(VALUE(J1189)&gt;0,8,IF(VALUE(I1189)&gt;0,7,IF(VALUE(H1189)&gt;0,6,IF(VALUE(G1189)&gt;0,5,IF(VALUE(F1189)&gt;0,4,IF(VALUE(E1189)&gt;0,3,IF(VALUE(D1189)&gt;0,2,1)))))))</f>
        <v>7</v>
      </c>
      <c r="O1189" s="22" t="s">
        <v>51</v>
      </c>
      <c r="P1189" s="1" t="s">
        <v>3056</v>
      </c>
      <c r="Q1189" s="1"/>
      <c r="R1189" s="39"/>
      <c r="S1189" s="154" t="s">
        <v>158</v>
      </c>
      <c r="T1189" s="7" t="str">
        <f>Tabela813[[#This Row],[NR]]&amp;" - "&amp;Tabela813[[#This Row],[Especificação]]</f>
        <v>1.7.9.2.01.0.1.00 - Transferências Provenientes de Depósitos Não Identificados - Principal</v>
      </c>
    </row>
    <row r="1190" spans="1:20" x14ac:dyDescent="0.25">
      <c r="A1190" s="179"/>
      <c r="B1190" s="51"/>
      <c r="C1190" s="22" t="s">
        <v>1537</v>
      </c>
      <c r="D1190" s="22" t="s">
        <v>1544</v>
      </c>
      <c r="E1190" s="22" t="s">
        <v>1549</v>
      </c>
      <c r="F1190" s="22" t="s">
        <v>1549</v>
      </c>
      <c r="G1190" s="22" t="s">
        <v>1543</v>
      </c>
      <c r="H1190" s="22" t="s">
        <v>1540</v>
      </c>
      <c r="I1190" s="22" t="s">
        <v>1540</v>
      </c>
      <c r="J1190" s="22" t="s">
        <v>1543</v>
      </c>
      <c r="K1190" s="20" t="str">
        <f>IF(Tabela813[[#This Row],[C]]&lt;&gt;"",IF(Tabela813[[#This Row],[RED]]&lt;&gt;"",(Tabela813[[#This Row],[RED]] &amp; "."),"") &amp; CONCATENATE(Tabela813[[#This Row],[C]],".",Tabela813[[#This Row],[O]],".",Tabela813[[#This Row],[E]],".",Tabela813[[#This Row],[D1]],".",Tabela813[[#This Row],[D2]],".",Tabela813[[#This Row],[D3]],".",Tabela813[[#This Row],[T]],".",Tabela813[[#This Row],[D4]]),"")</f>
        <v>1.7.9.9.00.0.0.00</v>
      </c>
      <c r="L1190" s="23" t="s">
        <v>498</v>
      </c>
      <c r="M1190" s="20" t="str">
        <f t="shared" si="23"/>
        <v>S</v>
      </c>
      <c r="N1190" s="20">
        <f>IF(VALUE(Tabela813[[#This Row],[RED]]) &gt; 0,1,0) + IF(VALUE(J1190)&gt;0,8,IF(VALUE(I1190)&gt;0,7,IF(VALUE(H1190)&gt;0,6,IF(VALUE(G1190)&gt;0,5,IF(VALUE(F1190)&gt;0,4,IF(VALUE(E1190)&gt;0,3,IF(VALUE(D1190)&gt;0,2,1)))))))</f>
        <v>4</v>
      </c>
      <c r="O1190" s="22" t="s">
        <v>45</v>
      </c>
      <c r="P1190" s="58" t="s">
        <v>3057</v>
      </c>
      <c r="Q1190" s="1"/>
      <c r="R1190" s="39"/>
      <c r="S1190" s="154" t="s">
        <v>158</v>
      </c>
      <c r="T1190" s="7" t="str">
        <f>Tabela813[[#This Row],[NR]]&amp;" - "&amp;Tabela813[[#This Row],[Especificação]]</f>
        <v>1.7.9.9.00.0.0.00 - Outras Transferências Correntes</v>
      </c>
    </row>
    <row r="1191" spans="1:20" x14ac:dyDescent="0.25">
      <c r="A1191" s="179"/>
      <c r="B1191" s="51"/>
      <c r="C1191" s="22" t="s">
        <v>1537</v>
      </c>
      <c r="D1191" s="22" t="s">
        <v>1544</v>
      </c>
      <c r="E1191" s="22" t="s">
        <v>1549</v>
      </c>
      <c r="F1191" s="22" t="s">
        <v>1549</v>
      </c>
      <c r="G1191" s="22" t="s">
        <v>1553</v>
      </c>
      <c r="H1191" s="22" t="s">
        <v>1540</v>
      </c>
      <c r="I1191" s="22" t="s">
        <v>1540</v>
      </c>
      <c r="J1191" s="22" t="s">
        <v>1543</v>
      </c>
      <c r="K1191" s="20" t="str">
        <f>IF(Tabela813[[#This Row],[C]]&lt;&gt;"",IF(Tabela813[[#This Row],[RED]]&lt;&gt;"",(Tabela813[[#This Row],[RED]] &amp; "."),"") &amp; CONCATENATE(Tabela813[[#This Row],[C]],".",Tabela813[[#This Row],[O]],".",Tabela813[[#This Row],[E]],".",Tabela813[[#This Row],[D1]],".",Tabela813[[#This Row],[D2]],".",Tabela813[[#This Row],[D3]],".",Tabela813[[#This Row],[T]],".",Tabela813[[#This Row],[D4]]),"")</f>
        <v>1.7.9.9.99.0.0.00</v>
      </c>
      <c r="L1191" s="23" t="s">
        <v>498</v>
      </c>
      <c r="M1191" s="20" t="str">
        <f t="shared" ref="M1191:M1254" si="25">IF(N1191 &lt; N1192,"S","A")</f>
        <v>S</v>
      </c>
      <c r="N1191" s="20">
        <f>IF(VALUE(Tabela813[[#This Row],[RED]]) &gt; 0,1,0) + IF(VALUE(J1191)&gt;0,8,IF(VALUE(I1191)&gt;0,7,IF(VALUE(H1191)&gt;0,6,IF(VALUE(G1191)&gt;0,5,IF(VALUE(F1191)&gt;0,4,IF(VALUE(E1191)&gt;0,3,IF(VALUE(D1191)&gt;0,2,1)))))))</f>
        <v>5</v>
      </c>
      <c r="O1191" s="22" t="s">
        <v>51</v>
      </c>
      <c r="P1191" s="1" t="s">
        <v>3058</v>
      </c>
      <c r="Q1191" s="1"/>
      <c r="R1191" s="39"/>
      <c r="S1191" s="154" t="s">
        <v>158</v>
      </c>
      <c r="T1191" s="7" t="str">
        <f>Tabela813[[#This Row],[NR]]&amp;" - "&amp;Tabela813[[#This Row],[Especificação]]</f>
        <v>1.7.9.9.99.0.0.00 - Outras Transferências Correntes</v>
      </c>
    </row>
    <row r="1192" spans="1:20" x14ac:dyDescent="0.25">
      <c r="A1192" s="179"/>
      <c r="B1192" s="51"/>
      <c r="C1192" s="22" t="s">
        <v>1537</v>
      </c>
      <c r="D1192" s="22" t="s">
        <v>1544</v>
      </c>
      <c r="E1192" s="22" t="s">
        <v>1549</v>
      </c>
      <c r="F1192" s="22" t="s">
        <v>1549</v>
      </c>
      <c r="G1192" s="22" t="s">
        <v>1553</v>
      </c>
      <c r="H1192" s="22" t="s">
        <v>1540</v>
      </c>
      <c r="I1192" s="22" t="s">
        <v>1537</v>
      </c>
      <c r="J1192" s="22" t="s">
        <v>1543</v>
      </c>
      <c r="K1192" s="20" t="str">
        <f>IF(Tabela813[[#This Row],[C]]&lt;&gt;"",IF(Tabela813[[#This Row],[RED]]&lt;&gt;"",(Tabela813[[#This Row],[RED]] &amp; "."),"") &amp; CONCATENATE(Tabela813[[#This Row],[C]],".",Tabela813[[#This Row],[O]],".",Tabela813[[#This Row],[E]],".",Tabela813[[#This Row],[D1]],".",Tabela813[[#This Row],[D2]],".",Tabela813[[#This Row],[D3]],".",Tabela813[[#This Row],[T]],".",Tabela813[[#This Row],[D4]]),"")</f>
        <v>1.7.9.9.99.0.1.00</v>
      </c>
      <c r="L1192" s="23" t="s">
        <v>1375</v>
      </c>
      <c r="M1192" s="20" t="str">
        <f t="shared" si="25"/>
        <v>A</v>
      </c>
      <c r="N1192" s="20">
        <f>IF(VALUE(Tabela813[[#This Row],[RED]]) &gt; 0,1,0) + IF(VALUE(J1192)&gt;0,8,IF(VALUE(I1192)&gt;0,7,IF(VALUE(H1192)&gt;0,6,IF(VALUE(G1192)&gt;0,5,IF(VALUE(F1192)&gt;0,4,IF(VALUE(E1192)&gt;0,3,IF(VALUE(D1192)&gt;0,2,1)))))))</f>
        <v>7</v>
      </c>
      <c r="O1192" s="22" t="s">
        <v>51</v>
      </c>
      <c r="P1192" s="1" t="s">
        <v>3057</v>
      </c>
      <c r="Q1192" s="1"/>
      <c r="R1192" s="39"/>
      <c r="S1192" s="154" t="s">
        <v>158</v>
      </c>
      <c r="T1192" s="7" t="str">
        <f>Tabela813[[#This Row],[NR]]&amp;" - "&amp;Tabela813[[#This Row],[Especificação]]</f>
        <v>1.7.9.9.99.0.1.00 - Outras Transferências Correntes - Principal</v>
      </c>
    </row>
    <row r="1193" spans="1:20" x14ac:dyDescent="0.25">
      <c r="A1193" s="179"/>
      <c r="B1193" s="51"/>
      <c r="C1193" s="22" t="s">
        <v>1537</v>
      </c>
      <c r="D1193" s="22" t="s">
        <v>1549</v>
      </c>
      <c r="E1193" s="22" t="s">
        <v>1540</v>
      </c>
      <c r="F1193" s="22" t="s">
        <v>1540</v>
      </c>
      <c r="G1193" s="22" t="s">
        <v>1543</v>
      </c>
      <c r="H1193" s="22" t="s">
        <v>1540</v>
      </c>
      <c r="I1193" s="22" t="s">
        <v>1540</v>
      </c>
      <c r="J1193" s="22" t="s">
        <v>1543</v>
      </c>
      <c r="K1193" s="20" t="str">
        <f>IF(Tabela813[[#This Row],[C]]&lt;&gt;"",IF(Tabela813[[#This Row],[RED]]&lt;&gt;"",(Tabela813[[#This Row],[RED]] &amp; "."),"") &amp; CONCATENATE(Tabela813[[#This Row],[C]],".",Tabela813[[#This Row],[O]],".",Tabela813[[#This Row],[E]],".",Tabela813[[#This Row],[D1]],".",Tabela813[[#This Row],[D2]],".",Tabela813[[#This Row],[D3]],".",Tabela813[[#This Row],[T]],".",Tabela813[[#This Row],[D4]]),"")</f>
        <v>1.9.0.0.00.0.0.00</v>
      </c>
      <c r="L1193" s="23" t="s">
        <v>499</v>
      </c>
      <c r="M1193" s="20" t="str">
        <f t="shared" si="25"/>
        <v>S</v>
      </c>
      <c r="N1193" s="20">
        <f>IF(VALUE(Tabela813[[#This Row],[RED]]) &gt; 0,1,0) + IF(VALUE(J1193)&gt;0,8,IF(VALUE(I1193)&gt;0,7,IF(VALUE(H1193)&gt;0,6,IF(VALUE(G1193)&gt;0,5,IF(VALUE(F1193)&gt;0,4,IF(VALUE(E1193)&gt;0,3,IF(VALUE(D1193)&gt;0,2,1)))))))</f>
        <v>2</v>
      </c>
      <c r="O1193" s="22" t="s">
        <v>45</v>
      </c>
      <c r="P1193" s="1" t="s">
        <v>500</v>
      </c>
      <c r="Q1193" s="1"/>
      <c r="R1193" s="39"/>
      <c r="S1193" s="154" t="s">
        <v>158</v>
      </c>
      <c r="T1193" s="7" t="str">
        <f>Tabela813[[#This Row],[NR]]&amp;" - "&amp;Tabela813[[#This Row],[Especificação]]</f>
        <v>1.9.0.0.00.0.0.00 - Outras Receitas Correntes</v>
      </c>
    </row>
    <row r="1194" spans="1:20" x14ac:dyDescent="0.25">
      <c r="A1194" s="179"/>
      <c r="B1194" s="51"/>
      <c r="C1194" s="22" t="s">
        <v>1537</v>
      </c>
      <c r="D1194" s="22" t="s">
        <v>1549</v>
      </c>
      <c r="E1194" s="22" t="s">
        <v>1537</v>
      </c>
      <c r="F1194" s="22" t="s">
        <v>1540</v>
      </c>
      <c r="G1194" s="22" t="s">
        <v>1543</v>
      </c>
      <c r="H1194" s="22" t="s">
        <v>1540</v>
      </c>
      <c r="I1194" s="22" t="s">
        <v>1540</v>
      </c>
      <c r="J1194" s="22" t="s">
        <v>1543</v>
      </c>
      <c r="K1194" s="20" t="str">
        <f>IF(Tabela813[[#This Row],[C]]&lt;&gt;"",IF(Tabela813[[#This Row],[RED]]&lt;&gt;"",(Tabela813[[#This Row],[RED]] &amp; "."),"") &amp; CONCATENATE(Tabela813[[#This Row],[C]],".",Tabela813[[#This Row],[O]],".",Tabela813[[#This Row],[E]],".",Tabela813[[#This Row],[D1]],".",Tabela813[[#This Row],[D2]],".",Tabela813[[#This Row],[D3]],".",Tabela813[[#This Row],[T]],".",Tabela813[[#This Row],[D4]]),"")</f>
        <v>1.9.1.0.00.0.0.00</v>
      </c>
      <c r="L1194" s="23" t="s">
        <v>501</v>
      </c>
      <c r="M1194" s="20" t="str">
        <f t="shared" si="25"/>
        <v>S</v>
      </c>
      <c r="N1194" s="20">
        <f>IF(VALUE(Tabela813[[#This Row],[RED]]) &gt; 0,1,0) + IF(VALUE(J1194)&gt;0,8,IF(VALUE(I1194)&gt;0,7,IF(VALUE(H1194)&gt;0,6,IF(VALUE(G1194)&gt;0,5,IF(VALUE(F1194)&gt;0,4,IF(VALUE(E1194)&gt;0,3,IF(VALUE(D1194)&gt;0,2,1)))))))</f>
        <v>3</v>
      </c>
      <c r="O1194" s="22" t="s">
        <v>45</v>
      </c>
      <c r="P1194" s="1" t="s">
        <v>502</v>
      </c>
      <c r="Q1194" s="1"/>
      <c r="R1194" s="39"/>
      <c r="S1194" s="154" t="s">
        <v>158</v>
      </c>
      <c r="T1194" s="7" t="str">
        <f>Tabela813[[#This Row],[NR]]&amp;" - "&amp;Tabela813[[#This Row],[Especificação]]</f>
        <v>1.9.1.0.00.0.0.00 - Multas Administrativas, Contratuais e Judiciais</v>
      </c>
    </row>
    <row r="1195" spans="1:20" x14ac:dyDescent="0.25">
      <c r="A1195" s="179"/>
      <c r="B1195" s="51"/>
      <c r="C1195" s="22" t="s">
        <v>1537</v>
      </c>
      <c r="D1195" s="22" t="s">
        <v>1549</v>
      </c>
      <c r="E1195" s="22" t="s">
        <v>1537</v>
      </c>
      <c r="F1195" s="22" t="s">
        <v>1537</v>
      </c>
      <c r="G1195" s="22" t="s">
        <v>1543</v>
      </c>
      <c r="H1195" s="22" t="s">
        <v>1540</v>
      </c>
      <c r="I1195" s="22" t="s">
        <v>1540</v>
      </c>
      <c r="J1195" s="22" t="s">
        <v>1543</v>
      </c>
      <c r="K1195" s="20" t="str">
        <f>IF(Tabela813[[#This Row],[C]]&lt;&gt;"",IF(Tabela813[[#This Row],[RED]]&lt;&gt;"",(Tabela813[[#This Row],[RED]] &amp; "."),"") &amp; CONCATENATE(Tabela813[[#This Row],[C]],".",Tabela813[[#This Row],[O]],".",Tabela813[[#This Row],[E]],".",Tabela813[[#This Row],[D1]],".",Tabela813[[#This Row],[D2]],".",Tabela813[[#This Row],[D3]],".",Tabela813[[#This Row],[T]],".",Tabela813[[#This Row],[D4]]),"")</f>
        <v>1.9.1.1.00.0.0.00</v>
      </c>
      <c r="L1195" s="23" t="s">
        <v>501</v>
      </c>
      <c r="M1195" s="20" t="str">
        <f t="shared" si="25"/>
        <v>S</v>
      </c>
      <c r="N1195" s="20">
        <f>IF(VALUE(Tabela813[[#This Row],[RED]]) &gt; 0,1,0) + IF(VALUE(J1195)&gt;0,8,IF(VALUE(I1195)&gt;0,7,IF(VALUE(H1195)&gt;0,6,IF(VALUE(G1195)&gt;0,5,IF(VALUE(F1195)&gt;0,4,IF(VALUE(E1195)&gt;0,3,IF(VALUE(D1195)&gt;0,2,1)))))))</f>
        <v>4</v>
      </c>
      <c r="O1195" s="22" t="s">
        <v>45</v>
      </c>
      <c r="P1195" s="1" t="s">
        <v>3059</v>
      </c>
      <c r="Q1195" s="1"/>
      <c r="R1195" s="39"/>
      <c r="S1195" s="154" t="s">
        <v>158</v>
      </c>
      <c r="T1195" s="7" t="str">
        <f>Tabela813[[#This Row],[NR]]&amp;" - "&amp;Tabela813[[#This Row],[Especificação]]</f>
        <v>1.9.1.1.00.0.0.00 - Multas Administrativas, Contratuais e Judiciais</v>
      </c>
    </row>
    <row r="1196" spans="1:20" ht="60" x14ac:dyDescent="0.25">
      <c r="A1196" s="179"/>
      <c r="B1196" s="51"/>
      <c r="C1196" s="22" t="s">
        <v>1537</v>
      </c>
      <c r="D1196" s="22" t="s">
        <v>1549</v>
      </c>
      <c r="E1196" s="22" t="s">
        <v>1537</v>
      </c>
      <c r="F1196" s="22" t="s">
        <v>1537</v>
      </c>
      <c r="G1196" s="22" t="s">
        <v>1539</v>
      </c>
      <c r="H1196" s="22" t="s">
        <v>1540</v>
      </c>
      <c r="I1196" s="22" t="s">
        <v>1540</v>
      </c>
      <c r="J1196" s="22" t="s">
        <v>1543</v>
      </c>
      <c r="K1196" s="20" t="str">
        <f>IF(Tabela813[[#This Row],[C]]&lt;&gt;"",IF(Tabela813[[#This Row],[RED]]&lt;&gt;"",(Tabela813[[#This Row],[RED]] &amp; "."),"") &amp; CONCATENATE(Tabela813[[#This Row],[C]],".",Tabela813[[#This Row],[O]],".",Tabela813[[#This Row],[E]],".",Tabela813[[#This Row],[D1]],".",Tabela813[[#This Row],[D2]],".",Tabela813[[#This Row],[D3]],".",Tabela813[[#This Row],[T]],".",Tabela813[[#This Row],[D4]]),"")</f>
        <v>1.9.1.1.01.0.0.00</v>
      </c>
      <c r="L1196" s="23" t="s">
        <v>503</v>
      </c>
      <c r="M1196" s="20" t="str">
        <f t="shared" si="25"/>
        <v>S</v>
      </c>
      <c r="N1196" s="20">
        <f>IF(VALUE(Tabela813[[#This Row],[RED]]) &gt; 0,1,0) + IF(VALUE(J1196)&gt;0,8,IF(VALUE(I1196)&gt;0,7,IF(VALUE(H1196)&gt;0,6,IF(VALUE(G1196)&gt;0,5,IF(VALUE(F1196)&gt;0,4,IF(VALUE(E1196)&gt;0,3,IF(VALUE(D1196)&gt;0,2,1)))))))</f>
        <v>5</v>
      </c>
      <c r="O1196" s="22" t="s">
        <v>51</v>
      </c>
      <c r="P1196" s="1" t="s">
        <v>504</v>
      </c>
      <c r="Q1196" s="1"/>
      <c r="R1196" s="39"/>
      <c r="S1196" s="154" t="s">
        <v>158</v>
      </c>
      <c r="T1196" s="7" t="str">
        <f>Tabela813[[#This Row],[NR]]&amp;" - "&amp;Tabela813[[#This Row],[Especificação]]</f>
        <v>1.9.1.1.01.0.0.00 - Multas Previstas em Legislação Específica</v>
      </c>
    </row>
    <row r="1197" spans="1:20" ht="60" x14ac:dyDescent="0.25">
      <c r="A1197" s="179"/>
      <c r="B1197" s="51"/>
      <c r="C1197" s="22" t="s">
        <v>1537</v>
      </c>
      <c r="D1197" s="22" t="s">
        <v>1549</v>
      </c>
      <c r="E1197" s="22" t="s">
        <v>1537</v>
      </c>
      <c r="F1197" s="22" t="s">
        <v>1537</v>
      </c>
      <c r="G1197" s="22" t="s">
        <v>1539</v>
      </c>
      <c r="H1197" s="22" t="s">
        <v>1540</v>
      </c>
      <c r="I1197" s="22" t="s">
        <v>1537</v>
      </c>
      <c r="J1197" s="22" t="s">
        <v>1543</v>
      </c>
      <c r="K1197" s="20" t="str">
        <f>IF(Tabela813[[#This Row],[C]]&lt;&gt;"",IF(Tabela813[[#This Row],[RED]]&lt;&gt;"",(Tabela813[[#This Row],[RED]] &amp; "."),"") &amp; CONCATENATE(Tabela813[[#This Row],[C]],".",Tabela813[[#This Row],[O]],".",Tabela813[[#This Row],[E]],".",Tabela813[[#This Row],[D1]],".",Tabela813[[#This Row],[D2]],".",Tabela813[[#This Row],[D3]],".",Tabela813[[#This Row],[T]],".",Tabela813[[#This Row],[D4]]),"")</f>
        <v>1.9.1.1.01.0.1.00</v>
      </c>
      <c r="L1197" s="23" t="s">
        <v>1376</v>
      </c>
      <c r="M1197" s="20" t="str">
        <f t="shared" si="25"/>
        <v>A</v>
      </c>
      <c r="N1197" s="20">
        <f>IF(VALUE(Tabela813[[#This Row],[RED]]) &gt; 0,1,0) + IF(VALUE(J1197)&gt;0,8,IF(VALUE(I1197)&gt;0,7,IF(VALUE(H1197)&gt;0,6,IF(VALUE(G1197)&gt;0,5,IF(VALUE(F1197)&gt;0,4,IF(VALUE(E1197)&gt;0,3,IF(VALUE(D1197)&gt;0,2,1)))))))</f>
        <v>7</v>
      </c>
      <c r="O1197" s="22" t="s">
        <v>51</v>
      </c>
      <c r="P1197" s="1" t="s">
        <v>504</v>
      </c>
      <c r="Q1197" s="1"/>
      <c r="R1197" s="39"/>
      <c r="S1197" s="154" t="s">
        <v>158</v>
      </c>
      <c r="T1197" s="7" t="str">
        <f>Tabela813[[#This Row],[NR]]&amp;" - "&amp;Tabela813[[#This Row],[Especificação]]</f>
        <v>1.9.1.1.01.0.1.00 - Multas Previstas em Legislação Específica - Principal</v>
      </c>
    </row>
    <row r="1198" spans="1:20" ht="60" x14ac:dyDescent="0.25">
      <c r="A1198" s="179"/>
      <c r="B1198" s="51"/>
      <c r="C1198" s="22" t="s">
        <v>1537</v>
      </c>
      <c r="D1198" s="22" t="s">
        <v>1549</v>
      </c>
      <c r="E1198" s="22" t="s">
        <v>1537</v>
      </c>
      <c r="F1198" s="22" t="s">
        <v>1537</v>
      </c>
      <c r="G1198" s="22" t="s">
        <v>1539</v>
      </c>
      <c r="H1198" s="22" t="s">
        <v>1540</v>
      </c>
      <c r="I1198" s="22" t="s">
        <v>1546</v>
      </c>
      <c r="J1198" s="22" t="s">
        <v>1543</v>
      </c>
      <c r="K1198" s="20" t="str">
        <f>IF(Tabela813[[#This Row],[C]]&lt;&gt;"",IF(Tabela813[[#This Row],[RED]]&lt;&gt;"",(Tabela813[[#This Row],[RED]] &amp; "."),"") &amp; CONCATENATE(Tabela813[[#This Row],[C]],".",Tabela813[[#This Row],[O]],".",Tabela813[[#This Row],[E]],".",Tabela813[[#This Row],[D1]],".",Tabela813[[#This Row],[D2]],".",Tabela813[[#This Row],[D3]],".",Tabela813[[#This Row],[T]],".",Tabela813[[#This Row],[D4]]),"")</f>
        <v>1.9.1.1.01.0.2.00</v>
      </c>
      <c r="L1198" s="23" t="s">
        <v>1377</v>
      </c>
      <c r="M1198" s="20" t="str">
        <f t="shared" si="25"/>
        <v>A</v>
      </c>
      <c r="N1198" s="20">
        <f>IF(VALUE(Tabela813[[#This Row],[RED]]) &gt; 0,1,0) + IF(VALUE(J1198)&gt;0,8,IF(VALUE(I1198)&gt;0,7,IF(VALUE(H1198)&gt;0,6,IF(VALUE(G1198)&gt;0,5,IF(VALUE(F1198)&gt;0,4,IF(VALUE(E1198)&gt;0,3,IF(VALUE(D1198)&gt;0,2,1)))))))</f>
        <v>7</v>
      </c>
      <c r="O1198" s="22" t="s">
        <v>51</v>
      </c>
      <c r="P1198" s="1" t="s">
        <v>504</v>
      </c>
      <c r="Q1198" s="1"/>
      <c r="R1198" s="39"/>
      <c r="S1198" s="154" t="s">
        <v>158</v>
      </c>
      <c r="T1198" s="7" t="str">
        <f>Tabela813[[#This Row],[NR]]&amp;" - "&amp;Tabela813[[#This Row],[Especificação]]</f>
        <v>1.9.1.1.01.0.2.00 - Multas Previstas em Legislação Específica - Multas e Juros de Mora</v>
      </c>
    </row>
    <row r="1199" spans="1:20" ht="60" x14ac:dyDescent="0.25">
      <c r="A1199" s="179"/>
      <c r="B1199" s="51"/>
      <c r="C1199" s="22" t="s">
        <v>1537</v>
      </c>
      <c r="D1199" s="22" t="s">
        <v>1549</v>
      </c>
      <c r="E1199" s="22" t="s">
        <v>1537</v>
      </c>
      <c r="F1199" s="22" t="s">
        <v>1537</v>
      </c>
      <c r="G1199" s="22" t="s">
        <v>1539</v>
      </c>
      <c r="H1199" s="22" t="s">
        <v>1540</v>
      </c>
      <c r="I1199" s="22" t="s">
        <v>1538</v>
      </c>
      <c r="J1199" s="22" t="s">
        <v>1543</v>
      </c>
      <c r="K1199" s="20" t="str">
        <f>IF(Tabela813[[#This Row],[C]]&lt;&gt;"",IF(Tabela813[[#This Row],[RED]]&lt;&gt;"",(Tabela813[[#This Row],[RED]] &amp; "."),"") &amp; CONCATENATE(Tabela813[[#This Row],[C]],".",Tabela813[[#This Row],[O]],".",Tabela813[[#This Row],[E]],".",Tabela813[[#This Row],[D1]],".",Tabela813[[#This Row],[D2]],".",Tabela813[[#This Row],[D3]],".",Tabela813[[#This Row],[T]],".",Tabela813[[#This Row],[D4]]),"")</f>
        <v>1.9.1.1.01.0.3.00</v>
      </c>
      <c r="L1199" s="23" t="s">
        <v>1378</v>
      </c>
      <c r="M1199" s="20" t="str">
        <f t="shared" si="25"/>
        <v>A</v>
      </c>
      <c r="N1199" s="20">
        <f>IF(VALUE(Tabela813[[#This Row],[RED]]) &gt; 0,1,0) + IF(VALUE(J1199)&gt;0,8,IF(VALUE(I1199)&gt;0,7,IF(VALUE(H1199)&gt;0,6,IF(VALUE(G1199)&gt;0,5,IF(VALUE(F1199)&gt;0,4,IF(VALUE(E1199)&gt;0,3,IF(VALUE(D1199)&gt;0,2,1)))))))</f>
        <v>7</v>
      </c>
      <c r="O1199" s="22" t="s">
        <v>51</v>
      </c>
      <c r="P1199" s="1" t="s">
        <v>504</v>
      </c>
      <c r="Q1199" s="1"/>
      <c r="R1199" s="39"/>
      <c r="S1199" s="154" t="s">
        <v>158</v>
      </c>
      <c r="T1199" s="7" t="str">
        <f>Tabela813[[#This Row],[NR]]&amp;" - "&amp;Tabela813[[#This Row],[Especificação]]</f>
        <v>1.9.1.1.01.0.3.00 - Multas Previstas em Legislação Específica - Dívida Ativa</v>
      </c>
    </row>
    <row r="1200" spans="1:20" ht="60" x14ac:dyDescent="0.25">
      <c r="A1200" s="179"/>
      <c r="B1200" s="51"/>
      <c r="C1200" s="22" t="s">
        <v>1537</v>
      </c>
      <c r="D1200" s="22" t="s">
        <v>1549</v>
      </c>
      <c r="E1200" s="22" t="s">
        <v>1537</v>
      </c>
      <c r="F1200" s="22" t="s">
        <v>1537</v>
      </c>
      <c r="G1200" s="22" t="s">
        <v>1539</v>
      </c>
      <c r="H1200" s="22" t="s">
        <v>1540</v>
      </c>
      <c r="I1200" s="22" t="s">
        <v>1547</v>
      </c>
      <c r="J1200" s="22" t="s">
        <v>1543</v>
      </c>
      <c r="K1200" s="20" t="str">
        <f>IF(Tabela813[[#This Row],[C]]&lt;&gt;"",IF(Tabela813[[#This Row],[RED]]&lt;&gt;"",(Tabela813[[#This Row],[RED]] &amp; "."),"") &amp; CONCATENATE(Tabela813[[#This Row],[C]],".",Tabela813[[#This Row],[O]],".",Tabela813[[#This Row],[E]],".",Tabela813[[#This Row],[D1]],".",Tabela813[[#This Row],[D2]],".",Tabela813[[#This Row],[D3]],".",Tabela813[[#This Row],[T]],".",Tabela813[[#This Row],[D4]]),"")</f>
        <v>1.9.1.1.01.0.4.00</v>
      </c>
      <c r="L1200" s="23" t="s">
        <v>1379</v>
      </c>
      <c r="M1200" s="20" t="str">
        <f t="shared" si="25"/>
        <v>A</v>
      </c>
      <c r="N1200" s="20">
        <f>IF(VALUE(Tabela813[[#This Row],[RED]]) &gt; 0,1,0) + IF(VALUE(J1200)&gt;0,8,IF(VALUE(I1200)&gt;0,7,IF(VALUE(H1200)&gt;0,6,IF(VALUE(G1200)&gt;0,5,IF(VALUE(F1200)&gt;0,4,IF(VALUE(E1200)&gt;0,3,IF(VALUE(D1200)&gt;0,2,1)))))))</f>
        <v>7</v>
      </c>
      <c r="O1200" s="22" t="s">
        <v>51</v>
      </c>
      <c r="P1200" s="1" t="s">
        <v>504</v>
      </c>
      <c r="Q1200" s="1"/>
      <c r="R1200" s="39"/>
      <c r="S1200" s="154" t="s">
        <v>158</v>
      </c>
      <c r="T1200" s="7" t="str">
        <f>Tabela813[[#This Row],[NR]]&amp;" - "&amp;Tabela813[[#This Row],[Especificação]]</f>
        <v>1.9.1.1.01.0.4.00 - Multas Previstas em Legislação Específica - Dívida Ativa - Multas e Juros de Mora da Dívida Ativa</v>
      </c>
    </row>
    <row r="1201" spans="1:20" ht="60" x14ac:dyDescent="0.25">
      <c r="A1201" s="179"/>
      <c r="B1201" s="51"/>
      <c r="C1201" s="22" t="s">
        <v>1537</v>
      </c>
      <c r="D1201" s="22" t="s">
        <v>1549</v>
      </c>
      <c r="E1201" s="22" t="s">
        <v>1537</v>
      </c>
      <c r="F1201" s="22" t="s">
        <v>1537</v>
      </c>
      <c r="G1201" s="22" t="s">
        <v>1539</v>
      </c>
      <c r="H1201" s="22" t="s">
        <v>1540</v>
      </c>
      <c r="I1201" s="22" t="s">
        <v>1548</v>
      </c>
      <c r="J1201" s="22" t="s">
        <v>1543</v>
      </c>
      <c r="K1201" s="20" t="str">
        <f>IF(Tabela813[[#This Row],[C]]&lt;&gt;"",IF(Tabela813[[#This Row],[RED]]&lt;&gt;"",(Tabela813[[#This Row],[RED]] &amp; "."),"") &amp; CONCATENATE(Tabela813[[#This Row],[C]],".",Tabela813[[#This Row],[O]],".",Tabela813[[#This Row],[E]],".",Tabela813[[#This Row],[D1]],".",Tabela813[[#This Row],[D2]],".",Tabela813[[#This Row],[D3]],".",Tabela813[[#This Row],[T]],".",Tabela813[[#This Row],[D4]]),"")</f>
        <v>1.9.1.1.01.0.5.00</v>
      </c>
      <c r="L1201" s="23" t="s">
        <v>1380</v>
      </c>
      <c r="M1201" s="20" t="str">
        <f t="shared" si="25"/>
        <v>A</v>
      </c>
      <c r="N1201" s="20">
        <f>IF(VALUE(Tabela813[[#This Row],[RED]]) &gt; 0,1,0) + IF(VALUE(J1201)&gt;0,8,IF(VALUE(I1201)&gt;0,7,IF(VALUE(H1201)&gt;0,6,IF(VALUE(G1201)&gt;0,5,IF(VALUE(F1201)&gt;0,4,IF(VALUE(E1201)&gt;0,3,IF(VALUE(D1201)&gt;0,2,1)))))))</f>
        <v>7</v>
      </c>
      <c r="O1201" s="22" t="s">
        <v>51</v>
      </c>
      <c r="P1201" s="1" t="s">
        <v>504</v>
      </c>
      <c r="Q1201" s="1"/>
      <c r="R1201" s="39"/>
      <c r="S1201" s="154" t="s">
        <v>158</v>
      </c>
      <c r="T1201" s="7" t="str">
        <f>Tabela813[[#This Row],[NR]]&amp;" - "&amp;Tabela813[[#This Row],[Especificação]]</f>
        <v>1.9.1.1.01.0.5.00 - Multas Previstas em Legislação Específica - Multas</v>
      </c>
    </row>
    <row r="1202" spans="1:20" ht="60" x14ac:dyDescent="0.25">
      <c r="A1202" s="179"/>
      <c r="B1202" s="51"/>
      <c r="C1202" s="22" t="s">
        <v>1537</v>
      </c>
      <c r="D1202" s="22" t="s">
        <v>1549</v>
      </c>
      <c r="E1202" s="22" t="s">
        <v>1537</v>
      </c>
      <c r="F1202" s="22" t="s">
        <v>1537</v>
      </c>
      <c r="G1202" s="22" t="s">
        <v>1539</v>
      </c>
      <c r="H1202" s="22" t="s">
        <v>1540</v>
      </c>
      <c r="I1202" s="22" t="s">
        <v>1542</v>
      </c>
      <c r="J1202" s="22" t="s">
        <v>1543</v>
      </c>
      <c r="K1202" s="20" t="str">
        <f>IF(Tabela813[[#This Row],[C]]&lt;&gt;"",IF(Tabela813[[#This Row],[RED]]&lt;&gt;"",(Tabela813[[#This Row],[RED]] &amp; "."),"") &amp; CONCATENATE(Tabela813[[#This Row],[C]],".",Tabela813[[#This Row],[O]],".",Tabela813[[#This Row],[E]],".",Tabela813[[#This Row],[D1]],".",Tabela813[[#This Row],[D2]],".",Tabela813[[#This Row],[D3]],".",Tabela813[[#This Row],[T]],".",Tabela813[[#This Row],[D4]]),"")</f>
        <v>1.9.1.1.01.0.6.00</v>
      </c>
      <c r="L1202" s="23" t="s">
        <v>1381</v>
      </c>
      <c r="M1202" s="20" t="str">
        <f t="shared" si="25"/>
        <v>A</v>
      </c>
      <c r="N1202" s="20">
        <f>IF(VALUE(Tabela813[[#This Row],[RED]]) &gt; 0,1,0) + IF(VALUE(J1202)&gt;0,8,IF(VALUE(I1202)&gt;0,7,IF(VALUE(H1202)&gt;0,6,IF(VALUE(G1202)&gt;0,5,IF(VALUE(F1202)&gt;0,4,IF(VALUE(E1202)&gt;0,3,IF(VALUE(D1202)&gt;0,2,1)))))))</f>
        <v>7</v>
      </c>
      <c r="O1202" s="22" t="s">
        <v>51</v>
      </c>
      <c r="P1202" s="1" t="s">
        <v>504</v>
      </c>
      <c r="Q1202" s="1"/>
      <c r="R1202" s="39"/>
      <c r="S1202" s="154" t="s">
        <v>158</v>
      </c>
      <c r="T1202" s="7" t="str">
        <f>Tabela813[[#This Row],[NR]]&amp;" - "&amp;Tabela813[[#This Row],[Especificação]]</f>
        <v>1.9.1.1.01.0.6.00 - Multas Previstas em Legislação Específica - Juros de Mora</v>
      </c>
    </row>
    <row r="1203" spans="1:20" ht="60" x14ac:dyDescent="0.25">
      <c r="A1203" s="179"/>
      <c r="B1203" s="51"/>
      <c r="C1203" s="22" t="s">
        <v>1537</v>
      </c>
      <c r="D1203" s="22" t="s">
        <v>1549</v>
      </c>
      <c r="E1203" s="22" t="s">
        <v>1537</v>
      </c>
      <c r="F1203" s="22" t="s">
        <v>1537</v>
      </c>
      <c r="G1203" s="22" t="s">
        <v>1539</v>
      </c>
      <c r="H1203" s="22" t="s">
        <v>1540</v>
      </c>
      <c r="I1203" s="22" t="s">
        <v>1544</v>
      </c>
      <c r="J1203" s="22" t="s">
        <v>1543</v>
      </c>
      <c r="K1203" s="20" t="str">
        <f>IF(Tabela813[[#This Row],[C]]&lt;&gt;"",IF(Tabela813[[#This Row],[RED]]&lt;&gt;"",(Tabela813[[#This Row],[RED]] &amp; "."),"") &amp; CONCATENATE(Tabela813[[#This Row],[C]],".",Tabela813[[#This Row],[O]],".",Tabela813[[#This Row],[E]],".",Tabela813[[#This Row],[D1]],".",Tabela813[[#This Row],[D2]],".",Tabela813[[#This Row],[D3]],".",Tabela813[[#This Row],[T]],".",Tabela813[[#This Row],[D4]]),"")</f>
        <v>1.9.1.1.01.0.7.00</v>
      </c>
      <c r="L1203" s="23" t="s">
        <v>1382</v>
      </c>
      <c r="M1203" s="20" t="str">
        <f t="shared" si="25"/>
        <v>A</v>
      </c>
      <c r="N1203" s="20">
        <f>IF(VALUE(Tabela813[[#This Row],[RED]]) &gt; 0,1,0) + IF(VALUE(J1203)&gt;0,8,IF(VALUE(I1203)&gt;0,7,IF(VALUE(H1203)&gt;0,6,IF(VALUE(G1203)&gt;0,5,IF(VALUE(F1203)&gt;0,4,IF(VALUE(E1203)&gt;0,3,IF(VALUE(D1203)&gt;0,2,1)))))))</f>
        <v>7</v>
      </c>
      <c r="O1203" s="22" t="s">
        <v>51</v>
      </c>
      <c r="P1203" s="1" t="s">
        <v>504</v>
      </c>
      <c r="Q1203" s="1"/>
      <c r="R1203" s="39"/>
      <c r="S1203" s="154" t="s">
        <v>158</v>
      </c>
      <c r="T1203" s="7" t="str">
        <f>Tabela813[[#This Row],[NR]]&amp;" - "&amp;Tabela813[[#This Row],[Especificação]]</f>
        <v>1.9.1.1.01.0.7.00 - Multas Previstas em Legislação Específica - Dívida Ativa - Multas da Dívida Ativa</v>
      </c>
    </row>
    <row r="1204" spans="1:20" ht="60" x14ac:dyDescent="0.25">
      <c r="A1204" s="179"/>
      <c r="B1204" s="51"/>
      <c r="C1204" s="22" t="s">
        <v>1537</v>
      </c>
      <c r="D1204" s="22" t="s">
        <v>1549</v>
      </c>
      <c r="E1204" s="22" t="s">
        <v>1537</v>
      </c>
      <c r="F1204" s="22" t="s">
        <v>1537</v>
      </c>
      <c r="G1204" s="22" t="s">
        <v>1539</v>
      </c>
      <c r="H1204" s="22" t="s">
        <v>1540</v>
      </c>
      <c r="I1204" s="22" t="s">
        <v>1545</v>
      </c>
      <c r="J1204" s="22" t="s">
        <v>1543</v>
      </c>
      <c r="K1204" s="20" t="str">
        <f>IF(Tabela813[[#This Row],[C]]&lt;&gt;"",IF(Tabela813[[#This Row],[RED]]&lt;&gt;"",(Tabela813[[#This Row],[RED]] &amp; "."),"") &amp; CONCATENATE(Tabela813[[#This Row],[C]],".",Tabela813[[#This Row],[O]],".",Tabela813[[#This Row],[E]],".",Tabela813[[#This Row],[D1]],".",Tabela813[[#This Row],[D2]],".",Tabela813[[#This Row],[D3]],".",Tabela813[[#This Row],[T]],".",Tabela813[[#This Row],[D4]]),"")</f>
        <v>1.9.1.1.01.0.8.00</v>
      </c>
      <c r="L1204" s="23" t="s">
        <v>1383</v>
      </c>
      <c r="M1204" s="20" t="str">
        <f t="shared" si="25"/>
        <v>A</v>
      </c>
      <c r="N1204" s="20">
        <f>IF(VALUE(Tabela813[[#This Row],[RED]]) &gt; 0,1,0) + IF(VALUE(J1204)&gt;0,8,IF(VALUE(I1204)&gt;0,7,IF(VALUE(H1204)&gt;0,6,IF(VALUE(G1204)&gt;0,5,IF(VALUE(F1204)&gt;0,4,IF(VALUE(E1204)&gt;0,3,IF(VALUE(D1204)&gt;0,2,1)))))))</f>
        <v>7</v>
      </c>
      <c r="O1204" s="22" t="s">
        <v>51</v>
      </c>
      <c r="P1204" s="1" t="s">
        <v>504</v>
      </c>
      <c r="Q1204" s="1"/>
      <c r="R1204" s="39"/>
      <c r="S1204" s="154" t="s">
        <v>158</v>
      </c>
      <c r="T1204" s="7" t="str">
        <f>Tabela813[[#This Row],[NR]]&amp;" - "&amp;Tabela813[[#This Row],[Especificação]]</f>
        <v>1.9.1.1.01.0.8.00 - Multas Previstas em Legislação Específica - Juros de Mora da Dívida Ativa</v>
      </c>
    </row>
    <row r="1205" spans="1:20" x14ac:dyDescent="0.25">
      <c r="A1205" s="179"/>
      <c r="B1205" s="51"/>
      <c r="C1205" s="22" t="s">
        <v>1537</v>
      </c>
      <c r="D1205" s="22" t="s">
        <v>1549</v>
      </c>
      <c r="E1205" s="22" t="s">
        <v>1537</v>
      </c>
      <c r="F1205" s="22" t="s">
        <v>1537</v>
      </c>
      <c r="G1205" s="22" t="s">
        <v>1554</v>
      </c>
      <c r="H1205" s="22" t="s">
        <v>1540</v>
      </c>
      <c r="I1205" s="22" t="s">
        <v>1540</v>
      </c>
      <c r="J1205" s="22" t="s">
        <v>1543</v>
      </c>
      <c r="K1205" s="20" t="str">
        <f>IF(Tabela813[[#This Row],[C]]&lt;&gt;"",IF(Tabela813[[#This Row],[RED]]&lt;&gt;"",(Tabela813[[#This Row],[RED]] &amp; "."),"") &amp; CONCATENATE(Tabela813[[#This Row],[C]],".",Tabela813[[#This Row],[O]],".",Tabela813[[#This Row],[E]],".",Tabela813[[#This Row],[D1]],".",Tabela813[[#This Row],[D2]],".",Tabela813[[#This Row],[D3]],".",Tabela813[[#This Row],[T]],".",Tabela813[[#This Row],[D4]]),"")</f>
        <v>1.9.1.1.06.0.0.00</v>
      </c>
      <c r="L1205" s="23" t="s">
        <v>4867</v>
      </c>
      <c r="M1205" s="20" t="str">
        <f t="shared" si="25"/>
        <v>S</v>
      </c>
      <c r="N1205" s="20">
        <f>IF(VALUE(Tabela813[[#This Row],[RED]]) &gt; 0,1,0) + IF(VALUE(J1205)&gt;0,8,IF(VALUE(I1205)&gt;0,7,IF(VALUE(H1205)&gt;0,6,IF(VALUE(G1205)&gt;0,5,IF(VALUE(F1205)&gt;0,4,IF(VALUE(E1205)&gt;0,3,IF(VALUE(D1205)&gt;0,2,1)))))))</f>
        <v>5</v>
      </c>
      <c r="O1205" s="22" t="s">
        <v>51</v>
      </c>
      <c r="P1205" s="1" t="s">
        <v>505</v>
      </c>
      <c r="Q1205" s="1"/>
      <c r="R1205" s="39"/>
      <c r="S1205" s="154" t="s">
        <v>158</v>
      </c>
      <c r="T1205" s="7" t="str">
        <f>Tabela813[[#This Row],[NR]]&amp;" - "&amp;Tabela813[[#This Row],[Especificação]]</f>
        <v>1.9.1.1.06.0.0.00 - Multas por Danos Ambientais</v>
      </c>
    </row>
    <row r="1206" spans="1:20" ht="30" x14ac:dyDescent="0.25">
      <c r="A1206" s="179"/>
      <c r="B1206" s="51"/>
      <c r="C1206" s="22" t="s">
        <v>1537</v>
      </c>
      <c r="D1206" s="22" t="s">
        <v>1549</v>
      </c>
      <c r="E1206" s="22" t="s">
        <v>1537</v>
      </c>
      <c r="F1206" s="22" t="s">
        <v>1537</v>
      </c>
      <c r="G1206" s="22" t="s">
        <v>1554</v>
      </c>
      <c r="H1206" s="22" t="s">
        <v>1537</v>
      </c>
      <c r="I1206" s="22" t="s">
        <v>1540</v>
      </c>
      <c r="J1206" s="22" t="s">
        <v>1543</v>
      </c>
      <c r="K1206" s="20" t="str">
        <f>IF(Tabela813[[#This Row],[C]]&lt;&gt;"",IF(Tabela813[[#This Row],[RED]]&lt;&gt;"",(Tabela813[[#This Row],[RED]] &amp; "."),"") &amp; CONCATENATE(Tabela813[[#This Row],[C]],".",Tabela813[[#This Row],[O]],".",Tabela813[[#This Row],[E]],".",Tabela813[[#This Row],[D1]],".",Tabela813[[#This Row],[D2]],".",Tabela813[[#This Row],[D3]],".",Tabela813[[#This Row],[T]],".",Tabela813[[#This Row],[D4]]),"")</f>
        <v>1.9.1.1.06.1.0.00</v>
      </c>
      <c r="L1206" s="23" t="s">
        <v>4868</v>
      </c>
      <c r="M1206" s="20" t="str">
        <f t="shared" si="25"/>
        <v>S</v>
      </c>
      <c r="N1206" s="20">
        <f>IF(VALUE(Tabela813[[#This Row],[RED]]) &gt; 0,1,0) + IF(VALUE(J1206)&gt;0,8,IF(VALUE(I1206)&gt;0,7,IF(VALUE(H1206)&gt;0,6,IF(VALUE(G1206)&gt;0,5,IF(VALUE(F1206)&gt;0,4,IF(VALUE(E1206)&gt;0,3,IF(VALUE(D1206)&gt;0,2,1)))))))</f>
        <v>6</v>
      </c>
      <c r="O1206" s="22" t="s">
        <v>51</v>
      </c>
      <c r="P1206" s="1" t="s">
        <v>506</v>
      </c>
      <c r="Q1206" s="1"/>
      <c r="R1206" s="39"/>
      <c r="S1206" s="154" t="s">
        <v>158</v>
      </c>
      <c r="T1206" s="7" t="str">
        <f>Tabela813[[#This Row],[NR]]&amp;" - "&amp;Tabela813[[#This Row],[Especificação]]</f>
        <v>1.9.1.1.06.1.0.00 - Multas Administrativas por Danos Ambientais</v>
      </c>
    </row>
    <row r="1207" spans="1:20" ht="30" x14ac:dyDescent="0.25">
      <c r="A1207" s="179"/>
      <c r="B1207" s="51"/>
      <c r="C1207" s="22" t="s">
        <v>1537</v>
      </c>
      <c r="D1207" s="22" t="s">
        <v>1549</v>
      </c>
      <c r="E1207" s="22" t="s">
        <v>1537</v>
      </c>
      <c r="F1207" s="22" t="s">
        <v>1537</v>
      </c>
      <c r="G1207" s="22" t="s">
        <v>1554</v>
      </c>
      <c r="H1207" s="22" t="s">
        <v>1537</v>
      </c>
      <c r="I1207" s="22" t="s">
        <v>1537</v>
      </c>
      <c r="J1207" s="22" t="s">
        <v>1543</v>
      </c>
      <c r="K1207" s="20" t="str">
        <f>IF(Tabela813[[#This Row],[C]]&lt;&gt;"",IF(Tabela813[[#This Row],[RED]]&lt;&gt;"",(Tabela813[[#This Row],[RED]] &amp; "."),"") &amp; CONCATENATE(Tabela813[[#This Row],[C]],".",Tabela813[[#This Row],[O]],".",Tabela813[[#This Row],[E]],".",Tabela813[[#This Row],[D1]],".",Tabela813[[#This Row],[D2]],".",Tabela813[[#This Row],[D3]],".",Tabela813[[#This Row],[T]],".",Tabela813[[#This Row],[D4]]),"")</f>
        <v>1.9.1.1.06.1.1.00</v>
      </c>
      <c r="L1207" s="23" t="s">
        <v>6222</v>
      </c>
      <c r="M1207" s="20" t="str">
        <f t="shared" si="25"/>
        <v>A</v>
      </c>
      <c r="N1207" s="20">
        <f>IF(VALUE(Tabela813[[#This Row],[RED]]) &gt; 0,1,0) + IF(VALUE(J1207)&gt;0,8,IF(VALUE(I1207)&gt;0,7,IF(VALUE(H1207)&gt;0,6,IF(VALUE(G1207)&gt;0,5,IF(VALUE(F1207)&gt;0,4,IF(VALUE(E1207)&gt;0,3,IF(VALUE(D1207)&gt;0,2,1)))))))</f>
        <v>7</v>
      </c>
      <c r="O1207" s="22" t="s">
        <v>51</v>
      </c>
      <c r="P1207" s="1" t="s">
        <v>506</v>
      </c>
      <c r="Q1207" s="1"/>
      <c r="R1207" s="39"/>
      <c r="S1207" s="154" t="s">
        <v>158</v>
      </c>
      <c r="T1207" s="7" t="str">
        <f>Tabela813[[#This Row],[NR]]&amp;" - "&amp;Tabela813[[#This Row],[Especificação]]</f>
        <v>1.9.1.1.06.1.1.00 - Multas Administrativas por Danos Ambientais - Principal</v>
      </c>
    </row>
    <row r="1208" spans="1:20" ht="30" x14ac:dyDescent="0.25">
      <c r="A1208" s="179"/>
      <c r="B1208" s="51"/>
      <c r="C1208" s="22" t="s">
        <v>1537</v>
      </c>
      <c r="D1208" s="22" t="s">
        <v>1549</v>
      </c>
      <c r="E1208" s="22" t="s">
        <v>1537</v>
      </c>
      <c r="F1208" s="22" t="s">
        <v>1537</v>
      </c>
      <c r="G1208" s="22" t="s">
        <v>1554</v>
      </c>
      <c r="H1208" s="22" t="s">
        <v>1537</v>
      </c>
      <c r="I1208" s="22" t="s">
        <v>1546</v>
      </c>
      <c r="J1208" s="22" t="s">
        <v>1543</v>
      </c>
      <c r="K1208" s="20" t="str">
        <f>IF(Tabela813[[#This Row],[C]]&lt;&gt;"",IF(Tabela813[[#This Row],[RED]]&lt;&gt;"",(Tabela813[[#This Row],[RED]] &amp; "."),"") &amp; CONCATENATE(Tabela813[[#This Row],[C]],".",Tabela813[[#This Row],[O]],".",Tabela813[[#This Row],[E]],".",Tabela813[[#This Row],[D1]],".",Tabela813[[#This Row],[D2]],".",Tabela813[[#This Row],[D3]],".",Tabela813[[#This Row],[T]],".",Tabela813[[#This Row],[D4]]),"")</f>
        <v>1.9.1.1.06.1.2.00</v>
      </c>
      <c r="L1208" s="23" t="s">
        <v>6223</v>
      </c>
      <c r="M1208" s="20" t="str">
        <f t="shared" si="25"/>
        <v>A</v>
      </c>
      <c r="N1208" s="20">
        <f>IF(VALUE(Tabela813[[#This Row],[RED]]) &gt; 0,1,0) + IF(VALUE(J1208)&gt;0,8,IF(VALUE(I1208)&gt;0,7,IF(VALUE(H1208)&gt;0,6,IF(VALUE(G1208)&gt;0,5,IF(VALUE(F1208)&gt;0,4,IF(VALUE(E1208)&gt;0,3,IF(VALUE(D1208)&gt;0,2,1)))))))</f>
        <v>7</v>
      </c>
      <c r="O1208" s="22" t="s">
        <v>51</v>
      </c>
      <c r="P1208" s="1" t="s">
        <v>506</v>
      </c>
      <c r="Q1208" s="1"/>
      <c r="R1208" s="39"/>
      <c r="S1208" s="154" t="s">
        <v>158</v>
      </c>
      <c r="T1208" s="7" t="str">
        <f>Tabela813[[#This Row],[NR]]&amp;" - "&amp;Tabela813[[#This Row],[Especificação]]</f>
        <v>1.9.1.1.06.1.2.00 - Multas Administrativas por Danos Ambientais - Multas e Juros de Mora</v>
      </c>
    </row>
    <row r="1209" spans="1:20" ht="30" x14ac:dyDescent="0.25">
      <c r="A1209" s="179"/>
      <c r="B1209" s="51"/>
      <c r="C1209" s="22" t="s">
        <v>1537</v>
      </c>
      <c r="D1209" s="22" t="s">
        <v>1549</v>
      </c>
      <c r="E1209" s="22" t="s">
        <v>1537</v>
      </c>
      <c r="F1209" s="22" t="s">
        <v>1537</v>
      </c>
      <c r="G1209" s="22" t="s">
        <v>1554</v>
      </c>
      <c r="H1209" s="22" t="s">
        <v>1537</v>
      </c>
      <c r="I1209" s="22" t="s">
        <v>1538</v>
      </c>
      <c r="J1209" s="22" t="s">
        <v>1543</v>
      </c>
      <c r="K1209" s="20" t="str">
        <f>IF(Tabela813[[#This Row],[C]]&lt;&gt;"",IF(Tabela813[[#This Row],[RED]]&lt;&gt;"",(Tabela813[[#This Row],[RED]] &amp; "."),"") &amp; CONCATENATE(Tabela813[[#This Row],[C]],".",Tabela813[[#This Row],[O]],".",Tabela813[[#This Row],[E]],".",Tabela813[[#This Row],[D1]],".",Tabela813[[#This Row],[D2]],".",Tabela813[[#This Row],[D3]],".",Tabela813[[#This Row],[T]],".",Tabela813[[#This Row],[D4]]),"")</f>
        <v>1.9.1.1.06.1.3.00</v>
      </c>
      <c r="L1209" s="23" t="s">
        <v>6224</v>
      </c>
      <c r="M1209" s="20" t="str">
        <f t="shared" si="25"/>
        <v>A</v>
      </c>
      <c r="N1209" s="20">
        <f>IF(VALUE(Tabela813[[#This Row],[RED]]) &gt; 0,1,0) + IF(VALUE(J1209)&gt;0,8,IF(VALUE(I1209)&gt;0,7,IF(VALUE(H1209)&gt;0,6,IF(VALUE(G1209)&gt;0,5,IF(VALUE(F1209)&gt;0,4,IF(VALUE(E1209)&gt;0,3,IF(VALUE(D1209)&gt;0,2,1)))))))</f>
        <v>7</v>
      </c>
      <c r="O1209" s="22" t="s">
        <v>51</v>
      </c>
      <c r="P1209" s="1" t="s">
        <v>506</v>
      </c>
      <c r="Q1209" s="1"/>
      <c r="R1209" s="39"/>
      <c r="S1209" s="154" t="s">
        <v>158</v>
      </c>
      <c r="T1209" s="7" t="str">
        <f>Tabela813[[#This Row],[NR]]&amp;" - "&amp;Tabela813[[#This Row],[Especificação]]</f>
        <v>1.9.1.1.06.1.3.00 - Multas Administrativas por Danos Ambientais - Dívida Ativa</v>
      </c>
    </row>
    <row r="1210" spans="1:20" ht="30" x14ac:dyDescent="0.25">
      <c r="A1210" s="179"/>
      <c r="B1210" s="51"/>
      <c r="C1210" s="22" t="s">
        <v>1537</v>
      </c>
      <c r="D1210" s="22" t="s">
        <v>1549</v>
      </c>
      <c r="E1210" s="22" t="s">
        <v>1537</v>
      </c>
      <c r="F1210" s="22" t="s">
        <v>1537</v>
      </c>
      <c r="G1210" s="22" t="s">
        <v>1554</v>
      </c>
      <c r="H1210" s="22" t="s">
        <v>1537</v>
      </c>
      <c r="I1210" s="22" t="s">
        <v>1547</v>
      </c>
      <c r="J1210" s="22" t="s">
        <v>1543</v>
      </c>
      <c r="K1210" s="20" t="str">
        <f>IF(Tabela813[[#This Row],[C]]&lt;&gt;"",IF(Tabela813[[#This Row],[RED]]&lt;&gt;"",(Tabela813[[#This Row],[RED]] &amp; "."),"") &amp; CONCATENATE(Tabela813[[#This Row],[C]],".",Tabela813[[#This Row],[O]],".",Tabela813[[#This Row],[E]],".",Tabela813[[#This Row],[D1]],".",Tabela813[[#This Row],[D2]],".",Tabela813[[#This Row],[D3]],".",Tabela813[[#This Row],[T]],".",Tabela813[[#This Row],[D4]]),"")</f>
        <v>1.9.1.1.06.1.4.00</v>
      </c>
      <c r="L1210" s="23" t="s">
        <v>6225</v>
      </c>
      <c r="M1210" s="20" t="str">
        <f t="shared" si="25"/>
        <v>A</v>
      </c>
      <c r="N1210" s="20">
        <f>IF(VALUE(Tabela813[[#This Row],[RED]]) &gt; 0,1,0) + IF(VALUE(J1210)&gt;0,8,IF(VALUE(I1210)&gt;0,7,IF(VALUE(H1210)&gt;0,6,IF(VALUE(G1210)&gt;0,5,IF(VALUE(F1210)&gt;0,4,IF(VALUE(E1210)&gt;0,3,IF(VALUE(D1210)&gt;0,2,1)))))))</f>
        <v>7</v>
      </c>
      <c r="O1210" s="22" t="s">
        <v>51</v>
      </c>
      <c r="P1210" s="1" t="s">
        <v>506</v>
      </c>
      <c r="Q1210" s="1"/>
      <c r="R1210" s="39"/>
      <c r="S1210" s="154" t="s">
        <v>158</v>
      </c>
      <c r="T1210" s="7" t="str">
        <f>Tabela813[[#This Row],[NR]]&amp;" - "&amp;Tabela813[[#This Row],[Especificação]]</f>
        <v>1.9.1.1.06.1.4.00 - Multas Administrativas por Danos Ambientais - Dívida Ativa - Multas e Juros de Mora da Dívida Ativa</v>
      </c>
    </row>
    <row r="1211" spans="1:20" ht="30" x14ac:dyDescent="0.25">
      <c r="A1211" s="179"/>
      <c r="B1211" s="51"/>
      <c r="C1211" s="22" t="s">
        <v>1537</v>
      </c>
      <c r="D1211" s="22" t="s">
        <v>1549</v>
      </c>
      <c r="E1211" s="22" t="s">
        <v>1537</v>
      </c>
      <c r="F1211" s="22" t="s">
        <v>1537</v>
      </c>
      <c r="G1211" s="22" t="s">
        <v>1554</v>
      </c>
      <c r="H1211" s="22" t="s">
        <v>1537</v>
      </c>
      <c r="I1211" s="22" t="s">
        <v>1548</v>
      </c>
      <c r="J1211" s="22" t="s">
        <v>1543</v>
      </c>
      <c r="K1211" s="20" t="str">
        <f>IF(Tabela813[[#This Row],[C]]&lt;&gt;"",IF(Tabela813[[#This Row],[RED]]&lt;&gt;"",(Tabela813[[#This Row],[RED]] &amp; "."),"") &amp; CONCATENATE(Tabela813[[#This Row],[C]],".",Tabela813[[#This Row],[O]],".",Tabela813[[#This Row],[E]],".",Tabela813[[#This Row],[D1]],".",Tabela813[[#This Row],[D2]],".",Tabela813[[#This Row],[D3]],".",Tabela813[[#This Row],[T]],".",Tabela813[[#This Row],[D4]]),"")</f>
        <v>1.9.1.1.06.1.5.00</v>
      </c>
      <c r="L1211" s="23" t="s">
        <v>6226</v>
      </c>
      <c r="M1211" s="20" t="str">
        <f t="shared" si="25"/>
        <v>A</v>
      </c>
      <c r="N1211" s="20">
        <f>IF(VALUE(Tabela813[[#This Row],[RED]]) &gt; 0,1,0) + IF(VALUE(J1211)&gt;0,8,IF(VALUE(I1211)&gt;0,7,IF(VALUE(H1211)&gt;0,6,IF(VALUE(G1211)&gt;0,5,IF(VALUE(F1211)&gt;0,4,IF(VALUE(E1211)&gt;0,3,IF(VALUE(D1211)&gt;0,2,1)))))))</f>
        <v>7</v>
      </c>
      <c r="O1211" s="22" t="s">
        <v>51</v>
      </c>
      <c r="P1211" s="1" t="s">
        <v>506</v>
      </c>
      <c r="Q1211" s="1"/>
      <c r="R1211" s="39"/>
      <c r="S1211" s="154" t="s">
        <v>158</v>
      </c>
      <c r="T1211" s="7" t="str">
        <f>Tabela813[[#This Row],[NR]]&amp;" - "&amp;Tabela813[[#This Row],[Especificação]]</f>
        <v>1.9.1.1.06.1.5.00 - Multas Administrativas por Danos Ambientais - Multas</v>
      </c>
    </row>
    <row r="1212" spans="1:20" ht="30" x14ac:dyDescent="0.25">
      <c r="A1212" s="179"/>
      <c r="B1212" s="51"/>
      <c r="C1212" s="22" t="s">
        <v>1537</v>
      </c>
      <c r="D1212" s="22" t="s">
        <v>1549</v>
      </c>
      <c r="E1212" s="22" t="s">
        <v>1537</v>
      </c>
      <c r="F1212" s="22" t="s">
        <v>1537</v>
      </c>
      <c r="G1212" s="22" t="s">
        <v>1554</v>
      </c>
      <c r="H1212" s="22" t="s">
        <v>1537</v>
      </c>
      <c r="I1212" s="22" t="s">
        <v>1542</v>
      </c>
      <c r="J1212" s="22" t="s">
        <v>1543</v>
      </c>
      <c r="K1212" s="20" t="str">
        <f>IF(Tabela813[[#This Row],[C]]&lt;&gt;"",IF(Tabela813[[#This Row],[RED]]&lt;&gt;"",(Tabela813[[#This Row],[RED]] &amp; "."),"") &amp; CONCATENATE(Tabela813[[#This Row],[C]],".",Tabela813[[#This Row],[O]],".",Tabela813[[#This Row],[E]],".",Tabela813[[#This Row],[D1]],".",Tabela813[[#This Row],[D2]],".",Tabela813[[#This Row],[D3]],".",Tabela813[[#This Row],[T]],".",Tabela813[[#This Row],[D4]]),"")</f>
        <v>1.9.1.1.06.1.6.00</v>
      </c>
      <c r="L1212" s="23" t="s">
        <v>6227</v>
      </c>
      <c r="M1212" s="20" t="str">
        <f t="shared" si="25"/>
        <v>A</v>
      </c>
      <c r="N1212" s="20">
        <f>IF(VALUE(Tabela813[[#This Row],[RED]]) &gt; 0,1,0) + IF(VALUE(J1212)&gt;0,8,IF(VALUE(I1212)&gt;0,7,IF(VALUE(H1212)&gt;0,6,IF(VALUE(G1212)&gt;0,5,IF(VALUE(F1212)&gt;0,4,IF(VALUE(E1212)&gt;0,3,IF(VALUE(D1212)&gt;0,2,1)))))))</f>
        <v>7</v>
      </c>
      <c r="O1212" s="22" t="s">
        <v>51</v>
      </c>
      <c r="P1212" s="1" t="s">
        <v>506</v>
      </c>
      <c r="Q1212" s="1"/>
      <c r="R1212" s="39"/>
      <c r="S1212" s="154" t="s">
        <v>158</v>
      </c>
      <c r="T1212" s="7" t="str">
        <f>Tabela813[[#This Row],[NR]]&amp;" - "&amp;Tabela813[[#This Row],[Especificação]]</f>
        <v>1.9.1.1.06.1.6.00 - Multas Administrativas por Danos Ambientais - Juros de Mora</v>
      </c>
    </row>
    <row r="1213" spans="1:20" ht="30" x14ac:dyDescent="0.25">
      <c r="A1213" s="179"/>
      <c r="B1213" s="51"/>
      <c r="C1213" s="22" t="s">
        <v>1537</v>
      </c>
      <c r="D1213" s="22" t="s">
        <v>1549</v>
      </c>
      <c r="E1213" s="22" t="s">
        <v>1537</v>
      </c>
      <c r="F1213" s="22" t="s">
        <v>1537</v>
      </c>
      <c r="G1213" s="22" t="s">
        <v>1554</v>
      </c>
      <c r="H1213" s="22" t="s">
        <v>1537</v>
      </c>
      <c r="I1213" s="22" t="s">
        <v>1544</v>
      </c>
      <c r="J1213" s="22" t="s">
        <v>1543</v>
      </c>
      <c r="K1213" s="20" t="str">
        <f>IF(Tabela813[[#This Row],[C]]&lt;&gt;"",IF(Tabela813[[#This Row],[RED]]&lt;&gt;"",(Tabela813[[#This Row],[RED]] &amp; "."),"") &amp; CONCATENATE(Tabela813[[#This Row],[C]],".",Tabela813[[#This Row],[O]],".",Tabela813[[#This Row],[E]],".",Tabela813[[#This Row],[D1]],".",Tabela813[[#This Row],[D2]],".",Tabela813[[#This Row],[D3]],".",Tabela813[[#This Row],[T]],".",Tabela813[[#This Row],[D4]]),"")</f>
        <v>1.9.1.1.06.1.7.00</v>
      </c>
      <c r="L1213" s="23" t="s">
        <v>6228</v>
      </c>
      <c r="M1213" s="20" t="str">
        <f t="shared" si="25"/>
        <v>A</v>
      </c>
      <c r="N1213" s="20">
        <f>IF(VALUE(Tabela813[[#This Row],[RED]]) &gt; 0,1,0) + IF(VALUE(J1213)&gt;0,8,IF(VALUE(I1213)&gt;0,7,IF(VALUE(H1213)&gt;0,6,IF(VALUE(G1213)&gt;0,5,IF(VALUE(F1213)&gt;0,4,IF(VALUE(E1213)&gt;0,3,IF(VALUE(D1213)&gt;0,2,1)))))))</f>
        <v>7</v>
      </c>
      <c r="O1213" s="22" t="s">
        <v>51</v>
      </c>
      <c r="P1213" s="1" t="s">
        <v>506</v>
      </c>
      <c r="Q1213" s="1"/>
      <c r="R1213" s="39"/>
      <c r="S1213" s="154" t="s">
        <v>158</v>
      </c>
      <c r="T1213" s="7" t="str">
        <f>Tabela813[[#This Row],[NR]]&amp;" - "&amp;Tabela813[[#This Row],[Especificação]]</f>
        <v>1.9.1.1.06.1.7.00 - Multas Administrativas por Danos Ambientais - Dívida Ativa - Multas da Dívida Ativa</v>
      </c>
    </row>
    <row r="1214" spans="1:20" ht="30" x14ac:dyDescent="0.25">
      <c r="A1214" s="179"/>
      <c r="B1214" s="51"/>
      <c r="C1214" s="22" t="s">
        <v>1537</v>
      </c>
      <c r="D1214" s="22" t="s">
        <v>1549</v>
      </c>
      <c r="E1214" s="22" t="s">
        <v>1537</v>
      </c>
      <c r="F1214" s="22" t="s">
        <v>1537</v>
      </c>
      <c r="G1214" s="22" t="s">
        <v>1554</v>
      </c>
      <c r="H1214" s="22" t="s">
        <v>1537</v>
      </c>
      <c r="I1214" s="22" t="s">
        <v>1545</v>
      </c>
      <c r="J1214" s="22" t="s">
        <v>1543</v>
      </c>
      <c r="K1214" s="20" t="str">
        <f>IF(Tabela813[[#This Row],[C]]&lt;&gt;"",IF(Tabela813[[#This Row],[RED]]&lt;&gt;"",(Tabela813[[#This Row],[RED]] &amp; "."),"") &amp; CONCATENATE(Tabela813[[#This Row],[C]],".",Tabela813[[#This Row],[O]],".",Tabela813[[#This Row],[E]],".",Tabela813[[#This Row],[D1]],".",Tabela813[[#This Row],[D2]],".",Tabela813[[#This Row],[D3]],".",Tabela813[[#This Row],[T]],".",Tabela813[[#This Row],[D4]]),"")</f>
        <v>1.9.1.1.06.1.8.00</v>
      </c>
      <c r="L1214" s="23" t="s">
        <v>6229</v>
      </c>
      <c r="M1214" s="20" t="str">
        <f t="shared" si="25"/>
        <v>A</v>
      </c>
      <c r="N1214" s="20">
        <f>IF(VALUE(Tabela813[[#This Row],[RED]]) &gt; 0,1,0) + IF(VALUE(J1214)&gt;0,8,IF(VALUE(I1214)&gt;0,7,IF(VALUE(H1214)&gt;0,6,IF(VALUE(G1214)&gt;0,5,IF(VALUE(F1214)&gt;0,4,IF(VALUE(E1214)&gt;0,3,IF(VALUE(D1214)&gt;0,2,1)))))))</f>
        <v>7</v>
      </c>
      <c r="O1214" s="22" t="s">
        <v>51</v>
      </c>
      <c r="P1214" s="1" t="s">
        <v>506</v>
      </c>
      <c r="Q1214" s="1"/>
      <c r="R1214" s="39"/>
      <c r="S1214" s="154" t="s">
        <v>158</v>
      </c>
      <c r="T1214" s="7" t="str">
        <f>Tabela813[[#This Row],[NR]]&amp;" - "&amp;Tabela813[[#This Row],[Especificação]]</f>
        <v>1.9.1.1.06.1.8.00 - Multas Administrativas por Danos Ambientais - Juros de Mora da Dívida Ativa</v>
      </c>
    </row>
    <row r="1215" spans="1:20" ht="30" x14ac:dyDescent="0.25">
      <c r="A1215" s="179"/>
      <c r="B1215" s="51"/>
      <c r="C1215" s="22" t="s">
        <v>1537</v>
      </c>
      <c r="D1215" s="22" t="s">
        <v>1549</v>
      </c>
      <c r="E1215" s="22" t="s">
        <v>1537</v>
      </c>
      <c r="F1215" s="22" t="s">
        <v>1537</v>
      </c>
      <c r="G1215" s="22" t="s">
        <v>1554</v>
      </c>
      <c r="H1215" s="22" t="s">
        <v>1546</v>
      </c>
      <c r="I1215" s="22" t="s">
        <v>1540</v>
      </c>
      <c r="J1215" s="22" t="s">
        <v>1543</v>
      </c>
      <c r="K1215" s="20" t="str">
        <f>IF(Tabela813[[#This Row],[C]]&lt;&gt;"",IF(Tabela813[[#This Row],[RED]]&lt;&gt;"",(Tabela813[[#This Row],[RED]] &amp; "."),"") &amp; CONCATENATE(Tabela813[[#This Row],[C]],".",Tabela813[[#This Row],[O]],".",Tabela813[[#This Row],[E]],".",Tabela813[[#This Row],[D1]],".",Tabela813[[#This Row],[D2]],".",Tabela813[[#This Row],[D3]],".",Tabela813[[#This Row],[T]],".",Tabela813[[#This Row],[D4]]),"")</f>
        <v>1.9.1.1.06.2.0.00</v>
      </c>
      <c r="L1215" s="23" t="s">
        <v>4870</v>
      </c>
      <c r="M1215" s="20" t="str">
        <f t="shared" si="25"/>
        <v>S</v>
      </c>
      <c r="N1215" s="20">
        <f>IF(VALUE(Tabela813[[#This Row],[RED]]) &gt; 0,1,0) + IF(VALUE(J1215)&gt;0,8,IF(VALUE(I1215)&gt;0,7,IF(VALUE(H1215)&gt;0,6,IF(VALUE(G1215)&gt;0,5,IF(VALUE(F1215)&gt;0,4,IF(VALUE(E1215)&gt;0,3,IF(VALUE(D1215)&gt;0,2,1)))))))</f>
        <v>6</v>
      </c>
      <c r="O1215" s="22" t="s">
        <v>51</v>
      </c>
      <c r="P1215" s="1" t="s">
        <v>507</v>
      </c>
      <c r="Q1215" s="1"/>
      <c r="R1215" s="39"/>
      <c r="S1215" s="154" t="s">
        <v>158</v>
      </c>
      <c r="T1215" s="7" t="str">
        <f>Tabela813[[#This Row],[NR]]&amp;" - "&amp;Tabela813[[#This Row],[Especificação]]</f>
        <v>1.9.1.1.06.2.0.00 - Multas Judiciais por Danos Ambientais</v>
      </c>
    </row>
    <row r="1216" spans="1:20" ht="30" x14ac:dyDescent="0.25">
      <c r="A1216" s="179"/>
      <c r="B1216" s="51"/>
      <c r="C1216" s="22" t="s">
        <v>1537</v>
      </c>
      <c r="D1216" s="22" t="s">
        <v>1549</v>
      </c>
      <c r="E1216" s="22" t="s">
        <v>1537</v>
      </c>
      <c r="F1216" s="22" t="s">
        <v>1537</v>
      </c>
      <c r="G1216" s="22" t="s">
        <v>1554</v>
      </c>
      <c r="H1216" s="22" t="s">
        <v>1546</v>
      </c>
      <c r="I1216" s="22" t="s">
        <v>1537</v>
      </c>
      <c r="J1216" s="22" t="s">
        <v>1543</v>
      </c>
      <c r="K1216" s="20" t="str">
        <f>IF(Tabela813[[#This Row],[C]]&lt;&gt;"",IF(Tabela813[[#This Row],[RED]]&lt;&gt;"",(Tabela813[[#This Row],[RED]] &amp; "."),"") &amp; CONCATENATE(Tabela813[[#This Row],[C]],".",Tabela813[[#This Row],[O]],".",Tabela813[[#This Row],[E]],".",Tabela813[[#This Row],[D1]],".",Tabela813[[#This Row],[D2]],".",Tabela813[[#This Row],[D3]],".",Tabela813[[#This Row],[T]],".",Tabela813[[#This Row],[D4]]),"")</f>
        <v>1.9.1.1.06.2.1.00</v>
      </c>
      <c r="L1216" s="23" t="s">
        <v>6230</v>
      </c>
      <c r="M1216" s="20" t="str">
        <f t="shared" si="25"/>
        <v>A</v>
      </c>
      <c r="N1216" s="20">
        <f>IF(VALUE(Tabela813[[#This Row],[RED]]) &gt; 0,1,0) + IF(VALUE(J1216)&gt;0,8,IF(VALUE(I1216)&gt;0,7,IF(VALUE(H1216)&gt;0,6,IF(VALUE(G1216)&gt;0,5,IF(VALUE(F1216)&gt;0,4,IF(VALUE(E1216)&gt;0,3,IF(VALUE(D1216)&gt;0,2,1)))))))</f>
        <v>7</v>
      </c>
      <c r="O1216" s="22" t="s">
        <v>51</v>
      </c>
      <c r="P1216" s="1" t="s">
        <v>507</v>
      </c>
      <c r="Q1216" s="1"/>
      <c r="R1216" s="39"/>
      <c r="S1216" s="154" t="s">
        <v>158</v>
      </c>
      <c r="T1216" s="7" t="str">
        <f>Tabela813[[#This Row],[NR]]&amp;" - "&amp;Tabela813[[#This Row],[Especificação]]</f>
        <v>1.9.1.1.06.2.1.00 - Multas Judiciais por Danos Ambientais - Principal</v>
      </c>
    </row>
    <row r="1217" spans="1:20" ht="30" x14ac:dyDescent="0.25">
      <c r="A1217" s="179"/>
      <c r="B1217" s="51"/>
      <c r="C1217" s="22" t="s">
        <v>1537</v>
      </c>
      <c r="D1217" s="22" t="s">
        <v>1549</v>
      </c>
      <c r="E1217" s="22" t="s">
        <v>1537</v>
      </c>
      <c r="F1217" s="22" t="s">
        <v>1537</v>
      </c>
      <c r="G1217" s="22" t="s">
        <v>1554</v>
      </c>
      <c r="H1217" s="22" t="s">
        <v>1546</v>
      </c>
      <c r="I1217" s="22" t="s">
        <v>1546</v>
      </c>
      <c r="J1217" s="22" t="s">
        <v>1543</v>
      </c>
      <c r="K1217" s="20" t="str">
        <f>IF(Tabela813[[#This Row],[C]]&lt;&gt;"",IF(Tabela813[[#This Row],[RED]]&lt;&gt;"",(Tabela813[[#This Row],[RED]] &amp; "."),"") &amp; CONCATENATE(Tabela813[[#This Row],[C]],".",Tabela813[[#This Row],[O]],".",Tabela813[[#This Row],[E]],".",Tabela813[[#This Row],[D1]],".",Tabela813[[#This Row],[D2]],".",Tabela813[[#This Row],[D3]],".",Tabela813[[#This Row],[T]],".",Tabela813[[#This Row],[D4]]),"")</f>
        <v>1.9.1.1.06.2.2.00</v>
      </c>
      <c r="L1217" s="23" t="s">
        <v>6231</v>
      </c>
      <c r="M1217" s="20" t="str">
        <f t="shared" si="25"/>
        <v>A</v>
      </c>
      <c r="N1217" s="20">
        <f>IF(VALUE(Tabela813[[#This Row],[RED]]) &gt; 0,1,0) + IF(VALUE(J1217)&gt;0,8,IF(VALUE(I1217)&gt;0,7,IF(VALUE(H1217)&gt;0,6,IF(VALUE(G1217)&gt;0,5,IF(VALUE(F1217)&gt;0,4,IF(VALUE(E1217)&gt;0,3,IF(VALUE(D1217)&gt;0,2,1)))))))</f>
        <v>7</v>
      </c>
      <c r="O1217" s="22" t="s">
        <v>51</v>
      </c>
      <c r="P1217" s="1" t="s">
        <v>507</v>
      </c>
      <c r="Q1217" s="1"/>
      <c r="R1217" s="39"/>
      <c r="S1217" s="154" t="s">
        <v>158</v>
      </c>
      <c r="T1217" s="7" t="str">
        <f>Tabela813[[#This Row],[NR]]&amp;" - "&amp;Tabela813[[#This Row],[Especificação]]</f>
        <v>1.9.1.1.06.2.2.00 - Multas Judiciais por Danos Ambientais - Multas e Juros de Mora</v>
      </c>
    </row>
    <row r="1218" spans="1:20" ht="30" x14ac:dyDescent="0.25">
      <c r="A1218" s="179"/>
      <c r="B1218" s="51"/>
      <c r="C1218" s="22" t="s">
        <v>1537</v>
      </c>
      <c r="D1218" s="22" t="s">
        <v>1549</v>
      </c>
      <c r="E1218" s="22" t="s">
        <v>1537</v>
      </c>
      <c r="F1218" s="22" t="s">
        <v>1537</v>
      </c>
      <c r="G1218" s="22" t="s">
        <v>1554</v>
      </c>
      <c r="H1218" s="22" t="s">
        <v>1546</v>
      </c>
      <c r="I1218" s="22" t="s">
        <v>1538</v>
      </c>
      <c r="J1218" s="22" t="s">
        <v>1543</v>
      </c>
      <c r="K1218" s="20" t="str">
        <f>IF(Tabela813[[#This Row],[C]]&lt;&gt;"",IF(Tabela813[[#This Row],[RED]]&lt;&gt;"",(Tabela813[[#This Row],[RED]] &amp; "."),"") &amp; CONCATENATE(Tabela813[[#This Row],[C]],".",Tabela813[[#This Row],[O]],".",Tabela813[[#This Row],[E]],".",Tabela813[[#This Row],[D1]],".",Tabela813[[#This Row],[D2]],".",Tabela813[[#This Row],[D3]],".",Tabela813[[#This Row],[T]],".",Tabela813[[#This Row],[D4]]),"")</f>
        <v>1.9.1.1.06.2.3.00</v>
      </c>
      <c r="L1218" s="23" t="s">
        <v>6232</v>
      </c>
      <c r="M1218" s="20" t="str">
        <f t="shared" si="25"/>
        <v>A</v>
      </c>
      <c r="N1218" s="20">
        <f>IF(VALUE(Tabela813[[#This Row],[RED]]) &gt; 0,1,0) + IF(VALUE(J1218)&gt;0,8,IF(VALUE(I1218)&gt;0,7,IF(VALUE(H1218)&gt;0,6,IF(VALUE(G1218)&gt;0,5,IF(VALUE(F1218)&gt;0,4,IF(VALUE(E1218)&gt;0,3,IF(VALUE(D1218)&gt;0,2,1)))))))</f>
        <v>7</v>
      </c>
      <c r="O1218" s="22" t="s">
        <v>51</v>
      </c>
      <c r="P1218" s="1" t="s">
        <v>507</v>
      </c>
      <c r="Q1218" s="1"/>
      <c r="R1218" s="39"/>
      <c r="S1218" s="154" t="s">
        <v>158</v>
      </c>
      <c r="T1218" s="7" t="str">
        <f>Tabela813[[#This Row],[NR]]&amp;" - "&amp;Tabela813[[#This Row],[Especificação]]</f>
        <v>1.9.1.1.06.2.3.00 - Multas Judiciais por Danos Ambientais - Dívida Ativa</v>
      </c>
    </row>
    <row r="1219" spans="1:20" ht="30" x14ac:dyDescent="0.25">
      <c r="A1219" s="179"/>
      <c r="B1219" s="51"/>
      <c r="C1219" s="22" t="s">
        <v>1537</v>
      </c>
      <c r="D1219" s="22" t="s">
        <v>1549</v>
      </c>
      <c r="E1219" s="22" t="s">
        <v>1537</v>
      </c>
      <c r="F1219" s="22" t="s">
        <v>1537</v>
      </c>
      <c r="G1219" s="22" t="s">
        <v>1554</v>
      </c>
      <c r="H1219" s="22" t="s">
        <v>1546</v>
      </c>
      <c r="I1219" s="22" t="s">
        <v>1547</v>
      </c>
      <c r="J1219" s="22" t="s">
        <v>1543</v>
      </c>
      <c r="K1219" s="20" t="str">
        <f>IF(Tabela813[[#This Row],[C]]&lt;&gt;"",IF(Tabela813[[#This Row],[RED]]&lt;&gt;"",(Tabela813[[#This Row],[RED]] &amp; "."),"") &amp; CONCATENATE(Tabela813[[#This Row],[C]],".",Tabela813[[#This Row],[O]],".",Tabela813[[#This Row],[E]],".",Tabela813[[#This Row],[D1]],".",Tabela813[[#This Row],[D2]],".",Tabela813[[#This Row],[D3]],".",Tabela813[[#This Row],[T]],".",Tabela813[[#This Row],[D4]]),"")</f>
        <v>1.9.1.1.06.2.4.00</v>
      </c>
      <c r="L1219" s="23" t="s">
        <v>6233</v>
      </c>
      <c r="M1219" s="20" t="str">
        <f t="shared" si="25"/>
        <v>A</v>
      </c>
      <c r="N1219" s="20">
        <f>IF(VALUE(Tabela813[[#This Row],[RED]]) &gt; 0,1,0) + IF(VALUE(J1219)&gt;0,8,IF(VALUE(I1219)&gt;0,7,IF(VALUE(H1219)&gt;0,6,IF(VALUE(G1219)&gt;0,5,IF(VALUE(F1219)&gt;0,4,IF(VALUE(E1219)&gt;0,3,IF(VALUE(D1219)&gt;0,2,1)))))))</f>
        <v>7</v>
      </c>
      <c r="O1219" s="22" t="s">
        <v>51</v>
      </c>
      <c r="P1219" s="1" t="s">
        <v>507</v>
      </c>
      <c r="Q1219" s="1"/>
      <c r="R1219" s="39"/>
      <c r="S1219" s="154" t="s">
        <v>158</v>
      </c>
      <c r="T1219" s="7" t="str">
        <f>Tabela813[[#This Row],[NR]]&amp;" - "&amp;Tabela813[[#This Row],[Especificação]]</f>
        <v>1.9.1.1.06.2.4.00 - Multas Judiciais por Danos Ambientais - Dívida Ativa - Multas e Juros de Mora da Dívida Ativa</v>
      </c>
    </row>
    <row r="1220" spans="1:20" ht="30" x14ac:dyDescent="0.25">
      <c r="A1220" s="179"/>
      <c r="B1220" s="51"/>
      <c r="C1220" s="22" t="s">
        <v>1537</v>
      </c>
      <c r="D1220" s="22" t="s">
        <v>1549</v>
      </c>
      <c r="E1220" s="22" t="s">
        <v>1537</v>
      </c>
      <c r="F1220" s="22" t="s">
        <v>1537</v>
      </c>
      <c r="G1220" s="22" t="s">
        <v>1554</v>
      </c>
      <c r="H1220" s="22" t="s">
        <v>1546</v>
      </c>
      <c r="I1220" s="22" t="s">
        <v>1548</v>
      </c>
      <c r="J1220" s="22" t="s">
        <v>1543</v>
      </c>
      <c r="K1220" s="20" t="str">
        <f>IF(Tabela813[[#This Row],[C]]&lt;&gt;"",IF(Tabela813[[#This Row],[RED]]&lt;&gt;"",(Tabela813[[#This Row],[RED]] &amp; "."),"") &amp; CONCATENATE(Tabela813[[#This Row],[C]],".",Tabela813[[#This Row],[O]],".",Tabela813[[#This Row],[E]],".",Tabela813[[#This Row],[D1]],".",Tabela813[[#This Row],[D2]],".",Tabela813[[#This Row],[D3]],".",Tabela813[[#This Row],[T]],".",Tabela813[[#This Row],[D4]]),"")</f>
        <v>1.9.1.1.06.2.5.00</v>
      </c>
      <c r="L1220" s="23" t="s">
        <v>6234</v>
      </c>
      <c r="M1220" s="20" t="str">
        <f t="shared" si="25"/>
        <v>A</v>
      </c>
      <c r="N1220" s="20">
        <f>IF(VALUE(Tabela813[[#This Row],[RED]]) &gt; 0,1,0) + IF(VALUE(J1220)&gt;0,8,IF(VALUE(I1220)&gt;0,7,IF(VALUE(H1220)&gt;0,6,IF(VALUE(G1220)&gt;0,5,IF(VALUE(F1220)&gt;0,4,IF(VALUE(E1220)&gt;0,3,IF(VALUE(D1220)&gt;0,2,1)))))))</f>
        <v>7</v>
      </c>
      <c r="O1220" s="22" t="s">
        <v>51</v>
      </c>
      <c r="P1220" s="1" t="s">
        <v>507</v>
      </c>
      <c r="Q1220" s="1"/>
      <c r="R1220" s="39"/>
      <c r="S1220" s="154" t="s">
        <v>158</v>
      </c>
      <c r="T1220" s="7" t="str">
        <f>Tabela813[[#This Row],[NR]]&amp;" - "&amp;Tabela813[[#This Row],[Especificação]]</f>
        <v>1.9.1.1.06.2.5.00 - Multas Judiciais por Danos Ambientais - Multas</v>
      </c>
    </row>
    <row r="1221" spans="1:20" ht="30" x14ac:dyDescent="0.25">
      <c r="A1221" s="179"/>
      <c r="B1221" s="51"/>
      <c r="C1221" s="22" t="s">
        <v>1537</v>
      </c>
      <c r="D1221" s="22" t="s">
        <v>1549</v>
      </c>
      <c r="E1221" s="22" t="s">
        <v>1537</v>
      </c>
      <c r="F1221" s="22" t="s">
        <v>1537</v>
      </c>
      <c r="G1221" s="22" t="s">
        <v>1554</v>
      </c>
      <c r="H1221" s="22" t="s">
        <v>1546</v>
      </c>
      <c r="I1221" s="22" t="s">
        <v>1542</v>
      </c>
      <c r="J1221" s="22" t="s">
        <v>1543</v>
      </c>
      <c r="K1221" s="20" t="str">
        <f>IF(Tabela813[[#This Row],[C]]&lt;&gt;"",IF(Tabela813[[#This Row],[RED]]&lt;&gt;"",(Tabela813[[#This Row],[RED]] &amp; "."),"") &amp; CONCATENATE(Tabela813[[#This Row],[C]],".",Tabela813[[#This Row],[O]],".",Tabela813[[#This Row],[E]],".",Tabela813[[#This Row],[D1]],".",Tabela813[[#This Row],[D2]],".",Tabela813[[#This Row],[D3]],".",Tabela813[[#This Row],[T]],".",Tabela813[[#This Row],[D4]]),"")</f>
        <v>1.9.1.1.06.2.6.00</v>
      </c>
      <c r="L1221" s="23" t="s">
        <v>6235</v>
      </c>
      <c r="M1221" s="20" t="str">
        <f t="shared" si="25"/>
        <v>A</v>
      </c>
      <c r="N1221" s="20">
        <f>IF(VALUE(Tabela813[[#This Row],[RED]]) &gt; 0,1,0) + IF(VALUE(J1221)&gt;0,8,IF(VALUE(I1221)&gt;0,7,IF(VALUE(H1221)&gt;0,6,IF(VALUE(G1221)&gt;0,5,IF(VALUE(F1221)&gt;0,4,IF(VALUE(E1221)&gt;0,3,IF(VALUE(D1221)&gt;0,2,1)))))))</f>
        <v>7</v>
      </c>
      <c r="O1221" s="22" t="s">
        <v>51</v>
      </c>
      <c r="P1221" s="1" t="s">
        <v>507</v>
      </c>
      <c r="Q1221" s="1"/>
      <c r="R1221" s="39"/>
      <c r="S1221" s="154" t="s">
        <v>158</v>
      </c>
      <c r="T1221" s="7" t="str">
        <f>Tabela813[[#This Row],[NR]]&amp;" - "&amp;Tabela813[[#This Row],[Especificação]]</f>
        <v>1.9.1.1.06.2.6.00 - Multas Judiciais por Danos Ambientais - Juros de Mora</v>
      </c>
    </row>
    <row r="1222" spans="1:20" ht="30" x14ac:dyDescent="0.25">
      <c r="A1222" s="179"/>
      <c r="B1222" s="51"/>
      <c r="C1222" s="22" t="s">
        <v>1537</v>
      </c>
      <c r="D1222" s="22" t="s">
        <v>1549</v>
      </c>
      <c r="E1222" s="22" t="s">
        <v>1537</v>
      </c>
      <c r="F1222" s="22" t="s">
        <v>1537</v>
      </c>
      <c r="G1222" s="22" t="s">
        <v>1554</v>
      </c>
      <c r="H1222" s="22" t="s">
        <v>1546</v>
      </c>
      <c r="I1222" s="22" t="s">
        <v>1544</v>
      </c>
      <c r="J1222" s="22" t="s">
        <v>1543</v>
      </c>
      <c r="K1222" s="20" t="str">
        <f>IF(Tabela813[[#This Row],[C]]&lt;&gt;"",IF(Tabela813[[#This Row],[RED]]&lt;&gt;"",(Tabela813[[#This Row],[RED]] &amp; "."),"") &amp; CONCATENATE(Tabela813[[#This Row],[C]],".",Tabela813[[#This Row],[O]],".",Tabela813[[#This Row],[E]],".",Tabela813[[#This Row],[D1]],".",Tabela813[[#This Row],[D2]],".",Tabela813[[#This Row],[D3]],".",Tabela813[[#This Row],[T]],".",Tabela813[[#This Row],[D4]]),"")</f>
        <v>1.9.1.1.06.2.7.00</v>
      </c>
      <c r="L1222" s="23" t="s">
        <v>6236</v>
      </c>
      <c r="M1222" s="20" t="str">
        <f t="shared" si="25"/>
        <v>A</v>
      </c>
      <c r="N1222" s="20">
        <f>IF(VALUE(Tabela813[[#This Row],[RED]]) &gt; 0,1,0) + IF(VALUE(J1222)&gt;0,8,IF(VALUE(I1222)&gt;0,7,IF(VALUE(H1222)&gt;0,6,IF(VALUE(G1222)&gt;0,5,IF(VALUE(F1222)&gt;0,4,IF(VALUE(E1222)&gt;0,3,IF(VALUE(D1222)&gt;0,2,1)))))))</f>
        <v>7</v>
      </c>
      <c r="O1222" s="22" t="s">
        <v>51</v>
      </c>
      <c r="P1222" s="1" t="s">
        <v>507</v>
      </c>
      <c r="Q1222" s="1"/>
      <c r="R1222" s="39"/>
      <c r="S1222" s="154" t="s">
        <v>158</v>
      </c>
      <c r="T1222" s="7" t="str">
        <f>Tabela813[[#This Row],[NR]]&amp;" - "&amp;Tabela813[[#This Row],[Especificação]]</f>
        <v>1.9.1.1.06.2.7.00 - Multas Judiciais por Danos Ambientais - Dívida Ativa - Multas da Dívida Ativa</v>
      </c>
    </row>
    <row r="1223" spans="1:20" ht="30" x14ac:dyDescent="0.25">
      <c r="A1223" s="179"/>
      <c r="B1223" s="51"/>
      <c r="C1223" s="22" t="s">
        <v>1537</v>
      </c>
      <c r="D1223" s="22" t="s">
        <v>1549</v>
      </c>
      <c r="E1223" s="22" t="s">
        <v>1537</v>
      </c>
      <c r="F1223" s="22" t="s">
        <v>1537</v>
      </c>
      <c r="G1223" s="22" t="s">
        <v>1554</v>
      </c>
      <c r="H1223" s="22" t="s">
        <v>1546</v>
      </c>
      <c r="I1223" s="22" t="s">
        <v>1545</v>
      </c>
      <c r="J1223" s="22" t="s">
        <v>1543</v>
      </c>
      <c r="K1223" s="20" t="str">
        <f>IF(Tabela813[[#This Row],[C]]&lt;&gt;"",IF(Tabela813[[#This Row],[RED]]&lt;&gt;"",(Tabela813[[#This Row],[RED]] &amp; "."),"") &amp; CONCATENATE(Tabela813[[#This Row],[C]],".",Tabela813[[#This Row],[O]],".",Tabela813[[#This Row],[E]],".",Tabela813[[#This Row],[D1]],".",Tabela813[[#This Row],[D2]],".",Tabela813[[#This Row],[D3]],".",Tabela813[[#This Row],[T]],".",Tabela813[[#This Row],[D4]]),"")</f>
        <v>1.9.1.1.06.2.8.00</v>
      </c>
      <c r="L1223" s="23" t="s">
        <v>6237</v>
      </c>
      <c r="M1223" s="20" t="str">
        <f t="shared" si="25"/>
        <v>A</v>
      </c>
      <c r="N1223" s="20">
        <f>IF(VALUE(Tabela813[[#This Row],[RED]]) &gt; 0,1,0) + IF(VALUE(J1223)&gt;0,8,IF(VALUE(I1223)&gt;0,7,IF(VALUE(H1223)&gt;0,6,IF(VALUE(G1223)&gt;0,5,IF(VALUE(F1223)&gt;0,4,IF(VALUE(E1223)&gt;0,3,IF(VALUE(D1223)&gt;0,2,1)))))))</f>
        <v>7</v>
      </c>
      <c r="O1223" s="22" t="s">
        <v>51</v>
      </c>
      <c r="P1223" s="1" t="s">
        <v>507</v>
      </c>
      <c r="Q1223" s="1"/>
      <c r="R1223" s="39"/>
      <c r="S1223" s="154" t="s">
        <v>158</v>
      </c>
      <c r="T1223" s="7" t="str">
        <f>Tabela813[[#This Row],[NR]]&amp;" - "&amp;Tabela813[[#This Row],[Especificação]]</f>
        <v>1.9.1.1.06.2.8.00 - Multas Judiciais por Danos Ambientais - Juros de Mora da Dívida Ativa</v>
      </c>
    </row>
    <row r="1224" spans="1:20" x14ac:dyDescent="0.25">
      <c r="A1224" s="179"/>
      <c r="B1224" s="51"/>
      <c r="C1224" s="22" t="s">
        <v>1537</v>
      </c>
      <c r="D1224" s="22" t="s">
        <v>1549</v>
      </c>
      <c r="E1224" s="22" t="s">
        <v>1537</v>
      </c>
      <c r="F1224" s="22" t="s">
        <v>1537</v>
      </c>
      <c r="G1224" s="22" t="s">
        <v>1555</v>
      </c>
      <c r="H1224" s="22" t="s">
        <v>1540</v>
      </c>
      <c r="I1224" s="22" t="s">
        <v>1540</v>
      </c>
      <c r="J1224" s="22" t="s">
        <v>1543</v>
      </c>
      <c r="K1224" s="20" t="str">
        <f>IF(Tabela813[[#This Row],[C]]&lt;&gt;"",IF(Tabela813[[#This Row],[RED]]&lt;&gt;"",(Tabela813[[#This Row],[RED]] &amp; "."),"") &amp; CONCATENATE(Tabela813[[#This Row],[C]],".",Tabela813[[#This Row],[O]],".",Tabela813[[#This Row],[E]],".",Tabela813[[#This Row],[D1]],".",Tabela813[[#This Row],[D2]],".",Tabela813[[#This Row],[D3]],".",Tabela813[[#This Row],[T]],".",Tabela813[[#This Row],[D4]]),"")</f>
        <v>1.9.1.1.07.0.0.00</v>
      </c>
      <c r="L1224" s="23" t="s">
        <v>3839</v>
      </c>
      <c r="M1224" s="20" t="str">
        <f t="shared" si="25"/>
        <v>S</v>
      </c>
      <c r="N1224" s="20">
        <f>IF(VALUE(Tabela813[[#This Row],[RED]]) &gt; 0,1,0) + IF(VALUE(J1224)&gt;0,8,IF(VALUE(I1224)&gt;0,7,IF(VALUE(H1224)&gt;0,6,IF(VALUE(G1224)&gt;0,5,IF(VALUE(F1224)&gt;0,4,IF(VALUE(E1224)&gt;0,3,IF(VALUE(D1224)&gt;0,2,1)))))))</f>
        <v>5</v>
      </c>
      <c r="O1224" s="22" t="s">
        <v>51</v>
      </c>
      <c r="P1224" s="1" t="s">
        <v>508</v>
      </c>
      <c r="Q1224" s="1"/>
      <c r="R1224" s="39"/>
      <c r="S1224" s="154" t="s">
        <v>158</v>
      </c>
      <c r="T1224" s="7" t="str">
        <f>Tabela813[[#This Row],[NR]]&amp;" - "&amp;Tabela813[[#This Row],[Especificação]]</f>
        <v>1.9.1.1.07.0.0.00 - Multas Aplicadas Pelos Tribunais de Contas</v>
      </c>
    </row>
    <row r="1225" spans="1:20" x14ac:dyDescent="0.25">
      <c r="A1225" s="179"/>
      <c r="B1225" s="51"/>
      <c r="C1225" s="22" t="s">
        <v>1537</v>
      </c>
      <c r="D1225" s="22" t="s">
        <v>1549</v>
      </c>
      <c r="E1225" s="22" t="s">
        <v>1537</v>
      </c>
      <c r="F1225" s="22" t="s">
        <v>1537</v>
      </c>
      <c r="G1225" s="22" t="s">
        <v>1555</v>
      </c>
      <c r="H1225" s="22" t="s">
        <v>1540</v>
      </c>
      <c r="I1225" s="22" t="s">
        <v>1537</v>
      </c>
      <c r="J1225" s="22" t="s">
        <v>1543</v>
      </c>
      <c r="K1225" s="20" t="str">
        <f>IF(Tabela813[[#This Row],[C]]&lt;&gt;"",IF(Tabela813[[#This Row],[RED]]&lt;&gt;"",(Tabela813[[#This Row],[RED]] &amp; "."),"") &amp; CONCATENATE(Tabela813[[#This Row],[C]],".",Tabela813[[#This Row],[O]],".",Tabela813[[#This Row],[E]],".",Tabela813[[#This Row],[D1]],".",Tabela813[[#This Row],[D2]],".",Tabela813[[#This Row],[D3]],".",Tabela813[[#This Row],[T]],".",Tabela813[[#This Row],[D4]]),"")</f>
        <v>1.9.1.1.07.0.1.00</v>
      </c>
      <c r="L1225" s="23" t="s">
        <v>3840</v>
      </c>
      <c r="M1225" s="20" t="str">
        <f t="shared" si="25"/>
        <v>A</v>
      </c>
      <c r="N1225" s="20">
        <f>IF(VALUE(Tabela813[[#This Row],[RED]]) &gt; 0,1,0) + IF(VALUE(J1225)&gt;0,8,IF(VALUE(I1225)&gt;0,7,IF(VALUE(H1225)&gt;0,6,IF(VALUE(G1225)&gt;0,5,IF(VALUE(F1225)&gt;0,4,IF(VALUE(E1225)&gt;0,3,IF(VALUE(D1225)&gt;0,2,1)))))))</f>
        <v>7</v>
      </c>
      <c r="O1225" s="22" t="s">
        <v>51</v>
      </c>
      <c r="P1225" s="1" t="s">
        <v>508</v>
      </c>
      <c r="Q1225" s="1"/>
      <c r="R1225" s="39"/>
      <c r="S1225" s="154" t="s">
        <v>158</v>
      </c>
      <c r="T1225" s="7" t="str">
        <f>Tabela813[[#This Row],[NR]]&amp;" - "&amp;Tabela813[[#This Row],[Especificação]]</f>
        <v>1.9.1.1.07.0.1.00 - Multas Aplicadas Pelos Tribunais de Contas - Principal</v>
      </c>
    </row>
    <row r="1226" spans="1:20" x14ac:dyDescent="0.25">
      <c r="A1226" s="179"/>
      <c r="B1226" s="51"/>
      <c r="C1226" s="22" t="s">
        <v>1537</v>
      </c>
      <c r="D1226" s="22" t="s">
        <v>1549</v>
      </c>
      <c r="E1226" s="22" t="s">
        <v>1537</v>
      </c>
      <c r="F1226" s="22" t="s">
        <v>1537</v>
      </c>
      <c r="G1226" s="22" t="s">
        <v>1555</v>
      </c>
      <c r="H1226" s="22" t="s">
        <v>1540</v>
      </c>
      <c r="I1226" s="22" t="s">
        <v>1546</v>
      </c>
      <c r="J1226" s="22" t="s">
        <v>1543</v>
      </c>
      <c r="K1226" s="20" t="str">
        <f>IF(Tabela813[[#This Row],[C]]&lt;&gt;"",IF(Tabela813[[#This Row],[RED]]&lt;&gt;"",(Tabela813[[#This Row],[RED]] &amp; "."),"") &amp; CONCATENATE(Tabela813[[#This Row],[C]],".",Tabela813[[#This Row],[O]],".",Tabela813[[#This Row],[E]],".",Tabela813[[#This Row],[D1]],".",Tabela813[[#This Row],[D2]],".",Tabela813[[#This Row],[D3]],".",Tabela813[[#This Row],[T]],".",Tabela813[[#This Row],[D4]]),"")</f>
        <v>1.9.1.1.07.0.2.00</v>
      </c>
      <c r="L1226" s="23" t="s">
        <v>3841</v>
      </c>
      <c r="M1226" s="20" t="str">
        <f t="shared" si="25"/>
        <v>A</v>
      </c>
      <c r="N1226" s="20">
        <f>IF(VALUE(Tabela813[[#This Row],[RED]]) &gt; 0,1,0) + IF(VALUE(J1226)&gt;0,8,IF(VALUE(I1226)&gt;0,7,IF(VALUE(H1226)&gt;0,6,IF(VALUE(G1226)&gt;0,5,IF(VALUE(F1226)&gt;0,4,IF(VALUE(E1226)&gt;0,3,IF(VALUE(D1226)&gt;0,2,1)))))))</f>
        <v>7</v>
      </c>
      <c r="O1226" s="22" t="s">
        <v>51</v>
      </c>
      <c r="P1226" s="1" t="s">
        <v>508</v>
      </c>
      <c r="Q1226" s="1"/>
      <c r="R1226" s="39"/>
      <c r="S1226" s="154" t="s">
        <v>158</v>
      </c>
      <c r="T1226" s="7" t="str">
        <f>Tabela813[[#This Row],[NR]]&amp;" - "&amp;Tabela813[[#This Row],[Especificação]]</f>
        <v>1.9.1.1.07.0.2.00 - Multas Aplicadas Pelos Tribunais de Contas - Multas e Juros de Mora</v>
      </c>
    </row>
    <row r="1227" spans="1:20" x14ac:dyDescent="0.25">
      <c r="A1227" s="179"/>
      <c r="B1227" s="51"/>
      <c r="C1227" s="22" t="s">
        <v>1537</v>
      </c>
      <c r="D1227" s="22" t="s">
        <v>1549</v>
      </c>
      <c r="E1227" s="22" t="s">
        <v>1537</v>
      </c>
      <c r="F1227" s="22" t="s">
        <v>1537</v>
      </c>
      <c r="G1227" s="22" t="s">
        <v>1555</v>
      </c>
      <c r="H1227" s="22" t="s">
        <v>1540</v>
      </c>
      <c r="I1227" s="22" t="s">
        <v>1538</v>
      </c>
      <c r="J1227" s="22" t="s">
        <v>1543</v>
      </c>
      <c r="K1227" s="20" t="str">
        <f>IF(Tabela813[[#This Row],[C]]&lt;&gt;"",IF(Tabela813[[#This Row],[RED]]&lt;&gt;"",(Tabela813[[#This Row],[RED]] &amp; "."),"") &amp; CONCATENATE(Tabela813[[#This Row],[C]],".",Tabela813[[#This Row],[O]],".",Tabela813[[#This Row],[E]],".",Tabela813[[#This Row],[D1]],".",Tabela813[[#This Row],[D2]],".",Tabela813[[#This Row],[D3]],".",Tabela813[[#This Row],[T]],".",Tabela813[[#This Row],[D4]]),"")</f>
        <v>1.9.1.1.07.0.3.00</v>
      </c>
      <c r="L1227" s="23" t="s">
        <v>3842</v>
      </c>
      <c r="M1227" s="20" t="str">
        <f t="shared" si="25"/>
        <v>A</v>
      </c>
      <c r="N1227" s="20">
        <f>IF(VALUE(Tabela813[[#This Row],[RED]]) &gt; 0,1,0) + IF(VALUE(J1227)&gt;0,8,IF(VALUE(I1227)&gt;0,7,IF(VALUE(H1227)&gt;0,6,IF(VALUE(G1227)&gt;0,5,IF(VALUE(F1227)&gt;0,4,IF(VALUE(E1227)&gt;0,3,IF(VALUE(D1227)&gt;0,2,1)))))))</f>
        <v>7</v>
      </c>
      <c r="O1227" s="22" t="s">
        <v>51</v>
      </c>
      <c r="P1227" s="1" t="s">
        <v>508</v>
      </c>
      <c r="Q1227" s="1"/>
      <c r="R1227" s="39"/>
      <c r="S1227" s="154" t="s">
        <v>158</v>
      </c>
      <c r="T1227" s="7" t="str">
        <f>Tabela813[[#This Row],[NR]]&amp;" - "&amp;Tabela813[[#This Row],[Especificação]]</f>
        <v>1.9.1.1.07.0.3.00 - Multas Aplicadas Pelos Tribunais de Contas - Dívida Ativa</v>
      </c>
    </row>
    <row r="1228" spans="1:20" ht="30" x14ac:dyDescent="0.25">
      <c r="A1228" s="179"/>
      <c r="B1228" s="51"/>
      <c r="C1228" s="22" t="s">
        <v>1537</v>
      </c>
      <c r="D1228" s="22" t="s">
        <v>1549</v>
      </c>
      <c r="E1228" s="22" t="s">
        <v>1537</v>
      </c>
      <c r="F1228" s="22" t="s">
        <v>1537</v>
      </c>
      <c r="G1228" s="22" t="s">
        <v>1555</v>
      </c>
      <c r="H1228" s="22" t="s">
        <v>1540</v>
      </c>
      <c r="I1228" s="22" t="s">
        <v>1547</v>
      </c>
      <c r="J1228" s="22" t="s">
        <v>1543</v>
      </c>
      <c r="K1228" s="20" t="str">
        <f>IF(Tabela813[[#This Row],[C]]&lt;&gt;"",IF(Tabela813[[#This Row],[RED]]&lt;&gt;"",(Tabela813[[#This Row],[RED]] &amp; "."),"") &amp; CONCATENATE(Tabela813[[#This Row],[C]],".",Tabela813[[#This Row],[O]],".",Tabela813[[#This Row],[E]],".",Tabela813[[#This Row],[D1]],".",Tabela813[[#This Row],[D2]],".",Tabela813[[#This Row],[D3]],".",Tabela813[[#This Row],[T]],".",Tabela813[[#This Row],[D4]]),"")</f>
        <v>1.9.1.1.07.0.4.00</v>
      </c>
      <c r="L1228" s="23" t="s">
        <v>3843</v>
      </c>
      <c r="M1228" s="20" t="str">
        <f t="shared" si="25"/>
        <v>A</v>
      </c>
      <c r="N1228" s="20">
        <f>IF(VALUE(Tabela813[[#This Row],[RED]]) &gt; 0,1,0) + IF(VALUE(J1228)&gt;0,8,IF(VALUE(I1228)&gt;0,7,IF(VALUE(H1228)&gt;0,6,IF(VALUE(G1228)&gt;0,5,IF(VALUE(F1228)&gt;0,4,IF(VALUE(E1228)&gt;0,3,IF(VALUE(D1228)&gt;0,2,1)))))))</f>
        <v>7</v>
      </c>
      <c r="O1228" s="22" t="s">
        <v>51</v>
      </c>
      <c r="P1228" s="1" t="s">
        <v>508</v>
      </c>
      <c r="Q1228" s="1"/>
      <c r="R1228" s="39"/>
      <c r="S1228" s="154" t="s">
        <v>158</v>
      </c>
      <c r="T1228" s="7" t="str">
        <f>Tabela813[[#This Row],[NR]]&amp;" - "&amp;Tabela813[[#This Row],[Especificação]]</f>
        <v>1.9.1.1.07.0.4.00 - Multas Aplicadas Pelos Tribunais de Contas - Dívida Ativa - Multas e Juros de Mora da Dívida Ativa</v>
      </c>
    </row>
    <row r="1229" spans="1:20" x14ac:dyDescent="0.25">
      <c r="A1229" s="179"/>
      <c r="B1229" s="51"/>
      <c r="C1229" s="22" t="s">
        <v>1537</v>
      </c>
      <c r="D1229" s="22" t="s">
        <v>1549</v>
      </c>
      <c r="E1229" s="22" t="s">
        <v>1537</v>
      </c>
      <c r="F1229" s="22" t="s">
        <v>1537</v>
      </c>
      <c r="G1229" s="22" t="s">
        <v>1555</v>
      </c>
      <c r="H1229" s="22" t="s">
        <v>1540</v>
      </c>
      <c r="I1229" s="22" t="s">
        <v>1548</v>
      </c>
      <c r="J1229" s="22" t="s">
        <v>1543</v>
      </c>
      <c r="K1229" s="20" t="str">
        <f>IF(Tabela813[[#This Row],[C]]&lt;&gt;"",IF(Tabela813[[#This Row],[RED]]&lt;&gt;"",(Tabela813[[#This Row],[RED]] &amp; "."),"") &amp; CONCATENATE(Tabela813[[#This Row],[C]],".",Tabela813[[#This Row],[O]],".",Tabela813[[#This Row],[E]],".",Tabela813[[#This Row],[D1]],".",Tabela813[[#This Row],[D2]],".",Tabela813[[#This Row],[D3]],".",Tabela813[[#This Row],[T]],".",Tabela813[[#This Row],[D4]]),"")</f>
        <v>1.9.1.1.07.0.5.00</v>
      </c>
      <c r="L1229" s="23" t="s">
        <v>3844</v>
      </c>
      <c r="M1229" s="20" t="str">
        <f t="shared" si="25"/>
        <v>A</v>
      </c>
      <c r="N1229" s="20">
        <f>IF(VALUE(Tabela813[[#This Row],[RED]]) &gt; 0,1,0) + IF(VALUE(J1229)&gt;0,8,IF(VALUE(I1229)&gt;0,7,IF(VALUE(H1229)&gt;0,6,IF(VALUE(G1229)&gt;0,5,IF(VALUE(F1229)&gt;0,4,IF(VALUE(E1229)&gt;0,3,IF(VALUE(D1229)&gt;0,2,1)))))))</f>
        <v>7</v>
      </c>
      <c r="O1229" s="22" t="s">
        <v>51</v>
      </c>
      <c r="P1229" s="1" t="s">
        <v>508</v>
      </c>
      <c r="Q1229" s="1"/>
      <c r="R1229" s="39"/>
      <c r="S1229" s="154" t="s">
        <v>158</v>
      </c>
      <c r="T1229" s="7" t="str">
        <f>Tabela813[[#This Row],[NR]]&amp;" - "&amp;Tabela813[[#This Row],[Especificação]]</f>
        <v>1.9.1.1.07.0.5.00 - Multas Aplicadas Pelos Tribunais de Contas - Multas</v>
      </c>
    </row>
    <row r="1230" spans="1:20" x14ac:dyDescent="0.25">
      <c r="A1230" s="179"/>
      <c r="B1230" s="51"/>
      <c r="C1230" s="22" t="s">
        <v>1537</v>
      </c>
      <c r="D1230" s="22" t="s">
        <v>1549</v>
      </c>
      <c r="E1230" s="22" t="s">
        <v>1537</v>
      </c>
      <c r="F1230" s="22" t="s">
        <v>1537</v>
      </c>
      <c r="G1230" s="22" t="s">
        <v>1555</v>
      </c>
      <c r="H1230" s="22" t="s">
        <v>1540</v>
      </c>
      <c r="I1230" s="22" t="s">
        <v>1542</v>
      </c>
      <c r="J1230" s="22" t="s">
        <v>1543</v>
      </c>
      <c r="K1230" s="20" t="str">
        <f>IF(Tabela813[[#This Row],[C]]&lt;&gt;"",IF(Tabela813[[#This Row],[RED]]&lt;&gt;"",(Tabela813[[#This Row],[RED]] &amp; "."),"") &amp; CONCATENATE(Tabela813[[#This Row],[C]],".",Tabela813[[#This Row],[O]],".",Tabela813[[#This Row],[E]],".",Tabela813[[#This Row],[D1]],".",Tabela813[[#This Row],[D2]],".",Tabela813[[#This Row],[D3]],".",Tabela813[[#This Row],[T]],".",Tabela813[[#This Row],[D4]]),"")</f>
        <v>1.9.1.1.07.0.6.00</v>
      </c>
      <c r="L1230" s="23" t="s">
        <v>3845</v>
      </c>
      <c r="M1230" s="20" t="str">
        <f t="shared" si="25"/>
        <v>A</v>
      </c>
      <c r="N1230" s="20">
        <f>IF(VALUE(Tabela813[[#This Row],[RED]]) &gt; 0,1,0) + IF(VALUE(J1230)&gt;0,8,IF(VALUE(I1230)&gt;0,7,IF(VALUE(H1230)&gt;0,6,IF(VALUE(G1230)&gt;0,5,IF(VALUE(F1230)&gt;0,4,IF(VALUE(E1230)&gt;0,3,IF(VALUE(D1230)&gt;0,2,1)))))))</f>
        <v>7</v>
      </c>
      <c r="O1230" s="22" t="s">
        <v>51</v>
      </c>
      <c r="P1230" s="1" t="s">
        <v>508</v>
      </c>
      <c r="Q1230" s="1"/>
      <c r="R1230" s="39"/>
      <c r="S1230" s="154" t="s">
        <v>158</v>
      </c>
      <c r="T1230" s="7" t="str">
        <f>Tabela813[[#This Row],[NR]]&amp;" - "&amp;Tabela813[[#This Row],[Especificação]]</f>
        <v>1.9.1.1.07.0.6.00 - Multas Aplicadas Pelos Tribunais de Contas - Juros de Mora</v>
      </c>
    </row>
    <row r="1231" spans="1:20" ht="30" x14ac:dyDescent="0.25">
      <c r="A1231" s="179"/>
      <c r="B1231" s="51"/>
      <c r="C1231" s="22" t="s">
        <v>1537</v>
      </c>
      <c r="D1231" s="22" t="s">
        <v>1549</v>
      </c>
      <c r="E1231" s="22" t="s">
        <v>1537</v>
      </c>
      <c r="F1231" s="22" t="s">
        <v>1537</v>
      </c>
      <c r="G1231" s="22" t="s">
        <v>1555</v>
      </c>
      <c r="H1231" s="22" t="s">
        <v>1540</v>
      </c>
      <c r="I1231" s="22" t="s">
        <v>1544</v>
      </c>
      <c r="J1231" s="22" t="s">
        <v>1543</v>
      </c>
      <c r="K1231" s="20" t="str">
        <f>IF(Tabela813[[#This Row],[C]]&lt;&gt;"",IF(Tabela813[[#This Row],[RED]]&lt;&gt;"",(Tabela813[[#This Row],[RED]] &amp; "."),"") &amp; CONCATENATE(Tabela813[[#This Row],[C]],".",Tabela813[[#This Row],[O]],".",Tabela813[[#This Row],[E]],".",Tabela813[[#This Row],[D1]],".",Tabela813[[#This Row],[D2]],".",Tabela813[[#This Row],[D3]],".",Tabela813[[#This Row],[T]],".",Tabela813[[#This Row],[D4]]),"")</f>
        <v>1.9.1.1.07.0.7.00</v>
      </c>
      <c r="L1231" s="23" t="s">
        <v>3846</v>
      </c>
      <c r="M1231" s="20" t="str">
        <f t="shared" si="25"/>
        <v>A</v>
      </c>
      <c r="N1231" s="20">
        <f>IF(VALUE(Tabela813[[#This Row],[RED]]) &gt; 0,1,0) + IF(VALUE(J1231)&gt;0,8,IF(VALUE(I1231)&gt;0,7,IF(VALUE(H1231)&gt;0,6,IF(VALUE(G1231)&gt;0,5,IF(VALUE(F1231)&gt;0,4,IF(VALUE(E1231)&gt;0,3,IF(VALUE(D1231)&gt;0,2,1)))))))</f>
        <v>7</v>
      </c>
      <c r="O1231" s="22" t="s">
        <v>51</v>
      </c>
      <c r="P1231" s="1" t="s">
        <v>508</v>
      </c>
      <c r="Q1231" s="1"/>
      <c r="R1231" s="39"/>
      <c r="S1231" s="154" t="s">
        <v>158</v>
      </c>
      <c r="T1231" s="7" t="str">
        <f>Tabela813[[#This Row],[NR]]&amp;" - "&amp;Tabela813[[#This Row],[Especificação]]</f>
        <v>1.9.1.1.07.0.7.00 - Multas Aplicadas Pelos Tribunais de Contas - Dívida Ativa - Multas da Dívida Ativa</v>
      </c>
    </row>
    <row r="1232" spans="1:20" x14ac:dyDescent="0.25">
      <c r="A1232" s="179"/>
      <c r="B1232" s="51"/>
      <c r="C1232" s="22" t="s">
        <v>1537</v>
      </c>
      <c r="D1232" s="22" t="s">
        <v>1549</v>
      </c>
      <c r="E1232" s="22" t="s">
        <v>1537</v>
      </c>
      <c r="F1232" s="22" t="s">
        <v>1537</v>
      </c>
      <c r="G1232" s="22" t="s">
        <v>1555</v>
      </c>
      <c r="H1232" s="22" t="s">
        <v>1540</v>
      </c>
      <c r="I1232" s="22" t="s">
        <v>1545</v>
      </c>
      <c r="J1232" s="22" t="s">
        <v>1543</v>
      </c>
      <c r="K1232" s="20" t="str">
        <f>IF(Tabela813[[#This Row],[C]]&lt;&gt;"",IF(Tabela813[[#This Row],[RED]]&lt;&gt;"",(Tabela813[[#This Row],[RED]] &amp; "."),"") &amp; CONCATENATE(Tabela813[[#This Row],[C]],".",Tabela813[[#This Row],[O]],".",Tabela813[[#This Row],[E]],".",Tabela813[[#This Row],[D1]],".",Tabela813[[#This Row],[D2]],".",Tabela813[[#This Row],[D3]],".",Tabela813[[#This Row],[T]],".",Tabela813[[#This Row],[D4]]),"")</f>
        <v>1.9.1.1.07.0.8.00</v>
      </c>
      <c r="L1232" s="23" t="s">
        <v>3847</v>
      </c>
      <c r="M1232" s="20" t="str">
        <f t="shared" si="25"/>
        <v>A</v>
      </c>
      <c r="N1232" s="20">
        <f>IF(VALUE(Tabela813[[#This Row],[RED]]) &gt; 0,1,0) + IF(VALUE(J1232)&gt;0,8,IF(VALUE(I1232)&gt;0,7,IF(VALUE(H1232)&gt;0,6,IF(VALUE(G1232)&gt;0,5,IF(VALUE(F1232)&gt;0,4,IF(VALUE(E1232)&gt;0,3,IF(VALUE(D1232)&gt;0,2,1)))))))</f>
        <v>7</v>
      </c>
      <c r="O1232" s="22" t="s">
        <v>51</v>
      </c>
      <c r="P1232" s="1" t="s">
        <v>508</v>
      </c>
      <c r="Q1232" s="1"/>
      <c r="R1232" s="39"/>
      <c r="S1232" s="154" t="s">
        <v>158</v>
      </c>
      <c r="T1232" s="7" t="str">
        <f>Tabela813[[#This Row],[NR]]&amp;" - "&amp;Tabela813[[#This Row],[Especificação]]</f>
        <v>1.9.1.1.07.0.8.00 - Multas Aplicadas Pelos Tribunais de Contas - Juros de Mora da Dívida Ativa</v>
      </c>
    </row>
    <row r="1233" spans="1:20" x14ac:dyDescent="0.25">
      <c r="A1233" s="179"/>
      <c r="B1233" s="51"/>
      <c r="C1233" s="22" t="s">
        <v>1537</v>
      </c>
      <c r="D1233" s="22" t="s">
        <v>1549</v>
      </c>
      <c r="E1233" s="22" t="s">
        <v>1537</v>
      </c>
      <c r="F1233" s="22" t="s">
        <v>1537</v>
      </c>
      <c r="G1233" s="22" t="s">
        <v>1556</v>
      </c>
      <c r="H1233" s="22" t="s">
        <v>1540</v>
      </c>
      <c r="I1233" s="22" t="s">
        <v>1540</v>
      </c>
      <c r="J1233" s="22" t="s">
        <v>1543</v>
      </c>
      <c r="K1233" s="20" t="str">
        <f>IF(Tabela813[[#This Row],[C]]&lt;&gt;"",IF(Tabela813[[#This Row],[RED]]&lt;&gt;"",(Tabela813[[#This Row],[RED]] &amp; "."),"") &amp; CONCATENATE(Tabela813[[#This Row],[C]],".",Tabela813[[#This Row],[O]],".",Tabela813[[#This Row],[E]],".",Tabela813[[#This Row],[D1]],".",Tabela813[[#This Row],[D2]],".",Tabela813[[#This Row],[D3]],".",Tabela813[[#This Row],[T]],".",Tabela813[[#This Row],[D4]]),"")</f>
        <v>1.9.1.1.08.0.0.00</v>
      </c>
      <c r="L1233" s="23" t="s">
        <v>509</v>
      </c>
      <c r="M1233" s="20" t="str">
        <f t="shared" si="25"/>
        <v>S</v>
      </c>
      <c r="N1233" s="20">
        <f>IF(VALUE(Tabela813[[#This Row],[RED]]) &gt; 0,1,0) + IF(VALUE(J1233)&gt;0,8,IF(VALUE(I1233)&gt;0,7,IF(VALUE(H1233)&gt;0,6,IF(VALUE(G1233)&gt;0,5,IF(VALUE(F1233)&gt;0,4,IF(VALUE(E1233)&gt;0,3,IF(VALUE(D1233)&gt;0,2,1)))))))</f>
        <v>5</v>
      </c>
      <c r="O1233" s="22" t="s">
        <v>51</v>
      </c>
      <c r="P1233" s="1" t="s">
        <v>510</v>
      </c>
      <c r="Q1233" s="1"/>
      <c r="R1233" s="39"/>
      <c r="S1233" s="154" t="s">
        <v>158</v>
      </c>
      <c r="T1233" s="7" t="str">
        <f>Tabela813[[#This Row],[NR]]&amp;" - "&amp;Tabela813[[#This Row],[Especificação]]</f>
        <v>1.9.1.1.08.0.0.00 - Multas Decorrentes de Sentenças Judiciais</v>
      </c>
    </row>
    <row r="1234" spans="1:20" x14ac:dyDescent="0.25">
      <c r="A1234" s="179"/>
      <c r="B1234" s="51"/>
      <c r="C1234" s="22" t="s">
        <v>1537</v>
      </c>
      <c r="D1234" s="22" t="s">
        <v>1549</v>
      </c>
      <c r="E1234" s="22" t="s">
        <v>1537</v>
      </c>
      <c r="F1234" s="22" t="s">
        <v>1537</v>
      </c>
      <c r="G1234" s="22" t="s">
        <v>1556</v>
      </c>
      <c r="H1234" s="22" t="s">
        <v>1540</v>
      </c>
      <c r="I1234" s="22" t="s">
        <v>1537</v>
      </c>
      <c r="J1234" s="22" t="s">
        <v>1543</v>
      </c>
      <c r="K1234" s="20" t="str">
        <f>IF(Tabela813[[#This Row],[C]]&lt;&gt;"",IF(Tabela813[[#This Row],[RED]]&lt;&gt;"",(Tabela813[[#This Row],[RED]] &amp; "."),"") &amp; CONCATENATE(Tabela813[[#This Row],[C]],".",Tabela813[[#This Row],[O]],".",Tabela813[[#This Row],[E]],".",Tabela813[[#This Row],[D1]],".",Tabela813[[#This Row],[D2]],".",Tabela813[[#This Row],[D3]],".",Tabela813[[#This Row],[T]],".",Tabela813[[#This Row],[D4]]),"")</f>
        <v>1.9.1.1.08.0.1.00</v>
      </c>
      <c r="L1234" s="23" t="s">
        <v>1384</v>
      </c>
      <c r="M1234" s="20" t="str">
        <f t="shared" si="25"/>
        <v>A</v>
      </c>
      <c r="N1234" s="20">
        <f>IF(VALUE(Tabela813[[#This Row],[RED]]) &gt; 0,1,0) + IF(VALUE(J1234)&gt;0,8,IF(VALUE(I1234)&gt;0,7,IF(VALUE(H1234)&gt;0,6,IF(VALUE(G1234)&gt;0,5,IF(VALUE(F1234)&gt;0,4,IF(VALUE(E1234)&gt;0,3,IF(VALUE(D1234)&gt;0,2,1)))))))</f>
        <v>7</v>
      </c>
      <c r="O1234" s="22" t="s">
        <v>51</v>
      </c>
      <c r="P1234" s="1" t="s">
        <v>510</v>
      </c>
      <c r="Q1234" s="1"/>
      <c r="R1234" s="39"/>
      <c r="S1234" s="154" t="s">
        <v>158</v>
      </c>
      <c r="T1234" s="7" t="str">
        <f>Tabela813[[#This Row],[NR]]&amp;" - "&amp;Tabela813[[#This Row],[Especificação]]</f>
        <v>1.9.1.1.08.0.1.00 - Multas Decorrentes de Sentenças Judiciais - Principal</v>
      </c>
    </row>
    <row r="1235" spans="1:20" x14ac:dyDescent="0.25">
      <c r="A1235" s="179"/>
      <c r="B1235" s="51"/>
      <c r="C1235" s="22" t="s">
        <v>1537</v>
      </c>
      <c r="D1235" s="22" t="s">
        <v>1549</v>
      </c>
      <c r="E1235" s="22" t="s">
        <v>1537</v>
      </c>
      <c r="F1235" s="22" t="s">
        <v>1537</v>
      </c>
      <c r="G1235" s="22" t="s">
        <v>1556</v>
      </c>
      <c r="H1235" s="22" t="s">
        <v>1540</v>
      </c>
      <c r="I1235" s="22" t="s">
        <v>1546</v>
      </c>
      <c r="J1235" s="22" t="s">
        <v>1543</v>
      </c>
      <c r="K1235" s="20" t="str">
        <f>IF(Tabela813[[#This Row],[C]]&lt;&gt;"",IF(Tabela813[[#This Row],[RED]]&lt;&gt;"",(Tabela813[[#This Row],[RED]] &amp; "."),"") &amp; CONCATENATE(Tabela813[[#This Row],[C]],".",Tabela813[[#This Row],[O]],".",Tabela813[[#This Row],[E]],".",Tabela813[[#This Row],[D1]],".",Tabela813[[#This Row],[D2]],".",Tabela813[[#This Row],[D3]],".",Tabela813[[#This Row],[T]],".",Tabela813[[#This Row],[D4]]),"")</f>
        <v>1.9.1.1.08.0.2.00</v>
      </c>
      <c r="L1235" s="23" t="s">
        <v>1385</v>
      </c>
      <c r="M1235" s="20" t="str">
        <f t="shared" si="25"/>
        <v>A</v>
      </c>
      <c r="N1235" s="20">
        <f>IF(VALUE(Tabela813[[#This Row],[RED]]) &gt; 0,1,0) + IF(VALUE(J1235)&gt;0,8,IF(VALUE(I1235)&gt;0,7,IF(VALUE(H1235)&gt;0,6,IF(VALUE(G1235)&gt;0,5,IF(VALUE(F1235)&gt;0,4,IF(VALUE(E1235)&gt;0,3,IF(VALUE(D1235)&gt;0,2,1)))))))</f>
        <v>7</v>
      </c>
      <c r="O1235" s="22" t="s">
        <v>51</v>
      </c>
      <c r="P1235" s="1" t="s">
        <v>510</v>
      </c>
      <c r="Q1235" s="1"/>
      <c r="R1235" s="39"/>
      <c r="S1235" s="154" t="s">
        <v>158</v>
      </c>
      <c r="T1235" s="7" t="str">
        <f>Tabela813[[#This Row],[NR]]&amp;" - "&amp;Tabela813[[#This Row],[Especificação]]</f>
        <v>1.9.1.1.08.0.2.00 - Multas Decorrentes de Sentenças Judiciais - Multas e Juros de Mora</v>
      </c>
    </row>
    <row r="1236" spans="1:20" x14ac:dyDescent="0.25">
      <c r="A1236" s="7"/>
      <c r="B1236" s="51"/>
      <c r="C1236" s="22" t="s">
        <v>1537</v>
      </c>
      <c r="D1236" s="22" t="s">
        <v>1549</v>
      </c>
      <c r="E1236" s="22" t="s">
        <v>1537</v>
      </c>
      <c r="F1236" s="22" t="s">
        <v>1537</v>
      </c>
      <c r="G1236" s="22" t="s">
        <v>1556</v>
      </c>
      <c r="H1236" s="22" t="s">
        <v>1540</v>
      </c>
      <c r="I1236" s="22" t="s">
        <v>1538</v>
      </c>
      <c r="J1236" s="22" t="s">
        <v>1543</v>
      </c>
      <c r="K1236" s="20" t="str">
        <f>IF(Tabela813[[#This Row],[C]]&lt;&gt;"",IF(Tabela813[[#This Row],[RED]]&lt;&gt;"",(Tabela813[[#This Row],[RED]] &amp; "."),"") &amp; CONCATENATE(Tabela813[[#This Row],[C]],".",Tabela813[[#This Row],[O]],".",Tabela813[[#This Row],[E]],".",Tabela813[[#This Row],[D1]],".",Tabela813[[#This Row],[D2]],".",Tabela813[[#This Row],[D3]],".",Tabela813[[#This Row],[T]],".",Tabela813[[#This Row],[D4]]),"")</f>
        <v>1.9.1.1.08.0.3.00</v>
      </c>
      <c r="L1236" s="23" t="s">
        <v>1386</v>
      </c>
      <c r="M1236" s="20" t="str">
        <f t="shared" si="25"/>
        <v>A</v>
      </c>
      <c r="N1236" s="20">
        <f>IF(VALUE(Tabela813[[#This Row],[RED]]) &gt; 0,1,0) + IF(VALUE(J1236)&gt;0,8,IF(VALUE(I1236)&gt;0,7,IF(VALUE(H1236)&gt;0,6,IF(VALUE(G1236)&gt;0,5,IF(VALUE(F1236)&gt;0,4,IF(VALUE(E1236)&gt;0,3,IF(VALUE(D1236)&gt;0,2,1)))))))</f>
        <v>7</v>
      </c>
      <c r="O1236" s="22" t="s">
        <v>51</v>
      </c>
      <c r="P1236" s="1" t="s">
        <v>510</v>
      </c>
      <c r="Q1236" s="1"/>
      <c r="R1236" s="39"/>
      <c r="S1236" s="154" t="s">
        <v>158</v>
      </c>
      <c r="T1236" s="7" t="str">
        <f>Tabela813[[#This Row],[NR]]&amp;" - "&amp;Tabela813[[#This Row],[Especificação]]</f>
        <v>1.9.1.1.08.0.3.00 - Multas Decorrentes de Sentenças Judiciais - Dívida Ativa</v>
      </c>
    </row>
    <row r="1237" spans="1:20" ht="30" x14ac:dyDescent="0.25">
      <c r="A1237" s="7"/>
      <c r="B1237" s="51"/>
      <c r="C1237" s="22" t="s">
        <v>1537</v>
      </c>
      <c r="D1237" s="22" t="s">
        <v>1549</v>
      </c>
      <c r="E1237" s="22" t="s">
        <v>1537</v>
      </c>
      <c r="F1237" s="22" t="s">
        <v>1537</v>
      </c>
      <c r="G1237" s="22" t="s">
        <v>1556</v>
      </c>
      <c r="H1237" s="22" t="s">
        <v>1540</v>
      </c>
      <c r="I1237" s="22" t="s">
        <v>1547</v>
      </c>
      <c r="J1237" s="22" t="s">
        <v>1543</v>
      </c>
      <c r="K1237" s="20" t="str">
        <f>IF(Tabela813[[#This Row],[C]]&lt;&gt;"",IF(Tabela813[[#This Row],[RED]]&lt;&gt;"",(Tabela813[[#This Row],[RED]] &amp; "."),"") &amp; CONCATENATE(Tabela813[[#This Row],[C]],".",Tabela813[[#This Row],[O]],".",Tabela813[[#This Row],[E]],".",Tabela813[[#This Row],[D1]],".",Tabela813[[#This Row],[D2]],".",Tabela813[[#This Row],[D3]],".",Tabela813[[#This Row],[T]],".",Tabela813[[#This Row],[D4]]),"")</f>
        <v>1.9.1.1.08.0.4.00</v>
      </c>
      <c r="L1237" s="23" t="s">
        <v>1387</v>
      </c>
      <c r="M1237" s="20" t="str">
        <f t="shared" si="25"/>
        <v>A</v>
      </c>
      <c r="N1237" s="20">
        <f>IF(VALUE(Tabela813[[#This Row],[RED]]) &gt; 0,1,0) + IF(VALUE(J1237)&gt;0,8,IF(VALUE(I1237)&gt;0,7,IF(VALUE(H1237)&gt;0,6,IF(VALUE(G1237)&gt;0,5,IF(VALUE(F1237)&gt;0,4,IF(VALUE(E1237)&gt;0,3,IF(VALUE(D1237)&gt;0,2,1)))))))</f>
        <v>7</v>
      </c>
      <c r="O1237" s="22" t="s">
        <v>51</v>
      </c>
      <c r="P1237" s="1" t="s">
        <v>510</v>
      </c>
      <c r="Q1237" s="1"/>
      <c r="R1237" s="39"/>
      <c r="S1237" s="154" t="s">
        <v>158</v>
      </c>
      <c r="T1237" s="7" t="str">
        <f>Tabela813[[#This Row],[NR]]&amp;" - "&amp;Tabela813[[#This Row],[Especificação]]</f>
        <v>1.9.1.1.08.0.4.00 - Multas Decorrentes de Sentenças Judiciais - Dívida Ativa - Multas e Juros de Mora da Dívida Ativa</v>
      </c>
    </row>
    <row r="1238" spans="1:20" x14ac:dyDescent="0.25">
      <c r="A1238" s="7"/>
      <c r="B1238" s="51"/>
      <c r="C1238" s="22" t="s">
        <v>1537</v>
      </c>
      <c r="D1238" s="22" t="s">
        <v>1549</v>
      </c>
      <c r="E1238" s="22" t="s">
        <v>1537</v>
      </c>
      <c r="F1238" s="22" t="s">
        <v>1537</v>
      </c>
      <c r="G1238" s="22" t="s">
        <v>1556</v>
      </c>
      <c r="H1238" s="22" t="s">
        <v>1540</v>
      </c>
      <c r="I1238" s="22" t="s">
        <v>1548</v>
      </c>
      <c r="J1238" s="22" t="s">
        <v>1543</v>
      </c>
      <c r="K1238" s="20" t="str">
        <f>IF(Tabela813[[#This Row],[C]]&lt;&gt;"",IF(Tabela813[[#This Row],[RED]]&lt;&gt;"",(Tabela813[[#This Row],[RED]] &amp; "."),"") &amp; CONCATENATE(Tabela813[[#This Row],[C]],".",Tabela813[[#This Row],[O]],".",Tabela813[[#This Row],[E]],".",Tabela813[[#This Row],[D1]],".",Tabela813[[#This Row],[D2]],".",Tabela813[[#This Row],[D3]],".",Tabela813[[#This Row],[T]],".",Tabela813[[#This Row],[D4]]),"")</f>
        <v>1.9.1.1.08.0.5.00</v>
      </c>
      <c r="L1238" s="23" t="s">
        <v>1388</v>
      </c>
      <c r="M1238" s="20" t="str">
        <f t="shared" si="25"/>
        <v>A</v>
      </c>
      <c r="N1238" s="20">
        <f>IF(VALUE(Tabela813[[#This Row],[RED]]) &gt; 0,1,0) + IF(VALUE(J1238)&gt;0,8,IF(VALUE(I1238)&gt;0,7,IF(VALUE(H1238)&gt;0,6,IF(VALUE(G1238)&gt;0,5,IF(VALUE(F1238)&gt;0,4,IF(VALUE(E1238)&gt;0,3,IF(VALUE(D1238)&gt;0,2,1)))))))</f>
        <v>7</v>
      </c>
      <c r="O1238" s="22" t="s">
        <v>51</v>
      </c>
      <c r="P1238" s="1" t="s">
        <v>510</v>
      </c>
      <c r="Q1238" s="1"/>
      <c r="R1238" s="39"/>
      <c r="S1238" s="154" t="s">
        <v>158</v>
      </c>
      <c r="T1238" s="7" t="str">
        <f>Tabela813[[#This Row],[NR]]&amp;" - "&amp;Tabela813[[#This Row],[Especificação]]</f>
        <v>1.9.1.1.08.0.5.00 - Multas Decorrentes de Sentenças Judiciais - Multas</v>
      </c>
    </row>
    <row r="1239" spans="1:20" x14ac:dyDescent="0.25">
      <c r="A1239" s="7"/>
      <c r="B1239" s="51"/>
      <c r="C1239" s="22" t="s">
        <v>1537</v>
      </c>
      <c r="D1239" s="22" t="s">
        <v>1549</v>
      </c>
      <c r="E1239" s="22" t="s">
        <v>1537</v>
      </c>
      <c r="F1239" s="22" t="s">
        <v>1537</v>
      </c>
      <c r="G1239" s="22" t="s">
        <v>1556</v>
      </c>
      <c r="H1239" s="22" t="s">
        <v>1540</v>
      </c>
      <c r="I1239" s="22" t="s">
        <v>1542</v>
      </c>
      <c r="J1239" s="22" t="s">
        <v>1543</v>
      </c>
      <c r="K1239" s="20" t="str">
        <f>IF(Tabela813[[#This Row],[C]]&lt;&gt;"",IF(Tabela813[[#This Row],[RED]]&lt;&gt;"",(Tabela813[[#This Row],[RED]] &amp; "."),"") &amp; CONCATENATE(Tabela813[[#This Row],[C]],".",Tabela813[[#This Row],[O]],".",Tabela813[[#This Row],[E]],".",Tabela813[[#This Row],[D1]],".",Tabela813[[#This Row],[D2]],".",Tabela813[[#This Row],[D3]],".",Tabela813[[#This Row],[T]],".",Tabela813[[#This Row],[D4]]),"")</f>
        <v>1.9.1.1.08.0.6.00</v>
      </c>
      <c r="L1239" s="23" t="s">
        <v>1389</v>
      </c>
      <c r="M1239" s="20" t="str">
        <f t="shared" si="25"/>
        <v>A</v>
      </c>
      <c r="N1239" s="20">
        <f>IF(VALUE(Tabela813[[#This Row],[RED]]) &gt; 0,1,0) + IF(VALUE(J1239)&gt;0,8,IF(VALUE(I1239)&gt;0,7,IF(VALUE(H1239)&gt;0,6,IF(VALUE(G1239)&gt;0,5,IF(VALUE(F1239)&gt;0,4,IF(VALUE(E1239)&gt;0,3,IF(VALUE(D1239)&gt;0,2,1)))))))</f>
        <v>7</v>
      </c>
      <c r="O1239" s="22" t="s">
        <v>51</v>
      </c>
      <c r="P1239" s="1" t="s">
        <v>510</v>
      </c>
      <c r="Q1239" s="1"/>
      <c r="R1239" s="39"/>
      <c r="S1239" s="154" t="s">
        <v>158</v>
      </c>
      <c r="T1239" s="7" t="str">
        <f>Tabela813[[#This Row],[NR]]&amp;" - "&amp;Tabela813[[#This Row],[Especificação]]</f>
        <v>1.9.1.1.08.0.6.00 - Multas Decorrentes de Sentenças Judiciais - Juros de Mora</v>
      </c>
    </row>
    <row r="1240" spans="1:20" ht="30" x14ac:dyDescent="0.25">
      <c r="A1240" s="7"/>
      <c r="B1240" s="51"/>
      <c r="C1240" s="22" t="s">
        <v>1537</v>
      </c>
      <c r="D1240" s="22" t="s">
        <v>1549</v>
      </c>
      <c r="E1240" s="22" t="s">
        <v>1537</v>
      </c>
      <c r="F1240" s="22" t="s">
        <v>1537</v>
      </c>
      <c r="G1240" s="22" t="s">
        <v>1556</v>
      </c>
      <c r="H1240" s="22" t="s">
        <v>1540</v>
      </c>
      <c r="I1240" s="22" t="s">
        <v>1544</v>
      </c>
      <c r="J1240" s="22" t="s">
        <v>1543</v>
      </c>
      <c r="K1240" s="20" t="str">
        <f>IF(Tabela813[[#This Row],[C]]&lt;&gt;"",IF(Tabela813[[#This Row],[RED]]&lt;&gt;"",(Tabela813[[#This Row],[RED]] &amp; "."),"") &amp; CONCATENATE(Tabela813[[#This Row],[C]],".",Tabela813[[#This Row],[O]],".",Tabela813[[#This Row],[E]],".",Tabela813[[#This Row],[D1]],".",Tabela813[[#This Row],[D2]],".",Tabela813[[#This Row],[D3]],".",Tabela813[[#This Row],[T]],".",Tabela813[[#This Row],[D4]]),"")</f>
        <v>1.9.1.1.08.0.7.00</v>
      </c>
      <c r="L1240" s="23" t="s">
        <v>1390</v>
      </c>
      <c r="M1240" s="20" t="str">
        <f t="shared" si="25"/>
        <v>A</v>
      </c>
      <c r="N1240" s="20">
        <f>IF(VALUE(Tabela813[[#This Row],[RED]]) &gt; 0,1,0) + IF(VALUE(J1240)&gt;0,8,IF(VALUE(I1240)&gt;0,7,IF(VALUE(H1240)&gt;0,6,IF(VALUE(G1240)&gt;0,5,IF(VALUE(F1240)&gt;0,4,IF(VALUE(E1240)&gt;0,3,IF(VALUE(D1240)&gt;0,2,1)))))))</f>
        <v>7</v>
      </c>
      <c r="O1240" s="22" t="s">
        <v>51</v>
      </c>
      <c r="P1240" s="1" t="s">
        <v>510</v>
      </c>
      <c r="Q1240" s="1"/>
      <c r="R1240" s="39"/>
      <c r="S1240" s="154" t="s">
        <v>158</v>
      </c>
      <c r="T1240" s="7" t="str">
        <f>Tabela813[[#This Row],[NR]]&amp;" - "&amp;Tabela813[[#This Row],[Especificação]]</f>
        <v>1.9.1.1.08.0.7.00 - Multas Decorrentes de Sentenças Judiciais - Dívida Ativa - Multas da Dívida Ativa</v>
      </c>
    </row>
    <row r="1241" spans="1:20" x14ac:dyDescent="0.25">
      <c r="A1241" s="7"/>
      <c r="B1241" s="51"/>
      <c r="C1241" s="22" t="s">
        <v>1537</v>
      </c>
      <c r="D1241" s="22" t="s">
        <v>1549</v>
      </c>
      <c r="E1241" s="22" t="s">
        <v>1537</v>
      </c>
      <c r="F1241" s="22" t="s">
        <v>1537</v>
      </c>
      <c r="G1241" s="22" t="s">
        <v>1556</v>
      </c>
      <c r="H1241" s="22" t="s">
        <v>1540</v>
      </c>
      <c r="I1241" s="22" t="s">
        <v>1545</v>
      </c>
      <c r="J1241" s="22" t="s">
        <v>1543</v>
      </c>
      <c r="K1241" s="20" t="str">
        <f>IF(Tabela813[[#This Row],[C]]&lt;&gt;"",IF(Tabela813[[#This Row],[RED]]&lt;&gt;"",(Tabela813[[#This Row],[RED]] &amp; "."),"") &amp; CONCATENATE(Tabela813[[#This Row],[C]],".",Tabela813[[#This Row],[O]],".",Tabela813[[#This Row],[E]],".",Tabela813[[#This Row],[D1]],".",Tabela813[[#This Row],[D2]],".",Tabela813[[#This Row],[D3]],".",Tabela813[[#This Row],[T]],".",Tabela813[[#This Row],[D4]]),"")</f>
        <v>1.9.1.1.08.0.8.00</v>
      </c>
      <c r="L1241" s="23" t="s">
        <v>1391</v>
      </c>
      <c r="M1241" s="20" t="str">
        <f t="shared" si="25"/>
        <v>A</v>
      </c>
      <c r="N1241" s="20">
        <f>IF(VALUE(Tabela813[[#This Row],[RED]]) &gt; 0,1,0) + IF(VALUE(J1241)&gt;0,8,IF(VALUE(I1241)&gt;0,7,IF(VALUE(H1241)&gt;0,6,IF(VALUE(G1241)&gt;0,5,IF(VALUE(F1241)&gt;0,4,IF(VALUE(E1241)&gt;0,3,IF(VALUE(D1241)&gt;0,2,1)))))))</f>
        <v>7</v>
      </c>
      <c r="O1241" s="22" t="s">
        <v>51</v>
      </c>
      <c r="P1241" s="1" t="s">
        <v>510</v>
      </c>
      <c r="Q1241" s="1"/>
      <c r="R1241" s="39"/>
      <c r="S1241" s="154" t="s">
        <v>158</v>
      </c>
      <c r="T1241" s="7" t="str">
        <f>Tabela813[[#This Row],[NR]]&amp;" - "&amp;Tabela813[[#This Row],[Especificação]]</f>
        <v>1.9.1.1.08.0.8.00 - Multas Decorrentes de Sentenças Judiciais - Juros de Mora da Dívida Ativa</v>
      </c>
    </row>
    <row r="1242" spans="1:20" ht="30" x14ac:dyDescent="0.25">
      <c r="A1242" s="7"/>
      <c r="B1242" s="51"/>
      <c r="C1242" s="22" t="s">
        <v>1537</v>
      </c>
      <c r="D1242" s="22" t="s">
        <v>1549</v>
      </c>
      <c r="E1242" s="22" t="s">
        <v>1537</v>
      </c>
      <c r="F1242" s="22" t="s">
        <v>1537</v>
      </c>
      <c r="G1242" s="22" t="s">
        <v>1557</v>
      </c>
      <c r="H1242" s="22" t="s">
        <v>1540</v>
      </c>
      <c r="I1242" s="22" t="s">
        <v>1540</v>
      </c>
      <c r="J1242" s="22" t="s">
        <v>1543</v>
      </c>
      <c r="K1242" s="20" t="str">
        <f>IF(Tabela813[[#This Row],[C]]&lt;&gt;"",IF(Tabela813[[#This Row],[RED]]&lt;&gt;"",(Tabela813[[#This Row],[RED]] &amp; "."),"") &amp; CONCATENATE(Tabela813[[#This Row],[C]],".",Tabela813[[#This Row],[O]],".",Tabela813[[#This Row],[E]],".",Tabela813[[#This Row],[D1]],".",Tabela813[[#This Row],[D2]],".",Tabela813[[#This Row],[D3]],".",Tabela813[[#This Row],[T]],".",Tabela813[[#This Row],[D4]]),"")</f>
        <v>1.9.1.1.09.0.0.00</v>
      </c>
      <c r="L1242" s="23" t="s">
        <v>511</v>
      </c>
      <c r="M1242" s="20" t="str">
        <f t="shared" si="25"/>
        <v>S</v>
      </c>
      <c r="N1242" s="20">
        <f>IF(VALUE(Tabela813[[#This Row],[RED]]) &gt; 0,1,0) + IF(VALUE(J1242)&gt;0,8,IF(VALUE(I1242)&gt;0,7,IF(VALUE(H1242)&gt;0,6,IF(VALUE(G1242)&gt;0,5,IF(VALUE(F1242)&gt;0,4,IF(VALUE(E1242)&gt;0,3,IF(VALUE(D1242)&gt;0,2,1)))))))</f>
        <v>5</v>
      </c>
      <c r="O1242" s="22" t="s">
        <v>51</v>
      </c>
      <c r="P1242" s="1" t="s">
        <v>512</v>
      </c>
      <c r="Q1242" s="1"/>
      <c r="R1242" s="39"/>
      <c r="S1242" s="154" t="s">
        <v>158</v>
      </c>
      <c r="T1242" s="7" t="str">
        <f>Tabela813[[#This Row],[NR]]&amp;" - "&amp;Tabela813[[#This Row],[Especificação]]</f>
        <v>1.9.1.1.09.0.0.00 - Multas e Juros Previstos em Contratos</v>
      </c>
    </row>
    <row r="1243" spans="1:20" ht="30" x14ac:dyDescent="0.25">
      <c r="A1243" s="7"/>
      <c r="B1243" s="51"/>
      <c r="C1243" s="22" t="s">
        <v>1537</v>
      </c>
      <c r="D1243" s="22" t="s">
        <v>1549</v>
      </c>
      <c r="E1243" s="22" t="s">
        <v>1537</v>
      </c>
      <c r="F1243" s="22" t="s">
        <v>1537</v>
      </c>
      <c r="G1243" s="22" t="s">
        <v>1557</v>
      </c>
      <c r="H1243" s="22" t="s">
        <v>1540</v>
      </c>
      <c r="I1243" s="22" t="s">
        <v>1537</v>
      </c>
      <c r="J1243" s="22" t="s">
        <v>1543</v>
      </c>
      <c r="K1243" s="20" t="str">
        <f>IF(Tabela813[[#This Row],[C]]&lt;&gt;"",IF(Tabela813[[#This Row],[RED]]&lt;&gt;"",(Tabela813[[#This Row],[RED]] &amp; "."),"") &amp; CONCATENATE(Tabela813[[#This Row],[C]],".",Tabela813[[#This Row],[O]],".",Tabela813[[#This Row],[E]],".",Tabela813[[#This Row],[D1]],".",Tabela813[[#This Row],[D2]],".",Tabela813[[#This Row],[D3]],".",Tabela813[[#This Row],[T]],".",Tabela813[[#This Row],[D4]]),"")</f>
        <v>1.9.1.1.09.0.1.00</v>
      </c>
      <c r="L1243" s="23" t="s">
        <v>1392</v>
      </c>
      <c r="M1243" s="20" t="str">
        <f t="shared" si="25"/>
        <v>A</v>
      </c>
      <c r="N1243" s="20">
        <f>IF(VALUE(Tabela813[[#This Row],[RED]]) &gt; 0,1,0) + IF(VALUE(J1243)&gt;0,8,IF(VALUE(I1243)&gt;0,7,IF(VALUE(H1243)&gt;0,6,IF(VALUE(G1243)&gt;0,5,IF(VALUE(F1243)&gt;0,4,IF(VALUE(E1243)&gt;0,3,IF(VALUE(D1243)&gt;0,2,1)))))))</f>
        <v>7</v>
      </c>
      <c r="O1243" s="22" t="s">
        <v>51</v>
      </c>
      <c r="P1243" s="1" t="s">
        <v>512</v>
      </c>
      <c r="Q1243" s="1"/>
      <c r="R1243" s="39"/>
      <c r="S1243" s="154" t="s">
        <v>158</v>
      </c>
      <c r="T1243" s="7" t="str">
        <f>Tabela813[[#This Row],[NR]]&amp;" - "&amp;Tabela813[[#This Row],[Especificação]]</f>
        <v>1.9.1.1.09.0.1.00 - Multas e Juros Previstos em Contratos - Principal</v>
      </c>
    </row>
    <row r="1244" spans="1:20" ht="30" x14ac:dyDescent="0.25">
      <c r="A1244" s="7"/>
      <c r="B1244" s="51"/>
      <c r="C1244" s="22" t="s">
        <v>1537</v>
      </c>
      <c r="D1244" s="22" t="s">
        <v>1549</v>
      </c>
      <c r="E1244" s="22" t="s">
        <v>1537</v>
      </c>
      <c r="F1244" s="22" t="s">
        <v>1537</v>
      </c>
      <c r="G1244" s="22" t="s">
        <v>1557</v>
      </c>
      <c r="H1244" s="22" t="s">
        <v>1540</v>
      </c>
      <c r="I1244" s="22" t="s">
        <v>1546</v>
      </c>
      <c r="J1244" s="22" t="s">
        <v>1543</v>
      </c>
      <c r="K1244" s="20" t="str">
        <f>IF(Tabela813[[#This Row],[C]]&lt;&gt;"",IF(Tabela813[[#This Row],[RED]]&lt;&gt;"",(Tabela813[[#This Row],[RED]] &amp; "."),"") &amp; CONCATENATE(Tabela813[[#This Row],[C]],".",Tabela813[[#This Row],[O]],".",Tabela813[[#This Row],[E]],".",Tabela813[[#This Row],[D1]],".",Tabela813[[#This Row],[D2]],".",Tabela813[[#This Row],[D3]],".",Tabela813[[#This Row],[T]],".",Tabela813[[#This Row],[D4]]),"")</f>
        <v>1.9.1.1.09.0.2.00</v>
      </c>
      <c r="L1244" s="23" t="s">
        <v>1393</v>
      </c>
      <c r="M1244" s="20" t="str">
        <f t="shared" si="25"/>
        <v>A</v>
      </c>
      <c r="N1244" s="20">
        <f>IF(VALUE(Tabela813[[#This Row],[RED]]) &gt; 0,1,0) + IF(VALUE(J1244)&gt;0,8,IF(VALUE(I1244)&gt;0,7,IF(VALUE(H1244)&gt;0,6,IF(VALUE(G1244)&gt;0,5,IF(VALUE(F1244)&gt;0,4,IF(VALUE(E1244)&gt;0,3,IF(VALUE(D1244)&gt;0,2,1)))))))</f>
        <v>7</v>
      </c>
      <c r="O1244" s="22" t="s">
        <v>51</v>
      </c>
      <c r="P1244" s="1" t="s">
        <v>512</v>
      </c>
      <c r="Q1244" s="1"/>
      <c r="R1244" s="39"/>
      <c r="S1244" s="154" t="s">
        <v>158</v>
      </c>
      <c r="T1244" s="7" t="str">
        <f>Tabela813[[#This Row],[NR]]&amp;" - "&amp;Tabela813[[#This Row],[Especificação]]</f>
        <v>1.9.1.1.09.0.2.00 - Multas e Juros Previstos em Contratos - Multas e Juros de Mora</v>
      </c>
    </row>
    <row r="1245" spans="1:20" ht="30" x14ac:dyDescent="0.25">
      <c r="A1245" s="179"/>
      <c r="B1245" s="51"/>
      <c r="C1245" s="22" t="s">
        <v>1537</v>
      </c>
      <c r="D1245" s="22" t="s">
        <v>1549</v>
      </c>
      <c r="E1245" s="22" t="s">
        <v>1537</v>
      </c>
      <c r="F1245" s="22" t="s">
        <v>1537</v>
      </c>
      <c r="G1245" s="22" t="s">
        <v>1557</v>
      </c>
      <c r="H1245" s="22" t="s">
        <v>1540</v>
      </c>
      <c r="I1245" s="22" t="s">
        <v>1538</v>
      </c>
      <c r="J1245" s="22" t="s">
        <v>1543</v>
      </c>
      <c r="K1245" s="20" t="str">
        <f>IF(Tabela813[[#This Row],[C]]&lt;&gt;"",IF(Tabela813[[#This Row],[RED]]&lt;&gt;"",(Tabela813[[#This Row],[RED]] &amp; "."),"") &amp; CONCATENATE(Tabela813[[#This Row],[C]],".",Tabela813[[#This Row],[O]],".",Tabela813[[#This Row],[E]],".",Tabela813[[#This Row],[D1]],".",Tabela813[[#This Row],[D2]],".",Tabela813[[#This Row],[D3]],".",Tabela813[[#This Row],[T]],".",Tabela813[[#This Row],[D4]]),"")</f>
        <v>1.9.1.1.09.0.3.00</v>
      </c>
      <c r="L1245" s="23" t="s">
        <v>1394</v>
      </c>
      <c r="M1245" s="20" t="str">
        <f t="shared" si="25"/>
        <v>A</v>
      </c>
      <c r="N1245" s="20">
        <f>IF(VALUE(Tabela813[[#This Row],[RED]]) &gt; 0,1,0) + IF(VALUE(J1245)&gt;0,8,IF(VALUE(I1245)&gt;0,7,IF(VALUE(H1245)&gt;0,6,IF(VALUE(G1245)&gt;0,5,IF(VALUE(F1245)&gt;0,4,IF(VALUE(E1245)&gt;0,3,IF(VALUE(D1245)&gt;0,2,1)))))))</f>
        <v>7</v>
      </c>
      <c r="O1245" s="22" t="s">
        <v>51</v>
      </c>
      <c r="P1245" s="1" t="s">
        <v>512</v>
      </c>
      <c r="Q1245" s="1"/>
      <c r="R1245" s="39"/>
      <c r="S1245" s="154" t="s">
        <v>158</v>
      </c>
      <c r="T1245" s="7" t="str">
        <f>Tabela813[[#This Row],[NR]]&amp;" - "&amp;Tabela813[[#This Row],[Especificação]]</f>
        <v>1.9.1.1.09.0.3.00 - Multas e Juros Previstos em Contratos - Dívida Ativa</v>
      </c>
    </row>
    <row r="1246" spans="1:20" ht="30" x14ac:dyDescent="0.25">
      <c r="A1246" s="179"/>
      <c r="B1246" s="51"/>
      <c r="C1246" s="22" t="s">
        <v>1537</v>
      </c>
      <c r="D1246" s="22" t="s">
        <v>1549</v>
      </c>
      <c r="E1246" s="22" t="s">
        <v>1537</v>
      </c>
      <c r="F1246" s="22" t="s">
        <v>1537</v>
      </c>
      <c r="G1246" s="22" t="s">
        <v>1557</v>
      </c>
      <c r="H1246" s="22" t="s">
        <v>1540</v>
      </c>
      <c r="I1246" s="22" t="s">
        <v>1547</v>
      </c>
      <c r="J1246" s="22" t="s">
        <v>1543</v>
      </c>
      <c r="K1246" s="20" t="str">
        <f>IF(Tabela813[[#This Row],[C]]&lt;&gt;"",IF(Tabela813[[#This Row],[RED]]&lt;&gt;"",(Tabela813[[#This Row],[RED]] &amp; "."),"") &amp; CONCATENATE(Tabela813[[#This Row],[C]],".",Tabela813[[#This Row],[O]],".",Tabela813[[#This Row],[E]],".",Tabela813[[#This Row],[D1]],".",Tabela813[[#This Row],[D2]],".",Tabela813[[#This Row],[D3]],".",Tabela813[[#This Row],[T]],".",Tabela813[[#This Row],[D4]]),"")</f>
        <v>1.9.1.1.09.0.4.00</v>
      </c>
      <c r="L1246" s="23" t="s">
        <v>1395</v>
      </c>
      <c r="M1246" s="20" t="str">
        <f t="shared" si="25"/>
        <v>A</v>
      </c>
      <c r="N1246" s="20">
        <f>IF(VALUE(Tabela813[[#This Row],[RED]]) &gt; 0,1,0) + IF(VALUE(J1246)&gt;0,8,IF(VALUE(I1246)&gt;0,7,IF(VALUE(H1246)&gt;0,6,IF(VALUE(G1246)&gt;0,5,IF(VALUE(F1246)&gt;0,4,IF(VALUE(E1246)&gt;0,3,IF(VALUE(D1246)&gt;0,2,1)))))))</f>
        <v>7</v>
      </c>
      <c r="O1246" s="22" t="s">
        <v>51</v>
      </c>
      <c r="P1246" s="1" t="s">
        <v>512</v>
      </c>
      <c r="Q1246" s="1"/>
      <c r="R1246" s="39"/>
      <c r="S1246" s="154" t="s">
        <v>158</v>
      </c>
      <c r="T1246" s="7" t="str">
        <f>Tabela813[[#This Row],[NR]]&amp;" - "&amp;Tabela813[[#This Row],[Especificação]]</f>
        <v>1.9.1.1.09.0.4.00 - Multas e Juros Previstos em Contratos - Dívida Ativa - Multas e Juros de Mora da Dívida Ativa</v>
      </c>
    </row>
    <row r="1247" spans="1:20" ht="30" x14ac:dyDescent="0.25">
      <c r="A1247" s="179"/>
      <c r="B1247" s="51"/>
      <c r="C1247" s="22" t="s">
        <v>1537</v>
      </c>
      <c r="D1247" s="22" t="s">
        <v>1549</v>
      </c>
      <c r="E1247" s="22" t="s">
        <v>1537</v>
      </c>
      <c r="F1247" s="22" t="s">
        <v>1537</v>
      </c>
      <c r="G1247" s="22" t="s">
        <v>1557</v>
      </c>
      <c r="H1247" s="22" t="s">
        <v>1540</v>
      </c>
      <c r="I1247" s="22" t="s">
        <v>1548</v>
      </c>
      <c r="J1247" s="22" t="s">
        <v>1543</v>
      </c>
      <c r="K1247" s="20" t="str">
        <f>IF(Tabela813[[#This Row],[C]]&lt;&gt;"",IF(Tabela813[[#This Row],[RED]]&lt;&gt;"",(Tabela813[[#This Row],[RED]] &amp; "."),"") &amp; CONCATENATE(Tabela813[[#This Row],[C]],".",Tabela813[[#This Row],[O]],".",Tabela813[[#This Row],[E]],".",Tabela813[[#This Row],[D1]],".",Tabela813[[#This Row],[D2]],".",Tabela813[[#This Row],[D3]],".",Tabela813[[#This Row],[T]],".",Tabela813[[#This Row],[D4]]),"")</f>
        <v>1.9.1.1.09.0.5.00</v>
      </c>
      <c r="L1247" s="23" t="s">
        <v>1396</v>
      </c>
      <c r="M1247" s="20" t="str">
        <f t="shared" si="25"/>
        <v>A</v>
      </c>
      <c r="N1247" s="20">
        <f>IF(VALUE(Tabela813[[#This Row],[RED]]) &gt; 0,1,0) + IF(VALUE(J1247)&gt;0,8,IF(VALUE(I1247)&gt;0,7,IF(VALUE(H1247)&gt;0,6,IF(VALUE(G1247)&gt;0,5,IF(VALUE(F1247)&gt;0,4,IF(VALUE(E1247)&gt;0,3,IF(VALUE(D1247)&gt;0,2,1)))))))</f>
        <v>7</v>
      </c>
      <c r="O1247" s="22" t="s">
        <v>51</v>
      </c>
      <c r="P1247" s="1" t="s">
        <v>512</v>
      </c>
      <c r="Q1247" s="1"/>
      <c r="R1247" s="39"/>
      <c r="S1247" s="154" t="s">
        <v>158</v>
      </c>
      <c r="T1247" s="7" t="str">
        <f>Tabela813[[#This Row],[NR]]&amp;" - "&amp;Tabela813[[#This Row],[Especificação]]</f>
        <v>1.9.1.1.09.0.5.00 - Multas e Juros Previstos em Contratos - Multas</v>
      </c>
    </row>
    <row r="1248" spans="1:20" ht="30" x14ac:dyDescent="0.25">
      <c r="A1248" s="179"/>
      <c r="B1248" s="51"/>
      <c r="C1248" s="22" t="s">
        <v>1537</v>
      </c>
      <c r="D1248" s="22" t="s">
        <v>1549</v>
      </c>
      <c r="E1248" s="22" t="s">
        <v>1537</v>
      </c>
      <c r="F1248" s="22" t="s">
        <v>1537</v>
      </c>
      <c r="G1248" s="22" t="s">
        <v>1557</v>
      </c>
      <c r="H1248" s="22" t="s">
        <v>1540</v>
      </c>
      <c r="I1248" s="22" t="s">
        <v>1542</v>
      </c>
      <c r="J1248" s="22" t="s">
        <v>1543</v>
      </c>
      <c r="K1248" s="20" t="str">
        <f>IF(Tabela813[[#This Row],[C]]&lt;&gt;"",IF(Tabela813[[#This Row],[RED]]&lt;&gt;"",(Tabela813[[#This Row],[RED]] &amp; "."),"") &amp; CONCATENATE(Tabela813[[#This Row],[C]],".",Tabela813[[#This Row],[O]],".",Tabela813[[#This Row],[E]],".",Tabela813[[#This Row],[D1]],".",Tabela813[[#This Row],[D2]],".",Tabela813[[#This Row],[D3]],".",Tabela813[[#This Row],[T]],".",Tabela813[[#This Row],[D4]]),"")</f>
        <v>1.9.1.1.09.0.6.00</v>
      </c>
      <c r="L1248" s="23" t="s">
        <v>1397</v>
      </c>
      <c r="M1248" s="20" t="str">
        <f t="shared" si="25"/>
        <v>A</v>
      </c>
      <c r="N1248" s="20">
        <f>IF(VALUE(Tabela813[[#This Row],[RED]]) &gt; 0,1,0) + IF(VALUE(J1248)&gt;0,8,IF(VALUE(I1248)&gt;0,7,IF(VALUE(H1248)&gt;0,6,IF(VALUE(G1248)&gt;0,5,IF(VALUE(F1248)&gt;0,4,IF(VALUE(E1248)&gt;0,3,IF(VALUE(D1248)&gt;0,2,1)))))))</f>
        <v>7</v>
      </c>
      <c r="O1248" s="22" t="s">
        <v>51</v>
      </c>
      <c r="P1248" s="1" t="s">
        <v>512</v>
      </c>
      <c r="Q1248" s="1"/>
      <c r="R1248" s="39"/>
      <c r="S1248" s="154" t="s">
        <v>158</v>
      </c>
      <c r="T1248" s="7" t="str">
        <f>Tabela813[[#This Row],[NR]]&amp;" - "&amp;Tabela813[[#This Row],[Especificação]]</f>
        <v>1.9.1.1.09.0.6.00 - Multas e Juros Previstos em Contratos - Juros de Mora</v>
      </c>
    </row>
    <row r="1249" spans="1:20" ht="30" x14ac:dyDescent="0.25">
      <c r="A1249" s="179"/>
      <c r="B1249" s="51"/>
      <c r="C1249" s="22" t="s">
        <v>1537</v>
      </c>
      <c r="D1249" s="22" t="s">
        <v>1549</v>
      </c>
      <c r="E1249" s="22" t="s">
        <v>1537</v>
      </c>
      <c r="F1249" s="22" t="s">
        <v>1537</v>
      </c>
      <c r="G1249" s="22" t="s">
        <v>1557</v>
      </c>
      <c r="H1249" s="22" t="s">
        <v>1540</v>
      </c>
      <c r="I1249" s="22" t="s">
        <v>1544</v>
      </c>
      <c r="J1249" s="22" t="s">
        <v>1543</v>
      </c>
      <c r="K1249" s="20" t="str">
        <f>IF(Tabela813[[#This Row],[C]]&lt;&gt;"",IF(Tabela813[[#This Row],[RED]]&lt;&gt;"",(Tabela813[[#This Row],[RED]] &amp; "."),"") &amp; CONCATENATE(Tabela813[[#This Row],[C]],".",Tabela813[[#This Row],[O]],".",Tabela813[[#This Row],[E]],".",Tabela813[[#This Row],[D1]],".",Tabela813[[#This Row],[D2]],".",Tabela813[[#This Row],[D3]],".",Tabela813[[#This Row],[T]],".",Tabela813[[#This Row],[D4]]),"")</f>
        <v>1.9.1.1.09.0.7.00</v>
      </c>
      <c r="L1249" s="23" t="s">
        <v>1398</v>
      </c>
      <c r="M1249" s="20" t="str">
        <f t="shared" si="25"/>
        <v>A</v>
      </c>
      <c r="N1249" s="20">
        <f>IF(VALUE(Tabela813[[#This Row],[RED]]) &gt; 0,1,0) + IF(VALUE(J1249)&gt;0,8,IF(VALUE(I1249)&gt;0,7,IF(VALUE(H1249)&gt;0,6,IF(VALUE(G1249)&gt;0,5,IF(VALUE(F1249)&gt;0,4,IF(VALUE(E1249)&gt;0,3,IF(VALUE(D1249)&gt;0,2,1)))))))</f>
        <v>7</v>
      </c>
      <c r="O1249" s="22" t="s">
        <v>51</v>
      </c>
      <c r="P1249" s="1" t="s">
        <v>512</v>
      </c>
      <c r="Q1249" s="1"/>
      <c r="R1249" s="39"/>
      <c r="S1249" s="154" t="s">
        <v>158</v>
      </c>
      <c r="T1249" s="7" t="str">
        <f>Tabela813[[#This Row],[NR]]&amp;" - "&amp;Tabela813[[#This Row],[Especificação]]</f>
        <v>1.9.1.1.09.0.7.00 - Multas e Juros Previstos em Contratos - Dívida Ativa - Multas da Dívida Ativa</v>
      </c>
    </row>
    <row r="1250" spans="1:20" ht="30" x14ac:dyDescent="0.25">
      <c r="A1250" s="179"/>
      <c r="B1250" s="51"/>
      <c r="C1250" s="22" t="s">
        <v>1537</v>
      </c>
      <c r="D1250" s="22" t="s">
        <v>1549</v>
      </c>
      <c r="E1250" s="22" t="s">
        <v>1537</v>
      </c>
      <c r="F1250" s="22" t="s">
        <v>1537</v>
      </c>
      <c r="G1250" s="22" t="s">
        <v>1557</v>
      </c>
      <c r="H1250" s="22" t="s">
        <v>1540</v>
      </c>
      <c r="I1250" s="22" t="s">
        <v>1545</v>
      </c>
      <c r="J1250" s="22" t="s">
        <v>1543</v>
      </c>
      <c r="K1250" s="20" t="str">
        <f>IF(Tabela813[[#This Row],[C]]&lt;&gt;"",IF(Tabela813[[#This Row],[RED]]&lt;&gt;"",(Tabela813[[#This Row],[RED]] &amp; "."),"") &amp; CONCATENATE(Tabela813[[#This Row],[C]],".",Tabela813[[#This Row],[O]],".",Tabela813[[#This Row],[E]],".",Tabela813[[#This Row],[D1]],".",Tabela813[[#This Row],[D2]],".",Tabela813[[#This Row],[D3]],".",Tabela813[[#This Row],[T]],".",Tabela813[[#This Row],[D4]]),"")</f>
        <v>1.9.1.1.09.0.8.00</v>
      </c>
      <c r="L1250" s="23" t="s">
        <v>1399</v>
      </c>
      <c r="M1250" s="20" t="str">
        <f t="shared" si="25"/>
        <v>A</v>
      </c>
      <c r="N1250" s="20">
        <f>IF(VALUE(Tabela813[[#This Row],[RED]]) &gt; 0,1,0) + IF(VALUE(J1250)&gt;0,8,IF(VALUE(I1250)&gt;0,7,IF(VALUE(H1250)&gt;0,6,IF(VALUE(G1250)&gt;0,5,IF(VALUE(F1250)&gt;0,4,IF(VALUE(E1250)&gt;0,3,IF(VALUE(D1250)&gt;0,2,1)))))))</f>
        <v>7</v>
      </c>
      <c r="O1250" s="22" t="s">
        <v>51</v>
      </c>
      <c r="P1250" s="1" t="s">
        <v>512</v>
      </c>
      <c r="Q1250" s="1"/>
      <c r="R1250" s="39"/>
      <c r="S1250" s="154" t="s">
        <v>158</v>
      </c>
      <c r="T1250" s="7" t="str">
        <f>Tabela813[[#This Row],[NR]]&amp;" - "&amp;Tabela813[[#This Row],[Especificação]]</f>
        <v>1.9.1.1.09.0.8.00 - Multas e Juros Previstos em Contratos - Juros de Mora da Dívida Ativa</v>
      </c>
    </row>
    <row r="1251" spans="1:20" ht="30" x14ac:dyDescent="0.25">
      <c r="A1251" s="179"/>
      <c r="B1251" s="51"/>
      <c r="C1251" s="22" t="s">
        <v>1537</v>
      </c>
      <c r="D1251" s="22" t="s">
        <v>1549</v>
      </c>
      <c r="E1251" s="22" t="s">
        <v>1537</v>
      </c>
      <c r="F1251" s="22" t="s">
        <v>1537</v>
      </c>
      <c r="G1251" s="22" t="s">
        <v>1558</v>
      </c>
      <c r="H1251" s="22" t="s">
        <v>1540</v>
      </c>
      <c r="I1251" s="22" t="s">
        <v>1540</v>
      </c>
      <c r="J1251" s="22" t="s">
        <v>1543</v>
      </c>
      <c r="K1251" s="20" t="str">
        <f>IF(Tabela813[[#This Row],[C]]&lt;&gt;"",IF(Tabela813[[#This Row],[RED]]&lt;&gt;"",(Tabela813[[#This Row],[RED]] &amp; "."),"") &amp; CONCATENATE(Tabela813[[#This Row],[C]],".",Tabela813[[#This Row],[O]],".",Tabela813[[#This Row],[E]],".",Tabela813[[#This Row],[D1]],".",Tabela813[[#This Row],[D2]],".",Tabela813[[#This Row],[D3]],".",Tabela813[[#This Row],[T]],".",Tabela813[[#This Row],[D4]]),"")</f>
        <v>1.9.1.1.10.0.0.00</v>
      </c>
      <c r="L1251" s="23" t="s">
        <v>513</v>
      </c>
      <c r="M1251" s="20" t="str">
        <f t="shared" si="25"/>
        <v>S</v>
      </c>
      <c r="N1251" s="20">
        <f>IF(VALUE(Tabela813[[#This Row],[RED]]) &gt; 0,1,0) + IF(VALUE(J1251)&gt;0,8,IF(VALUE(I1251)&gt;0,7,IF(VALUE(H1251)&gt;0,6,IF(VALUE(G1251)&gt;0,5,IF(VALUE(F1251)&gt;0,4,IF(VALUE(E1251)&gt;0,3,IF(VALUE(D1251)&gt;0,2,1)))))))</f>
        <v>5</v>
      </c>
      <c r="O1251" s="22" t="s">
        <v>51</v>
      </c>
      <c r="P1251" s="1" t="s">
        <v>514</v>
      </c>
      <c r="Q1251" s="1"/>
      <c r="R1251" s="39"/>
      <c r="S1251" s="154" t="s">
        <v>158</v>
      </c>
      <c r="T1251" s="7" t="str">
        <f>Tabela813[[#This Row],[NR]]&amp;" - "&amp;Tabela813[[#This Row],[Especificação]]</f>
        <v>1.9.1.1.10.0.0.00 - Multas Previstas na Legislação sobre Regime de Previdência Privada Complementar</v>
      </c>
    </row>
    <row r="1252" spans="1:20" ht="30" x14ac:dyDescent="0.25">
      <c r="A1252" s="179"/>
      <c r="B1252" s="51"/>
      <c r="C1252" s="22" t="s">
        <v>1537</v>
      </c>
      <c r="D1252" s="22" t="s">
        <v>1549</v>
      </c>
      <c r="E1252" s="22" t="s">
        <v>1537</v>
      </c>
      <c r="F1252" s="22" t="s">
        <v>1537</v>
      </c>
      <c r="G1252" s="22" t="s">
        <v>1558</v>
      </c>
      <c r="H1252" s="22" t="s">
        <v>1540</v>
      </c>
      <c r="I1252" s="22" t="s">
        <v>1537</v>
      </c>
      <c r="J1252" s="22" t="s">
        <v>1543</v>
      </c>
      <c r="K1252" s="20" t="str">
        <f>IF(Tabela813[[#This Row],[C]]&lt;&gt;"",IF(Tabela813[[#This Row],[RED]]&lt;&gt;"",(Tabela813[[#This Row],[RED]] &amp; "."),"") &amp; CONCATENATE(Tabela813[[#This Row],[C]],".",Tabela813[[#This Row],[O]],".",Tabela813[[#This Row],[E]],".",Tabela813[[#This Row],[D1]],".",Tabela813[[#This Row],[D2]],".",Tabela813[[#This Row],[D3]],".",Tabela813[[#This Row],[T]],".",Tabela813[[#This Row],[D4]]),"")</f>
        <v>1.9.1.1.10.0.1.00</v>
      </c>
      <c r="L1252" s="23" t="s">
        <v>1400</v>
      </c>
      <c r="M1252" s="20" t="str">
        <f t="shared" si="25"/>
        <v>A</v>
      </c>
      <c r="N1252" s="20">
        <f>IF(VALUE(Tabela813[[#This Row],[RED]]) &gt; 0,1,0) + IF(VALUE(J1252)&gt;0,8,IF(VALUE(I1252)&gt;0,7,IF(VALUE(H1252)&gt;0,6,IF(VALUE(G1252)&gt;0,5,IF(VALUE(F1252)&gt;0,4,IF(VALUE(E1252)&gt;0,3,IF(VALUE(D1252)&gt;0,2,1)))))))</f>
        <v>7</v>
      </c>
      <c r="O1252" s="22" t="s">
        <v>51</v>
      </c>
      <c r="P1252" s="1" t="s">
        <v>514</v>
      </c>
      <c r="Q1252" s="1"/>
      <c r="R1252" s="39"/>
      <c r="S1252" s="154" t="s">
        <v>158</v>
      </c>
      <c r="T1252" s="7" t="str">
        <f>Tabela813[[#This Row],[NR]]&amp;" - "&amp;Tabela813[[#This Row],[Especificação]]</f>
        <v>1.9.1.1.10.0.1.00 - Multas Previstas na Legislação sobre Regime de Previdência Privada Complementar - Principal</v>
      </c>
    </row>
    <row r="1253" spans="1:20" ht="30" x14ac:dyDescent="0.25">
      <c r="A1253" s="179"/>
      <c r="B1253" s="51"/>
      <c r="C1253" s="22" t="s">
        <v>1537</v>
      </c>
      <c r="D1253" s="22" t="s">
        <v>1549</v>
      </c>
      <c r="E1253" s="22" t="s">
        <v>1537</v>
      </c>
      <c r="F1253" s="22" t="s">
        <v>1537</v>
      </c>
      <c r="G1253" s="22" t="s">
        <v>1558</v>
      </c>
      <c r="H1253" s="22" t="s">
        <v>1540</v>
      </c>
      <c r="I1253" s="22" t="s">
        <v>1546</v>
      </c>
      <c r="J1253" s="22" t="s">
        <v>1543</v>
      </c>
      <c r="K1253" s="20" t="str">
        <f>IF(Tabela813[[#This Row],[C]]&lt;&gt;"",IF(Tabela813[[#This Row],[RED]]&lt;&gt;"",(Tabela813[[#This Row],[RED]] &amp; "."),"") &amp; CONCATENATE(Tabela813[[#This Row],[C]],".",Tabela813[[#This Row],[O]],".",Tabela813[[#This Row],[E]],".",Tabela813[[#This Row],[D1]],".",Tabela813[[#This Row],[D2]],".",Tabela813[[#This Row],[D3]],".",Tabela813[[#This Row],[T]],".",Tabela813[[#This Row],[D4]]),"")</f>
        <v>1.9.1.1.10.0.2.00</v>
      </c>
      <c r="L1253" s="23" t="s">
        <v>1401</v>
      </c>
      <c r="M1253" s="20" t="str">
        <f t="shared" si="25"/>
        <v>A</v>
      </c>
      <c r="N1253" s="20">
        <f>IF(VALUE(Tabela813[[#This Row],[RED]]) &gt; 0,1,0) + IF(VALUE(J1253)&gt;0,8,IF(VALUE(I1253)&gt;0,7,IF(VALUE(H1253)&gt;0,6,IF(VALUE(G1253)&gt;0,5,IF(VALUE(F1253)&gt;0,4,IF(VALUE(E1253)&gt;0,3,IF(VALUE(D1253)&gt;0,2,1)))))))</f>
        <v>7</v>
      </c>
      <c r="O1253" s="22" t="s">
        <v>51</v>
      </c>
      <c r="P1253" s="1" t="s">
        <v>514</v>
      </c>
      <c r="Q1253" s="1"/>
      <c r="R1253" s="39"/>
      <c r="S1253" s="154" t="s">
        <v>158</v>
      </c>
      <c r="T1253" s="7" t="str">
        <f>Tabela813[[#This Row],[NR]]&amp;" - "&amp;Tabela813[[#This Row],[Especificação]]</f>
        <v>1.9.1.1.10.0.2.00 - Multas Previstas na Legislação sobre Regime de Previdência Privada Complementar - Multas e Juros de Mora</v>
      </c>
    </row>
    <row r="1254" spans="1:20" ht="30" x14ac:dyDescent="0.25">
      <c r="A1254" s="179"/>
      <c r="B1254" s="51"/>
      <c r="C1254" s="22" t="s">
        <v>1537</v>
      </c>
      <c r="D1254" s="22" t="s">
        <v>1549</v>
      </c>
      <c r="E1254" s="22" t="s">
        <v>1537</v>
      </c>
      <c r="F1254" s="22" t="s">
        <v>1537</v>
      </c>
      <c r="G1254" s="22" t="s">
        <v>1558</v>
      </c>
      <c r="H1254" s="22" t="s">
        <v>1540</v>
      </c>
      <c r="I1254" s="22" t="s">
        <v>1538</v>
      </c>
      <c r="J1254" s="22" t="s">
        <v>1543</v>
      </c>
      <c r="K1254" s="20" t="str">
        <f>IF(Tabela813[[#This Row],[C]]&lt;&gt;"",IF(Tabela813[[#This Row],[RED]]&lt;&gt;"",(Tabela813[[#This Row],[RED]] &amp; "."),"") &amp; CONCATENATE(Tabela813[[#This Row],[C]],".",Tabela813[[#This Row],[O]],".",Tabela813[[#This Row],[E]],".",Tabela813[[#This Row],[D1]],".",Tabela813[[#This Row],[D2]],".",Tabela813[[#This Row],[D3]],".",Tabela813[[#This Row],[T]],".",Tabela813[[#This Row],[D4]]),"")</f>
        <v>1.9.1.1.10.0.3.00</v>
      </c>
      <c r="L1254" s="23" t="s">
        <v>1402</v>
      </c>
      <c r="M1254" s="20" t="str">
        <f t="shared" si="25"/>
        <v>A</v>
      </c>
      <c r="N1254" s="20">
        <f>IF(VALUE(Tabela813[[#This Row],[RED]]) &gt; 0,1,0) + IF(VALUE(J1254)&gt;0,8,IF(VALUE(I1254)&gt;0,7,IF(VALUE(H1254)&gt;0,6,IF(VALUE(G1254)&gt;0,5,IF(VALUE(F1254)&gt;0,4,IF(VALUE(E1254)&gt;0,3,IF(VALUE(D1254)&gt;0,2,1)))))))</f>
        <v>7</v>
      </c>
      <c r="O1254" s="22" t="s">
        <v>51</v>
      </c>
      <c r="P1254" s="1" t="s">
        <v>514</v>
      </c>
      <c r="Q1254" s="1"/>
      <c r="R1254" s="39"/>
      <c r="S1254" s="154" t="s">
        <v>158</v>
      </c>
      <c r="T1254" s="7" t="str">
        <f>Tabela813[[#This Row],[NR]]&amp;" - "&amp;Tabela813[[#This Row],[Especificação]]</f>
        <v>1.9.1.1.10.0.3.00 - Multas Previstas na Legislação sobre Regime de Previdência Privada Complementar - Dívida Ativa</v>
      </c>
    </row>
    <row r="1255" spans="1:20" ht="30" x14ac:dyDescent="0.25">
      <c r="A1255" s="179"/>
      <c r="B1255" s="51"/>
      <c r="C1255" s="22" t="s">
        <v>1537</v>
      </c>
      <c r="D1255" s="22" t="s">
        <v>1549</v>
      </c>
      <c r="E1255" s="22" t="s">
        <v>1537</v>
      </c>
      <c r="F1255" s="22" t="s">
        <v>1537</v>
      </c>
      <c r="G1255" s="22" t="s">
        <v>1558</v>
      </c>
      <c r="H1255" s="22" t="s">
        <v>1540</v>
      </c>
      <c r="I1255" s="22" t="s">
        <v>1547</v>
      </c>
      <c r="J1255" s="22" t="s">
        <v>1543</v>
      </c>
      <c r="K1255" s="20" t="str">
        <f>IF(Tabela813[[#This Row],[C]]&lt;&gt;"",IF(Tabela813[[#This Row],[RED]]&lt;&gt;"",(Tabela813[[#This Row],[RED]] &amp; "."),"") &amp; CONCATENATE(Tabela813[[#This Row],[C]],".",Tabela813[[#This Row],[O]],".",Tabela813[[#This Row],[E]],".",Tabela813[[#This Row],[D1]],".",Tabela813[[#This Row],[D2]],".",Tabela813[[#This Row],[D3]],".",Tabela813[[#This Row],[T]],".",Tabela813[[#This Row],[D4]]),"")</f>
        <v>1.9.1.1.10.0.4.00</v>
      </c>
      <c r="L1255" s="23" t="s">
        <v>1403</v>
      </c>
      <c r="M1255" s="20" t="str">
        <f t="shared" ref="M1255:M1327" si="26">IF(N1255 &lt; N1256,"S","A")</f>
        <v>A</v>
      </c>
      <c r="N1255" s="20">
        <f>IF(VALUE(Tabela813[[#This Row],[RED]]) &gt; 0,1,0) + IF(VALUE(J1255)&gt;0,8,IF(VALUE(I1255)&gt;0,7,IF(VALUE(H1255)&gt;0,6,IF(VALUE(G1255)&gt;0,5,IF(VALUE(F1255)&gt;0,4,IF(VALUE(E1255)&gt;0,3,IF(VALUE(D1255)&gt;0,2,1)))))))</f>
        <v>7</v>
      </c>
      <c r="O1255" s="22" t="s">
        <v>51</v>
      </c>
      <c r="P1255" s="1" t="s">
        <v>514</v>
      </c>
      <c r="Q1255" s="1"/>
      <c r="R1255" s="39"/>
      <c r="S1255" s="154" t="s">
        <v>158</v>
      </c>
      <c r="T1255" s="7" t="str">
        <f>Tabela813[[#This Row],[NR]]&amp;" - "&amp;Tabela813[[#This Row],[Especificação]]</f>
        <v>1.9.1.1.10.0.4.00 - Multas Previstas na Legislação sobre Regime de Previdência Privada Complementar - Dívida Ativa - Multas e Juros de Mora da Dívida Ativa</v>
      </c>
    </row>
    <row r="1256" spans="1:20" ht="30" x14ac:dyDescent="0.25">
      <c r="A1256" s="179"/>
      <c r="B1256" s="51"/>
      <c r="C1256" s="22" t="s">
        <v>1537</v>
      </c>
      <c r="D1256" s="22" t="s">
        <v>1549</v>
      </c>
      <c r="E1256" s="22" t="s">
        <v>1537</v>
      </c>
      <c r="F1256" s="22" t="s">
        <v>1537</v>
      </c>
      <c r="G1256" s="22" t="s">
        <v>1558</v>
      </c>
      <c r="H1256" s="22" t="s">
        <v>1540</v>
      </c>
      <c r="I1256" s="22" t="s">
        <v>1548</v>
      </c>
      <c r="J1256" s="22" t="s">
        <v>1543</v>
      </c>
      <c r="K1256" s="20" t="str">
        <f>IF(Tabela813[[#This Row],[C]]&lt;&gt;"",IF(Tabela813[[#This Row],[RED]]&lt;&gt;"",(Tabela813[[#This Row],[RED]] &amp; "."),"") &amp; CONCATENATE(Tabela813[[#This Row],[C]],".",Tabela813[[#This Row],[O]],".",Tabela813[[#This Row],[E]],".",Tabela813[[#This Row],[D1]],".",Tabela813[[#This Row],[D2]],".",Tabela813[[#This Row],[D3]],".",Tabela813[[#This Row],[T]],".",Tabela813[[#This Row],[D4]]),"")</f>
        <v>1.9.1.1.10.0.5.00</v>
      </c>
      <c r="L1256" s="23" t="s">
        <v>1404</v>
      </c>
      <c r="M1256" s="20" t="str">
        <f t="shared" si="26"/>
        <v>A</v>
      </c>
      <c r="N1256" s="20">
        <f>IF(VALUE(Tabela813[[#This Row],[RED]]) &gt; 0,1,0) + IF(VALUE(J1256)&gt;0,8,IF(VALUE(I1256)&gt;0,7,IF(VALUE(H1256)&gt;0,6,IF(VALUE(G1256)&gt;0,5,IF(VALUE(F1256)&gt;0,4,IF(VALUE(E1256)&gt;0,3,IF(VALUE(D1256)&gt;0,2,1)))))))</f>
        <v>7</v>
      </c>
      <c r="O1256" s="22" t="s">
        <v>51</v>
      </c>
      <c r="P1256" s="1" t="s">
        <v>514</v>
      </c>
      <c r="Q1256" s="1"/>
      <c r="R1256" s="39"/>
      <c r="S1256" s="154" t="s">
        <v>158</v>
      </c>
      <c r="T1256" s="7" t="str">
        <f>Tabela813[[#This Row],[NR]]&amp;" - "&amp;Tabela813[[#This Row],[Especificação]]</f>
        <v>1.9.1.1.10.0.5.00 - Multas Previstas na Legislação sobre Regime de Previdência Privada Complementar - Multas</v>
      </c>
    </row>
    <row r="1257" spans="1:20" ht="30" x14ac:dyDescent="0.25">
      <c r="A1257" s="179"/>
      <c r="B1257" s="51"/>
      <c r="C1257" s="22" t="s">
        <v>1537</v>
      </c>
      <c r="D1257" s="22" t="s">
        <v>1549</v>
      </c>
      <c r="E1257" s="22" t="s">
        <v>1537</v>
      </c>
      <c r="F1257" s="22" t="s">
        <v>1537</v>
      </c>
      <c r="G1257" s="22" t="s">
        <v>1558</v>
      </c>
      <c r="H1257" s="22" t="s">
        <v>1540</v>
      </c>
      <c r="I1257" s="22" t="s">
        <v>1542</v>
      </c>
      <c r="J1257" s="22" t="s">
        <v>1543</v>
      </c>
      <c r="K1257" s="20" t="str">
        <f>IF(Tabela813[[#This Row],[C]]&lt;&gt;"",IF(Tabela813[[#This Row],[RED]]&lt;&gt;"",(Tabela813[[#This Row],[RED]] &amp; "."),"") &amp; CONCATENATE(Tabela813[[#This Row],[C]],".",Tabela813[[#This Row],[O]],".",Tabela813[[#This Row],[E]],".",Tabela813[[#This Row],[D1]],".",Tabela813[[#This Row],[D2]],".",Tabela813[[#This Row],[D3]],".",Tabela813[[#This Row],[T]],".",Tabela813[[#This Row],[D4]]),"")</f>
        <v>1.9.1.1.10.0.6.00</v>
      </c>
      <c r="L1257" s="23" t="s">
        <v>1405</v>
      </c>
      <c r="M1257" s="20" t="str">
        <f t="shared" si="26"/>
        <v>A</v>
      </c>
      <c r="N1257" s="20">
        <f>IF(VALUE(Tabela813[[#This Row],[RED]]) &gt; 0,1,0) + IF(VALUE(J1257)&gt;0,8,IF(VALUE(I1257)&gt;0,7,IF(VALUE(H1257)&gt;0,6,IF(VALUE(G1257)&gt;0,5,IF(VALUE(F1257)&gt;0,4,IF(VALUE(E1257)&gt;0,3,IF(VALUE(D1257)&gt;0,2,1)))))))</f>
        <v>7</v>
      </c>
      <c r="O1257" s="22" t="s">
        <v>51</v>
      </c>
      <c r="P1257" s="1" t="s">
        <v>514</v>
      </c>
      <c r="Q1257" s="1"/>
      <c r="R1257" s="39"/>
      <c r="S1257" s="154" t="s">
        <v>158</v>
      </c>
      <c r="T1257" s="7" t="str">
        <f>Tabela813[[#This Row],[NR]]&amp;" - "&amp;Tabela813[[#This Row],[Especificação]]</f>
        <v>1.9.1.1.10.0.6.00 - Multas Previstas na Legislação sobre Regime de Previdência Privada Complementar - Juros de Mora</v>
      </c>
    </row>
    <row r="1258" spans="1:20" ht="30" x14ac:dyDescent="0.25">
      <c r="A1258" s="179"/>
      <c r="B1258" s="51"/>
      <c r="C1258" s="22" t="s">
        <v>1537</v>
      </c>
      <c r="D1258" s="22" t="s">
        <v>1549</v>
      </c>
      <c r="E1258" s="22" t="s">
        <v>1537</v>
      </c>
      <c r="F1258" s="22" t="s">
        <v>1537</v>
      </c>
      <c r="G1258" s="22" t="s">
        <v>1558</v>
      </c>
      <c r="H1258" s="22" t="s">
        <v>1540</v>
      </c>
      <c r="I1258" s="22" t="s">
        <v>1544</v>
      </c>
      <c r="J1258" s="22" t="s">
        <v>1543</v>
      </c>
      <c r="K1258" s="20" t="str">
        <f>IF(Tabela813[[#This Row],[C]]&lt;&gt;"",IF(Tabela813[[#This Row],[RED]]&lt;&gt;"",(Tabela813[[#This Row],[RED]] &amp; "."),"") &amp; CONCATENATE(Tabela813[[#This Row],[C]],".",Tabela813[[#This Row],[O]],".",Tabela813[[#This Row],[E]],".",Tabela813[[#This Row],[D1]],".",Tabela813[[#This Row],[D2]],".",Tabela813[[#This Row],[D3]],".",Tabela813[[#This Row],[T]],".",Tabela813[[#This Row],[D4]]),"")</f>
        <v>1.9.1.1.10.0.7.00</v>
      </c>
      <c r="L1258" s="23" t="s">
        <v>1406</v>
      </c>
      <c r="M1258" s="20" t="str">
        <f t="shared" si="26"/>
        <v>A</v>
      </c>
      <c r="N1258" s="20">
        <f>IF(VALUE(Tabela813[[#This Row],[RED]]) &gt; 0,1,0) + IF(VALUE(J1258)&gt;0,8,IF(VALUE(I1258)&gt;0,7,IF(VALUE(H1258)&gt;0,6,IF(VALUE(G1258)&gt;0,5,IF(VALUE(F1258)&gt;0,4,IF(VALUE(E1258)&gt;0,3,IF(VALUE(D1258)&gt;0,2,1)))))))</f>
        <v>7</v>
      </c>
      <c r="O1258" s="22" t="s">
        <v>51</v>
      </c>
      <c r="P1258" s="1" t="s">
        <v>514</v>
      </c>
      <c r="Q1258" s="1"/>
      <c r="R1258" s="39"/>
      <c r="S1258" s="154" t="s">
        <v>158</v>
      </c>
      <c r="T1258" s="7" t="str">
        <f>Tabela813[[#This Row],[NR]]&amp;" - "&amp;Tabela813[[#This Row],[Especificação]]</f>
        <v>1.9.1.1.10.0.7.00 - Multas Previstas na Legislação sobre Regime de Previdência Privada Complementar - Dívida Ativa - Multas da Dívida Ativa</v>
      </c>
    </row>
    <row r="1259" spans="1:20" ht="30" x14ac:dyDescent="0.25">
      <c r="A1259" s="179"/>
      <c r="B1259" s="51"/>
      <c r="C1259" s="22" t="s">
        <v>1537</v>
      </c>
      <c r="D1259" s="22" t="s">
        <v>1549</v>
      </c>
      <c r="E1259" s="22" t="s">
        <v>1537</v>
      </c>
      <c r="F1259" s="22" t="s">
        <v>1537</v>
      </c>
      <c r="G1259" s="22" t="s">
        <v>1558</v>
      </c>
      <c r="H1259" s="22" t="s">
        <v>1540</v>
      </c>
      <c r="I1259" s="22" t="s">
        <v>1545</v>
      </c>
      <c r="J1259" s="22" t="s">
        <v>1543</v>
      </c>
      <c r="K1259" s="20" t="str">
        <f>IF(Tabela813[[#This Row],[C]]&lt;&gt;"",IF(Tabela813[[#This Row],[RED]]&lt;&gt;"",(Tabela813[[#This Row],[RED]] &amp; "."),"") &amp; CONCATENATE(Tabela813[[#This Row],[C]],".",Tabela813[[#This Row],[O]],".",Tabela813[[#This Row],[E]],".",Tabela813[[#This Row],[D1]],".",Tabela813[[#This Row],[D2]],".",Tabela813[[#This Row],[D3]],".",Tabela813[[#This Row],[T]],".",Tabela813[[#This Row],[D4]]),"")</f>
        <v>1.9.1.1.10.0.8.00</v>
      </c>
      <c r="L1259" s="23" t="s">
        <v>1407</v>
      </c>
      <c r="M1259" s="20" t="str">
        <f t="shared" si="26"/>
        <v>A</v>
      </c>
      <c r="N1259" s="20">
        <f>IF(VALUE(Tabela813[[#This Row],[RED]]) &gt; 0,1,0) + IF(VALUE(J1259)&gt;0,8,IF(VALUE(I1259)&gt;0,7,IF(VALUE(H1259)&gt;0,6,IF(VALUE(G1259)&gt;0,5,IF(VALUE(F1259)&gt;0,4,IF(VALUE(E1259)&gt;0,3,IF(VALUE(D1259)&gt;0,2,1)))))))</f>
        <v>7</v>
      </c>
      <c r="O1259" s="22" t="s">
        <v>51</v>
      </c>
      <c r="P1259" s="1" t="s">
        <v>514</v>
      </c>
      <c r="Q1259" s="1"/>
      <c r="R1259" s="39"/>
      <c r="S1259" s="154" t="s">
        <v>158</v>
      </c>
      <c r="T1259" s="7" t="str">
        <f>Tabela813[[#This Row],[NR]]&amp;" - "&amp;Tabela813[[#This Row],[Especificação]]</f>
        <v>1.9.1.1.10.0.8.00 - Multas Previstas na Legislação sobre Regime de Previdência Privada Complementar - Juros de Mora da Dívida Ativa</v>
      </c>
    </row>
    <row r="1260" spans="1:20" ht="30" x14ac:dyDescent="0.25">
      <c r="A1260" s="179"/>
      <c r="B1260" s="51"/>
      <c r="C1260" s="22" t="s">
        <v>1537</v>
      </c>
      <c r="D1260" s="22" t="s">
        <v>1549</v>
      </c>
      <c r="E1260" s="22" t="s">
        <v>1537</v>
      </c>
      <c r="F1260" s="22" t="s">
        <v>1537</v>
      </c>
      <c r="G1260" s="22" t="s">
        <v>1560</v>
      </c>
      <c r="H1260" s="22" t="s">
        <v>1540</v>
      </c>
      <c r="I1260" s="22" t="s">
        <v>1540</v>
      </c>
      <c r="J1260" s="22" t="s">
        <v>1543</v>
      </c>
      <c r="K1260" s="20" t="str">
        <f>IF(Tabela813[[#This Row],[C]]&lt;&gt;"",IF(Tabela813[[#This Row],[RED]]&lt;&gt;"",(Tabela813[[#This Row],[RED]] &amp; "."),"") &amp; CONCATENATE(Tabela813[[#This Row],[C]],".",Tabela813[[#This Row],[O]],".",Tabela813[[#This Row],[E]],".",Tabela813[[#This Row],[D1]],".",Tabela813[[#This Row],[D2]],".",Tabela813[[#This Row],[D3]],".",Tabela813[[#This Row],[T]],".",Tabela813[[#This Row],[D4]]),"")</f>
        <v>1.9.1.1.13.0.0.00</v>
      </c>
      <c r="L1260" s="23" t="s">
        <v>515</v>
      </c>
      <c r="M1260" s="20" t="str">
        <f t="shared" si="26"/>
        <v>S</v>
      </c>
      <c r="N1260" s="20">
        <f>IF(VALUE(Tabela813[[#This Row],[RED]]) &gt; 0,1,0) + IF(VALUE(J1260)&gt;0,8,IF(VALUE(I1260)&gt;0,7,IF(VALUE(H1260)&gt;0,6,IF(VALUE(G1260)&gt;0,5,IF(VALUE(F1260)&gt;0,4,IF(VALUE(E1260)&gt;0,3,IF(VALUE(D1260)&gt;0,2,1)))))))</f>
        <v>5</v>
      </c>
      <c r="O1260" s="22" t="s">
        <v>51</v>
      </c>
      <c r="P1260" s="1" t="s">
        <v>516</v>
      </c>
      <c r="Q1260" s="1"/>
      <c r="R1260" s="39"/>
      <c r="S1260" s="154" t="s">
        <v>158</v>
      </c>
      <c r="T1260" s="7" t="str">
        <f>Tabela813[[#This Row],[NR]]&amp;" - "&amp;Tabela813[[#This Row],[Especificação]]</f>
        <v>1.9.1.1.13.0.0.00 - Multas Previstas na Legislação Anticorrupção</v>
      </c>
    </row>
    <row r="1261" spans="1:20" ht="45" x14ac:dyDescent="0.25">
      <c r="A1261" s="179"/>
      <c r="B1261" s="51"/>
      <c r="C1261" s="22" t="s">
        <v>1537</v>
      </c>
      <c r="D1261" s="22" t="s">
        <v>1549</v>
      </c>
      <c r="E1261" s="22" t="s">
        <v>1537</v>
      </c>
      <c r="F1261" s="22" t="s">
        <v>1537</v>
      </c>
      <c r="G1261" s="22" t="s">
        <v>1560</v>
      </c>
      <c r="H1261" s="22" t="s">
        <v>1537</v>
      </c>
      <c r="I1261" s="22" t="s">
        <v>1540</v>
      </c>
      <c r="J1261" s="22" t="s">
        <v>1543</v>
      </c>
      <c r="K1261" s="20" t="str">
        <f>IF(Tabela813[[#This Row],[C]]&lt;&gt;"",IF(Tabela813[[#This Row],[RED]]&lt;&gt;"",(Tabela813[[#This Row],[RED]] &amp; "."),"") &amp; CONCATENATE(Tabela813[[#This Row],[C]],".",Tabela813[[#This Row],[O]],".",Tabela813[[#This Row],[E]],".",Tabela813[[#This Row],[D1]],".",Tabela813[[#This Row],[D2]],".",Tabela813[[#This Row],[D3]],".",Tabela813[[#This Row],[T]],".",Tabela813[[#This Row],[D4]]),"")</f>
        <v>1.9.1.1.13.1.0.00</v>
      </c>
      <c r="L1261" s="23" t="s">
        <v>517</v>
      </c>
      <c r="M1261" s="20" t="str">
        <f t="shared" si="26"/>
        <v>S</v>
      </c>
      <c r="N1261" s="20">
        <f>IF(VALUE(Tabela813[[#This Row],[RED]]) &gt; 0,1,0) + IF(VALUE(J1261)&gt;0,8,IF(VALUE(I1261)&gt;0,7,IF(VALUE(H1261)&gt;0,6,IF(VALUE(G1261)&gt;0,5,IF(VALUE(F1261)&gt;0,4,IF(VALUE(E1261)&gt;0,3,IF(VALUE(D1261)&gt;0,2,1)))))))</f>
        <v>6</v>
      </c>
      <c r="O1261" s="22" t="s">
        <v>51</v>
      </c>
      <c r="P1261" s="1" t="s">
        <v>518</v>
      </c>
      <c r="Q1261" s="1"/>
      <c r="R1261" s="39"/>
      <c r="S1261" s="154" t="s">
        <v>158</v>
      </c>
      <c r="T1261" s="7" t="str">
        <f>Tabela813[[#This Row],[NR]]&amp;" - "&amp;Tabela813[[#This Row],[Especificação]]</f>
        <v>1.9.1.1.13.1.0.00 - Multas da Legislação Anticorrupção Oriundas de Processos Administrativos de Responsabilização</v>
      </c>
    </row>
    <row r="1262" spans="1:20" ht="45" x14ac:dyDescent="0.25">
      <c r="A1262" s="179"/>
      <c r="B1262" s="51"/>
      <c r="C1262" s="22" t="s">
        <v>1537</v>
      </c>
      <c r="D1262" s="22" t="s">
        <v>1549</v>
      </c>
      <c r="E1262" s="22" t="s">
        <v>1537</v>
      </c>
      <c r="F1262" s="22" t="s">
        <v>1537</v>
      </c>
      <c r="G1262" s="22" t="s">
        <v>1560</v>
      </c>
      <c r="H1262" s="22" t="s">
        <v>1537</v>
      </c>
      <c r="I1262" s="22" t="s">
        <v>1537</v>
      </c>
      <c r="J1262" s="22" t="s">
        <v>1543</v>
      </c>
      <c r="K1262" s="20" t="str">
        <f>IF(Tabela813[[#This Row],[C]]&lt;&gt;"",IF(Tabela813[[#This Row],[RED]]&lt;&gt;"",(Tabela813[[#This Row],[RED]] &amp; "."),"") &amp; CONCATENATE(Tabela813[[#This Row],[C]],".",Tabela813[[#This Row],[O]],".",Tabela813[[#This Row],[E]],".",Tabela813[[#This Row],[D1]],".",Tabela813[[#This Row],[D2]],".",Tabela813[[#This Row],[D3]],".",Tabela813[[#This Row],[T]],".",Tabela813[[#This Row],[D4]]),"")</f>
        <v>1.9.1.1.13.1.1.00</v>
      </c>
      <c r="L1262" s="23" t="s">
        <v>1408</v>
      </c>
      <c r="M1262" s="20" t="str">
        <f t="shared" si="26"/>
        <v>A</v>
      </c>
      <c r="N1262" s="20">
        <f>IF(VALUE(Tabela813[[#This Row],[RED]]) &gt; 0,1,0) + IF(VALUE(J1262)&gt;0,8,IF(VALUE(I1262)&gt;0,7,IF(VALUE(H1262)&gt;0,6,IF(VALUE(G1262)&gt;0,5,IF(VALUE(F1262)&gt;0,4,IF(VALUE(E1262)&gt;0,3,IF(VALUE(D1262)&gt;0,2,1)))))))</f>
        <v>7</v>
      </c>
      <c r="O1262" s="22" t="s">
        <v>51</v>
      </c>
      <c r="P1262" s="1" t="s">
        <v>518</v>
      </c>
      <c r="Q1262" s="1"/>
      <c r="R1262" s="39"/>
      <c r="S1262" s="154" t="s">
        <v>158</v>
      </c>
      <c r="T1262" s="7" t="str">
        <f>Tabela813[[#This Row],[NR]]&amp;" - "&amp;Tabela813[[#This Row],[Especificação]]</f>
        <v>1.9.1.1.13.1.1.00 - Multas da Legislação Anticorrupção Oriundas de Processos Administrativos de Responsabilização - Principal</v>
      </c>
    </row>
    <row r="1263" spans="1:20" ht="45" x14ac:dyDescent="0.25">
      <c r="A1263" s="179"/>
      <c r="B1263" s="51"/>
      <c r="C1263" s="22" t="s">
        <v>1537</v>
      </c>
      <c r="D1263" s="22" t="s">
        <v>1549</v>
      </c>
      <c r="E1263" s="22" t="s">
        <v>1537</v>
      </c>
      <c r="F1263" s="22" t="s">
        <v>1537</v>
      </c>
      <c r="G1263" s="22" t="s">
        <v>1560</v>
      </c>
      <c r="H1263" s="22" t="s">
        <v>1537</v>
      </c>
      <c r="I1263" s="22" t="s">
        <v>1546</v>
      </c>
      <c r="J1263" s="22" t="s">
        <v>1543</v>
      </c>
      <c r="K1263" s="20" t="str">
        <f>IF(Tabela813[[#This Row],[C]]&lt;&gt;"",IF(Tabela813[[#This Row],[RED]]&lt;&gt;"",(Tabela813[[#This Row],[RED]] &amp; "."),"") &amp; CONCATENATE(Tabela813[[#This Row],[C]],".",Tabela813[[#This Row],[O]],".",Tabela813[[#This Row],[E]],".",Tabela813[[#This Row],[D1]],".",Tabela813[[#This Row],[D2]],".",Tabela813[[#This Row],[D3]],".",Tabela813[[#This Row],[T]],".",Tabela813[[#This Row],[D4]]),"")</f>
        <v>1.9.1.1.13.1.2.00</v>
      </c>
      <c r="L1263" s="23" t="s">
        <v>3305</v>
      </c>
      <c r="M1263" s="20" t="str">
        <f t="shared" si="26"/>
        <v>A</v>
      </c>
      <c r="N1263" s="20">
        <f>IF(VALUE(Tabela813[[#This Row],[RED]]) &gt; 0,1,0) + IF(VALUE(J1263)&gt;0,8,IF(VALUE(I1263)&gt;0,7,IF(VALUE(H1263)&gt;0,6,IF(VALUE(G1263)&gt;0,5,IF(VALUE(F1263)&gt;0,4,IF(VALUE(E1263)&gt;0,3,IF(VALUE(D1263)&gt;0,2,1)))))))</f>
        <v>7</v>
      </c>
      <c r="O1263" s="22" t="s">
        <v>51</v>
      </c>
      <c r="P1263" s="1" t="s">
        <v>518</v>
      </c>
      <c r="Q1263" s="1"/>
      <c r="R1263" s="39"/>
      <c r="S1263" s="154" t="s">
        <v>158</v>
      </c>
      <c r="T1263" s="7" t="str">
        <f>Tabela813[[#This Row],[NR]]&amp;" - "&amp;Tabela813[[#This Row],[Especificação]]</f>
        <v>1.9.1.1.13.1.2.00 - Multas da Legislação Anticorrupção Oriundas de Processos Administrativos de Responsabilização - Multas e Juros de Mora</v>
      </c>
    </row>
    <row r="1264" spans="1:20" ht="45" x14ac:dyDescent="0.25">
      <c r="A1264" s="179"/>
      <c r="B1264" s="51"/>
      <c r="C1264" s="22" t="s">
        <v>1537</v>
      </c>
      <c r="D1264" s="22" t="s">
        <v>1549</v>
      </c>
      <c r="E1264" s="22" t="s">
        <v>1537</v>
      </c>
      <c r="F1264" s="22" t="s">
        <v>1537</v>
      </c>
      <c r="G1264" s="22" t="s">
        <v>1560</v>
      </c>
      <c r="H1264" s="22" t="s">
        <v>1546</v>
      </c>
      <c r="I1264" s="22" t="s">
        <v>1540</v>
      </c>
      <c r="J1264" s="22" t="s">
        <v>1543</v>
      </c>
      <c r="K1264" s="20" t="str">
        <f>IF(Tabela813[[#This Row],[C]]&lt;&gt;"",IF(Tabela813[[#This Row],[RED]]&lt;&gt;"",(Tabela813[[#This Row],[RED]] &amp; "."),"") &amp; CONCATENATE(Tabela813[[#This Row],[C]],".",Tabela813[[#This Row],[O]],".",Tabela813[[#This Row],[E]],".",Tabela813[[#This Row],[D1]],".",Tabela813[[#This Row],[D2]],".",Tabela813[[#This Row],[D3]],".",Tabela813[[#This Row],[T]],".",Tabela813[[#This Row],[D4]]),"")</f>
        <v>1.9.1.1.13.2.0.00</v>
      </c>
      <c r="L1264" s="23" t="s">
        <v>519</v>
      </c>
      <c r="M1264" s="20" t="str">
        <f t="shared" si="26"/>
        <v>S</v>
      </c>
      <c r="N1264" s="20">
        <f>IF(VALUE(Tabela813[[#This Row],[RED]]) &gt; 0,1,0) + IF(VALUE(J1264)&gt;0,8,IF(VALUE(I1264)&gt;0,7,IF(VALUE(H1264)&gt;0,6,IF(VALUE(G1264)&gt;0,5,IF(VALUE(F1264)&gt;0,4,IF(VALUE(E1264)&gt;0,3,IF(VALUE(D1264)&gt;0,2,1)))))))</f>
        <v>6</v>
      </c>
      <c r="O1264" s="22" t="s">
        <v>51</v>
      </c>
      <c r="P1264" s="1" t="s">
        <v>520</v>
      </c>
      <c r="Q1264" s="1"/>
      <c r="R1264" s="39"/>
      <c r="S1264" s="154" t="s">
        <v>158</v>
      </c>
      <c r="T1264" s="7" t="str">
        <f>Tabela813[[#This Row],[NR]]&amp;" - "&amp;Tabela813[[#This Row],[Especificação]]</f>
        <v>1.9.1.1.13.2.0.00 - Multas da Legislação Anticorrupção Oriundas de Acordos de Leniência</v>
      </c>
    </row>
    <row r="1265" spans="1:20" ht="45" x14ac:dyDescent="0.25">
      <c r="A1265" s="179"/>
      <c r="B1265" s="51"/>
      <c r="C1265" s="22" t="s">
        <v>1537</v>
      </c>
      <c r="D1265" s="22" t="s">
        <v>1549</v>
      </c>
      <c r="E1265" s="22" t="s">
        <v>1537</v>
      </c>
      <c r="F1265" s="22" t="s">
        <v>1537</v>
      </c>
      <c r="G1265" s="22" t="s">
        <v>1560</v>
      </c>
      <c r="H1265" s="22" t="s">
        <v>1546</v>
      </c>
      <c r="I1265" s="22" t="s">
        <v>1537</v>
      </c>
      <c r="J1265" s="22" t="s">
        <v>1543</v>
      </c>
      <c r="K1265" s="20" t="str">
        <f>IF(Tabela813[[#This Row],[C]]&lt;&gt;"",IF(Tabela813[[#This Row],[RED]]&lt;&gt;"",(Tabela813[[#This Row],[RED]] &amp; "."),"") &amp; CONCATENATE(Tabela813[[#This Row],[C]],".",Tabela813[[#This Row],[O]],".",Tabela813[[#This Row],[E]],".",Tabela813[[#This Row],[D1]],".",Tabela813[[#This Row],[D2]],".",Tabela813[[#This Row],[D3]],".",Tabela813[[#This Row],[T]],".",Tabela813[[#This Row],[D4]]),"")</f>
        <v>1.9.1.1.13.2.1.00</v>
      </c>
      <c r="L1265" s="23" t="s">
        <v>1409</v>
      </c>
      <c r="M1265" s="20" t="str">
        <f t="shared" si="26"/>
        <v>A</v>
      </c>
      <c r="N1265" s="20">
        <f>IF(VALUE(Tabela813[[#This Row],[RED]]) &gt; 0,1,0) + IF(VALUE(J1265)&gt;0,8,IF(VALUE(I1265)&gt;0,7,IF(VALUE(H1265)&gt;0,6,IF(VALUE(G1265)&gt;0,5,IF(VALUE(F1265)&gt;0,4,IF(VALUE(E1265)&gt;0,3,IF(VALUE(D1265)&gt;0,2,1)))))))</f>
        <v>7</v>
      </c>
      <c r="O1265" s="22" t="s">
        <v>51</v>
      </c>
      <c r="P1265" s="1" t="s">
        <v>520</v>
      </c>
      <c r="Q1265" s="1"/>
      <c r="R1265" s="39"/>
      <c r="S1265" s="154" t="s">
        <v>158</v>
      </c>
      <c r="T1265" s="7" t="str">
        <f>Tabela813[[#This Row],[NR]]&amp;" - "&amp;Tabela813[[#This Row],[Especificação]]</f>
        <v>1.9.1.1.13.2.1.00 - Multas da Legislação Anticorrupção Oriundas de Acordos de Leniência - Principal</v>
      </c>
    </row>
    <row r="1266" spans="1:20" ht="45" x14ac:dyDescent="0.25">
      <c r="A1266" s="179"/>
      <c r="B1266" s="51"/>
      <c r="C1266" s="22" t="s">
        <v>1537</v>
      </c>
      <c r="D1266" s="22" t="s">
        <v>1549</v>
      </c>
      <c r="E1266" s="22" t="s">
        <v>1537</v>
      </c>
      <c r="F1266" s="22" t="s">
        <v>1537</v>
      </c>
      <c r="G1266" s="22" t="s">
        <v>1560</v>
      </c>
      <c r="H1266" s="22" t="s">
        <v>1546</v>
      </c>
      <c r="I1266" s="22" t="s">
        <v>1546</v>
      </c>
      <c r="J1266" s="22" t="s">
        <v>1543</v>
      </c>
      <c r="K1266" s="20" t="str">
        <f>IF(Tabela813[[#This Row],[C]]&lt;&gt;"",IF(Tabela813[[#This Row],[RED]]&lt;&gt;"",(Tabela813[[#This Row],[RED]] &amp; "."),"") &amp; CONCATENATE(Tabela813[[#This Row],[C]],".",Tabela813[[#This Row],[O]],".",Tabela813[[#This Row],[E]],".",Tabela813[[#This Row],[D1]],".",Tabela813[[#This Row],[D2]],".",Tabela813[[#This Row],[D3]],".",Tabela813[[#This Row],[T]],".",Tabela813[[#This Row],[D4]]),"")</f>
        <v>1.9.1.1.13.2.2.00</v>
      </c>
      <c r="L1266" s="23" t="s">
        <v>3306</v>
      </c>
      <c r="M1266" s="20" t="str">
        <f t="shared" si="26"/>
        <v>A</v>
      </c>
      <c r="N1266" s="20">
        <f>IF(VALUE(Tabela813[[#This Row],[RED]]) &gt; 0,1,0) + IF(VALUE(J1266)&gt;0,8,IF(VALUE(I1266)&gt;0,7,IF(VALUE(H1266)&gt;0,6,IF(VALUE(G1266)&gt;0,5,IF(VALUE(F1266)&gt;0,4,IF(VALUE(E1266)&gt;0,3,IF(VALUE(D1266)&gt;0,2,1)))))))</f>
        <v>7</v>
      </c>
      <c r="O1266" s="22" t="s">
        <v>51</v>
      </c>
      <c r="P1266" s="1" t="s">
        <v>520</v>
      </c>
      <c r="Q1266" s="1"/>
      <c r="R1266" s="39"/>
      <c r="S1266" s="154" t="s">
        <v>158</v>
      </c>
      <c r="T1266" s="7" t="str">
        <f>Tabela813[[#This Row],[NR]]&amp;" - "&amp;Tabela813[[#This Row],[Especificação]]</f>
        <v>1.9.1.1.13.2.2.00 - Multas da Legislação Anticorrupção Oriundas de Acordos de Leniência - Multas e Juros de Mora</v>
      </c>
    </row>
    <row r="1267" spans="1:20" x14ac:dyDescent="0.25">
      <c r="A1267" s="179"/>
      <c r="B1267" s="51"/>
      <c r="C1267" s="22" t="s">
        <v>1537</v>
      </c>
      <c r="D1267" s="22" t="s">
        <v>1549</v>
      </c>
      <c r="E1267" s="22" t="s">
        <v>1537</v>
      </c>
      <c r="F1267" s="22" t="s">
        <v>1537</v>
      </c>
      <c r="G1267" s="22" t="s">
        <v>4444</v>
      </c>
      <c r="H1267" s="22" t="s">
        <v>1540</v>
      </c>
      <c r="I1267" s="22" t="s">
        <v>1540</v>
      </c>
      <c r="J1267" s="22" t="s">
        <v>1543</v>
      </c>
      <c r="K1267" s="20" t="str">
        <f>IF(Tabela813[[#This Row],[C]]&lt;&gt;"",IF(Tabela813[[#This Row],[RED]]&lt;&gt;"",(Tabela813[[#This Row],[RED]] &amp; "."),"") &amp; CONCATENATE(Tabela813[[#This Row],[C]],".",Tabela813[[#This Row],[O]],".",Tabela813[[#This Row],[E]],".",Tabela813[[#This Row],[D1]],".",Tabela813[[#This Row],[D2]],".",Tabela813[[#This Row],[D3]],".",Tabela813[[#This Row],[T]],".",Tabela813[[#This Row],[D4]]),"")</f>
        <v>1.9.1.1.14.0.0.00</v>
      </c>
      <c r="L1267" s="23" t="s">
        <v>4445</v>
      </c>
      <c r="M1267" s="20" t="str">
        <f t="shared" si="26"/>
        <v>S</v>
      </c>
      <c r="N1267" s="20">
        <f>IF(VALUE(Tabela813[[#This Row],[RED]]) &gt; 0,1,0) + IF(VALUE(J1267)&gt;0,8,IF(VALUE(I1267)&gt;0,7,IF(VALUE(H1267)&gt;0,6,IF(VALUE(G1267)&gt;0,5,IF(VALUE(F1267)&gt;0,4,IF(VALUE(E1267)&gt;0,3,IF(VALUE(D1267)&gt;0,2,1)))))))</f>
        <v>5</v>
      </c>
      <c r="O1267" s="22" t="s">
        <v>4446</v>
      </c>
      <c r="P1267" s="1" t="s">
        <v>4447</v>
      </c>
      <c r="Q1267" s="1" t="s">
        <v>4448</v>
      </c>
      <c r="R1267" s="39"/>
      <c r="S1267" s="154" t="s">
        <v>158</v>
      </c>
      <c r="T1267" s="7" t="str">
        <f>Tabela813[[#This Row],[NR]]&amp;" - "&amp;Tabela813[[#This Row],[Especificação]]</f>
        <v>1.9.1.1.14.0.0.00 - Multas Previstas no Código de Trânsito Brasileiro - CTB</v>
      </c>
    </row>
    <row r="1268" spans="1:20" x14ac:dyDescent="0.25">
      <c r="A1268" s="179"/>
      <c r="B1268" s="51"/>
      <c r="C1268" s="22" t="s">
        <v>1537</v>
      </c>
      <c r="D1268" s="22" t="s">
        <v>1549</v>
      </c>
      <c r="E1268" s="22" t="s">
        <v>1537</v>
      </c>
      <c r="F1268" s="22" t="s">
        <v>1537</v>
      </c>
      <c r="G1268" s="22" t="s">
        <v>4444</v>
      </c>
      <c r="H1268" s="22" t="s">
        <v>1540</v>
      </c>
      <c r="I1268" s="22" t="s">
        <v>1537</v>
      </c>
      <c r="J1268" s="22" t="s">
        <v>1543</v>
      </c>
      <c r="K1268" s="20" t="str">
        <f>IF(Tabela813[[#This Row],[C]]&lt;&gt;"",IF(Tabela813[[#This Row],[RED]]&lt;&gt;"",(Tabela813[[#This Row],[RED]] &amp; "."),"") &amp; CONCATENATE(Tabela813[[#This Row],[C]],".",Tabela813[[#This Row],[O]],".",Tabela813[[#This Row],[E]],".",Tabela813[[#This Row],[D1]],".",Tabela813[[#This Row],[D2]],".",Tabela813[[#This Row],[D3]],".",Tabela813[[#This Row],[T]],".",Tabela813[[#This Row],[D4]]),"")</f>
        <v>1.9.1.1.14.0.1.00</v>
      </c>
      <c r="L1268" s="23" t="s">
        <v>4449</v>
      </c>
      <c r="M1268" s="20" t="str">
        <f t="shared" si="26"/>
        <v>A</v>
      </c>
      <c r="N1268" s="20">
        <f>IF(VALUE(Tabela813[[#This Row],[RED]]) &gt; 0,1,0) + IF(VALUE(J1268)&gt;0,8,IF(VALUE(I1268)&gt;0,7,IF(VALUE(H1268)&gt;0,6,IF(VALUE(G1268)&gt;0,5,IF(VALUE(F1268)&gt;0,4,IF(VALUE(E1268)&gt;0,3,IF(VALUE(D1268)&gt;0,2,1)))))))</f>
        <v>7</v>
      </c>
      <c r="O1268" s="22" t="s">
        <v>4446</v>
      </c>
      <c r="P1268" s="1" t="s">
        <v>4450</v>
      </c>
      <c r="Q1268" s="1"/>
      <c r="R1268" s="39"/>
      <c r="S1268" s="154" t="s">
        <v>158</v>
      </c>
      <c r="T1268" s="7" t="str">
        <f>Tabela813[[#This Row],[NR]]&amp;" - "&amp;Tabela813[[#This Row],[Especificação]]</f>
        <v>1.9.1.1.14.0.1.00 - Multas Previstas no Código de Trânsito Brasileiro - CTB - Principal</v>
      </c>
    </row>
    <row r="1269" spans="1:20" ht="30" x14ac:dyDescent="0.25">
      <c r="A1269" s="179"/>
      <c r="B1269" s="51"/>
      <c r="C1269" s="22" t="s">
        <v>1537</v>
      </c>
      <c r="D1269" s="22" t="s">
        <v>1549</v>
      </c>
      <c r="E1269" s="22" t="s">
        <v>1537</v>
      </c>
      <c r="F1269" s="22" t="s">
        <v>1537</v>
      </c>
      <c r="G1269" s="22" t="s">
        <v>4444</v>
      </c>
      <c r="H1269" s="22" t="s">
        <v>1540</v>
      </c>
      <c r="I1269" s="22" t="s">
        <v>1546</v>
      </c>
      <c r="J1269" s="22" t="s">
        <v>1543</v>
      </c>
      <c r="K1269" s="20" t="str">
        <f>IF(Tabela813[[#This Row],[C]]&lt;&gt;"",IF(Tabela813[[#This Row],[RED]]&lt;&gt;"",(Tabela813[[#This Row],[RED]] &amp; "."),"") &amp; CONCATENATE(Tabela813[[#This Row],[C]],".",Tabela813[[#This Row],[O]],".",Tabela813[[#This Row],[E]],".",Tabela813[[#This Row],[D1]],".",Tabela813[[#This Row],[D2]],".",Tabela813[[#This Row],[D3]],".",Tabela813[[#This Row],[T]],".",Tabela813[[#This Row],[D4]]),"")</f>
        <v>1.9.1.1.14.0.2.00</v>
      </c>
      <c r="L1269" s="23" t="s">
        <v>4451</v>
      </c>
      <c r="M1269" s="20" t="str">
        <f t="shared" si="26"/>
        <v>A</v>
      </c>
      <c r="N1269" s="20">
        <f>IF(VALUE(Tabela813[[#This Row],[RED]]) &gt; 0,1,0) + IF(VALUE(J1269)&gt;0,8,IF(VALUE(I1269)&gt;0,7,IF(VALUE(H1269)&gt;0,6,IF(VALUE(G1269)&gt;0,5,IF(VALUE(F1269)&gt;0,4,IF(VALUE(E1269)&gt;0,3,IF(VALUE(D1269)&gt;0,2,1)))))))</f>
        <v>7</v>
      </c>
      <c r="O1269" s="22" t="s">
        <v>4446</v>
      </c>
      <c r="P1269" s="1" t="s">
        <v>4450</v>
      </c>
      <c r="Q1269" s="1"/>
      <c r="R1269" s="39"/>
      <c r="S1269" s="154" t="s">
        <v>158</v>
      </c>
      <c r="T1269" s="7" t="str">
        <f>Tabela813[[#This Row],[NR]]&amp;" - "&amp;Tabela813[[#This Row],[Especificação]]</f>
        <v>1.9.1.1.14.0.2.00 - Multas Previstas no Código de Trânsito Brasileiro - CTB - Multas e Juros de Mora</v>
      </c>
    </row>
    <row r="1270" spans="1:20" x14ac:dyDescent="0.25">
      <c r="A1270" s="179"/>
      <c r="B1270" s="51"/>
      <c r="C1270" s="22" t="s">
        <v>1537</v>
      </c>
      <c r="D1270" s="22" t="s">
        <v>1549</v>
      </c>
      <c r="E1270" s="22" t="s">
        <v>1537</v>
      </c>
      <c r="F1270" s="22" t="s">
        <v>1537</v>
      </c>
      <c r="G1270" s="22" t="s">
        <v>4444</v>
      </c>
      <c r="H1270" s="22" t="s">
        <v>1540</v>
      </c>
      <c r="I1270" s="22" t="s">
        <v>1538</v>
      </c>
      <c r="J1270" s="22" t="s">
        <v>1543</v>
      </c>
      <c r="K1270" s="20" t="str">
        <f>IF(Tabela813[[#This Row],[C]]&lt;&gt;"",IF(Tabela813[[#This Row],[RED]]&lt;&gt;"",(Tabela813[[#This Row],[RED]] &amp; "."),"") &amp; CONCATENATE(Tabela813[[#This Row],[C]],".",Tabela813[[#This Row],[O]],".",Tabela813[[#This Row],[E]],".",Tabela813[[#This Row],[D1]],".",Tabela813[[#This Row],[D2]],".",Tabela813[[#This Row],[D3]],".",Tabela813[[#This Row],[T]],".",Tabela813[[#This Row],[D4]]),"")</f>
        <v>1.9.1.1.14.0.3.00</v>
      </c>
      <c r="L1270" s="23" t="s">
        <v>4452</v>
      </c>
      <c r="M1270" s="20" t="str">
        <f t="shared" si="26"/>
        <v>A</v>
      </c>
      <c r="N1270" s="20">
        <f>IF(VALUE(Tabela813[[#This Row],[RED]]) &gt; 0,1,0) + IF(VALUE(J1270)&gt;0,8,IF(VALUE(I1270)&gt;0,7,IF(VALUE(H1270)&gt;0,6,IF(VALUE(G1270)&gt;0,5,IF(VALUE(F1270)&gt;0,4,IF(VALUE(E1270)&gt;0,3,IF(VALUE(D1270)&gt;0,2,1)))))))</f>
        <v>7</v>
      </c>
      <c r="O1270" s="22" t="s">
        <v>4446</v>
      </c>
      <c r="P1270" s="1" t="s">
        <v>4450</v>
      </c>
      <c r="Q1270" s="1"/>
      <c r="R1270" s="39"/>
      <c r="S1270" s="154" t="s">
        <v>158</v>
      </c>
      <c r="T1270" s="7" t="str">
        <f>Tabela813[[#This Row],[NR]]&amp;" - "&amp;Tabela813[[#This Row],[Especificação]]</f>
        <v>1.9.1.1.14.0.3.00 - Multas Previstas no Código de Trânsito Brasileiro - CTB - Dívida Ativa</v>
      </c>
    </row>
    <row r="1271" spans="1:20" ht="30" x14ac:dyDescent="0.25">
      <c r="A1271" s="179"/>
      <c r="B1271" s="51"/>
      <c r="C1271" s="22" t="s">
        <v>1537</v>
      </c>
      <c r="D1271" s="22" t="s">
        <v>1549</v>
      </c>
      <c r="E1271" s="22" t="s">
        <v>1537</v>
      </c>
      <c r="F1271" s="22" t="s">
        <v>1537</v>
      </c>
      <c r="G1271" s="22" t="s">
        <v>4444</v>
      </c>
      <c r="H1271" s="22" t="s">
        <v>1540</v>
      </c>
      <c r="I1271" s="22" t="s">
        <v>1547</v>
      </c>
      <c r="J1271" s="22" t="s">
        <v>1543</v>
      </c>
      <c r="K1271" s="20" t="str">
        <f>IF(Tabela813[[#This Row],[C]]&lt;&gt;"",IF(Tabela813[[#This Row],[RED]]&lt;&gt;"",(Tabela813[[#This Row],[RED]] &amp; "."),"") &amp; CONCATENATE(Tabela813[[#This Row],[C]],".",Tabela813[[#This Row],[O]],".",Tabela813[[#This Row],[E]],".",Tabela813[[#This Row],[D1]],".",Tabela813[[#This Row],[D2]],".",Tabela813[[#This Row],[D3]],".",Tabela813[[#This Row],[T]],".",Tabela813[[#This Row],[D4]]),"")</f>
        <v>1.9.1.1.14.0.4.00</v>
      </c>
      <c r="L1271" s="23" t="s">
        <v>4453</v>
      </c>
      <c r="M1271" s="20" t="str">
        <f t="shared" si="26"/>
        <v>A</v>
      </c>
      <c r="N1271" s="20">
        <f>IF(VALUE(Tabela813[[#This Row],[RED]]) &gt; 0,1,0) + IF(VALUE(J1271)&gt;0,8,IF(VALUE(I1271)&gt;0,7,IF(VALUE(H1271)&gt;0,6,IF(VALUE(G1271)&gt;0,5,IF(VALUE(F1271)&gt;0,4,IF(VALUE(E1271)&gt;0,3,IF(VALUE(D1271)&gt;0,2,1)))))))</f>
        <v>7</v>
      </c>
      <c r="O1271" s="22" t="s">
        <v>4446</v>
      </c>
      <c r="P1271" s="1" t="s">
        <v>4450</v>
      </c>
      <c r="Q1271" s="1"/>
      <c r="R1271" s="39"/>
      <c r="S1271" s="154" t="s">
        <v>158</v>
      </c>
      <c r="T1271" s="7" t="str">
        <f>Tabela813[[#This Row],[NR]]&amp;" - "&amp;Tabela813[[#This Row],[Especificação]]</f>
        <v>1.9.1.1.14.0.4.00 - Multas Previstas no Código de Trânsito Brasileiro - CTB - Dívida Ativa - Multas e Juros de Mora da Dívida Ativa</v>
      </c>
    </row>
    <row r="1272" spans="1:20" x14ac:dyDescent="0.25">
      <c r="A1272" s="179"/>
      <c r="B1272" s="51"/>
      <c r="C1272" s="22" t="s">
        <v>1537</v>
      </c>
      <c r="D1272" s="22" t="s">
        <v>1549</v>
      </c>
      <c r="E1272" s="22" t="s">
        <v>1537</v>
      </c>
      <c r="F1272" s="22" t="s">
        <v>1537</v>
      </c>
      <c r="G1272" s="22" t="s">
        <v>4444</v>
      </c>
      <c r="H1272" s="22" t="s">
        <v>1540</v>
      </c>
      <c r="I1272" s="22" t="s">
        <v>1548</v>
      </c>
      <c r="J1272" s="22" t="s">
        <v>1543</v>
      </c>
      <c r="K1272" s="20" t="str">
        <f>IF(Tabela813[[#This Row],[C]]&lt;&gt;"",IF(Tabela813[[#This Row],[RED]]&lt;&gt;"",(Tabela813[[#This Row],[RED]] &amp; "."),"") &amp; CONCATENATE(Tabela813[[#This Row],[C]],".",Tabela813[[#This Row],[O]],".",Tabela813[[#This Row],[E]],".",Tabela813[[#This Row],[D1]],".",Tabela813[[#This Row],[D2]],".",Tabela813[[#This Row],[D3]],".",Tabela813[[#This Row],[T]],".",Tabela813[[#This Row],[D4]]),"")</f>
        <v>1.9.1.1.14.0.5.00</v>
      </c>
      <c r="L1272" s="23" t="s">
        <v>4454</v>
      </c>
      <c r="M1272" s="20" t="str">
        <f t="shared" si="26"/>
        <v>A</v>
      </c>
      <c r="N1272" s="20">
        <f>IF(VALUE(Tabela813[[#This Row],[RED]]) &gt; 0,1,0) + IF(VALUE(J1272)&gt;0,8,IF(VALUE(I1272)&gt;0,7,IF(VALUE(H1272)&gt;0,6,IF(VALUE(G1272)&gt;0,5,IF(VALUE(F1272)&gt;0,4,IF(VALUE(E1272)&gt;0,3,IF(VALUE(D1272)&gt;0,2,1)))))))</f>
        <v>7</v>
      </c>
      <c r="O1272" s="22" t="s">
        <v>4446</v>
      </c>
      <c r="P1272" s="1" t="s">
        <v>4450</v>
      </c>
      <c r="Q1272" s="1"/>
      <c r="R1272" s="39"/>
      <c r="S1272" s="154" t="s">
        <v>158</v>
      </c>
      <c r="T1272" s="7" t="str">
        <f>Tabela813[[#This Row],[NR]]&amp;" - "&amp;Tabela813[[#This Row],[Especificação]]</f>
        <v>1.9.1.1.14.0.5.00 - Multas Previstas no Código de Trânsito Brasileiro - CTB - Multas</v>
      </c>
    </row>
    <row r="1273" spans="1:20" x14ac:dyDescent="0.25">
      <c r="A1273" s="179"/>
      <c r="B1273" s="51"/>
      <c r="C1273" s="22" t="s">
        <v>1537</v>
      </c>
      <c r="D1273" s="22" t="s">
        <v>1549</v>
      </c>
      <c r="E1273" s="22" t="s">
        <v>1537</v>
      </c>
      <c r="F1273" s="22" t="s">
        <v>1537</v>
      </c>
      <c r="G1273" s="22" t="s">
        <v>4444</v>
      </c>
      <c r="H1273" s="22" t="s">
        <v>1540</v>
      </c>
      <c r="I1273" s="22" t="s">
        <v>1542</v>
      </c>
      <c r="J1273" s="22" t="s">
        <v>1543</v>
      </c>
      <c r="K1273" s="20" t="str">
        <f>IF(Tabela813[[#This Row],[C]]&lt;&gt;"",IF(Tabela813[[#This Row],[RED]]&lt;&gt;"",(Tabela813[[#This Row],[RED]] &amp; "."),"") &amp; CONCATENATE(Tabela813[[#This Row],[C]],".",Tabela813[[#This Row],[O]],".",Tabela813[[#This Row],[E]],".",Tabela813[[#This Row],[D1]],".",Tabela813[[#This Row],[D2]],".",Tabela813[[#This Row],[D3]],".",Tabela813[[#This Row],[T]],".",Tabela813[[#This Row],[D4]]),"")</f>
        <v>1.9.1.1.14.0.6.00</v>
      </c>
      <c r="L1273" s="23" t="s">
        <v>4455</v>
      </c>
      <c r="M1273" s="20" t="str">
        <f t="shared" si="26"/>
        <v>A</v>
      </c>
      <c r="N1273" s="20">
        <f>IF(VALUE(Tabela813[[#This Row],[RED]]) &gt; 0,1,0) + IF(VALUE(J1273)&gt;0,8,IF(VALUE(I1273)&gt;0,7,IF(VALUE(H1273)&gt;0,6,IF(VALUE(G1273)&gt;0,5,IF(VALUE(F1273)&gt;0,4,IF(VALUE(E1273)&gt;0,3,IF(VALUE(D1273)&gt;0,2,1)))))))</f>
        <v>7</v>
      </c>
      <c r="O1273" s="22" t="s">
        <v>4446</v>
      </c>
      <c r="P1273" s="1" t="s">
        <v>4450</v>
      </c>
      <c r="Q1273" s="1"/>
      <c r="R1273" s="39"/>
      <c r="S1273" s="154" t="s">
        <v>158</v>
      </c>
      <c r="T1273" s="7" t="str">
        <f>Tabela813[[#This Row],[NR]]&amp;" - "&amp;Tabela813[[#This Row],[Especificação]]</f>
        <v>1.9.1.1.14.0.6.00 - Multas Previstas no Código de Trânsito Brasileiro - CTB - Juros de Mora</v>
      </c>
    </row>
    <row r="1274" spans="1:20" ht="30" x14ac:dyDescent="0.25">
      <c r="A1274" s="179"/>
      <c r="B1274" s="51"/>
      <c r="C1274" s="22" t="s">
        <v>1537</v>
      </c>
      <c r="D1274" s="22" t="s">
        <v>1549</v>
      </c>
      <c r="E1274" s="22" t="s">
        <v>1537</v>
      </c>
      <c r="F1274" s="22" t="s">
        <v>1537</v>
      </c>
      <c r="G1274" s="22" t="s">
        <v>4444</v>
      </c>
      <c r="H1274" s="22" t="s">
        <v>1540</v>
      </c>
      <c r="I1274" s="22" t="s">
        <v>1544</v>
      </c>
      <c r="J1274" s="22" t="s">
        <v>1543</v>
      </c>
      <c r="K1274" s="20" t="str">
        <f>IF(Tabela813[[#This Row],[C]]&lt;&gt;"",IF(Tabela813[[#This Row],[RED]]&lt;&gt;"",(Tabela813[[#This Row],[RED]] &amp; "."),"") &amp; CONCATENATE(Tabela813[[#This Row],[C]],".",Tabela813[[#This Row],[O]],".",Tabela813[[#This Row],[E]],".",Tabela813[[#This Row],[D1]],".",Tabela813[[#This Row],[D2]],".",Tabela813[[#This Row],[D3]],".",Tabela813[[#This Row],[T]],".",Tabela813[[#This Row],[D4]]),"")</f>
        <v>1.9.1.1.14.0.7.00</v>
      </c>
      <c r="L1274" s="23" t="s">
        <v>4456</v>
      </c>
      <c r="M1274" s="20" t="str">
        <f t="shared" si="26"/>
        <v>A</v>
      </c>
      <c r="N1274" s="20">
        <f>IF(VALUE(Tabela813[[#This Row],[RED]]) &gt; 0,1,0) + IF(VALUE(J1274)&gt;0,8,IF(VALUE(I1274)&gt;0,7,IF(VALUE(H1274)&gt;0,6,IF(VALUE(G1274)&gt;0,5,IF(VALUE(F1274)&gt;0,4,IF(VALUE(E1274)&gt;0,3,IF(VALUE(D1274)&gt;0,2,1)))))))</f>
        <v>7</v>
      </c>
      <c r="O1274" s="22" t="s">
        <v>4446</v>
      </c>
      <c r="P1274" s="1" t="s">
        <v>4450</v>
      </c>
      <c r="Q1274" s="1"/>
      <c r="R1274" s="39"/>
      <c r="S1274" s="154" t="s">
        <v>158</v>
      </c>
      <c r="T1274" s="7" t="str">
        <f>Tabela813[[#This Row],[NR]]&amp;" - "&amp;Tabela813[[#This Row],[Especificação]]</f>
        <v>1.9.1.1.14.0.7.00 - Multas Previstas no Código de Trânsito Brasileiro - CTB - Dívida Ativa - Multas da Dívida Ativa</v>
      </c>
    </row>
    <row r="1275" spans="1:20" ht="30" x14ac:dyDescent="0.25">
      <c r="A1275" s="179"/>
      <c r="B1275" s="51"/>
      <c r="C1275" s="22" t="s">
        <v>1537</v>
      </c>
      <c r="D1275" s="22" t="s">
        <v>1549</v>
      </c>
      <c r="E1275" s="22" t="s">
        <v>1537</v>
      </c>
      <c r="F1275" s="22" t="s">
        <v>1537</v>
      </c>
      <c r="G1275" s="22" t="s">
        <v>4444</v>
      </c>
      <c r="H1275" s="22" t="s">
        <v>1540</v>
      </c>
      <c r="I1275" s="22" t="s">
        <v>1545</v>
      </c>
      <c r="J1275" s="22" t="s">
        <v>1543</v>
      </c>
      <c r="K1275" s="20" t="str">
        <f>IF(Tabela813[[#This Row],[C]]&lt;&gt;"",IF(Tabela813[[#This Row],[RED]]&lt;&gt;"",(Tabela813[[#This Row],[RED]] &amp; "."),"") &amp; CONCATENATE(Tabela813[[#This Row],[C]],".",Tabela813[[#This Row],[O]],".",Tabela813[[#This Row],[E]],".",Tabela813[[#This Row],[D1]],".",Tabela813[[#This Row],[D2]],".",Tabela813[[#This Row],[D3]],".",Tabela813[[#This Row],[T]],".",Tabela813[[#This Row],[D4]]),"")</f>
        <v>1.9.1.1.14.0.8.00</v>
      </c>
      <c r="L1275" s="23" t="s">
        <v>4457</v>
      </c>
      <c r="M1275" s="20" t="str">
        <f t="shared" si="26"/>
        <v>A</v>
      </c>
      <c r="N1275" s="20">
        <f>IF(VALUE(Tabela813[[#This Row],[RED]]) &gt; 0,1,0) + IF(VALUE(J1275)&gt;0,8,IF(VALUE(I1275)&gt;0,7,IF(VALUE(H1275)&gt;0,6,IF(VALUE(G1275)&gt;0,5,IF(VALUE(F1275)&gt;0,4,IF(VALUE(E1275)&gt;0,3,IF(VALUE(D1275)&gt;0,2,1)))))))</f>
        <v>7</v>
      </c>
      <c r="O1275" s="22" t="s">
        <v>4446</v>
      </c>
      <c r="P1275" s="1" t="s">
        <v>4450</v>
      </c>
      <c r="Q1275" s="1"/>
      <c r="R1275" s="39"/>
      <c r="S1275" s="154" t="s">
        <v>158</v>
      </c>
      <c r="T1275" s="7" t="str">
        <f>Tabela813[[#This Row],[NR]]&amp;" - "&amp;Tabela813[[#This Row],[Especificação]]</f>
        <v>1.9.1.1.14.0.8.00 - Multas Previstas no Código de Trânsito Brasileiro - CTB - Juros de Mora da Dívida Ativa</v>
      </c>
    </row>
    <row r="1276" spans="1:20" x14ac:dyDescent="0.25">
      <c r="A1276" s="179"/>
      <c r="B1276" s="51"/>
      <c r="C1276" s="22" t="s">
        <v>1537</v>
      </c>
      <c r="D1276" s="22" t="s">
        <v>1549</v>
      </c>
      <c r="E1276" s="22" t="s">
        <v>1546</v>
      </c>
      <c r="F1276" s="22" t="s">
        <v>1540</v>
      </c>
      <c r="G1276" s="22" t="s">
        <v>1543</v>
      </c>
      <c r="H1276" s="22" t="s">
        <v>1540</v>
      </c>
      <c r="I1276" s="22" t="s">
        <v>1540</v>
      </c>
      <c r="J1276" s="22" t="s">
        <v>1543</v>
      </c>
      <c r="K1276" s="20" t="str">
        <f>IF(Tabela813[[#This Row],[C]]&lt;&gt;"",IF(Tabela813[[#This Row],[RED]]&lt;&gt;"",(Tabela813[[#This Row],[RED]] &amp; "."),"") &amp; CONCATENATE(Tabela813[[#This Row],[C]],".",Tabela813[[#This Row],[O]],".",Tabela813[[#This Row],[E]],".",Tabela813[[#This Row],[D1]],".",Tabela813[[#This Row],[D2]],".",Tabela813[[#This Row],[D3]],".",Tabela813[[#This Row],[T]],".",Tabela813[[#This Row],[D4]]),"")</f>
        <v>1.9.2.0.00.0.0.00</v>
      </c>
      <c r="L1276" s="23" t="s">
        <v>521</v>
      </c>
      <c r="M1276" s="20" t="str">
        <f t="shared" si="26"/>
        <v>S</v>
      </c>
      <c r="N1276" s="20">
        <f>IF(VALUE(Tabela813[[#This Row],[RED]]) &gt; 0,1,0) + IF(VALUE(J1276)&gt;0,8,IF(VALUE(I1276)&gt;0,7,IF(VALUE(H1276)&gt;0,6,IF(VALUE(G1276)&gt;0,5,IF(VALUE(F1276)&gt;0,4,IF(VALUE(E1276)&gt;0,3,IF(VALUE(D1276)&gt;0,2,1)))))))</f>
        <v>3</v>
      </c>
      <c r="O1276" s="22" t="s">
        <v>45</v>
      </c>
      <c r="P1276" s="1" t="s">
        <v>522</v>
      </c>
      <c r="Q1276" s="1"/>
      <c r="R1276" s="39"/>
      <c r="S1276" s="154" t="s">
        <v>158</v>
      </c>
      <c r="T1276" s="7" t="str">
        <f>Tabela813[[#This Row],[NR]]&amp;" - "&amp;Tabela813[[#This Row],[Especificação]]</f>
        <v>1.9.2.0.00.0.0.00 - Indenizações, Restituições e Ressarcimentos</v>
      </c>
    </row>
    <row r="1277" spans="1:20" x14ac:dyDescent="0.25">
      <c r="A1277" s="179"/>
      <c r="B1277" s="51"/>
      <c r="C1277" s="22" t="s">
        <v>1537</v>
      </c>
      <c r="D1277" s="22" t="s">
        <v>1549</v>
      </c>
      <c r="E1277" s="22" t="s">
        <v>1546</v>
      </c>
      <c r="F1277" s="22" t="s">
        <v>1537</v>
      </c>
      <c r="G1277" s="22" t="s">
        <v>1543</v>
      </c>
      <c r="H1277" s="22" t="s">
        <v>1540</v>
      </c>
      <c r="I1277" s="22" t="s">
        <v>1540</v>
      </c>
      <c r="J1277" s="22" t="s">
        <v>1543</v>
      </c>
      <c r="K1277" s="20" t="str">
        <f>IF(Tabela813[[#This Row],[C]]&lt;&gt;"",IF(Tabela813[[#This Row],[RED]]&lt;&gt;"",(Tabela813[[#This Row],[RED]] &amp; "."),"") &amp; CONCATENATE(Tabela813[[#This Row],[C]],".",Tabela813[[#This Row],[O]],".",Tabela813[[#This Row],[E]],".",Tabela813[[#This Row],[D1]],".",Tabela813[[#This Row],[D2]],".",Tabela813[[#This Row],[D3]],".",Tabela813[[#This Row],[T]],".",Tabela813[[#This Row],[D4]]),"")</f>
        <v>1.9.2.1.00.0.0.00</v>
      </c>
      <c r="L1277" s="23" t="s">
        <v>523</v>
      </c>
      <c r="M1277" s="20" t="str">
        <f t="shared" si="26"/>
        <v>S</v>
      </c>
      <c r="N1277" s="20">
        <f>IF(VALUE(Tabela813[[#This Row],[RED]]) &gt; 0,1,0) + IF(VALUE(J1277)&gt;0,8,IF(VALUE(I1277)&gt;0,7,IF(VALUE(H1277)&gt;0,6,IF(VALUE(G1277)&gt;0,5,IF(VALUE(F1277)&gt;0,4,IF(VALUE(E1277)&gt;0,3,IF(VALUE(D1277)&gt;0,2,1)))))))</f>
        <v>4</v>
      </c>
      <c r="O1277" s="22" t="s">
        <v>45</v>
      </c>
      <c r="P1277" s="1" t="s">
        <v>524</v>
      </c>
      <c r="Q1277" s="1"/>
      <c r="R1277" s="39"/>
      <c r="S1277" s="154" t="s">
        <v>158</v>
      </c>
      <c r="T1277" s="7" t="str">
        <f>Tabela813[[#This Row],[NR]]&amp;" - "&amp;Tabela813[[#This Row],[Especificação]]</f>
        <v>1.9.2.1.00.0.0.00 - Indenizações</v>
      </c>
    </row>
    <row r="1278" spans="1:20" ht="30" x14ac:dyDescent="0.25">
      <c r="A1278" s="179"/>
      <c r="B1278" s="51"/>
      <c r="C1278" s="22" t="s">
        <v>1537</v>
      </c>
      <c r="D1278" s="22" t="s">
        <v>1549</v>
      </c>
      <c r="E1278" s="22" t="s">
        <v>1546</v>
      </c>
      <c r="F1278" s="22" t="s">
        <v>1537</v>
      </c>
      <c r="G1278" s="22" t="s">
        <v>1539</v>
      </c>
      <c r="H1278" s="22" t="s">
        <v>1540</v>
      </c>
      <c r="I1278" s="22" t="s">
        <v>1540</v>
      </c>
      <c r="J1278" s="22" t="s">
        <v>1543</v>
      </c>
      <c r="K1278" s="20" t="str">
        <f>IF(Tabela813[[#This Row],[C]]&lt;&gt;"",IF(Tabela813[[#This Row],[RED]]&lt;&gt;"",(Tabela813[[#This Row],[RED]] &amp; "."),"") &amp; CONCATENATE(Tabela813[[#This Row],[C]],".",Tabela813[[#This Row],[O]],".",Tabela813[[#This Row],[E]],".",Tabela813[[#This Row],[D1]],".",Tabela813[[#This Row],[D2]],".",Tabela813[[#This Row],[D3]],".",Tabela813[[#This Row],[T]],".",Tabela813[[#This Row],[D4]]),"")</f>
        <v>1.9.2.1.01.0.0.00</v>
      </c>
      <c r="L1278" s="23" t="s">
        <v>4886</v>
      </c>
      <c r="M1278" s="20" t="str">
        <f t="shared" si="26"/>
        <v>S</v>
      </c>
      <c r="N1278" s="20">
        <f>IF(VALUE(Tabela813[[#This Row],[RED]]) &gt; 0,1,0) + IF(VALUE(J1278)&gt;0,8,IF(VALUE(I1278)&gt;0,7,IF(VALUE(H1278)&gt;0,6,IF(VALUE(G1278)&gt;0,5,IF(VALUE(F1278)&gt;0,4,IF(VALUE(E1278)&gt;0,3,IF(VALUE(D1278)&gt;0,2,1)))))))</f>
        <v>5</v>
      </c>
      <c r="O1278" s="22" t="s">
        <v>51</v>
      </c>
      <c r="P1278" s="1" t="s">
        <v>525</v>
      </c>
      <c r="Q1278" s="1"/>
      <c r="R1278" s="39"/>
      <c r="S1278" s="154" t="s">
        <v>158</v>
      </c>
      <c r="T1278" s="7" t="str">
        <f>Tabela813[[#This Row],[NR]]&amp;" - "&amp;Tabela813[[#This Row],[Especificação]]</f>
        <v>1.9.2.1.01.0.0.00 - Indenizações por Danos Causados ao Patrimônio Público</v>
      </c>
    </row>
    <row r="1279" spans="1:20" ht="30" x14ac:dyDescent="0.25">
      <c r="A1279" s="179"/>
      <c r="B1279" s="51"/>
      <c r="C1279" s="22" t="s">
        <v>1537</v>
      </c>
      <c r="D1279" s="22" t="s">
        <v>1549</v>
      </c>
      <c r="E1279" s="22" t="s">
        <v>1546</v>
      </c>
      <c r="F1279" s="22" t="s">
        <v>1537</v>
      </c>
      <c r="G1279" s="22" t="s">
        <v>1539</v>
      </c>
      <c r="H1279" s="22" t="s">
        <v>1540</v>
      </c>
      <c r="I1279" s="22" t="s">
        <v>1537</v>
      </c>
      <c r="J1279" s="22" t="s">
        <v>1543</v>
      </c>
      <c r="K1279" s="20" t="str">
        <f>IF(Tabela813[[#This Row],[C]]&lt;&gt;"",IF(Tabela813[[#This Row],[RED]]&lt;&gt;"",(Tabela813[[#This Row],[RED]] &amp; "."),"") &amp; CONCATENATE(Tabela813[[#This Row],[C]],".",Tabela813[[#This Row],[O]],".",Tabela813[[#This Row],[E]],".",Tabela813[[#This Row],[D1]],".",Tabela813[[#This Row],[D2]],".",Tabela813[[#This Row],[D3]],".",Tabela813[[#This Row],[T]],".",Tabela813[[#This Row],[D4]]),"")</f>
        <v>1.9.2.1.01.0.1.00</v>
      </c>
      <c r="L1279" s="23" t="s">
        <v>6238</v>
      </c>
      <c r="M1279" s="20" t="str">
        <f t="shared" si="26"/>
        <v>A</v>
      </c>
      <c r="N1279" s="20">
        <f>IF(VALUE(Tabela813[[#This Row],[RED]]) &gt; 0,1,0) + IF(VALUE(J1279)&gt;0,8,IF(VALUE(I1279)&gt;0,7,IF(VALUE(H1279)&gt;0,6,IF(VALUE(G1279)&gt;0,5,IF(VALUE(F1279)&gt;0,4,IF(VALUE(E1279)&gt;0,3,IF(VALUE(D1279)&gt;0,2,1)))))))</f>
        <v>7</v>
      </c>
      <c r="O1279" s="22" t="s">
        <v>51</v>
      </c>
      <c r="P1279" s="1" t="s">
        <v>525</v>
      </c>
      <c r="Q1279" s="1"/>
      <c r="R1279" s="39"/>
      <c r="S1279" s="154" t="s">
        <v>158</v>
      </c>
      <c r="T1279" s="7" t="str">
        <f>Tabela813[[#This Row],[NR]]&amp;" - "&amp;Tabela813[[#This Row],[Especificação]]</f>
        <v>1.9.2.1.01.0.1.00 - Indenizações por Danos Causados ao Patrimônio Público - Principal</v>
      </c>
    </row>
    <row r="1280" spans="1:20" ht="30" x14ac:dyDescent="0.25">
      <c r="A1280" s="179"/>
      <c r="B1280" s="51"/>
      <c r="C1280" s="22" t="s">
        <v>1537</v>
      </c>
      <c r="D1280" s="22" t="s">
        <v>1549</v>
      </c>
      <c r="E1280" s="22" t="s">
        <v>1546</v>
      </c>
      <c r="F1280" s="22" t="s">
        <v>1537</v>
      </c>
      <c r="G1280" s="22" t="s">
        <v>1539</v>
      </c>
      <c r="H1280" s="22" t="s">
        <v>1540</v>
      </c>
      <c r="I1280" s="22" t="s">
        <v>1546</v>
      </c>
      <c r="J1280" s="22" t="s">
        <v>1543</v>
      </c>
      <c r="K1280" s="20" t="str">
        <f>IF(Tabela813[[#This Row],[C]]&lt;&gt;"",IF(Tabela813[[#This Row],[RED]]&lt;&gt;"",(Tabela813[[#This Row],[RED]] &amp; "."),"") &amp; CONCATENATE(Tabela813[[#This Row],[C]],".",Tabela813[[#This Row],[O]],".",Tabela813[[#This Row],[E]],".",Tabela813[[#This Row],[D1]],".",Tabela813[[#This Row],[D2]],".",Tabela813[[#This Row],[D3]],".",Tabela813[[#This Row],[T]],".",Tabela813[[#This Row],[D4]]),"")</f>
        <v>1.9.2.1.01.0.2.00</v>
      </c>
      <c r="L1280" s="23" t="s">
        <v>6239</v>
      </c>
      <c r="M1280" s="20" t="str">
        <f t="shared" si="26"/>
        <v>A</v>
      </c>
      <c r="N1280" s="20">
        <f>IF(VALUE(Tabela813[[#This Row],[RED]]) &gt; 0,1,0) + IF(VALUE(J1280)&gt;0,8,IF(VALUE(I1280)&gt;0,7,IF(VALUE(H1280)&gt;0,6,IF(VALUE(G1280)&gt;0,5,IF(VALUE(F1280)&gt;0,4,IF(VALUE(E1280)&gt;0,3,IF(VALUE(D1280)&gt;0,2,1)))))))</f>
        <v>7</v>
      </c>
      <c r="O1280" s="22" t="s">
        <v>51</v>
      </c>
      <c r="P1280" s="1" t="s">
        <v>525</v>
      </c>
      <c r="Q1280" s="1"/>
      <c r="R1280" s="39"/>
      <c r="S1280" s="154" t="s">
        <v>158</v>
      </c>
      <c r="T1280" s="7" t="str">
        <f>Tabela813[[#This Row],[NR]]&amp;" - "&amp;Tabela813[[#This Row],[Especificação]]</f>
        <v>1.9.2.1.01.0.2.00 - Indenizações por Danos Causados ao Patrimônio Público - Multas e Juros de Mora</v>
      </c>
    </row>
    <row r="1281" spans="1:20" ht="30" x14ac:dyDescent="0.25">
      <c r="A1281" s="179"/>
      <c r="B1281" s="51"/>
      <c r="C1281" s="22" t="s">
        <v>1537</v>
      </c>
      <c r="D1281" s="22" t="s">
        <v>1549</v>
      </c>
      <c r="E1281" s="22" t="s">
        <v>1546</v>
      </c>
      <c r="F1281" s="22" t="s">
        <v>1537</v>
      </c>
      <c r="G1281" s="22" t="s">
        <v>1539</v>
      </c>
      <c r="H1281" s="22" t="s">
        <v>1540</v>
      </c>
      <c r="I1281" s="22" t="s">
        <v>1538</v>
      </c>
      <c r="J1281" s="22" t="s">
        <v>1543</v>
      </c>
      <c r="K1281" s="20" t="str">
        <f>IF(Tabela813[[#This Row],[C]]&lt;&gt;"",IF(Tabela813[[#This Row],[RED]]&lt;&gt;"",(Tabela813[[#This Row],[RED]] &amp; "."),"") &amp; CONCATENATE(Tabela813[[#This Row],[C]],".",Tabela813[[#This Row],[O]],".",Tabela813[[#This Row],[E]],".",Tabela813[[#This Row],[D1]],".",Tabela813[[#This Row],[D2]],".",Tabela813[[#This Row],[D3]],".",Tabela813[[#This Row],[T]],".",Tabela813[[#This Row],[D4]]),"")</f>
        <v>1.9.2.1.01.0.3.00</v>
      </c>
      <c r="L1281" s="23" t="s">
        <v>6240</v>
      </c>
      <c r="M1281" s="20" t="str">
        <f t="shared" si="26"/>
        <v>A</v>
      </c>
      <c r="N1281" s="20">
        <f>IF(VALUE(Tabela813[[#This Row],[RED]]) &gt; 0,1,0) + IF(VALUE(J1281)&gt;0,8,IF(VALUE(I1281)&gt;0,7,IF(VALUE(H1281)&gt;0,6,IF(VALUE(G1281)&gt;0,5,IF(VALUE(F1281)&gt;0,4,IF(VALUE(E1281)&gt;0,3,IF(VALUE(D1281)&gt;0,2,1)))))))</f>
        <v>7</v>
      </c>
      <c r="O1281" s="22" t="s">
        <v>51</v>
      </c>
      <c r="P1281" s="1" t="s">
        <v>525</v>
      </c>
      <c r="Q1281" s="1"/>
      <c r="R1281" s="39"/>
      <c r="S1281" s="154" t="s">
        <v>158</v>
      </c>
      <c r="T1281" s="7" t="str">
        <f>Tabela813[[#This Row],[NR]]&amp;" - "&amp;Tabela813[[#This Row],[Especificação]]</f>
        <v>1.9.2.1.01.0.3.00 - Indenizações por Danos Causados ao Patrimônio Público - Dívida Ativa</v>
      </c>
    </row>
    <row r="1282" spans="1:20" ht="30" x14ac:dyDescent="0.25">
      <c r="A1282" s="179"/>
      <c r="B1282" s="51"/>
      <c r="C1282" s="22" t="s">
        <v>1537</v>
      </c>
      <c r="D1282" s="22" t="s">
        <v>1549</v>
      </c>
      <c r="E1282" s="22" t="s">
        <v>1546</v>
      </c>
      <c r="F1282" s="22" t="s">
        <v>1537</v>
      </c>
      <c r="G1282" s="22" t="s">
        <v>1539</v>
      </c>
      <c r="H1282" s="22" t="s">
        <v>1540</v>
      </c>
      <c r="I1282" s="22" t="s">
        <v>1547</v>
      </c>
      <c r="J1282" s="22" t="s">
        <v>1543</v>
      </c>
      <c r="K1282" s="20" t="str">
        <f>IF(Tabela813[[#This Row],[C]]&lt;&gt;"",IF(Tabela813[[#This Row],[RED]]&lt;&gt;"",(Tabela813[[#This Row],[RED]] &amp; "."),"") &amp; CONCATENATE(Tabela813[[#This Row],[C]],".",Tabela813[[#This Row],[O]],".",Tabela813[[#This Row],[E]],".",Tabela813[[#This Row],[D1]],".",Tabela813[[#This Row],[D2]],".",Tabela813[[#This Row],[D3]],".",Tabela813[[#This Row],[T]],".",Tabela813[[#This Row],[D4]]),"")</f>
        <v>1.9.2.1.01.0.4.00</v>
      </c>
      <c r="L1282" s="23" t="s">
        <v>6241</v>
      </c>
      <c r="M1282" s="20" t="str">
        <f t="shared" si="26"/>
        <v>A</v>
      </c>
      <c r="N1282" s="20">
        <f>IF(VALUE(Tabela813[[#This Row],[RED]]) &gt; 0,1,0) + IF(VALUE(J1282)&gt;0,8,IF(VALUE(I1282)&gt;0,7,IF(VALUE(H1282)&gt;0,6,IF(VALUE(G1282)&gt;0,5,IF(VALUE(F1282)&gt;0,4,IF(VALUE(E1282)&gt;0,3,IF(VALUE(D1282)&gt;0,2,1)))))))</f>
        <v>7</v>
      </c>
      <c r="O1282" s="22" t="s">
        <v>51</v>
      </c>
      <c r="P1282" s="1" t="s">
        <v>525</v>
      </c>
      <c r="Q1282" s="1"/>
      <c r="R1282" s="39"/>
      <c r="S1282" s="154" t="s">
        <v>158</v>
      </c>
      <c r="T1282" s="7" t="str">
        <f>Tabela813[[#This Row],[NR]]&amp;" - "&amp;Tabela813[[#This Row],[Especificação]]</f>
        <v>1.9.2.1.01.0.4.00 - Indenizações por Danos Causados ao Patrimônio Público - Multas e Juros de Mora da Dívida Ativa</v>
      </c>
    </row>
    <row r="1283" spans="1:20" ht="30" x14ac:dyDescent="0.25">
      <c r="A1283" s="179"/>
      <c r="B1283" s="51"/>
      <c r="C1283" s="22" t="s">
        <v>1537</v>
      </c>
      <c r="D1283" s="22" t="s">
        <v>1549</v>
      </c>
      <c r="E1283" s="22" t="s">
        <v>1546</v>
      </c>
      <c r="F1283" s="22" t="s">
        <v>1537</v>
      </c>
      <c r="G1283" s="22" t="s">
        <v>1539</v>
      </c>
      <c r="H1283" s="22" t="s">
        <v>1540</v>
      </c>
      <c r="I1283" s="22" t="s">
        <v>1548</v>
      </c>
      <c r="J1283" s="22" t="s">
        <v>1543</v>
      </c>
      <c r="K1283" s="20" t="str">
        <f>IF(Tabela813[[#This Row],[C]]&lt;&gt;"",IF(Tabela813[[#This Row],[RED]]&lt;&gt;"",(Tabela813[[#This Row],[RED]] &amp; "."),"") &amp; CONCATENATE(Tabela813[[#This Row],[C]],".",Tabela813[[#This Row],[O]],".",Tabela813[[#This Row],[E]],".",Tabela813[[#This Row],[D1]],".",Tabela813[[#This Row],[D2]],".",Tabela813[[#This Row],[D3]],".",Tabela813[[#This Row],[T]],".",Tabela813[[#This Row],[D4]]),"")</f>
        <v>1.9.2.1.01.0.5.00</v>
      </c>
      <c r="L1283" s="23" t="s">
        <v>6242</v>
      </c>
      <c r="M1283" s="20" t="str">
        <f t="shared" si="26"/>
        <v>A</v>
      </c>
      <c r="N1283" s="20">
        <f>IF(VALUE(Tabela813[[#This Row],[RED]]) &gt; 0,1,0) + IF(VALUE(J1283)&gt;0,8,IF(VALUE(I1283)&gt;0,7,IF(VALUE(H1283)&gt;0,6,IF(VALUE(G1283)&gt;0,5,IF(VALUE(F1283)&gt;0,4,IF(VALUE(E1283)&gt;0,3,IF(VALUE(D1283)&gt;0,2,1)))))))</f>
        <v>7</v>
      </c>
      <c r="O1283" s="22" t="s">
        <v>51</v>
      </c>
      <c r="P1283" s="1" t="s">
        <v>525</v>
      </c>
      <c r="Q1283" s="1"/>
      <c r="R1283" s="39"/>
      <c r="S1283" s="154" t="s">
        <v>158</v>
      </c>
      <c r="T1283" s="7" t="str">
        <f>Tabela813[[#This Row],[NR]]&amp;" - "&amp;Tabela813[[#This Row],[Especificação]]</f>
        <v>1.9.2.1.01.0.5.00 - Indenizações por Danos Causados ao Patrimônio Público - Multas</v>
      </c>
    </row>
    <row r="1284" spans="1:20" ht="30" x14ac:dyDescent="0.25">
      <c r="A1284" s="179"/>
      <c r="B1284" s="51"/>
      <c r="C1284" s="22" t="s">
        <v>1537</v>
      </c>
      <c r="D1284" s="22" t="s">
        <v>1549</v>
      </c>
      <c r="E1284" s="22" t="s">
        <v>1546</v>
      </c>
      <c r="F1284" s="22" t="s">
        <v>1537</v>
      </c>
      <c r="G1284" s="22" t="s">
        <v>1539</v>
      </c>
      <c r="H1284" s="22" t="s">
        <v>1540</v>
      </c>
      <c r="I1284" s="22" t="s">
        <v>1542</v>
      </c>
      <c r="J1284" s="22" t="s">
        <v>1543</v>
      </c>
      <c r="K1284" s="20" t="str">
        <f>IF(Tabela813[[#This Row],[C]]&lt;&gt;"",IF(Tabela813[[#This Row],[RED]]&lt;&gt;"",(Tabela813[[#This Row],[RED]] &amp; "."),"") &amp; CONCATENATE(Tabela813[[#This Row],[C]],".",Tabela813[[#This Row],[O]],".",Tabela813[[#This Row],[E]],".",Tabela813[[#This Row],[D1]],".",Tabela813[[#This Row],[D2]],".",Tabela813[[#This Row],[D3]],".",Tabela813[[#This Row],[T]],".",Tabela813[[#This Row],[D4]]),"")</f>
        <v>1.9.2.1.01.0.6.00</v>
      </c>
      <c r="L1284" s="23" t="s">
        <v>6243</v>
      </c>
      <c r="M1284" s="20" t="str">
        <f t="shared" si="26"/>
        <v>A</v>
      </c>
      <c r="N1284" s="20">
        <f>IF(VALUE(Tabela813[[#This Row],[RED]]) &gt; 0,1,0) + IF(VALUE(J1284)&gt;0,8,IF(VALUE(I1284)&gt;0,7,IF(VALUE(H1284)&gt;0,6,IF(VALUE(G1284)&gt;0,5,IF(VALUE(F1284)&gt;0,4,IF(VALUE(E1284)&gt;0,3,IF(VALUE(D1284)&gt;0,2,1)))))))</f>
        <v>7</v>
      </c>
      <c r="O1284" s="22" t="s">
        <v>51</v>
      </c>
      <c r="P1284" s="1" t="s">
        <v>525</v>
      </c>
      <c r="Q1284" s="1"/>
      <c r="R1284" s="39"/>
      <c r="S1284" s="154" t="s">
        <v>158</v>
      </c>
      <c r="T1284" s="7" t="str">
        <f>Tabela813[[#This Row],[NR]]&amp;" - "&amp;Tabela813[[#This Row],[Especificação]]</f>
        <v>1.9.2.1.01.0.6.00 - Indenizações por Danos Causados ao Patrimônio Público - Juros de Mora</v>
      </c>
    </row>
    <row r="1285" spans="1:20" ht="30" x14ac:dyDescent="0.25">
      <c r="A1285" s="179"/>
      <c r="B1285" s="51"/>
      <c r="C1285" s="22" t="s">
        <v>1537</v>
      </c>
      <c r="D1285" s="22" t="s">
        <v>1549</v>
      </c>
      <c r="E1285" s="22" t="s">
        <v>1546</v>
      </c>
      <c r="F1285" s="22" t="s">
        <v>1537</v>
      </c>
      <c r="G1285" s="22" t="s">
        <v>1539</v>
      </c>
      <c r="H1285" s="22" t="s">
        <v>1540</v>
      </c>
      <c r="I1285" s="22" t="s">
        <v>1544</v>
      </c>
      <c r="J1285" s="22" t="s">
        <v>1543</v>
      </c>
      <c r="K1285" s="20" t="str">
        <f>IF(Tabela813[[#This Row],[C]]&lt;&gt;"",IF(Tabela813[[#This Row],[RED]]&lt;&gt;"",(Tabela813[[#This Row],[RED]] &amp; "."),"") &amp; CONCATENATE(Tabela813[[#This Row],[C]],".",Tabela813[[#This Row],[O]],".",Tabela813[[#This Row],[E]],".",Tabela813[[#This Row],[D1]],".",Tabela813[[#This Row],[D2]],".",Tabela813[[#This Row],[D3]],".",Tabela813[[#This Row],[T]],".",Tabela813[[#This Row],[D4]]),"")</f>
        <v>1.9.2.1.01.0.7.00</v>
      </c>
      <c r="L1285" s="23" t="s">
        <v>6244</v>
      </c>
      <c r="M1285" s="20" t="str">
        <f t="shared" si="26"/>
        <v>A</v>
      </c>
      <c r="N1285" s="20">
        <f>IF(VALUE(Tabela813[[#This Row],[RED]]) &gt; 0,1,0) + IF(VALUE(J1285)&gt;0,8,IF(VALUE(I1285)&gt;0,7,IF(VALUE(H1285)&gt;0,6,IF(VALUE(G1285)&gt;0,5,IF(VALUE(F1285)&gt;0,4,IF(VALUE(E1285)&gt;0,3,IF(VALUE(D1285)&gt;0,2,1)))))))</f>
        <v>7</v>
      </c>
      <c r="O1285" s="22" t="s">
        <v>51</v>
      </c>
      <c r="P1285" s="1" t="s">
        <v>525</v>
      </c>
      <c r="Q1285" s="1"/>
      <c r="R1285" s="39"/>
      <c r="S1285" s="154" t="s">
        <v>158</v>
      </c>
      <c r="T1285" s="7" t="str">
        <f>Tabela813[[#This Row],[NR]]&amp;" - "&amp;Tabela813[[#This Row],[Especificação]]</f>
        <v>1.9.2.1.01.0.7.00 - Indenizações por Danos Causados ao Patrimônio Público - Multas da Dívida Ativa</v>
      </c>
    </row>
    <row r="1286" spans="1:20" ht="30" x14ac:dyDescent="0.25">
      <c r="A1286" s="179"/>
      <c r="B1286" s="51"/>
      <c r="C1286" s="22" t="s">
        <v>1537</v>
      </c>
      <c r="D1286" s="22" t="s">
        <v>1549</v>
      </c>
      <c r="E1286" s="22" t="s">
        <v>1546</v>
      </c>
      <c r="F1286" s="22" t="s">
        <v>1537</v>
      </c>
      <c r="G1286" s="22" t="s">
        <v>1539</v>
      </c>
      <c r="H1286" s="22" t="s">
        <v>1540</v>
      </c>
      <c r="I1286" s="22" t="s">
        <v>1545</v>
      </c>
      <c r="J1286" s="22" t="s">
        <v>1543</v>
      </c>
      <c r="K1286" s="20" t="str">
        <f>IF(Tabela813[[#This Row],[C]]&lt;&gt;"",IF(Tabela813[[#This Row],[RED]]&lt;&gt;"",(Tabela813[[#This Row],[RED]] &amp; "."),"") &amp; CONCATENATE(Tabela813[[#This Row],[C]],".",Tabela813[[#This Row],[O]],".",Tabela813[[#This Row],[E]],".",Tabela813[[#This Row],[D1]],".",Tabela813[[#This Row],[D2]],".",Tabela813[[#This Row],[D3]],".",Tabela813[[#This Row],[T]],".",Tabela813[[#This Row],[D4]]),"")</f>
        <v>1.9.2.1.01.0.8.00</v>
      </c>
      <c r="L1286" s="23" t="s">
        <v>6245</v>
      </c>
      <c r="M1286" s="20" t="str">
        <f t="shared" si="26"/>
        <v>A</v>
      </c>
      <c r="N1286" s="20">
        <f>IF(VALUE(Tabela813[[#This Row],[RED]]) &gt; 0,1,0) + IF(VALUE(J1286)&gt;0,8,IF(VALUE(I1286)&gt;0,7,IF(VALUE(H1286)&gt;0,6,IF(VALUE(G1286)&gt;0,5,IF(VALUE(F1286)&gt;0,4,IF(VALUE(E1286)&gt;0,3,IF(VALUE(D1286)&gt;0,2,1)))))))</f>
        <v>7</v>
      </c>
      <c r="O1286" s="22" t="s">
        <v>51</v>
      </c>
      <c r="P1286" s="1" t="s">
        <v>525</v>
      </c>
      <c r="Q1286" s="1"/>
      <c r="R1286" s="39"/>
      <c r="S1286" s="154" t="s">
        <v>158</v>
      </c>
      <c r="T1286" s="7" t="str">
        <f>Tabela813[[#This Row],[NR]]&amp;" - "&amp;Tabela813[[#This Row],[Especificação]]</f>
        <v>1.9.2.1.01.0.8.00 - Indenizações por Danos Causados ao Patrimônio Público - Juros da Dívida Ativa</v>
      </c>
    </row>
    <row r="1287" spans="1:20" x14ac:dyDescent="0.25">
      <c r="A1287" s="179"/>
      <c r="B1287" s="51"/>
      <c r="C1287" s="22" t="s">
        <v>1537</v>
      </c>
      <c r="D1287" s="22" t="s">
        <v>1549</v>
      </c>
      <c r="E1287" s="22" t="s">
        <v>1546</v>
      </c>
      <c r="F1287" s="22" t="s">
        <v>1537</v>
      </c>
      <c r="G1287" s="22" t="s">
        <v>1541</v>
      </c>
      <c r="H1287" s="22" t="s">
        <v>1540</v>
      </c>
      <c r="I1287" s="22" t="s">
        <v>1540</v>
      </c>
      <c r="J1287" s="22" t="s">
        <v>1543</v>
      </c>
      <c r="K1287" s="20" t="str">
        <f>IF(Tabela813[[#This Row],[C]]&lt;&gt;"",IF(Tabela813[[#This Row],[RED]]&lt;&gt;"",(Tabela813[[#This Row],[RED]] &amp; "."),"") &amp; CONCATENATE(Tabela813[[#This Row],[C]],".",Tabela813[[#This Row],[O]],".",Tabela813[[#This Row],[E]],".",Tabela813[[#This Row],[D1]],".",Tabela813[[#This Row],[D2]],".",Tabela813[[#This Row],[D3]],".",Tabela813[[#This Row],[T]],".",Tabela813[[#This Row],[D4]]),"")</f>
        <v>1.9.2.1.02.0.0.00</v>
      </c>
      <c r="L1287" s="23" t="s">
        <v>4888</v>
      </c>
      <c r="M1287" s="20" t="str">
        <f t="shared" si="26"/>
        <v>S</v>
      </c>
      <c r="N1287" s="20">
        <f>IF(VALUE(Tabela813[[#This Row],[RED]]) &gt; 0,1,0) + IF(VALUE(J1287)&gt;0,8,IF(VALUE(I1287)&gt;0,7,IF(VALUE(H1287)&gt;0,6,IF(VALUE(G1287)&gt;0,5,IF(VALUE(F1287)&gt;0,4,IF(VALUE(E1287)&gt;0,3,IF(VALUE(D1287)&gt;0,2,1)))))))</f>
        <v>5</v>
      </c>
      <c r="O1287" s="22" t="s">
        <v>51</v>
      </c>
      <c r="P1287" s="1" t="s">
        <v>526</v>
      </c>
      <c r="Q1287" s="1"/>
      <c r="R1287" s="39"/>
      <c r="S1287" s="154" t="s">
        <v>158</v>
      </c>
      <c r="T1287" s="7" t="str">
        <f>Tabela813[[#This Row],[NR]]&amp;" - "&amp;Tabela813[[#This Row],[Especificação]]</f>
        <v>1.9.2.1.02.0.0.00 - Indenização por Posse ou Ocupação Ilícita de Bens Públicos</v>
      </c>
    </row>
    <row r="1288" spans="1:20" x14ac:dyDescent="0.25">
      <c r="A1288" s="179"/>
      <c r="B1288" s="51"/>
      <c r="C1288" s="22" t="s">
        <v>1537</v>
      </c>
      <c r="D1288" s="22" t="s">
        <v>1549</v>
      </c>
      <c r="E1288" s="22" t="s">
        <v>1546</v>
      </c>
      <c r="F1288" s="22" t="s">
        <v>1537</v>
      </c>
      <c r="G1288" s="22" t="s">
        <v>1541</v>
      </c>
      <c r="H1288" s="22" t="s">
        <v>1540</v>
      </c>
      <c r="I1288" s="22" t="s">
        <v>1537</v>
      </c>
      <c r="J1288" s="22" t="s">
        <v>1543</v>
      </c>
      <c r="K1288" s="20" t="str">
        <f>IF(Tabela813[[#This Row],[C]]&lt;&gt;"",IF(Tabela813[[#This Row],[RED]]&lt;&gt;"",(Tabela813[[#This Row],[RED]] &amp; "."),"") &amp; CONCATENATE(Tabela813[[#This Row],[C]],".",Tabela813[[#This Row],[O]],".",Tabela813[[#This Row],[E]],".",Tabela813[[#This Row],[D1]],".",Tabela813[[#This Row],[D2]],".",Tabela813[[#This Row],[D3]],".",Tabela813[[#This Row],[T]],".",Tabela813[[#This Row],[D4]]),"")</f>
        <v>1.9.2.1.02.0.1.00</v>
      </c>
      <c r="L1288" s="23" t="s">
        <v>6246</v>
      </c>
      <c r="M1288" s="20" t="str">
        <f t="shared" si="26"/>
        <v>A</v>
      </c>
      <c r="N1288" s="20">
        <f>IF(VALUE(Tabela813[[#This Row],[RED]]) &gt; 0,1,0) + IF(VALUE(J1288)&gt;0,8,IF(VALUE(I1288)&gt;0,7,IF(VALUE(H1288)&gt;0,6,IF(VALUE(G1288)&gt;0,5,IF(VALUE(F1288)&gt;0,4,IF(VALUE(E1288)&gt;0,3,IF(VALUE(D1288)&gt;0,2,1)))))))</f>
        <v>7</v>
      </c>
      <c r="O1288" s="22" t="s">
        <v>51</v>
      </c>
      <c r="P1288" s="1" t="s">
        <v>526</v>
      </c>
      <c r="Q1288" s="1"/>
      <c r="R1288" s="39"/>
      <c r="S1288" s="154" t="s">
        <v>158</v>
      </c>
      <c r="T1288" s="7" t="str">
        <f>Tabela813[[#This Row],[NR]]&amp;" - "&amp;Tabela813[[#This Row],[Especificação]]</f>
        <v>1.9.2.1.02.0.1.00 - Indenização por Posse ou Ocupação Ilícita de Bens Públicos - Principal</v>
      </c>
    </row>
    <row r="1289" spans="1:20" x14ac:dyDescent="0.25">
      <c r="A1289" s="179"/>
      <c r="B1289" s="51"/>
      <c r="C1289" s="22" t="s">
        <v>1537</v>
      </c>
      <c r="D1289" s="22" t="s">
        <v>1549</v>
      </c>
      <c r="E1289" s="22" t="s">
        <v>1546</v>
      </c>
      <c r="F1289" s="22" t="s">
        <v>1537</v>
      </c>
      <c r="G1289" s="22" t="s">
        <v>1541</v>
      </c>
      <c r="H1289" s="22" t="s">
        <v>1540</v>
      </c>
      <c r="I1289" s="22" t="s">
        <v>1546</v>
      </c>
      <c r="J1289" s="22" t="s">
        <v>1543</v>
      </c>
      <c r="K1289" s="20" t="str">
        <f>IF(Tabela813[[#This Row],[C]]&lt;&gt;"",IF(Tabela813[[#This Row],[RED]]&lt;&gt;"",(Tabela813[[#This Row],[RED]] &amp; "."),"") &amp; CONCATENATE(Tabela813[[#This Row],[C]],".",Tabela813[[#This Row],[O]],".",Tabela813[[#This Row],[E]],".",Tabela813[[#This Row],[D1]],".",Tabela813[[#This Row],[D2]],".",Tabela813[[#This Row],[D3]],".",Tabela813[[#This Row],[T]],".",Tabela813[[#This Row],[D4]]),"")</f>
        <v>1.9.2.1.02.0.2.00</v>
      </c>
      <c r="L1289" s="66" t="s">
        <v>6247</v>
      </c>
      <c r="M1289" s="20" t="str">
        <f t="shared" si="26"/>
        <v>A</v>
      </c>
      <c r="N1289" s="20">
        <f>IF(VALUE(Tabela813[[#This Row],[RED]]) &gt; 0,1,0) + IF(VALUE(J1289)&gt;0,8,IF(VALUE(I1289)&gt;0,7,IF(VALUE(H1289)&gt;0,6,IF(VALUE(G1289)&gt;0,5,IF(VALUE(F1289)&gt;0,4,IF(VALUE(E1289)&gt;0,3,IF(VALUE(D1289)&gt;0,2,1)))))))</f>
        <v>7</v>
      </c>
      <c r="O1289" s="22" t="s">
        <v>51</v>
      </c>
      <c r="P1289" s="1" t="s">
        <v>526</v>
      </c>
      <c r="Q1289" s="1"/>
      <c r="R1289" s="39"/>
      <c r="S1289" s="154" t="s">
        <v>158</v>
      </c>
      <c r="T1289" s="7" t="str">
        <f>Tabela813[[#This Row],[NR]]&amp;" - "&amp;Tabela813[[#This Row],[Especificação]]</f>
        <v>1.9.2.1.02.0.2.00 - Indenização por Posse ou Ocupação Ilícita de Bens Públicos - Multas e Juros de Mora</v>
      </c>
    </row>
    <row r="1290" spans="1:20" x14ac:dyDescent="0.25">
      <c r="A1290" s="179"/>
      <c r="B1290" s="51"/>
      <c r="C1290" s="22" t="s">
        <v>1537</v>
      </c>
      <c r="D1290" s="22" t="s">
        <v>1549</v>
      </c>
      <c r="E1290" s="22" t="s">
        <v>1546</v>
      </c>
      <c r="F1290" s="22" t="s">
        <v>1537</v>
      </c>
      <c r="G1290" s="22" t="s">
        <v>1541</v>
      </c>
      <c r="H1290" s="22" t="s">
        <v>1540</v>
      </c>
      <c r="I1290" s="22" t="s">
        <v>1538</v>
      </c>
      <c r="J1290" s="22" t="s">
        <v>1543</v>
      </c>
      <c r="K1290" s="20" t="str">
        <f>IF(Tabela813[[#This Row],[C]]&lt;&gt;"",IF(Tabela813[[#This Row],[RED]]&lt;&gt;"",(Tabela813[[#This Row],[RED]] &amp; "."),"") &amp; CONCATENATE(Tabela813[[#This Row],[C]],".",Tabela813[[#This Row],[O]],".",Tabela813[[#This Row],[E]],".",Tabela813[[#This Row],[D1]],".",Tabela813[[#This Row],[D2]],".",Tabela813[[#This Row],[D3]],".",Tabela813[[#This Row],[T]],".",Tabela813[[#This Row],[D4]]),"")</f>
        <v>1.9.2.1.02.0.3.00</v>
      </c>
      <c r="L1290" s="66" t="s">
        <v>6248</v>
      </c>
      <c r="M1290" s="20" t="str">
        <f t="shared" si="26"/>
        <v>A</v>
      </c>
      <c r="N1290" s="20">
        <f>IF(VALUE(Tabela813[[#This Row],[RED]]) &gt; 0,1,0) + IF(VALUE(J1290)&gt;0,8,IF(VALUE(I1290)&gt;0,7,IF(VALUE(H1290)&gt;0,6,IF(VALUE(G1290)&gt;0,5,IF(VALUE(F1290)&gt;0,4,IF(VALUE(E1290)&gt;0,3,IF(VALUE(D1290)&gt;0,2,1)))))))</f>
        <v>7</v>
      </c>
      <c r="O1290" s="22" t="s">
        <v>51</v>
      </c>
      <c r="P1290" s="1" t="s">
        <v>526</v>
      </c>
      <c r="Q1290" s="1"/>
      <c r="R1290" s="39"/>
      <c r="S1290" s="154" t="s">
        <v>158</v>
      </c>
      <c r="T1290" s="7" t="str">
        <f>Tabela813[[#This Row],[NR]]&amp;" - "&amp;Tabela813[[#This Row],[Especificação]]</f>
        <v>1.9.2.1.02.0.3.00 - Indenização por Posse ou Ocupação Ilícita de Bens Públicos - Dívida Ativa</v>
      </c>
    </row>
    <row r="1291" spans="1:20" x14ac:dyDescent="0.25">
      <c r="A1291" s="179"/>
      <c r="B1291" s="51"/>
      <c r="C1291" s="22" t="s">
        <v>1537</v>
      </c>
      <c r="D1291" s="22" t="s">
        <v>1549</v>
      </c>
      <c r="E1291" s="22" t="s">
        <v>1546</v>
      </c>
      <c r="F1291" s="22" t="s">
        <v>1537</v>
      </c>
      <c r="G1291" s="22" t="s">
        <v>1541</v>
      </c>
      <c r="H1291" s="22" t="s">
        <v>1540</v>
      </c>
      <c r="I1291" s="22" t="s">
        <v>1547</v>
      </c>
      <c r="J1291" s="22" t="s">
        <v>1543</v>
      </c>
      <c r="K1291" s="20" t="str">
        <f>IF(Tabela813[[#This Row],[C]]&lt;&gt;"",IF(Tabela813[[#This Row],[RED]]&lt;&gt;"",(Tabela813[[#This Row],[RED]] &amp; "."),"") &amp; CONCATENATE(Tabela813[[#This Row],[C]],".",Tabela813[[#This Row],[O]],".",Tabela813[[#This Row],[E]],".",Tabela813[[#This Row],[D1]],".",Tabela813[[#This Row],[D2]],".",Tabela813[[#This Row],[D3]],".",Tabela813[[#This Row],[T]],".",Tabela813[[#This Row],[D4]]),"")</f>
        <v>1.9.2.1.02.0.4.00</v>
      </c>
      <c r="L1291" s="66" t="s">
        <v>6249</v>
      </c>
      <c r="M1291" s="20" t="str">
        <f t="shared" si="26"/>
        <v>A</v>
      </c>
      <c r="N1291" s="20">
        <f>IF(VALUE(Tabela813[[#This Row],[RED]]) &gt; 0,1,0) + IF(VALUE(J1291)&gt;0,8,IF(VALUE(I1291)&gt;0,7,IF(VALUE(H1291)&gt;0,6,IF(VALUE(G1291)&gt;0,5,IF(VALUE(F1291)&gt;0,4,IF(VALUE(E1291)&gt;0,3,IF(VALUE(D1291)&gt;0,2,1)))))))</f>
        <v>7</v>
      </c>
      <c r="O1291" s="22" t="s">
        <v>51</v>
      </c>
      <c r="P1291" s="1" t="s">
        <v>526</v>
      </c>
      <c r="Q1291" s="1"/>
      <c r="R1291" s="39"/>
      <c r="S1291" s="154" t="s">
        <v>158</v>
      </c>
      <c r="T1291" s="7" t="str">
        <f>Tabela813[[#This Row],[NR]]&amp;" - "&amp;Tabela813[[#This Row],[Especificação]]</f>
        <v>1.9.2.1.02.0.4.00 - Indenização por Posse ou Ocupação Ilícita de Bens Públicos - Multas e Juros de Mora da Dívida Ativa</v>
      </c>
    </row>
    <row r="1292" spans="1:20" x14ac:dyDescent="0.25">
      <c r="A1292" s="179"/>
      <c r="B1292" s="51"/>
      <c r="C1292" s="22" t="s">
        <v>1537</v>
      </c>
      <c r="D1292" s="22" t="s">
        <v>1549</v>
      </c>
      <c r="E1292" s="22" t="s">
        <v>1546</v>
      </c>
      <c r="F1292" s="22" t="s">
        <v>1537</v>
      </c>
      <c r="G1292" s="22" t="s">
        <v>1541</v>
      </c>
      <c r="H1292" s="22" t="s">
        <v>1540</v>
      </c>
      <c r="I1292" s="22" t="s">
        <v>1548</v>
      </c>
      <c r="J1292" s="22" t="s">
        <v>1543</v>
      </c>
      <c r="K1292" s="20" t="str">
        <f>IF(Tabela813[[#This Row],[C]]&lt;&gt;"",IF(Tabela813[[#This Row],[RED]]&lt;&gt;"",(Tabela813[[#This Row],[RED]] &amp; "."),"") &amp; CONCATENATE(Tabela813[[#This Row],[C]],".",Tabela813[[#This Row],[O]],".",Tabela813[[#This Row],[E]],".",Tabela813[[#This Row],[D1]],".",Tabela813[[#This Row],[D2]],".",Tabela813[[#This Row],[D3]],".",Tabela813[[#This Row],[T]],".",Tabela813[[#This Row],[D4]]),"")</f>
        <v>1.9.2.1.02.0.5.00</v>
      </c>
      <c r="L1292" s="66" t="s">
        <v>6250</v>
      </c>
      <c r="M1292" s="20" t="str">
        <f t="shared" si="26"/>
        <v>A</v>
      </c>
      <c r="N1292" s="20">
        <f>IF(VALUE(Tabela813[[#This Row],[RED]]) &gt; 0,1,0) + IF(VALUE(J1292)&gt;0,8,IF(VALUE(I1292)&gt;0,7,IF(VALUE(H1292)&gt;0,6,IF(VALUE(G1292)&gt;0,5,IF(VALUE(F1292)&gt;0,4,IF(VALUE(E1292)&gt;0,3,IF(VALUE(D1292)&gt;0,2,1)))))))</f>
        <v>7</v>
      </c>
      <c r="O1292" s="22" t="s">
        <v>51</v>
      </c>
      <c r="P1292" s="1" t="s">
        <v>526</v>
      </c>
      <c r="Q1292" s="1"/>
      <c r="R1292" s="39"/>
      <c r="S1292" s="154" t="s">
        <v>158</v>
      </c>
      <c r="T1292" s="7" t="str">
        <f>Tabela813[[#This Row],[NR]]&amp;" - "&amp;Tabela813[[#This Row],[Especificação]]</f>
        <v>1.9.2.1.02.0.5.00 - Indenização por Posse ou Ocupação Ilícita de Bens Públicos - Multas</v>
      </c>
    </row>
    <row r="1293" spans="1:20" x14ac:dyDescent="0.25">
      <c r="A1293" s="179"/>
      <c r="B1293" s="51"/>
      <c r="C1293" s="22" t="s">
        <v>1537</v>
      </c>
      <c r="D1293" s="22" t="s">
        <v>1549</v>
      </c>
      <c r="E1293" s="22" t="s">
        <v>1546</v>
      </c>
      <c r="F1293" s="22" t="s">
        <v>1537</v>
      </c>
      <c r="G1293" s="22" t="s">
        <v>1541</v>
      </c>
      <c r="H1293" s="22" t="s">
        <v>1540</v>
      </c>
      <c r="I1293" s="22" t="s">
        <v>1542</v>
      </c>
      <c r="J1293" s="22" t="s">
        <v>1543</v>
      </c>
      <c r="K1293" s="20" t="str">
        <f>IF(Tabela813[[#This Row],[C]]&lt;&gt;"",IF(Tabela813[[#This Row],[RED]]&lt;&gt;"",(Tabela813[[#This Row],[RED]] &amp; "."),"") &amp; CONCATENATE(Tabela813[[#This Row],[C]],".",Tabela813[[#This Row],[O]],".",Tabela813[[#This Row],[E]],".",Tabela813[[#This Row],[D1]],".",Tabela813[[#This Row],[D2]],".",Tabela813[[#This Row],[D3]],".",Tabela813[[#This Row],[T]],".",Tabela813[[#This Row],[D4]]),"")</f>
        <v>1.9.2.1.02.0.6.00</v>
      </c>
      <c r="L1293" s="66" t="s">
        <v>6251</v>
      </c>
      <c r="M1293" s="20" t="str">
        <f t="shared" si="26"/>
        <v>A</v>
      </c>
      <c r="N1293" s="20">
        <f>IF(VALUE(Tabela813[[#This Row],[RED]]) &gt; 0,1,0) + IF(VALUE(J1293)&gt;0,8,IF(VALUE(I1293)&gt;0,7,IF(VALUE(H1293)&gt;0,6,IF(VALUE(G1293)&gt;0,5,IF(VALUE(F1293)&gt;0,4,IF(VALUE(E1293)&gt;0,3,IF(VALUE(D1293)&gt;0,2,1)))))))</f>
        <v>7</v>
      </c>
      <c r="O1293" s="22" t="s">
        <v>51</v>
      </c>
      <c r="P1293" s="1" t="s">
        <v>526</v>
      </c>
      <c r="Q1293" s="1"/>
      <c r="R1293" s="39"/>
      <c r="S1293" s="154" t="s">
        <v>158</v>
      </c>
      <c r="T1293" s="7" t="str">
        <f>Tabela813[[#This Row],[NR]]&amp;" - "&amp;Tabela813[[#This Row],[Especificação]]</f>
        <v>1.9.2.1.02.0.6.00 - Indenização por Posse ou Ocupação Ilícita de Bens Públicos - Juros de Mora</v>
      </c>
    </row>
    <row r="1294" spans="1:20" x14ac:dyDescent="0.25">
      <c r="A1294" s="179"/>
      <c r="B1294" s="51"/>
      <c r="C1294" s="22" t="s">
        <v>1537</v>
      </c>
      <c r="D1294" s="22" t="s">
        <v>1549</v>
      </c>
      <c r="E1294" s="22" t="s">
        <v>1546</v>
      </c>
      <c r="F1294" s="22" t="s">
        <v>1537</v>
      </c>
      <c r="G1294" s="22" t="s">
        <v>1541</v>
      </c>
      <c r="H1294" s="22" t="s">
        <v>1540</v>
      </c>
      <c r="I1294" s="22" t="s">
        <v>1544</v>
      </c>
      <c r="J1294" s="22" t="s">
        <v>1543</v>
      </c>
      <c r="K1294" s="20" t="str">
        <f>IF(Tabela813[[#This Row],[C]]&lt;&gt;"",IF(Tabela813[[#This Row],[RED]]&lt;&gt;"",(Tabela813[[#This Row],[RED]] &amp; "."),"") &amp; CONCATENATE(Tabela813[[#This Row],[C]],".",Tabela813[[#This Row],[O]],".",Tabela813[[#This Row],[E]],".",Tabela813[[#This Row],[D1]],".",Tabela813[[#This Row],[D2]],".",Tabela813[[#This Row],[D3]],".",Tabela813[[#This Row],[T]],".",Tabela813[[#This Row],[D4]]),"")</f>
        <v>1.9.2.1.02.0.7.00</v>
      </c>
      <c r="L1294" s="66" t="s">
        <v>6252</v>
      </c>
      <c r="M1294" s="20" t="str">
        <f t="shared" si="26"/>
        <v>A</v>
      </c>
      <c r="N1294" s="20">
        <f>IF(VALUE(Tabela813[[#This Row],[RED]]) &gt; 0,1,0) + IF(VALUE(J1294)&gt;0,8,IF(VALUE(I1294)&gt;0,7,IF(VALUE(H1294)&gt;0,6,IF(VALUE(G1294)&gt;0,5,IF(VALUE(F1294)&gt;0,4,IF(VALUE(E1294)&gt;0,3,IF(VALUE(D1294)&gt;0,2,1)))))))</f>
        <v>7</v>
      </c>
      <c r="O1294" s="22" t="s">
        <v>51</v>
      </c>
      <c r="P1294" s="1" t="s">
        <v>526</v>
      </c>
      <c r="Q1294" s="1"/>
      <c r="R1294" s="39"/>
      <c r="S1294" s="154" t="s">
        <v>158</v>
      </c>
      <c r="T1294" s="7" t="str">
        <f>Tabela813[[#This Row],[NR]]&amp;" - "&amp;Tabela813[[#This Row],[Especificação]]</f>
        <v>1.9.2.1.02.0.7.00 - Indenização por Posse ou Ocupação Ilícita de Bens Públicos - Multas da Dívida Ativa</v>
      </c>
    </row>
    <row r="1295" spans="1:20" x14ac:dyDescent="0.25">
      <c r="A1295" s="179"/>
      <c r="B1295" s="51"/>
      <c r="C1295" s="22" t="s">
        <v>1537</v>
      </c>
      <c r="D1295" s="22" t="s">
        <v>1549</v>
      </c>
      <c r="E1295" s="22" t="s">
        <v>1546</v>
      </c>
      <c r="F1295" s="22" t="s">
        <v>1537</v>
      </c>
      <c r="G1295" s="22" t="s">
        <v>1541</v>
      </c>
      <c r="H1295" s="22" t="s">
        <v>1540</v>
      </c>
      <c r="I1295" s="22" t="s">
        <v>1545</v>
      </c>
      <c r="J1295" s="22" t="s">
        <v>1543</v>
      </c>
      <c r="K1295" s="20" t="str">
        <f>IF(Tabela813[[#This Row],[C]]&lt;&gt;"",IF(Tabela813[[#This Row],[RED]]&lt;&gt;"",(Tabela813[[#This Row],[RED]] &amp; "."),"") &amp; CONCATENATE(Tabela813[[#This Row],[C]],".",Tabela813[[#This Row],[O]],".",Tabela813[[#This Row],[E]],".",Tabela813[[#This Row],[D1]],".",Tabela813[[#This Row],[D2]],".",Tabela813[[#This Row],[D3]],".",Tabela813[[#This Row],[T]],".",Tabela813[[#This Row],[D4]]),"")</f>
        <v>1.9.2.1.02.0.8.00</v>
      </c>
      <c r="L1295" s="66" t="s">
        <v>6253</v>
      </c>
      <c r="M1295" s="20" t="str">
        <f t="shared" si="26"/>
        <v>A</v>
      </c>
      <c r="N1295" s="20">
        <f>IF(VALUE(Tabela813[[#This Row],[RED]]) &gt; 0,1,0) + IF(VALUE(J1295)&gt;0,8,IF(VALUE(I1295)&gt;0,7,IF(VALUE(H1295)&gt;0,6,IF(VALUE(G1295)&gt;0,5,IF(VALUE(F1295)&gt;0,4,IF(VALUE(E1295)&gt;0,3,IF(VALUE(D1295)&gt;0,2,1)))))))</f>
        <v>7</v>
      </c>
      <c r="O1295" s="22" t="s">
        <v>51</v>
      </c>
      <c r="P1295" s="1" t="s">
        <v>526</v>
      </c>
      <c r="Q1295" s="1"/>
      <c r="R1295" s="39"/>
      <c r="S1295" s="154" t="s">
        <v>158</v>
      </c>
      <c r="T1295" s="7" t="str">
        <f>Tabela813[[#This Row],[NR]]&amp;" - "&amp;Tabela813[[#This Row],[Especificação]]</f>
        <v>1.9.2.1.02.0.8.00 - Indenização por Posse ou Ocupação Ilícita de Bens Públicos - Juros da Dívida Ativa</v>
      </c>
    </row>
    <row r="1296" spans="1:20" ht="60" x14ac:dyDescent="0.25">
      <c r="A1296" s="179"/>
      <c r="B1296" s="51"/>
      <c r="C1296" s="22" t="s">
        <v>1537</v>
      </c>
      <c r="D1296" s="22" t="s">
        <v>1549</v>
      </c>
      <c r="E1296" s="22" t="s">
        <v>1546</v>
      </c>
      <c r="F1296" s="22" t="s">
        <v>1537</v>
      </c>
      <c r="G1296" s="22" t="s">
        <v>1550</v>
      </c>
      <c r="H1296" s="22" t="s">
        <v>1540</v>
      </c>
      <c r="I1296" s="22" t="s">
        <v>1540</v>
      </c>
      <c r="J1296" s="22" t="s">
        <v>1543</v>
      </c>
      <c r="K1296" s="20" t="str">
        <f>IF(Tabela813[[#This Row],[C]]&lt;&gt;"",IF(Tabela813[[#This Row],[RED]]&lt;&gt;"",(Tabela813[[#This Row],[RED]] &amp; "."),"") &amp; CONCATENATE(Tabela813[[#This Row],[C]],".",Tabela813[[#This Row],[O]],".",Tabela813[[#This Row],[E]],".",Tabela813[[#This Row],[D1]],".",Tabela813[[#This Row],[D2]],".",Tabela813[[#This Row],[D3]],".",Tabela813[[#This Row],[T]],".",Tabela813[[#This Row],[D4]]),"")</f>
        <v>1.9.2.1.03.0.0.00</v>
      </c>
      <c r="L1296" s="23" t="s">
        <v>4890</v>
      </c>
      <c r="M1296" s="20" t="str">
        <f t="shared" si="26"/>
        <v>S</v>
      </c>
      <c r="N1296" s="20">
        <f>IF(VALUE(Tabela813[[#This Row],[RED]]) &gt; 0,1,0) + IF(VALUE(J1296)&gt;0,8,IF(VALUE(I1296)&gt;0,7,IF(VALUE(H1296)&gt;0,6,IF(VALUE(G1296)&gt;0,5,IF(VALUE(F1296)&gt;0,4,IF(VALUE(E1296)&gt;0,3,IF(VALUE(D1296)&gt;0,2,1)))))))</f>
        <v>5</v>
      </c>
      <c r="O1296" s="22" t="s">
        <v>51</v>
      </c>
      <c r="P1296" s="1" t="s">
        <v>527</v>
      </c>
      <c r="Q1296" s="1"/>
      <c r="R1296" s="39"/>
      <c r="S1296" s="154" t="s">
        <v>158</v>
      </c>
      <c r="T1296" s="7" t="str">
        <f>Tabela813[[#This Row],[NR]]&amp;" - "&amp;Tabela813[[#This Row],[Especificação]]</f>
        <v>1.9.2.1.03.0.0.00 - Indenização por Sinistro</v>
      </c>
    </row>
    <row r="1297" spans="1:20" ht="60" x14ac:dyDescent="0.25">
      <c r="A1297" s="179"/>
      <c r="B1297" s="51"/>
      <c r="C1297" s="22" t="s">
        <v>1537</v>
      </c>
      <c r="D1297" s="22" t="s">
        <v>1549</v>
      </c>
      <c r="E1297" s="22" t="s">
        <v>1546</v>
      </c>
      <c r="F1297" s="22" t="s">
        <v>1537</v>
      </c>
      <c r="G1297" s="22" t="s">
        <v>1550</v>
      </c>
      <c r="H1297" s="22" t="s">
        <v>1540</v>
      </c>
      <c r="I1297" s="22" t="s">
        <v>1537</v>
      </c>
      <c r="J1297" s="22" t="s">
        <v>1543</v>
      </c>
      <c r="K1297" s="20" t="str">
        <f>IF(Tabela813[[#This Row],[C]]&lt;&gt;"",IF(Tabela813[[#This Row],[RED]]&lt;&gt;"",(Tabela813[[#This Row],[RED]] &amp; "."),"") &amp; CONCATENATE(Tabela813[[#This Row],[C]],".",Tabela813[[#This Row],[O]],".",Tabela813[[#This Row],[E]],".",Tabela813[[#This Row],[D1]],".",Tabela813[[#This Row],[D2]],".",Tabela813[[#This Row],[D3]],".",Tabela813[[#This Row],[T]],".",Tabela813[[#This Row],[D4]]),"")</f>
        <v>1.9.2.1.03.0.1.00</v>
      </c>
      <c r="L1297" s="23" t="s">
        <v>6254</v>
      </c>
      <c r="M1297" s="20" t="str">
        <f t="shared" si="26"/>
        <v>A</v>
      </c>
      <c r="N1297" s="20">
        <f>IF(VALUE(Tabela813[[#This Row],[RED]]) &gt; 0,1,0) + IF(VALUE(J1297)&gt;0,8,IF(VALUE(I1297)&gt;0,7,IF(VALUE(H1297)&gt;0,6,IF(VALUE(G1297)&gt;0,5,IF(VALUE(F1297)&gt;0,4,IF(VALUE(E1297)&gt;0,3,IF(VALUE(D1297)&gt;0,2,1)))))))</f>
        <v>7</v>
      </c>
      <c r="O1297" s="22" t="s">
        <v>51</v>
      </c>
      <c r="P1297" s="1" t="s">
        <v>527</v>
      </c>
      <c r="Q1297" s="1"/>
      <c r="R1297" s="39"/>
      <c r="S1297" s="154" t="s">
        <v>158</v>
      </c>
      <c r="T1297" s="7" t="str">
        <f>Tabela813[[#This Row],[NR]]&amp;" - "&amp;Tabela813[[#This Row],[Especificação]]</f>
        <v>1.9.2.1.03.0.1.00 - Indenização por Sinistro - Principal</v>
      </c>
    </row>
    <row r="1298" spans="1:20" ht="60" x14ac:dyDescent="0.25">
      <c r="A1298" s="179"/>
      <c r="B1298" s="51"/>
      <c r="C1298" s="22" t="s">
        <v>1537</v>
      </c>
      <c r="D1298" s="22" t="s">
        <v>1549</v>
      </c>
      <c r="E1298" s="22" t="s">
        <v>1546</v>
      </c>
      <c r="F1298" s="22" t="s">
        <v>1537</v>
      </c>
      <c r="G1298" s="22" t="s">
        <v>1550</v>
      </c>
      <c r="H1298" s="22" t="s">
        <v>1540</v>
      </c>
      <c r="I1298" s="22" t="s">
        <v>1546</v>
      </c>
      <c r="J1298" s="22" t="s">
        <v>1543</v>
      </c>
      <c r="K1298" s="20" t="str">
        <f>IF(Tabela813[[#This Row],[C]]&lt;&gt;"",IF(Tabela813[[#This Row],[RED]]&lt;&gt;"",(Tabela813[[#This Row],[RED]] &amp; "."),"") &amp; CONCATENATE(Tabela813[[#This Row],[C]],".",Tabela813[[#This Row],[O]],".",Tabela813[[#This Row],[E]],".",Tabela813[[#This Row],[D1]],".",Tabela813[[#This Row],[D2]],".",Tabela813[[#This Row],[D3]],".",Tabela813[[#This Row],[T]],".",Tabela813[[#This Row],[D4]]),"")</f>
        <v>1.9.2.1.03.0.2.00</v>
      </c>
      <c r="L1298" s="23" t="s">
        <v>6255</v>
      </c>
      <c r="M1298" s="20" t="str">
        <f t="shared" si="26"/>
        <v>A</v>
      </c>
      <c r="N1298" s="20">
        <f>IF(VALUE(Tabela813[[#This Row],[RED]]) &gt; 0,1,0) + IF(VALUE(J1298)&gt;0,8,IF(VALUE(I1298)&gt;0,7,IF(VALUE(H1298)&gt;0,6,IF(VALUE(G1298)&gt;0,5,IF(VALUE(F1298)&gt;0,4,IF(VALUE(E1298)&gt;0,3,IF(VALUE(D1298)&gt;0,2,1)))))))</f>
        <v>7</v>
      </c>
      <c r="O1298" s="22" t="s">
        <v>51</v>
      </c>
      <c r="P1298" s="1" t="s">
        <v>527</v>
      </c>
      <c r="Q1298" s="1"/>
      <c r="R1298" s="39"/>
      <c r="S1298" s="154" t="s">
        <v>158</v>
      </c>
      <c r="T1298" s="7" t="str">
        <f>Tabela813[[#This Row],[NR]]&amp;" - "&amp;Tabela813[[#This Row],[Especificação]]</f>
        <v>1.9.2.1.03.0.2.00 - Indenização por Sinistro - Multas e Juros de Mora</v>
      </c>
    </row>
    <row r="1299" spans="1:20" ht="60" x14ac:dyDescent="0.25">
      <c r="A1299" s="179"/>
      <c r="B1299" s="51"/>
      <c r="C1299" s="22" t="s">
        <v>1537</v>
      </c>
      <c r="D1299" s="22" t="s">
        <v>1549</v>
      </c>
      <c r="E1299" s="22" t="s">
        <v>1546</v>
      </c>
      <c r="F1299" s="22" t="s">
        <v>1537</v>
      </c>
      <c r="G1299" s="22" t="s">
        <v>1550</v>
      </c>
      <c r="H1299" s="22" t="s">
        <v>1540</v>
      </c>
      <c r="I1299" s="22" t="s">
        <v>1538</v>
      </c>
      <c r="J1299" s="22" t="s">
        <v>1543</v>
      </c>
      <c r="K1299" s="20" t="str">
        <f>IF(Tabela813[[#This Row],[C]]&lt;&gt;"",IF(Tabela813[[#This Row],[RED]]&lt;&gt;"",(Tabela813[[#This Row],[RED]] &amp; "."),"") &amp; CONCATENATE(Tabela813[[#This Row],[C]],".",Tabela813[[#This Row],[O]],".",Tabela813[[#This Row],[E]],".",Tabela813[[#This Row],[D1]],".",Tabela813[[#This Row],[D2]],".",Tabela813[[#This Row],[D3]],".",Tabela813[[#This Row],[T]],".",Tabela813[[#This Row],[D4]]),"")</f>
        <v>1.9.2.1.03.0.3.00</v>
      </c>
      <c r="L1299" s="23" t="s">
        <v>6256</v>
      </c>
      <c r="M1299" s="20" t="str">
        <f t="shared" si="26"/>
        <v>A</v>
      </c>
      <c r="N1299" s="20">
        <f>IF(VALUE(Tabela813[[#This Row],[RED]]) &gt; 0,1,0) + IF(VALUE(J1299)&gt;0,8,IF(VALUE(I1299)&gt;0,7,IF(VALUE(H1299)&gt;0,6,IF(VALUE(G1299)&gt;0,5,IF(VALUE(F1299)&gt;0,4,IF(VALUE(E1299)&gt;0,3,IF(VALUE(D1299)&gt;0,2,1)))))))</f>
        <v>7</v>
      </c>
      <c r="O1299" s="22" t="s">
        <v>51</v>
      </c>
      <c r="P1299" s="1" t="s">
        <v>527</v>
      </c>
      <c r="Q1299" s="1"/>
      <c r="R1299" s="39"/>
      <c r="S1299" s="154" t="s">
        <v>158</v>
      </c>
      <c r="T1299" s="7" t="str">
        <f>Tabela813[[#This Row],[NR]]&amp;" - "&amp;Tabela813[[#This Row],[Especificação]]</f>
        <v>1.9.2.1.03.0.3.00 - Indenização por Sinistro - Dívida Ativa</v>
      </c>
    </row>
    <row r="1300" spans="1:20" ht="60" x14ac:dyDescent="0.25">
      <c r="A1300" s="179"/>
      <c r="B1300" s="51"/>
      <c r="C1300" s="22" t="s">
        <v>1537</v>
      </c>
      <c r="D1300" s="22" t="s">
        <v>1549</v>
      </c>
      <c r="E1300" s="22" t="s">
        <v>1546</v>
      </c>
      <c r="F1300" s="22" t="s">
        <v>1537</v>
      </c>
      <c r="G1300" s="22" t="s">
        <v>1550</v>
      </c>
      <c r="H1300" s="22" t="s">
        <v>1540</v>
      </c>
      <c r="I1300" s="22" t="s">
        <v>1547</v>
      </c>
      <c r="J1300" s="22" t="s">
        <v>1543</v>
      </c>
      <c r="K1300" s="20" t="str">
        <f>IF(Tabela813[[#This Row],[C]]&lt;&gt;"",IF(Tabela813[[#This Row],[RED]]&lt;&gt;"",(Tabela813[[#This Row],[RED]] &amp; "."),"") &amp; CONCATENATE(Tabela813[[#This Row],[C]],".",Tabela813[[#This Row],[O]],".",Tabela813[[#This Row],[E]],".",Tabela813[[#This Row],[D1]],".",Tabela813[[#This Row],[D2]],".",Tabela813[[#This Row],[D3]],".",Tabela813[[#This Row],[T]],".",Tabela813[[#This Row],[D4]]),"")</f>
        <v>1.9.2.1.03.0.4.00</v>
      </c>
      <c r="L1300" s="23" t="s">
        <v>6257</v>
      </c>
      <c r="M1300" s="20" t="str">
        <f t="shared" si="26"/>
        <v>A</v>
      </c>
      <c r="N1300" s="20">
        <f>IF(VALUE(Tabela813[[#This Row],[RED]]) &gt; 0,1,0) + IF(VALUE(J1300)&gt;0,8,IF(VALUE(I1300)&gt;0,7,IF(VALUE(H1300)&gt;0,6,IF(VALUE(G1300)&gt;0,5,IF(VALUE(F1300)&gt;0,4,IF(VALUE(E1300)&gt;0,3,IF(VALUE(D1300)&gt;0,2,1)))))))</f>
        <v>7</v>
      </c>
      <c r="O1300" s="22" t="s">
        <v>51</v>
      </c>
      <c r="P1300" s="1" t="s">
        <v>527</v>
      </c>
      <c r="Q1300" s="1"/>
      <c r="R1300" s="39"/>
      <c r="S1300" s="154" t="s">
        <v>158</v>
      </c>
      <c r="T1300" s="7" t="str">
        <f>Tabela813[[#This Row],[NR]]&amp;" - "&amp;Tabela813[[#This Row],[Especificação]]</f>
        <v>1.9.2.1.03.0.4.00 - Indenização por Sinistro - Multas e Juros de Mora da Dívida Ativa</v>
      </c>
    </row>
    <row r="1301" spans="1:20" ht="60" x14ac:dyDescent="0.25">
      <c r="A1301" s="179"/>
      <c r="B1301" s="51"/>
      <c r="C1301" s="22" t="s">
        <v>1537</v>
      </c>
      <c r="D1301" s="22" t="s">
        <v>1549</v>
      </c>
      <c r="E1301" s="22" t="s">
        <v>1546</v>
      </c>
      <c r="F1301" s="22" t="s">
        <v>1537</v>
      </c>
      <c r="G1301" s="22" t="s">
        <v>1550</v>
      </c>
      <c r="H1301" s="22" t="s">
        <v>1540</v>
      </c>
      <c r="I1301" s="22" t="s">
        <v>1548</v>
      </c>
      <c r="J1301" s="22" t="s">
        <v>1543</v>
      </c>
      <c r="K1301" s="20" t="str">
        <f>IF(Tabela813[[#This Row],[C]]&lt;&gt;"",IF(Tabela813[[#This Row],[RED]]&lt;&gt;"",(Tabela813[[#This Row],[RED]] &amp; "."),"") &amp; CONCATENATE(Tabela813[[#This Row],[C]],".",Tabela813[[#This Row],[O]],".",Tabela813[[#This Row],[E]],".",Tabela813[[#This Row],[D1]],".",Tabela813[[#This Row],[D2]],".",Tabela813[[#This Row],[D3]],".",Tabela813[[#This Row],[T]],".",Tabela813[[#This Row],[D4]]),"")</f>
        <v>1.9.2.1.03.0.5.00</v>
      </c>
      <c r="L1301" s="23" t="s">
        <v>6258</v>
      </c>
      <c r="M1301" s="20" t="str">
        <f t="shared" si="26"/>
        <v>A</v>
      </c>
      <c r="N1301" s="20">
        <f>IF(VALUE(Tabela813[[#This Row],[RED]]) &gt; 0,1,0) + IF(VALUE(J1301)&gt;0,8,IF(VALUE(I1301)&gt;0,7,IF(VALUE(H1301)&gt;0,6,IF(VALUE(G1301)&gt;0,5,IF(VALUE(F1301)&gt;0,4,IF(VALUE(E1301)&gt;0,3,IF(VALUE(D1301)&gt;0,2,1)))))))</f>
        <v>7</v>
      </c>
      <c r="O1301" s="22" t="s">
        <v>51</v>
      </c>
      <c r="P1301" s="1" t="s">
        <v>527</v>
      </c>
      <c r="Q1301" s="1"/>
      <c r="R1301" s="39"/>
      <c r="S1301" s="154" t="s">
        <v>158</v>
      </c>
      <c r="T1301" s="7" t="str">
        <f>Tabela813[[#This Row],[NR]]&amp;" - "&amp;Tabela813[[#This Row],[Especificação]]</f>
        <v>1.9.2.1.03.0.5.00 - Indenização por Sinistro - Multas</v>
      </c>
    </row>
    <row r="1302" spans="1:20" ht="60" x14ac:dyDescent="0.25">
      <c r="A1302" s="179"/>
      <c r="B1302" s="51"/>
      <c r="C1302" s="22" t="s">
        <v>1537</v>
      </c>
      <c r="D1302" s="22" t="s">
        <v>1549</v>
      </c>
      <c r="E1302" s="22" t="s">
        <v>1546</v>
      </c>
      <c r="F1302" s="22" t="s">
        <v>1537</v>
      </c>
      <c r="G1302" s="22" t="s">
        <v>1550</v>
      </c>
      <c r="H1302" s="22" t="s">
        <v>1540</v>
      </c>
      <c r="I1302" s="22" t="s">
        <v>1542</v>
      </c>
      <c r="J1302" s="22" t="s">
        <v>1543</v>
      </c>
      <c r="K1302" s="20" t="str">
        <f>IF(Tabela813[[#This Row],[C]]&lt;&gt;"",IF(Tabela813[[#This Row],[RED]]&lt;&gt;"",(Tabela813[[#This Row],[RED]] &amp; "."),"") &amp; CONCATENATE(Tabela813[[#This Row],[C]],".",Tabela813[[#This Row],[O]],".",Tabela813[[#This Row],[E]],".",Tabela813[[#This Row],[D1]],".",Tabela813[[#This Row],[D2]],".",Tabela813[[#This Row],[D3]],".",Tabela813[[#This Row],[T]],".",Tabela813[[#This Row],[D4]]),"")</f>
        <v>1.9.2.1.03.0.6.00</v>
      </c>
      <c r="L1302" s="23" t="s">
        <v>6259</v>
      </c>
      <c r="M1302" s="20" t="str">
        <f t="shared" si="26"/>
        <v>A</v>
      </c>
      <c r="N1302" s="20">
        <f>IF(VALUE(Tabela813[[#This Row],[RED]]) &gt; 0,1,0) + IF(VALUE(J1302)&gt;0,8,IF(VALUE(I1302)&gt;0,7,IF(VALUE(H1302)&gt;0,6,IF(VALUE(G1302)&gt;0,5,IF(VALUE(F1302)&gt;0,4,IF(VALUE(E1302)&gt;0,3,IF(VALUE(D1302)&gt;0,2,1)))))))</f>
        <v>7</v>
      </c>
      <c r="O1302" s="22" t="s">
        <v>51</v>
      </c>
      <c r="P1302" s="1" t="s">
        <v>527</v>
      </c>
      <c r="Q1302" s="1"/>
      <c r="R1302" s="39"/>
      <c r="S1302" s="154" t="s">
        <v>158</v>
      </c>
      <c r="T1302" s="7" t="str">
        <f>Tabela813[[#This Row],[NR]]&amp;" - "&amp;Tabela813[[#This Row],[Especificação]]</f>
        <v>1.9.2.1.03.0.6.00 - Indenização por Sinistro - Juros de Mora</v>
      </c>
    </row>
    <row r="1303" spans="1:20" ht="60" x14ac:dyDescent="0.25">
      <c r="A1303" s="179"/>
      <c r="B1303" s="51"/>
      <c r="C1303" s="22" t="s">
        <v>1537</v>
      </c>
      <c r="D1303" s="22" t="s">
        <v>1549</v>
      </c>
      <c r="E1303" s="22" t="s">
        <v>1546</v>
      </c>
      <c r="F1303" s="22" t="s">
        <v>1537</v>
      </c>
      <c r="G1303" s="22" t="s">
        <v>1550</v>
      </c>
      <c r="H1303" s="22" t="s">
        <v>1540</v>
      </c>
      <c r="I1303" s="22" t="s">
        <v>1544</v>
      </c>
      <c r="J1303" s="22" t="s">
        <v>1543</v>
      </c>
      <c r="K1303" s="20" t="str">
        <f>IF(Tabela813[[#This Row],[C]]&lt;&gt;"",IF(Tabela813[[#This Row],[RED]]&lt;&gt;"",(Tabela813[[#This Row],[RED]] &amp; "."),"") &amp; CONCATENATE(Tabela813[[#This Row],[C]],".",Tabela813[[#This Row],[O]],".",Tabela813[[#This Row],[E]],".",Tabela813[[#This Row],[D1]],".",Tabela813[[#This Row],[D2]],".",Tabela813[[#This Row],[D3]],".",Tabela813[[#This Row],[T]],".",Tabela813[[#This Row],[D4]]),"")</f>
        <v>1.9.2.1.03.0.7.00</v>
      </c>
      <c r="L1303" s="23" t="s">
        <v>6260</v>
      </c>
      <c r="M1303" s="20" t="str">
        <f t="shared" si="26"/>
        <v>A</v>
      </c>
      <c r="N1303" s="20">
        <f>IF(VALUE(Tabela813[[#This Row],[RED]]) &gt; 0,1,0) + IF(VALUE(J1303)&gt;0,8,IF(VALUE(I1303)&gt;0,7,IF(VALUE(H1303)&gt;0,6,IF(VALUE(G1303)&gt;0,5,IF(VALUE(F1303)&gt;0,4,IF(VALUE(E1303)&gt;0,3,IF(VALUE(D1303)&gt;0,2,1)))))))</f>
        <v>7</v>
      </c>
      <c r="O1303" s="22" t="s">
        <v>51</v>
      </c>
      <c r="P1303" s="1" t="s">
        <v>527</v>
      </c>
      <c r="Q1303" s="1"/>
      <c r="R1303" s="39"/>
      <c r="S1303" s="154" t="s">
        <v>158</v>
      </c>
      <c r="T1303" s="7" t="str">
        <f>Tabela813[[#This Row],[NR]]&amp;" - "&amp;Tabela813[[#This Row],[Especificação]]</f>
        <v>1.9.2.1.03.0.7.00 - Indenização por Sinistro - Multas da Dívida Ativa</v>
      </c>
    </row>
    <row r="1304" spans="1:20" ht="60" x14ac:dyDescent="0.25">
      <c r="A1304" s="179"/>
      <c r="B1304" s="51"/>
      <c r="C1304" s="22" t="s">
        <v>1537</v>
      </c>
      <c r="D1304" s="22" t="s">
        <v>1549</v>
      </c>
      <c r="E1304" s="22" t="s">
        <v>1546</v>
      </c>
      <c r="F1304" s="22" t="s">
        <v>1537</v>
      </c>
      <c r="G1304" s="22" t="s">
        <v>1550</v>
      </c>
      <c r="H1304" s="22" t="s">
        <v>1540</v>
      </c>
      <c r="I1304" s="22" t="s">
        <v>1545</v>
      </c>
      <c r="J1304" s="22" t="s">
        <v>1543</v>
      </c>
      <c r="K1304" s="20" t="str">
        <f>IF(Tabela813[[#This Row],[C]]&lt;&gt;"",IF(Tabela813[[#This Row],[RED]]&lt;&gt;"",(Tabela813[[#This Row],[RED]] &amp; "."),"") &amp; CONCATENATE(Tabela813[[#This Row],[C]],".",Tabela813[[#This Row],[O]],".",Tabela813[[#This Row],[E]],".",Tabela813[[#This Row],[D1]],".",Tabela813[[#This Row],[D2]],".",Tabela813[[#This Row],[D3]],".",Tabela813[[#This Row],[T]],".",Tabela813[[#This Row],[D4]]),"")</f>
        <v>1.9.2.1.03.0.8.00</v>
      </c>
      <c r="L1304" s="23" t="s">
        <v>6261</v>
      </c>
      <c r="M1304" s="20" t="str">
        <f>IF(N1304 &lt; N1314,"S","A")</f>
        <v>A</v>
      </c>
      <c r="N1304" s="20">
        <f>IF(VALUE(Tabela813[[#This Row],[RED]]) &gt; 0,1,0) + IF(VALUE(J1304)&gt;0,8,IF(VALUE(I1304)&gt;0,7,IF(VALUE(H1304)&gt;0,6,IF(VALUE(G1304)&gt;0,5,IF(VALUE(F1304)&gt;0,4,IF(VALUE(E1304)&gt;0,3,IF(VALUE(D1304)&gt;0,2,1)))))))</f>
        <v>7</v>
      </c>
      <c r="O1304" s="22" t="s">
        <v>51</v>
      </c>
      <c r="P1304" s="1" t="s">
        <v>527</v>
      </c>
      <c r="Q1304" s="1"/>
      <c r="R1304" s="39"/>
      <c r="S1304" s="154" t="s">
        <v>158</v>
      </c>
      <c r="T1304" s="7" t="str">
        <f>Tabela813[[#This Row],[NR]]&amp;" - "&amp;Tabela813[[#This Row],[Especificação]]</f>
        <v>1.9.2.1.03.0.8.00 - Indenização por Sinistro - Juros da Dívida Ativa</v>
      </c>
    </row>
    <row r="1305" spans="1:20" x14ac:dyDescent="0.25">
      <c r="A1305" s="179"/>
      <c r="B1305" s="163"/>
      <c r="C1305" s="164" t="s">
        <v>1537</v>
      </c>
      <c r="D1305" s="164" t="s">
        <v>1549</v>
      </c>
      <c r="E1305" s="164" t="s">
        <v>1546</v>
      </c>
      <c r="F1305" s="164" t="s">
        <v>1537</v>
      </c>
      <c r="G1305" s="22" t="s">
        <v>1551</v>
      </c>
      <c r="H1305" s="22" t="s">
        <v>1540</v>
      </c>
      <c r="I1305" s="22" t="s">
        <v>1540</v>
      </c>
      <c r="J1305" s="22" t="s">
        <v>1543</v>
      </c>
      <c r="K1305" s="165" t="str">
        <f>IF(Tabela813[[#This Row],[C]]&lt;&gt;"",IF(Tabela813[[#This Row],[RED]]&lt;&gt;"",(Tabela813[[#This Row],[RED]] &amp; "."),"") &amp; CONCATENATE(Tabela813[[#This Row],[C]],".",Tabela813[[#This Row],[O]],".",Tabela813[[#This Row],[E]],".",Tabela813[[#This Row],[D1]],".",Tabela813[[#This Row],[D2]],".",Tabela813[[#This Row],[D3]],".",Tabela813[[#This Row],[T]],".",Tabela813[[#This Row],[D4]]),"")</f>
        <v>1.9.2.1.04.0.0.00</v>
      </c>
      <c r="L1305" s="166" t="s">
        <v>5927</v>
      </c>
      <c r="M1305" s="165" t="str">
        <f t="shared" ref="M1305:M1312" si="27">IF(N1305 &lt; N1306,"S","A")</f>
        <v>S</v>
      </c>
      <c r="N1305" s="165">
        <f>IF(VALUE(Tabela813[[#This Row],[RED]]) &gt; 0,1,0) + IF(VALUE(J1305)&gt;0,8,IF(VALUE(I1305)&gt;0,7,IF(VALUE(H1305)&gt;0,6,IF(VALUE(G1305)&gt;0,5,IF(VALUE(F1305)&gt;0,4,IF(VALUE(E1305)&gt;0,3,IF(VALUE(D1305)&gt;0,2,1)))))))</f>
        <v>5</v>
      </c>
      <c r="O1305" s="164" t="s">
        <v>51</v>
      </c>
      <c r="P1305" s="167" t="s">
        <v>5928</v>
      </c>
      <c r="Q1305" s="167" t="s">
        <v>4516</v>
      </c>
      <c r="R1305" s="20" t="s">
        <v>14</v>
      </c>
      <c r="S1305" s="154">
        <v>45126</v>
      </c>
      <c r="T1305" s="7" t="str">
        <f>Tabela813[[#This Row],[NR]]&amp;" - "&amp;Tabela813[[#This Row],[Especificação]]</f>
        <v>1.9.2.1.04.0.0.00 - Indenização pela Assistência Médico-Hospitalar</v>
      </c>
    </row>
    <row r="1306" spans="1:20" x14ac:dyDescent="0.25">
      <c r="A1306" s="179"/>
      <c r="B1306" s="163"/>
      <c r="C1306" s="164" t="s">
        <v>1537</v>
      </c>
      <c r="D1306" s="164" t="s">
        <v>1549</v>
      </c>
      <c r="E1306" s="164" t="s">
        <v>1546</v>
      </c>
      <c r="F1306" s="164" t="s">
        <v>1537</v>
      </c>
      <c r="G1306" s="164" t="s">
        <v>1551</v>
      </c>
      <c r="H1306" s="164" t="s">
        <v>1540</v>
      </c>
      <c r="I1306" s="22" t="s">
        <v>1537</v>
      </c>
      <c r="J1306" s="164" t="s">
        <v>1543</v>
      </c>
      <c r="K1306" s="165" t="str">
        <f>IF(Tabela813[[#This Row],[C]]&lt;&gt;"",IF(Tabela813[[#This Row],[RED]]&lt;&gt;"",(Tabela813[[#This Row],[RED]] &amp; "."),"") &amp; CONCATENATE(Tabela813[[#This Row],[C]],".",Tabela813[[#This Row],[O]],".",Tabela813[[#This Row],[E]],".",Tabela813[[#This Row],[D1]],".",Tabela813[[#This Row],[D2]],".",Tabela813[[#This Row],[D3]],".",Tabela813[[#This Row],[T]],".",Tabela813[[#This Row],[D4]]),"")</f>
        <v>1.9.2.1.04.0.1.00</v>
      </c>
      <c r="L1306" s="23" t="s">
        <v>6603</v>
      </c>
      <c r="M1306" s="165" t="str">
        <f>IF(N1306 &lt; N1311,"S","A")</f>
        <v>A</v>
      </c>
      <c r="N1306" s="165">
        <f>IF(VALUE(Tabela813[[#This Row],[RED]]) &gt; 0,1,0) + IF(VALUE(J1306)&gt;0,8,IF(VALUE(I1306)&gt;0,7,IF(VALUE(H1306)&gt;0,6,IF(VALUE(G1306)&gt;0,5,IF(VALUE(F1306)&gt;0,4,IF(VALUE(E1306)&gt;0,3,IF(VALUE(D1306)&gt;0,2,1)))))))</f>
        <v>7</v>
      </c>
      <c r="O1306" s="164" t="s">
        <v>51</v>
      </c>
      <c r="P1306" s="167" t="s">
        <v>5928</v>
      </c>
      <c r="Q1306" s="167"/>
      <c r="R1306" s="165" t="s">
        <v>14</v>
      </c>
      <c r="S1306" s="154">
        <v>45126</v>
      </c>
      <c r="T1306" s="7" t="str">
        <f>Tabela813[[#This Row],[NR]]&amp;" - "&amp;Tabela813[[#This Row],[Especificação]]</f>
        <v>1.9.2.1.04.0.1.00 - Indenização pela Assistência Médico-Hospitalar  - Principal</v>
      </c>
    </row>
    <row r="1307" spans="1:20" x14ac:dyDescent="0.25">
      <c r="A1307" s="179"/>
      <c r="B1307" s="163"/>
      <c r="C1307" s="164" t="s">
        <v>1537</v>
      </c>
      <c r="D1307" s="164" t="s">
        <v>1549</v>
      </c>
      <c r="E1307" s="164" t="s">
        <v>1546</v>
      </c>
      <c r="F1307" s="164" t="s">
        <v>1537</v>
      </c>
      <c r="G1307" s="164" t="s">
        <v>1551</v>
      </c>
      <c r="H1307" s="164" t="s">
        <v>1540</v>
      </c>
      <c r="I1307" s="22" t="s">
        <v>1546</v>
      </c>
      <c r="J1307" s="164" t="s">
        <v>1543</v>
      </c>
      <c r="K1307" s="165" t="str">
        <f>IF(Tabela813[[#This Row],[C]]&lt;&gt;"",IF(Tabela813[[#This Row],[RED]]&lt;&gt;"",(Tabela813[[#This Row],[RED]] &amp; "."),"") &amp; CONCATENATE(Tabela813[[#This Row],[C]],".",Tabela813[[#This Row],[O]],".",Tabela813[[#This Row],[E]],".",Tabela813[[#This Row],[D1]],".",Tabela813[[#This Row],[D2]],".",Tabela813[[#This Row],[D3]],".",Tabela813[[#This Row],[T]],".",Tabela813[[#This Row],[D4]]),"")</f>
        <v>1.9.2.1.04.0.2.00</v>
      </c>
      <c r="L1307" s="23" t="s">
        <v>6604</v>
      </c>
      <c r="M1307" s="165" t="str">
        <f t="shared" ref="M1307:M1310" si="28">IF(N1307 &lt; N1308,"S","A")</f>
        <v>A</v>
      </c>
      <c r="N1307" s="165">
        <f>IF(VALUE(Tabela813[[#This Row],[RED]]) &gt; 0,1,0) + IF(VALUE(J1307)&gt;0,8,IF(VALUE(I1307)&gt;0,7,IF(VALUE(H1307)&gt;0,6,IF(VALUE(G1307)&gt;0,5,IF(VALUE(F1307)&gt;0,4,IF(VALUE(E1307)&gt;0,3,IF(VALUE(D1307)&gt;0,2,1)))))))</f>
        <v>7</v>
      </c>
      <c r="O1307" s="164" t="s">
        <v>51</v>
      </c>
      <c r="P1307" s="167" t="s">
        <v>5928</v>
      </c>
      <c r="Q1307" s="167"/>
      <c r="R1307" s="165" t="s">
        <v>14</v>
      </c>
      <c r="S1307" s="154">
        <v>45126</v>
      </c>
      <c r="T1307" s="7" t="str">
        <f>Tabela813[[#This Row],[NR]]&amp;" - "&amp;Tabela813[[#This Row],[Especificação]]</f>
        <v>1.9.2.1.04.0.2.00 - Indenização pela Assistência Médico-Hospitalar - Multas e Juros de Mora</v>
      </c>
    </row>
    <row r="1308" spans="1:20" x14ac:dyDescent="0.25">
      <c r="A1308" s="179"/>
      <c r="B1308" s="163"/>
      <c r="C1308" s="164" t="s">
        <v>1537</v>
      </c>
      <c r="D1308" s="164" t="s">
        <v>1549</v>
      </c>
      <c r="E1308" s="164" t="s">
        <v>1546</v>
      </c>
      <c r="F1308" s="164" t="s">
        <v>1537</v>
      </c>
      <c r="G1308" s="164" t="s">
        <v>1551</v>
      </c>
      <c r="H1308" s="164" t="s">
        <v>1540</v>
      </c>
      <c r="I1308" s="22" t="s">
        <v>1538</v>
      </c>
      <c r="J1308" s="164" t="s">
        <v>1543</v>
      </c>
      <c r="K1308" s="165" t="str">
        <f>IF(Tabela813[[#This Row],[C]]&lt;&gt;"",IF(Tabela813[[#This Row],[RED]]&lt;&gt;"",(Tabela813[[#This Row],[RED]] &amp; "."),"") &amp; CONCATENATE(Tabela813[[#This Row],[C]],".",Tabela813[[#This Row],[O]],".",Tabela813[[#This Row],[E]],".",Tabela813[[#This Row],[D1]],".",Tabela813[[#This Row],[D2]],".",Tabela813[[#This Row],[D3]],".",Tabela813[[#This Row],[T]],".",Tabela813[[#This Row],[D4]]),"")</f>
        <v>1.9.2.1.04.0.3.00</v>
      </c>
      <c r="L1308" s="23" t="s">
        <v>6605</v>
      </c>
      <c r="M1308" s="165" t="str">
        <f t="shared" si="28"/>
        <v>A</v>
      </c>
      <c r="N1308" s="165">
        <f>IF(VALUE(Tabela813[[#This Row],[RED]]) &gt; 0,1,0) + IF(VALUE(J1308)&gt;0,8,IF(VALUE(I1308)&gt;0,7,IF(VALUE(H1308)&gt;0,6,IF(VALUE(G1308)&gt;0,5,IF(VALUE(F1308)&gt;0,4,IF(VALUE(E1308)&gt;0,3,IF(VALUE(D1308)&gt;0,2,1)))))))</f>
        <v>7</v>
      </c>
      <c r="O1308" s="164" t="s">
        <v>51</v>
      </c>
      <c r="P1308" s="167" t="s">
        <v>5928</v>
      </c>
      <c r="Q1308" s="167"/>
      <c r="R1308" s="165" t="s">
        <v>14</v>
      </c>
      <c r="S1308" s="154">
        <v>45126</v>
      </c>
      <c r="T1308" s="7" t="str">
        <f>Tabela813[[#This Row],[NR]]&amp;" - "&amp;Tabela813[[#This Row],[Especificação]]</f>
        <v>1.9.2.1.04.0.3.00 - Indenização pela Assistência Médico-Hospitalar - Dívida Ativa</v>
      </c>
    </row>
    <row r="1309" spans="1:20" ht="30" x14ac:dyDescent="0.25">
      <c r="A1309" s="179"/>
      <c r="B1309" s="163"/>
      <c r="C1309" s="164" t="s">
        <v>1537</v>
      </c>
      <c r="D1309" s="164" t="s">
        <v>1549</v>
      </c>
      <c r="E1309" s="164" t="s">
        <v>1546</v>
      </c>
      <c r="F1309" s="164" t="s">
        <v>1537</v>
      </c>
      <c r="G1309" s="164" t="s">
        <v>1551</v>
      </c>
      <c r="H1309" s="164" t="s">
        <v>1540</v>
      </c>
      <c r="I1309" s="22" t="s">
        <v>1547</v>
      </c>
      <c r="J1309" s="164" t="s">
        <v>1543</v>
      </c>
      <c r="K1309" s="165" t="str">
        <f>IF(Tabela813[[#This Row],[C]]&lt;&gt;"",IF(Tabela813[[#This Row],[RED]]&lt;&gt;"",(Tabela813[[#This Row],[RED]] &amp; "."),"") &amp; CONCATENATE(Tabela813[[#This Row],[C]],".",Tabela813[[#This Row],[O]],".",Tabela813[[#This Row],[E]],".",Tabela813[[#This Row],[D1]],".",Tabela813[[#This Row],[D2]],".",Tabela813[[#This Row],[D3]],".",Tabela813[[#This Row],[T]],".",Tabela813[[#This Row],[D4]]),"")</f>
        <v>1.9.2.1.04.0.4.00</v>
      </c>
      <c r="L1309" s="23" t="s">
        <v>6606</v>
      </c>
      <c r="M1309" s="165" t="str">
        <f t="shared" si="28"/>
        <v>A</v>
      </c>
      <c r="N1309" s="165">
        <f>IF(VALUE(Tabela813[[#This Row],[RED]]) &gt; 0,1,0) + IF(VALUE(J1309)&gt;0,8,IF(VALUE(I1309)&gt;0,7,IF(VALUE(H1309)&gt;0,6,IF(VALUE(G1309)&gt;0,5,IF(VALUE(F1309)&gt;0,4,IF(VALUE(E1309)&gt;0,3,IF(VALUE(D1309)&gt;0,2,1)))))))</f>
        <v>7</v>
      </c>
      <c r="O1309" s="164" t="s">
        <v>51</v>
      </c>
      <c r="P1309" s="167" t="s">
        <v>5928</v>
      </c>
      <c r="Q1309" s="167"/>
      <c r="R1309" s="165" t="s">
        <v>14</v>
      </c>
      <c r="S1309" s="154">
        <v>45126</v>
      </c>
      <c r="T1309" s="7" t="str">
        <f>Tabela813[[#This Row],[NR]]&amp;" - "&amp;Tabela813[[#This Row],[Especificação]]</f>
        <v>1.9.2.1.04.0.4.00 - Indenização pela Assistência Médico-Hospitalar - Dívida Ativa - Multas e Juros de Mora da Dívida Ativa</v>
      </c>
    </row>
    <row r="1310" spans="1:20" x14ac:dyDescent="0.25">
      <c r="A1310" s="179"/>
      <c r="B1310" s="163"/>
      <c r="C1310" s="164" t="s">
        <v>1537</v>
      </c>
      <c r="D1310" s="164" t="s">
        <v>1549</v>
      </c>
      <c r="E1310" s="164" t="s">
        <v>1546</v>
      </c>
      <c r="F1310" s="164" t="s">
        <v>1537</v>
      </c>
      <c r="G1310" s="164" t="s">
        <v>1551</v>
      </c>
      <c r="H1310" s="164" t="s">
        <v>1540</v>
      </c>
      <c r="I1310" s="22" t="s">
        <v>1548</v>
      </c>
      <c r="J1310" s="164" t="s">
        <v>1543</v>
      </c>
      <c r="K1310" s="165" t="str">
        <f>IF(Tabela813[[#This Row],[C]]&lt;&gt;"",IF(Tabela813[[#This Row],[RED]]&lt;&gt;"",(Tabela813[[#This Row],[RED]] &amp; "."),"") &amp; CONCATENATE(Tabela813[[#This Row],[C]],".",Tabela813[[#This Row],[O]],".",Tabela813[[#This Row],[E]],".",Tabela813[[#This Row],[D1]],".",Tabela813[[#This Row],[D2]],".",Tabela813[[#This Row],[D3]],".",Tabela813[[#This Row],[T]],".",Tabela813[[#This Row],[D4]]),"")</f>
        <v>1.9.2.1.04.0.5.00</v>
      </c>
      <c r="L1310" s="23" t="s">
        <v>6607</v>
      </c>
      <c r="M1310" s="165" t="str">
        <f t="shared" si="28"/>
        <v>A</v>
      </c>
      <c r="N1310" s="165">
        <f>IF(VALUE(Tabela813[[#This Row],[RED]]) &gt; 0,1,0) + IF(VALUE(J1310)&gt;0,8,IF(VALUE(I1310)&gt;0,7,IF(VALUE(H1310)&gt;0,6,IF(VALUE(G1310)&gt;0,5,IF(VALUE(F1310)&gt;0,4,IF(VALUE(E1310)&gt;0,3,IF(VALUE(D1310)&gt;0,2,1)))))))</f>
        <v>7</v>
      </c>
      <c r="O1310" s="164" t="s">
        <v>51</v>
      </c>
      <c r="P1310" s="167" t="s">
        <v>5928</v>
      </c>
      <c r="Q1310" s="167"/>
      <c r="R1310" s="165" t="s">
        <v>14</v>
      </c>
      <c r="S1310" s="154">
        <v>45126</v>
      </c>
      <c r="T1310" s="7" t="str">
        <f>Tabela813[[#This Row],[NR]]&amp;" - "&amp;Tabela813[[#This Row],[Especificação]]</f>
        <v>1.9.2.1.04.0.5.00 - Indenização pela Assistência Médico-Hospitalar - Multas</v>
      </c>
    </row>
    <row r="1311" spans="1:20" x14ac:dyDescent="0.25">
      <c r="A1311" s="179"/>
      <c r="B1311" s="163"/>
      <c r="C1311" s="164" t="s">
        <v>1537</v>
      </c>
      <c r="D1311" s="164" t="s">
        <v>1549</v>
      </c>
      <c r="E1311" s="164" t="s">
        <v>1546</v>
      </c>
      <c r="F1311" s="164" t="s">
        <v>1537</v>
      </c>
      <c r="G1311" s="164" t="s">
        <v>1551</v>
      </c>
      <c r="H1311" s="164" t="s">
        <v>1540</v>
      </c>
      <c r="I1311" s="22" t="s">
        <v>1542</v>
      </c>
      <c r="J1311" s="164" t="s">
        <v>1543</v>
      </c>
      <c r="K1311" s="165" t="str">
        <f>IF(Tabela813[[#This Row],[C]]&lt;&gt;"",IF(Tabela813[[#This Row],[RED]]&lt;&gt;"",(Tabela813[[#This Row],[RED]] &amp; "."),"") &amp; CONCATENATE(Tabela813[[#This Row],[C]],".",Tabela813[[#This Row],[O]],".",Tabela813[[#This Row],[E]],".",Tabela813[[#This Row],[D1]],".",Tabela813[[#This Row],[D2]],".",Tabela813[[#This Row],[D3]],".",Tabela813[[#This Row],[T]],".",Tabela813[[#This Row],[D4]]),"")</f>
        <v>1.9.2.1.04.0.6.00</v>
      </c>
      <c r="L1311" s="23" t="s">
        <v>6608</v>
      </c>
      <c r="M1311" s="165" t="str">
        <f t="shared" si="27"/>
        <v>A</v>
      </c>
      <c r="N1311" s="165">
        <f>IF(VALUE(Tabela813[[#This Row],[RED]]) &gt; 0,1,0) + IF(VALUE(J1311)&gt;0,8,IF(VALUE(I1311)&gt;0,7,IF(VALUE(H1311)&gt;0,6,IF(VALUE(G1311)&gt;0,5,IF(VALUE(F1311)&gt;0,4,IF(VALUE(E1311)&gt;0,3,IF(VALUE(D1311)&gt;0,2,1)))))))</f>
        <v>7</v>
      </c>
      <c r="O1311" s="164" t="s">
        <v>51</v>
      </c>
      <c r="P1311" s="167" t="s">
        <v>5928</v>
      </c>
      <c r="Q1311" s="167"/>
      <c r="R1311" s="165" t="s">
        <v>14</v>
      </c>
      <c r="S1311" s="154">
        <v>45126</v>
      </c>
      <c r="T1311" s="7" t="str">
        <f>Tabela813[[#This Row],[NR]]&amp;" - "&amp;Tabela813[[#This Row],[Especificação]]</f>
        <v>1.9.2.1.04.0.6.00 - Indenização pela Assistência Médico-Hospitalar - Juros de Mora</v>
      </c>
    </row>
    <row r="1312" spans="1:20" ht="30" x14ac:dyDescent="0.25">
      <c r="A1312" s="179"/>
      <c r="B1312" s="163"/>
      <c r="C1312" s="164" t="s">
        <v>1537</v>
      </c>
      <c r="D1312" s="164" t="s">
        <v>1549</v>
      </c>
      <c r="E1312" s="164" t="s">
        <v>1546</v>
      </c>
      <c r="F1312" s="164" t="s">
        <v>1537</v>
      </c>
      <c r="G1312" s="164" t="s">
        <v>1551</v>
      </c>
      <c r="H1312" s="164" t="s">
        <v>1540</v>
      </c>
      <c r="I1312" s="22" t="s">
        <v>1544</v>
      </c>
      <c r="J1312" s="164" t="s">
        <v>1543</v>
      </c>
      <c r="K1312" s="165" t="str">
        <f>IF(Tabela813[[#This Row],[C]]&lt;&gt;"",IF(Tabela813[[#This Row],[RED]]&lt;&gt;"",(Tabela813[[#This Row],[RED]] &amp; "."),"") &amp; CONCATENATE(Tabela813[[#This Row],[C]],".",Tabela813[[#This Row],[O]],".",Tabela813[[#This Row],[E]],".",Tabela813[[#This Row],[D1]],".",Tabela813[[#This Row],[D2]],".",Tabela813[[#This Row],[D3]],".",Tabela813[[#This Row],[T]],".",Tabela813[[#This Row],[D4]]),"")</f>
        <v>1.9.2.1.04.0.7.00</v>
      </c>
      <c r="L1312" s="23" t="s">
        <v>6609</v>
      </c>
      <c r="M1312" s="165" t="str">
        <f t="shared" si="27"/>
        <v>A</v>
      </c>
      <c r="N1312" s="165">
        <f>IF(VALUE(Tabela813[[#This Row],[RED]]) &gt; 0,1,0) + IF(VALUE(J1312)&gt;0,8,IF(VALUE(I1312)&gt;0,7,IF(VALUE(H1312)&gt;0,6,IF(VALUE(G1312)&gt;0,5,IF(VALUE(F1312)&gt;0,4,IF(VALUE(E1312)&gt;0,3,IF(VALUE(D1312)&gt;0,2,1)))))))</f>
        <v>7</v>
      </c>
      <c r="O1312" s="164" t="s">
        <v>51</v>
      </c>
      <c r="P1312" s="167" t="s">
        <v>5928</v>
      </c>
      <c r="Q1312" s="167"/>
      <c r="R1312" s="165" t="s">
        <v>14</v>
      </c>
      <c r="S1312" s="154">
        <v>45126</v>
      </c>
      <c r="T1312" s="7" t="str">
        <f>Tabela813[[#This Row],[NR]]&amp;" - "&amp;Tabela813[[#This Row],[Especificação]]</f>
        <v>1.9.2.1.04.0.7.00 - Indenização pela Assistência Médico-Hospitalar  - Dívida Ativa - Multas da Dívida Ativa</v>
      </c>
    </row>
    <row r="1313" spans="1:22" s="37" customFormat="1" ht="30" x14ac:dyDescent="0.25">
      <c r="A1313" s="179"/>
      <c r="B1313" s="163"/>
      <c r="C1313" s="164" t="s">
        <v>1537</v>
      </c>
      <c r="D1313" s="164" t="s">
        <v>1549</v>
      </c>
      <c r="E1313" s="164" t="s">
        <v>1546</v>
      </c>
      <c r="F1313" s="164" t="s">
        <v>1537</v>
      </c>
      <c r="G1313" s="164" t="s">
        <v>1551</v>
      </c>
      <c r="H1313" s="164" t="s">
        <v>1540</v>
      </c>
      <c r="I1313" s="22" t="s">
        <v>1545</v>
      </c>
      <c r="J1313" s="164" t="s">
        <v>1543</v>
      </c>
      <c r="K1313" s="165" t="str">
        <f>IF(Tabela813[[#This Row],[C]]&lt;&gt;"",IF(Tabela813[[#This Row],[RED]]&lt;&gt;"",(Tabela813[[#This Row],[RED]] &amp; "."),"") &amp; CONCATENATE(Tabela813[[#This Row],[C]],".",Tabela813[[#This Row],[O]],".",Tabela813[[#This Row],[E]],".",Tabela813[[#This Row],[D1]],".",Tabela813[[#This Row],[D2]],".",Tabela813[[#This Row],[D3]],".",Tabela813[[#This Row],[T]],".",Tabela813[[#This Row],[D4]]),"")</f>
        <v>1.9.2.1.04.0.8.00</v>
      </c>
      <c r="L1313" s="23" t="s">
        <v>6610</v>
      </c>
      <c r="M1313" s="165" t="s">
        <v>3099</v>
      </c>
      <c r="N1313" s="165">
        <f>IF(VALUE(Tabela813[[#This Row],[RED]]) &gt; 0,1,0) + IF(VALUE(J1313)&gt;0,8,IF(VALUE(I1313)&gt;0,7,IF(VALUE(H1313)&gt;0,6,IF(VALUE(G1313)&gt;0,5,IF(VALUE(F1313)&gt;0,4,IF(VALUE(E1313)&gt;0,3,IF(VALUE(D1313)&gt;0,2,1)))))))</f>
        <v>7</v>
      </c>
      <c r="O1313" s="164" t="s">
        <v>51</v>
      </c>
      <c r="P1313" s="167" t="s">
        <v>5928</v>
      </c>
      <c r="Q1313" s="167"/>
      <c r="R1313" s="165" t="s">
        <v>14</v>
      </c>
      <c r="S1313" s="154">
        <v>45126</v>
      </c>
      <c r="T1313" s="7" t="str">
        <f>Tabela813[[#This Row],[NR]]&amp;" - "&amp;Tabela813[[#This Row],[Especificação]]</f>
        <v>1.9.2.1.04.0.8.00 - Indenização pela Assistência Médico-Hospitalar  - Juros de Mora da Dívida Ativa</v>
      </c>
      <c r="U1313" s="7"/>
      <c r="V1313" s="7"/>
    </row>
    <row r="1314" spans="1:22" ht="30" x14ac:dyDescent="0.25">
      <c r="A1314" s="179"/>
      <c r="B1314" s="51"/>
      <c r="C1314" s="22" t="s">
        <v>1537</v>
      </c>
      <c r="D1314" s="22" t="s">
        <v>1549</v>
      </c>
      <c r="E1314" s="22" t="s">
        <v>1546</v>
      </c>
      <c r="F1314" s="22" t="s">
        <v>1537</v>
      </c>
      <c r="G1314" s="22" t="s">
        <v>1553</v>
      </c>
      <c r="H1314" s="22" t="s">
        <v>1540</v>
      </c>
      <c r="I1314" s="22" t="s">
        <v>1540</v>
      </c>
      <c r="J1314" s="22" t="s">
        <v>1543</v>
      </c>
      <c r="K1314" s="20" t="str">
        <f>IF(Tabela813[[#This Row],[C]]&lt;&gt;"",IF(Tabela813[[#This Row],[RED]]&lt;&gt;"",(Tabela813[[#This Row],[RED]] &amp; "."),"") &amp; CONCATENATE(Tabela813[[#This Row],[C]],".",Tabela813[[#This Row],[O]],".",Tabela813[[#This Row],[E]],".",Tabela813[[#This Row],[D1]],".",Tabela813[[#This Row],[D2]],".",Tabela813[[#This Row],[D3]],".",Tabela813[[#This Row],[T]],".",Tabela813[[#This Row],[D4]]),"")</f>
        <v>1.9.2.1.99.0.0.00</v>
      </c>
      <c r="L1314" s="23" t="s">
        <v>528</v>
      </c>
      <c r="M1314" s="20" t="str">
        <f t="shared" si="26"/>
        <v>S</v>
      </c>
      <c r="N1314" s="20">
        <f>IF(VALUE(Tabela813[[#This Row],[RED]]) &gt; 0,1,0) + IF(VALUE(J1314)&gt;0,8,IF(VALUE(I1314)&gt;0,7,IF(VALUE(H1314)&gt;0,6,IF(VALUE(G1314)&gt;0,5,IF(VALUE(F1314)&gt;0,4,IF(VALUE(E1314)&gt;0,3,IF(VALUE(D1314)&gt;0,2,1)))))))</f>
        <v>5</v>
      </c>
      <c r="O1314" s="22" t="s">
        <v>51</v>
      </c>
      <c r="P1314" s="1" t="s">
        <v>529</v>
      </c>
      <c r="Q1314" s="1"/>
      <c r="R1314" s="39"/>
      <c r="S1314" s="154" t="s">
        <v>158</v>
      </c>
      <c r="T1314" s="7" t="str">
        <f>Tabela813[[#This Row],[NR]]&amp;" - "&amp;Tabela813[[#This Row],[Especificação]]</f>
        <v>1.9.2.1.99.0.0.00 - Outras Indenizações</v>
      </c>
    </row>
    <row r="1315" spans="1:22" ht="30" x14ac:dyDescent="0.25">
      <c r="A1315" s="179"/>
      <c r="B1315" s="51"/>
      <c r="C1315" s="22" t="s">
        <v>1537</v>
      </c>
      <c r="D1315" s="22" t="s">
        <v>1549</v>
      </c>
      <c r="E1315" s="22" t="s">
        <v>1546</v>
      </c>
      <c r="F1315" s="22" t="s">
        <v>1537</v>
      </c>
      <c r="G1315" s="22" t="s">
        <v>1553</v>
      </c>
      <c r="H1315" s="22" t="s">
        <v>1540</v>
      </c>
      <c r="I1315" s="22" t="s">
        <v>1537</v>
      </c>
      <c r="J1315" s="22" t="s">
        <v>1543</v>
      </c>
      <c r="K1315" s="20" t="str">
        <f>IF(Tabela813[[#This Row],[C]]&lt;&gt;"",IF(Tabela813[[#This Row],[RED]]&lt;&gt;"",(Tabela813[[#This Row],[RED]] &amp; "."),"") &amp; CONCATENATE(Tabela813[[#This Row],[C]],".",Tabela813[[#This Row],[O]],".",Tabela813[[#This Row],[E]],".",Tabela813[[#This Row],[D1]],".",Tabela813[[#This Row],[D2]],".",Tabela813[[#This Row],[D3]],".",Tabela813[[#This Row],[T]],".",Tabela813[[#This Row],[D4]]),"")</f>
        <v>1.9.2.1.99.0.1.00</v>
      </c>
      <c r="L1315" s="23" t="s">
        <v>1410</v>
      </c>
      <c r="M1315" s="20" t="str">
        <f t="shared" si="26"/>
        <v>A</v>
      </c>
      <c r="N1315" s="20">
        <f>IF(VALUE(Tabela813[[#This Row],[RED]]) &gt; 0,1,0) + IF(VALUE(J1315)&gt;0,8,IF(VALUE(I1315)&gt;0,7,IF(VALUE(H1315)&gt;0,6,IF(VALUE(G1315)&gt;0,5,IF(VALUE(F1315)&gt;0,4,IF(VALUE(E1315)&gt;0,3,IF(VALUE(D1315)&gt;0,2,1)))))))</f>
        <v>7</v>
      </c>
      <c r="O1315" s="22" t="s">
        <v>51</v>
      </c>
      <c r="P1315" s="1" t="s">
        <v>529</v>
      </c>
      <c r="Q1315" s="1"/>
      <c r="R1315" s="39"/>
      <c r="S1315" s="154" t="s">
        <v>158</v>
      </c>
      <c r="T1315" s="7" t="str">
        <f>Tabela813[[#This Row],[NR]]&amp;" - "&amp;Tabela813[[#This Row],[Especificação]]</f>
        <v>1.9.2.1.99.0.1.00 - Outras Indenizações - Principal</v>
      </c>
    </row>
    <row r="1316" spans="1:22" ht="30" x14ac:dyDescent="0.25">
      <c r="A1316" s="179"/>
      <c r="B1316" s="51"/>
      <c r="C1316" s="22" t="s">
        <v>1537</v>
      </c>
      <c r="D1316" s="22" t="s">
        <v>1549</v>
      </c>
      <c r="E1316" s="22" t="s">
        <v>1546</v>
      </c>
      <c r="F1316" s="22" t="s">
        <v>1537</v>
      </c>
      <c r="G1316" s="22" t="s">
        <v>1553</v>
      </c>
      <c r="H1316" s="22" t="s">
        <v>1540</v>
      </c>
      <c r="I1316" s="22" t="s">
        <v>1546</v>
      </c>
      <c r="J1316" s="22" t="s">
        <v>1543</v>
      </c>
      <c r="K1316" s="20" t="str">
        <f>IF(Tabela813[[#This Row],[C]]&lt;&gt;"",IF(Tabela813[[#This Row],[RED]]&lt;&gt;"",(Tabela813[[#This Row],[RED]] &amp; "."),"") &amp; CONCATENATE(Tabela813[[#This Row],[C]],".",Tabela813[[#This Row],[O]],".",Tabela813[[#This Row],[E]],".",Tabela813[[#This Row],[D1]],".",Tabela813[[#This Row],[D2]],".",Tabela813[[#This Row],[D3]],".",Tabela813[[#This Row],[T]],".",Tabela813[[#This Row],[D4]]),"")</f>
        <v>1.9.2.1.99.0.2.00</v>
      </c>
      <c r="L1316" s="23" t="s">
        <v>3307</v>
      </c>
      <c r="M1316" s="20" t="str">
        <f t="shared" si="26"/>
        <v>A</v>
      </c>
      <c r="N1316" s="20">
        <f>IF(VALUE(Tabela813[[#This Row],[RED]]) &gt; 0,1,0) + IF(VALUE(J1316)&gt;0,8,IF(VALUE(I1316)&gt;0,7,IF(VALUE(H1316)&gt;0,6,IF(VALUE(G1316)&gt;0,5,IF(VALUE(F1316)&gt;0,4,IF(VALUE(E1316)&gt;0,3,IF(VALUE(D1316)&gt;0,2,1)))))))</f>
        <v>7</v>
      </c>
      <c r="O1316" s="22" t="s">
        <v>51</v>
      </c>
      <c r="P1316" s="1" t="s">
        <v>529</v>
      </c>
      <c r="Q1316" s="1"/>
      <c r="R1316" s="39"/>
      <c r="S1316" s="154" t="s">
        <v>158</v>
      </c>
      <c r="T1316" s="7" t="str">
        <f>Tabela813[[#This Row],[NR]]&amp;" - "&amp;Tabela813[[#This Row],[Especificação]]</f>
        <v>1.9.2.1.99.0.2.00 - Outras Indenizações - Multas e Juros de Mora</v>
      </c>
    </row>
    <row r="1317" spans="1:22" ht="30" x14ac:dyDescent="0.25">
      <c r="A1317" s="179"/>
      <c r="B1317" s="51"/>
      <c r="C1317" s="22" t="s">
        <v>1537</v>
      </c>
      <c r="D1317" s="22" t="s">
        <v>1549</v>
      </c>
      <c r="E1317" s="22" t="s">
        <v>1546</v>
      </c>
      <c r="F1317" s="22" t="s">
        <v>1537</v>
      </c>
      <c r="G1317" s="22" t="s">
        <v>1553</v>
      </c>
      <c r="H1317" s="22" t="s">
        <v>1540</v>
      </c>
      <c r="I1317" s="22" t="s">
        <v>1538</v>
      </c>
      <c r="J1317" s="22" t="s">
        <v>1543</v>
      </c>
      <c r="K1317" s="20" t="str">
        <f>IF(Tabela813[[#This Row],[C]]&lt;&gt;"",IF(Tabela813[[#This Row],[RED]]&lt;&gt;"",(Tabela813[[#This Row],[RED]] &amp; "."),"") &amp; CONCATENATE(Tabela813[[#This Row],[C]],".",Tabela813[[#This Row],[O]],".",Tabela813[[#This Row],[E]],".",Tabela813[[#This Row],[D1]],".",Tabela813[[#This Row],[D2]],".",Tabela813[[#This Row],[D3]],".",Tabela813[[#This Row],[T]],".",Tabela813[[#This Row],[D4]]),"")</f>
        <v>1.9.2.1.99.0.3.00</v>
      </c>
      <c r="L1317" s="23" t="s">
        <v>3308</v>
      </c>
      <c r="M1317" s="20" t="str">
        <f t="shared" si="26"/>
        <v>A</v>
      </c>
      <c r="N1317" s="20">
        <f>IF(VALUE(Tabela813[[#This Row],[RED]]) &gt; 0,1,0) + IF(VALUE(J1317)&gt;0,8,IF(VALUE(I1317)&gt;0,7,IF(VALUE(H1317)&gt;0,6,IF(VALUE(G1317)&gt;0,5,IF(VALUE(F1317)&gt;0,4,IF(VALUE(E1317)&gt;0,3,IF(VALUE(D1317)&gt;0,2,1)))))))</f>
        <v>7</v>
      </c>
      <c r="O1317" s="22" t="s">
        <v>51</v>
      </c>
      <c r="P1317" s="1" t="s">
        <v>529</v>
      </c>
      <c r="Q1317" s="1"/>
      <c r="R1317" s="39"/>
      <c r="S1317" s="154" t="s">
        <v>158</v>
      </c>
      <c r="T1317" s="7" t="str">
        <f>Tabela813[[#This Row],[NR]]&amp;" - "&amp;Tabela813[[#This Row],[Especificação]]</f>
        <v>1.9.2.1.99.0.3.00 - Outras Indenizações - Dívida Ativa</v>
      </c>
    </row>
    <row r="1318" spans="1:22" ht="30" x14ac:dyDescent="0.25">
      <c r="A1318" s="179"/>
      <c r="B1318" s="51"/>
      <c r="C1318" s="22" t="s">
        <v>1537</v>
      </c>
      <c r="D1318" s="22" t="s">
        <v>1549</v>
      </c>
      <c r="E1318" s="22" t="s">
        <v>1546</v>
      </c>
      <c r="F1318" s="22" t="s">
        <v>1537</v>
      </c>
      <c r="G1318" s="22" t="s">
        <v>1553</v>
      </c>
      <c r="H1318" s="22" t="s">
        <v>1540</v>
      </c>
      <c r="I1318" s="22" t="s">
        <v>1547</v>
      </c>
      <c r="J1318" s="22" t="s">
        <v>1543</v>
      </c>
      <c r="K1318" s="20" t="str">
        <f>IF(Tabela813[[#This Row],[C]]&lt;&gt;"",IF(Tabela813[[#This Row],[RED]]&lt;&gt;"",(Tabela813[[#This Row],[RED]] &amp; "."),"") &amp; CONCATENATE(Tabela813[[#This Row],[C]],".",Tabela813[[#This Row],[O]],".",Tabela813[[#This Row],[E]],".",Tabela813[[#This Row],[D1]],".",Tabela813[[#This Row],[D2]],".",Tabela813[[#This Row],[D3]],".",Tabela813[[#This Row],[T]],".",Tabela813[[#This Row],[D4]]),"")</f>
        <v>1.9.2.1.99.0.4.00</v>
      </c>
      <c r="L1318" s="23" t="s">
        <v>3309</v>
      </c>
      <c r="M1318" s="20" t="str">
        <f t="shared" si="26"/>
        <v>A</v>
      </c>
      <c r="N1318" s="20">
        <f>IF(VALUE(Tabela813[[#This Row],[RED]]) &gt; 0,1,0) + IF(VALUE(J1318)&gt;0,8,IF(VALUE(I1318)&gt;0,7,IF(VALUE(H1318)&gt;0,6,IF(VALUE(G1318)&gt;0,5,IF(VALUE(F1318)&gt;0,4,IF(VALUE(E1318)&gt;0,3,IF(VALUE(D1318)&gt;0,2,1)))))))</f>
        <v>7</v>
      </c>
      <c r="O1318" s="22" t="s">
        <v>51</v>
      </c>
      <c r="P1318" s="1" t="s">
        <v>529</v>
      </c>
      <c r="Q1318" s="1"/>
      <c r="R1318" s="39"/>
      <c r="S1318" s="154" t="s">
        <v>158</v>
      </c>
      <c r="T1318" s="7" t="str">
        <f>Tabela813[[#This Row],[NR]]&amp;" - "&amp;Tabela813[[#This Row],[Especificação]]</f>
        <v>1.9.2.1.99.0.4.00 - Outras Indenizações - Multas e Juros de Mora da Dívida Ativa</v>
      </c>
    </row>
    <row r="1319" spans="1:22" ht="30" x14ac:dyDescent="0.25">
      <c r="B1319" s="51"/>
      <c r="C1319" s="22" t="s">
        <v>1537</v>
      </c>
      <c r="D1319" s="22" t="s">
        <v>1549</v>
      </c>
      <c r="E1319" s="22" t="s">
        <v>1546</v>
      </c>
      <c r="F1319" s="22" t="s">
        <v>1537</v>
      </c>
      <c r="G1319" s="22" t="s">
        <v>1553</v>
      </c>
      <c r="H1319" s="22" t="s">
        <v>1540</v>
      </c>
      <c r="I1319" s="22" t="s">
        <v>1548</v>
      </c>
      <c r="J1319" s="22" t="s">
        <v>1543</v>
      </c>
      <c r="K1319" s="20" t="str">
        <f>IF(Tabela813[[#This Row],[C]]&lt;&gt;"",IF(Tabela813[[#This Row],[RED]]&lt;&gt;"",(Tabela813[[#This Row],[RED]] &amp; "."),"") &amp; CONCATENATE(Tabela813[[#This Row],[C]],".",Tabela813[[#This Row],[O]],".",Tabela813[[#This Row],[E]],".",Tabela813[[#This Row],[D1]],".",Tabela813[[#This Row],[D2]],".",Tabela813[[#This Row],[D3]],".",Tabela813[[#This Row],[T]],".",Tabela813[[#This Row],[D4]]),"")</f>
        <v>1.9.2.1.99.0.5.00</v>
      </c>
      <c r="L1319" s="23" t="s">
        <v>3310</v>
      </c>
      <c r="M1319" s="20" t="str">
        <f t="shared" si="26"/>
        <v>A</v>
      </c>
      <c r="N1319" s="20">
        <f>IF(VALUE(Tabela813[[#This Row],[RED]]) &gt; 0,1,0) + IF(VALUE(J1319)&gt;0,8,IF(VALUE(I1319)&gt;0,7,IF(VALUE(H1319)&gt;0,6,IF(VALUE(G1319)&gt;0,5,IF(VALUE(F1319)&gt;0,4,IF(VALUE(E1319)&gt;0,3,IF(VALUE(D1319)&gt;0,2,1)))))))</f>
        <v>7</v>
      </c>
      <c r="O1319" s="22" t="s">
        <v>51</v>
      </c>
      <c r="P1319" s="1" t="s">
        <v>529</v>
      </c>
      <c r="Q1319" s="1"/>
      <c r="R1319" s="39"/>
      <c r="S1319" s="154" t="s">
        <v>158</v>
      </c>
      <c r="T1319" s="7" t="str">
        <f>Tabela813[[#This Row],[NR]]&amp;" - "&amp;Tabela813[[#This Row],[Especificação]]</f>
        <v>1.9.2.1.99.0.5.00 - Outras Indenizações - Multas</v>
      </c>
    </row>
    <row r="1320" spans="1:22" ht="30" x14ac:dyDescent="0.25">
      <c r="B1320" s="51"/>
      <c r="C1320" s="22" t="s">
        <v>1537</v>
      </c>
      <c r="D1320" s="22" t="s">
        <v>1549</v>
      </c>
      <c r="E1320" s="22" t="s">
        <v>1546</v>
      </c>
      <c r="F1320" s="22" t="s">
        <v>1537</v>
      </c>
      <c r="G1320" s="22" t="s">
        <v>1553</v>
      </c>
      <c r="H1320" s="22" t="s">
        <v>1540</v>
      </c>
      <c r="I1320" s="22" t="s">
        <v>1542</v>
      </c>
      <c r="J1320" s="22" t="s">
        <v>1543</v>
      </c>
      <c r="K1320" s="20" t="str">
        <f>IF(Tabela813[[#This Row],[C]]&lt;&gt;"",IF(Tabela813[[#This Row],[RED]]&lt;&gt;"",(Tabela813[[#This Row],[RED]] &amp; "."),"") &amp; CONCATENATE(Tabela813[[#This Row],[C]],".",Tabela813[[#This Row],[O]],".",Tabela813[[#This Row],[E]],".",Tabela813[[#This Row],[D1]],".",Tabela813[[#This Row],[D2]],".",Tabela813[[#This Row],[D3]],".",Tabela813[[#This Row],[T]],".",Tabela813[[#This Row],[D4]]),"")</f>
        <v>1.9.2.1.99.0.6.00</v>
      </c>
      <c r="L1320" s="23" t="s">
        <v>3311</v>
      </c>
      <c r="M1320" s="20" t="str">
        <f t="shared" si="26"/>
        <v>A</v>
      </c>
      <c r="N1320" s="20">
        <f>IF(VALUE(Tabela813[[#This Row],[RED]]) &gt; 0,1,0) + IF(VALUE(J1320)&gt;0,8,IF(VALUE(I1320)&gt;0,7,IF(VALUE(H1320)&gt;0,6,IF(VALUE(G1320)&gt;0,5,IF(VALUE(F1320)&gt;0,4,IF(VALUE(E1320)&gt;0,3,IF(VALUE(D1320)&gt;0,2,1)))))))</f>
        <v>7</v>
      </c>
      <c r="O1320" s="22" t="s">
        <v>51</v>
      </c>
      <c r="P1320" s="1" t="s">
        <v>529</v>
      </c>
      <c r="Q1320" s="1"/>
      <c r="R1320" s="39"/>
      <c r="S1320" s="154" t="s">
        <v>158</v>
      </c>
      <c r="T1320" s="7" t="str">
        <f>Tabela813[[#This Row],[NR]]&amp;" - "&amp;Tabela813[[#This Row],[Especificação]]</f>
        <v>1.9.2.1.99.0.6.00 - Outras Indenizações - Juros de Mora</v>
      </c>
    </row>
    <row r="1321" spans="1:22" ht="30" x14ac:dyDescent="0.25">
      <c r="A1321" s="179"/>
      <c r="B1321" s="51"/>
      <c r="C1321" s="22" t="s">
        <v>1537</v>
      </c>
      <c r="D1321" s="22" t="s">
        <v>1549</v>
      </c>
      <c r="E1321" s="22" t="s">
        <v>1546</v>
      </c>
      <c r="F1321" s="22" t="s">
        <v>1537</v>
      </c>
      <c r="G1321" s="22" t="s">
        <v>1553</v>
      </c>
      <c r="H1321" s="22" t="s">
        <v>1540</v>
      </c>
      <c r="I1321" s="22" t="s">
        <v>1544</v>
      </c>
      <c r="J1321" s="22" t="s">
        <v>1543</v>
      </c>
      <c r="K1321" s="20" t="str">
        <f>IF(Tabela813[[#This Row],[C]]&lt;&gt;"",IF(Tabela813[[#This Row],[RED]]&lt;&gt;"",(Tabela813[[#This Row],[RED]] &amp; "."),"") &amp; CONCATENATE(Tabela813[[#This Row],[C]],".",Tabela813[[#This Row],[O]],".",Tabela813[[#This Row],[E]],".",Tabela813[[#This Row],[D1]],".",Tabela813[[#This Row],[D2]],".",Tabela813[[#This Row],[D3]],".",Tabela813[[#This Row],[T]],".",Tabela813[[#This Row],[D4]]),"")</f>
        <v>1.9.2.1.99.0.7.00</v>
      </c>
      <c r="L1321" s="23" t="s">
        <v>3312</v>
      </c>
      <c r="M1321" s="20" t="str">
        <f t="shared" si="26"/>
        <v>A</v>
      </c>
      <c r="N1321" s="20">
        <f>IF(VALUE(Tabela813[[#This Row],[RED]]) &gt; 0,1,0) + IF(VALUE(J1321)&gt;0,8,IF(VALUE(I1321)&gt;0,7,IF(VALUE(H1321)&gt;0,6,IF(VALUE(G1321)&gt;0,5,IF(VALUE(F1321)&gt;0,4,IF(VALUE(E1321)&gt;0,3,IF(VALUE(D1321)&gt;0,2,1)))))))</f>
        <v>7</v>
      </c>
      <c r="O1321" s="22" t="s">
        <v>51</v>
      </c>
      <c r="P1321" s="1" t="s">
        <v>529</v>
      </c>
      <c r="Q1321" s="1"/>
      <c r="R1321" s="39"/>
      <c r="S1321" s="154" t="s">
        <v>158</v>
      </c>
      <c r="T1321" s="7" t="str">
        <f>Tabela813[[#This Row],[NR]]&amp;" - "&amp;Tabela813[[#This Row],[Especificação]]</f>
        <v>1.9.2.1.99.0.7.00 - Outras Indenizações - Multas da Dívida Ativa da</v>
      </c>
    </row>
    <row r="1322" spans="1:22" ht="30" x14ac:dyDescent="0.25">
      <c r="A1322" s="179"/>
      <c r="B1322" s="51"/>
      <c r="C1322" s="22" t="s">
        <v>1537</v>
      </c>
      <c r="D1322" s="22" t="s">
        <v>1549</v>
      </c>
      <c r="E1322" s="22" t="s">
        <v>1546</v>
      </c>
      <c r="F1322" s="22" t="s">
        <v>1537</v>
      </c>
      <c r="G1322" s="22" t="s">
        <v>1553</v>
      </c>
      <c r="H1322" s="22" t="s">
        <v>1540</v>
      </c>
      <c r="I1322" s="22" t="s">
        <v>1545</v>
      </c>
      <c r="J1322" s="22" t="s">
        <v>1543</v>
      </c>
      <c r="K1322" s="20" t="str">
        <f>IF(Tabela813[[#This Row],[C]]&lt;&gt;"",IF(Tabela813[[#This Row],[RED]]&lt;&gt;"",(Tabela813[[#This Row],[RED]] &amp; "."),"") &amp; CONCATENATE(Tabela813[[#This Row],[C]],".",Tabela813[[#This Row],[O]],".",Tabela813[[#This Row],[E]],".",Tabela813[[#This Row],[D1]],".",Tabela813[[#This Row],[D2]],".",Tabela813[[#This Row],[D3]],".",Tabela813[[#This Row],[T]],".",Tabela813[[#This Row],[D4]]),"")</f>
        <v>1.9.2.1.99.0.8.00</v>
      </c>
      <c r="L1322" s="23" t="s">
        <v>3313</v>
      </c>
      <c r="M1322" s="20" t="str">
        <f t="shared" si="26"/>
        <v>A</v>
      </c>
      <c r="N1322" s="20">
        <f>IF(VALUE(Tabela813[[#This Row],[RED]]) &gt; 0,1,0) + IF(VALUE(J1322)&gt;0,8,IF(VALUE(I1322)&gt;0,7,IF(VALUE(H1322)&gt;0,6,IF(VALUE(G1322)&gt;0,5,IF(VALUE(F1322)&gt;0,4,IF(VALUE(E1322)&gt;0,3,IF(VALUE(D1322)&gt;0,2,1)))))))</f>
        <v>7</v>
      </c>
      <c r="O1322" s="22" t="s">
        <v>51</v>
      </c>
      <c r="P1322" s="1" t="s">
        <v>529</v>
      </c>
      <c r="Q1322" s="1"/>
      <c r="R1322" s="39"/>
      <c r="S1322" s="154" t="s">
        <v>158</v>
      </c>
      <c r="T1322" s="7" t="str">
        <f>Tabela813[[#This Row],[NR]]&amp;" - "&amp;Tabela813[[#This Row],[Especificação]]</f>
        <v>1.9.2.1.99.0.8.00 - Outras Indenizações - Juros da Dívida Ativa</v>
      </c>
    </row>
    <row r="1323" spans="1:22" ht="30" x14ac:dyDescent="0.25">
      <c r="A1323" s="7"/>
      <c r="B1323" s="51"/>
      <c r="C1323" s="22" t="s">
        <v>1537</v>
      </c>
      <c r="D1323" s="22" t="s">
        <v>1549</v>
      </c>
      <c r="E1323" s="22" t="s">
        <v>1546</v>
      </c>
      <c r="F1323" s="22" t="s">
        <v>1546</v>
      </c>
      <c r="G1323" s="22" t="s">
        <v>1543</v>
      </c>
      <c r="H1323" s="22" t="s">
        <v>1540</v>
      </c>
      <c r="I1323" s="22" t="s">
        <v>1540</v>
      </c>
      <c r="J1323" s="22" t="s">
        <v>1543</v>
      </c>
      <c r="K1323" s="20" t="str">
        <f>IF(Tabela813[[#This Row],[C]]&lt;&gt;"",IF(Tabela813[[#This Row],[RED]]&lt;&gt;"",(Tabela813[[#This Row],[RED]] &amp; "."),"") &amp; CONCATENATE(Tabela813[[#This Row],[C]],".",Tabela813[[#This Row],[O]],".",Tabela813[[#This Row],[E]],".",Tabela813[[#This Row],[D1]],".",Tabela813[[#This Row],[D2]],".",Tabela813[[#This Row],[D3]],".",Tabela813[[#This Row],[T]],".",Tabela813[[#This Row],[D4]]),"")</f>
        <v>1.9.2.2.00.0.0.00</v>
      </c>
      <c r="L1323" s="23" t="s">
        <v>530</v>
      </c>
      <c r="M1323" s="20" t="str">
        <f t="shared" si="26"/>
        <v>S</v>
      </c>
      <c r="N1323" s="20">
        <f>IF(VALUE(Tabela813[[#This Row],[RED]]) &gt; 0,1,0) + IF(VALUE(J1323)&gt;0,8,IF(VALUE(I1323)&gt;0,7,IF(VALUE(H1323)&gt;0,6,IF(VALUE(G1323)&gt;0,5,IF(VALUE(F1323)&gt;0,4,IF(VALUE(E1323)&gt;0,3,IF(VALUE(D1323)&gt;0,2,1)))))))</f>
        <v>4</v>
      </c>
      <c r="O1323" s="22" t="s">
        <v>45</v>
      </c>
      <c r="P1323" s="1" t="s">
        <v>531</v>
      </c>
      <c r="Q1323" s="1"/>
      <c r="R1323" s="39"/>
      <c r="S1323" s="154" t="s">
        <v>158</v>
      </c>
      <c r="T1323" s="7" t="str">
        <f>Tabela813[[#This Row],[NR]]&amp;" - "&amp;Tabela813[[#This Row],[Especificação]]</f>
        <v>1.9.2.2.00.0.0.00 - Restituições</v>
      </c>
    </row>
    <row r="1324" spans="1:22" ht="45" x14ac:dyDescent="0.25">
      <c r="A1324" s="179"/>
      <c r="B1324" s="51"/>
      <c r="C1324" s="22" t="s">
        <v>1537</v>
      </c>
      <c r="D1324" s="22" t="s">
        <v>1549</v>
      </c>
      <c r="E1324" s="22" t="s">
        <v>1546</v>
      </c>
      <c r="F1324" s="22" t="s">
        <v>1546</v>
      </c>
      <c r="G1324" s="22" t="s">
        <v>1539</v>
      </c>
      <c r="H1324" s="22" t="s">
        <v>1540</v>
      </c>
      <c r="I1324" s="22" t="s">
        <v>1540</v>
      </c>
      <c r="J1324" s="22" t="s">
        <v>1543</v>
      </c>
      <c r="K1324" s="20" t="str">
        <f>IF(Tabela813[[#This Row],[C]]&lt;&gt;"",IF(Tabela813[[#This Row],[RED]]&lt;&gt;"",(Tabela813[[#This Row],[RED]] &amp; "."),"") &amp; CONCATENATE(Tabela813[[#This Row],[C]],".",Tabela813[[#This Row],[O]],".",Tabela813[[#This Row],[E]],".",Tabela813[[#This Row],[D1]],".",Tabela813[[#This Row],[D2]],".",Tabela813[[#This Row],[D3]],".",Tabela813[[#This Row],[T]],".",Tabela813[[#This Row],[D4]]),"")</f>
        <v>1.9.2.2.01.0.0.00</v>
      </c>
      <c r="L1324" s="23" t="s">
        <v>532</v>
      </c>
      <c r="M1324" s="20" t="str">
        <f t="shared" si="26"/>
        <v>S</v>
      </c>
      <c r="N1324" s="20">
        <f>IF(VALUE(Tabela813[[#This Row],[RED]]) &gt; 0,1,0) + IF(VALUE(J1324)&gt;0,8,IF(VALUE(I1324)&gt;0,7,IF(VALUE(H1324)&gt;0,6,IF(VALUE(G1324)&gt;0,5,IF(VALUE(F1324)&gt;0,4,IF(VALUE(E1324)&gt;0,3,IF(VALUE(D1324)&gt;0,2,1)))))))</f>
        <v>5</v>
      </c>
      <c r="O1324" s="22" t="s">
        <v>51</v>
      </c>
      <c r="P1324" s="1" t="s">
        <v>533</v>
      </c>
      <c r="Q1324" s="1"/>
      <c r="R1324" s="39"/>
      <c r="S1324" s="154" t="s">
        <v>158</v>
      </c>
      <c r="T1324" s="7" t="str">
        <f>Tabela813[[#This Row],[NR]]&amp;" - "&amp;Tabela813[[#This Row],[Especificação]]</f>
        <v>1.9.2.2.01.0.0.00 - Restituição de Convênios</v>
      </c>
    </row>
    <row r="1325" spans="1:22" ht="45" x14ac:dyDescent="0.25">
      <c r="A1325" s="179"/>
      <c r="B1325" s="51"/>
      <c r="C1325" s="22" t="s">
        <v>1537</v>
      </c>
      <c r="D1325" s="22" t="s">
        <v>1549</v>
      </c>
      <c r="E1325" s="22" t="s">
        <v>1546</v>
      </c>
      <c r="F1325" s="22" t="s">
        <v>1546</v>
      </c>
      <c r="G1325" s="22" t="s">
        <v>1539</v>
      </c>
      <c r="H1325" s="22" t="s">
        <v>1537</v>
      </c>
      <c r="I1325" s="22" t="s">
        <v>1540</v>
      </c>
      <c r="J1325" s="22" t="s">
        <v>1543</v>
      </c>
      <c r="K1325" s="20" t="str">
        <f>IF(Tabela813[[#This Row],[C]]&lt;&gt;"",IF(Tabela813[[#This Row],[RED]]&lt;&gt;"",(Tabela813[[#This Row],[RED]] &amp; "."),"") &amp; CONCATENATE(Tabela813[[#This Row],[C]],".",Tabela813[[#This Row],[O]],".",Tabela813[[#This Row],[E]],".",Tabela813[[#This Row],[D1]],".",Tabela813[[#This Row],[D2]],".",Tabela813[[#This Row],[D3]],".",Tabela813[[#This Row],[T]],".",Tabela813[[#This Row],[D4]]),"")</f>
        <v>1.9.2.2.01.1.0.00</v>
      </c>
      <c r="L1325" s="23" t="s">
        <v>534</v>
      </c>
      <c r="M1325" s="20" t="str">
        <f t="shared" si="26"/>
        <v>S</v>
      </c>
      <c r="N1325" s="20">
        <f>IF(VALUE(Tabela813[[#This Row],[RED]]) &gt; 0,1,0) + IF(VALUE(J1325)&gt;0,8,IF(VALUE(I1325)&gt;0,7,IF(VALUE(H1325)&gt;0,6,IF(VALUE(G1325)&gt;0,5,IF(VALUE(F1325)&gt;0,4,IF(VALUE(E1325)&gt;0,3,IF(VALUE(D1325)&gt;0,2,1)))))))</f>
        <v>6</v>
      </c>
      <c r="O1325" s="22" t="s">
        <v>51</v>
      </c>
      <c r="P1325" s="1" t="s">
        <v>535</v>
      </c>
      <c r="Q1325" s="1"/>
      <c r="R1325" s="39"/>
      <c r="S1325" s="154" t="s">
        <v>158</v>
      </c>
      <c r="T1325" s="7" t="str">
        <f>Tabela813[[#This Row],[NR]]&amp;" - "&amp;Tabela813[[#This Row],[Especificação]]</f>
        <v>1.9.2.2.01.1.0.00 - Restituição de Convênios - Primárias</v>
      </c>
    </row>
    <row r="1326" spans="1:22" ht="45" x14ac:dyDescent="0.25">
      <c r="A1326" s="179"/>
      <c r="B1326" s="51"/>
      <c r="C1326" s="22" t="s">
        <v>1537</v>
      </c>
      <c r="D1326" s="22" t="s">
        <v>1549</v>
      </c>
      <c r="E1326" s="22" t="s">
        <v>1546</v>
      </c>
      <c r="F1326" s="22" t="s">
        <v>1546</v>
      </c>
      <c r="G1326" s="22" t="s">
        <v>1539</v>
      </c>
      <c r="H1326" s="22" t="s">
        <v>1537</v>
      </c>
      <c r="I1326" s="22" t="s">
        <v>1537</v>
      </c>
      <c r="J1326" s="22" t="s">
        <v>1543</v>
      </c>
      <c r="K1326" s="20" t="str">
        <f>IF(Tabela813[[#This Row],[C]]&lt;&gt;"",IF(Tabela813[[#This Row],[RED]]&lt;&gt;"",(Tabela813[[#This Row],[RED]] &amp; "."),"") &amp; CONCATENATE(Tabela813[[#This Row],[C]],".",Tabela813[[#This Row],[O]],".",Tabela813[[#This Row],[E]],".",Tabela813[[#This Row],[D1]],".",Tabela813[[#This Row],[D2]],".",Tabela813[[#This Row],[D3]],".",Tabela813[[#This Row],[T]],".",Tabela813[[#This Row],[D4]]),"")</f>
        <v>1.9.2.2.01.1.1.00</v>
      </c>
      <c r="L1326" s="23" t="s">
        <v>1411</v>
      </c>
      <c r="M1326" s="20" t="str">
        <f t="shared" si="26"/>
        <v>A</v>
      </c>
      <c r="N1326" s="20">
        <f>IF(VALUE(Tabela813[[#This Row],[RED]]) &gt; 0,1,0) + IF(VALUE(J1326)&gt;0,8,IF(VALUE(I1326)&gt;0,7,IF(VALUE(H1326)&gt;0,6,IF(VALUE(G1326)&gt;0,5,IF(VALUE(F1326)&gt;0,4,IF(VALUE(E1326)&gt;0,3,IF(VALUE(D1326)&gt;0,2,1)))))))</f>
        <v>7</v>
      </c>
      <c r="O1326" s="22" t="s">
        <v>51</v>
      </c>
      <c r="P1326" s="1" t="s">
        <v>535</v>
      </c>
      <c r="Q1326" s="1"/>
      <c r="R1326" s="39"/>
      <c r="S1326" s="154" t="s">
        <v>158</v>
      </c>
      <c r="T1326" s="7" t="str">
        <f>Tabela813[[#This Row],[NR]]&amp;" - "&amp;Tabela813[[#This Row],[Especificação]]</f>
        <v>1.9.2.2.01.1.1.00 - Restituição de Convênios - Primárias - Principal</v>
      </c>
    </row>
    <row r="1327" spans="1:22" ht="45" x14ac:dyDescent="0.25">
      <c r="A1327" s="179"/>
      <c r="B1327" s="51"/>
      <c r="C1327" s="22" t="s">
        <v>1537</v>
      </c>
      <c r="D1327" s="22" t="s">
        <v>1549</v>
      </c>
      <c r="E1327" s="22" t="s">
        <v>1546</v>
      </c>
      <c r="F1327" s="22" t="s">
        <v>1546</v>
      </c>
      <c r="G1327" s="22" t="s">
        <v>1539</v>
      </c>
      <c r="H1327" s="22" t="s">
        <v>1537</v>
      </c>
      <c r="I1327" s="22" t="s">
        <v>1546</v>
      </c>
      <c r="J1327" s="22" t="s">
        <v>1543</v>
      </c>
      <c r="K1327" s="20" t="str">
        <f>IF(Tabela813[[#This Row],[C]]&lt;&gt;"",IF(Tabela813[[#This Row],[RED]]&lt;&gt;"",(Tabela813[[#This Row],[RED]] &amp; "."),"") &amp; CONCATENATE(Tabela813[[#This Row],[C]],".",Tabela813[[#This Row],[O]],".",Tabela813[[#This Row],[E]],".",Tabela813[[#This Row],[D1]],".",Tabela813[[#This Row],[D2]],".",Tabela813[[#This Row],[D3]],".",Tabela813[[#This Row],[T]],".",Tabela813[[#This Row],[D4]]),"")</f>
        <v>1.9.2.2.01.1.2.00</v>
      </c>
      <c r="L1327" s="23" t="s">
        <v>1412</v>
      </c>
      <c r="M1327" s="20" t="str">
        <f t="shared" si="26"/>
        <v>A</v>
      </c>
      <c r="N1327" s="20">
        <f>IF(VALUE(Tabela813[[#This Row],[RED]]) &gt; 0,1,0) + IF(VALUE(J1327)&gt;0,8,IF(VALUE(I1327)&gt;0,7,IF(VALUE(H1327)&gt;0,6,IF(VALUE(G1327)&gt;0,5,IF(VALUE(F1327)&gt;0,4,IF(VALUE(E1327)&gt;0,3,IF(VALUE(D1327)&gt;0,2,1)))))))</f>
        <v>7</v>
      </c>
      <c r="O1327" s="22" t="s">
        <v>51</v>
      </c>
      <c r="P1327" s="1" t="s">
        <v>535</v>
      </c>
      <c r="Q1327" s="1"/>
      <c r="R1327" s="39"/>
      <c r="S1327" s="154" t="s">
        <v>158</v>
      </c>
      <c r="T1327" s="7" t="str">
        <f>Tabela813[[#This Row],[NR]]&amp;" - "&amp;Tabela813[[#This Row],[Especificação]]</f>
        <v>1.9.2.2.01.1.2.00 - Restituição de Convênios - Primárias - Multas e Juros de Mora</v>
      </c>
    </row>
    <row r="1328" spans="1:22" ht="45" x14ac:dyDescent="0.25">
      <c r="A1328" s="179"/>
      <c r="B1328" s="51"/>
      <c r="C1328" s="22" t="s">
        <v>1537</v>
      </c>
      <c r="D1328" s="22" t="s">
        <v>1549</v>
      </c>
      <c r="E1328" s="22" t="s">
        <v>1546</v>
      </c>
      <c r="F1328" s="22" t="s">
        <v>1546</v>
      </c>
      <c r="G1328" s="22" t="s">
        <v>1539</v>
      </c>
      <c r="H1328" s="22" t="s">
        <v>1537</v>
      </c>
      <c r="I1328" s="22" t="s">
        <v>1548</v>
      </c>
      <c r="J1328" s="22" t="s">
        <v>1543</v>
      </c>
      <c r="K1328" s="20" t="str">
        <f>IF(Tabela813[[#This Row],[C]]&lt;&gt;"",IF(Tabela813[[#This Row],[RED]]&lt;&gt;"",(Tabela813[[#This Row],[RED]] &amp; "."),"") &amp; CONCATENATE(Tabela813[[#This Row],[C]],".",Tabela813[[#This Row],[O]],".",Tabela813[[#This Row],[E]],".",Tabela813[[#This Row],[D1]],".",Tabela813[[#This Row],[D2]],".",Tabela813[[#This Row],[D3]],".",Tabela813[[#This Row],[T]],".",Tabela813[[#This Row],[D4]]),"")</f>
        <v>1.9.2.2.01.1.5.00</v>
      </c>
      <c r="L1328" s="23" t="s">
        <v>1413</v>
      </c>
      <c r="M1328" s="20" t="str">
        <f t="shared" ref="M1328:M1393" si="29">IF(N1328 &lt; N1329,"S","A")</f>
        <v>A</v>
      </c>
      <c r="N1328" s="20">
        <f>IF(VALUE(Tabela813[[#This Row],[RED]]) &gt; 0,1,0) + IF(VALUE(J1328)&gt;0,8,IF(VALUE(I1328)&gt;0,7,IF(VALUE(H1328)&gt;0,6,IF(VALUE(G1328)&gt;0,5,IF(VALUE(F1328)&gt;0,4,IF(VALUE(E1328)&gt;0,3,IF(VALUE(D1328)&gt;0,2,1)))))))</f>
        <v>7</v>
      </c>
      <c r="O1328" s="22" t="s">
        <v>51</v>
      </c>
      <c r="P1328" s="1" t="s">
        <v>535</v>
      </c>
      <c r="Q1328" s="1"/>
      <c r="R1328" s="39"/>
      <c r="S1328" s="154" t="s">
        <v>158</v>
      </c>
      <c r="T1328" s="7" t="str">
        <f>Tabela813[[#This Row],[NR]]&amp;" - "&amp;Tabela813[[#This Row],[Especificação]]</f>
        <v>1.9.2.2.01.1.5.00 - Restituição de Convênios - Primárias - Multas</v>
      </c>
    </row>
    <row r="1329" spans="1:20" ht="45" x14ac:dyDescent="0.25">
      <c r="A1329" s="179"/>
      <c r="B1329" s="51"/>
      <c r="C1329" s="22" t="s">
        <v>1537</v>
      </c>
      <c r="D1329" s="22" t="s">
        <v>1549</v>
      </c>
      <c r="E1329" s="22" t="s">
        <v>1546</v>
      </c>
      <c r="F1329" s="22" t="s">
        <v>1546</v>
      </c>
      <c r="G1329" s="22" t="s">
        <v>1539</v>
      </c>
      <c r="H1329" s="22" t="s">
        <v>1537</v>
      </c>
      <c r="I1329" s="22" t="s">
        <v>1542</v>
      </c>
      <c r="J1329" s="22" t="s">
        <v>1543</v>
      </c>
      <c r="K1329" s="20" t="str">
        <f>IF(Tabela813[[#This Row],[C]]&lt;&gt;"",IF(Tabela813[[#This Row],[RED]]&lt;&gt;"",(Tabela813[[#This Row],[RED]] &amp; "."),"") &amp; CONCATENATE(Tabela813[[#This Row],[C]],".",Tabela813[[#This Row],[O]],".",Tabela813[[#This Row],[E]],".",Tabela813[[#This Row],[D1]],".",Tabela813[[#This Row],[D2]],".",Tabela813[[#This Row],[D3]],".",Tabela813[[#This Row],[T]],".",Tabela813[[#This Row],[D4]]),"")</f>
        <v>1.9.2.2.01.1.6.00</v>
      </c>
      <c r="L1329" s="23" t="s">
        <v>1414</v>
      </c>
      <c r="M1329" s="20" t="str">
        <f t="shared" si="29"/>
        <v>A</v>
      </c>
      <c r="N1329" s="20">
        <f>IF(VALUE(Tabela813[[#This Row],[RED]]) &gt; 0,1,0) + IF(VALUE(J1329)&gt;0,8,IF(VALUE(I1329)&gt;0,7,IF(VALUE(H1329)&gt;0,6,IF(VALUE(G1329)&gt;0,5,IF(VALUE(F1329)&gt;0,4,IF(VALUE(E1329)&gt;0,3,IF(VALUE(D1329)&gt;0,2,1)))))))</f>
        <v>7</v>
      </c>
      <c r="O1329" s="22" t="s">
        <v>51</v>
      </c>
      <c r="P1329" s="1" t="s">
        <v>535</v>
      </c>
      <c r="Q1329" s="1"/>
      <c r="R1329" s="39"/>
      <c r="S1329" s="154" t="s">
        <v>158</v>
      </c>
      <c r="T1329" s="7" t="str">
        <f>Tabela813[[#This Row],[NR]]&amp;" - "&amp;Tabela813[[#This Row],[Especificação]]</f>
        <v>1.9.2.2.01.1.6.00 - Restituição de Convênios - Primárias - Juros de Mora</v>
      </c>
    </row>
    <row r="1330" spans="1:20" ht="45" x14ac:dyDescent="0.25">
      <c r="A1330" s="179"/>
      <c r="B1330" s="51"/>
      <c r="C1330" s="22" t="s">
        <v>1537</v>
      </c>
      <c r="D1330" s="22" t="s">
        <v>1549</v>
      </c>
      <c r="E1330" s="22" t="s">
        <v>1546</v>
      </c>
      <c r="F1330" s="22" t="s">
        <v>1546</v>
      </c>
      <c r="G1330" s="22" t="s">
        <v>1539</v>
      </c>
      <c r="H1330" s="22" t="s">
        <v>1546</v>
      </c>
      <c r="I1330" s="22" t="s">
        <v>1540</v>
      </c>
      <c r="J1330" s="22" t="s">
        <v>1543</v>
      </c>
      <c r="K1330" s="20" t="str">
        <f>IF(Tabela813[[#This Row],[C]]&lt;&gt;"",IF(Tabela813[[#This Row],[RED]]&lt;&gt;"",(Tabela813[[#This Row],[RED]] &amp; "."),"") &amp; CONCATENATE(Tabela813[[#This Row],[C]],".",Tabela813[[#This Row],[O]],".",Tabela813[[#This Row],[E]],".",Tabela813[[#This Row],[D1]],".",Tabela813[[#This Row],[D2]],".",Tabela813[[#This Row],[D3]],".",Tabela813[[#This Row],[T]],".",Tabela813[[#This Row],[D4]]),"")</f>
        <v>1.9.2.2.01.2.0.00</v>
      </c>
      <c r="L1330" s="23" t="s">
        <v>536</v>
      </c>
      <c r="M1330" s="20" t="str">
        <f t="shared" si="29"/>
        <v>S</v>
      </c>
      <c r="N1330" s="20">
        <f>IF(VALUE(Tabela813[[#This Row],[RED]]) &gt; 0,1,0) + IF(VALUE(J1330)&gt;0,8,IF(VALUE(I1330)&gt;0,7,IF(VALUE(H1330)&gt;0,6,IF(VALUE(G1330)&gt;0,5,IF(VALUE(F1330)&gt;0,4,IF(VALUE(E1330)&gt;0,3,IF(VALUE(D1330)&gt;0,2,1)))))))</f>
        <v>6</v>
      </c>
      <c r="O1330" s="22" t="s">
        <v>51</v>
      </c>
      <c r="P1330" s="1" t="s">
        <v>535</v>
      </c>
      <c r="Q1330" s="1"/>
      <c r="R1330" s="39"/>
      <c r="S1330" s="154" t="s">
        <v>158</v>
      </c>
      <c r="T1330" s="7" t="str">
        <f>Tabela813[[#This Row],[NR]]&amp;" - "&amp;Tabela813[[#This Row],[Especificação]]</f>
        <v>1.9.2.2.01.2.0.00 - Restituição de Convênios - Financeiras</v>
      </c>
    </row>
    <row r="1331" spans="1:20" ht="45" x14ac:dyDescent="0.25">
      <c r="A1331" s="179"/>
      <c r="B1331" s="51"/>
      <c r="C1331" s="22" t="s">
        <v>1537</v>
      </c>
      <c r="D1331" s="22" t="s">
        <v>1549</v>
      </c>
      <c r="E1331" s="22" t="s">
        <v>1546</v>
      </c>
      <c r="F1331" s="22" t="s">
        <v>1546</v>
      </c>
      <c r="G1331" s="22" t="s">
        <v>1539</v>
      </c>
      <c r="H1331" s="22" t="s">
        <v>1546</v>
      </c>
      <c r="I1331" s="22" t="s">
        <v>1537</v>
      </c>
      <c r="J1331" s="22" t="s">
        <v>1543</v>
      </c>
      <c r="K1331" s="20" t="str">
        <f>IF(Tabela813[[#This Row],[C]]&lt;&gt;"",IF(Tabela813[[#This Row],[RED]]&lt;&gt;"",(Tabela813[[#This Row],[RED]] &amp; "."),"") &amp; CONCATENATE(Tabela813[[#This Row],[C]],".",Tabela813[[#This Row],[O]],".",Tabela813[[#This Row],[E]],".",Tabela813[[#This Row],[D1]],".",Tabela813[[#This Row],[D2]],".",Tabela813[[#This Row],[D3]],".",Tabela813[[#This Row],[T]],".",Tabela813[[#This Row],[D4]]),"")</f>
        <v>1.9.2.2.01.2.1.00</v>
      </c>
      <c r="L1331" s="23" t="s">
        <v>1415</v>
      </c>
      <c r="M1331" s="20" t="str">
        <f t="shared" si="29"/>
        <v>A</v>
      </c>
      <c r="N1331" s="20">
        <f>IF(VALUE(Tabela813[[#This Row],[RED]]) &gt; 0,1,0) + IF(VALUE(J1331)&gt;0,8,IF(VALUE(I1331)&gt;0,7,IF(VALUE(H1331)&gt;0,6,IF(VALUE(G1331)&gt;0,5,IF(VALUE(F1331)&gt;0,4,IF(VALUE(E1331)&gt;0,3,IF(VALUE(D1331)&gt;0,2,1)))))))</f>
        <v>7</v>
      </c>
      <c r="O1331" s="22" t="s">
        <v>51</v>
      </c>
      <c r="P1331" s="1" t="s">
        <v>535</v>
      </c>
      <c r="Q1331" s="1"/>
      <c r="R1331" s="39"/>
      <c r="S1331" s="154" t="s">
        <v>158</v>
      </c>
      <c r="T1331" s="7" t="str">
        <f>Tabela813[[#This Row],[NR]]&amp;" - "&amp;Tabela813[[#This Row],[Especificação]]</f>
        <v>1.9.2.2.01.2.1.00 - Restituição de Convênios - Financeiras - Principal</v>
      </c>
    </row>
    <row r="1332" spans="1:20" ht="45" x14ac:dyDescent="0.25">
      <c r="A1332" s="179"/>
      <c r="B1332" s="51"/>
      <c r="C1332" s="22" t="s">
        <v>1537</v>
      </c>
      <c r="D1332" s="22" t="s">
        <v>1549</v>
      </c>
      <c r="E1332" s="22" t="s">
        <v>1546</v>
      </c>
      <c r="F1332" s="22" t="s">
        <v>1546</v>
      </c>
      <c r="G1332" s="22" t="s">
        <v>1539</v>
      </c>
      <c r="H1332" s="22" t="s">
        <v>1546</v>
      </c>
      <c r="I1332" s="22" t="s">
        <v>1546</v>
      </c>
      <c r="J1332" s="22" t="s">
        <v>1543</v>
      </c>
      <c r="K1332" s="20" t="str">
        <f>IF(Tabela813[[#This Row],[C]]&lt;&gt;"",IF(Tabela813[[#This Row],[RED]]&lt;&gt;"",(Tabela813[[#This Row],[RED]] &amp; "."),"") &amp; CONCATENATE(Tabela813[[#This Row],[C]],".",Tabela813[[#This Row],[O]],".",Tabela813[[#This Row],[E]],".",Tabela813[[#This Row],[D1]],".",Tabela813[[#This Row],[D2]],".",Tabela813[[#This Row],[D3]],".",Tabela813[[#This Row],[T]],".",Tabela813[[#This Row],[D4]]),"")</f>
        <v>1.9.2.2.01.2.2.00</v>
      </c>
      <c r="L1332" s="23" t="s">
        <v>1416</v>
      </c>
      <c r="M1332" s="20" t="str">
        <f t="shared" si="29"/>
        <v>A</v>
      </c>
      <c r="N1332" s="20">
        <f>IF(VALUE(Tabela813[[#This Row],[RED]]) &gt; 0,1,0) + IF(VALUE(J1332)&gt;0,8,IF(VALUE(I1332)&gt;0,7,IF(VALUE(H1332)&gt;0,6,IF(VALUE(G1332)&gt;0,5,IF(VALUE(F1332)&gt;0,4,IF(VALUE(E1332)&gt;0,3,IF(VALUE(D1332)&gt;0,2,1)))))))</f>
        <v>7</v>
      </c>
      <c r="O1332" s="22" t="s">
        <v>51</v>
      </c>
      <c r="P1332" s="1" t="s">
        <v>535</v>
      </c>
      <c r="Q1332" s="1"/>
      <c r="R1332" s="39"/>
      <c r="S1332" s="154" t="s">
        <v>158</v>
      </c>
      <c r="T1332" s="7" t="str">
        <f>Tabela813[[#This Row],[NR]]&amp;" - "&amp;Tabela813[[#This Row],[Especificação]]</f>
        <v>1.9.2.2.01.2.2.00 - Restituição de Convênios - Financeiras - Multas e Juros de Mora</v>
      </c>
    </row>
    <row r="1333" spans="1:20" ht="45" x14ac:dyDescent="0.25">
      <c r="A1333" s="179"/>
      <c r="B1333" s="51"/>
      <c r="C1333" s="22" t="s">
        <v>1537</v>
      </c>
      <c r="D1333" s="22" t="s">
        <v>1549</v>
      </c>
      <c r="E1333" s="22" t="s">
        <v>1546</v>
      </c>
      <c r="F1333" s="22" t="s">
        <v>1546</v>
      </c>
      <c r="G1333" s="22" t="s">
        <v>1539</v>
      </c>
      <c r="H1333" s="22" t="s">
        <v>1546</v>
      </c>
      <c r="I1333" s="22" t="s">
        <v>1548</v>
      </c>
      <c r="J1333" s="22" t="s">
        <v>1543</v>
      </c>
      <c r="K1333" s="20" t="str">
        <f>IF(Tabela813[[#This Row],[C]]&lt;&gt;"",IF(Tabela813[[#This Row],[RED]]&lt;&gt;"",(Tabela813[[#This Row],[RED]] &amp; "."),"") &amp; CONCATENATE(Tabela813[[#This Row],[C]],".",Tabela813[[#This Row],[O]],".",Tabela813[[#This Row],[E]],".",Tabela813[[#This Row],[D1]],".",Tabela813[[#This Row],[D2]],".",Tabela813[[#This Row],[D3]],".",Tabela813[[#This Row],[T]],".",Tabela813[[#This Row],[D4]]),"")</f>
        <v>1.9.2.2.01.2.5.00</v>
      </c>
      <c r="L1333" s="23" t="s">
        <v>1417</v>
      </c>
      <c r="M1333" s="20" t="str">
        <f t="shared" si="29"/>
        <v>A</v>
      </c>
      <c r="N1333" s="20">
        <f>IF(VALUE(Tabela813[[#This Row],[RED]]) &gt; 0,1,0) + IF(VALUE(J1333)&gt;0,8,IF(VALUE(I1333)&gt;0,7,IF(VALUE(H1333)&gt;0,6,IF(VALUE(G1333)&gt;0,5,IF(VALUE(F1333)&gt;0,4,IF(VALUE(E1333)&gt;0,3,IF(VALUE(D1333)&gt;0,2,1)))))))</f>
        <v>7</v>
      </c>
      <c r="O1333" s="22" t="s">
        <v>51</v>
      </c>
      <c r="P1333" s="1" t="s">
        <v>535</v>
      </c>
      <c r="Q1333" s="1"/>
      <c r="R1333" s="39"/>
      <c r="S1333" s="154" t="s">
        <v>158</v>
      </c>
      <c r="T1333" s="7" t="str">
        <f>Tabela813[[#This Row],[NR]]&amp;" - "&amp;Tabela813[[#This Row],[Especificação]]</f>
        <v>1.9.2.2.01.2.5.00 - Restituição de Convênios - Financeiras - Multas</v>
      </c>
    </row>
    <row r="1334" spans="1:20" ht="45" x14ac:dyDescent="0.25">
      <c r="A1334" s="37"/>
      <c r="B1334" s="51"/>
      <c r="C1334" s="22" t="s">
        <v>1537</v>
      </c>
      <c r="D1334" s="22" t="s">
        <v>1549</v>
      </c>
      <c r="E1334" s="22" t="s">
        <v>1546</v>
      </c>
      <c r="F1334" s="22" t="s">
        <v>1546</v>
      </c>
      <c r="G1334" s="22" t="s">
        <v>1539</v>
      </c>
      <c r="H1334" s="22" t="s">
        <v>1546</v>
      </c>
      <c r="I1334" s="22" t="s">
        <v>1542</v>
      </c>
      <c r="J1334" s="22" t="s">
        <v>1543</v>
      </c>
      <c r="K1334" s="20" t="str">
        <f>IF(Tabela813[[#This Row],[C]]&lt;&gt;"",IF(Tabela813[[#This Row],[RED]]&lt;&gt;"",(Tabela813[[#This Row],[RED]] &amp; "."),"") &amp; CONCATENATE(Tabela813[[#This Row],[C]],".",Tabela813[[#This Row],[O]],".",Tabela813[[#This Row],[E]],".",Tabela813[[#This Row],[D1]],".",Tabela813[[#This Row],[D2]],".",Tabela813[[#This Row],[D3]],".",Tabela813[[#This Row],[T]],".",Tabela813[[#This Row],[D4]]),"")</f>
        <v>1.9.2.2.01.2.6.00</v>
      </c>
      <c r="L1334" s="23" t="s">
        <v>1418</v>
      </c>
      <c r="M1334" s="20" t="str">
        <f t="shared" si="29"/>
        <v>A</v>
      </c>
      <c r="N1334" s="20">
        <f>IF(VALUE(Tabela813[[#This Row],[RED]]) &gt; 0,1,0) + IF(VALUE(J1334)&gt;0,8,IF(VALUE(I1334)&gt;0,7,IF(VALUE(H1334)&gt;0,6,IF(VALUE(G1334)&gt;0,5,IF(VALUE(F1334)&gt;0,4,IF(VALUE(E1334)&gt;0,3,IF(VALUE(D1334)&gt;0,2,1)))))))</f>
        <v>7</v>
      </c>
      <c r="O1334" s="22" t="s">
        <v>51</v>
      </c>
      <c r="P1334" s="1" t="s">
        <v>535</v>
      </c>
      <c r="Q1334" s="1"/>
      <c r="R1334" s="39"/>
      <c r="S1334" s="154" t="s">
        <v>158</v>
      </c>
      <c r="T1334" s="7" t="str">
        <f>Tabela813[[#This Row],[NR]]&amp;" - "&amp;Tabela813[[#This Row],[Especificação]]</f>
        <v>1.9.2.2.01.2.6.00 - Restituição de Convênios - Financeiras - Juros de Mora</v>
      </c>
    </row>
    <row r="1335" spans="1:20" ht="30" x14ac:dyDescent="0.25">
      <c r="A1335" s="37"/>
      <c r="B1335" s="51"/>
      <c r="C1335" s="22" t="s">
        <v>1537</v>
      </c>
      <c r="D1335" s="22" t="s">
        <v>1549</v>
      </c>
      <c r="E1335" s="22" t="s">
        <v>1546</v>
      </c>
      <c r="F1335" s="22" t="s">
        <v>1546</v>
      </c>
      <c r="G1335" s="22" t="s">
        <v>1541</v>
      </c>
      <c r="H1335" s="22" t="s">
        <v>1540</v>
      </c>
      <c r="I1335" s="22" t="s">
        <v>1540</v>
      </c>
      <c r="J1335" s="22" t="s">
        <v>1543</v>
      </c>
      <c r="K1335" s="20" t="str">
        <f>IF(Tabela813[[#This Row],[C]]&lt;&gt;"",IF(Tabela813[[#This Row],[RED]]&lt;&gt;"",(Tabela813[[#This Row],[RED]] &amp; "."),"") &amp; CONCATENATE(Tabela813[[#This Row],[C]],".",Tabela813[[#This Row],[O]],".",Tabela813[[#This Row],[E]],".",Tabela813[[#This Row],[D1]],".",Tabela813[[#This Row],[D2]],".",Tabela813[[#This Row],[D3]],".",Tabela813[[#This Row],[T]],".",Tabela813[[#This Row],[D4]]),"")</f>
        <v>1.9.2.2.02.0.0.00</v>
      </c>
      <c r="L1335" s="23" t="s">
        <v>537</v>
      </c>
      <c r="M1335" s="20" t="str">
        <f t="shared" si="29"/>
        <v>S</v>
      </c>
      <c r="N1335" s="20">
        <f>IF(VALUE(Tabela813[[#This Row],[RED]]) &gt; 0,1,0) + IF(VALUE(J1335)&gt;0,8,IF(VALUE(I1335)&gt;0,7,IF(VALUE(H1335)&gt;0,6,IF(VALUE(G1335)&gt;0,5,IF(VALUE(F1335)&gt;0,4,IF(VALUE(E1335)&gt;0,3,IF(VALUE(D1335)&gt;0,2,1)))))))</f>
        <v>5</v>
      </c>
      <c r="O1335" s="22" t="s">
        <v>51</v>
      </c>
      <c r="P1335" s="1" t="s">
        <v>538</v>
      </c>
      <c r="Q1335" s="1"/>
      <c r="R1335" s="39"/>
      <c r="S1335" s="154" t="s">
        <v>158</v>
      </c>
      <c r="T1335" s="7" t="str">
        <f>Tabela813[[#This Row],[NR]]&amp;" - "&amp;Tabela813[[#This Row],[Especificação]]</f>
        <v>1.9.2.2.02.0.0.00 - Restituição de Benefícios Não Desembolsados</v>
      </c>
    </row>
    <row r="1336" spans="1:20" ht="30" x14ac:dyDescent="0.25">
      <c r="A1336" s="179"/>
      <c r="B1336" s="51"/>
      <c r="C1336" s="22" t="s">
        <v>1537</v>
      </c>
      <c r="D1336" s="22" t="s">
        <v>1549</v>
      </c>
      <c r="E1336" s="22" t="s">
        <v>1546</v>
      </c>
      <c r="F1336" s="22" t="s">
        <v>1546</v>
      </c>
      <c r="G1336" s="22" t="s">
        <v>1541</v>
      </c>
      <c r="H1336" s="22" t="s">
        <v>1540</v>
      </c>
      <c r="I1336" s="22" t="s">
        <v>1537</v>
      </c>
      <c r="J1336" s="22" t="s">
        <v>1543</v>
      </c>
      <c r="K1336" s="20" t="str">
        <f>IF(Tabela813[[#This Row],[C]]&lt;&gt;"",IF(Tabela813[[#This Row],[RED]]&lt;&gt;"",(Tabela813[[#This Row],[RED]] &amp; "."),"") &amp; CONCATENATE(Tabela813[[#This Row],[C]],".",Tabela813[[#This Row],[O]],".",Tabela813[[#This Row],[E]],".",Tabela813[[#This Row],[D1]],".",Tabela813[[#This Row],[D2]],".",Tabela813[[#This Row],[D3]],".",Tabela813[[#This Row],[T]],".",Tabela813[[#This Row],[D4]]),"")</f>
        <v>1.9.2.2.02.0.1.00</v>
      </c>
      <c r="L1336" s="23" t="s">
        <v>1419</v>
      </c>
      <c r="M1336" s="20" t="str">
        <f t="shared" si="29"/>
        <v>A</v>
      </c>
      <c r="N1336" s="20">
        <f>IF(VALUE(Tabela813[[#This Row],[RED]]) &gt; 0,1,0) + IF(VALUE(J1336)&gt;0,8,IF(VALUE(I1336)&gt;0,7,IF(VALUE(H1336)&gt;0,6,IF(VALUE(G1336)&gt;0,5,IF(VALUE(F1336)&gt;0,4,IF(VALUE(E1336)&gt;0,3,IF(VALUE(D1336)&gt;0,2,1)))))))</f>
        <v>7</v>
      </c>
      <c r="O1336" s="22" t="s">
        <v>51</v>
      </c>
      <c r="P1336" s="1" t="s">
        <v>538</v>
      </c>
      <c r="Q1336" s="1"/>
      <c r="R1336" s="39"/>
      <c r="S1336" s="154" t="s">
        <v>158</v>
      </c>
      <c r="T1336" s="7" t="str">
        <f>Tabela813[[#This Row],[NR]]&amp;" - "&amp;Tabela813[[#This Row],[Especificação]]</f>
        <v>1.9.2.2.02.0.1.00 - Restituição de Benefícios Não Desembolsados - Principal</v>
      </c>
    </row>
    <row r="1337" spans="1:20" ht="30" x14ac:dyDescent="0.25">
      <c r="A1337" s="179"/>
      <c r="B1337" s="51"/>
      <c r="C1337" s="22" t="s">
        <v>1537</v>
      </c>
      <c r="D1337" s="22" t="s">
        <v>1549</v>
      </c>
      <c r="E1337" s="22" t="s">
        <v>1546</v>
      </c>
      <c r="F1337" s="22" t="s">
        <v>1546</v>
      </c>
      <c r="G1337" s="22" t="s">
        <v>1541</v>
      </c>
      <c r="H1337" s="22" t="s">
        <v>1540</v>
      </c>
      <c r="I1337" s="22" t="s">
        <v>1546</v>
      </c>
      <c r="J1337" s="22" t="s">
        <v>1543</v>
      </c>
      <c r="K1337" s="20" t="str">
        <f>IF(Tabela813[[#This Row],[C]]&lt;&gt;"",IF(Tabela813[[#This Row],[RED]]&lt;&gt;"",(Tabela813[[#This Row],[RED]] &amp; "."),"") &amp; CONCATENATE(Tabela813[[#This Row],[C]],".",Tabela813[[#This Row],[O]],".",Tabela813[[#This Row],[E]],".",Tabela813[[#This Row],[D1]],".",Tabela813[[#This Row],[D2]],".",Tabela813[[#This Row],[D3]],".",Tabela813[[#This Row],[T]],".",Tabela813[[#This Row],[D4]]),"")</f>
        <v>1.9.2.2.02.0.2.00</v>
      </c>
      <c r="L1337" s="23" t="s">
        <v>3314</v>
      </c>
      <c r="M1337" s="20" t="str">
        <f t="shared" si="29"/>
        <v>A</v>
      </c>
      <c r="N1337" s="20">
        <f>IF(VALUE(Tabela813[[#This Row],[RED]]) &gt; 0,1,0) + IF(VALUE(J1337)&gt;0,8,IF(VALUE(I1337)&gt;0,7,IF(VALUE(H1337)&gt;0,6,IF(VALUE(G1337)&gt;0,5,IF(VALUE(F1337)&gt;0,4,IF(VALUE(E1337)&gt;0,3,IF(VALUE(D1337)&gt;0,2,1)))))))</f>
        <v>7</v>
      </c>
      <c r="O1337" s="22" t="s">
        <v>51</v>
      </c>
      <c r="P1337" s="1" t="s">
        <v>538</v>
      </c>
      <c r="Q1337" s="1"/>
      <c r="R1337" s="39"/>
      <c r="S1337" s="154" t="s">
        <v>158</v>
      </c>
      <c r="T1337" s="7" t="str">
        <f>Tabela813[[#This Row],[NR]]&amp;" - "&amp;Tabela813[[#This Row],[Especificação]]</f>
        <v>1.9.2.2.02.0.2.00 - Restituição de Benefícios Não Desembolsados - Multas e Juros de Mora</v>
      </c>
    </row>
    <row r="1338" spans="1:20" x14ac:dyDescent="0.25">
      <c r="A1338" s="179"/>
      <c r="B1338" s="51"/>
      <c r="C1338" s="22" t="s">
        <v>1537</v>
      </c>
      <c r="D1338" s="22" t="s">
        <v>1549</v>
      </c>
      <c r="E1338" s="22" t="s">
        <v>1546</v>
      </c>
      <c r="F1338" s="22" t="s">
        <v>1546</v>
      </c>
      <c r="G1338" s="22" t="s">
        <v>1550</v>
      </c>
      <c r="H1338" s="22" t="s">
        <v>1540</v>
      </c>
      <c r="I1338" s="22" t="s">
        <v>1540</v>
      </c>
      <c r="J1338" s="22" t="s">
        <v>1543</v>
      </c>
      <c r="K1338" s="20" t="str">
        <f>IF(Tabela813[[#This Row],[C]]&lt;&gt;"",IF(Tabela813[[#This Row],[RED]]&lt;&gt;"",(Tabela813[[#This Row],[RED]] &amp; "."),"") &amp; CONCATENATE(Tabela813[[#This Row],[C]],".",Tabela813[[#This Row],[O]],".",Tabela813[[#This Row],[E]],".",Tabela813[[#This Row],[D1]],".",Tabela813[[#This Row],[D2]],".",Tabela813[[#This Row],[D3]],".",Tabela813[[#This Row],[T]],".",Tabela813[[#This Row],[D4]]),"")</f>
        <v>1.9.2.2.03.0.0.00</v>
      </c>
      <c r="L1338" s="23" t="s">
        <v>539</v>
      </c>
      <c r="M1338" s="20" t="str">
        <f t="shared" si="29"/>
        <v>S</v>
      </c>
      <c r="N1338" s="20">
        <f>IF(VALUE(Tabela813[[#This Row],[RED]]) &gt; 0,1,0) + IF(VALUE(J1338)&gt;0,8,IF(VALUE(I1338)&gt;0,7,IF(VALUE(H1338)&gt;0,6,IF(VALUE(G1338)&gt;0,5,IF(VALUE(F1338)&gt;0,4,IF(VALUE(E1338)&gt;0,3,IF(VALUE(D1338)&gt;0,2,1)))))))</f>
        <v>5</v>
      </c>
      <c r="O1338" s="22" t="s">
        <v>51</v>
      </c>
      <c r="P1338" s="1" t="s">
        <v>540</v>
      </c>
      <c r="Q1338" s="1"/>
      <c r="R1338" s="39"/>
      <c r="S1338" s="154" t="s">
        <v>158</v>
      </c>
      <c r="T1338" s="7" t="str">
        <f>Tabela813[[#This Row],[NR]]&amp;" - "&amp;Tabela813[[#This Row],[Especificação]]</f>
        <v>1.9.2.2.03.0.0.00 - Restituição de Benefícios Previdenciários</v>
      </c>
    </row>
    <row r="1339" spans="1:20" x14ac:dyDescent="0.25">
      <c r="A1339" s="179"/>
      <c r="B1339" s="51"/>
      <c r="C1339" s="22" t="s">
        <v>1537</v>
      </c>
      <c r="D1339" s="22" t="s">
        <v>1549</v>
      </c>
      <c r="E1339" s="22" t="s">
        <v>1546</v>
      </c>
      <c r="F1339" s="22" t="s">
        <v>1546</v>
      </c>
      <c r="G1339" s="22" t="s">
        <v>1550</v>
      </c>
      <c r="H1339" s="22" t="s">
        <v>1540</v>
      </c>
      <c r="I1339" s="22" t="s">
        <v>1537</v>
      </c>
      <c r="J1339" s="22" t="s">
        <v>1543</v>
      </c>
      <c r="K1339" s="20" t="str">
        <f>IF(Tabela813[[#This Row],[C]]&lt;&gt;"",IF(Tabela813[[#This Row],[RED]]&lt;&gt;"",(Tabela813[[#This Row],[RED]] &amp; "."),"") &amp; CONCATENATE(Tabela813[[#This Row],[C]],".",Tabela813[[#This Row],[O]],".",Tabela813[[#This Row],[E]],".",Tabela813[[#This Row],[D1]],".",Tabela813[[#This Row],[D2]],".",Tabela813[[#This Row],[D3]],".",Tabela813[[#This Row],[T]],".",Tabela813[[#This Row],[D4]]),"")</f>
        <v>1.9.2.2.03.0.1.00</v>
      </c>
      <c r="L1339" s="23" t="s">
        <v>1420</v>
      </c>
      <c r="M1339" s="20" t="str">
        <f t="shared" si="29"/>
        <v>A</v>
      </c>
      <c r="N1339" s="20">
        <f>IF(VALUE(Tabela813[[#This Row],[RED]]) &gt; 0,1,0) + IF(VALUE(J1339)&gt;0,8,IF(VALUE(I1339)&gt;0,7,IF(VALUE(H1339)&gt;0,6,IF(VALUE(G1339)&gt;0,5,IF(VALUE(F1339)&gt;0,4,IF(VALUE(E1339)&gt;0,3,IF(VALUE(D1339)&gt;0,2,1)))))))</f>
        <v>7</v>
      </c>
      <c r="O1339" s="22" t="s">
        <v>51</v>
      </c>
      <c r="P1339" s="1" t="s">
        <v>540</v>
      </c>
      <c r="Q1339" s="1"/>
      <c r="R1339" s="39"/>
      <c r="S1339" s="154" t="s">
        <v>158</v>
      </c>
      <c r="T1339" s="7" t="str">
        <f>Tabela813[[#This Row],[NR]]&amp;" - "&amp;Tabela813[[#This Row],[Especificação]]</f>
        <v>1.9.2.2.03.0.1.00 - Restituição de Benefícios Previdenciários - Principal</v>
      </c>
    </row>
    <row r="1340" spans="1:20" x14ac:dyDescent="0.25">
      <c r="A1340" s="179"/>
      <c r="B1340" s="51"/>
      <c r="C1340" s="22" t="s">
        <v>1537</v>
      </c>
      <c r="D1340" s="22" t="s">
        <v>1549</v>
      </c>
      <c r="E1340" s="22" t="s">
        <v>1546</v>
      </c>
      <c r="F1340" s="22" t="s">
        <v>1546</v>
      </c>
      <c r="G1340" s="22" t="s">
        <v>1550</v>
      </c>
      <c r="H1340" s="22" t="s">
        <v>1540</v>
      </c>
      <c r="I1340" s="22" t="s">
        <v>1546</v>
      </c>
      <c r="J1340" s="22" t="s">
        <v>1543</v>
      </c>
      <c r="K1340" s="20" t="str">
        <f>IF(Tabela813[[#This Row],[C]]&lt;&gt;"",IF(Tabela813[[#This Row],[RED]]&lt;&gt;"",(Tabela813[[#This Row],[RED]] &amp; "."),"") &amp; CONCATENATE(Tabela813[[#This Row],[C]],".",Tabela813[[#This Row],[O]],".",Tabela813[[#This Row],[E]],".",Tabela813[[#This Row],[D1]],".",Tabela813[[#This Row],[D2]],".",Tabela813[[#This Row],[D3]],".",Tabela813[[#This Row],[T]],".",Tabela813[[#This Row],[D4]]),"")</f>
        <v>1.9.2.2.03.0.2.00</v>
      </c>
      <c r="L1340" s="23" t="s">
        <v>3315</v>
      </c>
      <c r="M1340" s="20" t="str">
        <f t="shared" si="29"/>
        <v>A</v>
      </c>
      <c r="N1340" s="20">
        <f>IF(VALUE(Tabela813[[#This Row],[RED]]) &gt; 0,1,0) + IF(VALUE(J1340)&gt;0,8,IF(VALUE(I1340)&gt;0,7,IF(VALUE(H1340)&gt;0,6,IF(VALUE(G1340)&gt;0,5,IF(VALUE(F1340)&gt;0,4,IF(VALUE(E1340)&gt;0,3,IF(VALUE(D1340)&gt;0,2,1)))))))</f>
        <v>7</v>
      </c>
      <c r="O1340" s="22" t="s">
        <v>51</v>
      </c>
      <c r="P1340" s="1" t="s">
        <v>540</v>
      </c>
      <c r="Q1340" s="1"/>
      <c r="R1340" s="39"/>
      <c r="S1340" s="154" t="s">
        <v>158</v>
      </c>
      <c r="T1340" s="7" t="str">
        <f>Tabela813[[#This Row],[NR]]&amp;" - "&amp;Tabela813[[#This Row],[Especificação]]</f>
        <v>1.9.2.2.03.0.2.00 - Restituição de Benefícios Previdenciários - Multas e Juros de Mora</v>
      </c>
    </row>
    <row r="1341" spans="1:20" ht="45" x14ac:dyDescent="0.25">
      <c r="A1341" s="179"/>
      <c r="B1341" s="51"/>
      <c r="C1341" s="22" t="s">
        <v>1537</v>
      </c>
      <c r="D1341" s="22" t="s">
        <v>1549</v>
      </c>
      <c r="E1341" s="22" t="s">
        <v>1546</v>
      </c>
      <c r="F1341" s="22" t="s">
        <v>1546</v>
      </c>
      <c r="G1341" s="22" t="s">
        <v>1551</v>
      </c>
      <c r="H1341" s="22" t="s">
        <v>1540</v>
      </c>
      <c r="I1341" s="22" t="s">
        <v>1540</v>
      </c>
      <c r="J1341" s="22" t="s">
        <v>1543</v>
      </c>
      <c r="K1341" s="20" t="str">
        <f>IF(Tabela813[[#This Row],[C]]&lt;&gt;"",IF(Tabela813[[#This Row],[RED]]&lt;&gt;"",(Tabela813[[#This Row],[RED]] &amp; "."),"") &amp; CONCATENATE(Tabela813[[#This Row],[C]],".",Tabela813[[#This Row],[O]],".",Tabela813[[#This Row],[E]],".",Tabela813[[#This Row],[D1]],".",Tabela813[[#This Row],[D2]],".",Tabela813[[#This Row],[D3]],".",Tabela813[[#This Row],[T]],".",Tabela813[[#This Row],[D4]]),"")</f>
        <v>1.9.2.2.04.0.0.00</v>
      </c>
      <c r="L1341" s="23" t="s">
        <v>541</v>
      </c>
      <c r="M1341" s="20" t="str">
        <f t="shared" si="29"/>
        <v>S</v>
      </c>
      <c r="N1341" s="20">
        <f>IF(VALUE(Tabela813[[#This Row],[RED]]) &gt; 0,1,0) + IF(VALUE(J1341)&gt;0,8,IF(VALUE(I1341)&gt;0,7,IF(VALUE(H1341)&gt;0,6,IF(VALUE(G1341)&gt;0,5,IF(VALUE(F1341)&gt;0,4,IF(VALUE(E1341)&gt;0,3,IF(VALUE(D1341)&gt;0,2,1)))))))</f>
        <v>5</v>
      </c>
      <c r="O1341" s="22" t="s">
        <v>51</v>
      </c>
      <c r="P1341" s="1" t="s">
        <v>542</v>
      </c>
      <c r="Q1341" s="1"/>
      <c r="R1341" s="39"/>
      <c r="S1341" s="154" t="s">
        <v>158</v>
      </c>
      <c r="T1341" s="7" t="str">
        <f>Tabela813[[#This Row],[NR]]&amp;" - "&amp;Tabela813[[#This Row],[Especificação]]</f>
        <v>1.9.2.2.04.0.0.00 - Restituição de Benefícios Assistenciais</v>
      </c>
    </row>
    <row r="1342" spans="1:20" ht="45" x14ac:dyDescent="0.25">
      <c r="A1342" s="179"/>
      <c r="B1342" s="51"/>
      <c r="C1342" s="22" t="s">
        <v>1537</v>
      </c>
      <c r="D1342" s="22" t="s">
        <v>1549</v>
      </c>
      <c r="E1342" s="22" t="s">
        <v>1546</v>
      </c>
      <c r="F1342" s="22" t="s">
        <v>1546</v>
      </c>
      <c r="G1342" s="22" t="s">
        <v>1551</v>
      </c>
      <c r="H1342" s="22" t="s">
        <v>1540</v>
      </c>
      <c r="I1342" s="22" t="s">
        <v>1537</v>
      </c>
      <c r="J1342" s="22" t="s">
        <v>1543</v>
      </c>
      <c r="K1342" s="20" t="str">
        <f>IF(Tabela813[[#This Row],[C]]&lt;&gt;"",IF(Tabela813[[#This Row],[RED]]&lt;&gt;"",(Tabela813[[#This Row],[RED]] &amp; "."),"") &amp; CONCATENATE(Tabela813[[#This Row],[C]],".",Tabela813[[#This Row],[O]],".",Tabela813[[#This Row],[E]],".",Tabela813[[#This Row],[D1]],".",Tabela813[[#This Row],[D2]],".",Tabela813[[#This Row],[D3]],".",Tabela813[[#This Row],[T]],".",Tabela813[[#This Row],[D4]]),"")</f>
        <v>1.9.2.2.04.0.1.00</v>
      </c>
      <c r="L1342" s="23" t="s">
        <v>1421</v>
      </c>
      <c r="M1342" s="20" t="str">
        <f t="shared" si="29"/>
        <v>A</v>
      </c>
      <c r="N1342" s="20">
        <f>IF(VALUE(Tabela813[[#This Row],[RED]]) &gt; 0,1,0) + IF(VALUE(J1342)&gt;0,8,IF(VALUE(I1342)&gt;0,7,IF(VALUE(H1342)&gt;0,6,IF(VALUE(G1342)&gt;0,5,IF(VALUE(F1342)&gt;0,4,IF(VALUE(E1342)&gt;0,3,IF(VALUE(D1342)&gt;0,2,1)))))))</f>
        <v>7</v>
      </c>
      <c r="O1342" s="22" t="s">
        <v>51</v>
      </c>
      <c r="P1342" s="1" t="s">
        <v>542</v>
      </c>
      <c r="Q1342" s="1"/>
      <c r="R1342" s="39"/>
      <c r="S1342" s="154" t="s">
        <v>158</v>
      </c>
      <c r="T1342" s="7" t="str">
        <f>Tabela813[[#This Row],[NR]]&amp;" - "&amp;Tabela813[[#This Row],[Especificação]]</f>
        <v>1.9.2.2.04.0.1.00 - Restituição de Benefícios Assistenciais - Principal</v>
      </c>
    </row>
    <row r="1343" spans="1:20" ht="45" x14ac:dyDescent="0.25">
      <c r="A1343" s="179"/>
      <c r="B1343" s="51"/>
      <c r="C1343" s="22" t="s">
        <v>1537</v>
      </c>
      <c r="D1343" s="22" t="s">
        <v>1549</v>
      </c>
      <c r="E1343" s="22" t="s">
        <v>1546</v>
      </c>
      <c r="F1343" s="22" t="s">
        <v>1546</v>
      </c>
      <c r="G1343" s="22" t="s">
        <v>1551</v>
      </c>
      <c r="H1343" s="22" t="s">
        <v>1540</v>
      </c>
      <c r="I1343" s="22" t="s">
        <v>1546</v>
      </c>
      <c r="J1343" s="22" t="s">
        <v>1543</v>
      </c>
      <c r="K1343" s="20" t="str">
        <f>IF(Tabela813[[#This Row],[C]]&lt;&gt;"",IF(Tabela813[[#This Row],[RED]]&lt;&gt;"",(Tabela813[[#This Row],[RED]] &amp; "."),"") &amp; CONCATENATE(Tabela813[[#This Row],[C]],".",Tabela813[[#This Row],[O]],".",Tabela813[[#This Row],[E]],".",Tabela813[[#This Row],[D1]],".",Tabela813[[#This Row],[D2]],".",Tabela813[[#This Row],[D3]],".",Tabela813[[#This Row],[T]],".",Tabela813[[#This Row],[D4]]),"")</f>
        <v>1.9.2.2.04.0.2.00</v>
      </c>
      <c r="L1343" s="23" t="s">
        <v>3316</v>
      </c>
      <c r="M1343" s="20" t="str">
        <f t="shared" si="29"/>
        <v>A</v>
      </c>
      <c r="N1343" s="20">
        <f>IF(VALUE(Tabela813[[#This Row],[RED]]) &gt; 0,1,0) + IF(VALUE(J1343)&gt;0,8,IF(VALUE(I1343)&gt;0,7,IF(VALUE(H1343)&gt;0,6,IF(VALUE(G1343)&gt;0,5,IF(VALUE(F1343)&gt;0,4,IF(VALUE(E1343)&gt;0,3,IF(VALUE(D1343)&gt;0,2,1)))))))</f>
        <v>7</v>
      </c>
      <c r="O1343" s="22" t="s">
        <v>51</v>
      </c>
      <c r="P1343" s="1" t="s">
        <v>542</v>
      </c>
      <c r="Q1343" s="1"/>
      <c r="R1343" s="39"/>
      <c r="S1343" s="154" t="s">
        <v>158</v>
      </c>
      <c r="T1343" s="7" t="str">
        <f>Tabela813[[#This Row],[NR]]&amp;" - "&amp;Tabela813[[#This Row],[Especificação]]</f>
        <v>1.9.2.2.04.0.2.00 - Restituição de Benefícios Assistenciais - Multas e Juros de Mora</v>
      </c>
    </row>
    <row r="1344" spans="1:20" ht="45" x14ac:dyDescent="0.25">
      <c r="A1344" s="179"/>
      <c r="B1344" s="51"/>
      <c r="C1344" s="22" t="s">
        <v>1537</v>
      </c>
      <c r="D1344" s="22" t="s">
        <v>1549</v>
      </c>
      <c r="E1344" s="22" t="s">
        <v>1546</v>
      </c>
      <c r="F1344" s="22" t="s">
        <v>1546</v>
      </c>
      <c r="G1344" s="22" t="s">
        <v>1552</v>
      </c>
      <c r="H1344" s="22" t="s">
        <v>1540</v>
      </c>
      <c r="I1344" s="22" t="s">
        <v>1540</v>
      </c>
      <c r="J1344" s="22" t="s">
        <v>1543</v>
      </c>
      <c r="K1344" s="20" t="str">
        <f>IF(Tabela813[[#This Row],[C]]&lt;&gt;"",IF(Tabela813[[#This Row],[RED]]&lt;&gt;"",(Tabela813[[#This Row],[RED]] &amp; "."),"") &amp; CONCATENATE(Tabela813[[#This Row],[C]],".",Tabela813[[#This Row],[O]],".",Tabela813[[#This Row],[E]],".",Tabela813[[#This Row],[D1]],".",Tabela813[[#This Row],[D2]],".",Tabela813[[#This Row],[D3]],".",Tabela813[[#This Row],[T]],".",Tabela813[[#This Row],[D4]]),"")</f>
        <v>1.9.2.2.05.0.0.00</v>
      </c>
      <c r="L1344" s="23" t="s">
        <v>543</v>
      </c>
      <c r="M1344" s="20" t="str">
        <f t="shared" si="29"/>
        <v>S</v>
      </c>
      <c r="N1344" s="20">
        <f>IF(VALUE(Tabela813[[#This Row],[RED]]) &gt; 0,1,0) + IF(VALUE(J1344)&gt;0,8,IF(VALUE(I1344)&gt;0,7,IF(VALUE(H1344)&gt;0,6,IF(VALUE(G1344)&gt;0,5,IF(VALUE(F1344)&gt;0,4,IF(VALUE(E1344)&gt;0,3,IF(VALUE(D1344)&gt;0,2,1)))))))</f>
        <v>5</v>
      </c>
      <c r="O1344" s="22" t="s">
        <v>51</v>
      </c>
      <c r="P1344" s="1" t="s">
        <v>544</v>
      </c>
      <c r="Q1344" s="1"/>
      <c r="R1344" s="39"/>
      <c r="S1344" s="154" t="s">
        <v>158</v>
      </c>
      <c r="T1344" s="7" t="str">
        <f>Tabela813[[#This Row],[NR]]&amp;" - "&amp;Tabela813[[#This Row],[Especificação]]</f>
        <v>1.9.2.2.05.0.0.00 - Restituição de Contribuições Previdenciárias Complementares</v>
      </c>
    </row>
    <row r="1345" spans="1:20" ht="45" x14ac:dyDescent="0.25">
      <c r="A1345" s="179"/>
      <c r="B1345" s="51"/>
      <c r="C1345" s="22" t="s">
        <v>1537</v>
      </c>
      <c r="D1345" s="22" t="s">
        <v>1549</v>
      </c>
      <c r="E1345" s="22" t="s">
        <v>1546</v>
      </c>
      <c r="F1345" s="22" t="s">
        <v>1546</v>
      </c>
      <c r="G1345" s="22" t="s">
        <v>1552</v>
      </c>
      <c r="H1345" s="22" t="s">
        <v>1540</v>
      </c>
      <c r="I1345" s="22" t="s">
        <v>1537</v>
      </c>
      <c r="J1345" s="22" t="s">
        <v>1543</v>
      </c>
      <c r="K1345" s="20" t="str">
        <f>IF(Tabela813[[#This Row],[C]]&lt;&gt;"",IF(Tabela813[[#This Row],[RED]]&lt;&gt;"",(Tabela813[[#This Row],[RED]] &amp; "."),"") &amp; CONCATENATE(Tabela813[[#This Row],[C]],".",Tabela813[[#This Row],[O]],".",Tabela813[[#This Row],[E]],".",Tabela813[[#This Row],[D1]],".",Tabela813[[#This Row],[D2]],".",Tabela813[[#This Row],[D3]],".",Tabela813[[#This Row],[T]],".",Tabela813[[#This Row],[D4]]),"")</f>
        <v>1.9.2.2.05.0.1.00</v>
      </c>
      <c r="L1345" s="23" t="s">
        <v>3317</v>
      </c>
      <c r="M1345" s="20" t="str">
        <f t="shared" si="29"/>
        <v>A</v>
      </c>
      <c r="N1345" s="20">
        <f>IF(VALUE(Tabela813[[#This Row],[RED]]) &gt; 0,1,0) + IF(VALUE(J1345)&gt;0,8,IF(VALUE(I1345)&gt;0,7,IF(VALUE(H1345)&gt;0,6,IF(VALUE(G1345)&gt;0,5,IF(VALUE(F1345)&gt;0,4,IF(VALUE(E1345)&gt;0,3,IF(VALUE(D1345)&gt;0,2,1)))))))</f>
        <v>7</v>
      </c>
      <c r="O1345" s="22" t="s">
        <v>51</v>
      </c>
      <c r="P1345" s="1" t="s">
        <v>544</v>
      </c>
      <c r="Q1345" s="1"/>
      <c r="R1345" s="39"/>
      <c r="S1345" s="154" t="s">
        <v>158</v>
      </c>
      <c r="T1345" s="7" t="str">
        <f>Tabela813[[#This Row],[NR]]&amp;" - "&amp;Tabela813[[#This Row],[Especificação]]</f>
        <v>1.9.2.2.05.0.1.00 - Restituição de Contribuições Previdenciárias Complementares - Principal</v>
      </c>
    </row>
    <row r="1346" spans="1:20" ht="45" x14ac:dyDescent="0.25">
      <c r="A1346" s="179"/>
      <c r="B1346" s="51"/>
      <c r="C1346" s="22" t="s">
        <v>1537</v>
      </c>
      <c r="D1346" s="22" t="s">
        <v>1549</v>
      </c>
      <c r="E1346" s="22" t="s">
        <v>1546</v>
      </c>
      <c r="F1346" s="22" t="s">
        <v>1546</v>
      </c>
      <c r="G1346" s="22" t="s">
        <v>1552</v>
      </c>
      <c r="H1346" s="22" t="s">
        <v>1540</v>
      </c>
      <c r="I1346" s="22" t="s">
        <v>1546</v>
      </c>
      <c r="J1346" s="22" t="s">
        <v>1543</v>
      </c>
      <c r="K1346" s="20" t="str">
        <f>IF(Tabela813[[#This Row],[C]]&lt;&gt;"",IF(Tabela813[[#This Row],[RED]]&lt;&gt;"",(Tabela813[[#This Row],[RED]] &amp; "."),"") &amp; CONCATENATE(Tabela813[[#This Row],[C]],".",Tabela813[[#This Row],[O]],".",Tabela813[[#This Row],[E]],".",Tabela813[[#This Row],[D1]],".",Tabela813[[#This Row],[D2]],".",Tabela813[[#This Row],[D3]],".",Tabela813[[#This Row],[T]],".",Tabela813[[#This Row],[D4]]),"")</f>
        <v>1.9.2.2.05.0.2.00</v>
      </c>
      <c r="L1346" s="23" t="s">
        <v>3318</v>
      </c>
      <c r="M1346" s="20" t="str">
        <f t="shared" si="29"/>
        <v>A</v>
      </c>
      <c r="N1346" s="20">
        <f>IF(VALUE(Tabela813[[#This Row],[RED]]) &gt; 0,1,0) + IF(VALUE(J1346)&gt;0,8,IF(VALUE(I1346)&gt;0,7,IF(VALUE(H1346)&gt;0,6,IF(VALUE(G1346)&gt;0,5,IF(VALUE(F1346)&gt;0,4,IF(VALUE(E1346)&gt;0,3,IF(VALUE(D1346)&gt;0,2,1)))))))</f>
        <v>7</v>
      </c>
      <c r="O1346" s="22" t="s">
        <v>51</v>
      </c>
      <c r="P1346" s="1" t="s">
        <v>544</v>
      </c>
      <c r="Q1346" s="1"/>
      <c r="R1346" s="39"/>
      <c r="S1346" s="154" t="s">
        <v>158</v>
      </c>
      <c r="T1346" s="7" t="str">
        <f>Tabela813[[#This Row],[NR]]&amp;" - "&amp;Tabela813[[#This Row],[Especificação]]</f>
        <v>1.9.2.2.05.0.2.00 - Restituição de Contribuições Previdenciárias Complementares - Multas e Juros e Mora</v>
      </c>
    </row>
    <row r="1347" spans="1:20" ht="45" x14ac:dyDescent="0.25">
      <c r="A1347" s="179"/>
      <c r="B1347" s="51"/>
      <c r="C1347" s="22" t="s">
        <v>1537</v>
      </c>
      <c r="D1347" s="22" t="s">
        <v>1549</v>
      </c>
      <c r="E1347" s="22" t="s">
        <v>1546</v>
      </c>
      <c r="F1347" s="22" t="s">
        <v>1546</v>
      </c>
      <c r="G1347" s="22" t="s">
        <v>1554</v>
      </c>
      <c r="H1347" s="22" t="s">
        <v>1540</v>
      </c>
      <c r="I1347" s="22" t="s">
        <v>1540</v>
      </c>
      <c r="J1347" s="22" t="s">
        <v>1543</v>
      </c>
      <c r="K1347" s="20" t="str">
        <f>IF(Tabela813[[#This Row],[C]]&lt;&gt;"",IF(Tabela813[[#This Row],[RED]]&lt;&gt;"",(Tabela813[[#This Row],[RED]] &amp; "."),"") &amp; CONCATENATE(Tabela813[[#This Row],[C]],".",Tabela813[[#This Row],[O]],".",Tabela813[[#This Row],[E]],".",Tabela813[[#This Row],[D1]],".",Tabela813[[#This Row],[D2]],".",Tabela813[[#This Row],[D3]],".",Tabela813[[#This Row],[T]],".",Tabela813[[#This Row],[D4]]),"")</f>
        <v>1.9.2.2.06.0.0.00</v>
      </c>
      <c r="L1347" s="23" t="s">
        <v>545</v>
      </c>
      <c r="M1347" s="20" t="str">
        <f>IF(N1347 &lt; N1350,"S","A")</f>
        <v>S</v>
      </c>
      <c r="N1347" s="20">
        <f>IF(VALUE(Tabela813[[#This Row],[RED]]) &gt; 0,1,0) + IF(VALUE(J1347)&gt;0,8,IF(VALUE(I1347)&gt;0,7,IF(VALUE(H1347)&gt;0,6,IF(VALUE(G1347)&gt;0,5,IF(VALUE(F1347)&gt;0,4,IF(VALUE(E1347)&gt;0,3,IF(VALUE(D1347)&gt;0,2,1)))))))</f>
        <v>5</v>
      </c>
      <c r="O1347" s="22" t="s">
        <v>51</v>
      </c>
      <c r="P1347" s="1" t="s">
        <v>546</v>
      </c>
      <c r="Q1347" s="1"/>
      <c r="R1347" s="39"/>
      <c r="S1347" s="154" t="s">
        <v>158</v>
      </c>
      <c r="T1347" s="7" t="str">
        <f>Tabela813[[#This Row],[NR]]&amp;" - "&amp;Tabela813[[#This Row],[Especificação]]</f>
        <v>1.9.2.2.06.0.0.00 - Restituição de Despesas de Exercícios Anteriores</v>
      </c>
    </row>
    <row r="1348" spans="1:20" ht="45" x14ac:dyDescent="0.25">
      <c r="A1348" s="179"/>
      <c r="B1348" s="163"/>
      <c r="C1348" s="164" t="s">
        <v>1537</v>
      </c>
      <c r="D1348" s="164" t="s">
        <v>1549</v>
      </c>
      <c r="E1348" s="164" t="s">
        <v>1546</v>
      </c>
      <c r="F1348" s="164" t="s">
        <v>1546</v>
      </c>
      <c r="G1348" s="164" t="s">
        <v>1554</v>
      </c>
      <c r="H1348" s="22" t="s">
        <v>1537</v>
      </c>
      <c r="I1348" s="164" t="s">
        <v>1540</v>
      </c>
      <c r="J1348" s="164" t="s">
        <v>1543</v>
      </c>
      <c r="K1348" s="165" t="str">
        <f>IF(Tabela813[[#This Row],[C]]&lt;&gt;"",IF(Tabela813[[#This Row],[RED]]&lt;&gt;"",(Tabela813[[#This Row],[RED]] &amp; "."),"") &amp; CONCATENATE(Tabela813[[#This Row],[C]],".",Tabela813[[#This Row],[O]],".",Tabela813[[#This Row],[E]],".",Tabela813[[#This Row],[D1]],".",Tabela813[[#This Row],[D2]],".",Tabela813[[#This Row],[D3]],".",Tabela813[[#This Row],[T]],".",Tabela813[[#This Row],[D4]]),"")</f>
        <v>1.9.2.2.06.1.0.00</v>
      </c>
      <c r="L1348" s="166" t="s">
        <v>545</v>
      </c>
      <c r="M1348" s="165" t="str">
        <f t="shared" ref="M1348" si="30">IF(N1348 &lt; N1349,"S","A")</f>
        <v>S</v>
      </c>
      <c r="N1348" s="165">
        <f>IF(VALUE(Tabela813[[#This Row],[RED]]) &gt; 0,1,0) + IF(VALUE(J1348)&gt;0,8,IF(VALUE(I1348)&gt;0,7,IF(VALUE(H1348)&gt;0,6,IF(VALUE(G1348)&gt;0,5,IF(VALUE(F1348)&gt;0,4,IF(VALUE(E1348)&gt;0,3,IF(VALUE(D1348)&gt;0,2,1)))))))</f>
        <v>6</v>
      </c>
      <c r="O1348" s="164" t="s">
        <v>51</v>
      </c>
      <c r="P1348" s="1" t="s">
        <v>6565</v>
      </c>
      <c r="Q1348" s="1" t="s">
        <v>6580</v>
      </c>
      <c r="R1348" s="165" t="s">
        <v>14</v>
      </c>
      <c r="S1348" s="154">
        <v>45126</v>
      </c>
      <c r="T1348" s="7" t="str">
        <f>Tabela813[[#This Row],[NR]]&amp;" - "&amp;Tabela813[[#This Row],[Especificação]]</f>
        <v>1.9.2.2.06.1.0.00 - Restituição de Despesas de Exercícios Anteriores</v>
      </c>
    </row>
    <row r="1349" spans="1:20" ht="48" customHeight="1" x14ac:dyDescent="0.25">
      <c r="A1349" s="179"/>
      <c r="B1349" s="163"/>
      <c r="C1349" s="164" t="s">
        <v>1537</v>
      </c>
      <c r="D1349" s="164" t="s">
        <v>1549</v>
      </c>
      <c r="E1349" s="164" t="s">
        <v>1546</v>
      </c>
      <c r="F1349" s="164" t="s">
        <v>1546</v>
      </c>
      <c r="G1349" s="164" t="s">
        <v>1554</v>
      </c>
      <c r="H1349" s="164" t="s">
        <v>1537</v>
      </c>
      <c r="I1349" s="22" t="s">
        <v>1537</v>
      </c>
      <c r="J1349" s="164" t="s">
        <v>1543</v>
      </c>
      <c r="K1349" s="165" t="str">
        <f>IF(Tabela813[[#This Row],[C]]&lt;&gt;"",IF(Tabela813[[#This Row],[RED]]&lt;&gt;"",(Tabela813[[#This Row],[RED]] &amp; "."),"") &amp; CONCATENATE(Tabela813[[#This Row],[C]],".",Tabela813[[#This Row],[O]],".",Tabela813[[#This Row],[E]],".",Tabela813[[#This Row],[D1]],".",Tabela813[[#This Row],[D2]],".",Tabela813[[#This Row],[D3]],".",Tabela813[[#This Row],[T]],".",Tabela813[[#This Row],[D4]]),"")</f>
        <v>1.9.2.2.06.1.1.00</v>
      </c>
      <c r="L1349" s="23" t="s">
        <v>6611</v>
      </c>
      <c r="M1349" s="20" t="s">
        <v>3099</v>
      </c>
      <c r="N1349" s="165">
        <f>IF(VALUE(Tabela813[[#This Row],[RED]]) &gt; 0,1,0) + IF(VALUE(J1349)&gt;0,8,IF(VALUE(I1349)&gt;0,7,IF(VALUE(H1349)&gt;0,6,IF(VALUE(G1349)&gt;0,5,IF(VALUE(F1349)&gt;0,4,IF(VALUE(E1349)&gt;0,3,IF(VALUE(D1349)&gt;0,2,1)))))))</f>
        <v>7</v>
      </c>
      <c r="O1349" s="164" t="s">
        <v>51</v>
      </c>
      <c r="P1349" s="1" t="s">
        <v>6565</v>
      </c>
      <c r="Q1349" s="167"/>
      <c r="R1349" s="20" t="s">
        <v>14</v>
      </c>
      <c r="S1349" s="154">
        <v>45126</v>
      </c>
      <c r="T1349" s="7" t="str">
        <f>Tabela813[[#This Row],[NR]]&amp;" - "&amp;Tabela813[[#This Row],[Especificação]]</f>
        <v>1.9.2.2.06.1.1.00 - Restituição de Despesas de Exercícios Anteriores  - Principal</v>
      </c>
    </row>
    <row r="1350" spans="1:20" ht="30" x14ac:dyDescent="0.25">
      <c r="A1350" s="179"/>
      <c r="B1350" s="51"/>
      <c r="C1350" s="22" t="s">
        <v>1537</v>
      </c>
      <c r="D1350" s="22" t="s">
        <v>1549</v>
      </c>
      <c r="E1350" s="22" t="s">
        <v>1546</v>
      </c>
      <c r="F1350" s="22" t="s">
        <v>1546</v>
      </c>
      <c r="G1350" s="22" t="s">
        <v>1554</v>
      </c>
      <c r="H1350" s="22" t="s">
        <v>1538</v>
      </c>
      <c r="I1350" s="22" t="s">
        <v>1540</v>
      </c>
      <c r="J1350" s="22" t="s">
        <v>1543</v>
      </c>
      <c r="K1350" s="20" t="str">
        <f>IF(Tabela813[[#This Row],[C]]&lt;&gt;"",IF(Tabela813[[#This Row],[RED]]&lt;&gt;"",(Tabela813[[#This Row],[RED]] &amp; "."),"") &amp; CONCATENATE(Tabela813[[#This Row],[C]],".",Tabela813[[#This Row],[O]],".",Tabela813[[#This Row],[E]],".",Tabela813[[#This Row],[D1]],".",Tabela813[[#This Row],[D2]],".",Tabela813[[#This Row],[D3]],".",Tabela813[[#This Row],[T]],".",Tabela813[[#This Row],[D4]]),"")</f>
        <v>1.9.2.2.06.3.0.00</v>
      </c>
      <c r="L1350" s="23" t="s">
        <v>4189</v>
      </c>
      <c r="M1350" s="20" t="str">
        <f t="shared" si="29"/>
        <v>S</v>
      </c>
      <c r="N1350" s="20">
        <f>IF(VALUE(Tabela813[[#This Row],[RED]]) &gt; 0,1,0) + IF(VALUE(J1350)&gt;0,8,IF(VALUE(I1350)&gt;0,7,IF(VALUE(H1350)&gt;0,6,IF(VALUE(G1350)&gt;0,5,IF(VALUE(F1350)&gt;0,4,IF(VALUE(E1350)&gt;0,3,IF(VALUE(D1350)&gt;0,2,1)))))))</f>
        <v>6</v>
      </c>
      <c r="O1350" s="22" t="s">
        <v>51</v>
      </c>
      <c r="P1350" s="1" t="s">
        <v>4190</v>
      </c>
      <c r="Q1350" s="1" t="s">
        <v>4188</v>
      </c>
      <c r="R1350" s="39"/>
      <c r="S1350" s="154" t="s">
        <v>158</v>
      </c>
      <c r="T1350" s="7" t="str">
        <f>Tabela813[[#This Row],[NR]]&amp;" - "&amp;Tabela813[[#This Row],[Especificação]]</f>
        <v>1.9.2.2.06.3.0.00 - Restituição de Despesas Primárias de Exercícios Anteriores</v>
      </c>
    </row>
    <row r="1351" spans="1:20" ht="30" x14ac:dyDescent="0.25">
      <c r="A1351" s="179"/>
      <c r="B1351" s="51"/>
      <c r="C1351" s="22" t="s">
        <v>1537</v>
      </c>
      <c r="D1351" s="22" t="s">
        <v>1549</v>
      </c>
      <c r="E1351" s="22" t="s">
        <v>1546</v>
      </c>
      <c r="F1351" s="22" t="s">
        <v>1546</v>
      </c>
      <c r="G1351" s="22" t="s">
        <v>1554</v>
      </c>
      <c r="H1351" s="22" t="s">
        <v>1538</v>
      </c>
      <c r="I1351" s="22" t="s">
        <v>1537</v>
      </c>
      <c r="J1351" s="22" t="s">
        <v>1543</v>
      </c>
      <c r="K1351" s="20" t="str">
        <f>IF(Tabela813[[#This Row],[C]]&lt;&gt;"",IF(Tabela813[[#This Row],[RED]]&lt;&gt;"",(Tabela813[[#This Row],[RED]] &amp; "."),"") &amp; CONCATENATE(Tabela813[[#This Row],[C]],".",Tabela813[[#This Row],[O]],".",Tabela813[[#This Row],[E]],".",Tabela813[[#This Row],[D1]],".",Tabela813[[#This Row],[D2]],".",Tabela813[[#This Row],[D3]],".",Tabela813[[#This Row],[T]],".",Tabela813[[#This Row],[D4]]),"")</f>
        <v>1.9.2.2.06.3.1.00</v>
      </c>
      <c r="L1351" s="23" t="s">
        <v>4194</v>
      </c>
      <c r="M1351" s="20" t="str">
        <f t="shared" si="29"/>
        <v>A</v>
      </c>
      <c r="N1351" s="20">
        <f>IF(VALUE(Tabela813[[#This Row],[RED]]) &gt; 0,1,0) + IF(VALUE(J1351)&gt;0,8,IF(VALUE(I1351)&gt;0,7,IF(VALUE(H1351)&gt;0,6,IF(VALUE(G1351)&gt;0,5,IF(VALUE(F1351)&gt;0,4,IF(VALUE(E1351)&gt;0,3,IF(VALUE(D1351)&gt;0,2,1)))))))</f>
        <v>7</v>
      </c>
      <c r="O1351" s="22" t="s">
        <v>51</v>
      </c>
      <c r="P1351" s="1" t="s">
        <v>4190</v>
      </c>
      <c r="Q1351" s="1"/>
      <c r="R1351" s="39"/>
      <c r="S1351" s="154" t="s">
        <v>158</v>
      </c>
      <c r="T1351" s="7" t="str">
        <f>Tabela813[[#This Row],[NR]]&amp;" - "&amp;Tabela813[[#This Row],[Especificação]]</f>
        <v>1.9.2.2.06.3.1.00 - Restituição de Despesas Primárias de Exercícios Anteriores - Principal</v>
      </c>
    </row>
    <row r="1352" spans="1:20" ht="30" x14ac:dyDescent="0.25">
      <c r="A1352" s="179"/>
      <c r="B1352" s="51"/>
      <c r="C1352" s="22" t="s">
        <v>1537</v>
      </c>
      <c r="D1352" s="22" t="s">
        <v>1549</v>
      </c>
      <c r="E1352" s="22" t="s">
        <v>1546</v>
      </c>
      <c r="F1352" s="22" t="s">
        <v>1546</v>
      </c>
      <c r="G1352" s="22" t="s">
        <v>1554</v>
      </c>
      <c r="H1352" s="22" t="s">
        <v>1538</v>
      </c>
      <c r="I1352" s="22" t="s">
        <v>1546</v>
      </c>
      <c r="J1352" s="22" t="s">
        <v>1543</v>
      </c>
      <c r="K1352" s="20" t="str">
        <f>IF(Tabela813[[#This Row],[C]]&lt;&gt;"",IF(Tabela813[[#This Row],[RED]]&lt;&gt;"",(Tabela813[[#This Row],[RED]] &amp; "."),"") &amp; CONCATENATE(Tabela813[[#This Row],[C]],".",Tabela813[[#This Row],[O]],".",Tabela813[[#This Row],[E]],".",Tabela813[[#This Row],[D1]],".",Tabela813[[#This Row],[D2]],".",Tabela813[[#This Row],[D3]],".",Tabela813[[#This Row],[T]],".",Tabela813[[#This Row],[D4]]),"")</f>
        <v>1.9.2.2.06.3.2.00</v>
      </c>
      <c r="L1352" s="23" t="s">
        <v>4226</v>
      </c>
      <c r="M1352" s="20" t="str">
        <f t="shared" si="29"/>
        <v>A</v>
      </c>
      <c r="N1352" s="20">
        <f>IF(VALUE(Tabela813[[#This Row],[RED]]) &gt; 0,1,0) + IF(VALUE(J1352)&gt;0,8,IF(VALUE(I1352)&gt;0,7,IF(VALUE(H1352)&gt;0,6,IF(VALUE(G1352)&gt;0,5,IF(VALUE(F1352)&gt;0,4,IF(VALUE(E1352)&gt;0,3,IF(VALUE(D1352)&gt;0,2,1)))))))</f>
        <v>7</v>
      </c>
      <c r="O1352" s="22" t="s">
        <v>51</v>
      </c>
      <c r="P1352" s="1" t="s">
        <v>4190</v>
      </c>
      <c r="Q1352" s="1"/>
      <c r="R1352" s="39"/>
      <c r="S1352" s="154" t="s">
        <v>158</v>
      </c>
      <c r="T1352" s="7" t="str">
        <f>Tabela813[[#This Row],[NR]]&amp;" - "&amp;Tabela813[[#This Row],[Especificação]]</f>
        <v>1.9.2.2.06.3.2.00 - Restituição de Despesas Primárias de Exercícios Anteriores - Multas e Juros de Mora</v>
      </c>
    </row>
    <row r="1353" spans="1:20" ht="30" x14ac:dyDescent="0.25">
      <c r="A1353" s="179"/>
      <c r="B1353" s="51"/>
      <c r="C1353" s="22" t="s">
        <v>1537</v>
      </c>
      <c r="D1353" s="22" t="s">
        <v>1549</v>
      </c>
      <c r="E1353" s="22" t="s">
        <v>1546</v>
      </c>
      <c r="F1353" s="22" t="s">
        <v>1546</v>
      </c>
      <c r="G1353" s="22" t="s">
        <v>1554</v>
      </c>
      <c r="H1353" s="22" t="s">
        <v>1538</v>
      </c>
      <c r="I1353" s="22" t="s">
        <v>1538</v>
      </c>
      <c r="J1353" s="22" t="s">
        <v>1543</v>
      </c>
      <c r="K1353" s="20" t="str">
        <f>IF(Tabela813[[#This Row],[C]]&lt;&gt;"",IF(Tabela813[[#This Row],[RED]]&lt;&gt;"",(Tabela813[[#This Row],[RED]] &amp; "."),"") &amp; CONCATENATE(Tabela813[[#This Row],[C]],".",Tabela813[[#This Row],[O]],".",Tabela813[[#This Row],[E]],".",Tabela813[[#This Row],[D1]],".",Tabela813[[#This Row],[D2]],".",Tabela813[[#This Row],[D3]],".",Tabela813[[#This Row],[T]],".",Tabela813[[#This Row],[D4]]),"")</f>
        <v>1.9.2.2.06.3.3.00</v>
      </c>
      <c r="L1353" s="23" t="s">
        <v>4195</v>
      </c>
      <c r="M1353" s="20" t="str">
        <f t="shared" si="29"/>
        <v>A</v>
      </c>
      <c r="N1353" s="20">
        <f>IF(VALUE(Tabela813[[#This Row],[RED]]) &gt; 0,1,0) + IF(VALUE(J1353)&gt;0,8,IF(VALUE(I1353)&gt;0,7,IF(VALUE(H1353)&gt;0,6,IF(VALUE(G1353)&gt;0,5,IF(VALUE(F1353)&gt;0,4,IF(VALUE(E1353)&gt;0,3,IF(VALUE(D1353)&gt;0,2,1)))))))</f>
        <v>7</v>
      </c>
      <c r="O1353" s="22" t="s">
        <v>51</v>
      </c>
      <c r="P1353" s="1" t="s">
        <v>4190</v>
      </c>
      <c r="Q1353" s="1"/>
      <c r="R1353" s="39"/>
      <c r="S1353" s="154" t="s">
        <v>158</v>
      </c>
      <c r="T1353" s="7" t="str">
        <f>Tabela813[[#This Row],[NR]]&amp;" - "&amp;Tabela813[[#This Row],[Especificação]]</f>
        <v>1.9.2.2.06.3.3.00 - Restituição de Despesas Primárias de Exercícios Anteriores - Dívida Ativa</v>
      </c>
    </row>
    <row r="1354" spans="1:20" ht="30" x14ac:dyDescent="0.25">
      <c r="A1354" s="179"/>
      <c r="B1354" s="51"/>
      <c r="C1354" s="22" t="s">
        <v>1537</v>
      </c>
      <c r="D1354" s="22" t="s">
        <v>1549</v>
      </c>
      <c r="E1354" s="22" t="s">
        <v>1546</v>
      </c>
      <c r="F1354" s="22" t="s">
        <v>1546</v>
      </c>
      <c r="G1354" s="22" t="s">
        <v>1554</v>
      </c>
      <c r="H1354" s="22" t="s">
        <v>1538</v>
      </c>
      <c r="I1354" s="22" t="s">
        <v>1547</v>
      </c>
      <c r="J1354" s="22" t="s">
        <v>1543</v>
      </c>
      <c r="K1354" s="20" t="str">
        <f>IF(Tabela813[[#This Row],[C]]&lt;&gt;"",IF(Tabela813[[#This Row],[RED]]&lt;&gt;"",(Tabela813[[#This Row],[RED]] &amp; "."),"") &amp; CONCATENATE(Tabela813[[#This Row],[C]],".",Tabela813[[#This Row],[O]],".",Tabela813[[#This Row],[E]],".",Tabela813[[#This Row],[D1]],".",Tabela813[[#This Row],[D2]],".",Tabela813[[#This Row],[D3]],".",Tabela813[[#This Row],[T]],".",Tabela813[[#This Row],[D4]]),"")</f>
        <v>1.9.2.2.06.3.4.00</v>
      </c>
      <c r="L1354" s="23" t="s">
        <v>4196</v>
      </c>
      <c r="M1354" s="20" t="str">
        <f t="shared" si="29"/>
        <v>A</v>
      </c>
      <c r="N1354" s="20">
        <f>IF(VALUE(Tabela813[[#This Row],[RED]]) &gt; 0,1,0) + IF(VALUE(J1354)&gt;0,8,IF(VALUE(I1354)&gt;0,7,IF(VALUE(H1354)&gt;0,6,IF(VALUE(G1354)&gt;0,5,IF(VALUE(F1354)&gt;0,4,IF(VALUE(E1354)&gt;0,3,IF(VALUE(D1354)&gt;0,2,1)))))))</f>
        <v>7</v>
      </c>
      <c r="O1354" s="22" t="s">
        <v>51</v>
      </c>
      <c r="P1354" s="1" t="s">
        <v>4190</v>
      </c>
      <c r="Q1354" s="1"/>
      <c r="R1354" s="39"/>
      <c r="S1354" s="154" t="s">
        <v>158</v>
      </c>
      <c r="T1354" s="37" t="str">
        <f>Tabela813[[#This Row],[NR]]&amp;" - "&amp;Tabela813[[#This Row],[Especificação]]</f>
        <v>1.9.2.2.06.3.4.00 - Restituição de Despesas Primárias de Exercícios Anteriores - Dívida Ativa - Multas e Juros de Mora da Dívida Ativa</v>
      </c>
    </row>
    <row r="1355" spans="1:20" ht="30" x14ac:dyDescent="0.25">
      <c r="A1355" s="179"/>
      <c r="B1355" s="51"/>
      <c r="C1355" s="22" t="s">
        <v>1537</v>
      </c>
      <c r="D1355" s="22" t="s">
        <v>1549</v>
      </c>
      <c r="E1355" s="22" t="s">
        <v>1546</v>
      </c>
      <c r="F1355" s="22" t="s">
        <v>1546</v>
      </c>
      <c r="G1355" s="22" t="s">
        <v>1554</v>
      </c>
      <c r="H1355" s="22" t="s">
        <v>1538</v>
      </c>
      <c r="I1355" s="22" t="s">
        <v>1548</v>
      </c>
      <c r="J1355" s="22" t="s">
        <v>1543</v>
      </c>
      <c r="K1355" s="20" t="str">
        <f>IF(Tabela813[[#This Row],[C]]&lt;&gt;"",IF(Tabela813[[#This Row],[RED]]&lt;&gt;"",(Tabela813[[#This Row],[RED]] &amp; "."),"") &amp; CONCATENATE(Tabela813[[#This Row],[C]],".",Tabela813[[#This Row],[O]],".",Tabela813[[#This Row],[E]],".",Tabela813[[#This Row],[D1]],".",Tabela813[[#This Row],[D2]],".",Tabela813[[#This Row],[D3]],".",Tabela813[[#This Row],[T]],".",Tabela813[[#This Row],[D4]]),"")</f>
        <v>1.9.2.2.06.3.5.00</v>
      </c>
      <c r="L1355" s="23" t="s">
        <v>4227</v>
      </c>
      <c r="M1355" s="20" t="str">
        <f t="shared" si="29"/>
        <v>A</v>
      </c>
      <c r="N1355" s="20">
        <f>IF(VALUE(Tabela813[[#This Row],[RED]]) &gt; 0,1,0) + IF(VALUE(J1355)&gt;0,8,IF(VALUE(I1355)&gt;0,7,IF(VALUE(H1355)&gt;0,6,IF(VALUE(G1355)&gt;0,5,IF(VALUE(F1355)&gt;0,4,IF(VALUE(E1355)&gt;0,3,IF(VALUE(D1355)&gt;0,2,1)))))))</f>
        <v>7</v>
      </c>
      <c r="O1355" s="22" t="s">
        <v>51</v>
      </c>
      <c r="P1355" s="1" t="s">
        <v>4190</v>
      </c>
      <c r="Q1355" s="1"/>
      <c r="R1355" s="39"/>
      <c r="S1355" s="154" t="s">
        <v>158</v>
      </c>
      <c r="T1355" s="7" t="str">
        <f>Tabela813[[#This Row],[NR]]&amp;" - "&amp;Tabela813[[#This Row],[Especificação]]</f>
        <v>1.9.2.2.06.3.5.00 - Restituição de Despesas Primárias de Exercícios Anteriores - Multas</v>
      </c>
    </row>
    <row r="1356" spans="1:20" ht="30" x14ac:dyDescent="0.25">
      <c r="A1356" s="179"/>
      <c r="B1356" s="51"/>
      <c r="C1356" s="22" t="s">
        <v>1537</v>
      </c>
      <c r="D1356" s="22" t="s">
        <v>1549</v>
      </c>
      <c r="E1356" s="22" t="s">
        <v>1546</v>
      </c>
      <c r="F1356" s="22" t="s">
        <v>1546</v>
      </c>
      <c r="G1356" s="22" t="s">
        <v>1554</v>
      </c>
      <c r="H1356" s="22" t="s">
        <v>1538</v>
      </c>
      <c r="I1356" s="22" t="s">
        <v>1542</v>
      </c>
      <c r="J1356" s="22" t="s">
        <v>1543</v>
      </c>
      <c r="K1356" s="20" t="str">
        <f>IF(Tabela813[[#This Row],[C]]&lt;&gt;"",IF(Tabela813[[#This Row],[RED]]&lt;&gt;"",(Tabela813[[#This Row],[RED]] &amp; "."),"") &amp; CONCATENATE(Tabela813[[#This Row],[C]],".",Tabela813[[#This Row],[O]],".",Tabela813[[#This Row],[E]],".",Tabela813[[#This Row],[D1]],".",Tabela813[[#This Row],[D2]],".",Tabela813[[#This Row],[D3]],".",Tabela813[[#This Row],[T]],".",Tabela813[[#This Row],[D4]]),"")</f>
        <v>1.9.2.2.06.3.6.00</v>
      </c>
      <c r="L1356" s="23" t="s">
        <v>4197</v>
      </c>
      <c r="M1356" s="20" t="str">
        <f t="shared" si="29"/>
        <v>A</v>
      </c>
      <c r="N1356" s="20">
        <f>IF(VALUE(Tabela813[[#This Row],[RED]]) &gt; 0,1,0) + IF(VALUE(J1356)&gt;0,8,IF(VALUE(I1356)&gt;0,7,IF(VALUE(H1356)&gt;0,6,IF(VALUE(G1356)&gt;0,5,IF(VALUE(F1356)&gt;0,4,IF(VALUE(E1356)&gt;0,3,IF(VALUE(D1356)&gt;0,2,1)))))))</f>
        <v>7</v>
      </c>
      <c r="O1356" s="22" t="s">
        <v>51</v>
      </c>
      <c r="P1356" s="1" t="s">
        <v>4190</v>
      </c>
      <c r="Q1356" s="1"/>
      <c r="R1356" s="39"/>
      <c r="S1356" s="154" t="s">
        <v>158</v>
      </c>
      <c r="T1356" s="7" t="str">
        <f>Tabela813[[#This Row],[NR]]&amp;" - "&amp;Tabela813[[#This Row],[Especificação]]</f>
        <v>1.9.2.2.06.3.6.00 - Restituição de Despesas Primárias de Exercícios Anteriores - Juros de Mora</v>
      </c>
    </row>
    <row r="1357" spans="1:20" ht="30" x14ac:dyDescent="0.25">
      <c r="A1357" s="179"/>
      <c r="B1357" s="51"/>
      <c r="C1357" s="22" t="s">
        <v>1537</v>
      </c>
      <c r="D1357" s="22" t="s">
        <v>1549</v>
      </c>
      <c r="E1357" s="22" t="s">
        <v>1546</v>
      </c>
      <c r="F1357" s="22" t="s">
        <v>1546</v>
      </c>
      <c r="G1357" s="22" t="s">
        <v>1554</v>
      </c>
      <c r="H1357" s="22" t="s">
        <v>1538</v>
      </c>
      <c r="I1357" s="22" t="s">
        <v>1544</v>
      </c>
      <c r="J1357" s="22" t="s">
        <v>1543</v>
      </c>
      <c r="K1357" s="20" t="str">
        <f>IF(Tabela813[[#This Row],[C]]&lt;&gt;"",IF(Tabela813[[#This Row],[RED]]&lt;&gt;"",(Tabela813[[#This Row],[RED]] &amp; "."),"") &amp; CONCATENATE(Tabela813[[#This Row],[C]],".",Tabela813[[#This Row],[O]],".",Tabela813[[#This Row],[E]],".",Tabela813[[#This Row],[D1]],".",Tabela813[[#This Row],[D2]],".",Tabela813[[#This Row],[D3]],".",Tabela813[[#This Row],[T]],".",Tabela813[[#This Row],[D4]]),"")</f>
        <v>1.9.2.2.06.3.7.00</v>
      </c>
      <c r="L1357" s="1" t="s">
        <v>4198</v>
      </c>
      <c r="M1357" s="20" t="str">
        <f t="shared" si="29"/>
        <v>A</v>
      </c>
      <c r="N1357" s="20">
        <f>IF(VALUE(Tabela813[[#This Row],[RED]]) &gt; 0,1,0) + IF(VALUE(J1357)&gt;0,8,IF(VALUE(I1357)&gt;0,7,IF(VALUE(H1357)&gt;0,6,IF(VALUE(G1357)&gt;0,5,IF(VALUE(F1357)&gt;0,4,IF(VALUE(E1357)&gt;0,3,IF(VALUE(D1357)&gt;0,2,1)))))))</f>
        <v>7</v>
      </c>
      <c r="O1357" s="22" t="s">
        <v>51</v>
      </c>
      <c r="P1357" s="1" t="s">
        <v>4190</v>
      </c>
      <c r="Q1357" s="1"/>
      <c r="R1357" s="39"/>
      <c r="S1357" s="154" t="s">
        <v>158</v>
      </c>
      <c r="T1357" s="7" t="str">
        <f>Tabela813[[#This Row],[NR]]&amp;" - "&amp;Tabela813[[#This Row],[Especificação]]</f>
        <v>1.9.2.2.06.3.7.00 - Restituição de Despesas Primárias de Exercícios Anteriores - Dívida Ativa - Multas da Dívida Ativa</v>
      </c>
    </row>
    <row r="1358" spans="1:20" ht="30" x14ac:dyDescent="0.25">
      <c r="A1358" s="179"/>
      <c r="B1358" s="51"/>
      <c r="C1358" s="22" t="s">
        <v>1537</v>
      </c>
      <c r="D1358" s="22" t="s">
        <v>1549</v>
      </c>
      <c r="E1358" s="22" t="s">
        <v>1546</v>
      </c>
      <c r="F1358" s="22" t="s">
        <v>1546</v>
      </c>
      <c r="G1358" s="22" t="s">
        <v>1554</v>
      </c>
      <c r="H1358" s="22" t="s">
        <v>1538</v>
      </c>
      <c r="I1358" s="22" t="s">
        <v>1545</v>
      </c>
      <c r="J1358" s="22" t="s">
        <v>1543</v>
      </c>
      <c r="K1358" s="20" t="str">
        <f>IF(Tabela813[[#This Row],[C]]&lt;&gt;"",IF(Tabela813[[#This Row],[RED]]&lt;&gt;"",(Tabela813[[#This Row],[RED]] &amp; "."),"") &amp; CONCATENATE(Tabela813[[#This Row],[C]],".",Tabela813[[#This Row],[O]],".",Tabela813[[#This Row],[E]],".",Tabela813[[#This Row],[D1]],".",Tabela813[[#This Row],[D2]],".",Tabela813[[#This Row],[D3]],".",Tabela813[[#This Row],[T]],".",Tabela813[[#This Row],[D4]]),"")</f>
        <v>1.9.2.2.06.3.8.00</v>
      </c>
      <c r="L1358" s="1" t="s">
        <v>4199</v>
      </c>
      <c r="M1358" s="20" t="str">
        <f t="shared" si="29"/>
        <v>A</v>
      </c>
      <c r="N1358" s="20">
        <f>IF(VALUE(Tabela813[[#This Row],[RED]]) &gt; 0,1,0) + IF(VALUE(J1358)&gt;0,8,IF(VALUE(I1358)&gt;0,7,IF(VALUE(H1358)&gt;0,6,IF(VALUE(G1358)&gt;0,5,IF(VALUE(F1358)&gt;0,4,IF(VALUE(E1358)&gt;0,3,IF(VALUE(D1358)&gt;0,2,1)))))))</f>
        <v>7</v>
      </c>
      <c r="O1358" s="22" t="s">
        <v>51</v>
      </c>
      <c r="P1358" s="1" t="s">
        <v>4190</v>
      </c>
      <c r="Q1358" s="1"/>
      <c r="R1358" s="39"/>
      <c r="S1358" s="154" t="s">
        <v>158</v>
      </c>
      <c r="T1358" s="7" t="str">
        <f>Tabela813[[#This Row],[NR]]&amp;" - "&amp;Tabela813[[#This Row],[Especificação]]</f>
        <v>1.9.2.2.06.3.8.00 - Restituição de Despesas Primárias de Exercícios Anteriores - Juros de Mora da Dívida Ativa</v>
      </c>
    </row>
    <row r="1359" spans="1:20" ht="30" x14ac:dyDescent="0.25">
      <c r="A1359" s="179"/>
      <c r="B1359" s="46"/>
      <c r="C1359" s="22" t="s">
        <v>1537</v>
      </c>
      <c r="D1359" s="22" t="s">
        <v>1549</v>
      </c>
      <c r="E1359" s="22" t="s">
        <v>1546</v>
      </c>
      <c r="F1359" s="22" t="s">
        <v>1546</v>
      </c>
      <c r="G1359" s="22" t="s">
        <v>1554</v>
      </c>
      <c r="H1359" s="22" t="s">
        <v>1547</v>
      </c>
      <c r="I1359" s="22" t="s">
        <v>1540</v>
      </c>
      <c r="J1359" s="22" t="s">
        <v>1543</v>
      </c>
      <c r="K1359" s="20" t="str">
        <f>IF(Tabela813[[#This Row],[C]]&lt;&gt;"",IF(Tabela813[[#This Row],[RED]]&lt;&gt;"",(Tabela813[[#This Row],[RED]] &amp; "."),"") &amp; CONCATENATE(Tabela813[[#This Row],[C]],".",Tabela813[[#This Row],[O]],".",Tabela813[[#This Row],[E]],".",Tabela813[[#This Row],[D1]],".",Tabela813[[#This Row],[D2]],".",Tabela813[[#This Row],[D3]],".",Tabela813[[#This Row],[T]],".",Tabela813[[#This Row],[D4]]),"")</f>
        <v>1.9.2.2.06.4.0.00</v>
      </c>
      <c r="L1359" s="1" t="s">
        <v>4191</v>
      </c>
      <c r="M1359" s="20" t="str">
        <f t="shared" si="29"/>
        <v>S</v>
      </c>
      <c r="N1359" s="20">
        <f>IF(VALUE(Tabela813[[#This Row],[RED]]) &gt; 0,1,0) + IF(VALUE(J1359)&gt;0,8,IF(VALUE(I1359)&gt;0,7,IF(VALUE(H1359)&gt;0,6,IF(VALUE(G1359)&gt;0,5,IF(VALUE(F1359)&gt;0,4,IF(VALUE(E1359)&gt;0,3,IF(VALUE(D1359)&gt;0,2,1)))))))</f>
        <v>6</v>
      </c>
      <c r="O1359" s="22" t="s">
        <v>51</v>
      </c>
      <c r="P1359" s="1" t="s">
        <v>4192</v>
      </c>
      <c r="Q1359" s="1" t="s">
        <v>4188</v>
      </c>
      <c r="R1359" s="39"/>
      <c r="S1359" s="154" t="s">
        <v>158</v>
      </c>
      <c r="T1359" s="7" t="str">
        <f>Tabela813[[#This Row],[NR]]&amp;" - "&amp;Tabela813[[#This Row],[Especificação]]</f>
        <v>1.9.2.2.06.4.0.00 - Restituição de Despesas Financeiras de Exercícios Anteriores</v>
      </c>
    </row>
    <row r="1360" spans="1:20" ht="30" x14ac:dyDescent="0.25">
      <c r="A1360" s="179"/>
      <c r="B1360" s="51"/>
      <c r="C1360" s="22" t="s">
        <v>1537</v>
      </c>
      <c r="D1360" s="22" t="s">
        <v>1549</v>
      </c>
      <c r="E1360" s="22" t="s">
        <v>1546</v>
      </c>
      <c r="F1360" s="22" t="s">
        <v>1546</v>
      </c>
      <c r="G1360" s="22" t="s">
        <v>1554</v>
      </c>
      <c r="H1360" s="22" t="s">
        <v>1547</v>
      </c>
      <c r="I1360" s="22" t="s">
        <v>1537</v>
      </c>
      <c r="J1360" s="22" t="s">
        <v>1543</v>
      </c>
      <c r="K1360" s="20" t="str">
        <f>IF(Tabela813[[#This Row],[C]]&lt;&gt;"",IF(Tabela813[[#This Row],[RED]]&lt;&gt;"",(Tabela813[[#This Row],[RED]] &amp; "."),"") &amp; CONCATENATE(Tabela813[[#This Row],[C]],".",Tabela813[[#This Row],[O]],".",Tabela813[[#This Row],[E]],".",Tabela813[[#This Row],[D1]],".",Tabela813[[#This Row],[D2]],".",Tabela813[[#This Row],[D3]],".",Tabela813[[#This Row],[T]],".",Tabela813[[#This Row],[D4]]),"")</f>
        <v>1.9.2.2.06.4.1.00</v>
      </c>
      <c r="L1360" s="1" t="s">
        <v>6262</v>
      </c>
      <c r="M1360" s="20" t="str">
        <f t="shared" si="29"/>
        <v>A</v>
      </c>
      <c r="N1360" s="20">
        <f>IF(VALUE(Tabela813[[#This Row],[RED]]) &gt; 0,1,0) + IF(VALUE(J1360)&gt;0,8,IF(VALUE(I1360)&gt;0,7,IF(VALUE(H1360)&gt;0,6,IF(VALUE(G1360)&gt;0,5,IF(VALUE(F1360)&gt;0,4,IF(VALUE(E1360)&gt;0,3,IF(VALUE(D1360)&gt;0,2,1)))))))</f>
        <v>7</v>
      </c>
      <c r="O1360" s="22" t="s">
        <v>51</v>
      </c>
      <c r="P1360" s="1" t="s">
        <v>4192</v>
      </c>
      <c r="Q1360" s="1"/>
      <c r="R1360" s="39"/>
      <c r="S1360" s="154" t="s">
        <v>158</v>
      </c>
      <c r="T1360" s="7" t="str">
        <f>Tabela813[[#This Row],[NR]]&amp;" - "&amp;Tabela813[[#This Row],[Especificação]]</f>
        <v>1.9.2.2.06.4.1.00 - Restituição de Despesas Financeiras de Exercícios Anteriores - Principal</v>
      </c>
    </row>
    <row r="1361" spans="1:22" ht="30" x14ac:dyDescent="0.25">
      <c r="A1361" s="179"/>
      <c r="B1361" s="51"/>
      <c r="C1361" s="22" t="s">
        <v>1537</v>
      </c>
      <c r="D1361" s="22" t="s">
        <v>1549</v>
      </c>
      <c r="E1361" s="22" t="s">
        <v>1546</v>
      </c>
      <c r="F1361" s="22" t="s">
        <v>1546</v>
      </c>
      <c r="G1361" s="22" t="s">
        <v>1554</v>
      </c>
      <c r="H1361" s="22" t="s">
        <v>1547</v>
      </c>
      <c r="I1361" s="22" t="s">
        <v>1546</v>
      </c>
      <c r="J1361" s="22" t="s">
        <v>1543</v>
      </c>
      <c r="K1361" s="20" t="str">
        <f>IF(Tabela813[[#This Row],[C]]&lt;&gt;"",IF(Tabela813[[#This Row],[RED]]&lt;&gt;"",(Tabela813[[#This Row],[RED]] &amp; "."),"") &amp; CONCATENATE(Tabela813[[#This Row],[C]],".",Tabela813[[#This Row],[O]],".",Tabela813[[#This Row],[E]],".",Tabela813[[#This Row],[D1]],".",Tabela813[[#This Row],[D2]],".",Tabela813[[#This Row],[D3]],".",Tabela813[[#This Row],[T]],".",Tabela813[[#This Row],[D4]]),"")</f>
        <v>1.9.2.2.06.4.2.00</v>
      </c>
      <c r="L1361" s="1" t="s">
        <v>4200</v>
      </c>
      <c r="M1361" s="20" t="str">
        <f t="shared" si="29"/>
        <v>A</v>
      </c>
      <c r="N1361" s="20">
        <f>IF(VALUE(Tabela813[[#This Row],[RED]]) &gt; 0,1,0) + IF(VALUE(J1361)&gt;0,8,IF(VALUE(I1361)&gt;0,7,IF(VALUE(H1361)&gt;0,6,IF(VALUE(G1361)&gt;0,5,IF(VALUE(F1361)&gt;0,4,IF(VALUE(E1361)&gt;0,3,IF(VALUE(D1361)&gt;0,2,1)))))))</f>
        <v>7</v>
      </c>
      <c r="O1361" s="22" t="s">
        <v>51</v>
      </c>
      <c r="P1361" s="1" t="s">
        <v>4192</v>
      </c>
      <c r="Q1361" s="1"/>
      <c r="R1361" s="39"/>
      <c r="S1361" s="154" t="s">
        <v>158</v>
      </c>
      <c r="T1361" s="7" t="str">
        <f>Tabela813[[#This Row],[NR]]&amp;" - "&amp;Tabela813[[#This Row],[Especificação]]</f>
        <v>1.9.2.2.06.4.2.00 - Restituição de Despesas Financeiras de Exercícios Anteriores - Multas e Juros de Mora</v>
      </c>
    </row>
    <row r="1362" spans="1:22" ht="30" x14ac:dyDescent="0.25">
      <c r="A1362" s="179"/>
      <c r="B1362" s="51"/>
      <c r="C1362" s="22" t="s">
        <v>1537</v>
      </c>
      <c r="D1362" s="22" t="s">
        <v>1549</v>
      </c>
      <c r="E1362" s="22" t="s">
        <v>1546</v>
      </c>
      <c r="F1362" s="22" t="s">
        <v>1546</v>
      </c>
      <c r="G1362" s="22" t="s">
        <v>1554</v>
      </c>
      <c r="H1362" s="22" t="s">
        <v>1547</v>
      </c>
      <c r="I1362" s="22" t="s">
        <v>1538</v>
      </c>
      <c r="J1362" s="22" t="s">
        <v>1543</v>
      </c>
      <c r="K1362" s="20" t="str">
        <f>IF(Tabela813[[#This Row],[C]]&lt;&gt;"",IF(Tabela813[[#This Row],[RED]]&lt;&gt;"",(Tabela813[[#This Row],[RED]] &amp; "."),"") &amp; CONCATENATE(Tabela813[[#This Row],[C]],".",Tabela813[[#This Row],[O]],".",Tabela813[[#This Row],[E]],".",Tabela813[[#This Row],[D1]],".",Tabela813[[#This Row],[D2]],".",Tabela813[[#This Row],[D3]],".",Tabela813[[#This Row],[T]],".",Tabela813[[#This Row],[D4]]),"")</f>
        <v>1.9.2.2.06.4.3.00</v>
      </c>
      <c r="L1362" s="23" t="s">
        <v>4201</v>
      </c>
      <c r="M1362" s="20" t="str">
        <f t="shared" si="29"/>
        <v>A</v>
      </c>
      <c r="N1362" s="20">
        <f>IF(VALUE(Tabela813[[#This Row],[RED]]) &gt; 0,1,0) + IF(VALUE(J1362)&gt;0,8,IF(VALUE(I1362)&gt;0,7,IF(VALUE(H1362)&gt;0,6,IF(VALUE(G1362)&gt;0,5,IF(VALUE(F1362)&gt;0,4,IF(VALUE(E1362)&gt;0,3,IF(VALUE(D1362)&gt;0,2,1)))))))</f>
        <v>7</v>
      </c>
      <c r="O1362" s="22" t="s">
        <v>51</v>
      </c>
      <c r="P1362" s="1" t="s">
        <v>4192</v>
      </c>
      <c r="Q1362" s="1"/>
      <c r="R1362" s="39"/>
      <c r="S1362" s="154" t="s">
        <v>158</v>
      </c>
      <c r="T1362" s="7" t="str">
        <f>Tabela813[[#This Row],[NR]]&amp;" - "&amp;Tabela813[[#This Row],[Especificação]]</f>
        <v>1.9.2.2.06.4.3.00 - Restituição de Despesas Financeiras de Exercícios Anteriores - Dívida Ativa</v>
      </c>
    </row>
    <row r="1363" spans="1:22" ht="30" x14ac:dyDescent="0.25">
      <c r="A1363" s="179"/>
      <c r="B1363" s="51"/>
      <c r="C1363" s="22" t="s">
        <v>1537</v>
      </c>
      <c r="D1363" s="22" t="s">
        <v>1549</v>
      </c>
      <c r="E1363" s="22" t="s">
        <v>1546</v>
      </c>
      <c r="F1363" s="22" t="s">
        <v>1546</v>
      </c>
      <c r="G1363" s="22" t="s">
        <v>1554</v>
      </c>
      <c r="H1363" s="22" t="s">
        <v>1547</v>
      </c>
      <c r="I1363" s="22" t="s">
        <v>1547</v>
      </c>
      <c r="J1363" s="22" t="s">
        <v>1543</v>
      </c>
      <c r="K1363" s="20" t="str">
        <f>IF(Tabela813[[#This Row],[C]]&lt;&gt;"",IF(Tabela813[[#This Row],[RED]]&lt;&gt;"",(Tabela813[[#This Row],[RED]] &amp; "."),"") &amp; CONCATENATE(Tabela813[[#This Row],[C]],".",Tabela813[[#This Row],[O]],".",Tabela813[[#This Row],[E]],".",Tabela813[[#This Row],[D1]],".",Tabela813[[#This Row],[D2]],".",Tabela813[[#This Row],[D3]],".",Tabela813[[#This Row],[T]],".",Tabela813[[#This Row],[D4]]),"")</f>
        <v>1.9.2.2.06.4.4.00</v>
      </c>
      <c r="L1363" s="23" t="s">
        <v>4202</v>
      </c>
      <c r="M1363" s="20" t="str">
        <f t="shared" si="29"/>
        <v>A</v>
      </c>
      <c r="N1363" s="20">
        <f>IF(VALUE(Tabela813[[#This Row],[RED]]) &gt; 0,1,0) + IF(VALUE(J1363)&gt;0,8,IF(VALUE(I1363)&gt;0,7,IF(VALUE(H1363)&gt;0,6,IF(VALUE(G1363)&gt;0,5,IF(VALUE(F1363)&gt;0,4,IF(VALUE(E1363)&gt;0,3,IF(VALUE(D1363)&gt;0,2,1)))))))</f>
        <v>7</v>
      </c>
      <c r="O1363" s="22" t="s">
        <v>51</v>
      </c>
      <c r="P1363" s="1" t="s">
        <v>4192</v>
      </c>
      <c r="Q1363" s="1"/>
      <c r="R1363" s="39"/>
      <c r="S1363" s="154" t="s">
        <v>158</v>
      </c>
      <c r="T1363" s="7" t="str">
        <f>Tabela813[[#This Row],[NR]]&amp;" - "&amp;Tabela813[[#This Row],[Especificação]]</f>
        <v>1.9.2.2.06.4.4.00 - Restituição de Despesas Financeiras de Exercícios Anteriores - Dívida Ativa - Multas e Juros de Mora da Dívida Ativa</v>
      </c>
    </row>
    <row r="1364" spans="1:22" ht="30" x14ac:dyDescent="0.25">
      <c r="A1364" s="179"/>
      <c r="B1364" s="51"/>
      <c r="C1364" s="22" t="s">
        <v>1537</v>
      </c>
      <c r="D1364" s="22" t="s">
        <v>1549</v>
      </c>
      <c r="E1364" s="22" t="s">
        <v>1546</v>
      </c>
      <c r="F1364" s="22" t="s">
        <v>1546</v>
      </c>
      <c r="G1364" s="22" t="s">
        <v>1554</v>
      </c>
      <c r="H1364" s="22" t="s">
        <v>1547</v>
      </c>
      <c r="I1364" s="22" t="s">
        <v>1548</v>
      </c>
      <c r="J1364" s="22" t="s">
        <v>1543</v>
      </c>
      <c r="K1364" s="20" t="str">
        <f>IF(Tabela813[[#This Row],[C]]&lt;&gt;"",IF(Tabela813[[#This Row],[RED]]&lt;&gt;"",(Tabela813[[#This Row],[RED]] &amp; "."),"") &amp; CONCATENATE(Tabela813[[#This Row],[C]],".",Tabela813[[#This Row],[O]],".",Tabela813[[#This Row],[E]],".",Tabela813[[#This Row],[D1]],".",Tabela813[[#This Row],[D2]],".",Tabela813[[#This Row],[D3]],".",Tabela813[[#This Row],[T]],".",Tabela813[[#This Row],[D4]]),"")</f>
        <v>1.9.2.2.06.4.5.00</v>
      </c>
      <c r="L1364" s="23" t="s">
        <v>4203</v>
      </c>
      <c r="M1364" s="20" t="str">
        <f t="shared" si="29"/>
        <v>A</v>
      </c>
      <c r="N1364" s="20">
        <f>IF(VALUE(Tabela813[[#This Row],[RED]]) &gt; 0,1,0) + IF(VALUE(J1364)&gt;0,8,IF(VALUE(I1364)&gt;0,7,IF(VALUE(H1364)&gt;0,6,IF(VALUE(G1364)&gt;0,5,IF(VALUE(F1364)&gt;0,4,IF(VALUE(E1364)&gt;0,3,IF(VALUE(D1364)&gt;0,2,1)))))))</f>
        <v>7</v>
      </c>
      <c r="O1364" s="22" t="s">
        <v>51</v>
      </c>
      <c r="P1364" s="1" t="s">
        <v>4192</v>
      </c>
      <c r="Q1364" s="1"/>
      <c r="R1364" s="39"/>
      <c r="S1364" s="154" t="s">
        <v>158</v>
      </c>
      <c r="T1364" s="7" t="str">
        <f>Tabela813[[#This Row],[NR]]&amp;" - "&amp;Tabela813[[#This Row],[Especificação]]</f>
        <v>1.9.2.2.06.4.5.00 - Restituição de Despesas Financeiras de Exercícios Anteriores - Multas</v>
      </c>
    </row>
    <row r="1365" spans="1:22" ht="30" x14ac:dyDescent="0.25">
      <c r="A1365" s="179"/>
      <c r="B1365" s="51"/>
      <c r="C1365" s="22" t="s">
        <v>1537</v>
      </c>
      <c r="D1365" s="22" t="s">
        <v>1549</v>
      </c>
      <c r="E1365" s="22" t="s">
        <v>1546</v>
      </c>
      <c r="F1365" s="22" t="s">
        <v>1546</v>
      </c>
      <c r="G1365" s="22" t="s">
        <v>1554</v>
      </c>
      <c r="H1365" s="22" t="s">
        <v>1547</v>
      </c>
      <c r="I1365" s="22" t="s">
        <v>1542</v>
      </c>
      <c r="J1365" s="22" t="s">
        <v>1543</v>
      </c>
      <c r="K1365" s="20" t="str">
        <f>IF(Tabela813[[#This Row],[C]]&lt;&gt;"",IF(Tabela813[[#This Row],[RED]]&lt;&gt;"",(Tabela813[[#This Row],[RED]] &amp; "."),"") &amp; CONCATENATE(Tabela813[[#This Row],[C]],".",Tabela813[[#This Row],[O]],".",Tabela813[[#This Row],[E]],".",Tabela813[[#This Row],[D1]],".",Tabela813[[#This Row],[D2]],".",Tabela813[[#This Row],[D3]],".",Tabela813[[#This Row],[T]],".",Tabela813[[#This Row],[D4]]),"")</f>
        <v>1.9.2.2.06.4.6.00</v>
      </c>
      <c r="L1365" s="1" t="s">
        <v>4204</v>
      </c>
      <c r="M1365" s="20" t="str">
        <f t="shared" si="29"/>
        <v>A</v>
      </c>
      <c r="N1365" s="20">
        <f>IF(VALUE(Tabela813[[#This Row],[RED]]) &gt; 0,1,0) + IF(VALUE(J1365)&gt;0,8,IF(VALUE(I1365)&gt;0,7,IF(VALUE(H1365)&gt;0,6,IF(VALUE(G1365)&gt;0,5,IF(VALUE(F1365)&gt;0,4,IF(VALUE(E1365)&gt;0,3,IF(VALUE(D1365)&gt;0,2,1)))))))</f>
        <v>7</v>
      </c>
      <c r="O1365" s="22" t="s">
        <v>51</v>
      </c>
      <c r="P1365" s="1" t="s">
        <v>4192</v>
      </c>
      <c r="Q1365" s="1"/>
      <c r="R1365" s="39"/>
      <c r="S1365" s="154" t="s">
        <v>158</v>
      </c>
      <c r="T1365" s="7" t="str">
        <f>Tabela813[[#This Row],[NR]]&amp;" - "&amp;Tabela813[[#This Row],[Especificação]]</f>
        <v>1.9.2.2.06.4.6.00 - Restituição de Despesas Financeiras de Exercícios Anteriores - Juros de Mora</v>
      </c>
    </row>
    <row r="1366" spans="1:22" ht="30" x14ac:dyDescent="0.25">
      <c r="A1366" s="179"/>
      <c r="B1366" s="51"/>
      <c r="C1366" s="22" t="s">
        <v>1537</v>
      </c>
      <c r="D1366" s="22" t="s">
        <v>1549</v>
      </c>
      <c r="E1366" s="22" t="s">
        <v>1546</v>
      </c>
      <c r="F1366" s="22" t="s">
        <v>1546</v>
      </c>
      <c r="G1366" s="22" t="s">
        <v>1554</v>
      </c>
      <c r="H1366" s="22" t="s">
        <v>1547</v>
      </c>
      <c r="I1366" s="22" t="s">
        <v>1544</v>
      </c>
      <c r="J1366" s="22" t="s">
        <v>1543</v>
      </c>
      <c r="K1366" s="20" t="str">
        <f>IF(Tabela813[[#This Row],[C]]&lt;&gt;"",IF(Tabela813[[#This Row],[RED]]&lt;&gt;"",(Tabela813[[#This Row],[RED]] &amp; "."),"") &amp; CONCATENATE(Tabela813[[#This Row],[C]],".",Tabela813[[#This Row],[O]],".",Tabela813[[#This Row],[E]],".",Tabela813[[#This Row],[D1]],".",Tabela813[[#This Row],[D2]],".",Tabela813[[#This Row],[D3]],".",Tabela813[[#This Row],[T]],".",Tabela813[[#This Row],[D4]]),"")</f>
        <v>1.9.2.2.06.4.7.00</v>
      </c>
      <c r="L1366" s="1" t="s">
        <v>4228</v>
      </c>
      <c r="M1366" s="20" t="str">
        <f t="shared" si="29"/>
        <v>A</v>
      </c>
      <c r="N1366" s="20">
        <f>IF(VALUE(Tabela813[[#This Row],[RED]]) &gt; 0,1,0) + IF(VALUE(J1366)&gt;0,8,IF(VALUE(I1366)&gt;0,7,IF(VALUE(H1366)&gt;0,6,IF(VALUE(G1366)&gt;0,5,IF(VALUE(F1366)&gt;0,4,IF(VALUE(E1366)&gt;0,3,IF(VALUE(D1366)&gt;0,2,1)))))))</f>
        <v>7</v>
      </c>
      <c r="O1366" s="22" t="s">
        <v>51</v>
      </c>
      <c r="P1366" s="1" t="s">
        <v>4192</v>
      </c>
      <c r="Q1366" s="1"/>
      <c r="R1366" s="39"/>
      <c r="S1366" s="154" t="s">
        <v>158</v>
      </c>
      <c r="T1366" s="7" t="str">
        <f>Tabela813[[#This Row],[NR]]&amp;" - "&amp;Tabela813[[#This Row],[Especificação]]</f>
        <v>1.9.2.2.06.4.7.00 - Restituição de Despesas Financeiras de Exercícios Anteriores - Multas da Dívida Ativa</v>
      </c>
    </row>
    <row r="1367" spans="1:22" s="40" customFormat="1" ht="30" x14ac:dyDescent="0.25">
      <c r="A1367" s="179"/>
      <c r="B1367" s="51"/>
      <c r="C1367" s="22" t="s">
        <v>1537</v>
      </c>
      <c r="D1367" s="22" t="s">
        <v>1549</v>
      </c>
      <c r="E1367" s="22" t="s">
        <v>1546</v>
      </c>
      <c r="F1367" s="22" t="s">
        <v>1546</v>
      </c>
      <c r="G1367" s="22" t="s">
        <v>1554</v>
      </c>
      <c r="H1367" s="22" t="s">
        <v>1547</v>
      </c>
      <c r="I1367" s="22" t="s">
        <v>1545</v>
      </c>
      <c r="J1367" s="22" t="s">
        <v>1543</v>
      </c>
      <c r="K1367" s="20" t="str">
        <f>IF(Tabela813[[#This Row],[C]]&lt;&gt;"",IF(Tabela813[[#This Row],[RED]]&lt;&gt;"",(Tabela813[[#This Row],[RED]] &amp; "."),"") &amp; CONCATENATE(Tabela813[[#This Row],[C]],".",Tabela813[[#This Row],[O]],".",Tabela813[[#This Row],[E]],".",Tabela813[[#This Row],[D1]],".",Tabela813[[#This Row],[D2]],".",Tabela813[[#This Row],[D3]],".",Tabela813[[#This Row],[T]],".",Tabela813[[#This Row],[D4]]),"")</f>
        <v>1.9.2.2.06.4.8.00</v>
      </c>
      <c r="L1367" s="1" t="s">
        <v>4205</v>
      </c>
      <c r="M1367" s="20" t="str">
        <f t="shared" si="29"/>
        <v>A</v>
      </c>
      <c r="N1367" s="20">
        <f>IF(VALUE(Tabela813[[#This Row],[RED]]) &gt; 0,1,0) + IF(VALUE(J1367)&gt;0,8,IF(VALUE(I1367)&gt;0,7,IF(VALUE(H1367)&gt;0,6,IF(VALUE(G1367)&gt;0,5,IF(VALUE(F1367)&gt;0,4,IF(VALUE(E1367)&gt;0,3,IF(VALUE(D1367)&gt;0,2,1)))))))</f>
        <v>7</v>
      </c>
      <c r="O1367" s="22" t="s">
        <v>51</v>
      </c>
      <c r="P1367" s="1" t="s">
        <v>4192</v>
      </c>
      <c r="Q1367" s="1"/>
      <c r="R1367" s="39"/>
      <c r="S1367" s="154" t="s">
        <v>158</v>
      </c>
      <c r="T1367" s="7" t="str">
        <f>Tabela813[[#This Row],[NR]]&amp;" - "&amp;Tabela813[[#This Row],[Especificação]]</f>
        <v>1.9.2.2.06.4.8.00 - Restituição de Despesas Financeiras de Exercícios Anteriores - Juros de Mora da Dívida Ativa</v>
      </c>
      <c r="U1367" s="7"/>
      <c r="V1367" s="7"/>
    </row>
    <row r="1368" spans="1:22" ht="45" x14ac:dyDescent="0.25">
      <c r="A1368" s="179"/>
      <c r="B1368" s="51"/>
      <c r="C1368" s="22" t="s">
        <v>1537</v>
      </c>
      <c r="D1368" s="22" t="s">
        <v>1549</v>
      </c>
      <c r="E1368" s="22" t="s">
        <v>1546</v>
      </c>
      <c r="F1368" s="22" t="s">
        <v>1546</v>
      </c>
      <c r="G1368" s="22" t="s">
        <v>1557</v>
      </c>
      <c r="H1368" s="22" t="s">
        <v>1540</v>
      </c>
      <c r="I1368" s="22" t="s">
        <v>1540</v>
      </c>
      <c r="J1368" s="22" t="s">
        <v>1543</v>
      </c>
      <c r="K1368" s="20" t="str">
        <f>IF(Tabela813[[#This Row],[C]]&lt;&gt;"",IF(Tabela813[[#This Row],[RED]]&lt;&gt;"",(Tabela813[[#This Row],[RED]] &amp; "."),"") &amp; CONCATENATE(Tabela813[[#This Row],[C]],".",Tabela813[[#This Row],[O]],".",Tabela813[[#This Row],[E]],".",Tabela813[[#This Row],[D1]],".",Tabela813[[#This Row],[D2]],".",Tabela813[[#This Row],[D3]],".",Tabela813[[#This Row],[T]],".",Tabela813[[#This Row],[D4]]),"")</f>
        <v>1.9.2.2.09.0.0.00</v>
      </c>
      <c r="L1368" s="1" t="s">
        <v>4511</v>
      </c>
      <c r="M1368" s="20" t="str">
        <f t="shared" si="29"/>
        <v>S</v>
      </c>
      <c r="N1368" s="20">
        <f>IF(VALUE(Tabela813[[#This Row],[RED]]) &gt; 0,1,0) + IF(VALUE(J1368)&gt;0,8,IF(VALUE(I1368)&gt;0,7,IF(VALUE(H1368)&gt;0,6,IF(VALUE(G1368)&gt;0,5,IF(VALUE(F1368)&gt;0,4,IF(VALUE(E1368)&gt;0,3,IF(VALUE(D1368)&gt;0,2,1)))))))</f>
        <v>5</v>
      </c>
      <c r="O1368" s="22" t="s">
        <v>51</v>
      </c>
      <c r="P1368" s="1" t="s">
        <v>547</v>
      </c>
      <c r="Q1368" s="1" t="s">
        <v>5932</v>
      </c>
      <c r="R1368" s="39"/>
      <c r="S1368" s="154"/>
      <c r="T1368" s="7" t="str">
        <f>Tabela813[[#This Row],[NR]]&amp;" - "&amp;Tabela813[[#This Row],[Especificação]]</f>
        <v>1.9.2.2.09.0.0.00 - Restituição de Recursos de Fomento e de Subvenções Financeiras</v>
      </c>
    </row>
    <row r="1369" spans="1:22" ht="45" x14ac:dyDescent="0.25">
      <c r="A1369" s="179"/>
      <c r="B1369" s="51"/>
      <c r="C1369" s="22" t="s">
        <v>1537</v>
      </c>
      <c r="D1369" s="22" t="s">
        <v>1549</v>
      </c>
      <c r="E1369" s="22" t="s">
        <v>1546</v>
      </c>
      <c r="F1369" s="22" t="s">
        <v>1546</v>
      </c>
      <c r="G1369" s="22" t="s">
        <v>1557</v>
      </c>
      <c r="H1369" s="22" t="s">
        <v>1540</v>
      </c>
      <c r="I1369" s="22" t="s">
        <v>1537</v>
      </c>
      <c r="J1369" s="22" t="s">
        <v>1543</v>
      </c>
      <c r="K1369" s="20" t="str">
        <f>IF(Tabela813[[#This Row],[C]]&lt;&gt;"",IF(Tabela813[[#This Row],[RED]]&lt;&gt;"",(Tabela813[[#This Row],[RED]] &amp; "."),"") &amp; CONCATENATE(Tabela813[[#This Row],[C]],".",Tabela813[[#This Row],[O]],".",Tabela813[[#This Row],[E]],".",Tabela813[[#This Row],[D1]],".",Tabela813[[#This Row],[D2]],".",Tabela813[[#This Row],[D3]],".",Tabela813[[#This Row],[T]],".",Tabela813[[#This Row],[D4]]),"")</f>
        <v>1.9.2.2.09.0.1.00</v>
      </c>
      <c r="L1369" s="1" t="s">
        <v>6100</v>
      </c>
      <c r="M1369" s="20" t="str">
        <f t="shared" si="29"/>
        <v>A</v>
      </c>
      <c r="N1369" s="20">
        <f>IF(VALUE(Tabela813[[#This Row],[RED]]) &gt; 0,1,0) + IF(VALUE(J1369)&gt;0,8,IF(VALUE(I1369)&gt;0,7,IF(VALUE(H1369)&gt;0,6,IF(VALUE(G1369)&gt;0,5,IF(VALUE(F1369)&gt;0,4,IF(VALUE(E1369)&gt;0,3,IF(VALUE(D1369)&gt;0,2,1)))))))</f>
        <v>7</v>
      </c>
      <c r="O1369" s="22" t="s">
        <v>51</v>
      </c>
      <c r="P1369" s="1" t="s">
        <v>547</v>
      </c>
      <c r="Q1369" s="1"/>
      <c r="R1369" s="39"/>
      <c r="S1369" s="154"/>
      <c r="T1369" s="7" t="str">
        <f>Tabela813[[#This Row],[NR]]&amp;" - "&amp;Tabela813[[#This Row],[Especificação]]</f>
        <v>1.9.2.2.09.0.1.00 - Restituição de Recursos de Fomento e de Subvenções Financeiras - Principal</v>
      </c>
    </row>
    <row r="1370" spans="1:22" ht="60" x14ac:dyDescent="0.25">
      <c r="A1370" s="179"/>
      <c r="B1370" s="51"/>
      <c r="C1370" s="22" t="s">
        <v>1537</v>
      </c>
      <c r="D1370" s="22" t="s">
        <v>1549</v>
      </c>
      <c r="E1370" s="22" t="s">
        <v>1546</v>
      </c>
      <c r="F1370" s="22" t="s">
        <v>1546</v>
      </c>
      <c r="G1370" s="22" t="s">
        <v>1558</v>
      </c>
      <c r="H1370" s="22" t="s">
        <v>1540</v>
      </c>
      <c r="I1370" s="22" t="s">
        <v>1540</v>
      </c>
      <c r="J1370" s="22" t="s">
        <v>1543</v>
      </c>
      <c r="K1370" s="20" t="str">
        <f>IF(Tabela813[[#This Row],[C]]&lt;&gt;"",IF(Tabela813[[#This Row],[RED]]&lt;&gt;"",(Tabela813[[#This Row],[RED]] &amp; "."),"") &amp; CONCATENATE(Tabela813[[#This Row],[C]],".",Tabela813[[#This Row],[O]],".",Tabela813[[#This Row],[E]],".",Tabela813[[#This Row],[D1]],".",Tabela813[[#This Row],[D2]],".",Tabela813[[#This Row],[D3]],".",Tabela813[[#This Row],[T]],".",Tabela813[[#This Row],[D4]]),"")</f>
        <v>1.9.2.2.10.0.0.00</v>
      </c>
      <c r="L1370" s="23" t="s">
        <v>548</v>
      </c>
      <c r="M1370" s="20" t="str">
        <f t="shared" si="29"/>
        <v>S</v>
      </c>
      <c r="N1370" s="20">
        <f>IF(VALUE(Tabela813[[#This Row],[RED]]) &gt; 0,1,0) + IF(VALUE(J1370)&gt;0,8,IF(VALUE(I1370)&gt;0,7,IF(VALUE(H1370)&gt;0,6,IF(VALUE(G1370)&gt;0,5,IF(VALUE(F1370)&gt;0,4,IF(VALUE(E1370)&gt;0,3,IF(VALUE(D1370)&gt;0,2,1)))))))</f>
        <v>5</v>
      </c>
      <c r="O1370" s="22" t="s">
        <v>51</v>
      </c>
      <c r="P1370" s="1" t="s">
        <v>549</v>
      </c>
      <c r="Q1370" s="1"/>
      <c r="R1370" s="39"/>
      <c r="S1370" s="154" t="s">
        <v>158</v>
      </c>
      <c r="T1370" s="7" t="str">
        <f>Tabela813[[#This Row],[NR]]&amp;" - "&amp;Tabela813[[#This Row],[Especificação]]</f>
        <v>1.9.2.2.10.0.0.00 - Restituição Decorrente da Não Aplicação de Incentivos Fiscais</v>
      </c>
    </row>
    <row r="1371" spans="1:22" ht="60" x14ac:dyDescent="0.25">
      <c r="A1371" s="179"/>
      <c r="B1371" s="51"/>
      <c r="C1371" s="22" t="s">
        <v>1537</v>
      </c>
      <c r="D1371" s="22" t="s">
        <v>1549</v>
      </c>
      <c r="E1371" s="22" t="s">
        <v>1546</v>
      </c>
      <c r="F1371" s="22" t="s">
        <v>1546</v>
      </c>
      <c r="G1371" s="22" t="s">
        <v>1558</v>
      </c>
      <c r="H1371" s="22" t="s">
        <v>1537</v>
      </c>
      <c r="I1371" s="22" t="s">
        <v>1540</v>
      </c>
      <c r="J1371" s="22" t="s">
        <v>1543</v>
      </c>
      <c r="K1371" s="20" t="str">
        <f>IF(Tabela813[[#This Row],[C]]&lt;&gt;"",IF(Tabela813[[#This Row],[RED]]&lt;&gt;"",(Tabela813[[#This Row],[RED]] &amp; "."),"") &amp; CONCATENATE(Tabela813[[#This Row],[C]],".",Tabela813[[#This Row],[O]],".",Tabela813[[#This Row],[E]],".",Tabela813[[#This Row],[D1]],".",Tabela813[[#This Row],[D2]],".",Tabela813[[#This Row],[D3]],".",Tabela813[[#This Row],[T]],".",Tabela813[[#This Row],[D4]]),"")</f>
        <v>1.9.2.2.10.1.0.00</v>
      </c>
      <c r="L1371" s="23" t="s">
        <v>550</v>
      </c>
      <c r="M1371" s="20" t="str">
        <f t="shared" si="29"/>
        <v>S</v>
      </c>
      <c r="N1371" s="20">
        <f>IF(VALUE(Tabela813[[#This Row],[RED]]) &gt; 0,1,0) + IF(VALUE(J1371)&gt;0,8,IF(VALUE(I1371)&gt;0,7,IF(VALUE(H1371)&gt;0,6,IF(VALUE(G1371)&gt;0,5,IF(VALUE(F1371)&gt;0,4,IF(VALUE(E1371)&gt;0,3,IF(VALUE(D1371)&gt;0,2,1)))))))</f>
        <v>6</v>
      </c>
      <c r="O1371" s="22" t="s">
        <v>51</v>
      </c>
      <c r="P1371" s="1" t="s">
        <v>551</v>
      </c>
      <c r="Q1371" s="1"/>
      <c r="R1371" s="39"/>
      <c r="S1371" s="154" t="s">
        <v>158</v>
      </c>
      <c r="T1371" s="7" t="str">
        <f>Tabela813[[#This Row],[NR]]&amp;" - "&amp;Tabela813[[#This Row],[Especificação]]</f>
        <v>1.9.2.2.10.1.0.00 - Restituição Decorrente da Não Aplicação de Incentivos Fiscais Relativos à Lei Rouanet</v>
      </c>
    </row>
    <row r="1372" spans="1:22" ht="60" x14ac:dyDescent="0.25">
      <c r="A1372" s="179"/>
      <c r="B1372" s="51"/>
      <c r="C1372" s="22" t="s">
        <v>1537</v>
      </c>
      <c r="D1372" s="22" t="s">
        <v>1549</v>
      </c>
      <c r="E1372" s="22" t="s">
        <v>1546</v>
      </c>
      <c r="F1372" s="22" t="s">
        <v>1546</v>
      </c>
      <c r="G1372" s="22" t="s">
        <v>1558</v>
      </c>
      <c r="H1372" s="22" t="s">
        <v>1537</v>
      </c>
      <c r="I1372" s="22" t="s">
        <v>1537</v>
      </c>
      <c r="J1372" s="22" t="s">
        <v>1543</v>
      </c>
      <c r="K1372" s="20" t="str">
        <f>IF(Tabela813[[#This Row],[C]]&lt;&gt;"",IF(Tabela813[[#This Row],[RED]]&lt;&gt;"",(Tabela813[[#This Row],[RED]] &amp; "."),"") &amp; CONCATENATE(Tabela813[[#This Row],[C]],".",Tabela813[[#This Row],[O]],".",Tabela813[[#This Row],[E]],".",Tabela813[[#This Row],[D1]],".",Tabela813[[#This Row],[D2]],".",Tabela813[[#This Row],[D3]],".",Tabela813[[#This Row],[T]],".",Tabela813[[#This Row],[D4]]),"")</f>
        <v>1.9.2.2.10.1.1.00</v>
      </c>
      <c r="L1372" s="23" t="s">
        <v>3319</v>
      </c>
      <c r="M1372" s="20" t="str">
        <f t="shared" si="29"/>
        <v>A</v>
      </c>
      <c r="N1372" s="20">
        <f>IF(VALUE(Tabela813[[#This Row],[RED]]) &gt; 0,1,0) + IF(VALUE(J1372)&gt;0,8,IF(VALUE(I1372)&gt;0,7,IF(VALUE(H1372)&gt;0,6,IF(VALUE(G1372)&gt;0,5,IF(VALUE(F1372)&gt;0,4,IF(VALUE(E1372)&gt;0,3,IF(VALUE(D1372)&gt;0,2,1)))))))</f>
        <v>7</v>
      </c>
      <c r="O1372" s="22" t="s">
        <v>51</v>
      </c>
      <c r="P1372" s="1" t="s">
        <v>549</v>
      </c>
      <c r="Q1372" s="1"/>
      <c r="R1372" s="39"/>
      <c r="S1372" s="154" t="s">
        <v>158</v>
      </c>
      <c r="T1372" s="7" t="str">
        <f>Tabela813[[#This Row],[NR]]&amp;" - "&amp;Tabela813[[#This Row],[Especificação]]</f>
        <v>1.9.2.2.10.1.1.00 - Restituição Decorrente da Não Aplicação de Incentivos Fiscais Relativos à Lei Rouanet - Principal</v>
      </c>
    </row>
    <row r="1373" spans="1:22" ht="60" x14ac:dyDescent="0.25">
      <c r="A1373" s="179"/>
      <c r="B1373" s="51"/>
      <c r="C1373" s="22" t="s">
        <v>1537</v>
      </c>
      <c r="D1373" s="22" t="s">
        <v>1549</v>
      </c>
      <c r="E1373" s="22" t="s">
        <v>1546</v>
      </c>
      <c r="F1373" s="22" t="s">
        <v>1546</v>
      </c>
      <c r="G1373" s="22" t="s">
        <v>1558</v>
      </c>
      <c r="H1373" s="22" t="s">
        <v>1537</v>
      </c>
      <c r="I1373" s="22" t="s">
        <v>1546</v>
      </c>
      <c r="J1373" s="22" t="s">
        <v>1543</v>
      </c>
      <c r="K1373" s="20" t="str">
        <f>IF(Tabela813[[#This Row],[C]]&lt;&gt;"",IF(Tabela813[[#This Row],[RED]]&lt;&gt;"",(Tabela813[[#This Row],[RED]] &amp; "."),"") &amp; CONCATENATE(Tabela813[[#This Row],[C]],".",Tabela813[[#This Row],[O]],".",Tabela813[[#This Row],[E]],".",Tabela813[[#This Row],[D1]],".",Tabela813[[#This Row],[D2]],".",Tabela813[[#This Row],[D3]],".",Tabela813[[#This Row],[T]],".",Tabela813[[#This Row],[D4]]),"")</f>
        <v>1.9.2.2.10.1.2.00</v>
      </c>
      <c r="L1373" s="23" t="s">
        <v>3848</v>
      </c>
      <c r="M1373" s="20" t="str">
        <f t="shared" si="29"/>
        <v>A</v>
      </c>
      <c r="N1373" s="20">
        <f>IF(VALUE(Tabela813[[#This Row],[RED]]) &gt; 0,1,0) + IF(VALUE(J1373)&gt;0,8,IF(VALUE(I1373)&gt;0,7,IF(VALUE(H1373)&gt;0,6,IF(VALUE(G1373)&gt;0,5,IF(VALUE(F1373)&gt;0,4,IF(VALUE(E1373)&gt;0,3,IF(VALUE(D1373)&gt;0,2,1)))))))</f>
        <v>7</v>
      </c>
      <c r="O1373" s="22" t="s">
        <v>51</v>
      </c>
      <c r="P1373" s="1" t="s">
        <v>549</v>
      </c>
      <c r="Q1373" s="1"/>
      <c r="R1373" s="39"/>
      <c r="S1373" s="154" t="s">
        <v>158</v>
      </c>
      <c r="T1373" s="7" t="str">
        <f>Tabela813[[#This Row],[NR]]&amp;" - "&amp;Tabela813[[#This Row],[Especificação]]</f>
        <v>1.9.2.2.10.1.2.00 - Restituição Decorrente da Não Aplicação de Incentivos Fiscais Relativos à Lei Rouanet - Multas e Juros de Mora</v>
      </c>
    </row>
    <row r="1374" spans="1:22" ht="60" x14ac:dyDescent="0.25">
      <c r="A1374" s="179"/>
      <c r="B1374" s="51"/>
      <c r="C1374" s="22" t="s">
        <v>1537</v>
      </c>
      <c r="D1374" s="22" t="s">
        <v>1549</v>
      </c>
      <c r="E1374" s="22" t="s">
        <v>1546</v>
      </c>
      <c r="F1374" s="22" t="s">
        <v>1546</v>
      </c>
      <c r="G1374" s="22" t="s">
        <v>1558</v>
      </c>
      <c r="H1374" s="22" t="s">
        <v>1537</v>
      </c>
      <c r="I1374" s="22" t="s">
        <v>1548</v>
      </c>
      <c r="J1374" s="22" t="s">
        <v>1543</v>
      </c>
      <c r="K1374" s="20" t="str">
        <f>IF(Tabela813[[#This Row],[C]]&lt;&gt;"",IF(Tabela813[[#This Row],[RED]]&lt;&gt;"",(Tabela813[[#This Row],[RED]] &amp; "."),"") &amp; CONCATENATE(Tabela813[[#This Row],[C]],".",Tabela813[[#This Row],[O]],".",Tabela813[[#This Row],[E]],".",Tabela813[[#This Row],[D1]],".",Tabela813[[#This Row],[D2]],".",Tabela813[[#This Row],[D3]],".",Tabela813[[#This Row],[T]],".",Tabela813[[#This Row],[D4]]),"")</f>
        <v>1.9.2.2.10.1.5.00</v>
      </c>
      <c r="L1374" s="23" t="s">
        <v>3320</v>
      </c>
      <c r="M1374" s="20" t="str">
        <f t="shared" si="29"/>
        <v>A</v>
      </c>
      <c r="N1374" s="20">
        <f>IF(VALUE(Tabela813[[#This Row],[RED]]) &gt; 0,1,0) + IF(VALUE(J1374)&gt;0,8,IF(VALUE(I1374)&gt;0,7,IF(VALUE(H1374)&gt;0,6,IF(VALUE(G1374)&gt;0,5,IF(VALUE(F1374)&gt;0,4,IF(VALUE(E1374)&gt;0,3,IF(VALUE(D1374)&gt;0,2,1)))))))</f>
        <v>7</v>
      </c>
      <c r="O1374" s="22" t="s">
        <v>51</v>
      </c>
      <c r="P1374" s="1" t="s">
        <v>549</v>
      </c>
      <c r="Q1374" s="1"/>
      <c r="R1374" s="39"/>
      <c r="S1374" s="154" t="s">
        <v>158</v>
      </c>
      <c r="T1374" s="7" t="str">
        <f>Tabela813[[#This Row],[NR]]&amp;" - "&amp;Tabela813[[#This Row],[Especificação]]</f>
        <v>1.9.2.2.10.1.5.00 - Restituição Decorrente da Não Aplicação de Incentivos Fiscais Relativos à Lei Rouanet - Multas</v>
      </c>
    </row>
    <row r="1375" spans="1:22" ht="60" x14ac:dyDescent="0.25">
      <c r="A1375" s="179"/>
      <c r="B1375" s="51"/>
      <c r="C1375" s="22" t="s">
        <v>1537</v>
      </c>
      <c r="D1375" s="22" t="s">
        <v>1549</v>
      </c>
      <c r="E1375" s="22" t="s">
        <v>1546</v>
      </c>
      <c r="F1375" s="22" t="s">
        <v>1546</v>
      </c>
      <c r="G1375" s="22" t="s">
        <v>1558</v>
      </c>
      <c r="H1375" s="22" t="s">
        <v>1537</v>
      </c>
      <c r="I1375" s="22" t="s">
        <v>1542</v>
      </c>
      <c r="J1375" s="22" t="s">
        <v>1543</v>
      </c>
      <c r="K1375" s="20" t="str">
        <f>IF(Tabela813[[#This Row],[C]]&lt;&gt;"",IF(Tabela813[[#This Row],[RED]]&lt;&gt;"",(Tabela813[[#This Row],[RED]] &amp; "."),"") &amp; CONCATENATE(Tabela813[[#This Row],[C]],".",Tabela813[[#This Row],[O]],".",Tabela813[[#This Row],[E]],".",Tabela813[[#This Row],[D1]],".",Tabela813[[#This Row],[D2]],".",Tabela813[[#This Row],[D3]],".",Tabela813[[#This Row],[T]],".",Tabela813[[#This Row],[D4]]),"")</f>
        <v>1.9.2.2.10.1.6.00</v>
      </c>
      <c r="L1375" s="23" t="s">
        <v>3321</v>
      </c>
      <c r="M1375" s="20" t="str">
        <f t="shared" si="29"/>
        <v>A</v>
      </c>
      <c r="N1375" s="20">
        <f>IF(VALUE(Tabela813[[#This Row],[RED]]) &gt; 0,1,0) + IF(VALUE(J1375)&gt;0,8,IF(VALUE(I1375)&gt;0,7,IF(VALUE(H1375)&gt;0,6,IF(VALUE(G1375)&gt;0,5,IF(VALUE(F1375)&gt;0,4,IF(VALUE(E1375)&gt;0,3,IF(VALUE(D1375)&gt;0,2,1)))))))</f>
        <v>7</v>
      </c>
      <c r="O1375" s="22" t="s">
        <v>51</v>
      </c>
      <c r="P1375" s="1" t="s">
        <v>549</v>
      </c>
      <c r="Q1375" s="1"/>
      <c r="R1375" s="39"/>
      <c r="S1375" s="154" t="s">
        <v>158</v>
      </c>
      <c r="T1375" s="7" t="str">
        <f>Tabela813[[#This Row],[NR]]&amp;" - "&amp;Tabela813[[#This Row],[Especificação]]</f>
        <v>1.9.2.2.10.1.6.00 - Restituição Decorrente da Não Aplicação de Incentivos Fiscais Relativos à Lei Rouanet - Juros de Mora</v>
      </c>
    </row>
    <row r="1376" spans="1:22" ht="69.75" customHeight="1" x14ac:dyDescent="0.25">
      <c r="A1376" s="179"/>
      <c r="B1376" s="51"/>
      <c r="C1376" s="22" t="s">
        <v>1537</v>
      </c>
      <c r="D1376" s="22" t="s">
        <v>1549</v>
      </c>
      <c r="E1376" s="22" t="s">
        <v>1546</v>
      </c>
      <c r="F1376" s="22" t="s">
        <v>1546</v>
      </c>
      <c r="G1376" s="22" t="s">
        <v>1570</v>
      </c>
      <c r="H1376" s="22" t="s">
        <v>1540</v>
      </c>
      <c r="I1376" s="22" t="s">
        <v>1540</v>
      </c>
      <c r="J1376" s="22" t="s">
        <v>1543</v>
      </c>
      <c r="K1376" s="20" t="str">
        <f>IF(Tabela813[[#This Row],[C]]&lt;&gt;"",IF(Tabela813[[#This Row],[RED]]&lt;&gt;"",(Tabela813[[#This Row],[RED]] &amp; "."),"") &amp; CONCATENATE(Tabela813[[#This Row],[C]],".",Tabela813[[#This Row],[O]],".",Tabela813[[#This Row],[E]],".",Tabela813[[#This Row],[D1]],".",Tabela813[[#This Row],[D2]],".",Tabela813[[#This Row],[D3]],".",Tabela813[[#This Row],[T]],".",Tabela813[[#This Row],[D4]]),"")</f>
        <v>1.9.2.2.50.0.0.00</v>
      </c>
      <c r="L1376" s="23" t="s">
        <v>552</v>
      </c>
      <c r="M1376" s="20" t="str">
        <f t="shared" si="29"/>
        <v>S</v>
      </c>
      <c r="N1376" s="20">
        <f>IF(VALUE(Tabela813[[#This Row],[RED]]) &gt; 0,1,0) + IF(VALUE(J1376)&gt;0,8,IF(VALUE(I1376)&gt;0,7,IF(VALUE(H1376)&gt;0,6,IF(VALUE(G1376)&gt;0,5,IF(VALUE(F1376)&gt;0,4,IF(VALUE(E1376)&gt;0,3,IF(VALUE(D1376)&gt;0,2,1)))))))</f>
        <v>5</v>
      </c>
      <c r="O1376" s="22" t="s">
        <v>55</v>
      </c>
      <c r="P1376" s="1" t="s">
        <v>553</v>
      </c>
      <c r="Q1376" s="1"/>
      <c r="R1376" s="39"/>
      <c r="S1376" s="154" t="s">
        <v>158</v>
      </c>
      <c r="T1376" s="7" t="str">
        <f>Tabela813[[#This Row],[NR]]&amp;" - "&amp;Tabela813[[#This Row],[Especificação]]</f>
        <v>1.9.2.2.50.0.0.00 - Restituições de Recursos Recebidos do SUS</v>
      </c>
    </row>
    <row r="1377" spans="1:20" x14ac:dyDescent="0.25">
      <c r="A1377" s="179"/>
      <c r="B1377" s="51"/>
      <c r="C1377" s="22" t="s">
        <v>1537</v>
      </c>
      <c r="D1377" s="22" t="s">
        <v>1549</v>
      </c>
      <c r="E1377" s="22" t="s">
        <v>1546</v>
      </c>
      <c r="F1377" s="22" t="s">
        <v>1546</v>
      </c>
      <c r="G1377" s="22" t="s">
        <v>1570</v>
      </c>
      <c r="H1377" s="22" t="s">
        <v>1540</v>
      </c>
      <c r="I1377" s="22" t="s">
        <v>1537</v>
      </c>
      <c r="J1377" s="22" t="s">
        <v>1543</v>
      </c>
      <c r="K1377" s="20" t="str">
        <f>IF(Tabela813[[#This Row],[C]]&lt;&gt;"",IF(Tabela813[[#This Row],[RED]]&lt;&gt;"",(Tabela813[[#This Row],[RED]] &amp; "."),"") &amp; CONCATENATE(Tabela813[[#This Row],[C]],".",Tabela813[[#This Row],[O]],".",Tabela813[[#This Row],[E]],".",Tabela813[[#This Row],[D1]],".",Tabela813[[#This Row],[D2]],".",Tabela813[[#This Row],[D3]],".",Tabela813[[#This Row],[T]],".",Tabela813[[#This Row],[D4]]),"")</f>
        <v>1.9.2.2.50.0.1.00</v>
      </c>
      <c r="L1377" s="23" t="s">
        <v>1422</v>
      </c>
      <c r="M1377" s="20" t="str">
        <f t="shared" si="29"/>
        <v>A</v>
      </c>
      <c r="N1377" s="20">
        <f>IF(VALUE(Tabela813[[#This Row],[RED]]) &gt; 0,1,0) + IF(VALUE(J1377)&gt;0,8,IF(VALUE(I1377)&gt;0,7,IF(VALUE(H1377)&gt;0,6,IF(VALUE(G1377)&gt;0,5,IF(VALUE(F1377)&gt;0,4,IF(VALUE(E1377)&gt;0,3,IF(VALUE(D1377)&gt;0,2,1)))))))</f>
        <v>7</v>
      </c>
      <c r="O1377" s="22" t="s">
        <v>55</v>
      </c>
      <c r="P1377" s="1" t="s">
        <v>553</v>
      </c>
      <c r="Q1377" s="1"/>
      <c r="R1377" s="39"/>
      <c r="S1377" s="154" t="s">
        <v>158</v>
      </c>
      <c r="T1377" s="7" t="str">
        <f>Tabela813[[#This Row],[NR]]&amp;" - "&amp;Tabela813[[#This Row],[Especificação]]</f>
        <v>1.9.2.2.50.0.1.00 - Restituições de Recursos Recebidos do SUS - Principal</v>
      </c>
    </row>
    <row r="1378" spans="1:20" x14ac:dyDescent="0.25">
      <c r="A1378" s="179"/>
      <c r="B1378" s="51"/>
      <c r="C1378" s="22" t="s">
        <v>1537</v>
      </c>
      <c r="D1378" s="22" t="s">
        <v>1549</v>
      </c>
      <c r="E1378" s="22" t="s">
        <v>1546</v>
      </c>
      <c r="F1378" s="22" t="s">
        <v>1546</v>
      </c>
      <c r="G1378" s="22" t="s">
        <v>1570</v>
      </c>
      <c r="H1378" s="22" t="s">
        <v>1540</v>
      </c>
      <c r="I1378" s="22" t="s">
        <v>1546</v>
      </c>
      <c r="J1378" s="22" t="s">
        <v>1543</v>
      </c>
      <c r="K1378" s="20" t="str">
        <f>IF(Tabela813[[#This Row],[C]]&lt;&gt;"",IF(Tabela813[[#This Row],[RED]]&lt;&gt;"",(Tabela813[[#This Row],[RED]] &amp; "."),"") &amp; CONCATENATE(Tabela813[[#This Row],[C]],".",Tabela813[[#This Row],[O]],".",Tabela813[[#This Row],[E]],".",Tabela813[[#This Row],[D1]],".",Tabela813[[#This Row],[D2]],".",Tabela813[[#This Row],[D3]],".",Tabela813[[#This Row],[T]],".",Tabela813[[#This Row],[D4]]),"")</f>
        <v>1.9.2.2.50.0.2.00</v>
      </c>
      <c r="L1378" s="23" t="s">
        <v>1423</v>
      </c>
      <c r="M1378" s="20" t="str">
        <f t="shared" si="29"/>
        <v>A</v>
      </c>
      <c r="N1378" s="20">
        <f>IF(VALUE(Tabela813[[#This Row],[RED]]) &gt; 0,1,0) + IF(VALUE(J1378)&gt;0,8,IF(VALUE(I1378)&gt;0,7,IF(VALUE(H1378)&gt;0,6,IF(VALUE(G1378)&gt;0,5,IF(VALUE(F1378)&gt;0,4,IF(VALUE(E1378)&gt;0,3,IF(VALUE(D1378)&gt;0,2,1)))))))</f>
        <v>7</v>
      </c>
      <c r="O1378" s="22" t="s">
        <v>55</v>
      </c>
      <c r="P1378" s="1" t="s">
        <v>553</v>
      </c>
      <c r="Q1378" s="1"/>
      <c r="R1378" s="39"/>
      <c r="S1378" s="154" t="s">
        <v>158</v>
      </c>
      <c r="T1378" s="7" t="str">
        <f>Tabela813[[#This Row],[NR]]&amp;" - "&amp;Tabela813[[#This Row],[Especificação]]</f>
        <v>1.9.2.2.50.0.2.00 - Restituições de Recursos Recebidos do SUS - Multas e Juros de Mora</v>
      </c>
    </row>
    <row r="1379" spans="1:20" x14ac:dyDescent="0.25">
      <c r="A1379" s="179"/>
      <c r="B1379" s="51"/>
      <c r="C1379" s="22" t="s">
        <v>1537</v>
      </c>
      <c r="D1379" s="22" t="s">
        <v>1549</v>
      </c>
      <c r="E1379" s="22" t="s">
        <v>1546</v>
      </c>
      <c r="F1379" s="22" t="s">
        <v>1546</v>
      </c>
      <c r="G1379" s="22" t="s">
        <v>1570</v>
      </c>
      <c r="H1379" s="22" t="s">
        <v>1540</v>
      </c>
      <c r="I1379" s="22" t="s">
        <v>1548</v>
      </c>
      <c r="J1379" s="22" t="s">
        <v>1543</v>
      </c>
      <c r="K1379" s="20" t="str">
        <f>IF(Tabela813[[#This Row],[C]]&lt;&gt;"",IF(Tabela813[[#This Row],[RED]]&lt;&gt;"",(Tabela813[[#This Row],[RED]] &amp; "."),"") &amp; CONCATENATE(Tabela813[[#This Row],[C]],".",Tabela813[[#This Row],[O]],".",Tabela813[[#This Row],[E]],".",Tabela813[[#This Row],[D1]],".",Tabela813[[#This Row],[D2]],".",Tabela813[[#This Row],[D3]],".",Tabela813[[#This Row],[T]],".",Tabela813[[#This Row],[D4]]),"")</f>
        <v>1.9.2.2.50.0.5.00</v>
      </c>
      <c r="L1379" s="23" t="s">
        <v>1424</v>
      </c>
      <c r="M1379" s="20" t="str">
        <f t="shared" si="29"/>
        <v>A</v>
      </c>
      <c r="N1379" s="20">
        <f>IF(VALUE(Tabela813[[#This Row],[RED]]) &gt; 0,1,0) + IF(VALUE(J1379)&gt;0,8,IF(VALUE(I1379)&gt;0,7,IF(VALUE(H1379)&gt;0,6,IF(VALUE(G1379)&gt;0,5,IF(VALUE(F1379)&gt;0,4,IF(VALUE(E1379)&gt;0,3,IF(VALUE(D1379)&gt;0,2,1)))))))</f>
        <v>7</v>
      </c>
      <c r="O1379" s="22" t="s">
        <v>55</v>
      </c>
      <c r="P1379" s="1" t="s">
        <v>553</v>
      </c>
      <c r="Q1379" s="1"/>
      <c r="R1379" s="39"/>
      <c r="S1379" s="154" t="s">
        <v>158</v>
      </c>
      <c r="T1379" s="7" t="str">
        <f>Tabela813[[#This Row],[NR]]&amp;" - "&amp;Tabela813[[#This Row],[Especificação]]</f>
        <v>1.9.2.2.50.0.5.00 - Restituições de Recursos Recebidos do SUS - Multas</v>
      </c>
    </row>
    <row r="1380" spans="1:20" x14ac:dyDescent="0.25">
      <c r="B1380" s="51"/>
      <c r="C1380" s="22" t="s">
        <v>1537</v>
      </c>
      <c r="D1380" s="22" t="s">
        <v>1549</v>
      </c>
      <c r="E1380" s="22" t="s">
        <v>1546</v>
      </c>
      <c r="F1380" s="22" t="s">
        <v>1546</v>
      </c>
      <c r="G1380" s="22" t="s">
        <v>1570</v>
      </c>
      <c r="H1380" s="22" t="s">
        <v>1540</v>
      </c>
      <c r="I1380" s="22" t="s">
        <v>1542</v>
      </c>
      <c r="J1380" s="22" t="s">
        <v>1543</v>
      </c>
      <c r="K1380" s="20" t="str">
        <f>IF(Tabela813[[#This Row],[C]]&lt;&gt;"",IF(Tabela813[[#This Row],[RED]]&lt;&gt;"",(Tabela813[[#This Row],[RED]] &amp; "."),"") &amp; CONCATENATE(Tabela813[[#This Row],[C]],".",Tabela813[[#This Row],[O]],".",Tabela813[[#This Row],[E]],".",Tabela813[[#This Row],[D1]],".",Tabela813[[#This Row],[D2]],".",Tabela813[[#This Row],[D3]],".",Tabela813[[#This Row],[T]],".",Tabela813[[#This Row],[D4]]),"")</f>
        <v>1.9.2.2.50.0.6.00</v>
      </c>
      <c r="L1380" s="23" t="s">
        <v>1425</v>
      </c>
      <c r="M1380" s="20" t="str">
        <f t="shared" si="29"/>
        <v>A</v>
      </c>
      <c r="N1380" s="20">
        <f>IF(VALUE(Tabela813[[#This Row],[RED]]) &gt; 0,1,0) + IF(VALUE(J1380)&gt;0,8,IF(VALUE(I1380)&gt;0,7,IF(VALUE(H1380)&gt;0,6,IF(VALUE(G1380)&gt;0,5,IF(VALUE(F1380)&gt;0,4,IF(VALUE(E1380)&gt;0,3,IF(VALUE(D1380)&gt;0,2,1)))))))</f>
        <v>7</v>
      </c>
      <c r="O1380" s="22" t="s">
        <v>55</v>
      </c>
      <c r="P1380" s="1" t="s">
        <v>553</v>
      </c>
      <c r="Q1380" s="1"/>
      <c r="R1380" s="39"/>
      <c r="S1380" s="154" t="s">
        <v>158</v>
      </c>
      <c r="T1380" s="7" t="str">
        <f>Tabela813[[#This Row],[NR]]&amp;" - "&amp;Tabela813[[#This Row],[Especificação]]</f>
        <v>1.9.2.2.50.0.6.00 - Restituições de Recursos Recebidos do SUS - Juros de Mora</v>
      </c>
    </row>
    <row r="1381" spans="1:20" ht="30" x14ac:dyDescent="0.25">
      <c r="B1381" s="51"/>
      <c r="C1381" s="22" t="s">
        <v>1537</v>
      </c>
      <c r="D1381" s="22" t="s">
        <v>1549</v>
      </c>
      <c r="E1381" s="22" t="s">
        <v>1546</v>
      </c>
      <c r="F1381" s="22" t="s">
        <v>1546</v>
      </c>
      <c r="G1381" s="22" t="s">
        <v>1575</v>
      </c>
      <c r="H1381" s="22" t="s">
        <v>1540</v>
      </c>
      <c r="I1381" s="22" t="s">
        <v>1540</v>
      </c>
      <c r="J1381" s="22" t="s">
        <v>1543</v>
      </c>
      <c r="K1381" s="20" t="str">
        <f>IF(Tabela813[[#This Row],[C]]&lt;&gt;"",IF(Tabela813[[#This Row],[RED]]&lt;&gt;"",(Tabela813[[#This Row],[RED]] &amp; "."),"") &amp; CONCATENATE(Tabela813[[#This Row],[C]],".",Tabela813[[#This Row],[O]],".",Tabela813[[#This Row],[E]],".",Tabela813[[#This Row],[D1]],".",Tabela813[[#This Row],[D2]],".",Tabela813[[#This Row],[D3]],".",Tabela813[[#This Row],[T]],".",Tabela813[[#This Row],[D4]]),"")</f>
        <v>1.9.2.2.51.0.0.00</v>
      </c>
      <c r="L1381" s="23" t="s">
        <v>554</v>
      </c>
      <c r="M1381" s="20" t="str">
        <f t="shared" si="29"/>
        <v>S</v>
      </c>
      <c r="N1381" s="20">
        <f>IF(VALUE(Tabela813[[#This Row],[RED]]) &gt; 0,1,0) + IF(VALUE(J1381)&gt;0,8,IF(VALUE(I1381)&gt;0,7,IF(VALUE(H1381)&gt;0,6,IF(VALUE(G1381)&gt;0,5,IF(VALUE(F1381)&gt;0,4,IF(VALUE(E1381)&gt;0,3,IF(VALUE(D1381)&gt;0,2,1)))))))</f>
        <v>5</v>
      </c>
      <c r="O1381" s="22" t="s">
        <v>55</v>
      </c>
      <c r="P1381" s="1" t="s">
        <v>555</v>
      </c>
      <c r="Q1381" s="1"/>
      <c r="R1381" s="39"/>
      <c r="S1381" s="154" t="s">
        <v>158</v>
      </c>
      <c r="T1381" s="7" t="str">
        <f>Tabela813[[#This Row],[NR]]&amp;" - "&amp;Tabela813[[#This Row],[Especificação]]</f>
        <v>1.9.2.2.51.0.0.00 - Restituições de Recursos do FUNDEB</v>
      </c>
    </row>
    <row r="1382" spans="1:20" ht="30" x14ac:dyDescent="0.25">
      <c r="A1382" s="179"/>
      <c r="B1382" s="51"/>
      <c r="C1382" s="22" t="s">
        <v>1537</v>
      </c>
      <c r="D1382" s="22" t="s">
        <v>1549</v>
      </c>
      <c r="E1382" s="22" t="s">
        <v>1546</v>
      </c>
      <c r="F1382" s="22" t="s">
        <v>1546</v>
      </c>
      <c r="G1382" s="22" t="s">
        <v>1575</v>
      </c>
      <c r="H1382" s="22" t="s">
        <v>1540</v>
      </c>
      <c r="I1382" s="22" t="s">
        <v>1537</v>
      </c>
      <c r="J1382" s="22" t="s">
        <v>1543</v>
      </c>
      <c r="K1382" s="20" t="str">
        <f>IF(Tabela813[[#This Row],[C]]&lt;&gt;"",IF(Tabela813[[#This Row],[RED]]&lt;&gt;"",(Tabela813[[#This Row],[RED]] &amp; "."),"") &amp; CONCATENATE(Tabela813[[#This Row],[C]],".",Tabela813[[#This Row],[O]],".",Tabela813[[#This Row],[E]],".",Tabela813[[#This Row],[D1]],".",Tabela813[[#This Row],[D2]],".",Tabela813[[#This Row],[D3]],".",Tabela813[[#This Row],[T]],".",Tabela813[[#This Row],[D4]]),"")</f>
        <v>1.9.2.2.51.0.1.00</v>
      </c>
      <c r="L1382" s="23" t="s">
        <v>1426</v>
      </c>
      <c r="M1382" s="20" t="str">
        <f t="shared" si="29"/>
        <v>A</v>
      </c>
      <c r="N1382" s="20">
        <f>IF(VALUE(Tabela813[[#This Row],[RED]]) &gt; 0,1,0) + IF(VALUE(J1382)&gt;0,8,IF(VALUE(I1382)&gt;0,7,IF(VALUE(H1382)&gt;0,6,IF(VALUE(G1382)&gt;0,5,IF(VALUE(F1382)&gt;0,4,IF(VALUE(E1382)&gt;0,3,IF(VALUE(D1382)&gt;0,2,1)))))))</f>
        <v>7</v>
      </c>
      <c r="O1382" s="22" t="s">
        <v>55</v>
      </c>
      <c r="P1382" s="1" t="s">
        <v>555</v>
      </c>
      <c r="Q1382" s="1"/>
      <c r="R1382" s="39"/>
      <c r="S1382" s="154" t="s">
        <v>158</v>
      </c>
      <c r="T1382" s="7" t="str">
        <f>Tabela813[[#This Row],[NR]]&amp;" - "&amp;Tabela813[[#This Row],[Especificação]]</f>
        <v>1.9.2.2.51.0.1.00 - Restituições de Recursos do FUNDEB - Principal</v>
      </c>
    </row>
    <row r="1383" spans="1:20" ht="30" x14ac:dyDescent="0.25">
      <c r="A1383" s="179"/>
      <c r="B1383" s="51"/>
      <c r="C1383" s="22" t="s">
        <v>1537</v>
      </c>
      <c r="D1383" s="22" t="s">
        <v>1549</v>
      </c>
      <c r="E1383" s="22" t="s">
        <v>1546</v>
      </c>
      <c r="F1383" s="22" t="s">
        <v>1546</v>
      </c>
      <c r="G1383" s="22" t="s">
        <v>1575</v>
      </c>
      <c r="H1383" s="22" t="s">
        <v>1540</v>
      </c>
      <c r="I1383" s="22" t="s">
        <v>1546</v>
      </c>
      <c r="J1383" s="22" t="s">
        <v>1543</v>
      </c>
      <c r="K1383" s="20" t="str">
        <f>IF(Tabela813[[#This Row],[C]]&lt;&gt;"",IF(Tabela813[[#This Row],[RED]]&lt;&gt;"",(Tabela813[[#This Row],[RED]] &amp; "."),"") &amp; CONCATENATE(Tabela813[[#This Row],[C]],".",Tabela813[[#This Row],[O]],".",Tabela813[[#This Row],[E]],".",Tabela813[[#This Row],[D1]],".",Tabela813[[#This Row],[D2]],".",Tabela813[[#This Row],[D3]],".",Tabela813[[#This Row],[T]],".",Tabela813[[#This Row],[D4]]),"")</f>
        <v>1.9.2.2.51.0.2.00</v>
      </c>
      <c r="L1383" s="23" t="s">
        <v>1427</v>
      </c>
      <c r="M1383" s="20" t="str">
        <f t="shared" si="29"/>
        <v>A</v>
      </c>
      <c r="N1383" s="20">
        <f>IF(VALUE(Tabela813[[#This Row],[RED]]) &gt; 0,1,0) + IF(VALUE(J1383)&gt;0,8,IF(VALUE(I1383)&gt;0,7,IF(VALUE(H1383)&gt;0,6,IF(VALUE(G1383)&gt;0,5,IF(VALUE(F1383)&gt;0,4,IF(VALUE(E1383)&gt;0,3,IF(VALUE(D1383)&gt;0,2,1)))))))</f>
        <v>7</v>
      </c>
      <c r="O1383" s="22" t="s">
        <v>55</v>
      </c>
      <c r="P1383" s="1" t="s">
        <v>555</v>
      </c>
      <c r="Q1383" s="1"/>
      <c r="R1383" s="39"/>
      <c r="S1383" s="154" t="s">
        <v>158</v>
      </c>
      <c r="T1383" s="7" t="str">
        <f>Tabela813[[#This Row],[NR]]&amp;" - "&amp;Tabela813[[#This Row],[Especificação]]</f>
        <v>1.9.2.2.51.0.2.00 - Restituições de Recursos do FUNDEB - Multas e Juros de Mora</v>
      </c>
    </row>
    <row r="1384" spans="1:20" ht="30" x14ac:dyDescent="0.25">
      <c r="A1384" s="179"/>
      <c r="B1384" s="51"/>
      <c r="C1384" s="22" t="s">
        <v>1537</v>
      </c>
      <c r="D1384" s="22" t="s">
        <v>1549</v>
      </c>
      <c r="E1384" s="22" t="s">
        <v>1546</v>
      </c>
      <c r="F1384" s="22" t="s">
        <v>1546</v>
      </c>
      <c r="G1384" s="22" t="s">
        <v>1575</v>
      </c>
      <c r="H1384" s="22" t="s">
        <v>1540</v>
      </c>
      <c r="I1384" s="22" t="s">
        <v>1548</v>
      </c>
      <c r="J1384" s="22" t="s">
        <v>1543</v>
      </c>
      <c r="K1384" s="20" t="str">
        <f>IF(Tabela813[[#This Row],[C]]&lt;&gt;"",IF(Tabela813[[#This Row],[RED]]&lt;&gt;"",(Tabela813[[#This Row],[RED]] &amp; "."),"") &amp; CONCATENATE(Tabela813[[#This Row],[C]],".",Tabela813[[#This Row],[O]],".",Tabela813[[#This Row],[E]],".",Tabela813[[#This Row],[D1]],".",Tabela813[[#This Row],[D2]],".",Tabela813[[#This Row],[D3]],".",Tabela813[[#This Row],[T]],".",Tabela813[[#This Row],[D4]]),"")</f>
        <v>1.9.2.2.51.0.5.00</v>
      </c>
      <c r="L1384" s="23" t="s">
        <v>1428</v>
      </c>
      <c r="M1384" s="20" t="str">
        <f t="shared" si="29"/>
        <v>A</v>
      </c>
      <c r="N1384" s="20">
        <f>IF(VALUE(Tabela813[[#This Row],[RED]]) &gt; 0,1,0) + IF(VALUE(J1384)&gt;0,8,IF(VALUE(I1384)&gt;0,7,IF(VALUE(H1384)&gt;0,6,IF(VALUE(G1384)&gt;0,5,IF(VALUE(F1384)&gt;0,4,IF(VALUE(E1384)&gt;0,3,IF(VALUE(D1384)&gt;0,2,1)))))))</f>
        <v>7</v>
      </c>
      <c r="O1384" s="22" t="s">
        <v>55</v>
      </c>
      <c r="P1384" s="1" t="s">
        <v>555</v>
      </c>
      <c r="Q1384" s="1"/>
      <c r="R1384" s="39"/>
      <c r="S1384" s="154" t="s">
        <v>158</v>
      </c>
      <c r="T1384" s="7" t="str">
        <f>Tabela813[[#This Row],[NR]]&amp;" - "&amp;Tabela813[[#This Row],[Especificação]]</f>
        <v>1.9.2.2.51.0.5.00 - Restituições de Recursos do FUNDEB - Multas</v>
      </c>
    </row>
    <row r="1385" spans="1:20" ht="30" x14ac:dyDescent="0.25">
      <c r="A1385" s="179"/>
      <c r="B1385" s="51"/>
      <c r="C1385" s="22" t="s">
        <v>1537</v>
      </c>
      <c r="D1385" s="22" t="s">
        <v>1549</v>
      </c>
      <c r="E1385" s="22" t="s">
        <v>1546</v>
      </c>
      <c r="F1385" s="22" t="s">
        <v>1546</v>
      </c>
      <c r="G1385" s="22" t="s">
        <v>1575</v>
      </c>
      <c r="H1385" s="22" t="s">
        <v>1540</v>
      </c>
      <c r="I1385" s="22" t="s">
        <v>1542</v>
      </c>
      <c r="J1385" s="22" t="s">
        <v>1543</v>
      </c>
      <c r="K1385" s="20" t="str">
        <f>IF(Tabela813[[#This Row],[C]]&lt;&gt;"",IF(Tabela813[[#This Row],[RED]]&lt;&gt;"",(Tabela813[[#This Row],[RED]] &amp; "."),"") &amp; CONCATENATE(Tabela813[[#This Row],[C]],".",Tabela813[[#This Row],[O]],".",Tabela813[[#This Row],[E]],".",Tabela813[[#This Row],[D1]],".",Tabela813[[#This Row],[D2]],".",Tabela813[[#This Row],[D3]],".",Tabela813[[#This Row],[T]],".",Tabela813[[#This Row],[D4]]),"")</f>
        <v>1.9.2.2.51.0.6.00</v>
      </c>
      <c r="L1385" s="23" t="s">
        <v>1429</v>
      </c>
      <c r="M1385" s="20" t="str">
        <f t="shared" si="29"/>
        <v>A</v>
      </c>
      <c r="N1385" s="20">
        <f>IF(VALUE(Tabela813[[#This Row],[RED]]) &gt; 0,1,0) + IF(VALUE(J1385)&gt;0,8,IF(VALUE(I1385)&gt;0,7,IF(VALUE(H1385)&gt;0,6,IF(VALUE(G1385)&gt;0,5,IF(VALUE(F1385)&gt;0,4,IF(VALUE(E1385)&gt;0,3,IF(VALUE(D1385)&gt;0,2,1)))))))</f>
        <v>7</v>
      </c>
      <c r="O1385" s="22" t="s">
        <v>55</v>
      </c>
      <c r="P1385" s="1" t="s">
        <v>555</v>
      </c>
      <c r="Q1385" s="1"/>
      <c r="R1385" s="39"/>
      <c r="S1385" s="154" t="s">
        <v>158</v>
      </c>
      <c r="T1385" s="7" t="str">
        <f>Tabela813[[#This Row],[NR]]&amp;" - "&amp;Tabela813[[#This Row],[Especificação]]</f>
        <v>1.9.2.2.51.0.6.00 - Restituições de Recursos do FUNDEB - Juros de Mora</v>
      </c>
    </row>
    <row r="1386" spans="1:20" x14ac:dyDescent="0.25">
      <c r="A1386" s="179"/>
      <c r="B1386" s="51"/>
      <c r="C1386" s="22" t="s">
        <v>1537</v>
      </c>
      <c r="D1386" s="22" t="s">
        <v>1549</v>
      </c>
      <c r="E1386" s="22" t="s">
        <v>1546</v>
      </c>
      <c r="F1386" s="22" t="s">
        <v>1546</v>
      </c>
      <c r="G1386" s="22" t="s">
        <v>1553</v>
      </c>
      <c r="H1386" s="22" t="s">
        <v>1540</v>
      </c>
      <c r="I1386" s="22" t="s">
        <v>1540</v>
      </c>
      <c r="J1386" s="22" t="s">
        <v>1543</v>
      </c>
      <c r="K1386" s="20" t="str">
        <f>IF(Tabela813[[#This Row],[C]]&lt;&gt;"",IF(Tabela813[[#This Row],[RED]]&lt;&gt;"",(Tabela813[[#This Row],[RED]] &amp; "."),"") &amp; CONCATENATE(Tabela813[[#This Row],[C]],".",Tabela813[[#This Row],[O]],".",Tabela813[[#This Row],[E]],".",Tabela813[[#This Row],[D1]],".",Tabela813[[#This Row],[D2]],".",Tabela813[[#This Row],[D3]],".",Tabela813[[#This Row],[T]],".",Tabela813[[#This Row],[D4]]),"")</f>
        <v>1.9.2.2.99.0.0.00</v>
      </c>
      <c r="L1386" s="23" t="s">
        <v>556</v>
      </c>
      <c r="M1386" s="20" t="str">
        <f t="shared" si="29"/>
        <v>S</v>
      </c>
      <c r="N1386" s="20">
        <f>IF(VALUE(Tabela813[[#This Row],[RED]]) &gt; 0,1,0) + IF(VALUE(J1386)&gt;0,8,IF(VALUE(I1386)&gt;0,7,IF(VALUE(H1386)&gt;0,6,IF(VALUE(G1386)&gt;0,5,IF(VALUE(F1386)&gt;0,4,IF(VALUE(E1386)&gt;0,3,IF(VALUE(D1386)&gt;0,2,1)))))))</f>
        <v>5</v>
      </c>
      <c r="O1386" s="22" t="s">
        <v>51</v>
      </c>
      <c r="P1386" s="1" t="s">
        <v>3060</v>
      </c>
      <c r="Q1386" s="1"/>
      <c r="R1386" s="39"/>
      <c r="S1386" s="154" t="s">
        <v>158</v>
      </c>
      <c r="T1386" s="7" t="str">
        <f>Tabela813[[#This Row],[NR]]&amp;" - "&amp;Tabela813[[#This Row],[Especificação]]</f>
        <v>1.9.2.2.99.0.0.00 - Outras Restituições</v>
      </c>
    </row>
    <row r="1387" spans="1:20" x14ac:dyDescent="0.25">
      <c r="A1387" s="179"/>
      <c r="B1387" s="51"/>
      <c r="C1387" s="22" t="s">
        <v>1537</v>
      </c>
      <c r="D1387" s="22" t="s">
        <v>1549</v>
      </c>
      <c r="E1387" s="22" t="s">
        <v>1546</v>
      </c>
      <c r="F1387" s="22" t="s">
        <v>1546</v>
      </c>
      <c r="G1387" s="22" t="s">
        <v>1553</v>
      </c>
      <c r="H1387" s="22" t="s">
        <v>1540</v>
      </c>
      <c r="I1387" s="22" t="s">
        <v>1537</v>
      </c>
      <c r="J1387" s="22" t="s">
        <v>1543</v>
      </c>
      <c r="K1387" s="20" t="str">
        <f>IF(Tabela813[[#This Row],[C]]&lt;&gt;"",IF(Tabela813[[#This Row],[RED]]&lt;&gt;"",(Tabela813[[#This Row],[RED]] &amp; "."),"") &amp; CONCATENATE(Tabela813[[#This Row],[C]],".",Tabela813[[#This Row],[O]],".",Tabela813[[#This Row],[E]],".",Tabela813[[#This Row],[D1]],".",Tabela813[[#This Row],[D2]],".",Tabela813[[#This Row],[D3]],".",Tabela813[[#This Row],[T]],".",Tabela813[[#This Row],[D4]]),"")</f>
        <v>1.9.2.2.99.0.1.00</v>
      </c>
      <c r="L1387" s="23" t="s">
        <v>1430</v>
      </c>
      <c r="M1387" s="20" t="str">
        <f t="shared" si="29"/>
        <v>A</v>
      </c>
      <c r="N1387" s="20">
        <f>IF(VALUE(Tabela813[[#This Row],[RED]]) &gt; 0,1,0) + IF(VALUE(J1387)&gt;0,8,IF(VALUE(I1387)&gt;0,7,IF(VALUE(H1387)&gt;0,6,IF(VALUE(G1387)&gt;0,5,IF(VALUE(F1387)&gt;0,4,IF(VALUE(E1387)&gt;0,3,IF(VALUE(D1387)&gt;0,2,1)))))))</f>
        <v>7</v>
      </c>
      <c r="O1387" s="22" t="s">
        <v>51</v>
      </c>
      <c r="P1387" s="1" t="s">
        <v>3060</v>
      </c>
      <c r="Q1387" s="1"/>
      <c r="R1387" s="39"/>
      <c r="S1387" s="154" t="s">
        <v>158</v>
      </c>
      <c r="T1387" s="7" t="str">
        <f>Tabela813[[#This Row],[NR]]&amp;" - "&amp;Tabela813[[#This Row],[Especificação]]</f>
        <v>1.9.2.2.99.0.1.00 - Outras Restituições - Principal</v>
      </c>
    </row>
    <row r="1388" spans="1:20" x14ac:dyDescent="0.25">
      <c r="A1388" s="179"/>
      <c r="B1388" s="51"/>
      <c r="C1388" s="22" t="s">
        <v>1537</v>
      </c>
      <c r="D1388" s="22" t="s">
        <v>1549</v>
      </c>
      <c r="E1388" s="22" t="s">
        <v>1546</v>
      </c>
      <c r="F1388" s="22" t="s">
        <v>1546</v>
      </c>
      <c r="G1388" s="22" t="s">
        <v>1553</v>
      </c>
      <c r="H1388" s="22" t="s">
        <v>1540</v>
      </c>
      <c r="I1388" s="22" t="s">
        <v>1546</v>
      </c>
      <c r="J1388" s="22" t="s">
        <v>1543</v>
      </c>
      <c r="K1388" s="20" t="str">
        <f>IF(Tabela813[[#This Row],[C]]&lt;&gt;"",IF(Tabela813[[#This Row],[RED]]&lt;&gt;"",(Tabela813[[#This Row],[RED]] &amp; "."),"") &amp; CONCATENATE(Tabela813[[#This Row],[C]],".",Tabela813[[#This Row],[O]],".",Tabela813[[#This Row],[E]],".",Tabela813[[#This Row],[D1]],".",Tabela813[[#This Row],[D2]],".",Tabela813[[#This Row],[D3]],".",Tabela813[[#This Row],[T]],".",Tabela813[[#This Row],[D4]]),"")</f>
        <v>1.9.2.2.99.0.2.00</v>
      </c>
      <c r="L1388" s="23" t="s">
        <v>1431</v>
      </c>
      <c r="M1388" s="20" t="str">
        <f t="shared" si="29"/>
        <v>A</v>
      </c>
      <c r="N1388" s="20">
        <f>IF(VALUE(Tabela813[[#This Row],[RED]]) &gt; 0,1,0) + IF(VALUE(J1388)&gt;0,8,IF(VALUE(I1388)&gt;0,7,IF(VALUE(H1388)&gt;0,6,IF(VALUE(G1388)&gt;0,5,IF(VALUE(F1388)&gt;0,4,IF(VALUE(E1388)&gt;0,3,IF(VALUE(D1388)&gt;0,2,1)))))))</f>
        <v>7</v>
      </c>
      <c r="O1388" s="22" t="s">
        <v>51</v>
      </c>
      <c r="P1388" s="1" t="s">
        <v>3060</v>
      </c>
      <c r="Q1388" s="1"/>
      <c r="R1388" s="39"/>
      <c r="S1388" s="154" t="s">
        <v>158</v>
      </c>
      <c r="T1388" s="7" t="str">
        <f>Tabela813[[#This Row],[NR]]&amp;" - "&amp;Tabela813[[#This Row],[Especificação]]</f>
        <v>1.9.2.2.99.0.2.00 - Outras Restituições - Multas e Juros de Mora</v>
      </c>
    </row>
    <row r="1389" spans="1:20" x14ac:dyDescent="0.25">
      <c r="A1389" s="179"/>
      <c r="B1389" s="51"/>
      <c r="C1389" s="22" t="s">
        <v>1537</v>
      </c>
      <c r="D1389" s="22" t="s">
        <v>1549</v>
      </c>
      <c r="E1389" s="22" t="s">
        <v>1546</v>
      </c>
      <c r="F1389" s="22" t="s">
        <v>1546</v>
      </c>
      <c r="G1389" s="22" t="s">
        <v>1553</v>
      </c>
      <c r="H1389" s="22" t="s">
        <v>1540</v>
      </c>
      <c r="I1389" s="22" t="s">
        <v>1538</v>
      </c>
      <c r="J1389" s="22" t="s">
        <v>1543</v>
      </c>
      <c r="K1389" s="20" t="str">
        <f>IF(Tabela813[[#This Row],[C]]&lt;&gt;"",IF(Tabela813[[#This Row],[RED]]&lt;&gt;"",(Tabela813[[#This Row],[RED]] &amp; "."),"") &amp; CONCATENATE(Tabela813[[#This Row],[C]],".",Tabela813[[#This Row],[O]],".",Tabela813[[#This Row],[E]],".",Tabela813[[#This Row],[D1]],".",Tabela813[[#This Row],[D2]],".",Tabela813[[#This Row],[D3]],".",Tabela813[[#This Row],[T]],".",Tabela813[[#This Row],[D4]]),"")</f>
        <v>1.9.2.2.99.0.3.00</v>
      </c>
      <c r="L1389" s="23" t="s">
        <v>1432</v>
      </c>
      <c r="M1389" s="20" t="str">
        <f t="shared" si="29"/>
        <v>A</v>
      </c>
      <c r="N1389" s="20">
        <f>IF(VALUE(Tabela813[[#This Row],[RED]]) &gt; 0,1,0) + IF(VALUE(J1389)&gt;0,8,IF(VALUE(I1389)&gt;0,7,IF(VALUE(H1389)&gt;0,6,IF(VALUE(G1389)&gt;0,5,IF(VALUE(F1389)&gt;0,4,IF(VALUE(E1389)&gt;0,3,IF(VALUE(D1389)&gt;0,2,1)))))))</f>
        <v>7</v>
      </c>
      <c r="O1389" s="22" t="s">
        <v>51</v>
      </c>
      <c r="P1389" s="1" t="s">
        <v>3060</v>
      </c>
      <c r="Q1389" s="1"/>
      <c r="R1389" s="39"/>
      <c r="S1389" s="154" t="s">
        <v>158</v>
      </c>
      <c r="T1389" s="7" t="str">
        <f>Tabela813[[#This Row],[NR]]&amp;" - "&amp;Tabela813[[#This Row],[Especificação]]</f>
        <v>1.9.2.2.99.0.3.00 - Outras Restituições - Dívida Ativa</v>
      </c>
    </row>
    <row r="1390" spans="1:20" x14ac:dyDescent="0.25">
      <c r="A1390" s="179"/>
      <c r="B1390" s="51"/>
      <c r="C1390" s="22" t="s">
        <v>1537</v>
      </c>
      <c r="D1390" s="22" t="s">
        <v>1549</v>
      </c>
      <c r="E1390" s="22" t="s">
        <v>1546</v>
      </c>
      <c r="F1390" s="22" t="s">
        <v>1546</v>
      </c>
      <c r="G1390" s="22" t="s">
        <v>1553</v>
      </c>
      <c r="H1390" s="22" t="s">
        <v>1540</v>
      </c>
      <c r="I1390" s="22" t="s">
        <v>1547</v>
      </c>
      <c r="J1390" s="22" t="s">
        <v>1543</v>
      </c>
      <c r="K1390" s="20" t="str">
        <f>IF(Tabela813[[#This Row],[C]]&lt;&gt;"",IF(Tabela813[[#This Row],[RED]]&lt;&gt;"",(Tabela813[[#This Row],[RED]] &amp; "."),"") &amp; CONCATENATE(Tabela813[[#This Row],[C]],".",Tabela813[[#This Row],[O]],".",Tabela813[[#This Row],[E]],".",Tabela813[[#This Row],[D1]],".",Tabela813[[#This Row],[D2]],".",Tabela813[[#This Row],[D3]],".",Tabela813[[#This Row],[T]],".",Tabela813[[#This Row],[D4]]),"")</f>
        <v>1.9.2.2.99.0.4.00</v>
      </c>
      <c r="L1390" s="23" t="s">
        <v>1433</v>
      </c>
      <c r="M1390" s="20" t="str">
        <f t="shared" si="29"/>
        <v>A</v>
      </c>
      <c r="N1390" s="20">
        <f>IF(VALUE(Tabela813[[#This Row],[RED]]) &gt; 0,1,0) + IF(VALUE(J1390)&gt;0,8,IF(VALUE(I1390)&gt;0,7,IF(VALUE(H1390)&gt;0,6,IF(VALUE(G1390)&gt;0,5,IF(VALUE(F1390)&gt;0,4,IF(VALUE(E1390)&gt;0,3,IF(VALUE(D1390)&gt;0,2,1)))))))</f>
        <v>7</v>
      </c>
      <c r="O1390" s="22" t="s">
        <v>51</v>
      </c>
      <c r="P1390" s="1" t="s">
        <v>3060</v>
      </c>
      <c r="Q1390" s="1"/>
      <c r="R1390" s="39"/>
      <c r="S1390" s="154" t="s">
        <v>158</v>
      </c>
      <c r="T1390" s="7" t="str">
        <f>Tabela813[[#This Row],[NR]]&amp;" - "&amp;Tabela813[[#This Row],[Especificação]]</f>
        <v>1.9.2.2.99.0.4.00 - Outras Restituições - Dívida Ativa - Multas e Juros de Mora da Dívida Ativa</v>
      </c>
    </row>
    <row r="1391" spans="1:20" x14ac:dyDescent="0.25">
      <c r="A1391" s="179"/>
      <c r="B1391" s="51"/>
      <c r="C1391" s="22" t="s">
        <v>1537</v>
      </c>
      <c r="D1391" s="22" t="s">
        <v>1549</v>
      </c>
      <c r="E1391" s="22" t="s">
        <v>1546</v>
      </c>
      <c r="F1391" s="22" t="s">
        <v>1546</v>
      </c>
      <c r="G1391" s="22" t="s">
        <v>1553</v>
      </c>
      <c r="H1391" s="22" t="s">
        <v>1540</v>
      </c>
      <c r="I1391" s="22" t="s">
        <v>1548</v>
      </c>
      <c r="J1391" s="22" t="s">
        <v>1543</v>
      </c>
      <c r="K1391" s="20" t="str">
        <f>IF(Tabela813[[#This Row],[C]]&lt;&gt;"",IF(Tabela813[[#This Row],[RED]]&lt;&gt;"",(Tabela813[[#This Row],[RED]] &amp; "."),"") &amp; CONCATENATE(Tabela813[[#This Row],[C]],".",Tabela813[[#This Row],[O]],".",Tabela813[[#This Row],[E]],".",Tabela813[[#This Row],[D1]],".",Tabela813[[#This Row],[D2]],".",Tabela813[[#This Row],[D3]],".",Tabela813[[#This Row],[T]],".",Tabela813[[#This Row],[D4]]),"")</f>
        <v>1.9.2.2.99.0.5.00</v>
      </c>
      <c r="L1391" s="23" t="s">
        <v>1434</v>
      </c>
      <c r="M1391" s="20" t="str">
        <f t="shared" si="29"/>
        <v>A</v>
      </c>
      <c r="N1391" s="20">
        <f>IF(VALUE(Tabela813[[#This Row],[RED]]) &gt; 0,1,0) + IF(VALUE(J1391)&gt;0,8,IF(VALUE(I1391)&gt;0,7,IF(VALUE(H1391)&gt;0,6,IF(VALUE(G1391)&gt;0,5,IF(VALUE(F1391)&gt;0,4,IF(VALUE(E1391)&gt;0,3,IF(VALUE(D1391)&gt;0,2,1)))))))</f>
        <v>7</v>
      </c>
      <c r="O1391" s="22" t="s">
        <v>51</v>
      </c>
      <c r="P1391" s="1" t="s">
        <v>3060</v>
      </c>
      <c r="Q1391" s="1"/>
      <c r="R1391" s="39"/>
      <c r="S1391" s="154" t="s">
        <v>158</v>
      </c>
      <c r="T1391" s="7" t="str">
        <f>Tabela813[[#This Row],[NR]]&amp;" - "&amp;Tabela813[[#This Row],[Especificação]]</f>
        <v>1.9.2.2.99.0.5.00 - Outras Restituições - Multas</v>
      </c>
    </row>
    <row r="1392" spans="1:20" x14ac:dyDescent="0.25">
      <c r="A1392" s="179"/>
      <c r="B1392" s="51"/>
      <c r="C1392" s="22" t="s">
        <v>1537</v>
      </c>
      <c r="D1392" s="22" t="s">
        <v>1549</v>
      </c>
      <c r="E1392" s="22" t="s">
        <v>1546</v>
      </c>
      <c r="F1392" s="22" t="s">
        <v>1546</v>
      </c>
      <c r="G1392" s="22" t="s">
        <v>1553</v>
      </c>
      <c r="H1392" s="22" t="s">
        <v>1540</v>
      </c>
      <c r="I1392" s="22" t="s">
        <v>1542</v>
      </c>
      <c r="J1392" s="22" t="s">
        <v>1543</v>
      </c>
      <c r="K1392" s="20" t="str">
        <f>IF(Tabela813[[#This Row],[C]]&lt;&gt;"",IF(Tabela813[[#This Row],[RED]]&lt;&gt;"",(Tabela813[[#This Row],[RED]] &amp; "."),"") &amp; CONCATENATE(Tabela813[[#This Row],[C]],".",Tabela813[[#This Row],[O]],".",Tabela813[[#This Row],[E]],".",Tabela813[[#This Row],[D1]],".",Tabela813[[#This Row],[D2]],".",Tabela813[[#This Row],[D3]],".",Tabela813[[#This Row],[T]],".",Tabela813[[#This Row],[D4]]),"")</f>
        <v>1.9.2.2.99.0.6.00</v>
      </c>
      <c r="L1392" s="23" t="s">
        <v>1435</v>
      </c>
      <c r="M1392" s="20" t="str">
        <f t="shared" si="29"/>
        <v>A</v>
      </c>
      <c r="N1392" s="20">
        <f>IF(VALUE(Tabela813[[#This Row],[RED]]) &gt; 0,1,0) + IF(VALUE(J1392)&gt;0,8,IF(VALUE(I1392)&gt;0,7,IF(VALUE(H1392)&gt;0,6,IF(VALUE(G1392)&gt;0,5,IF(VALUE(F1392)&gt;0,4,IF(VALUE(E1392)&gt;0,3,IF(VALUE(D1392)&gt;0,2,1)))))))</f>
        <v>7</v>
      </c>
      <c r="O1392" s="22" t="s">
        <v>51</v>
      </c>
      <c r="P1392" s="1" t="s">
        <v>3060</v>
      </c>
      <c r="Q1392" s="1"/>
      <c r="R1392" s="39"/>
      <c r="S1392" s="154" t="s">
        <v>158</v>
      </c>
      <c r="T1392" s="7" t="str">
        <f>Tabela813[[#This Row],[NR]]&amp;" - "&amp;Tabela813[[#This Row],[Especificação]]</f>
        <v>1.9.2.2.99.0.6.00 - Outras Restituições - Juros de Mora</v>
      </c>
    </row>
    <row r="1393" spans="1:20" x14ac:dyDescent="0.25">
      <c r="A1393" s="179"/>
      <c r="B1393" s="51"/>
      <c r="C1393" s="22" t="s">
        <v>1537</v>
      </c>
      <c r="D1393" s="22" t="s">
        <v>1549</v>
      </c>
      <c r="E1393" s="22" t="s">
        <v>1546</v>
      </c>
      <c r="F1393" s="22" t="s">
        <v>1546</v>
      </c>
      <c r="G1393" s="22" t="s">
        <v>1553</v>
      </c>
      <c r="H1393" s="22" t="s">
        <v>1540</v>
      </c>
      <c r="I1393" s="22" t="s">
        <v>1544</v>
      </c>
      <c r="J1393" s="22" t="s">
        <v>1543</v>
      </c>
      <c r="K1393" s="20" t="str">
        <f>IF(Tabela813[[#This Row],[C]]&lt;&gt;"",IF(Tabela813[[#This Row],[RED]]&lt;&gt;"",(Tabela813[[#This Row],[RED]] &amp; "."),"") &amp; CONCATENATE(Tabela813[[#This Row],[C]],".",Tabela813[[#This Row],[O]],".",Tabela813[[#This Row],[E]],".",Tabela813[[#This Row],[D1]],".",Tabela813[[#This Row],[D2]],".",Tabela813[[#This Row],[D3]],".",Tabela813[[#This Row],[T]],".",Tabela813[[#This Row],[D4]]),"")</f>
        <v>1.9.2.2.99.0.7.00</v>
      </c>
      <c r="L1393" s="23" t="s">
        <v>1436</v>
      </c>
      <c r="M1393" s="20" t="str">
        <f t="shared" si="29"/>
        <v>A</v>
      </c>
      <c r="N1393" s="20">
        <f>IF(VALUE(Tabela813[[#This Row],[RED]]) &gt; 0,1,0) + IF(VALUE(J1393)&gt;0,8,IF(VALUE(I1393)&gt;0,7,IF(VALUE(H1393)&gt;0,6,IF(VALUE(G1393)&gt;0,5,IF(VALUE(F1393)&gt;0,4,IF(VALUE(E1393)&gt;0,3,IF(VALUE(D1393)&gt;0,2,1)))))))</f>
        <v>7</v>
      </c>
      <c r="O1393" s="22" t="s">
        <v>51</v>
      </c>
      <c r="P1393" s="1" t="s">
        <v>3060</v>
      </c>
      <c r="Q1393" s="1"/>
      <c r="R1393" s="39"/>
      <c r="S1393" s="154" t="s">
        <v>158</v>
      </c>
      <c r="T1393" s="7" t="str">
        <f>Tabela813[[#This Row],[NR]]&amp;" - "&amp;Tabela813[[#This Row],[Especificação]]</f>
        <v>1.9.2.2.99.0.7.00 - Outras Restituições - Dívida Ativa - Multas da Dívida Ativa</v>
      </c>
    </row>
    <row r="1394" spans="1:20" x14ac:dyDescent="0.25">
      <c r="A1394" s="179"/>
      <c r="B1394" s="51"/>
      <c r="C1394" s="22" t="s">
        <v>1537</v>
      </c>
      <c r="D1394" s="22" t="s">
        <v>1549</v>
      </c>
      <c r="E1394" s="22" t="s">
        <v>1546</v>
      </c>
      <c r="F1394" s="22" t="s">
        <v>1546</v>
      </c>
      <c r="G1394" s="22" t="s">
        <v>1553</v>
      </c>
      <c r="H1394" s="22" t="s">
        <v>1540</v>
      </c>
      <c r="I1394" s="22" t="s">
        <v>1545</v>
      </c>
      <c r="J1394" s="22" t="s">
        <v>1543</v>
      </c>
      <c r="K1394" s="20" t="str">
        <f>IF(Tabela813[[#This Row],[C]]&lt;&gt;"",IF(Tabela813[[#This Row],[RED]]&lt;&gt;"",(Tabela813[[#This Row],[RED]] &amp; "."),"") &amp; CONCATENATE(Tabela813[[#This Row],[C]],".",Tabela813[[#This Row],[O]],".",Tabela813[[#This Row],[E]],".",Tabela813[[#This Row],[D1]],".",Tabela813[[#This Row],[D2]],".",Tabela813[[#This Row],[D3]],".",Tabela813[[#This Row],[T]],".",Tabela813[[#This Row],[D4]]),"")</f>
        <v>1.9.2.2.99.0.8.00</v>
      </c>
      <c r="L1394" s="23" t="s">
        <v>1437</v>
      </c>
      <c r="M1394" s="20" t="str">
        <f t="shared" ref="M1394:M1459" si="31">IF(N1394 &lt; N1395,"S","A")</f>
        <v>A</v>
      </c>
      <c r="N1394" s="20">
        <f>IF(VALUE(Tabela813[[#This Row],[RED]]) &gt; 0,1,0) + IF(VALUE(J1394)&gt;0,8,IF(VALUE(I1394)&gt;0,7,IF(VALUE(H1394)&gt;0,6,IF(VALUE(G1394)&gt;0,5,IF(VALUE(F1394)&gt;0,4,IF(VALUE(E1394)&gt;0,3,IF(VALUE(D1394)&gt;0,2,1)))))))</f>
        <v>7</v>
      </c>
      <c r="O1394" s="22" t="s">
        <v>51</v>
      </c>
      <c r="P1394" s="1" t="s">
        <v>3060</v>
      </c>
      <c r="Q1394" s="1"/>
      <c r="R1394" s="39"/>
      <c r="S1394" s="154" t="s">
        <v>158</v>
      </c>
      <c r="T1394" s="7" t="str">
        <f>Tabela813[[#This Row],[NR]]&amp;" - "&amp;Tabela813[[#This Row],[Especificação]]</f>
        <v>1.9.2.2.99.0.8.00 - Outras Restituições - Juros de Mora da Dívida Ativa</v>
      </c>
    </row>
    <row r="1395" spans="1:20" x14ac:dyDescent="0.25">
      <c r="A1395" s="179"/>
      <c r="B1395" s="51"/>
      <c r="C1395" s="22" t="s">
        <v>1537</v>
      </c>
      <c r="D1395" s="22" t="s">
        <v>1549</v>
      </c>
      <c r="E1395" s="22" t="s">
        <v>1546</v>
      </c>
      <c r="F1395" s="22" t="s">
        <v>1538</v>
      </c>
      <c r="G1395" s="22" t="s">
        <v>1543</v>
      </c>
      <c r="H1395" s="22" t="s">
        <v>1540</v>
      </c>
      <c r="I1395" s="22" t="s">
        <v>1540</v>
      </c>
      <c r="J1395" s="22" t="s">
        <v>1543</v>
      </c>
      <c r="K1395" s="20" t="str">
        <f>IF(Tabela813[[#This Row],[C]]&lt;&gt;"",IF(Tabela813[[#This Row],[RED]]&lt;&gt;"",(Tabela813[[#This Row],[RED]] &amp; "."),"") &amp; CONCATENATE(Tabela813[[#This Row],[C]],".",Tabela813[[#This Row],[O]],".",Tabela813[[#This Row],[E]],".",Tabela813[[#This Row],[D1]],".",Tabela813[[#This Row],[D2]],".",Tabela813[[#This Row],[D3]],".",Tabela813[[#This Row],[T]],".",Tabela813[[#This Row],[D4]]),"")</f>
        <v>1.9.2.3.00.0.0.00</v>
      </c>
      <c r="L1395" s="23" t="s">
        <v>557</v>
      </c>
      <c r="M1395" s="20" t="str">
        <f>IF(N1395 &lt; N1398,"S","A")</f>
        <v>S</v>
      </c>
      <c r="N1395" s="20">
        <f>IF(VALUE(Tabela813[[#This Row],[RED]]) &gt; 0,1,0) + IF(VALUE(J1395)&gt;0,8,IF(VALUE(I1395)&gt;0,7,IF(VALUE(H1395)&gt;0,6,IF(VALUE(G1395)&gt;0,5,IF(VALUE(F1395)&gt;0,4,IF(VALUE(E1395)&gt;0,3,IF(VALUE(D1395)&gt;0,2,1)))))))</f>
        <v>4</v>
      </c>
      <c r="O1395" s="22" t="s">
        <v>45</v>
      </c>
      <c r="P1395" s="1" t="s">
        <v>558</v>
      </c>
      <c r="Q1395" s="1"/>
      <c r="R1395" s="39"/>
      <c r="S1395" s="154" t="s">
        <v>158</v>
      </c>
      <c r="T1395" s="7" t="str">
        <f>Tabela813[[#This Row],[NR]]&amp;" - "&amp;Tabela813[[#This Row],[Especificação]]</f>
        <v>1.9.2.3.00.0.0.00 - Ressarcimentos</v>
      </c>
    </row>
    <row r="1396" spans="1:20" ht="30" x14ac:dyDescent="0.25">
      <c r="A1396" s="179"/>
      <c r="B1396" s="51"/>
      <c r="C1396" s="22" t="s">
        <v>1537</v>
      </c>
      <c r="D1396" s="22" t="s">
        <v>1549</v>
      </c>
      <c r="E1396" s="22" t="s">
        <v>1546</v>
      </c>
      <c r="F1396" s="22" t="s">
        <v>1538</v>
      </c>
      <c r="G1396" s="22" t="s">
        <v>1552</v>
      </c>
      <c r="H1396" s="22" t="s">
        <v>1540</v>
      </c>
      <c r="I1396" s="22" t="s">
        <v>1540</v>
      </c>
      <c r="J1396" s="22" t="s">
        <v>1543</v>
      </c>
      <c r="K1396" s="20" t="str">
        <f>IF(Tabela813[[#This Row],[C]]&lt;&gt;"",IF(Tabela813[[#This Row],[RED]]&lt;&gt;"",(Tabela813[[#This Row],[RED]] &amp; "."),"") &amp; CONCATENATE(Tabela813[[#This Row],[C]],".",Tabela813[[#This Row],[O]],".",Tabela813[[#This Row],[E]],".",Tabela813[[#This Row],[D1]],".",Tabela813[[#This Row],[D2]],".",Tabela813[[#This Row],[D3]],".",Tabela813[[#This Row],[T]],".",Tabela813[[#This Row],[D4]]),"")</f>
        <v>1.9.2.3.05.0.0.00</v>
      </c>
      <c r="L1396" s="23" t="s">
        <v>6566</v>
      </c>
      <c r="M1396" s="20" t="str">
        <f t="shared" ref="M1396" si="32">IF(N1396 &lt; N1397,"S","A")</f>
        <v>S</v>
      </c>
      <c r="N1396" s="20">
        <f>IF(VALUE(Tabela813[[#This Row],[RED]]) &gt; 0,1,0) + IF(VALUE(J1396)&gt;0,8,IF(VALUE(I1396)&gt;0,7,IF(VALUE(H1396)&gt;0,6,IF(VALUE(G1396)&gt;0,5,IF(VALUE(F1396)&gt;0,4,IF(VALUE(E1396)&gt;0,3,IF(VALUE(D1396)&gt;0,2,1)))))))</f>
        <v>5</v>
      </c>
      <c r="O1396" s="22" t="s">
        <v>51</v>
      </c>
      <c r="P1396" s="1" t="s">
        <v>6567</v>
      </c>
      <c r="Q1396" s="1" t="s">
        <v>6568</v>
      </c>
      <c r="R1396" s="20" t="s">
        <v>14</v>
      </c>
      <c r="S1396" s="154">
        <v>45126</v>
      </c>
      <c r="T1396" s="7" t="str">
        <f>Tabela813[[#This Row],[NR]]&amp;" - "&amp;Tabela813[[#This Row],[Especificação]]</f>
        <v>1.9.2.3.05.0.0.00 - Ressarcimento por Danos Causados por Usurpação de Recursos Minerais por Lavra Ilegal.</v>
      </c>
    </row>
    <row r="1397" spans="1:20" ht="30" x14ac:dyDescent="0.25">
      <c r="A1397" s="179"/>
      <c r="B1397" s="51"/>
      <c r="C1397" s="22" t="s">
        <v>1537</v>
      </c>
      <c r="D1397" s="22" t="s">
        <v>1549</v>
      </c>
      <c r="E1397" s="22" t="s">
        <v>1546</v>
      </c>
      <c r="F1397" s="22" t="s">
        <v>1538</v>
      </c>
      <c r="G1397" s="22" t="s">
        <v>1552</v>
      </c>
      <c r="H1397" s="22" t="s">
        <v>1540</v>
      </c>
      <c r="I1397" s="22" t="s">
        <v>1537</v>
      </c>
      <c r="J1397" s="22" t="s">
        <v>1543</v>
      </c>
      <c r="K1397" s="20" t="str">
        <f>IF(Tabela813[[#This Row],[C]]&lt;&gt;"",IF(Tabela813[[#This Row],[RED]]&lt;&gt;"",(Tabela813[[#This Row],[RED]] &amp; "."),"") &amp; CONCATENATE(Tabela813[[#This Row],[C]],".",Tabela813[[#This Row],[O]],".",Tabela813[[#This Row],[E]],".",Tabela813[[#This Row],[D1]],".",Tabela813[[#This Row],[D2]],".",Tabela813[[#This Row],[D3]],".",Tabela813[[#This Row],[T]],".",Tabela813[[#This Row],[D4]]),"")</f>
        <v>1.9.2.3.05.0.1.00</v>
      </c>
      <c r="L1397" s="23" t="s">
        <v>6566</v>
      </c>
      <c r="M1397" s="20" t="s">
        <v>3099</v>
      </c>
      <c r="N1397" s="20">
        <f>IF(VALUE(Tabela813[[#This Row],[RED]]) &gt; 0,1,0) + IF(VALUE(J1397)&gt;0,8,IF(VALUE(I1397)&gt;0,7,IF(VALUE(H1397)&gt;0,6,IF(VALUE(G1397)&gt;0,5,IF(VALUE(F1397)&gt;0,4,IF(VALUE(E1397)&gt;0,3,IF(VALUE(D1397)&gt;0,2,1)))))))</f>
        <v>7</v>
      </c>
      <c r="O1397" s="22" t="s">
        <v>51</v>
      </c>
      <c r="P1397" s="1" t="s">
        <v>6567</v>
      </c>
      <c r="Q1397" s="1"/>
      <c r="R1397" s="20" t="s">
        <v>14</v>
      </c>
      <c r="S1397" s="154">
        <v>45126</v>
      </c>
      <c r="T1397" s="7" t="str">
        <f>Tabela813[[#This Row],[NR]]&amp;" - "&amp;Tabela813[[#This Row],[Especificação]]</f>
        <v>1.9.2.3.05.0.1.00 - Ressarcimento por Danos Causados por Usurpação de Recursos Minerais por Lavra Ilegal.</v>
      </c>
    </row>
    <row r="1398" spans="1:20" x14ac:dyDescent="0.25">
      <c r="A1398" s="179"/>
      <c r="B1398" s="51"/>
      <c r="C1398" s="22" t="s">
        <v>1537</v>
      </c>
      <c r="D1398" s="22" t="s">
        <v>1549</v>
      </c>
      <c r="E1398" s="22" t="s">
        <v>1546</v>
      </c>
      <c r="F1398" s="22" t="s">
        <v>1538</v>
      </c>
      <c r="G1398" s="22" t="s">
        <v>1553</v>
      </c>
      <c r="H1398" s="22" t="s">
        <v>1540</v>
      </c>
      <c r="I1398" s="22" t="s">
        <v>1540</v>
      </c>
      <c r="J1398" s="22" t="s">
        <v>1543</v>
      </c>
      <c r="K1398" s="20" t="str">
        <f>IF(Tabela813[[#This Row],[C]]&lt;&gt;"",IF(Tabela813[[#This Row],[RED]]&lt;&gt;"",(Tabela813[[#This Row],[RED]] &amp; "."),"") &amp; CONCATENATE(Tabela813[[#This Row],[C]],".",Tabela813[[#This Row],[O]],".",Tabela813[[#This Row],[E]],".",Tabela813[[#This Row],[D1]],".",Tabela813[[#This Row],[D2]],".",Tabela813[[#This Row],[D3]],".",Tabela813[[#This Row],[T]],".",Tabela813[[#This Row],[D4]]),"")</f>
        <v>1.9.2.3.99.0.0.00</v>
      </c>
      <c r="L1398" s="23" t="s">
        <v>559</v>
      </c>
      <c r="M1398" s="20" t="str">
        <f t="shared" si="31"/>
        <v>S</v>
      </c>
      <c r="N1398" s="20">
        <f>IF(VALUE(Tabela813[[#This Row],[RED]]) &gt; 0,1,0) + IF(VALUE(J1398)&gt;0,8,IF(VALUE(I1398)&gt;0,7,IF(VALUE(H1398)&gt;0,6,IF(VALUE(G1398)&gt;0,5,IF(VALUE(F1398)&gt;0,4,IF(VALUE(E1398)&gt;0,3,IF(VALUE(D1398)&gt;0,2,1)))))))</f>
        <v>5</v>
      </c>
      <c r="O1398" s="22" t="s">
        <v>51</v>
      </c>
      <c r="P1398" s="1" t="s">
        <v>560</v>
      </c>
      <c r="Q1398" s="1"/>
      <c r="R1398" s="39"/>
      <c r="S1398" s="154" t="s">
        <v>158</v>
      </c>
      <c r="T1398" s="7" t="str">
        <f>Tabela813[[#This Row],[NR]]&amp;" - "&amp;Tabela813[[#This Row],[Especificação]]</f>
        <v>1.9.2.3.99.0.0.00 - Outros Ressarcimentos</v>
      </c>
    </row>
    <row r="1399" spans="1:20" x14ac:dyDescent="0.25">
      <c r="A1399" s="179"/>
      <c r="B1399" s="51"/>
      <c r="C1399" s="22" t="s">
        <v>1537</v>
      </c>
      <c r="D1399" s="22" t="s">
        <v>1549</v>
      </c>
      <c r="E1399" s="22" t="s">
        <v>1546</v>
      </c>
      <c r="F1399" s="22" t="s">
        <v>1538</v>
      </c>
      <c r="G1399" s="22" t="s">
        <v>1553</v>
      </c>
      <c r="H1399" s="22" t="s">
        <v>1540</v>
      </c>
      <c r="I1399" s="22" t="s">
        <v>1537</v>
      </c>
      <c r="J1399" s="22" t="s">
        <v>1543</v>
      </c>
      <c r="K1399" s="20" t="str">
        <f>IF(Tabela813[[#This Row],[C]]&lt;&gt;"",IF(Tabela813[[#This Row],[RED]]&lt;&gt;"",(Tabela813[[#This Row],[RED]] &amp; "."),"") &amp; CONCATENATE(Tabela813[[#This Row],[C]],".",Tabela813[[#This Row],[O]],".",Tabela813[[#This Row],[E]],".",Tabela813[[#This Row],[D1]],".",Tabela813[[#This Row],[D2]],".",Tabela813[[#This Row],[D3]],".",Tabela813[[#This Row],[T]],".",Tabela813[[#This Row],[D4]]),"")</f>
        <v>1.9.2.3.99.0.1.00</v>
      </c>
      <c r="L1399" s="23" t="s">
        <v>1438</v>
      </c>
      <c r="M1399" s="20" t="str">
        <f t="shared" si="31"/>
        <v>A</v>
      </c>
      <c r="N1399" s="20">
        <f>IF(VALUE(Tabela813[[#This Row],[RED]]) &gt; 0,1,0) + IF(VALUE(J1399)&gt;0,8,IF(VALUE(I1399)&gt;0,7,IF(VALUE(H1399)&gt;0,6,IF(VALUE(G1399)&gt;0,5,IF(VALUE(F1399)&gt;0,4,IF(VALUE(E1399)&gt;0,3,IF(VALUE(D1399)&gt;0,2,1)))))))</f>
        <v>7</v>
      </c>
      <c r="O1399" s="22" t="s">
        <v>51</v>
      </c>
      <c r="P1399" s="1" t="s">
        <v>560</v>
      </c>
      <c r="Q1399" s="1"/>
      <c r="R1399" s="39"/>
      <c r="S1399" s="154" t="s">
        <v>158</v>
      </c>
      <c r="T1399" s="7" t="str">
        <f>Tabela813[[#This Row],[NR]]&amp;" - "&amp;Tabela813[[#This Row],[Especificação]]</f>
        <v>1.9.2.3.99.0.1.00 - Outros Ressarcimentos - Principal</v>
      </c>
    </row>
    <row r="1400" spans="1:20" x14ac:dyDescent="0.25">
      <c r="A1400" s="179"/>
      <c r="B1400" s="51"/>
      <c r="C1400" s="22" t="s">
        <v>1537</v>
      </c>
      <c r="D1400" s="22" t="s">
        <v>1549</v>
      </c>
      <c r="E1400" s="22" t="s">
        <v>1546</v>
      </c>
      <c r="F1400" s="22" t="s">
        <v>1538</v>
      </c>
      <c r="G1400" s="22" t="s">
        <v>1553</v>
      </c>
      <c r="H1400" s="22" t="s">
        <v>1540</v>
      </c>
      <c r="I1400" s="22" t="s">
        <v>1546</v>
      </c>
      <c r="J1400" s="22" t="s">
        <v>1543</v>
      </c>
      <c r="K1400" s="20" t="str">
        <f>IF(Tabela813[[#This Row],[C]]&lt;&gt;"",IF(Tabela813[[#This Row],[RED]]&lt;&gt;"",(Tabela813[[#This Row],[RED]] &amp; "."),"") &amp; CONCATENATE(Tabela813[[#This Row],[C]],".",Tabela813[[#This Row],[O]],".",Tabela813[[#This Row],[E]],".",Tabela813[[#This Row],[D1]],".",Tabela813[[#This Row],[D2]],".",Tabela813[[#This Row],[D3]],".",Tabela813[[#This Row],[T]],".",Tabela813[[#This Row],[D4]]),"")</f>
        <v>1.9.2.3.99.0.2.00</v>
      </c>
      <c r="L1400" s="23" t="s">
        <v>1439</v>
      </c>
      <c r="M1400" s="20" t="str">
        <f t="shared" si="31"/>
        <v>A</v>
      </c>
      <c r="N1400" s="20">
        <f>IF(VALUE(Tabela813[[#This Row],[RED]]) &gt; 0,1,0) + IF(VALUE(J1400)&gt;0,8,IF(VALUE(I1400)&gt;0,7,IF(VALUE(H1400)&gt;0,6,IF(VALUE(G1400)&gt;0,5,IF(VALUE(F1400)&gt;0,4,IF(VALUE(E1400)&gt;0,3,IF(VALUE(D1400)&gt;0,2,1)))))))</f>
        <v>7</v>
      </c>
      <c r="O1400" s="22" t="s">
        <v>51</v>
      </c>
      <c r="P1400" s="1" t="s">
        <v>560</v>
      </c>
      <c r="Q1400" s="1"/>
      <c r="R1400" s="39"/>
      <c r="S1400" s="154" t="s">
        <v>158</v>
      </c>
      <c r="T1400" s="7" t="str">
        <f>Tabela813[[#This Row],[NR]]&amp;" - "&amp;Tabela813[[#This Row],[Especificação]]</f>
        <v>1.9.2.3.99.0.2.00 - Outros Ressarcimentos - Multas e Juros de Mora</v>
      </c>
    </row>
    <row r="1401" spans="1:20" x14ac:dyDescent="0.25">
      <c r="A1401" s="179"/>
      <c r="B1401" s="51"/>
      <c r="C1401" s="22" t="s">
        <v>1537</v>
      </c>
      <c r="D1401" s="22" t="s">
        <v>1549</v>
      </c>
      <c r="E1401" s="22" t="s">
        <v>1546</v>
      </c>
      <c r="F1401" s="22" t="s">
        <v>1538</v>
      </c>
      <c r="G1401" s="22" t="s">
        <v>1553</v>
      </c>
      <c r="H1401" s="22" t="s">
        <v>1540</v>
      </c>
      <c r="I1401" s="22" t="s">
        <v>1538</v>
      </c>
      <c r="J1401" s="22" t="s">
        <v>1543</v>
      </c>
      <c r="K1401" s="20" t="str">
        <f>IF(Tabela813[[#This Row],[C]]&lt;&gt;"",IF(Tabela813[[#This Row],[RED]]&lt;&gt;"",(Tabela813[[#This Row],[RED]] &amp; "."),"") &amp; CONCATENATE(Tabela813[[#This Row],[C]],".",Tabela813[[#This Row],[O]],".",Tabela813[[#This Row],[E]],".",Tabela813[[#This Row],[D1]],".",Tabela813[[#This Row],[D2]],".",Tabela813[[#This Row],[D3]],".",Tabela813[[#This Row],[T]],".",Tabela813[[#This Row],[D4]]),"")</f>
        <v>1.9.2.3.99.0.3.00</v>
      </c>
      <c r="L1401" s="23" t="s">
        <v>1440</v>
      </c>
      <c r="M1401" s="20" t="str">
        <f t="shared" si="31"/>
        <v>A</v>
      </c>
      <c r="N1401" s="20">
        <f>IF(VALUE(Tabela813[[#This Row],[RED]]) &gt; 0,1,0) + IF(VALUE(J1401)&gt;0,8,IF(VALUE(I1401)&gt;0,7,IF(VALUE(H1401)&gt;0,6,IF(VALUE(G1401)&gt;0,5,IF(VALUE(F1401)&gt;0,4,IF(VALUE(E1401)&gt;0,3,IF(VALUE(D1401)&gt;0,2,1)))))))</f>
        <v>7</v>
      </c>
      <c r="O1401" s="22" t="s">
        <v>51</v>
      </c>
      <c r="P1401" s="1" t="s">
        <v>560</v>
      </c>
      <c r="Q1401" s="1"/>
      <c r="R1401" s="39"/>
      <c r="S1401" s="154" t="s">
        <v>158</v>
      </c>
      <c r="T1401" s="7" t="str">
        <f>Tabela813[[#This Row],[NR]]&amp;" - "&amp;Tabela813[[#This Row],[Especificação]]</f>
        <v>1.9.2.3.99.0.3.00 - Outros Ressarcimentos - Dívida Ativa</v>
      </c>
    </row>
    <row r="1402" spans="1:20" ht="30" x14ac:dyDescent="0.25">
      <c r="A1402" s="179"/>
      <c r="B1402" s="51"/>
      <c r="C1402" s="22" t="s">
        <v>1537</v>
      </c>
      <c r="D1402" s="22" t="s">
        <v>1549</v>
      </c>
      <c r="E1402" s="22" t="s">
        <v>1546</v>
      </c>
      <c r="F1402" s="22" t="s">
        <v>1538</v>
      </c>
      <c r="G1402" s="22" t="s">
        <v>1553</v>
      </c>
      <c r="H1402" s="22" t="s">
        <v>1540</v>
      </c>
      <c r="I1402" s="22" t="s">
        <v>1547</v>
      </c>
      <c r="J1402" s="22" t="s">
        <v>1543</v>
      </c>
      <c r="K1402" s="20" t="str">
        <f>IF(Tabela813[[#This Row],[C]]&lt;&gt;"",IF(Tabela813[[#This Row],[RED]]&lt;&gt;"",(Tabela813[[#This Row],[RED]] &amp; "."),"") &amp; CONCATENATE(Tabela813[[#This Row],[C]],".",Tabela813[[#This Row],[O]],".",Tabela813[[#This Row],[E]],".",Tabela813[[#This Row],[D1]],".",Tabela813[[#This Row],[D2]],".",Tabela813[[#This Row],[D3]],".",Tabela813[[#This Row],[T]],".",Tabela813[[#This Row],[D4]]),"")</f>
        <v>1.9.2.3.99.0.4.00</v>
      </c>
      <c r="L1402" s="23" t="s">
        <v>1441</v>
      </c>
      <c r="M1402" s="20" t="str">
        <f t="shared" si="31"/>
        <v>A</v>
      </c>
      <c r="N1402" s="20">
        <f>IF(VALUE(Tabela813[[#This Row],[RED]]) &gt; 0,1,0) + IF(VALUE(J1402)&gt;0,8,IF(VALUE(I1402)&gt;0,7,IF(VALUE(H1402)&gt;0,6,IF(VALUE(G1402)&gt;0,5,IF(VALUE(F1402)&gt;0,4,IF(VALUE(E1402)&gt;0,3,IF(VALUE(D1402)&gt;0,2,1)))))))</f>
        <v>7</v>
      </c>
      <c r="O1402" s="22" t="s">
        <v>51</v>
      </c>
      <c r="P1402" s="1" t="s">
        <v>560</v>
      </c>
      <c r="Q1402" s="1"/>
      <c r="R1402" s="39"/>
      <c r="S1402" s="154" t="s">
        <v>158</v>
      </c>
      <c r="T1402" s="7" t="str">
        <f>Tabela813[[#This Row],[NR]]&amp;" - "&amp;Tabela813[[#This Row],[Especificação]]</f>
        <v>1.9.2.3.99.0.4.00 - Outros Ressarcimentos - Dívida Ativa - Multas e Juros de Mora da Dívida Ativa</v>
      </c>
    </row>
    <row r="1403" spans="1:20" x14ac:dyDescent="0.25">
      <c r="A1403" s="179"/>
      <c r="B1403" s="51"/>
      <c r="C1403" s="22" t="s">
        <v>1537</v>
      </c>
      <c r="D1403" s="22" t="s">
        <v>1549</v>
      </c>
      <c r="E1403" s="22" t="s">
        <v>1546</v>
      </c>
      <c r="F1403" s="22" t="s">
        <v>1538</v>
      </c>
      <c r="G1403" s="22" t="s">
        <v>1553</v>
      </c>
      <c r="H1403" s="22" t="s">
        <v>1540</v>
      </c>
      <c r="I1403" s="22" t="s">
        <v>1548</v>
      </c>
      <c r="J1403" s="22" t="s">
        <v>1543</v>
      </c>
      <c r="K1403" s="20" t="str">
        <f>IF(Tabela813[[#This Row],[C]]&lt;&gt;"",IF(Tabela813[[#This Row],[RED]]&lt;&gt;"",(Tabela813[[#This Row],[RED]] &amp; "."),"") &amp; CONCATENATE(Tabela813[[#This Row],[C]],".",Tabela813[[#This Row],[O]],".",Tabela813[[#This Row],[E]],".",Tabela813[[#This Row],[D1]],".",Tabela813[[#This Row],[D2]],".",Tabela813[[#This Row],[D3]],".",Tabela813[[#This Row],[T]],".",Tabela813[[#This Row],[D4]]),"")</f>
        <v>1.9.2.3.99.0.5.00</v>
      </c>
      <c r="L1403" s="23" t="s">
        <v>1442</v>
      </c>
      <c r="M1403" s="20" t="str">
        <f t="shared" si="31"/>
        <v>A</v>
      </c>
      <c r="N1403" s="20">
        <f>IF(VALUE(Tabela813[[#This Row],[RED]]) &gt; 0,1,0) + IF(VALUE(J1403)&gt;0,8,IF(VALUE(I1403)&gt;0,7,IF(VALUE(H1403)&gt;0,6,IF(VALUE(G1403)&gt;0,5,IF(VALUE(F1403)&gt;0,4,IF(VALUE(E1403)&gt;0,3,IF(VALUE(D1403)&gt;0,2,1)))))))</f>
        <v>7</v>
      </c>
      <c r="O1403" s="22" t="s">
        <v>51</v>
      </c>
      <c r="P1403" s="1" t="s">
        <v>560</v>
      </c>
      <c r="Q1403" s="1"/>
      <c r="R1403" s="39"/>
      <c r="S1403" s="154" t="s">
        <v>158</v>
      </c>
      <c r="T1403" s="7" t="str">
        <f>Tabela813[[#This Row],[NR]]&amp;" - "&amp;Tabela813[[#This Row],[Especificação]]</f>
        <v>1.9.2.3.99.0.5.00 - Outros Ressarcimentos - Multas</v>
      </c>
    </row>
    <row r="1404" spans="1:20" x14ac:dyDescent="0.25">
      <c r="A1404" s="179"/>
      <c r="B1404" s="51"/>
      <c r="C1404" s="22" t="s">
        <v>1537</v>
      </c>
      <c r="D1404" s="22" t="s">
        <v>1549</v>
      </c>
      <c r="E1404" s="22" t="s">
        <v>1546</v>
      </c>
      <c r="F1404" s="22" t="s">
        <v>1538</v>
      </c>
      <c r="G1404" s="22" t="s">
        <v>1553</v>
      </c>
      <c r="H1404" s="22" t="s">
        <v>1540</v>
      </c>
      <c r="I1404" s="22" t="s">
        <v>1542</v>
      </c>
      <c r="J1404" s="22" t="s">
        <v>1543</v>
      </c>
      <c r="K1404" s="20" t="str">
        <f>IF(Tabela813[[#This Row],[C]]&lt;&gt;"",IF(Tabela813[[#This Row],[RED]]&lt;&gt;"",(Tabela813[[#This Row],[RED]] &amp; "."),"") &amp; CONCATENATE(Tabela813[[#This Row],[C]],".",Tabela813[[#This Row],[O]],".",Tabela813[[#This Row],[E]],".",Tabela813[[#This Row],[D1]],".",Tabela813[[#This Row],[D2]],".",Tabela813[[#This Row],[D3]],".",Tabela813[[#This Row],[T]],".",Tabela813[[#This Row],[D4]]),"")</f>
        <v>1.9.2.3.99.0.6.00</v>
      </c>
      <c r="L1404" s="23" t="s">
        <v>1443</v>
      </c>
      <c r="M1404" s="20" t="str">
        <f t="shared" si="31"/>
        <v>A</v>
      </c>
      <c r="N1404" s="20">
        <f>IF(VALUE(Tabela813[[#This Row],[RED]]) &gt; 0,1,0) + IF(VALUE(J1404)&gt;0,8,IF(VALUE(I1404)&gt;0,7,IF(VALUE(H1404)&gt;0,6,IF(VALUE(G1404)&gt;0,5,IF(VALUE(F1404)&gt;0,4,IF(VALUE(E1404)&gt;0,3,IF(VALUE(D1404)&gt;0,2,1)))))))</f>
        <v>7</v>
      </c>
      <c r="O1404" s="22" t="s">
        <v>51</v>
      </c>
      <c r="P1404" s="1" t="s">
        <v>560</v>
      </c>
      <c r="Q1404" s="1"/>
      <c r="R1404" s="39"/>
      <c r="S1404" s="154" t="s">
        <v>158</v>
      </c>
      <c r="T1404" s="7" t="str">
        <f>Tabela813[[#This Row],[NR]]&amp;" - "&amp;Tabela813[[#This Row],[Especificação]]</f>
        <v>1.9.2.3.99.0.6.00 - Outros Ressarcimentos - Juros de Mora</v>
      </c>
    </row>
    <row r="1405" spans="1:20" x14ac:dyDescent="0.25">
      <c r="A1405" s="179"/>
      <c r="B1405" s="51"/>
      <c r="C1405" s="22" t="s">
        <v>1537</v>
      </c>
      <c r="D1405" s="22" t="s">
        <v>1549</v>
      </c>
      <c r="E1405" s="22" t="s">
        <v>1546</v>
      </c>
      <c r="F1405" s="22" t="s">
        <v>1538</v>
      </c>
      <c r="G1405" s="22" t="s">
        <v>1553</v>
      </c>
      <c r="H1405" s="22" t="s">
        <v>1540</v>
      </c>
      <c r="I1405" s="22" t="s">
        <v>1544</v>
      </c>
      <c r="J1405" s="22" t="s">
        <v>1543</v>
      </c>
      <c r="K1405" s="20" t="str">
        <f>IF(Tabela813[[#This Row],[C]]&lt;&gt;"",IF(Tabela813[[#This Row],[RED]]&lt;&gt;"",(Tabela813[[#This Row],[RED]] &amp; "."),"") &amp; CONCATENATE(Tabela813[[#This Row],[C]],".",Tabela813[[#This Row],[O]],".",Tabela813[[#This Row],[E]],".",Tabela813[[#This Row],[D1]],".",Tabela813[[#This Row],[D2]],".",Tabela813[[#This Row],[D3]],".",Tabela813[[#This Row],[T]],".",Tabela813[[#This Row],[D4]]),"")</f>
        <v>1.9.2.3.99.0.7.00</v>
      </c>
      <c r="L1405" s="23" t="s">
        <v>1444</v>
      </c>
      <c r="M1405" s="20" t="str">
        <f t="shared" si="31"/>
        <v>A</v>
      </c>
      <c r="N1405" s="20">
        <f>IF(VALUE(Tabela813[[#This Row],[RED]]) &gt; 0,1,0) + IF(VALUE(J1405)&gt;0,8,IF(VALUE(I1405)&gt;0,7,IF(VALUE(H1405)&gt;0,6,IF(VALUE(G1405)&gt;0,5,IF(VALUE(F1405)&gt;0,4,IF(VALUE(E1405)&gt;0,3,IF(VALUE(D1405)&gt;0,2,1)))))))</f>
        <v>7</v>
      </c>
      <c r="O1405" s="22" t="s">
        <v>51</v>
      </c>
      <c r="P1405" s="1" t="s">
        <v>560</v>
      </c>
      <c r="Q1405" s="1"/>
      <c r="R1405" s="39"/>
      <c r="S1405" s="154" t="s">
        <v>158</v>
      </c>
      <c r="T1405" s="7" t="str">
        <f>Tabela813[[#This Row],[NR]]&amp;" - "&amp;Tabela813[[#This Row],[Especificação]]</f>
        <v>1.9.2.3.99.0.7.00 - Outros Ressarcimentos - Dívida Ativa - Multas da Dívida Ativa</v>
      </c>
    </row>
    <row r="1406" spans="1:20" x14ac:dyDescent="0.25">
      <c r="A1406" s="179"/>
      <c r="B1406" s="51"/>
      <c r="C1406" s="22" t="s">
        <v>1537</v>
      </c>
      <c r="D1406" s="22" t="s">
        <v>1549</v>
      </c>
      <c r="E1406" s="22" t="s">
        <v>1546</v>
      </c>
      <c r="F1406" s="22" t="s">
        <v>1538</v>
      </c>
      <c r="G1406" s="22" t="s">
        <v>1553</v>
      </c>
      <c r="H1406" s="22" t="s">
        <v>1540</v>
      </c>
      <c r="I1406" s="22" t="s">
        <v>1545</v>
      </c>
      <c r="J1406" s="22" t="s">
        <v>1543</v>
      </c>
      <c r="K1406" s="20" t="str">
        <f>IF(Tabela813[[#This Row],[C]]&lt;&gt;"",IF(Tabela813[[#This Row],[RED]]&lt;&gt;"",(Tabela813[[#This Row],[RED]] &amp; "."),"") &amp; CONCATENATE(Tabela813[[#This Row],[C]],".",Tabela813[[#This Row],[O]],".",Tabela813[[#This Row],[E]],".",Tabela813[[#This Row],[D1]],".",Tabela813[[#This Row],[D2]],".",Tabela813[[#This Row],[D3]],".",Tabela813[[#This Row],[T]],".",Tabela813[[#This Row],[D4]]),"")</f>
        <v>1.9.2.3.99.0.8.00</v>
      </c>
      <c r="L1406" s="23" t="s">
        <v>1445</v>
      </c>
      <c r="M1406" s="20" t="str">
        <f t="shared" si="31"/>
        <v>A</v>
      </c>
      <c r="N1406" s="20">
        <f>IF(VALUE(Tabela813[[#This Row],[RED]]) &gt; 0,1,0) + IF(VALUE(J1406)&gt;0,8,IF(VALUE(I1406)&gt;0,7,IF(VALUE(H1406)&gt;0,6,IF(VALUE(G1406)&gt;0,5,IF(VALUE(F1406)&gt;0,4,IF(VALUE(E1406)&gt;0,3,IF(VALUE(D1406)&gt;0,2,1)))))))</f>
        <v>7</v>
      </c>
      <c r="O1406" s="22" t="s">
        <v>51</v>
      </c>
      <c r="P1406" s="1" t="s">
        <v>560</v>
      </c>
      <c r="Q1406" s="1"/>
      <c r="R1406" s="39"/>
      <c r="S1406" s="154" t="s">
        <v>158</v>
      </c>
      <c r="T1406" s="7" t="str">
        <f>Tabela813[[#This Row],[NR]]&amp;" - "&amp;Tabela813[[#This Row],[Especificação]]</f>
        <v>1.9.2.3.99.0.8.00 - Outros Ressarcimentos - Juros de Mora da Dívida Ativa</v>
      </c>
    </row>
    <row r="1407" spans="1:20" x14ac:dyDescent="0.25">
      <c r="A1407" s="179"/>
      <c r="B1407" s="51"/>
      <c r="C1407" s="22" t="s">
        <v>1537</v>
      </c>
      <c r="D1407" s="22" t="s">
        <v>1549</v>
      </c>
      <c r="E1407" s="22" t="s">
        <v>1538</v>
      </c>
      <c r="F1407" s="22" t="s">
        <v>1540</v>
      </c>
      <c r="G1407" s="22" t="s">
        <v>1543</v>
      </c>
      <c r="H1407" s="22" t="s">
        <v>1540</v>
      </c>
      <c r="I1407" s="22" t="s">
        <v>1540</v>
      </c>
      <c r="J1407" s="22" t="s">
        <v>1543</v>
      </c>
      <c r="K1407" s="20" t="str">
        <f>IF(Tabela813[[#This Row],[C]]&lt;&gt;"",IF(Tabela813[[#This Row],[RED]]&lt;&gt;"",(Tabela813[[#This Row],[RED]] &amp; "."),"") &amp; CONCATENATE(Tabela813[[#This Row],[C]],".",Tabela813[[#This Row],[O]],".",Tabela813[[#This Row],[E]],".",Tabela813[[#This Row],[D1]],".",Tabela813[[#This Row],[D2]],".",Tabela813[[#This Row],[D3]],".",Tabela813[[#This Row],[T]],".",Tabela813[[#This Row],[D4]]),"")</f>
        <v>1.9.3.0.00.0.0.00</v>
      </c>
      <c r="L1407" s="23" t="s">
        <v>561</v>
      </c>
      <c r="M1407" s="20" t="str">
        <f t="shared" si="31"/>
        <v>S</v>
      </c>
      <c r="N1407" s="20">
        <f>IF(VALUE(Tabela813[[#This Row],[RED]]) &gt; 0,1,0) + IF(VALUE(J1407)&gt;0,8,IF(VALUE(I1407)&gt;0,7,IF(VALUE(H1407)&gt;0,6,IF(VALUE(G1407)&gt;0,5,IF(VALUE(F1407)&gt;0,4,IF(VALUE(E1407)&gt;0,3,IF(VALUE(D1407)&gt;0,2,1)))))))</f>
        <v>3</v>
      </c>
      <c r="O1407" s="22" t="s">
        <v>45</v>
      </c>
      <c r="P1407" s="1" t="s">
        <v>562</v>
      </c>
      <c r="Q1407" s="1"/>
      <c r="R1407" s="39"/>
      <c r="S1407" s="154" t="s">
        <v>158</v>
      </c>
      <c r="T1407" s="7" t="str">
        <f>Tabela813[[#This Row],[NR]]&amp;" - "&amp;Tabela813[[#This Row],[Especificação]]</f>
        <v>1.9.3.0.00.0.0.00 - Bens, Direitos e Valores Incorporados ao Patrimônio Público</v>
      </c>
    </row>
    <row r="1408" spans="1:20" x14ac:dyDescent="0.25">
      <c r="A1408" s="179"/>
      <c r="B1408" s="51"/>
      <c r="C1408" s="22" t="s">
        <v>1537</v>
      </c>
      <c r="D1408" s="22" t="s">
        <v>1549</v>
      </c>
      <c r="E1408" s="22" t="s">
        <v>1538</v>
      </c>
      <c r="F1408" s="22" t="s">
        <v>1537</v>
      </c>
      <c r="G1408" s="22" t="s">
        <v>1543</v>
      </c>
      <c r="H1408" s="22" t="s">
        <v>1540</v>
      </c>
      <c r="I1408" s="22" t="s">
        <v>1540</v>
      </c>
      <c r="J1408" s="22" t="s">
        <v>1543</v>
      </c>
      <c r="K1408" s="20" t="str">
        <f>IF(Tabela813[[#This Row],[C]]&lt;&gt;"",IF(Tabela813[[#This Row],[RED]]&lt;&gt;"",(Tabela813[[#This Row],[RED]] &amp; "."),"") &amp; CONCATENATE(Tabela813[[#This Row],[C]],".",Tabela813[[#This Row],[O]],".",Tabela813[[#This Row],[E]],".",Tabela813[[#This Row],[D1]],".",Tabela813[[#This Row],[D2]],".",Tabela813[[#This Row],[D3]],".",Tabela813[[#This Row],[T]],".",Tabela813[[#This Row],[D4]]),"")</f>
        <v>1.9.3.1.00.0.0.00</v>
      </c>
      <c r="L1408" s="23" t="s">
        <v>561</v>
      </c>
      <c r="M1408" s="20" t="str">
        <f t="shared" si="31"/>
        <v>S</v>
      </c>
      <c r="N1408" s="20">
        <f>IF(VALUE(Tabela813[[#This Row],[RED]]) &gt; 0,1,0) + IF(VALUE(J1408)&gt;0,8,IF(VALUE(I1408)&gt;0,7,IF(VALUE(H1408)&gt;0,6,IF(VALUE(G1408)&gt;0,5,IF(VALUE(F1408)&gt;0,4,IF(VALUE(E1408)&gt;0,3,IF(VALUE(D1408)&gt;0,2,1)))))))</f>
        <v>4</v>
      </c>
      <c r="O1408" s="22" t="s">
        <v>45</v>
      </c>
      <c r="P1408" s="1" t="s">
        <v>562</v>
      </c>
      <c r="Q1408" s="1"/>
      <c r="R1408" s="39"/>
      <c r="S1408" s="154" t="s">
        <v>158</v>
      </c>
      <c r="T1408" s="7" t="str">
        <f>Tabela813[[#This Row],[NR]]&amp;" - "&amp;Tabela813[[#This Row],[Especificação]]</f>
        <v>1.9.3.1.00.0.0.00 - Bens, Direitos e Valores Incorporados ao Patrimônio Público</v>
      </c>
    </row>
    <row r="1409" spans="1:20" ht="105" x14ac:dyDescent="0.25">
      <c r="A1409" s="179"/>
      <c r="B1409" s="51"/>
      <c r="C1409" s="22" t="s">
        <v>1537</v>
      </c>
      <c r="D1409" s="22" t="s">
        <v>1549</v>
      </c>
      <c r="E1409" s="22" t="s">
        <v>1538</v>
      </c>
      <c r="F1409" s="22" t="s">
        <v>1537</v>
      </c>
      <c r="G1409" s="22" t="s">
        <v>1550</v>
      </c>
      <c r="H1409" s="22" t="s">
        <v>1540</v>
      </c>
      <c r="I1409" s="22" t="s">
        <v>1540</v>
      </c>
      <c r="J1409" s="22" t="s">
        <v>1543</v>
      </c>
      <c r="K1409" s="20" t="str">
        <f>IF(Tabela813[[#This Row],[C]]&lt;&gt;"",IF(Tabela813[[#This Row],[RED]]&lt;&gt;"",(Tabela813[[#This Row],[RED]] &amp; "."),"") &amp; CONCATENATE(Tabela813[[#This Row],[C]],".",Tabela813[[#This Row],[O]],".",Tabela813[[#This Row],[E]],".",Tabela813[[#This Row],[D1]],".",Tabela813[[#This Row],[D2]],".",Tabela813[[#This Row],[D3]],".",Tabela813[[#This Row],[T]],".",Tabela813[[#This Row],[D4]]),"")</f>
        <v>1.9.3.1.03.0.0.00</v>
      </c>
      <c r="L1409" s="23" t="s">
        <v>564</v>
      </c>
      <c r="M1409" s="20" t="str">
        <f t="shared" si="31"/>
        <v>S</v>
      </c>
      <c r="N1409" s="20">
        <f>IF(VALUE(Tabela813[[#This Row],[RED]]) &gt; 0,1,0) + IF(VALUE(J1409)&gt;0,8,IF(VALUE(I1409)&gt;0,7,IF(VALUE(H1409)&gt;0,6,IF(VALUE(G1409)&gt;0,5,IF(VALUE(F1409)&gt;0,4,IF(VALUE(E1409)&gt;0,3,IF(VALUE(D1409)&gt;0,2,1)))))))</f>
        <v>5</v>
      </c>
      <c r="O1409" s="22" t="s">
        <v>51</v>
      </c>
      <c r="P1409" s="1" t="s">
        <v>565</v>
      </c>
      <c r="Q1409" s="1"/>
      <c r="R1409" s="39"/>
      <c r="S1409" s="154" t="s">
        <v>158</v>
      </c>
      <c r="T1409" s="7" t="str">
        <f>Tabela813[[#This Row],[NR]]&amp;" - "&amp;Tabela813[[#This Row],[Especificação]]</f>
        <v>1.9.3.1.03.0.0.00 - Depósitos Abandonados (Dinheiro e/ou Objetos de Valor)</v>
      </c>
    </row>
    <row r="1410" spans="1:20" ht="105" x14ac:dyDescent="0.25">
      <c r="A1410" s="179"/>
      <c r="B1410" s="51"/>
      <c r="C1410" s="22" t="s">
        <v>1537</v>
      </c>
      <c r="D1410" s="22" t="s">
        <v>1549</v>
      </c>
      <c r="E1410" s="22" t="s">
        <v>1538</v>
      </c>
      <c r="F1410" s="22" t="s">
        <v>1537</v>
      </c>
      <c r="G1410" s="22" t="s">
        <v>1550</v>
      </c>
      <c r="H1410" s="22" t="s">
        <v>1540</v>
      </c>
      <c r="I1410" s="22" t="s">
        <v>1537</v>
      </c>
      <c r="J1410" s="22" t="s">
        <v>1543</v>
      </c>
      <c r="K1410" s="20" t="str">
        <f>IF(Tabela813[[#This Row],[C]]&lt;&gt;"",IF(Tabela813[[#This Row],[RED]]&lt;&gt;"",(Tabela813[[#This Row],[RED]] &amp; "."),"") &amp; CONCATENATE(Tabela813[[#This Row],[C]],".",Tabela813[[#This Row],[O]],".",Tabela813[[#This Row],[E]],".",Tabela813[[#This Row],[D1]],".",Tabela813[[#This Row],[D2]],".",Tabela813[[#This Row],[D3]],".",Tabela813[[#This Row],[T]],".",Tabela813[[#This Row],[D4]]),"")</f>
        <v>1.9.3.1.03.0.1.00</v>
      </c>
      <c r="L1410" s="23" t="s">
        <v>564</v>
      </c>
      <c r="M1410" s="20" t="str">
        <f t="shared" si="31"/>
        <v>A</v>
      </c>
      <c r="N1410" s="20">
        <f>IF(VALUE(Tabela813[[#This Row],[RED]]) &gt; 0,1,0) + IF(VALUE(J1410)&gt;0,8,IF(VALUE(I1410)&gt;0,7,IF(VALUE(H1410)&gt;0,6,IF(VALUE(G1410)&gt;0,5,IF(VALUE(F1410)&gt;0,4,IF(VALUE(E1410)&gt;0,3,IF(VALUE(D1410)&gt;0,2,1)))))))</f>
        <v>7</v>
      </c>
      <c r="O1410" s="22" t="s">
        <v>51</v>
      </c>
      <c r="P1410" s="1" t="s">
        <v>565</v>
      </c>
      <c r="Q1410" s="1"/>
      <c r="R1410" s="39"/>
      <c r="S1410" s="154" t="s">
        <v>158</v>
      </c>
      <c r="T1410" s="40" t="str">
        <f>Tabela813[[#This Row],[NR]]&amp;" - "&amp;Tabela813[[#This Row],[Especificação]]</f>
        <v>1.9.3.1.03.0.1.00 - Depósitos Abandonados (Dinheiro e/ou Objetos de Valor)</v>
      </c>
    </row>
    <row r="1411" spans="1:20" ht="30" x14ac:dyDescent="0.25">
      <c r="A1411" s="179"/>
      <c r="B1411" s="51"/>
      <c r="C1411" s="22" t="s">
        <v>1537</v>
      </c>
      <c r="D1411" s="22" t="s">
        <v>1549</v>
      </c>
      <c r="E1411" s="22" t="s">
        <v>1538</v>
      </c>
      <c r="F1411" s="22" t="s">
        <v>1537</v>
      </c>
      <c r="G1411" s="22" t="s">
        <v>1552</v>
      </c>
      <c r="H1411" s="22" t="s">
        <v>1540</v>
      </c>
      <c r="I1411" s="22" t="s">
        <v>1540</v>
      </c>
      <c r="J1411" s="22" t="s">
        <v>1543</v>
      </c>
      <c r="K1411" s="20" t="str">
        <f>IF(Tabela813[[#This Row],[C]]&lt;&gt;"",IF(Tabela813[[#This Row],[RED]]&lt;&gt;"",(Tabela813[[#This Row],[RED]] &amp; "."),"") &amp; CONCATENATE(Tabela813[[#This Row],[C]],".",Tabela813[[#This Row],[O]],".",Tabela813[[#This Row],[E]],".",Tabela813[[#This Row],[D1]],".",Tabela813[[#This Row],[D2]],".",Tabela813[[#This Row],[D3]],".",Tabela813[[#This Row],[T]],".",Tabela813[[#This Row],[D4]]),"")</f>
        <v>1.9.3.1.05.0.0.00</v>
      </c>
      <c r="L1411" s="23" t="s">
        <v>4934</v>
      </c>
      <c r="M1411" s="20" t="str">
        <f t="shared" si="31"/>
        <v>S</v>
      </c>
      <c r="N1411" s="20">
        <f>IF(VALUE(Tabela813[[#This Row],[RED]]) &gt; 0,1,0) + IF(VALUE(J1411)&gt;0,8,IF(VALUE(I1411)&gt;0,7,IF(VALUE(H1411)&gt;0,6,IF(VALUE(G1411)&gt;0,5,IF(VALUE(F1411)&gt;0,4,IF(VALUE(E1411)&gt;0,3,IF(VALUE(D1411)&gt;0,2,1)))))))</f>
        <v>5</v>
      </c>
      <c r="O1411" s="22" t="s">
        <v>51</v>
      </c>
      <c r="P1411" s="1" t="s">
        <v>566</v>
      </c>
      <c r="Q1411" s="1"/>
      <c r="R1411" s="39"/>
      <c r="S1411" s="154" t="s">
        <v>158</v>
      </c>
      <c r="T1411" s="7" t="str">
        <f>Tabela813[[#This Row],[NR]]&amp;" - "&amp;Tabela813[[#This Row],[Especificação]]</f>
        <v>1.9.3.1.05.0.0.00 - Receitas Reconhecidas por Força de Decisões Judiciais e de Tribunais Administrativos</v>
      </c>
    </row>
    <row r="1412" spans="1:20" ht="30" x14ac:dyDescent="0.25">
      <c r="A1412" s="179"/>
      <c r="B1412" s="51"/>
      <c r="C1412" s="22" t="s">
        <v>1537</v>
      </c>
      <c r="D1412" s="22" t="s">
        <v>1549</v>
      </c>
      <c r="E1412" s="22" t="s">
        <v>1538</v>
      </c>
      <c r="F1412" s="22" t="s">
        <v>1537</v>
      </c>
      <c r="G1412" s="22" t="s">
        <v>1552</v>
      </c>
      <c r="H1412" s="22" t="s">
        <v>1540</v>
      </c>
      <c r="I1412" s="22" t="s">
        <v>1537</v>
      </c>
      <c r="J1412" s="22" t="s">
        <v>1543</v>
      </c>
      <c r="K1412" s="20" t="str">
        <f>IF(Tabela813[[#This Row],[C]]&lt;&gt;"",IF(Tabela813[[#This Row],[RED]]&lt;&gt;"",(Tabela813[[#This Row],[RED]] &amp; "."),"") &amp; CONCATENATE(Tabela813[[#This Row],[C]],".",Tabela813[[#This Row],[O]],".",Tabela813[[#This Row],[E]],".",Tabela813[[#This Row],[D1]],".",Tabela813[[#This Row],[D2]],".",Tabela813[[#This Row],[D3]],".",Tabela813[[#This Row],[T]],".",Tabela813[[#This Row],[D4]]),"")</f>
        <v>1.9.3.1.05.0.1.00</v>
      </c>
      <c r="L1412" s="23" t="s">
        <v>6263</v>
      </c>
      <c r="M1412" s="20" t="str">
        <f t="shared" si="31"/>
        <v>A</v>
      </c>
      <c r="N1412" s="20">
        <f>IF(VALUE(Tabela813[[#This Row],[RED]]) &gt; 0,1,0) + IF(VALUE(J1412)&gt;0,8,IF(VALUE(I1412)&gt;0,7,IF(VALUE(H1412)&gt;0,6,IF(VALUE(G1412)&gt;0,5,IF(VALUE(F1412)&gt;0,4,IF(VALUE(E1412)&gt;0,3,IF(VALUE(D1412)&gt;0,2,1)))))))</f>
        <v>7</v>
      </c>
      <c r="O1412" s="22" t="s">
        <v>51</v>
      </c>
      <c r="P1412" s="1" t="s">
        <v>566</v>
      </c>
      <c r="Q1412" s="1"/>
      <c r="R1412" s="39"/>
      <c r="S1412" s="154" t="s">
        <v>158</v>
      </c>
      <c r="T1412" s="7" t="str">
        <f>Tabela813[[#This Row],[NR]]&amp;" - "&amp;Tabela813[[#This Row],[Especificação]]</f>
        <v>1.9.3.1.05.0.1.00 - Receitas Reconhecidas por Força de Decisões Judiciais e de Tribunais Administrativos - Principal</v>
      </c>
    </row>
    <row r="1413" spans="1:20" ht="60" x14ac:dyDescent="0.25">
      <c r="A1413" s="7"/>
      <c r="B1413" s="51"/>
      <c r="C1413" s="22" t="s">
        <v>1537</v>
      </c>
      <c r="D1413" s="22" t="s">
        <v>1549</v>
      </c>
      <c r="E1413" s="22" t="s">
        <v>1538</v>
      </c>
      <c r="F1413" s="22" t="s">
        <v>1537</v>
      </c>
      <c r="G1413" s="22" t="s">
        <v>1553</v>
      </c>
      <c r="H1413" s="22" t="s">
        <v>1540</v>
      </c>
      <c r="I1413" s="22" t="s">
        <v>1540</v>
      </c>
      <c r="J1413" s="22" t="s">
        <v>1543</v>
      </c>
      <c r="K1413" s="20" t="str">
        <f>IF(Tabela813[[#This Row],[C]]&lt;&gt;"",IF(Tabela813[[#This Row],[RED]]&lt;&gt;"",(Tabela813[[#This Row],[RED]] &amp; "."),"") &amp; CONCATENATE(Tabela813[[#This Row],[C]],".",Tabela813[[#This Row],[O]],".",Tabela813[[#This Row],[E]],".",Tabela813[[#This Row],[D1]],".",Tabela813[[#This Row],[D2]],".",Tabela813[[#This Row],[D3]],".",Tabela813[[#This Row],[T]],".",Tabela813[[#This Row],[D4]]),"")</f>
        <v>1.9.3.1.99.0.0.00</v>
      </c>
      <c r="L1413" s="23" t="s">
        <v>4514</v>
      </c>
      <c r="M1413" s="20" t="str">
        <f t="shared" si="31"/>
        <v>S</v>
      </c>
      <c r="N1413" s="20">
        <f>IF(VALUE(Tabela813[[#This Row],[RED]]) &gt; 0,1,0) + IF(VALUE(J1413)&gt;0,8,IF(VALUE(I1413)&gt;0,7,IF(VALUE(H1413)&gt;0,6,IF(VALUE(G1413)&gt;0,5,IF(VALUE(F1413)&gt;0,4,IF(VALUE(E1413)&gt;0,3,IF(VALUE(D1413)&gt;0,2,1)))))))</f>
        <v>5</v>
      </c>
      <c r="O1413" s="22" t="s">
        <v>51</v>
      </c>
      <c r="P1413" s="1" t="s">
        <v>4515</v>
      </c>
      <c r="Q1413" s="1" t="s">
        <v>4516</v>
      </c>
      <c r="R1413" s="39"/>
      <c r="S1413" s="154"/>
      <c r="T1413" s="7" t="str">
        <f>Tabela813[[#This Row],[NR]]&amp;" - "&amp;Tabela813[[#This Row],[Especificação]]</f>
        <v>1.9.3.1.99.0.0.00 - Bens, Direitos e Valores Perdidos em Favor do Poder Público por Demais Infrações ou Crimes Previstos em Legislação Especial</v>
      </c>
    </row>
    <row r="1414" spans="1:20" ht="60" x14ac:dyDescent="0.25">
      <c r="A1414" s="7"/>
      <c r="B1414" s="51"/>
      <c r="C1414" s="22" t="s">
        <v>1537</v>
      </c>
      <c r="D1414" s="22" t="s">
        <v>1549</v>
      </c>
      <c r="E1414" s="22" t="s">
        <v>1538</v>
      </c>
      <c r="F1414" s="22" t="s">
        <v>1537</v>
      </c>
      <c r="G1414" s="22" t="s">
        <v>1553</v>
      </c>
      <c r="H1414" s="22" t="s">
        <v>1540</v>
      </c>
      <c r="I1414" s="22" t="s">
        <v>1537</v>
      </c>
      <c r="J1414" s="22" t="s">
        <v>1543</v>
      </c>
      <c r="K1414" s="20" t="str">
        <f>IF(Tabela813[[#This Row],[C]]&lt;&gt;"",IF(Tabela813[[#This Row],[RED]]&lt;&gt;"",(Tabela813[[#This Row],[RED]] &amp; "."),"") &amp; CONCATENATE(Tabela813[[#This Row],[C]],".",Tabela813[[#This Row],[O]],".",Tabela813[[#This Row],[E]],".",Tabela813[[#This Row],[D1]],".",Tabela813[[#This Row],[D2]],".",Tabela813[[#This Row],[D3]],".",Tabela813[[#This Row],[T]],".",Tabela813[[#This Row],[D4]]),"")</f>
        <v>1.9.3.1.99.0.1.00</v>
      </c>
      <c r="L1414" s="23" t="s">
        <v>4517</v>
      </c>
      <c r="M1414" s="20" t="str">
        <f t="shared" si="31"/>
        <v>A</v>
      </c>
      <c r="N1414" s="20">
        <f>IF(VALUE(Tabela813[[#This Row],[RED]]) &gt; 0,1,0) + IF(VALUE(J1414)&gt;0,8,IF(VALUE(I1414)&gt;0,7,IF(VALUE(H1414)&gt;0,6,IF(VALUE(G1414)&gt;0,5,IF(VALUE(F1414)&gt;0,4,IF(VALUE(E1414)&gt;0,3,IF(VALUE(D1414)&gt;0,2,1)))))))</f>
        <v>7</v>
      </c>
      <c r="O1414" s="22" t="s">
        <v>51</v>
      </c>
      <c r="P1414" s="1" t="s">
        <v>4515</v>
      </c>
      <c r="Q1414" s="1" t="s">
        <v>4516</v>
      </c>
      <c r="R1414" s="39"/>
      <c r="S1414" s="154"/>
      <c r="T1414" s="7" t="str">
        <f>Tabela813[[#This Row],[NR]]&amp;" - "&amp;Tabela813[[#This Row],[Especificação]]</f>
        <v>1.9.3.1.99.0.1.00 - Bens, Direitos e Valores Perdidos em Favor do Poder Público por Demais Infrações ou Crimes Previstos em Legislação Especial - Pincipal</v>
      </c>
    </row>
    <row r="1415" spans="1:20" ht="60" x14ac:dyDescent="0.25">
      <c r="A1415" s="179"/>
      <c r="B1415" s="51"/>
      <c r="C1415" s="22" t="s">
        <v>1537</v>
      </c>
      <c r="D1415" s="22" t="s">
        <v>1549</v>
      </c>
      <c r="E1415" s="22" t="s">
        <v>1538</v>
      </c>
      <c r="F1415" s="22" t="s">
        <v>1537</v>
      </c>
      <c r="G1415" s="22" t="s">
        <v>1553</v>
      </c>
      <c r="H1415" s="22" t="s">
        <v>1540</v>
      </c>
      <c r="I1415" s="22" t="s">
        <v>1546</v>
      </c>
      <c r="J1415" s="22" t="s">
        <v>1543</v>
      </c>
      <c r="K1415" s="20" t="str">
        <f>IF(Tabela813[[#This Row],[C]]&lt;&gt;"",IF(Tabela813[[#This Row],[RED]]&lt;&gt;"",(Tabela813[[#This Row],[RED]] &amp; "."),"") &amp; CONCATENATE(Tabela813[[#This Row],[C]],".",Tabela813[[#This Row],[O]],".",Tabela813[[#This Row],[E]],".",Tabela813[[#This Row],[D1]],".",Tabela813[[#This Row],[D2]],".",Tabela813[[#This Row],[D3]],".",Tabela813[[#This Row],[T]],".",Tabela813[[#This Row],[D4]]),"")</f>
        <v>1.9.3.1.99.0.2.00</v>
      </c>
      <c r="L1415" s="23" t="s">
        <v>4518</v>
      </c>
      <c r="M1415" s="20" t="str">
        <f t="shared" si="31"/>
        <v>A</v>
      </c>
      <c r="N1415" s="20">
        <f>IF(VALUE(Tabela813[[#This Row],[RED]]) &gt; 0,1,0) + IF(VALUE(J1415)&gt;0,8,IF(VALUE(I1415)&gt;0,7,IF(VALUE(H1415)&gt;0,6,IF(VALUE(G1415)&gt;0,5,IF(VALUE(F1415)&gt;0,4,IF(VALUE(E1415)&gt;0,3,IF(VALUE(D1415)&gt;0,2,1)))))))</f>
        <v>7</v>
      </c>
      <c r="O1415" s="22" t="s">
        <v>51</v>
      </c>
      <c r="P1415" s="1" t="s">
        <v>4515</v>
      </c>
      <c r="Q1415" s="1" t="s">
        <v>4516</v>
      </c>
      <c r="R1415" s="39"/>
      <c r="S1415" s="154"/>
      <c r="T1415" s="7" t="str">
        <f>Tabela813[[#This Row],[NR]]&amp;" - "&amp;Tabela813[[#This Row],[Especificação]]</f>
        <v>1.9.3.1.99.0.2.00 - Bens, Direitos e Valores Perdidos em Favor do Poder Público por Demais Infrações ou Crimes Previstos em Legislação Especial - Multas e Juros de Mora</v>
      </c>
    </row>
    <row r="1416" spans="1:20" ht="60" x14ac:dyDescent="0.25">
      <c r="A1416" s="179"/>
      <c r="B1416" s="51"/>
      <c r="C1416" s="22" t="s">
        <v>1537</v>
      </c>
      <c r="D1416" s="22" t="s">
        <v>1549</v>
      </c>
      <c r="E1416" s="22" t="s">
        <v>1538</v>
      </c>
      <c r="F1416" s="22" t="s">
        <v>1537</v>
      </c>
      <c r="G1416" s="22" t="s">
        <v>1553</v>
      </c>
      <c r="H1416" s="22" t="s">
        <v>1540</v>
      </c>
      <c r="I1416" s="22" t="s">
        <v>1548</v>
      </c>
      <c r="J1416" s="22" t="s">
        <v>1543</v>
      </c>
      <c r="K1416" s="20" t="str">
        <f>IF(Tabela813[[#This Row],[C]]&lt;&gt;"",IF(Tabela813[[#This Row],[RED]]&lt;&gt;"",(Tabela813[[#This Row],[RED]] &amp; "."),"") &amp; CONCATENATE(Tabela813[[#This Row],[C]],".",Tabela813[[#This Row],[O]],".",Tabela813[[#This Row],[E]],".",Tabela813[[#This Row],[D1]],".",Tabela813[[#This Row],[D2]],".",Tabela813[[#This Row],[D3]],".",Tabela813[[#This Row],[T]],".",Tabela813[[#This Row],[D4]]),"")</f>
        <v>1.9.3.1.99.0.5.00</v>
      </c>
      <c r="L1416" s="23" t="s">
        <v>6264</v>
      </c>
      <c r="M1416" s="20" t="str">
        <f t="shared" si="31"/>
        <v>A</v>
      </c>
      <c r="N1416" s="20">
        <f>IF(VALUE(Tabela813[[#This Row],[RED]]) &gt; 0,1,0) + IF(VALUE(J1416)&gt;0,8,IF(VALUE(I1416)&gt;0,7,IF(VALUE(H1416)&gt;0,6,IF(VALUE(G1416)&gt;0,5,IF(VALUE(F1416)&gt;0,4,IF(VALUE(E1416)&gt;0,3,IF(VALUE(D1416)&gt;0,2,1)))))))</f>
        <v>7</v>
      </c>
      <c r="O1416" s="22" t="s">
        <v>51</v>
      </c>
      <c r="P1416" s="1" t="s">
        <v>4515</v>
      </c>
      <c r="Q1416" s="1" t="s">
        <v>4516</v>
      </c>
      <c r="R1416" s="39"/>
      <c r="S1416" s="154"/>
      <c r="T1416" s="7" t="str">
        <f>Tabela813[[#This Row],[NR]]&amp;" - "&amp;Tabela813[[#This Row],[Especificação]]</f>
        <v>1.9.3.1.99.0.5.00 - Bens, Direitos e Valores Perdidos em Favor do Poder Público por Demais Infrações ou Crimes Previstos em Legislação Especial - Multas</v>
      </c>
    </row>
    <row r="1417" spans="1:20" ht="60" x14ac:dyDescent="0.25">
      <c r="A1417" s="179"/>
      <c r="B1417" s="51"/>
      <c r="C1417" s="22" t="s">
        <v>1537</v>
      </c>
      <c r="D1417" s="22" t="s">
        <v>1549</v>
      </c>
      <c r="E1417" s="22" t="s">
        <v>1538</v>
      </c>
      <c r="F1417" s="22" t="s">
        <v>1537</v>
      </c>
      <c r="G1417" s="22" t="s">
        <v>1553</v>
      </c>
      <c r="H1417" s="22" t="s">
        <v>1540</v>
      </c>
      <c r="I1417" s="22" t="s">
        <v>1542</v>
      </c>
      <c r="J1417" s="22" t="s">
        <v>1543</v>
      </c>
      <c r="K1417" s="20" t="str">
        <f>IF(Tabela813[[#This Row],[C]]&lt;&gt;"",IF(Tabela813[[#This Row],[RED]]&lt;&gt;"",(Tabela813[[#This Row],[RED]] &amp; "."),"") &amp; CONCATENATE(Tabela813[[#This Row],[C]],".",Tabela813[[#This Row],[O]],".",Tabela813[[#This Row],[E]],".",Tabela813[[#This Row],[D1]],".",Tabela813[[#This Row],[D2]],".",Tabela813[[#This Row],[D3]],".",Tabela813[[#This Row],[T]],".",Tabela813[[#This Row],[D4]]),"")</f>
        <v>1.9.3.1.99.0.6.00</v>
      </c>
      <c r="L1417" s="23" t="s">
        <v>4519</v>
      </c>
      <c r="M1417" s="20" t="str">
        <f t="shared" si="31"/>
        <v>A</v>
      </c>
      <c r="N1417" s="20">
        <f>IF(VALUE(Tabela813[[#This Row],[RED]]) &gt; 0,1,0) + IF(VALUE(J1417)&gt;0,8,IF(VALUE(I1417)&gt;0,7,IF(VALUE(H1417)&gt;0,6,IF(VALUE(G1417)&gt;0,5,IF(VALUE(F1417)&gt;0,4,IF(VALUE(E1417)&gt;0,3,IF(VALUE(D1417)&gt;0,2,1)))))))</f>
        <v>7</v>
      </c>
      <c r="O1417" s="22" t="s">
        <v>51</v>
      </c>
      <c r="P1417" s="1" t="s">
        <v>4515</v>
      </c>
      <c r="Q1417" s="1" t="s">
        <v>4516</v>
      </c>
      <c r="R1417" s="39"/>
      <c r="S1417" s="154"/>
      <c r="T1417" s="7" t="str">
        <f>Tabela813[[#This Row],[NR]]&amp;" - "&amp;Tabela813[[#This Row],[Especificação]]</f>
        <v>1.9.3.1.99.0.6.00 - Bens, Direitos e Valores Perdidos em Favor do Poder Público por Demais Infrações ou Crimes Previstos em Legislação Especial - Juros de Mora</v>
      </c>
    </row>
    <row r="1418" spans="1:20" x14ac:dyDescent="0.25">
      <c r="A1418" s="7"/>
      <c r="B1418" s="51"/>
      <c r="C1418" s="22" t="s">
        <v>1537</v>
      </c>
      <c r="D1418" s="22" t="s">
        <v>1549</v>
      </c>
      <c r="E1418" s="22" t="s">
        <v>1547</v>
      </c>
      <c r="F1418" s="22" t="s">
        <v>1540</v>
      </c>
      <c r="G1418" s="22" t="s">
        <v>1543</v>
      </c>
      <c r="H1418" s="22" t="s">
        <v>1540</v>
      </c>
      <c r="I1418" s="22" t="s">
        <v>1540</v>
      </c>
      <c r="J1418" s="22" t="s">
        <v>1543</v>
      </c>
      <c r="K1418" s="20" t="str">
        <f>IF(Tabela813[[#This Row],[C]]&lt;&gt;"",IF(Tabela813[[#This Row],[RED]]&lt;&gt;"",(Tabela813[[#This Row],[RED]] &amp; "."),"") &amp; CONCATENATE(Tabela813[[#This Row],[C]],".",Tabela813[[#This Row],[O]],".",Tabela813[[#This Row],[E]],".",Tabela813[[#This Row],[D1]],".",Tabela813[[#This Row],[D2]],".",Tabela813[[#This Row],[D3]],".",Tabela813[[#This Row],[T]],".",Tabela813[[#This Row],[D4]]),"")</f>
        <v>1.9.4.0.00.0.0.00</v>
      </c>
      <c r="L1418" s="23" t="s">
        <v>567</v>
      </c>
      <c r="M1418" s="20" t="str">
        <f t="shared" si="31"/>
        <v>S</v>
      </c>
      <c r="N1418" s="20">
        <f>IF(VALUE(Tabela813[[#This Row],[RED]]) &gt; 0,1,0) + IF(VALUE(J1418)&gt;0,8,IF(VALUE(I1418)&gt;0,7,IF(VALUE(H1418)&gt;0,6,IF(VALUE(G1418)&gt;0,5,IF(VALUE(F1418)&gt;0,4,IF(VALUE(E1418)&gt;0,3,IF(VALUE(D1418)&gt;0,2,1)))))))</f>
        <v>3</v>
      </c>
      <c r="O1418" s="22" t="s">
        <v>45</v>
      </c>
      <c r="P1418" s="1" t="s">
        <v>568</v>
      </c>
      <c r="Q1418" s="1"/>
      <c r="R1418" s="39"/>
      <c r="S1418" s="154" t="s">
        <v>158</v>
      </c>
      <c r="T1418" s="7" t="str">
        <f>Tabela813[[#This Row],[NR]]&amp;" - "&amp;Tabela813[[#This Row],[Especificação]]</f>
        <v>1.9.4.0.00.0.0.00 - Multas e Juros de Mora das Receitas de Capital</v>
      </c>
    </row>
    <row r="1419" spans="1:20" x14ac:dyDescent="0.25">
      <c r="A1419" s="179"/>
      <c r="B1419" s="51"/>
      <c r="C1419" s="22" t="s">
        <v>1537</v>
      </c>
      <c r="D1419" s="22" t="s">
        <v>1549</v>
      </c>
      <c r="E1419" s="22" t="s">
        <v>1547</v>
      </c>
      <c r="F1419" s="22" t="s">
        <v>1537</v>
      </c>
      <c r="G1419" s="22" t="s">
        <v>1543</v>
      </c>
      <c r="H1419" s="22" t="s">
        <v>1540</v>
      </c>
      <c r="I1419" s="22" t="s">
        <v>1540</v>
      </c>
      <c r="J1419" s="22" t="s">
        <v>1543</v>
      </c>
      <c r="K1419" s="20" t="str">
        <f>IF(Tabela813[[#This Row],[C]]&lt;&gt;"",IF(Tabela813[[#This Row],[RED]]&lt;&gt;"",(Tabela813[[#This Row],[RED]] &amp; "."),"") &amp; CONCATENATE(Tabela813[[#This Row],[C]],".",Tabela813[[#This Row],[O]],".",Tabela813[[#This Row],[E]],".",Tabela813[[#This Row],[D1]],".",Tabela813[[#This Row],[D2]],".",Tabela813[[#This Row],[D3]],".",Tabela813[[#This Row],[T]],".",Tabela813[[#This Row],[D4]]),"")</f>
        <v>1.9.4.1.00.0.0.00</v>
      </c>
      <c r="L1419" s="23" t="s">
        <v>3849</v>
      </c>
      <c r="M1419" s="20" t="str">
        <f t="shared" si="31"/>
        <v>S</v>
      </c>
      <c r="N1419" s="20">
        <f>IF(VALUE(Tabela813[[#This Row],[RED]]) &gt; 0,1,0) + IF(VALUE(J1419)&gt;0,8,IF(VALUE(I1419)&gt;0,7,IF(VALUE(H1419)&gt;0,6,IF(VALUE(G1419)&gt;0,5,IF(VALUE(F1419)&gt;0,4,IF(VALUE(E1419)&gt;0,3,IF(VALUE(D1419)&gt;0,2,1)))))))</f>
        <v>4</v>
      </c>
      <c r="O1419" s="22" t="s">
        <v>45</v>
      </c>
      <c r="P1419" s="1" t="s">
        <v>3061</v>
      </c>
      <c r="Q1419" s="1" t="s">
        <v>3018</v>
      </c>
      <c r="R1419" s="39"/>
      <c r="S1419" s="154" t="s">
        <v>158</v>
      </c>
      <c r="T1419" s="7" t="str">
        <f>Tabela813[[#This Row],[NR]]&amp;" - "&amp;Tabela813[[#This Row],[Especificação]]</f>
        <v>1.9.4.1.00.0.0.00 - Multas e Juros de Mora das Alienações de Bens Móveis</v>
      </c>
    </row>
    <row r="1420" spans="1:20" ht="30" x14ac:dyDescent="0.25">
      <c r="A1420" s="7"/>
      <c r="B1420" s="51"/>
      <c r="C1420" s="22" t="s">
        <v>1537</v>
      </c>
      <c r="D1420" s="22" t="s">
        <v>1549</v>
      </c>
      <c r="E1420" s="22" t="s">
        <v>1547</v>
      </c>
      <c r="F1420" s="22" t="s">
        <v>1537</v>
      </c>
      <c r="G1420" s="22" t="s">
        <v>1539</v>
      </c>
      <c r="H1420" s="22" t="s">
        <v>1540</v>
      </c>
      <c r="I1420" s="22" t="s">
        <v>1540</v>
      </c>
      <c r="J1420" s="22" t="s">
        <v>1543</v>
      </c>
      <c r="K1420" s="20" t="str">
        <f>IF(Tabela813[[#This Row],[C]]&lt;&gt;"",IF(Tabela813[[#This Row],[RED]]&lt;&gt;"",(Tabela813[[#This Row],[RED]] &amp; "."),"") &amp; CONCATENATE(Tabela813[[#This Row],[C]],".",Tabela813[[#This Row],[O]],".",Tabela813[[#This Row],[E]],".",Tabela813[[#This Row],[D1]],".",Tabela813[[#This Row],[D2]],".",Tabela813[[#This Row],[D3]],".",Tabela813[[#This Row],[T]],".",Tabela813[[#This Row],[D4]]),"")</f>
        <v>1.9.4.1.01.0.0.00</v>
      </c>
      <c r="L1420" s="23" t="s">
        <v>6571</v>
      </c>
      <c r="M1420" s="20" t="str">
        <f t="shared" si="31"/>
        <v>S</v>
      </c>
      <c r="N1420" s="20">
        <f>IF(VALUE(Tabela813[[#This Row],[RED]]) &gt; 0,1,0) + IF(VALUE(J1420)&gt;0,8,IF(VALUE(I1420)&gt;0,7,IF(VALUE(H1420)&gt;0,6,IF(VALUE(G1420)&gt;0,5,IF(VALUE(F1420)&gt;0,4,IF(VALUE(E1420)&gt;0,3,IF(VALUE(D1420)&gt;0,2,1)))))))</f>
        <v>5</v>
      </c>
      <c r="O1420" s="22" t="s">
        <v>51</v>
      </c>
      <c r="P1420" s="1" t="s">
        <v>6572</v>
      </c>
      <c r="Q1420" s="1" t="s">
        <v>6039</v>
      </c>
      <c r="R1420" s="39" t="s">
        <v>79</v>
      </c>
      <c r="S1420" s="154">
        <v>45126</v>
      </c>
      <c r="T1420" s="7" t="str">
        <f>Tabela813[[#This Row],[NR]]&amp;" - "&amp;Tabela813[[#This Row],[Especificação]]</f>
        <v>1.9.4.1.01.0.0.00 - Multas e Juros de Mora de Títulos Mobiliários</v>
      </c>
    </row>
    <row r="1421" spans="1:20" ht="30" x14ac:dyDescent="0.25">
      <c r="A1421" s="7"/>
      <c r="B1421" s="51"/>
      <c r="C1421" s="22" t="s">
        <v>1537</v>
      </c>
      <c r="D1421" s="22" t="s">
        <v>1549</v>
      </c>
      <c r="E1421" s="22" t="s">
        <v>1547</v>
      </c>
      <c r="F1421" s="22" t="s">
        <v>1537</v>
      </c>
      <c r="G1421" s="22" t="s">
        <v>1539</v>
      </c>
      <c r="H1421" s="22" t="s">
        <v>1540</v>
      </c>
      <c r="I1421" s="22" t="s">
        <v>1546</v>
      </c>
      <c r="J1421" s="22" t="s">
        <v>1543</v>
      </c>
      <c r="K1421" s="20" t="str">
        <f>IF(Tabela813[[#This Row],[C]]&lt;&gt;"",IF(Tabela813[[#This Row],[RED]]&lt;&gt;"",(Tabela813[[#This Row],[RED]] &amp; "."),"") &amp; CONCATENATE(Tabela813[[#This Row],[C]],".",Tabela813[[#This Row],[O]],".",Tabela813[[#This Row],[E]],".",Tabela813[[#This Row],[D1]],".",Tabela813[[#This Row],[D2]],".",Tabela813[[#This Row],[D3]],".",Tabela813[[#This Row],[T]],".",Tabela813[[#This Row],[D4]]),"")</f>
        <v>1.9.4.1.01.0.2.00</v>
      </c>
      <c r="L1421" s="23" t="s">
        <v>6612</v>
      </c>
      <c r="M1421" s="20" t="str">
        <f t="shared" si="31"/>
        <v>A</v>
      </c>
      <c r="N1421" s="20">
        <f>IF(VALUE(Tabela813[[#This Row],[RED]]) &gt; 0,1,0) + IF(VALUE(J1421)&gt;0,8,IF(VALUE(I1421)&gt;0,7,IF(VALUE(H1421)&gt;0,6,IF(VALUE(G1421)&gt;0,5,IF(VALUE(F1421)&gt;0,4,IF(VALUE(E1421)&gt;0,3,IF(VALUE(D1421)&gt;0,2,1)))))))</f>
        <v>7</v>
      </c>
      <c r="O1421" s="22" t="s">
        <v>51</v>
      </c>
      <c r="P1421" s="1" t="s">
        <v>6572</v>
      </c>
      <c r="Q1421" s="1"/>
      <c r="R1421" s="39" t="s">
        <v>79</v>
      </c>
      <c r="S1421" s="154">
        <v>45126</v>
      </c>
      <c r="T1421" s="7" t="str">
        <f>Tabela813[[#This Row],[NR]]&amp;" - "&amp;Tabela813[[#This Row],[Especificação]]</f>
        <v>1.9.4.1.01.0.2.00 - Multas e Juros de Mora de Títulos Mobiliários - Multas e Juros de Mora</v>
      </c>
    </row>
    <row r="1422" spans="1:20" ht="30" x14ac:dyDescent="0.25">
      <c r="A1422" s="7"/>
      <c r="B1422" s="51"/>
      <c r="C1422" s="22" t="s">
        <v>1537</v>
      </c>
      <c r="D1422" s="22" t="s">
        <v>1549</v>
      </c>
      <c r="E1422" s="22" t="s">
        <v>1547</v>
      </c>
      <c r="F1422" s="22" t="s">
        <v>1537</v>
      </c>
      <c r="G1422" s="22" t="s">
        <v>1539</v>
      </c>
      <c r="H1422" s="22" t="s">
        <v>1540</v>
      </c>
      <c r="I1422" s="22" t="s">
        <v>1548</v>
      </c>
      <c r="J1422" s="22" t="s">
        <v>1543</v>
      </c>
      <c r="K1422" s="20" t="str">
        <f>IF(Tabela813[[#This Row],[C]]&lt;&gt;"",IF(Tabela813[[#This Row],[RED]]&lt;&gt;"",(Tabela813[[#This Row],[RED]] &amp; "."),"") &amp; CONCATENATE(Tabela813[[#This Row],[C]],".",Tabela813[[#This Row],[O]],".",Tabela813[[#This Row],[E]],".",Tabela813[[#This Row],[D1]],".",Tabela813[[#This Row],[D2]],".",Tabela813[[#This Row],[D3]],".",Tabela813[[#This Row],[T]],".",Tabela813[[#This Row],[D4]]),"")</f>
        <v>1.9.4.1.01.0.5.00</v>
      </c>
      <c r="L1422" s="23" t="s">
        <v>6613</v>
      </c>
      <c r="M1422" s="20" t="str">
        <f t="shared" si="31"/>
        <v>A</v>
      </c>
      <c r="N1422" s="20">
        <f>IF(VALUE(Tabela813[[#This Row],[RED]]) &gt; 0,1,0) + IF(VALUE(J1422)&gt;0,8,IF(VALUE(I1422)&gt;0,7,IF(VALUE(H1422)&gt;0,6,IF(VALUE(G1422)&gt;0,5,IF(VALUE(F1422)&gt;0,4,IF(VALUE(E1422)&gt;0,3,IF(VALUE(D1422)&gt;0,2,1)))))))</f>
        <v>7</v>
      </c>
      <c r="O1422" s="22" t="s">
        <v>51</v>
      </c>
      <c r="P1422" s="1" t="s">
        <v>6572</v>
      </c>
      <c r="Q1422" s="1"/>
      <c r="R1422" s="39" t="s">
        <v>79</v>
      </c>
      <c r="S1422" s="154">
        <v>45126</v>
      </c>
      <c r="T1422" s="7" t="str">
        <f>Tabela813[[#This Row],[NR]]&amp;" - "&amp;Tabela813[[#This Row],[Especificação]]</f>
        <v>1.9.4.1.01.0.5.00 - Multas e Juros de Mora de Títulos Mobiliários - Multas</v>
      </c>
    </row>
    <row r="1423" spans="1:20" ht="30" x14ac:dyDescent="0.25">
      <c r="A1423" s="179"/>
      <c r="B1423" s="51"/>
      <c r="C1423" s="22" t="s">
        <v>1537</v>
      </c>
      <c r="D1423" s="22" t="s">
        <v>1549</v>
      </c>
      <c r="E1423" s="22" t="s">
        <v>1547</v>
      </c>
      <c r="F1423" s="22" t="s">
        <v>1537</v>
      </c>
      <c r="G1423" s="22" t="s">
        <v>1539</v>
      </c>
      <c r="H1423" s="22" t="s">
        <v>1540</v>
      </c>
      <c r="I1423" s="22" t="s">
        <v>1542</v>
      </c>
      <c r="J1423" s="22" t="s">
        <v>1543</v>
      </c>
      <c r="K1423" s="20" t="str">
        <f>IF(Tabela813[[#This Row],[C]]&lt;&gt;"",IF(Tabela813[[#This Row],[RED]]&lt;&gt;"",(Tabela813[[#This Row],[RED]] &amp; "."),"") &amp; CONCATENATE(Tabela813[[#This Row],[C]],".",Tabela813[[#This Row],[O]],".",Tabela813[[#This Row],[E]],".",Tabela813[[#This Row],[D1]],".",Tabela813[[#This Row],[D2]],".",Tabela813[[#This Row],[D3]],".",Tabela813[[#This Row],[T]],".",Tabela813[[#This Row],[D4]]),"")</f>
        <v>1.9.4.1.01.0.6.00</v>
      </c>
      <c r="L1423" s="23" t="s">
        <v>6614</v>
      </c>
      <c r="M1423" s="20" t="str">
        <f t="shared" si="31"/>
        <v>A</v>
      </c>
      <c r="N1423" s="20">
        <f>IF(VALUE(Tabela813[[#This Row],[RED]]) &gt; 0,1,0) + IF(VALUE(J1423)&gt;0,8,IF(VALUE(I1423)&gt;0,7,IF(VALUE(H1423)&gt;0,6,IF(VALUE(G1423)&gt;0,5,IF(VALUE(F1423)&gt;0,4,IF(VALUE(E1423)&gt;0,3,IF(VALUE(D1423)&gt;0,2,1)))))))</f>
        <v>7</v>
      </c>
      <c r="O1423" s="22" t="s">
        <v>51</v>
      </c>
      <c r="P1423" s="1" t="s">
        <v>6572</v>
      </c>
      <c r="Q1423" s="1"/>
      <c r="R1423" s="39" t="s">
        <v>79</v>
      </c>
      <c r="S1423" s="154">
        <v>45126</v>
      </c>
      <c r="T1423" s="7" t="str">
        <f>Tabela813[[#This Row],[NR]]&amp;" - "&amp;Tabela813[[#This Row],[Especificação]]</f>
        <v>1.9.4.1.01.0.6.00 - Multas e Juros de Mora de Títulos Mobiliários - Juros de Mora</v>
      </c>
    </row>
    <row r="1424" spans="1:20" x14ac:dyDescent="0.25">
      <c r="A1424" s="179"/>
      <c r="B1424" s="51"/>
      <c r="C1424" s="22" t="s">
        <v>1537</v>
      </c>
      <c r="D1424" s="22" t="s">
        <v>1549</v>
      </c>
      <c r="E1424" s="22" t="s">
        <v>1547</v>
      </c>
      <c r="F1424" s="22" t="s">
        <v>1537</v>
      </c>
      <c r="G1424" s="22" t="s">
        <v>1541</v>
      </c>
      <c r="H1424" s="22" t="s">
        <v>1540</v>
      </c>
      <c r="I1424" s="22" t="s">
        <v>1540</v>
      </c>
      <c r="J1424" s="22" t="s">
        <v>1543</v>
      </c>
      <c r="K1424" s="20" t="str">
        <f>IF(Tabela813[[#This Row],[C]]&lt;&gt;"",IF(Tabela813[[#This Row],[RED]]&lt;&gt;"",(Tabela813[[#This Row],[RED]] &amp; "."),"") &amp; CONCATENATE(Tabela813[[#This Row],[C]],".",Tabela813[[#This Row],[O]],".",Tabela813[[#This Row],[E]],".",Tabela813[[#This Row],[D1]],".",Tabela813[[#This Row],[D2]],".",Tabela813[[#This Row],[D3]],".",Tabela813[[#This Row],[T]],".",Tabela813[[#This Row],[D4]]),"")</f>
        <v>1.9.4.1.02.0.0.00</v>
      </c>
      <c r="L1424" s="23" t="s">
        <v>569</v>
      </c>
      <c r="M1424" s="20" t="str">
        <f t="shared" si="31"/>
        <v>S</v>
      </c>
      <c r="N1424" s="20">
        <f>IF(VALUE(Tabela813[[#This Row],[RED]]) &gt; 0,1,0) + IF(VALUE(J1424)&gt;0,8,IF(VALUE(I1424)&gt;0,7,IF(VALUE(H1424)&gt;0,6,IF(VALUE(G1424)&gt;0,5,IF(VALUE(F1424)&gt;0,4,IF(VALUE(E1424)&gt;0,3,IF(VALUE(D1424)&gt;0,2,1)))))))</f>
        <v>5</v>
      </c>
      <c r="O1424" s="22" t="s">
        <v>51</v>
      </c>
      <c r="P1424" s="1" t="s">
        <v>3062</v>
      </c>
      <c r="Q1424" s="1"/>
      <c r="R1424" s="39"/>
      <c r="S1424" s="154" t="s">
        <v>158</v>
      </c>
      <c r="T1424" s="7" t="str">
        <f>Tabela813[[#This Row],[NR]]&amp;" - "&amp;Tabela813[[#This Row],[Especificação]]</f>
        <v>1.9.4.1.02.0.0.00 - Multas e Juros da Alienação de Estoques</v>
      </c>
    </row>
    <row r="1425" spans="1:20" ht="30" x14ac:dyDescent="0.25">
      <c r="A1425" s="179"/>
      <c r="B1425" s="51"/>
      <c r="C1425" s="22" t="s">
        <v>1537</v>
      </c>
      <c r="D1425" s="22" t="s">
        <v>1549</v>
      </c>
      <c r="E1425" s="22" t="s">
        <v>1547</v>
      </c>
      <c r="F1425" s="22" t="s">
        <v>1537</v>
      </c>
      <c r="G1425" s="22" t="s">
        <v>1541</v>
      </c>
      <c r="H1425" s="22" t="s">
        <v>1546</v>
      </c>
      <c r="I1425" s="22" t="s">
        <v>1540</v>
      </c>
      <c r="J1425" s="22" t="s">
        <v>1543</v>
      </c>
      <c r="K1425" s="20" t="str">
        <f>IF(Tabela813[[#This Row],[C]]&lt;&gt;"",IF(Tabela813[[#This Row],[RED]]&lt;&gt;"",(Tabela813[[#This Row],[RED]] &amp; "."),"") &amp; CONCATENATE(Tabela813[[#This Row],[C]],".",Tabela813[[#This Row],[O]],".",Tabela813[[#This Row],[E]],".",Tabela813[[#This Row],[D1]],".",Tabela813[[#This Row],[D2]],".",Tabela813[[#This Row],[D3]],".",Tabela813[[#This Row],[T]],".",Tabela813[[#This Row],[D4]]),"")</f>
        <v>1.9.4.1.02.2.0.00</v>
      </c>
      <c r="L1425" s="23" t="s">
        <v>570</v>
      </c>
      <c r="M1425" s="20" t="str">
        <f t="shared" si="31"/>
        <v>S</v>
      </c>
      <c r="N1425" s="20">
        <f>IF(VALUE(Tabela813[[#This Row],[RED]]) &gt; 0,1,0) + IF(VALUE(J1425)&gt;0,8,IF(VALUE(I1425)&gt;0,7,IF(VALUE(H1425)&gt;0,6,IF(VALUE(G1425)&gt;0,5,IF(VALUE(F1425)&gt;0,4,IF(VALUE(E1425)&gt;0,3,IF(VALUE(D1425)&gt;0,2,1)))))))</f>
        <v>6</v>
      </c>
      <c r="O1425" s="22" t="s">
        <v>51</v>
      </c>
      <c r="P1425" s="1" t="s">
        <v>3063</v>
      </c>
      <c r="Q1425" s="1"/>
      <c r="R1425" s="39"/>
      <c r="S1425" s="154" t="s">
        <v>158</v>
      </c>
      <c r="T1425" s="7" t="str">
        <f>Tabela813[[#This Row],[NR]]&amp;" - "&amp;Tabela813[[#This Row],[Especificação]]</f>
        <v>1.9.4.1.02.2.0.00 - Multas e Juros de Alienação de Estoques - Destinados a Programas Sociais</v>
      </c>
    </row>
    <row r="1426" spans="1:20" ht="30" x14ac:dyDescent="0.25">
      <c r="A1426" s="7"/>
      <c r="B1426" s="51"/>
      <c r="C1426" s="22" t="s">
        <v>1537</v>
      </c>
      <c r="D1426" s="22" t="s">
        <v>1549</v>
      </c>
      <c r="E1426" s="22" t="s">
        <v>1547</v>
      </c>
      <c r="F1426" s="22" t="s">
        <v>1537</v>
      </c>
      <c r="G1426" s="22" t="s">
        <v>1541</v>
      </c>
      <c r="H1426" s="22" t="s">
        <v>1546</v>
      </c>
      <c r="I1426" s="22" t="s">
        <v>1546</v>
      </c>
      <c r="J1426" s="22" t="s">
        <v>1543</v>
      </c>
      <c r="K1426" s="20" t="str">
        <f>IF(Tabela813[[#This Row],[C]]&lt;&gt;"",IF(Tabela813[[#This Row],[RED]]&lt;&gt;"",(Tabela813[[#This Row],[RED]] &amp; "."),"") &amp; CONCATENATE(Tabela813[[#This Row],[C]],".",Tabela813[[#This Row],[O]],".",Tabela813[[#This Row],[E]],".",Tabela813[[#This Row],[D1]],".",Tabela813[[#This Row],[D2]],".",Tabela813[[#This Row],[D3]],".",Tabela813[[#This Row],[T]],".",Tabela813[[#This Row],[D4]]),"")</f>
        <v>1.9.4.1.02.2.2.00</v>
      </c>
      <c r="L1426" s="23" t="s">
        <v>1446</v>
      </c>
      <c r="M1426" s="20" t="str">
        <f t="shared" si="31"/>
        <v>A</v>
      </c>
      <c r="N1426" s="20">
        <f>IF(VALUE(Tabela813[[#This Row],[RED]]) &gt; 0,1,0) + IF(VALUE(J1426)&gt;0,8,IF(VALUE(I1426)&gt;0,7,IF(VALUE(H1426)&gt;0,6,IF(VALUE(G1426)&gt;0,5,IF(VALUE(F1426)&gt;0,4,IF(VALUE(E1426)&gt;0,3,IF(VALUE(D1426)&gt;0,2,1)))))))</f>
        <v>7</v>
      </c>
      <c r="O1426" s="22" t="s">
        <v>51</v>
      </c>
      <c r="P1426" s="1" t="s">
        <v>3063</v>
      </c>
      <c r="Q1426" s="1"/>
      <c r="R1426" s="39"/>
      <c r="S1426" s="154" t="s">
        <v>158</v>
      </c>
      <c r="T1426" s="7" t="str">
        <f>Tabela813[[#This Row],[NR]]&amp;" - "&amp;Tabela813[[#This Row],[Especificação]]</f>
        <v>1.9.4.1.02.2.2.00 - Multas e Juros de Alienação de Estoques - Destinados a Programas Sociais - Multas e Juros de Mora</v>
      </c>
    </row>
    <row r="1427" spans="1:20" ht="30" x14ac:dyDescent="0.25">
      <c r="A1427" s="7"/>
      <c r="B1427" s="51"/>
      <c r="C1427" s="22" t="s">
        <v>1537</v>
      </c>
      <c r="D1427" s="22" t="s">
        <v>1549</v>
      </c>
      <c r="E1427" s="22" t="s">
        <v>1547</v>
      </c>
      <c r="F1427" s="22" t="s">
        <v>1537</v>
      </c>
      <c r="G1427" s="22" t="s">
        <v>1541</v>
      </c>
      <c r="H1427" s="22" t="s">
        <v>1546</v>
      </c>
      <c r="I1427" s="22" t="s">
        <v>1548</v>
      </c>
      <c r="J1427" s="22" t="s">
        <v>1543</v>
      </c>
      <c r="K1427" s="20" t="str">
        <f>IF(Tabela813[[#This Row],[C]]&lt;&gt;"",IF(Tabela813[[#This Row],[RED]]&lt;&gt;"",(Tabela813[[#This Row],[RED]] &amp; "."),"") &amp; CONCATENATE(Tabela813[[#This Row],[C]],".",Tabela813[[#This Row],[O]],".",Tabela813[[#This Row],[E]],".",Tabela813[[#This Row],[D1]],".",Tabela813[[#This Row],[D2]],".",Tabela813[[#This Row],[D3]],".",Tabela813[[#This Row],[T]],".",Tabela813[[#This Row],[D4]]),"")</f>
        <v>1.9.4.1.02.2.5.00</v>
      </c>
      <c r="L1427" s="23" t="s">
        <v>1447</v>
      </c>
      <c r="M1427" s="20" t="str">
        <f t="shared" si="31"/>
        <v>A</v>
      </c>
      <c r="N1427" s="20">
        <f>IF(VALUE(Tabela813[[#This Row],[RED]]) &gt; 0,1,0) + IF(VALUE(J1427)&gt;0,8,IF(VALUE(I1427)&gt;0,7,IF(VALUE(H1427)&gt;0,6,IF(VALUE(G1427)&gt;0,5,IF(VALUE(F1427)&gt;0,4,IF(VALUE(E1427)&gt;0,3,IF(VALUE(D1427)&gt;0,2,1)))))))</f>
        <v>7</v>
      </c>
      <c r="O1427" s="22" t="s">
        <v>51</v>
      </c>
      <c r="P1427" s="1" t="s">
        <v>3063</v>
      </c>
      <c r="Q1427" s="1"/>
      <c r="R1427" s="39"/>
      <c r="S1427" s="154" t="s">
        <v>158</v>
      </c>
      <c r="T1427" s="7" t="str">
        <f>Tabela813[[#This Row],[NR]]&amp;" - "&amp;Tabela813[[#This Row],[Especificação]]</f>
        <v>1.9.4.1.02.2.5.00 - Multas e Juros de Alienação de Estoques - Destinados a Programas Sociais - Multas</v>
      </c>
    </row>
    <row r="1428" spans="1:20" ht="30" x14ac:dyDescent="0.25">
      <c r="A1428" s="7"/>
      <c r="B1428" s="51"/>
      <c r="C1428" s="22" t="s">
        <v>1537</v>
      </c>
      <c r="D1428" s="22" t="s">
        <v>1549</v>
      </c>
      <c r="E1428" s="22" t="s">
        <v>1547</v>
      </c>
      <c r="F1428" s="22" t="s">
        <v>1537</v>
      </c>
      <c r="G1428" s="22" t="s">
        <v>1541</v>
      </c>
      <c r="H1428" s="22" t="s">
        <v>1546</v>
      </c>
      <c r="I1428" s="22" t="s">
        <v>1542</v>
      </c>
      <c r="J1428" s="22" t="s">
        <v>1543</v>
      </c>
      <c r="K1428" s="20" t="str">
        <f>IF(Tabela813[[#This Row],[C]]&lt;&gt;"",IF(Tabela813[[#This Row],[RED]]&lt;&gt;"",(Tabela813[[#This Row],[RED]] &amp; "."),"") &amp; CONCATENATE(Tabela813[[#This Row],[C]],".",Tabela813[[#This Row],[O]],".",Tabela813[[#This Row],[E]],".",Tabela813[[#This Row],[D1]],".",Tabela813[[#This Row],[D2]],".",Tabela813[[#This Row],[D3]],".",Tabela813[[#This Row],[T]],".",Tabela813[[#This Row],[D4]]),"")</f>
        <v>1.9.4.1.02.2.6.00</v>
      </c>
      <c r="L1428" s="23" t="s">
        <v>1448</v>
      </c>
      <c r="M1428" s="20" t="str">
        <f t="shared" si="31"/>
        <v>A</v>
      </c>
      <c r="N1428" s="20">
        <f>IF(VALUE(Tabela813[[#This Row],[RED]]) &gt; 0,1,0) + IF(VALUE(J1428)&gt;0,8,IF(VALUE(I1428)&gt;0,7,IF(VALUE(H1428)&gt;0,6,IF(VALUE(G1428)&gt;0,5,IF(VALUE(F1428)&gt;0,4,IF(VALUE(E1428)&gt;0,3,IF(VALUE(D1428)&gt;0,2,1)))))))</f>
        <v>7</v>
      </c>
      <c r="O1428" s="22" t="s">
        <v>51</v>
      </c>
      <c r="P1428" s="1" t="s">
        <v>3063</v>
      </c>
      <c r="Q1428" s="1"/>
      <c r="R1428" s="39"/>
      <c r="S1428" s="154" t="s">
        <v>158</v>
      </c>
      <c r="T1428" s="7" t="str">
        <f>Tabela813[[#This Row],[NR]]&amp;" - "&amp;Tabela813[[#This Row],[Especificação]]</f>
        <v>1.9.4.1.02.2.6.00 - Multas e Juros de Alienação de Estoques - Destinados a Programas Sociais - Juros de Mora</v>
      </c>
    </row>
    <row r="1429" spans="1:20" ht="30" x14ac:dyDescent="0.25">
      <c r="A1429" s="7"/>
      <c r="B1429" s="51"/>
      <c r="C1429" s="22" t="s">
        <v>1537</v>
      </c>
      <c r="D1429" s="22" t="s">
        <v>1549</v>
      </c>
      <c r="E1429" s="22" t="s">
        <v>1547</v>
      </c>
      <c r="F1429" s="22" t="s">
        <v>1537</v>
      </c>
      <c r="G1429" s="22" t="s">
        <v>1541</v>
      </c>
      <c r="H1429" s="22" t="s">
        <v>1538</v>
      </c>
      <c r="I1429" s="22" t="s">
        <v>1540</v>
      </c>
      <c r="J1429" s="22" t="s">
        <v>1543</v>
      </c>
      <c r="K1429" s="20" t="str">
        <f>IF(Tabela813[[#This Row],[C]]&lt;&gt;"",IF(Tabela813[[#This Row],[RED]]&lt;&gt;"",(Tabela813[[#This Row],[RED]] &amp; "."),"") &amp; CONCATENATE(Tabela813[[#This Row],[C]],".",Tabela813[[#This Row],[O]],".",Tabela813[[#This Row],[E]],".",Tabela813[[#This Row],[D1]],".",Tabela813[[#This Row],[D2]],".",Tabela813[[#This Row],[D3]],".",Tabela813[[#This Row],[T]],".",Tabela813[[#This Row],[D4]]),"")</f>
        <v>1.9.4.1.02.3.0.00</v>
      </c>
      <c r="L1429" s="23" t="s">
        <v>571</v>
      </c>
      <c r="M1429" s="20" t="str">
        <f t="shared" si="31"/>
        <v>S</v>
      </c>
      <c r="N1429" s="20">
        <f>IF(VALUE(Tabela813[[#This Row],[RED]]) &gt; 0,1,0) + IF(VALUE(J1429)&gt;0,8,IF(VALUE(I1429)&gt;0,7,IF(VALUE(H1429)&gt;0,6,IF(VALUE(G1429)&gt;0,5,IF(VALUE(F1429)&gt;0,4,IF(VALUE(E1429)&gt;0,3,IF(VALUE(D1429)&gt;0,2,1)))))))</f>
        <v>6</v>
      </c>
      <c r="O1429" s="22" t="s">
        <v>51</v>
      </c>
      <c r="P1429" s="1" t="s">
        <v>3064</v>
      </c>
      <c r="Q1429" s="1"/>
      <c r="R1429" s="39"/>
      <c r="S1429" s="154" t="s">
        <v>158</v>
      </c>
      <c r="T1429" s="7" t="str">
        <f>Tabela813[[#This Row],[NR]]&amp;" - "&amp;Tabela813[[#This Row],[Especificação]]</f>
        <v>1.9.4.1.02.3.0.00 - Multas e Juros de Alienação de Estoques - Programa de Aquisição de Alimentos</v>
      </c>
    </row>
    <row r="1430" spans="1:20" ht="30" x14ac:dyDescent="0.25">
      <c r="A1430" s="7"/>
      <c r="B1430" s="51"/>
      <c r="C1430" s="22" t="s">
        <v>1537</v>
      </c>
      <c r="D1430" s="22" t="s">
        <v>1549</v>
      </c>
      <c r="E1430" s="22" t="s">
        <v>1547</v>
      </c>
      <c r="F1430" s="22" t="s">
        <v>1537</v>
      </c>
      <c r="G1430" s="22" t="s">
        <v>1541</v>
      </c>
      <c r="H1430" s="22" t="s">
        <v>1538</v>
      </c>
      <c r="I1430" s="22" t="s">
        <v>1546</v>
      </c>
      <c r="J1430" s="22" t="s">
        <v>1543</v>
      </c>
      <c r="K1430" s="20" t="str">
        <f>IF(Tabela813[[#This Row],[C]]&lt;&gt;"",IF(Tabela813[[#This Row],[RED]]&lt;&gt;"",(Tabela813[[#This Row],[RED]] &amp; "."),"") &amp; CONCATENATE(Tabela813[[#This Row],[C]],".",Tabela813[[#This Row],[O]],".",Tabela813[[#This Row],[E]],".",Tabela813[[#This Row],[D1]],".",Tabela813[[#This Row],[D2]],".",Tabela813[[#This Row],[D3]],".",Tabela813[[#This Row],[T]],".",Tabela813[[#This Row],[D4]]),"")</f>
        <v>1.9.4.1.02.3.2.00</v>
      </c>
      <c r="L1430" s="23" t="s">
        <v>1449</v>
      </c>
      <c r="M1430" s="20" t="str">
        <f t="shared" si="31"/>
        <v>A</v>
      </c>
      <c r="N1430" s="20">
        <f>IF(VALUE(Tabela813[[#This Row],[RED]]) &gt; 0,1,0) + IF(VALUE(J1430)&gt;0,8,IF(VALUE(I1430)&gt;0,7,IF(VALUE(H1430)&gt;0,6,IF(VALUE(G1430)&gt;0,5,IF(VALUE(F1430)&gt;0,4,IF(VALUE(E1430)&gt;0,3,IF(VALUE(D1430)&gt;0,2,1)))))))</f>
        <v>7</v>
      </c>
      <c r="O1430" s="22" t="s">
        <v>51</v>
      </c>
      <c r="P1430" s="1" t="s">
        <v>3064</v>
      </c>
      <c r="Q1430" s="1"/>
      <c r="R1430" s="39"/>
      <c r="S1430" s="154" t="s">
        <v>158</v>
      </c>
      <c r="T1430" s="7" t="str">
        <f>Tabela813[[#This Row],[NR]]&amp;" - "&amp;Tabela813[[#This Row],[Especificação]]</f>
        <v>1.9.4.1.02.3.2.00 - Multas e Juros de Alienação de Estoques - Programa de Aquisição de Alimentos - Multas e Juros de Mora</v>
      </c>
    </row>
    <row r="1431" spans="1:20" ht="30" x14ac:dyDescent="0.25">
      <c r="A1431" s="7"/>
      <c r="B1431" s="51"/>
      <c r="C1431" s="22" t="s">
        <v>1537</v>
      </c>
      <c r="D1431" s="22" t="s">
        <v>1549</v>
      </c>
      <c r="E1431" s="22" t="s">
        <v>1547</v>
      </c>
      <c r="F1431" s="22" t="s">
        <v>1537</v>
      </c>
      <c r="G1431" s="22" t="s">
        <v>1541</v>
      </c>
      <c r="H1431" s="22" t="s">
        <v>1538</v>
      </c>
      <c r="I1431" s="22" t="s">
        <v>1548</v>
      </c>
      <c r="J1431" s="22" t="s">
        <v>1543</v>
      </c>
      <c r="K1431" s="20" t="str">
        <f>IF(Tabela813[[#This Row],[C]]&lt;&gt;"",IF(Tabela813[[#This Row],[RED]]&lt;&gt;"",(Tabela813[[#This Row],[RED]] &amp; "."),"") &amp; CONCATENATE(Tabela813[[#This Row],[C]],".",Tabela813[[#This Row],[O]],".",Tabela813[[#This Row],[E]],".",Tabela813[[#This Row],[D1]],".",Tabela813[[#This Row],[D2]],".",Tabela813[[#This Row],[D3]],".",Tabela813[[#This Row],[T]],".",Tabela813[[#This Row],[D4]]),"")</f>
        <v>1.9.4.1.02.3.5.00</v>
      </c>
      <c r="L1431" s="23" t="s">
        <v>1450</v>
      </c>
      <c r="M1431" s="20" t="str">
        <f t="shared" si="31"/>
        <v>A</v>
      </c>
      <c r="N1431" s="20">
        <f>IF(VALUE(Tabela813[[#This Row],[RED]]) &gt; 0,1,0) + IF(VALUE(J1431)&gt;0,8,IF(VALUE(I1431)&gt;0,7,IF(VALUE(H1431)&gt;0,6,IF(VALUE(G1431)&gt;0,5,IF(VALUE(F1431)&gt;0,4,IF(VALUE(E1431)&gt;0,3,IF(VALUE(D1431)&gt;0,2,1)))))))</f>
        <v>7</v>
      </c>
      <c r="O1431" s="22" t="s">
        <v>51</v>
      </c>
      <c r="P1431" s="1" t="s">
        <v>3064</v>
      </c>
      <c r="Q1431" s="1"/>
      <c r="R1431" s="39"/>
      <c r="S1431" s="154" t="s">
        <v>158</v>
      </c>
      <c r="T1431" s="7" t="str">
        <f>Tabela813[[#This Row],[NR]]&amp;" - "&amp;Tabela813[[#This Row],[Especificação]]</f>
        <v>1.9.4.1.02.3.5.00 - Multas e Juros de Alienação de Estoques - Programa de Aquisição de Alimentos - Multas</v>
      </c>
    </row>
    <row r="1432" spans="1:20" ht="30" x14ac:dyDescent="0.25">
      <c r="A1432" s="179"/>
      <c r="B1432" s="51"/>
      <c r="C1432" s="22" t="s">
        <v>1537</v>
      </c>
      <c r="D1432" s="22" t="s">
        <v>1549</v>
      </c>
      <c r="E1432" s="22" t="s">
        <v>1547</v>
      </c>
      <c r="F1432" s="22" t="s">
        <v>1537</v>
      </c>
      <c r="G1432" s="22" t="s">
        <v>1541</v>
      </c>
      <c r="H1432" s="22" t="s">
        <v>1538</v>
      </c>
      <c r="I1432" s="22" t="s">
        <v>1542</v>
      </c>
      <c r="J1432" s="22" t="s">
        <v>1543</v>
      </c>
      <c r="K1432" s="20" t="str">
        <f>IF(Tabela813[[#This Row],[C]]&lt;&gt;"",IF(Tabela813[[#This Row],[RED]]&lt;&gt;"",(Tabela813[[#This Row],[RED]] &amp; "."),"") &amp; CONCATENATE(Tabela813[[#This Row],[C]],".",Tabela813[[#This Row],[O]],".",Tabela813[[#This Row],[E]],".",Tabela813[[#This Row],[D1]],".",Tabela813[[#This Row],[D2]],".",Tabela813[[#This Row],[D3]],".",Tabela813[[#This Row],[T]],".",Tabela813[[#This Row],[D4]]),"")</f>
        <v>1.9.4.1.02.3.6.00</v>
      </c>
      <c r="L1432" s="23" t="s">
        <v>1451</v>
      </c>
      <c r="M1432" s="20" t="str">
        <f t="shared" si="31"/>
        <v>A</v>
      </c>
      <c r="N1432" s="20">
        <f>IF(VALUE(Tabela813[[#This Row],[RED]]) &gt; 0,1,0) + IF(VALUE(J1432)&gt;0,8,IF(VALUE(I1432)&gt;0,7,IF(VALUE(H1432)&gt;0,6,IF(VALUE(G1432)&gt;0,5,IF(VALUE(F1432)&gt;0,4,IF(VALUE(E1432)&gt;0,3,IF(VALUE(D1432)&gt;0,2,1)))))))</f>
        <v>7</v>
      </c>
      <c r="O1432" s="22" t="s">
        <v>51</v>
      </c>
      <c r="P1432" s="1" t="s">
        <v>3064</v>
      </c>
      <c r="Q1432" s="1"/>
      <c r="R1432" s="39"/>
      <c r="S1432" s="154" t="s">
        <v>158</v>
      </c>
      <c r="T1432" s="7" t="str">
        <f>Tabela813[[#This Row],[NR]]&amp;" - "&amp;Tabela813[[#This Row],[Especificação]]</f>
        <v>1.9.4.1.02.3.6.00 - Multas e Juros de Alienação de Estoques - Programa de Aquisição de Alimentos - Juros de Mora</v>
      </c>
    </row>
    <row r="1433" spans="1:20" x14ac:dyDescent="0.25">
      <c r="A1433" s="179"/>
      <c r="B1433" s="51"/>
      <c r="C1433" s="22" t="s">
        <v>1537</v>
      </c>
      <c r="D1433" s="22" t="s">
        <v>1549</v>
      </c>
      <c r="E1433" s="22" t="s">
        <v>1547</v>
      </c>
      <c r="F1433" s="22" t="s">
        <v>1537</v>
      </c>
      <c r="G1433" s="22" t="s">
        <v>1550</v>
      </c>
      <c r="H1433" s="22" t="s">
        <v>1540</v>
      </c>
      <c r="I1433" s="22" t="s">
        <v>1540</v>
      </c>
      <c r="J1433" s="22" t="s">
        <v>1543</v>
      </c>
      <c r="K1433" s="20" t="str">
        <f>IF(Tabela813[[#This Row],[C]]&lt;&gt;"",IF(Tabela813[[#This Row],[RED]]&lt;&gt;"",(Tabela813[[#This Row],[RED]] &amp; "."),"") &amp; CONCATENATE(Tabela813[[#This Row],[C]],".",Tabela813[[#This Row],[O]],".",Tabela813[[#This Row],[E]],".",Tabela813[[#This Row],[D1]],".",Tabela813[[#This Row],[D2]],".",Tabela813[[#This Row],[D3]],".",Tabela813[[#This Row],[T]],".",Tabela813[[#This Row],[D4]]),"")</f>
        <v>1.9.4.1.03.0.0.00</v>
      </c>
      <c r="L1433" s="23" t="s">
        <v>572</v>
      </c>
      <c r="M1433" s="20" t="str">
        <f t="shared" si="31"/>
        <v>S</v>
      </c>
      <c r="N1433" s="20">
        <f>IF(VALUE(Tabela813[[#This Row],[RED]]) &gt; 0,1,0) + IF(VALUE(J1433)&gt;0,8,IF(VALUE(I1433)&gt;0,7,IF(VALUE(H1433)&gt;0,6,IF(VALUE(G1433)&gt;0,5,IF(VALUE(F1433)&gt;0,4,IF(VALUE(E1433)&gt;0,3,IF(VALUE(D1433)&gt;0,2,1)))))))</f>
        <v>5</v>
      </c>
      <c r="O1433" s="22" t="s">
        <v>51</v>
      </c>
      <c r="P1433" s="1" t="s">
        <v>3065</v>
      </c>
      <c r="Q1433" s="1"/>
      <c r="R1433" s="39"/>
      <c r="S1433" s="154" t="s">
        <v>158</v>
      </c>
      <c r="T1433" s="7" t="str">
        <f>Tabela813[[#This Row],[NR]]&amp;" - "&amp;Tabela813[[#This Row],[Especificação]]</f>
        <v>1.9.4.1.03.0.0.00 - Multas e Juros de Mora de Bens Móveis e Semoventes</v>
      </c>
    </row>
    <row r="1434" spans="1:20" ht="30" x14ac:dyDescent="0.25">
      <c r="A1434" s="179"/>
      <c r="B1434" s="51"/>
      <c r="C1434" s="22" t="s">
        <v>1537</v>
      </c>
      <c r="D1434" s="22" t="s">
        <v>1549</v>
      </c>
      <c r="E1434" s="22" t="s">
        <v>1547</v>
      </c>
      <c r="F1434" s="22" t="s">
        <v>1537</v>
      </c>
      <c r="G1434" s="22" t="s">
        <v>1550</v>
      </c>
      <c r="H1434" s="22" t="s">
        <v>1540</v>
      </c>
      <c r="I1434" s="22" t="s">
        <v>1546</v>
      </c>
      <c r="J1434" s="22" t="s">
        <v>1543</v>
      </c>
      <c r="K1434" s="20" t="str">
        <f>IF(Tabela813[[#This Row],[C]]&lt;&gt;"",IF(Tabela813[[#This Row],[RED]]&lt;&gt;"",(Tabela813[[#This Row],[RED]] &amp; "."),"") &amp; CONCATENATE(Tabela813[[#This Row],[C]],".",Tabela813[[#This Row],[O]],".",Tabela813[[#This Row],[E]],".",Tabela813[[#This Row],[D1]],".",Tabela813[[#This Row],[D2]],".",Tabela813[[#This Row],[D3]],".",Tabela813[[#This Row],[T]],".",Tabela813[[#This Row],[D4]]),"")</f>
        <v>1.9.4.1.03.0.2.00</v>
      </c>
      <c r="L1434" s="23" t="s">
        <v>1452</v>
      </c>
      <c r="M1434" s="20" t="str">
        <f t="shared" si="31"/>
        <v>A</v>
      </c>
      <c r="N1434" s="20">
        <f>IF(VALUE(Tabela813[[#This Row],[RED]]) &gt; 0,1,0) + IF(VALUE(J1434)&gt;0,8,IF(VALUE(I1434)&gt;0,7,IF(VALUE(H1434)&gt;0,6,IF(VALUE(G1434)&gt;0,5,IF(VALUE(F1434)&gt;0,4,IF(VALUE(E1434)&gt;0,3,IF(VALUE(D1434)&gt;0,2,1)))))))</f>
        <v>7</v>
      </c>
      <c r="O1434" s="22" t="s">
        <v>51</v>
      </c>
      <c r="P1434" s="1" t="s">
        <v>3065</v>
      </c>
      <c r="Q1434" s="1"/>
      <c r="R1434" s="39"/>
      <c r="S1434" s="154" t="s">
        <v>158</v>
      </c>
      <c r="T1434" s="7" t="str">
        <f>Tabela813[[#This Row],[NR]]&amp;" - "&amp;Tabela813[[#This Row],[Especificação]]</f>
        <v>1.9.4.1.03.0.2.00 - Multas e Juros de Mora de Bens Móveis e Semoventes - Multas e Juros de Mora</v>
      </c>
    </row>
    <row r="1435" spans="1:20" x14ac:dyDescent="0.25">
      <c r="A1435" s="179"/>
      <c r="B1435" s="51"/>
      <c r="C1435" s="22" t="s">
        <v>1537</v>
      </c>
      <c r="D1435" s="22" t="s">
        <v>1549</v>
      </c>
      <c r="E1435" s="22" t="s">
        <v>1547</v>
      </c>
      <c r="F1435" s="22" t="s">
        <v>1537</v>
      </c>
      <c r="G1435" s="22" t="s">
        <v>1550</v>
      </c>
      <c r="H1435" s="22" t="s">
        <v>1540</v>
      </c>
      <c r="I1435" s="22" t="s">
        <v>1548</v>
      </c>
      <c r="J1435" s="22" t="s">
        <v>1543</v>
      </c>
      <c r="K1435" s="20" t="str">
        <f>IF(Tabela813[[#This Row],[C]]&lt;&gt;"",IF(Tabela813[[#This Row],[RED]]&lt;&gt;"",(Tabela813[[#This Row],[RED]] &amp; "."),"") &amp; CONCATENATE(Tabela813[[#This Row],[C]],".",Tabela813[[#This Row],[O]],".",Tabela813[[#This Row],[E]],".",Tabela813[[#This Row],[D1]],".",Tabela813[[#This Row],[D2]],".",Tabela813[[#This Row],[D3]],".",Tabela813[[#This Row],[T]],".",Tabela813[[#This Row],[D4]]),"")</f>
        <v>1.9.4.1.03.0.5.00</v>
      </c>
      <c r="L1435" s="23" t="s">
        <v>1453</v>
      </c>
      <c r="M1435" s="20" t="str">
        <f t="shared" si="31"/>
        <v>A</v>
      </c>
      <c r="N1435" s="20">
        <f>IF(VALUE(Tabela813[[#This Row],[RED]]) &gt; 0,1,0) + IF(VALUE(J1435)&gt;0,8,IF(VALUE(I1435)&gt;0,7,IF(VALUE(H1435)&gt;0,6,IF(VALUE(G1435)&gt;0,5,IF(VALUE(F1435)&gt;0,4,IF(VALUE(E1435)&gt;0,3,IF(VALUE(D1435)&gt;0,2,1)))))))</f>
        <v>7</v>
      </c>
      <c r="O1435" s="22" t="s">
        <v>51</v>
      </c>
      <c r="P1435" s="1" t="s">
        <v>3065</v>
      </c>
      <c r="Q1435" s="59"/>
      <c r="R1435" s="39"/>
      <c r="S1435" s="154" t="s">
        <v>158</v>
      </c>
      <c r="T1435" s="7" t="str">
        <f>Tabela813[[#This Row],[NR]]&amp;" - "&amp;Tabela813[[#This Row],[Especificação]]</f>
        <v>1.9.4.1.03.0.5.00 - Multas e Juros de Mora de Bens Móveis e Semoventes - Multas</v>
      </c>
    </row>
    <row r="1436" spans="1:20" x14ac:dyDescent="0.25">
      <c r="A1436" s="179"/>
      <c r="B1436" s="51"/>
      <c r="C1436" s="22" t="s">
        <v>1537</v>
      </c>
      <c r="D1436" s="22" t="s">
        <v>1549</v>
      </c>
      <c r="E1436" s="22" t="s">
        <v>1547</v>
      </c>
      <c r="F1436" s="22" t="s">
        <v>1537</v>
      </c>
      <c r="G1436" s="22" t="s">
        <v>1550</v>
      </c>
      <c r="H1436" s="22" t="s">
        <v>1540</v>
      </c>
      <c r="I1436" s="22" t="s">
        <v>1542</v>
      </c>
      <c r="J1436" s="22" t="s">
        <v>1543</v>
      </c>
      <c r="K1436" s="20" t="str">
        <f>IF(Tabela813[[#This Row],[C]]&lt;&gt;"",IF(Tabela813[[#This Row],[RED]]&lt;&gt;"",(Tabela813[[#This Row],[RED]] &amp; "."),"") &amp; CONCATENATE(Tabela813[[#This Row],[C]],".",Tabela813[[#This Row],[O]],".",Tabela813[[#This Row],[E]],".",Tabela813[[#This Row],[D1]],".",Tabela813[[#This Row],[D2]],".",Tabela813[[#This Row],[D3]],".",Tabela813[[#This Row],[T]],".",Tabela813[[#This Row],[D4]]),"")</f>
        <v>1.9.4.1.03.0.6.00</v>
      </c>
      <c r="L1436" s="23" t="s">
        <v>1454</v>
      </c>
      <c r="M1436" s="20" t="str">
        <f t="shared" si="31"/>
        <v>A</v>
      </c>
      <c r="N1436" s="20">
        <f>IF(VALUE(Tabela813[[#This Row],[RED]]) &gt; 0,1,0) + IF(VALUE(J1436)&gt;0,8,IF(VALUE(I1436)&gt;0,7,IF(VALUE(H1436)&gt;0,6,IF(VALUE(G1436)&gt;0,5,IF(VALUE(F1436)&gt;0,4,IF(VALUE(E1436)&gt;0,3,IF(VALUE(D1436)&gt;0,2,1)))))))</f>
        <v>7</v>
      </c>
      <c r="O1436" s="22" t="s">
        <v>51</v>
      </c>
      <c r="P1436" s="1" t="s">
        <v>3065</v>
      </c>
      <c r="Q1436" s="1"/>
      <c r="R1436" s="39"/>
      <c r="S1436" s="154" t="s">
        <v>158</v>
      </c>
      <c r="T1436" s="7" t="str">
        <f>Tabela813[[#This Row],[NR]]&amp;" - "&amp;Tabela813[[#This Row],[Especificação]]</f>
        <v>1.9.4.1.03.0.6.00 - Multas e Juros de Mora de Bens Móveis e Semoventes - Juros de Mora</v>
      </c>
    </row>
    <row r="1437" spans="1:20" ht="30" x14ac:dyDescent="0.25">
      <c r="A1437" s="179"/>
      <c r="B1437" s="51"/>
      <c r="C1437" s="22" t="s">
        <v>1537</v>
      </c>
      <c r="D1437" s="22" t="s">
        <v>1549</v>
      </c>
      <c r="E1437" s="22" t="s">
        <v>1547</v>
      </c>
      <c r="F1437" s="22" t="s">
        <v>1537</v>
      </c>
      <c r="G1437" s="22" t="s">
        <v>1550</v>
      </c>
      <c r="H1437" s="22" t="s">
        <v>1540</v>
      </c>
      <c r="I1437" s="22" t="s">
        <v>1544</v>
      </c>
      <c r="J1437" s="22" t="s">
        <v>1543</v>
      </c>
      <c r="K1437" s="20" t="str">
        <f>IF(Tabela813[[#This Row],[C]]&lt;&gt;"",IF(Tabela813[[#This Row],[RED]]&lt;&gt;"",(Tabela813[[#This Row],[RED]] &amp; "."),"") &amp; CONCATENATE(Tabela813[[#This Row],[C]],".",Tabela813[[#This Row],[O]],".",Tabela813[[#This Row],[E]],".",Tabela813[[#This Row],[D1]],".",Tabela813[[#This Row],[D2]],".",Tabela813[[#This Row],[D3]],".",Tabela813[[#This Row],[T]],".",Tabela813[[#This Row],[D4]]),"")</f>
        <v>1.9.4.1.03.0.7.00</v>
      </c>
      <c r="L1437" s="23" t="s">
        <v>1455</v>
      </c>
      <c r="M1437" s="20" t="str">
        <f t="shared" si="31"/>
        <v>A</v>
      </c>
      <c r="N1437" s="20">
        <f>IF(VALUE(Tabela813[[#This Row],[RED]]) &gt; 0,1,0) + IF(VALUE(J1437)&gt;0,8,IF(VALUE(I1437)&gt;0,7,IF(VALUE(H1437)&gt;0,6,IF(VALUE(G1437)&gt;0,5,IF(VALUE(F1437)&gt;0,4,IF(VALUE(E1437)&gt;0,3,IF(VALUE(D1437)&gt;0,2,1)))))))</f>
        <v>7</v>
      </c>
      <c r="O1437" s="22" t="s">
        <v>51</v>
      </c>
      <c r="P1437" s="1" t="s">
        <v>3065</v>
      </c>
      <c r="Q1437" s="1"/>
      <c r="R1437" s="39"/>
      <c r="S1437" s="154" t="s">
        <v>158</v>
      </c>
      <c r="T1437" s="7" t="str">
        <f>Tabela813[[#This Row],[NR]]&amp;" - "&amp;Tabela813[[#This Row],[Especificação]]</f>
        <v>1.9.4.1.03.0.7.00 - Multas e Juros de Mora de Bens Móveis e Semoventes - Dívida Ativa - Multas da Dívida Ativa</v>
      </c>
    </row>
    <row r="1438" spans="1:20" ht="30" x14ac:dyDescent="0.25">
      <c r="A1438" s="179"/>
      <c r="B1438" s="51"/>
      <c r="C1438" s="22" t="s">
        <v>1537</v>
      </c>
      <c r="D1438" s="22" t="s">
        <v>1549</v>
      </c>
      <c r="E1438" s="22" t="s">
        <v>1547</v>
      </c>
      <c r="F1438" s="22" t="s">
        <v>1537</v>
      </c>
      <c r="G1438" s="22" t="s">
        <v>1550</v>
      </c>
      <c r="H1438" s="22" t="s">
        <v>1540</v>
      </c>
      <c r="I1438" s="22" t="s">
        <v>1545</v>
      </c>
      <c r="J1438" s="22" t="s">
        <v>1543</v>
      </c>
      <c r="K1438" s="20" t="str">
        <f>IF(Tabela813[[#This Row],[C]]&lt;&gt;"",IF(Tabela813[[#This Row],[RED]]&lt;&gt;"",(Tabela813[[#This Row],[RED]] &amp; "."),"") &amp; CONCATENATE(Tabela813[[#This Row],[C]],".",Tabela813[[#This Row],[O]],".",Tabela813[[#This Row],[E]],".",Tabela813[[#This Row],[D1]],".",Tabela813[[#This Row],[D2]],".",Tabela813[[#This Row],[D3]],".",Tabela813[[#This Row],[T]],".",Tabela813[[#This Row],[D4]]),"")</f>
        <v>1.9.4.1.03.0.8.00</v>
      </c>
      <c r="L1438" s="23" t="s">
        <v>1456</v>
      </c>
      <c r="M1438" s="20" t="str">
        <f t="shared" si="31"/>
        <v>A</v>
      </c>
      <c r="N1438" s="20">
        <f>IF(VALUE(Tabela813[[#This Row],[RED]]) &gt; 0,1,0) + IF(VALUE(J1438)&gt;0,8,IF(VALUE(I1438)&gt;0,7,IF(VALUE(H1438)&gt;0,6,IF(VALUE(G1438)&gt;0,5,IF(VALUE(F1438)&gt;0,4,IF(VALUE(E1438)&gt;0,3,IF(VALUE(D1438)&gt;0,2,1)))))))</f>
        <v>7</v>
      </c>
      <c r="O1438" s="22" t="s">
        <v>51</v>
      </c>
      <c r="P1438" s="1" t="s">
        <v>3065</v>
      </c>
      <c r="Q1438" s="1"/>
      <c r="R1438" s="39"/>
      <c r="S1438" s="154" t="s">
        <v>158</v>
      </c>
      <c r="T1438" s="7" t="str">
        <f>Tabela813[[#This Row],[NR]]&amp;" - "&amp;Tabela813[[#This Row],[Especificação]]</f>
        <v>1.9.4.1.03.0.8.00 - Multas e Juros de Mora de Bens Móveis e Semoventes - Juros de Mora da Dívida Ativa</v>
      </c>
    </row>
    <row r="1439" spans="1:20" ht="30" x14ac:dyDescent="0.25">
      <c r="A1439" s="179"/>
      <c r="B1439" s="51"/>
      <c r="C1439" s="22" t="s">
        <v>1537</v>
      </c>
      <c r="D1439" s="22" t="s">
        <v>1549</v>
      </c>
      <c r="E1439" s="22" t="s">
        <v>1547</v>
      </c>
      <c r="F1439" s="22" t="s">
        <v>1537</v>
      </c>
      <c r="G1439" s="22" t="s">
        <v>1553</v>
      </c>
      <c r="H1439" s="22" t="s">
        <v>1540</v>
      </c>
      <c r="I1439" s="22" t="s">
        <v>1540</v>
      </c>
      <c r="J1439" s="22" t="s">
        <v>1543</v>
      </c>
      <c r="K1439" s="20" t="str">
        <f>IF(Tabela813[[#This Row],[C]]&lt;&gt;"",IF(Tabela813[[#This Row],[RED]]&lt;&gt;"",(Tabela813[[#This Row],[RED]] &amp; "."),"") &amp; CONCATENATE(Tabela813[[#This Row],[C]],".",Tabela813[[#This Row],[O]],".",Tabela813[[#This Row],[E]],".",Tabela813[[#This Row],[D1]],".",Tabela813[[#This Row],[D2]],".",Tabela813[[#This Row],[D3]],".",Tabela813[[#This Row],[T]],".",Tabela813[[#This Row],[D4]]),"")</f>
        <v>1.9.4.1.99.0.0.00</v>
      </c>
      <c r="L1439" s="23" t="s">
        <v>573</v>
      </c>
      <c r="M1439" s="20" t="str">
        <f t="shared" si="31"/>
        <v>S</v>
      </c>
      <c r="N1439" s="20">
        <f>IF(VALUE(Tabela813[[#This Row],[RED]]) &gt; 0,1,0) + IF(VALUE(J1439)&gt;0,8,IF(VALUE(I1439)&gt;0,7,IF(VALUE(H1439)&gt;0,6,IF(VALUE(G1439)&gt;0,5,IF(VALUE(F1439)&gt;0,4,IF(VALUE(E1439)&gt;0,3,IF(VALUE(D1439)&gt;0,2,1)))))))</f>
        <v>5</v>
      </c>
      <c r="O1439" s="22" t="s">
        <v>51</v>
      </c>
      <c r="P1439" s="1" t="s">
        <v>3066</v>
      </c>
      <c r="Q1439" s="1"/>
      <c r="R1439" s="39"/>
      <c r="S1439" s="154" t="s">
        <v>158</v>
      </c>
      <c r="T1439" s="7" t="str">
        <f>Tabela813[[#This Row],[NR]]&amp;" - "&amp;Tabela813[[#This Row],[Especificação]]</f>
        <v>1.9.4.1.99.0.0.00 - Outras Multas e Juros de Mora de Alienações de Bens Móveis</v>
      </c>
    </row>
    <row r="1440" spans="1:20" ht="30" x14ac:dyDescent="0.25">
      <c r="A1440" s="179"/>
      <c r="B1440" s="51"/>
      <c r="C1440" s="22" t="s">
        <v>1537</v>
      </c>
      <c r="D1440" s="22" t="s">
        <v>1549</v>
      </c>
      <c r="E1440" s="22" t="s">
        <v>1547</v>
      </c>
      <c r="F1440" s="22" t="s">
        <v>1537</v>
      </c>
      <c r="G1440" s="22" t="s">
        <v>1553</v>
      </c>
      <c r="H1440" s="22" t="s">
        <v>1540</v>
      </c>
      <c r="I1440" s="22" t="s">
        <v>1546</v>
      </c>
      <c r="J1440" s="22" t="s">
        <v>1543</v>
      </c>
      <c r="K1440" s="20" t="str">
        <f>IF(Tabela813[[#This Row],[C]]&lt;&gt;"",IF(Tabela813[[#This Row],[RED]]&lt;&gt;"",(Tabela813[[#This Row],[RED]] &amp; "."),"") &amp; CONCATENATE(Tabela813[[#This Row],[C]],".",Tabela813[[#This Row],[O]],".",Tabela813[[#This Row],[E]],".",Tabela813[[#This Row],[D1]],".",Tabela813[[#This Row],[D2]],".",Tabela813[[#This Row],[D3]],".",Tabela813[[#This Row],[T]],".",Tabela813[[#This Row],[D4]]),"")</f>
        <v>1.9.4.1.99.0.2.00</v>
      </c>
      <c r="L1440" s="23" t="s">
        <v>1457</v>
      </c>
      <c r="M1440" s="20" t="str">
        <f t="shared" si="31"/>
        <v>A</v>
      </c>
      <c r="N1440" s="20">
        <f>IF(VALUE(Tabela813[[#This Row],[RED]]) &gt; 0,1,0) + IF(VALUE(J1440)&gt;0,8,IF(VALUE(I1440)&gt;0,7,IF(VALUE(H1440)&gt;0,6,IF(VALUE(G1440)&gt;0,5,IF(VALUE(F1440)&gt;0,4,IF(VALUE(E1440)&gt;0,3,IF(VALUE(D1440)&gt;0,2,1)))))))</f>
        <v>7</v>
      </c>
      <c r="O1440" s="22" t="s">
        <v>51</v>
      </c>
      <c r="P1440" s="1" t="s">
        <v>3066</v>
      </c>
      <c r="Q1440" s="1"/>
      <c r="R1440" s="39"/>
      <c r="S1440" s="154" t="s">
        <v>158</v>
      </c>
      <c r="T1440" s="7" t="str">
        <f>Tabela813[[#This Row],[NR]]&amp;" - "&amp;Tabela813[[#This Row],[Especificação]]</f>
        <v>1.9.4.1.99.0.2.00 - Outras Multas e Juros de Mora de Alienações de Bens Móveis - Multas e Juros de Mora</v>
      </c>
    </row>
    <row r="1441" spans="1:20" ht="30" x14ac:dyDescent="0.25">
      <c r="A1441" s="179"/>
      <c r="B1441" s="51"/>
      <c r="C1441" s="22" t="s">
        <v>1537</v>
      </c>
      <c r="D1441" s="22" t="s">
        <v>1549</v>
      </c>
      <c r="E1441" s="22" t="s">
        <v>1547</v>
      </c>
      <c r="F1441" s="22" t="s">
        <v>1537</v>
      </c>
      <c r="G1441" s="22" t="s">
        <v>1553</v>
      </c>
      <c r="H1441" s="22" t="s">
        <v>1540</v>
      </c>
      <c r="I1441" s="22" t="s">
        <v>1548</v>
      </c>
      <c r="J1441" s="22" t="s">
        <v>1543</v>
      </c>
      <c r="K1441" s="20" t="str">
        <f>IF(Tabela813[[#This Row],[C]]&lt;&gt;"",IF(Tabela813[[#This Row],[RED]]&lt;&gt;"",(Tabela813[[#This Row],[RED]] &amp; "."),"") &amp; CONCATENATE(Tabela813[[#This Row],[C]],".",Tabela813[[#This Row],[O]],".",Tabela813[[#This Row],[E]],".",Tabela813[[#This Row],[D1]],".",Tabela813[[#This Row],[D2]],".",Tabela813[[#This Row],[D3]],".",Tabela813[[#This Row],[T]],".",Tabela813[[#This Row],[D4]]),"")</f>
        <v>1.9.4.1.99.0.5.00</v>
      </c>
      <c r="L1441" s="23" t="s">
        <v>1458</v>
      </c>
      <c r="M1441" s="20" t="str">
        <f t="shared" si="31"/>
        <v>A</v>
      </c>
      <c r="N1441" s="20">
        <f>IF(VALUE(Tabela813[[#This Row],[RED]]) &gt; 0,1,0) + IF(VALUE(J1441)&gt;0,8,IF(VALUE(I1441)&gt;0,7,IF(VALUE(H1441)&gt;0,6,IF(VALUE(G1441)&gt;0,5,IF(VALUE(F1441)&gt;0,4,IF(VALUE(E1441)&gt;0,3,IF(VALUE(D1441)&gt;0,2,1)))))))</f>
        <v>7</v>
      </c>
      <c r="O1441" s="22" t="s">
        <v>51</v>
      </c>
      <c r="P1441" s="1" t="s">
        <v>3066</v>
      </c>
      <c r="Q1441" s="1"/>
      <c r="R1441" s="39"/>
      <c r="S1441" s="154" t="s">
        <v>158</v>
      </c>
      <c r="T1441" s="7" t="str">
        <f>Tabela813[[#This Row],[NR]]&amp;" - "&amp;Tabela813[[#This Row],[Especificação]]</f>
        <v>1.9.4.1.99.0.5.00 - Outras Multas e Juros de Mora de Alienações de Bens Móveis - Multas</v>
      </c>
    </row>
    <row r="1442" spans="1:20" ht="30" x14ac:dyDescent="0.25">
      <c r="A1442" s="179"/>
      <c r="B1442" s="51"/>
      <c r="C1442" s="22" t="s">
        <v>1537</v>
      </c>
      <c r="D1442" s="22" t="s">
        <v>1549</v>
      </c>
      <c r="E1442" s="22" t="s">
        <v>1547</v>
      </c>
      <c r="F1442" s="22" t="s">
        <v>1537</v>
      </c>
      <c r="G1442" s="22" t="s">
        <v>1553</v>
      </c>
      <c r="H1442" s="22" t="s">
        <v>1540</v>
      </c>
      <c r="I1442" s="22" t="s">
        <v>1542</v>
      </c>
      <c r="J1442" s="22" t="s">
        <v>1543</v>
      </c>
      <c r="K1442" s="20" t="str">
        <f>IF(Tabela813[[#This Row],[C]]&lt;&gt;"",IF(Tabela813[[#This Row],[RED]]&lt;&gt;"",(Tabela813[[#This Row],[RED]] &amp; "."),"") &amp; CONCATENATE(Tabela813[[#This Row],[C]],".",Tabela813[[#This Row],[O]],".",Tabela813[[#This Row],[E]],".",Tabela813[[#This Row],[D1]],".",Tabela813[[#This Row],[D2]],".",Tabela813[[#This Row],[D3]],".",Tabela813[[#This Row],[T]],".",Tabela813[[#This Row],[D4]]),"")</f>
        <v>1.9.4.1.99.0.6.00</v>
      </c>
      <c r="L1442" s="23" t="s">
        <v>1459</v>
      </c>
      <c r="M1442" s="20" t="str">
        <f t="shared" si="31"/>
        <v>A</v>
      </c>
      <c r="N1442" s="20">
        <f>IF(VALUE(Tabela813[[#This Row],[RED]]) &gt; 0,1,0) + IF(VALUE(J1442)&gt;0,8,IF(VALUE(I1442)&gt;0,7,IF(VALUE(H1442)&gt;0,6,IF(VALUE(G1442)&gt;0,5,IF(VALUE(F1442)&gt;0,4,IF(VALUE(E1442)&gt;0,3,IF(VALUE(D1442)&gt;0,2,1)))))))</f>
        <v>7</v>
      </c>
      <c r="O1442" s="22" t="s">
        <v>51</v>
      </c>
      <c r="P1442" s="1" t="s">
        <v>3066</v>
      </c>
      <c r="Q1442" s="1"/>
      <c r="R1442" s="39"/>
      <c r="S1442" s="154" t="s">
        <v>158</v>
      </c>
      <c r="T1442" s="7" t="str">
        <f>Tabela813[[#This Row],[NR]]&amp;" - "&amp;Tabela813[[#This Row],[Especificação]]</f>
        <v>1.9.4.1.99.0.6.00 - Outras Multas e Juros de Mora de Alienações de Bens Móveis - Juros de Mora</v>
      </c>
    </row>
    <row r="1443" spans="1:20" ht="30" x14ac:dyDescent="0.25">
      <c r="A1443" s="179"/>
      <c r="B1443" s="51"/>
      <c r="C1443" s="22" t="s">
        <v>1537</v>
      </c>
      <c r="D1443" s="22" t="s">
        <v>1549</v>
      </c>
      <c r="E1443" s="22" t="s">
        <v>1547</v>
      </c>
      <c r="F1443" s="22" t="s">
        <v>1537</v>
      </c>
      <c r="G1443" s="22" t="s">
        <v>1553</v>
      </c>
      <c r="H1443" s="22" t="s">
        <v>1540</v>
      </c>
      <c r="I1443" s="22" t="s">
        <v>1544</v>
      </c>
      <c r="J1443" s="22" t="s">
        <v>1543</v>
      </c>
      <c r="K1443" s="20" t="str">
        <f>IF(Tabela813[[#This Row],[C]]&lt;&gt;"",IF(Tabela813[[#This Row],[RED]]&lt;&gt;"",(Tabela813[[#This Row],[RED]] &amp; "."),"") &amp; CONCATENATE(Tabela813[[#This Row],[C]],".",Tabela813[[#This Row],[O]],".",Tabela813[[#This Row],[E]],".",Tabela813[[#This Row],[D1]],".",Tabela813[[#This Row],[D2]],".",Tabela813[[#This Row],[D3]],".",Tabela813[[#This Row],[T]],".",Tabela813[[#This Row],[D4]]),"")</f>
        <v>1.9.4.1.99.0.7.00</v>
      </c>
      <c r="L1443" s="23" t="s">
        <v>1460</v>
      </c>
      <c r="M1443" s="20" t="str">
        <f t="shared" si="31"/>
        <v>A</v>
      </c>
      <c r="N1443" s="20">
        <f>IF(VALUE(Tabela813[[#This Row],[RED]]) &gt; 0,1,0) + IF(VALUE(J1443)&gt;0,8,IF(VALUE(I1443)&gt;0,7,IF(VALUE(H1443)&gt;0,6,IF(VALUE(G1443)&gt;0,5,IF(VALUE(F1443)&gt;0,4,IF(VALUE(E1443)&gt;0,3,IF(VALUE(D1443)&gt;0,2,1)))))))</f>
        <v>7</v>
      </c>
      <c r="O1443" s="22" t="s">
        <v>51</v>
      </c>
      <c r="P1443" s="1" t="s">
        <v>3066</v>
      </c>
      <c r="Q1443" s="1"/>
      <c r="R1443" s="39"/>
      <c r="S1443" s="154" t="s">
        <v>158</v>
      </c>
      <c r="T1443" s="7" t="str">
        <f>Tabela813[[#This Row],[NR]]&amp;" - "&amp;Tabela813[[#This Row],[Especificação]]</f>
        <v>1.9.4.1.99.0.7.00 - Outras Multas e Juros de Mora de Alienações de Bens Móveis - Dívida Ativa - Multas da Dívida Ativa</v>
      </c>
    </row>
    <row r="1444" spans="1:20" ht="30" x14ac:dyDescent="0.25">
      <c r="A1444" s="179"/>
      <c r="B1444" s="51"/>
      <c r="C1444" s="22" t="s">
        <v>1537</v>
      </c>
      <c r="D1444" s="22" t="s">
        <v>1549</v>
      </c>
      <c r="E1444" s="22" t="s">
        <v>1547</v>
      </c>
      <c r="F1444" s="22" t="s">
        <v>1537</v>
      </c>
      <c r="G1444" s="22" t="s">
        <v>1553</v>
      </c>
      <c r="H1444" s="22" t="s">
        <v>1540</v>
      </c>
      <c r="I1444" s="22" t="s">
        <v>1545</v>
      </c>
      <c r="J1444" s="22" t="s">
        <v>1543</v>
      </c>
      <c r="K1444" s="20" t="str">
        <f>IF(Tabela813[[#This Row],[C]]&lt;&gt;"",IF(Tabela813[[#This Row],[RED]]&lt;&gt;"",(Tabela813[[#This Row],[RED]] &amp; "."),"") &amp; CONCATENATE(Tabela813[[#This Row],[C]],".",Tabela813[[#This Row],[O]],".",Tabela813[[#This Row],[E]],".",Tabela813[[#This Row],[D1]],".",Tabela813[[#This Row],[D2]],".",Tabela813[[#This Row],[D3]],".",Tabela813[[#This Row],[T]],".",Tabela813[[#This Row],[D4]]),"")</f>
        <v>1.9.4.1.99.0.8.00</v>
      </c>
      <c r="L1444" s="23" t="s">
        <v>1461</v>
      </c>
      <c r="M1444" s="20" t="str">
        <f t="shared" si="31"/>
        <v>A</v>
      </c>
      <c r="N1444" s="20">
        <f>IF(VALUE(Tabela813[[#This Row],[RED]]) &gt; 0,1,0) + IF(VALUE(J1444)&gt;0,8,IF(VALUE(I1444)&gt;0,7,IF(VALUE(H1444)&gt;0,6,IF(VALUE(G1444)&gt;0,5,IF(VALUE(F1444)&gt;0,4,IF(VALUE(E1444)&gt;0,3,IF(VALUE(D1444)&gt;0,2,1)))))))</f>
        <v>7</v>
      </c>
      <c r="O1444" s="22" t="s">
        <v>51</v>
      </c>
      <c r="P1444" s="1" t="s">
        <v>3066</v>
      </c>
      <c r="Q1444" s="1"/>
      <c r="R1444" s="39"/>
      <c r="S1444" s="154" t="s">
        <v>158</v>
      </c>
      <c r="T1444" s="7" t="str">
        <f>Tabela813[[#This Row],[NR]]&amp;" - "&amp;Tabela813[[#This Row],[Especificação]]</f>
        <v>1.9.4.1.99.0.8.00 - Outras Multas e Juros de Mora de Alienações de Bens Móveis - Juros de Mora da Dívida Ativa</v>
      </c>
    </row>
    <row r="1445" spans="1:20" x14ac:dyDescent="0.25">
      <c r="A1445" s="179"/>
      <c r="B1445" s="51"/>
      <c r="C1445" s="22" t="s">
        <v>1537</v>
      </c>
      <c r="D1445" s="22" t="s">
        <v>1549</v>
      </c>
      <c r="E1445" s="22" t="s">
        <v>1547</v>
      </c>
      <c r="F1445" s="22" t="s">
        <v>1546</v>
      </c>
      <c r="G1445" s="22" t="s">
        <v>1543</v>
      </c>
      <c r="H1445" s="22" t="s">
        <v>1540</v>
      </c>
      <c r="I1445" s="22" t="s">
        <v>1540</v>
      </c>
      <c r="J1445" s="22" t="s">
        <v>1543</v>
      </c>
      <c r="K1445" s="20" t="str">
        <f>IF(Tabela813[[#This Row],[C]]&lt;&gt;"",IF(Tabela813[[#This Row],[RED]]&lt;&gt;"",(Tabela813[[#This Row],[RED]] &amp; "."),"") &amp; CONCATENATE(Tabela813[[#This Row],[C]],".",Tabela813[[#This Row],[O]],".",Tabela813[[#This Row],[E]],".",Tabela813[[#This Row],[D1]],".",Tabela813[[#This Row],[D2]],".",Tabela813[[#This Row],[D3]],".",Tabela813[[#This Row],[T]],".",Tabela813[[#This Row],[D4]]),"")</f>
        <v>1.9.4.2.00.0.0.00</v>
      </c>
      <c r="L1445" s="23" t="s">
        <v>574</v>
      </c>
      <c r="M1445" s="20" t="str">
        <f t="shared" si="31"/>
        <v>S</v>
      </c>
      <c r="N1445" s="20">
        <f>IF(VALUE(Tabela813[[#This Row],[RED]]) &gt; 0,1,0) + IF(VALUE(J1445)&gt;0,8,IF(VALUE(I1445)&gt;0,7,IF(VALUE(H1445)&gt;0,6,IF(VALUE(G1445)&gt;0,5,IF(VALUE(F1445)&gt;0,4,IF(VALUE(E1445)&gt;0,3,IF(VALUE(D1445)&gt;0,2,1)))))))</f>
        <v>4</v>
      </c>
      <c r="O1445" s="22" t="s">
        <v>45</v>
      </c>
      <c r="P1445" s="1" t="s">
        <v>3067</v>
      </c>
      <c r="Q1445" s="1" t="s">
        <v>3018</v>
      </c>
      <c r="R1445" s="39"/>
      <c r="S1445" s="154" t="s">
        <v>158</v>
      </c>
      <c r="T1445" s="7" t="str">
        <f>Tabela813[[#This Row],[NR]]&amp;" - "&amp;Tabela813[[#This Row],[Especificação]]</f>
        <v>1.9.4.2.00.0.0.00 - Multas e Juros de Mora das Alienações de Bens Imóveis</v>
      </c>
    </row>
    <row r="1446" spans="1:20" x14ac:dyDescent="0.25">
      <c r="A1446" s="179"/>
      <c r="B1446" s="51"/>
      <c r="C1446" s="22" t="s">
        <v>1537</v>
      </c>
      <c r="D1446" s="22" t="s">
        <v>1549</v>
      </c>
      <c r="E1446" s="22" t="s">
        <v>1547</v>
      </c>
      <c r="F1446" s="22" t="s">
        <v>1546</v>
      </c>
      <c r="G1446" s="22" t="s">
        <v>1539</v>
      </c>
      <c r="H1446" s="22" t="s">
        <v>1540</v>
      </c>
      <c r="I1446" s="22" t="s">
        <v>1540</v>
      </c>
      <c r="J1446" s="22" t="s">
        <v>1543</v>
      </c>
      <c r="K1446" s="20" t="str">
        <f>IF(Tabela813[[#This Row],[C]]&lt;&gt;"",IF(Tabela813[[#This Row],[RED]]&lt;&gt;"",(Tabela813[[#This Row],[RED]] &amp; "."),"") &amp; CONCATENATE(Tabela813[[#This Row],[C]],".",Tabela813[[#This Row],[O]],".",Tabela813[[#This Row],[E]],".",Tabela813[[#This Row],[D1]],".",Tabela813[[#This Row],[D2]],".",Tabela813[[#This Row],[D3]],".",Tabela813[[#This Row],[T]],".",Tabela813[[#This Row],[D4]]),"")</f>
        <v>1.9.4.2.01.0.0.00</v>
      </c>
      <c r="L1446" s="23" t="s">
        <v>575</v>
      </c>
      <c r="M1446" s="20" t="str">
        <f t="shared" si="31"/>
        <v>S</v>
      </c>
      <c r="N1446" s="20">
        <f>IF(VALUE(Tabela813[[#This Row],[RED]]) &gt; 0,1,0) + IF(VALUE(J1446)&gt;0,8,IF(VALUE(I1446)&gt;0,7,IF(VALUE(H1446)&gt;0,6,IF(VALUE(G1446)&gt;0,5,IF(VALUE(F1446)&gt;0,4,IF(VALUE(E1446)&gt;0,3,IF(VALUE(D1446)&gt;0,2,1)))))))</f>
        <v>5</v>
      </c>
      <c r="O1446" s="22" t="s">
        <v>51</v>
      </c>
      <c r="P1446" s="1" t="s">
        <v>3068</v>
      </c>
      <c r="Q1446" s="1"/>
      <c r="R1446" s="39"/>
      <c r="S1446" s="154" t="s">
        <v>158</v>
      </c>
      <c r="T1446" s="7" t="str">
        <f>Tabela813[[#This Row],[NR]]&amp;" - "&amp;Tabela813[[#This Row],[Especificação]]</f>
        <v>1.9.4.2.01.0.0.00 - Multas e Juros de Mora das Alienações de Bens Imóveis em Geral</v>
      </c>
    </row>
    <row r="1447" spans="1:20" ht="30" x14ac:dyDescent="0.25">
      <c r="A1447" s="179"/>
      <c r="B1447" s="51"/>
      <c r="C1447" s="22" t="s">
        <v>1537</v>
      </c>
      <c r="D1447" s="22" t="s">
        <v>1549</v>
      </c>
      <c r="E1447" s="22" t="s">
        <v>1547</v>
      </c>
      <c r="F1447" s="22" t="s">
        <v>1546</v>
      </c>
      <c r="G1447" s="22" t="s">
        <v>1539</v>
      </c>
      <c r="H1447" s="22" t="s">
        <v>1540</v>
      </c>
      <c r="I1447" s="22" t="s">
        <v>1546</v>
      </c>
      <c r="J1447" s="22" t="s">
        <v>1543</v>
      </c>
      <c r="K1447" s="20" t="str">
        <f>IF(Tabela813[[#This Row],[C]]&lt;&gt;"",IF(Tabela813[[#This Row],[RED]]&lt;&gt;"",(Tabela813[[#This Row],[RED]] &amp; "."),"") &amp; CONCATENATE(Tabela813[[#This Row],[C]],".",Tabela813[[#This Row],[O]],".",Tabela813[[#This Row],[E]],".",Tabela813[[#This Row],[D1]],".",Tabela813[[#This Row],[D2]],".",Tabela813[[#This Row],[D3]],".",Tabela813[[#This Row],[T]],".",Tabela813[[#This Row],[D4]]),"")</f>
        <v>1.9.4.2.01.0.2.00</v>
      </c>
      <c r="L1447" s="23" t="s">
        <v>1462</v>
      </c>
      <c r="M1447" s="20" t="str">
        <f t="shared" si="31"/>
        <v>A</v>
      </c>
      <c r="N1447" s="20">
        <f>IF(VALUE(Tabela813[[#This Row],[RED]]) &gt; 0,1,0) + IF(VALUE(J1447)&gt;0,8,IF(VALUE(I1447)&gt;0,7,IF(VALUE(H1447)&gt;0,6,IF(VALUE(G1447)&gt;0,5,IF(VALUE(F1447)&gt;0,4,IF(VALUE(E1447)&gt;0,3,IF(VALUE(D1447)&gt;0,2,1)))))))</f>
        <v>7</v>
      </c>
      <c r="O1447" s="22" t="s">
        <v>51</v>
      </c>
      <c r="P1447" s="1" t="s">
        <v>3068</v>
      </c>
      <c r="Q1447" s="1"/>
      <c r="R1447" s="39"/>
      <c r="S1447" s="154" t="s">
        <v>158</v>
      </c>
      <c r="T1447" s="7" t="str">
        <f>Tabela813[[#This Row],[NR]]&amp;" - "&amp;Tabela813[[#This Row],[Especificação]]</f>
        <v>1.9.4.2.01.0.2.00 - Multas e Juros de Mora das Alienações de Bens Imóveis em Geral - Multas e Juros de Mora</v>
      </c>
    </row>
    <row r="1448" spans="1:20" x14ac:dyDescent="0.25">
      <c r="A1448" s="179"/>
      <c r="B1448" s="51"/>
      <c r="C1448" s="22" t="s">
        <v>1537</v>
      </c>
      <c r="D1448" s="22" t="s">
        <v>1549</v>
      </c>
      <c r="E1448" s="22" t="s">
        <v>1547</v>
      </c>
      <c r="F1448" s="22" t="s">
        <v>1546</v>
      </c>
      <c r="G1448" s="22" t="s">
        <v>1539</v>
      </c>
      <c r="H1448" s="22" t="s">
        <v>1540</v>
      </c>
      <c r="I1448" s="22" t="s">
        <v>1548</v>
      </c>
      <c r="J1448" s="22" t="s">
        <v>1543</v>
      </c>
      <c r="K1448" s="20" t="str">
        <f>IF(Tabela813[[#This Row],[C]]&lt;&gt;"",IF(Tabela813[[#This Row],[RED]]&lt;&gt;"",(Tabela813[[#This Row],[RED]] &amp; "."),"") &amp; CONCATENATE(Tabela813[[#This Row],[C]],".",Tabela813[[#This Row],[O]],".",Tabela813[[#This Row],[E]],".",Tabela813[[#This Row],[D1]],".",Tabela813[[#This Row],[D2]],".",Tabela813[[#This Row],[D3]],".",Tabela813[[#This Row],[T]],".",Tabela813[[#This Row],[D4]]),"")</f>
        <v>1.9.4.2.01.0.5.00</v>
      </c>
      <c r="L1448" s="23" t="s">
        <v>1463</v>
      </c>
      <c r="M1448" s="20" t="str">
        <f t="shared" si="31"/>
        <v>A</v>
      </c>
      <c r="N1448" s="20">
        <f>IF(VALUE(Tabela813[[#This Row],[RED]]) &gt; 0,1,0) + IF(VALUE(J1448)&gt;0,8,IF(VALUE(I1448)&gt;0,7,IF(VALUE(H1448)&gt;0,6,IF(VALUE(G1448)&gt;0,5,IF(VALUE(F1448)&gt;0,4,IF(VALUE(E1448)&gt;0,3,IF(VALUE(D1448)&gt;0,2,1)))))))</f>
        <v>7</v>
      </c>
      <c r="O1448" s="22" t="s">
        <v>51</v>
      </c>
      <c r="P1448" s="1" t="s">
        <v>3068</v>
      </c>
      <c r="Q1448" s="1"/>
      <c r="R1448" s="39"/>
      <c r="S1448" s="154" t="s">
        <v>158</v>
      </c>
      <c r="T1448" s="7" t="str">
        <f>Tabela813[[#This Row],[NR]]&amp;" - "&amp;Tabela813[[#This Row],[Especificação]]</f>
        <v>1.9.4.2.01.0.5.00 - Multas e Juros de Mora das Alienações de Bens Imóveis em Geral - Multas</v>
      </c>
    </row>
    <row r="1449" spans="1:20" ht="30" x14ac:dyDescent="0.25">
      <c r="A1449" s="179"/>
      <c r="B1449" s="51"/>
      <c r="C1449" s="22" t="s">
        <v>1537</v>
      </c>
      <c r="D1449" s="22" t="s">
        <v>1549</v>
      </c>
      <c r="E1449" s="22" t="s">
        <v>1547</v>
      </c>
      <c r="F1449" s="22" t="s">
        <v>1546</v>
      </c>
      <c r="G1449" s="22" t="s">
        <v>1539</v>
      </c>
      <c r="H1449" s="22" t="s">
        <v>1540</v>
      </c>
      <c r="I1449" s="22" t="s">
        <v>1542</v>
      </c>
      <c r="J1449" s="22" t="s">
        <v>1543</v>
      </c>
      <c r="K1449" s="20" t="str">
        <f>IF(Tabela813[[#This Row],[C]]&lt;&gt;"",IF(Tabela813[[#This Row],[RED]]&lt;&gt;"",(Tabela813[[#This Row],[RED]] &amp; "."),"") &amp; CONCATENATE(Tabela813[[#This Row],[C]],".",Tabela813[[#This Row],[O]],".",Tabela813[[#This Row],[E]],".",Tabela813[[#This Row],[D1]],".",Tabela813[[#This Row],[D2]],".",Tabela813[[#This Row],[D3]],".",Tabela813[[#This Row],[T]],".",Tabela813[[#This Row],[D4]]),"")</f>
        <v>1.9.4.2.01.0.6.00</v>
      </c>
      <c r="L1449" s="23" t="s">
        <v>1464</v>
      </c>
      <c r="M1449" s="20" t="str">
        <f t="shared" si="31"/>
        <v>A</v>
      </c>
      <c r="N1449" s="20">
        <f>IF(VALUE(Tabela813[[#This Row],[RED]]) &gt; 0,1,0) + IF(VALUE(J1449)&gt;0,8,IF(VALUE(I1449)&gt;0,7,IF(VALUE(H1449)&gt;0,6,IF(VALUE(G1449)&gt;0,5,IF(VALUE(F1449)&gt;0,4,IF(VALUE(E1449)&gt;0,3,IF(VALUE(D1449)&gt;0,2,1)))))))</f>
        <v>7</v>
      </c>
      <c r="O1449" s="22" t="s">
        <v>51</v>
      </c>
      <c r="P1449" s="1" t="s">
        <v>3068</v>
      </c>
      <c r="Q1449" s="1"/>
      <c r="R1449" s="39"/>
      <c r="S1449" s="154" t="s">
        <v>158</v>
      </c>
      <c r="T1449" s="7" t="str">
        <f>Tabela813[[#This Row],[NR]]&amp;" - "&amp;Tabela813[[#This Row],[Especificação]]</f>
        <v>1.9.4.2.01.0.6.00 - Multas e Juros de Mora das Alienações de Bens Imóveis em Geral - Juros de Mora</v>
      </c>
    </row>
    <row r="1450" spans="1:20" ht="30" x14ac:dyDescent="0.25">
      <c r="A1450" s="179"/>
      <c r="B1450" s="51"/>
      <c r="C1450" s="22" t="s">
        <v>1537</v>
      </c>
      <c r="D1450" s="22" t="s">
        <v>1549</v>
      </c>
      <c r="E1450" s="22" t="s">
        <v>1547</v>
      </c>
      <c r="F1450" s="22" t="s">
        <v>1546</v>
      </c>
      <c r="G1450" s="22" t="s">
        <v>1539</v>
      </c>
      <c r="H1450" s="22" t="s">
        <v>1540</v>
      </c>
      <c r="I1450" s="22" t="s">
        <v>1544</v>
      </c>
      <c r="J1450" s="22" t="s">
        <v>1543</v>
      </c>
      <c r="K1450" s="20" t="str">
        <f>IF(Tabela813[[#This Row],[C]]&lt;&gt;"",IF(Tabela813[[#This Row],[RED]]&lt;&gt;"",(Tabela813[[#This Row],[RED]] &amp; "."),"") &amp; CONCATENATE(Tabela813[[#This Row],[C]],".",Tabela813[[#This Row],[O]],".",Tabela813[[#This Row],[E]],".",Tabela813[[#This Row],[D1]],".",Tabela813[[#This Row],[D2]],".",Tabela813[[#This Row],[D3]],".",Tabela813[[#This Row],[T]],".",Tabela813[[#This Row],[D4]]),"")</f>
        <v>1.9.4.2.01.0.7.00</v>
      </c>
      <c r="L1450" s="23" t="s">
        <v>4229</v>
      </c>
      <c r="M1450" s="20" t="str">
        <f t="shared" si="31"/>
        <v>A</v>
      </c>
      <c r="N1450" s="20">
        <f>IF(VALUE(Tabela813[[#This Row],[RED]]) &gt; 0,1,0) + IF(VALUE(J1450)&gt;0,8,IF(VALUE(I1450)&gt;0,7,IF(VALUE(H1450)&gt;0,6,IF(VALUE(G1450)&gt;0,5,IF(VALUE(F1450)&gt;0,4,IF(VALUE(E1450)&gt;0,3,IF(VALUE(D1450)&gt;0,2,1)))))))</f>
        <v>7</v>
      </c>
      <c r="O1450" s="22" t="s">
        <v>51</v>
      </c>
      <c r="P1450" s="1" t="s">
        <v>3068</v>
      </c>
      <c r="Q1450" s="1"/>
      <c r="R1450" s="39"/>
      <c r="S1450" s="154" t="s">
        <v>158</v>
      </c>
      <c r="T1450" s="7" t="str">
        <f>Tabela813[[#This Row],[NR]]&amp;" - "&amp;Tabela813[[#This Row],[Especificação]]</f>
        <v>1.9.4.2.01.0.7.00 - Multas e Juros de Mora das Alienações de Bens Imóveis em Geral - Multas da Dívida Ativa</v>
      </c>
    </row>
    <row r="1451" spans="1:20" ht="30" x14ac:dyDescent="0.25">
      <c r="A1451" s="179"/>
      <c r="B1451" s="51"/>
      <c r="C1451" s="22" t="s">
        <v>1537</v>
      </c>
      <c r="D1451" s="22" t="s">
        <v>1549</v>
      </c>
      <c r="E1451" s="22" t="s">
        <v>1547</v>
      </c>
      <c r="F1451" s="22" t="s">
        <v>1546</v>
      </c>
      <c r="G1451" s="22" t="s">
        <v>1539</v>
      </c>
      <c r="H1451" s="22" t="s">
        <v>1540</v>
      </c>
      <c r="I1451" s="22" t="s">
        <v>1545</v>
      </c>
      <c r="J1451" s="22" t="s">
        <v>1543</v>
      </c>
      <c r="K1451" s="20" t="str">
        <f>IF(Tabela813[[#This Row],[C]]&lt;&gt;"",IF(Tabela813[[#This Row],[RED]]&lt;&gt;"",(Tabela813[[#This Row],[RED]] &amp; "."),"") &amp; CONCATENATE(Tabela813[[#This Row],[C]],".",Tabela813[[#This Row],[O]],".",Tabela813[[#This Row],[E]],".",Tabela813[[#This Row],[D1]],".",Tabela813[[#This Row],[D2]],".",Tabela813[[#This Row],[D3]],".",Tabela813[[#This Row],[T]],".",Tabela813[[#This Row],[D4]]),"")</f>
        <v>1.9.4.2.01.0.8.00</v>
      </c>
      <c r="L1451" s="23" t="s">
        <v>1465</v>
      </c>
      <c r="M1451" s="20" t="str">
        <f t="shared" si="31"/>
        <v>A</v>
      </c>
      <c r="N1451" s="20">
        <f>IF(VALUE(Tabela813[[#This Row],[RED]]) &gt; 0,1,0) + IF(VALUE(J1451)&gt;0,8,IF(VALUE(I1451)&gt;0,7,IF(VALUE(H1451)&gt;0,6,IF(VALUE(G1451)&gt;0,5,IF(VALUE(F1451)&gt;0,4,IF(VALUE(E1451)&gt;0,3,IF(VALUE(D1451)&gt;0,2,1)))))))</f>
        <v>7</v>
      </c>
      <c r="O1451" s="22" t="s">
        <v>51</v>
      </c>
      <c r="P1451" s="1" t="s">
        <v>3068</v>
      </c>
      <c r="Q1451" s="1"/>
      <c r="R1451" s="39"/>
      <c r="S1451" s="154" t="s">
        <v>158</v>
      </c>
      <c r="T1451" s="7" t="str">
        <f>Tabela813[[#This Row],[NR]]&amp;" - "&amp;Tabela813[[#This Row],[Especificação]]</f>
        <v>1.9.4.2.01.0.8.00 - Multas e Juros de Mora das Alienações de Bens Imóveis em Geral - Juros de Mora da Dívida Ativa</v>
      </c>
    </row>
    <row r="1452" spans="1:20" ht="30" x14ac:dyDescent="0.25">
      <c r="A1452" s="179"/>
      <c r="B1452" s="51"/>
      <c r="C1452" s="22" t="s">
        <v>1537</v>
      </c>
      <c r="D1452" s="22" t="s">
        <v>1549</v>
      </c>
      <c r="E1452" s="22" t="s">
        <v>1547</v>
      </c>
      <c r="F1452" s="22" t="s">
        <v>1546</v>
      </c>
      <c r="G1452" s="22" t="s">
        <v>1541</v>
      </c>
      <c r="H1452" s="22" t="s">
        <v>1540</v>
      </c>
      <c r="I1452" s="22" t="s">
        <v>1540</v>
      </c>
      <c r="J1452" s="22" t="s">
        <v>1543</v>
      </c>
      <c r="K1452" s="20" t="str">
        <f>IF(Tabela813[[#This Row],[C]]&lt;&gt;"",IF(Tabela813[[#This Row],[RED]]&lt;&gt;"",(Tabela813[[#This Row],[RED]] &amp; "."),"") &amp; CONCATENATE(Tabela813[[#This Row],[C]],".",Tabela813[[#This Row],[O]],".",Tabela813[[#This Row],[E]],".",Tabela813[[#This Row],[D1]],".",Tabela813[[#This Row],[D2]],".",Tabela813[[#This Row],[D3]],".",Tabela813[[#This Row],[T]],".",Tabela813[[#This Row],[D4]]),"")</f>
        <v>1.9.4.2.02.0.0.00</v>
      </c>
      <c r="L1452" s="23" t="s">
        <v>576</v>
      </c>
      <c r="M1452" s="20" t="str">
        <f t="shared" si="31"/>
        <v>S</v>
      </c>
      <c r="N1452" s="20">
        <f>IF(VALUE(Tabela813[[#This Row],[RED]]) &gt; 0,1,0) + IF(VALUE(J1452)&gt;0,8,IF(VALUE(I1452)&gt;0,7,IF(VALUE(H1452)&gt;0,6,IF(VALUE(G1452)&gt;0,5,IF(VALUE(F1452)&gt;0,4,IF(VALUE(E1452)&gt;0,3,IF(VALUE(D1452)&gt;0,2,1)))))))</f>
        <v>5</v>
      </c>
      <c r="O1452" s="22" t="s">
        <v>51</v>
      </c>
      <c r="P1452" s="1" t="s">
        <v>3069</v>
      </c>
      <c r="Q1452" s="59"/>
      <c r="R1452" s="39"/>
      <c r="S1452" s="154" t="s">
        <v>158</v>
      </c>
      <c r="T1452" s="7" t="str">
        <f>Tabela813[[#This Row],[NR]]&amp;" - "&amp;Tabela813[[#This Row],[Especificação]]</f>
        <v>1.9.4.2.02.0.0.00 - Multas e Juros de Mora das Alienações de Bens Imóveis - Programa de Administração Patrimonial Imobiliária</v>
      </c>
    </row>
    <row r="1453" spans="1:20" ht="30" x14ac:dyDescent="0.25">
      <c r="A1453" s="179"/>
      <c r="B1453" s="51"/>
      <c r="C1453" s="22" t="s">
        <v>1537</v>
      </c>
      <c r="D1453" s="22" t="s">
        <v>1549</v>
      </c>
      <c r="E1453" s="22" t="s">
        <v>1547</v>
      </c>
      <c r="F1453" s="22" t="s">
        <v>1546</v>
      </c>
      <c r="G1453" s="22" t="s">
        <v>1541</v>
      </c>
      <c r="H1453" s="22" t="s">
        <v>1540</v>
      </c>
      <c r="I1453" s="22" t="s">
        <v>1546</v>
      </c>
      <c r="J1453" s="22" t="s">
        <v>1543</v>
      </c>
      <c r="K1453" s="20" t="str">
        <f>IF(Tabela813[[#This Row],[C]]&lt;&gt;"",IF(Tabela813[[#This Row],[RED]]&lt;&gt;"",(Tabela813[[#This Row],[RED]] &amp; "."),"") &amp; CONCATENATE(Tabela813[[#This Row],[C]],".",Tabela813[[#This Row],[O]],".",Tabela813[[#This Row],[E]],".",Tabela813[[#This Row],[D1]],".",Tabela813[[#This Row],[D2]],".",Tabela813[[#This Row],[D3]],".",Tabela813[[#This Row],[T]],".",Tabela813[[#This Row],[D4]]),"")</f>
        <v>1.9.4.2.02.0.2.00</v>
      </c>
      <c r="L1453" s="23" t="s">
        <v>1466</v>
      </c>
      <c r="M1453" s="20" t="str">
        <f t="shared" si="31"/>
        <v>A</v>
      </c>
      <c r="N1453" s="20">
        <f>IF(VALUE(Tabela813[[#This Row],[RED]]) &gt; 0,1,0) + IF(VALUE(J1453)&gt;0,8,IF(VALUE(I1453)&gt;0,7,IF(VALUE(H1453)&gt;0,6,IF(VALUE(G1453)&gt;0,5,IF(VALUE(F1453)&gt;0,4,IF(VALUE(E1453)&gt;0,3,IF(VALUE(D1453)&gt;0,2,1)))))))</f>
        <v>7</v>
      </c>
      <c r="O1453" s="22" t="s">
        <v>51</v>
      </c>
      <c r="P1453" s="1" t="s">
        <v>3069</v>
      </c>
      <c r="Q1453" s="1"/>
      <c r="R1453" s="39"/>
      <c r="S1453" s="154" t="s">
        <v>158</v>
      </c>
      <c r="T1453" s="7" t="str">
        <f>Tabela813[[#This Row],[NR]]&amp;" - "&amp;Tabela813[[#This Row],[Especificação]]</f>
        <v>1.9.4.2.02.0.2.00 - Multas e Juros de Mora das Alienações de Bens Imóveis - Programa de Administração Patrimonial Imobiliária - Multas e Juros de Mora</v>
      </c>
    </row>
    <row r="1454" spans="1:20" ht="30" x14ac:dyDescent="0.25">
      <c r="A1454" s="179"/>
      <c r="B1454" s="51"/>
      <c r="C1454" s="22" t="s">
        <v>1537</v>
      </c>
      <c r="D1454" s="22" t="s">
        <v>1549</v>
      </c>
      <c r="E1454" s="22" t="s">
        <v>1547</v>
      </c>
      <c r="F1454" s="22" t="s">
        <v>1546</v>
      </c>
      <c r="G1454" s="22" t="s">
        <v>1541</v>
      </c>
      <c r="H1454" s="22" t="s">
        <v>1540</v>
      </c>
      <c r="I1454" s="22" t="s">
        <v>1548</v>
      </c>
      <c r="J1454" s="22" t="s">
        <v>1543</v>
      </c>
      <c r="K1454" s="20" t="str">
        <f>IF(Tabela813[[#This Row],[C]]&lt;&gt;"",IF(Tabela813[[#This Row],[RED]]&lt;&gt;"",(Tabela813[[#This Row],[RED]] &amp; "."),"") &amp; CONCATENATE(Tabela813[[#This Row],[C]],".",Tabela813[[#This Row],[O]],".",Tabela813[[#This Row],[E]],".",Tabela813[[#This Row],[D1]],".",Tabela813[[#This Row],[D2]],".",Tabela813[[#This Row],[D3]],".",Tabela813[[#This Row],[T]],".",Tabela813[[#This Row],[D4]]),"")</f>
        <v>1.9.4.2.02.0.5.00</v>
      </c>
      <c r="L1454" s="23" t="s">
        <v>1467</v>
      </c>
      <c r="M1454" s="20" t="str">
        <f t="shared" si="31"/>
        <v>A</v>
      </c>
      <c r="N1454" s="20">
        <f>IF(VALUE(Tabela813[[#This Row],[RED]]) &gt; 0,1,0) + IF(VALUE(J1454)&gt;0,8,IF(VALUE(I1454)&gt;0,7,IF(VALUE(H1454)&gt;0,6,IF(VALUE(G1454)&gt;0,5,IF(VALUE(F1454)&gt;0,4,IF(VALUE(E1454)&gt;0,3,IF(VALUE(D1454)&gt;0,2,1)))))))</f>
        <v>7</v>
      </c>
      <c r="O1454" s="22" t="s">
        <v>51</v>
      </c>
      <c r="P1454" s="1" t="s">
        <v>3069</v>
      </c>
      <c r="Q1454" s="1"/>
      <c r="R1454" s="39"/>
      <c r="S1454" s="154" t="s">
        <v>158</v>
      </c>
      <c r="T1454" s="7" t="str">
        <f>Tabela813[[#This Row],[NR]]&amp;" - "&amp;Tabela813[[#This Row],[Especificação]]</f>
        <v>1.9.4.2.02.0.5.00 - Multas e Juros de Mora das Alienações de Bens Imóveis - Programa de Administração Patrimonial Imobiliária - Multas</v>
      </c>
    </row>
    <row r="1455" spans="1:20" ht="30" x14ac:dyDescent="0.25">
      <c r="A1455" s="179"/>
      <c r="B1455" s="51"/>
      <c r="C1455" s="22" t="s">
        <v>1537</v>
      </c>
      <c r="D1455" s="22" t="s">
        <v>1549</v>
      </c>
      <c r="E1455" s="22" t="s">
        <v>1547</v>
      </c>
      <c r="F1455" s="22" t="s">
        <v>1546</v>
      </c>
      <c r="G1455" s="22" t="s">
        <v>1541</v>
      </c>
      <c r="H1455" s="22" t="s">
        <v>1540</v>
      </c>
      <c r="I1455" s="22" t="s">
        <v>1542</v>
      </c>
      <c r="J1455" s="22" t="s">
        <v>1543</v>
      </c>
      <c r="K1455" s="20" t="str">
        <f>IF(Tabela813[[#This Row],[C]]&lt;&gt;"",IF(Tabela813[[#This Row],[RED]]&lt;&gt;"",(Tabela813[[#This Row],[RED]] &amp; "."),"") &amp; CONCATENATE(Tabela813[[#This Row],[C]],".",Tabela813[[#This Row],[O]],".",Tabela813[[#This Row],[E]],".",Tabela813[[#This Row],[D1]],".",Tabela813[[#This Row],[D2]],".",Tabela813[[#This Row],[D3]],".",Tabela813[[#This Row],[T]],".",Tabela813[[#This Row],[D4]]),"")</f>
        <v>1.9.4.2.02.0.6.00</v>
      </c>
      <c r="L1455" s="23" t="s">
        <v>1468</v>
      </c>
      <c r="M1455" s="20" t="str">
        <f t="shared" si="31"/>
        <v>A</v>
      </c>
      <c r="N1455" s="20">
        <f>IF(VALUE(Tabela813[[#This Row],[RED]]) &gt; 0,1,0) + IF(VALUE(J1455)&gt;0,8,IF(VALUE(I1455)&gt;0,7,IF(VALUE(H1455)&gt;0,6,IF(VALUE(G1455)&gt;0,5,IF(VALUE(F1455)&gt;0,4,IF(VALUE(E1455)&gt;0,3,IF(VALUE(D1455)&gt;0,2,1)))))))</f>
        <v>7</v>
      </c>
      <c r="O1455" s="22" t="s">
        <v>51</v>
      </c>
      <c r="P1455" s="1" t="s">
        <v>3069</v>
      </c>
      <c r="Q1455" s="1"/>
      <c r="R1455" s="39"/>
      <c r="S1455" s="154" t="s">
        <v>158</v>
      </c>
      <c r="T1455" s="7" t="str">
        <f>Tabela813[[#This Row],[NR]]&amp;" - "&amp;Tabela813[[#This Row],[Especificação]]</f>
        <v>1.9.4.2.02.0.6.00 - Multas e Juros de Mora das Alienações de Bens Imóveis - Programa de Administração Patrimonial Imobiliária - Juros de Mora</v>
      </c>
    </row>
    <row r="1456" spans="1:20" ht="30" x14ac:dyDescent="0.25">
      <c r="A1456" s="179"/>
      <c r="B1456" s="51"/>
      <c r="C1456" s="22" t="s">
        <v>1537</v>
      </c>
      <c r="D1456" s="22" t="s">
        <v>1549</v>
      </c>
      <c r="E1456" s="22" t="s">
        <v>1547</v>
      </c>
      <c r="F1456" s="22" t="s">
        <v>1546</v>
      </c>
      <c r="G1456" s="22" t="s">
        <v>1541</v>
      </c>
      <c r="H1456" s="22" t="s">
        <v>1540</v>
      </c>
      <c r="I1456" s="22" t="s">
        <v>1544</v>
      </c>
      <c r="J1456" s="22" t="s">
        <v>1543</v>
      </c>
      <c r="K1456" s="20" t="str">
        <f>IF(Tabela813[[#This Row],[C]]&lt;&gt;"",IF(Tabela813[[#This Row],[RED]]&lt;&gt;"",(Tabela813[[#This Row],[RED]] &amp; "."),"") &amp; CONCATENATE(Tabela813[[#This Row],[C]],".",Tabela813[[#This Row],[O]],".",Tabela813[[#This Row],[E]],".",Tabela813[[#This Row],[D1]],".",Tabela813[[#This Row],[D2]],".",Tabela813[[#This Row],[D3]],".",Tabela813[[#This Row],[T]],".",Tabela813[[#This Row],[D4]]),"")</f>
        <v>1.9.4.2.02.0.7.00</v>
      </c>
      <c r="L1456" s="23" t="s">
        <v>6265</v>
      </c>
      <c r="M1456" s="20" t="str">
        <f t="shared" si="31"/>
        <v>A</v>
      </c>
      <c r="N1456" s="20">
        <f>IF(VALUE(Tabela813[[#This Row],[RED]]) &gt; 0,1,0) + IF(VALUE(J1456)&gt;0,8,IF(VALUE(I1456)&gt;0,7,IF(VALUE(H1456)&gt;0,6,IF(VALUE(G1456)&gt;0,5,IF(VALUE(F1456)&gt;0,4,IF(VALUE(E1456)&gt;0,3,IF(VALUE(D1456)&gt;0,2,1)))))))</f>
        <v>7</v>
      </c>
      <c r="O1456" s="22" t="s">
        <v>51</v>
      </c>
      <c r="P1456" s="1" t="s">
        <v>3069</v>
      </c>
      <c r="Q1456" s="1"/>
      <c r="R1456" s="39"/>
      <c r="S1456" s="154" t="s">
        <v>158</v>
      </c>
      <c r="T1456" s="7" t="str">
        <f>Tabela813[[#This Row],[NR]]&amp;" - "&amp;Tabela813[[#This Row],[Especificação]]</f>
        <v>1.9.4.2.02.0.7.00 - Multas e Juros de Mora das Alienações de Bens Imóveis - Programa de Administração Patrimonial Imobiliária - Dívida Ativa - Multas da Dívida Ativa</v>
      </c>
    </row>
    <row r="1457" spans="1:20" ht="30" x14ac:dyDescent="0.25">
      <c r="A1457" s="179"/>
      <c r="B1457" s="51"/>
      <c r="C1457" s="17" t="s">
        <v>1537</v>
      </c>
      <c r="D1457" s="18" t="s">
        <v>1549</v>
      </c>
      <c r="E1457" s="18" t="s">
        <v>1547</v>
      </c>
      <c r="F1457" s="18" t="s">
        <v>1546</v>
      </c>
      <c r="G1457" s="18" t="s">
        <v>1541</v>
      </c>
      <c r="H1457" s="18" t="s">
        <v>1540</v>
      </c>
      <c r="I1457" s="18" t="s">
        <v>1545</v>
      </c>
      <c r="J1457" s="22" t="s">
        <v>1543</v>
      </c>
      <c r="K1457" s="20" t="str">
        <f>IF(Tabela813[[#This Row],[C]]&lt;&gt;"",IF(Tabela813[[#This Row],[RED]]&lt;&gt;"",(Tabela813[[#This Row],[RED]] &amp; "."),"") &amp; CONCATENATE(Tabela813[[#This Row],[C]],".",Tabela813[[#This Row],[O]],".",Tabela813[[#This Row],[E]],".",Tabela813[[#This Row],[D1]],".",Tabela813[[#This Row],[D2]],".",Tabela813[[#This Row],[D3]],".",Tabela813[[#This Row],[T]],".",Tabela813[[#This Row],[D4]]),"")</f>
        <v>1.9.4.2.02.0.8.00</v>
      </c>
      <c r="L1457" s="1" t="s">
        <v>4206</v>
      </c>
      <c r="M1457" s="20" t="str">
        <f t="shared" si="31"/>
        <v>A</v>
      </c>
      <c r="N1457" s="20">
        <f>IF(VALUE(Tabela813[[#This Row],[RED]]) &gt; 0,1,0) + IF(VALUE(J1457)&gt;0,8,IF(VALUE(I1457)&gt;0,7,IF(VALUE(H1457)&gt;0,6,IF(VALUE(G1457)&gt;0,5,IF(VALUE(F1457)&gt;0,4,IF(VALUE(E1457)&gt;0,3,IF(VALUE(D1457)&gt;0,2,1)))))))</f>
        <v>7</v>
      </c>
      <c r="O1457" s="20" t="s">
        <v>51</v>
      </c>
      <c r="P1457" s="1" t="s">
        <v>4207</v>
      </c>
      <c r="Q1457" s="59"/>
      <c r="R1457" s="39"/>
      <c r="S1457" s="154" t="s">
        <v>158</v>
      </c>
      <c r="T1457" s="7" t="str">
        <f>Tabela813[[#This Row],[NR]]&amp;" - "&amp;Tabela813[[#This Row],[Especificação]]</f>
        <v>1.9.4.2.02.0.8.00 - Multas e Juros de Mora das Alienações de Bens Imóveis - Programa de Administração Patrimonial Imobiliária -Juros de Mora da Dívida Ativa</v>
      </c>
    </row>
    <row r="1458" spans="1:20" x14ac:dyDescent="0.25">
      <c r="A1458" s="179"/>
      <c r="B1458" s="51"/>
      <c r="C1458" s="17" t="s">
        <v>1537</v>
      </c>
      <c r="D1458" s="18" t="s">
        <v>1549</v>
      </c>
      <c r="E1458" s="18" t="s">
        <v>1547</v>
      </c>
      <c r="F1458" s="18" t="s">
        <v>1546</v>
      </c>
      <c r="G1458" s="22" t="s">
        <v>1550</v>
      </c>
      <c r="H1458" s="18" t="s">
        <v>1540</v>
      </c>
      <c r="I1458" s="18" t="s">
        <v>1540</v>
      </c>
      <c r="J1458" s="22" t="s">
        <v>1543</v>
      </c>
      <c r="K1458" s="20" t="str">
        <f>IF(Tabela813[[#This Row],[C]]&lt;&gt;"",IF(Tabela813[[#This Row],[RED]]&lt;&gt;"",(Tabela813[[#This Row],[RED]] &amp; "."),"") &amp; CONCATENATE(Tabela813[[#This Row],[C]],".",Tabela813[[#This Row],[O]],".",Tabela813[[#This Row],[E]],".",Tabela813[[#This Row],[D1]],".",Tabela813[[#This Row],[D2]],".",Tabela813[[#This Row],[D3]],".",Tabela813[[#This Row],[T]],".",Tabela813[[#This Row],[D4]]),"")</f>
        <v>1.9.4.2.03.0.0.00</v>
      </c>
      <c r="L1458" s="1" t="s">
        <v>577</v>
      </c>
      <c r="M1458" s="20" t="str">
        <f t="shared" si="31"/>
        <v>S</v>
      </c>
      <c r="N1458" s="20">
        <f>IF(VALUE(Tabela813[[#This Row],[RED]]) &gt; 0,1,0) + IF(VALUE(J1458)&gt;0,8,IF(VALUE(I1458)&gt;0,7,IF(VALUE(H1458)&gt;0,6,IF(VALUE(G1458)&gt;0,5,IF(VALUE(F1458)&gt;0,4,IF(VALUE(E1458)&gt;0,3,IF(VALUE(D1458)&gt;0,2,1)))))))</f>
        <v>5</v>
      </c>
      <c r="O1458" s="20" t="s">
        <v>51</v>
      </c>
      <c r="P1458" s="1" t="s">
        <v>3070</v>
      </c>
      <c r="Q1458" s="1"/>
      <c r="R1458" s="39"/>
      <c r="S1458" s="154" t="s">
        <v>158</v>
      </c>
      <c r="T1458" s="7" t="str">
        <f>Tabela813[[#This Row],[NR]]&amp;" - "&amp;Tabela813[[#This Row],[Especificação]]</f>
        <v>1.9.4.2.03.0.0.00 - Multas e Juros de Mora do Adicional sobre Alienações de Bens Imóveis</v>
      </c>
    </row>
    <row r="1459" spans="1:20" ht="30" x14ac:dyDescent="0.25">
      <c r="A1459" s="179"/>
      <c r="B1459" s="51"/>
      <c r="C1459" s="17" t="s">
        <v>1537</v>
      </c>
      <c r="D1459" s="18" t="s">
        <v>1549</v>
      </c>
      <c r="E1459" s="18" t="s">
        <v>1547</v>
      </c>
      <c r="F1459" s="18" t="s">
        <v>1546</v>
      </c>
      <c r="G1459" s="22" t="s">
        <v>1550</v>
      </c>
      <c r="H1459" s="18" t="s">
        <v>1540</v>
      </c>
      <c r="I1459" s="22" t="s">
        <v>1546</v>
      </c>
      <c r="J1459" s="22" t="s">
        <v>1543</v>
      </c>
      <c r="K1459" s="20" t="str">
        <f>IF(Tabela813[[#This Row],[C]]&lt;&gt;"",IF(Tabela813[[#This Row],[RED]]&lt;&gt;"",(Tabela813[[#This Row],[RED]] &amp; "."),"") &amp; CONCATENATE(Tabela813[[#This Row],[C]],".",Tabela813[[#This Row],[O]],".",Tabela813[[#This Row],[E]],".",Tabela813[[#This Row],[D1]],".",Tabela813[[#This Row],[D2]],".",Tabela813[[#This Row],[D3]],".",Tabela813[[#This Row],[T]],".",Tabela813[[#This Row],[D4]]),"")</f>
        <v>1.9.4.2.03.0.2.00</v>
      </c>
      <c r="L1459" s="1" t="s">
        <v>1469</v>
      </c>
      <c r="M1459" s="20" t="str">
        <f t="shared" si="31"/>
        <v>A</v>
      </c>
      <c r="N1459" s="20">
        <f>IF(VALUE(Tabela813[[#This Row],[RED]]) &gt; 0,1,0) + IF(VALUE(J1459)&gt;0,8,IF(VALUE(I1459)&gt;0,7,IF(VALUE(H1459)&gt;0,6,IF(VALUE(G1459)&gt;0,5,IF(VALUE(F1459)&gt;0,4,IF(VALUE(E1459)&gt;0,3,IF(VALUE(D1459)&gt;0,2,1)))))))</f>
        <v>7</v>
      </c>
      <c r="O1459" s="20" t="s">
        <v>51</v>
      </c>
      <c r="P1459" s="1" t="s">
        <v>3070</v>
      </c>
      <c r="Q1459" s="1"/>
      <c r="R1459" s="39"/>
      <c r="S1459" s="154" t="s">
        <v>158</v>
      </c>
      <c r="T1459" s="7" t="str">
        <f>Tabela813[[#This Row],[NR]]&amp;" - "&amp;Tabela813[[#This Row],[Especificação]]</f>
        <v>1.9.4.2.03.0.2.00 - Multas e Juros de Mora do Adicional sobre Alienações de Bens Imóveis - Multas e Juros de Mora</v>
      </c>
    </row>
    <row r="1460" spans="1:20" ht="30" x14ac:dyDescent="0.25">
      <c r="A1460" s="179"/>
      <c r="B1460" s="51"/>
      <c r="C1460" s="17" t="s">
        <v>1537</v>
      </c>
      <c r="D1460" s="18" t="s">
        <v>1549</v>
      </c>
      <c r="E1460" s="18" t="s">
        <v>1547</v>
      </c>
      <c r="F1460" s="18" t="s">
        <v>1546</v>
      </c>
      <c r="G1460" s="22" t="s">
        <v>1550</v>
      </c>
      <c r="H1460" s="18" t="s">
        <v>1540</v>
      </c>
      <c r="I1460" s="22" t="s">
        <v>1548</v>
      </c>
      <c r="J1460" s="22" t="s">
        <v>1543</v>
      </c>
      <c r="K1460" s="20" t="str">
        <f>IF(Tabela813[[#This Row],[C]]&lt;&gt;"",IF(Tabela813[[#This Row],[RED]]&lt;&gt;"",(Tabela813[[#This Row],[RED]] &amp; "."),"") &amp; CONCATENATE(Tabela813[[#This Row],[C]],".",Tabela813[[#This Row],[O]],".",Tabela813[[#This Row],[E]],".",Tabela813[[#This Row],[D1]],".",Tabela813[[#This Row],[D2]],".",Tabela813[[#This Row],[D3]],".",Tabela813[[#This Row],[T]],".",Tabela813[[#This Row],[D4]]),"")</f>
        <v>1.9.4.2.03.0.5.00</v>
      </c>
      <c r="L1460" s="1" t="s">
        <v>1470</v>
      </c>
      <c r="M1460" s="20" t="str">
        <f t="shared" ref="M1460:M1523" si="33">IF(N1460 &lt; N1461,"S","A")</f>
        <v>A</v>
      </c>
      <c r="N1460" s="20">
        <f>IF(VALUE(Tabela813[[#This Row],[RED]]) &gt; 0,1,0) + IF(VALUE(J1460)&gt;0,8,IF(VALUE(I1460)&gt;0,7,IF(VALUE(H1460)&gt;0,6,IF(VALUE(G1460)&gt;0,5,IF(VALUE(F1460)&gt;0,4,IF(VALUE(E1460)&gt;0,3,IF(VALUE(D1460)&gt;0,2,1)))))))</f>
        <v>7</v>
      </c>
      <c r="O1460" s="20" t="s">
        <v>51</v>
      </c>
      <c r="P1460" s="1" t="s">
        <v>3070</v>
      </c>
      <c r="Q1460" s="1"/>
      <c r="R1460" s="39"/>
      <c r="S1460" s="154" t="s">
        <v>158</v>
      </c>
      <c r="T1460" s="7" t="str">
        <f>Tabela813[[#This Row],[NR]]&amp;" - "&amp;Tabela813[[#This Row],[Especificação]]</f>
        <v>1.9.4.2.03.0.5.00 - Multas e Juros de Mora do Adicional sobre Alienações de Bens Imóveis - Multas</v>
      </c>
    </row>
    <row r="1461" spans="1:20" ht="30" x14ac:dyDescent="0.25">
      <c r="A1461" s="179"/>
      <c r="B1461" s="51"/>
      <c r="C1461" s="17" t="s">
        <v>1537</v>
      </c>
      <c r="D1461" s="18" t="s">
        <v>1549</v>
      </c>
      <c r="E1461" s="18" t="s">
        <v>1547</v>
      </c>
      <c r="F1461" s="18" t="s">
        <v>1546</v>
      </c>
      <c r="G1461" s="22" t="s">
        <v>1550</v>
      </c>
      <c r="H1461" s="18" t="s">
        <v>1540</v>
      </c>
      <c r="I1461" s="22" t="s">
        <v>1542</v>
      </c>
      <c r="J1461" s="22" t="s">
        <v>1543</v>
      </c>
      <c r="K1461" s="20" t="str">
        <f>IF(Tabela813[[#This Row],[C]]&lt;&gt;"",IF(Tabela813[[#This Row],[RED]]&lt;&gt;"",(Tabela813[[#This Row],[RED]] &amp; "."),"") &amp; CONCATENATE(Tabela813[[#This Row],[C]],".",Tabela813[[#This Row],[O]],".",Tabela813[[#This Row],[E]],".",Tabela813[[#This Row],[D1]],".",Tabela813[[#This Row],[D2]],".",Tabela813[[#This Row],[D3]],".",Tabela813[[#This Row],[T]],".",Tabela813[[#This Row],[D4]]),"")</f>
        <v>1.9.4.2.03.0.6.00</v>
      </c>
      <c r="L1461" s="1" t="s">
        <v>1471</v>
      </c>
      <c r="M1461" s="20" t="str">
        <f t="shared" si="33"/>
        <v>A</v>
      </c>
      <c r="N1461" s="20">
        <f>IF(VALUE(Tabela813[[#This Row],[RED]]) &gt; 0,1,0) + IF(VALUE(J1461)&gt;0,8,IF(VALUE(I1461)&gt;0,7,IF(VALUE(H1461)&gt;0,6,IF(VALUE(G1461)&gt;0,5,IF(VALUE(F1461)&gt;0,4,IF(VALUE(E1461)&gt;0,3,IF(VALUE(D1461)&gt;0,2,1)))))))</f>
        <v>7</v>
      </c>
      <c r="O1461" s="20" t="s">
        <v>51</v>
      </c>
      <c r="P1461" s="1" t="s">
        <v>3070</v>
      </c>
      <c r="Q1461" s="1"/>
      <c r="R1461" s="39"/>
      <c r="S1461" s="154" t="s">
        <v>158</v>
      </c>
      <c r="T1461" s="7" t="str">
        <f>Tabela813[[#This Row],[NR]]&amp;" - "&amp;Tabela813[[#This Row],[Especificação]]</f>
        <v>1.9.4.2.03.0.6.00 - Multas e Juros de Mora do Adicional sobre Alienações de Bens Imóveis - Juros de Mora</v>
      </c>
    </row>
    <row r="1462" spans="1:20" ht="30" x14ac:dyDescent="0.25">
      <c r="A1462" s="179"/>
      <c r="B1462" s="51"/>
      <c r="C1462" s="17" t="s">
        <v>1537</v>
      </c>
      <c r="D1462" s="18" t="s">
        <v>1549</v>
      </c>
      <c r="E1462" s="18" t="s">
        <v>1547</v>
      </c>
      <c r="F1462" s="18" t="s">
        <v>1546</v>
      </c>
      <c r="G1462" s="22" t="s">
        <v>1550</v>
      </c>
      <c r="H1462" s="18" t="s">
        <v>1540</v>
      </c>
      <c r="I1462" s="22" t="s">
        <v>1544</v>
      </c>
      <c r="J1462" s="22" t="s">
        <v>1543</v>
      </c>
      <c r="K1462" s="20" t="str">
        <f>IF(Tabela813[[#This Row],[C]]&lt;&gt;"",IF(Tabela813[[#This Row],[RED]]&lt;&gt;"",(Tabela813[[#This Row],[RED]] &amp; "."),"") &amp; CONCATENATE(Tabela813[[#This Row],[C]],".",Tabela813[[#This Row],[O]],".",Tabela813[[#This Row],[E]],".",Tabela813[[#This Row],[D1]],".",Tabela813[[#This Row],[D2]],".",Tabela813[[#This Row],[D3]],".",Tabela813[[#This Row],[T]],".",Tabela813[[#This Row],[D4]]),"")</f>
        <v>1.9.4.2.03.0.7.00</v>
      </c>
      <c r="L1462" s="1" t="s">
        <v>6266</v>
      </c>
      <c r="M1462" s="20" t="str">
        <f t="shared" si="33"/>
        <v>A</v>
      </c>
      <c r="N1462" s="20">
        <f>IF(VALUE(Tabela813[[#This Row],[RED]]) &gt; 0,1,0) + IF(VALUE(J1462)&gt;0,8,IF(VALUE(I1462)&gt;0,7,IF(VALUE(H1462)&gt;0,6,IF(VALUE(G1462)&gt;0,5,IF(VALUE(F1462)&gt;0,4,IF(VALUE(E1462)&gt;0,3,IF(VALUE(D1462)&gt;0,2,1)))))))</f>
        <v>7</v>
      </c>
      <c r="O1462" s="20" t="s">
        <v>51</v>
      </c>
      <c r="P1462" s="1" t="s">
        <v>3070</v>
      </c>
      <c r="Q1462" s="1"/>
      <c r="R1462" s="39"/>
      <c r="S1462" s="154" t="s">
        <v>158</v>
      </c>
      <c r="T1462" s="7" t="str">
        <f>Tabela813[[#This Row],[NR]]&amp;" - "&amp;Tabela813[[#This Row],[Especificação]]</f>
        <v>1.9.4.2.03.0.7.00 - Multas e Juros de Mora do Adicional sobre Alienações de Bens Imóveis - Dívida Ativa - Multas da Dívida Ativa</v>
      </c>
    </row>
    <row r="1463" spans="1:20" ht="30" x14ac:dyDescent="0.25">
      <c r="A1463" s="179"/>
      <c r="B1463" s="51"/>
      <c r="C1463" s="17" t="s">
        <v>1537</v>
      </c>
      <c r="D1463" s="18" t="s">
        <v>1549</v>
      </c>
      <c r="E1463" s="18" t="s">
        <v>1547</v>
      </c>
      <c r="F1463" s="18" t="s">
        <v>1546</v>
      </c>
      <c r="G1463" s="22" t="s">
        <v>1550</v>
      </c>
      <c r="H1463" s="18" t="s">
        <v>1540</v>
      </c>
      <c r="I1463" s="22" t="s">
        <v>1545</v>
      </c>
      <c r="J1463" s="22" t="s">
        <v>1543</v>
      </c>
      <c r="K1463" s="20" t="str">
        <f>IF(Tabela813[[#This Row],[C]]&lt;&gt;"",IF(Tabela813[[#This Row],[RED]]&lt;&gt;"",(Tabela813[[#This Row],[RED]] &amp; "."),"") &amp; CONCATENATE(Tabela813[[#This Row],[C]],".",Tabela813[[#This Row],[O]],".",Tabela813[[#This Row],[E]],".",Tabela813[[#This Row],[D1]],".",Tabela813[[#This Row],[D2]],".",Tabela813[[#This Row],[D3]],".",Tabela813[[#This Row],[T]],".",Tabela813[[#This Row],[D4]]),"")</f>
        <v>1.9.4.2.03.0.8.00</v>
      </c>
      <c r="L1463" s="1" t="s">
        <v>1472</v>
      </c>
      <c r="M1463" s="20" t="str">
        <f t="shared" si="33"/>
        <v>A</v>
      </c>
      <c r="N1463" s="20">
        <f>IF(VALUE(Tabela813[[#This Row],[RED]]) &gt; 0,1,0) + IF(VALUE(J1463)&gt;0,8,IF(VALUE(I1463)&gt;0,7,IF(VALUE(H1463)&gt;0,6,IF(VALUE(G1463)&gt;0,5,IF(VALUE(F1463)&gt;0,4,IF(VALUE(E1463)&gt;0,3,IF(VALUE(D1463)&gt;0,2,1)))))))</f>
        <v>7</v>
      </c>
      <c r="O1463" s="20" t="s">
        <v>51</v>
      </c>
      <c r="P1463" s="1" t="s">
        <v>3070</v>
      </c>
      <c r="Q1463" s="1"/>
      <c r="R1463" s="39"/>
      <c r="S1463" s="154" t="s">
        <v>158</v>
      </c>
      <c r="T1463" s="7" t="str">
        <f>Tabela813[[#This Row],[NR]]&amp;" - "&amp;Tabela813[[#This Row],[Especificação]]</f>
        <v>1.9.4.2.03.0.8.00 - Multas e Juros de Mora do Adicional sobre Alienações de Bens Imóveis - Juros de Mora da Dívida Ativa</v>
      </c>
    </row>
    <row r="1464" spans="1:20" ht="30" x14ac:dyDescent="0.25">
      <c r="A1464" s="7"/>
      <c r="B1464" s="51"/>
      <c r="C1464" s="17" t="s">
        <v>1537</v>
      </c>
      <c r="D1464" s="18" t="s">
        <v>1549</v>
      </c>
      <c r="E1464" s="18" t="s">
        <v>1547</v>
      </c>
      <c r="F1464" s="18" t="s">
        <v>1546</v>
      </c>
      <c r="G1464" s="22" t="s">
        <v>1553</v>
      </c>
      <c r="H1464" s="18" t="s">
        <v>1540</v>
      </c>
      <c r="I1464" s="22" t="s">
        <v>1540</v>
      </c>
      <c r="J1464" s="22" t="s">
        <v>1543</v>
      </c>
      <c r="K1464" s="20" t="str">
        <f>IF(Tabela813[[#This Row],[C]]&lt;&gt;"",IF(Tabela813[[#This Row],[RED]]&lt;&gt;"",(Tabela813[[#This Row],[RED]] &amp; "."),"") &amp; CONCATENATE(Tabela813[[#This Row],[C]],".",Tabela813[[#This Row],[O]],".",Tabela813[[#This Row],[E]],".",Tabela813[[#This Row],[D1]],".",Tabela813[[#This Row],[D2]],".",Tabela813[[#This Row],[D3]],".",Tabela813[[#This Row],[T]],".",Tabela813[[#This Row],[D4]]),"")</f>
        <v>1.9.4.2.99.0.0.00</v>
      </c>
      <c r="L1464" s="1" t="s">
        <v>578</v>
      </c>
      <c r="M1464" s="20" t="str">
        <f t="shared" si="33"/>
        <v>S</v>
      </c>
      <c r="N1464" s="20">
        <f>IF(VALUE(Tabela813[[#This Row],[RED]]) &gt; 0,1,0) + IF(VALUE(J1464)&gt;0,8,IF(VALUE(I1464)&gt;0,7,IF(VALUE(H1464)&gt;0,6,IF(VALUE(G1464)&gt;0,5,IF(VALUE(F1464)&gt;0,4,IF(VALUE(E1464)&gt;0,3,IF(VALUE(D1464)&gt;0,2,1)))))))</f>
        <v>5</v>
      </c>
      <c r="O1464" s="20" t="s">
        <v>51</v>
      </c>
      <c r="P1464" s="1" t="s">
        <v>3071</v>
      </c>
      <c r="Q1464" s="1"/>
      <c r="R1464" s="39"/>
      <c r="S1464" s="154" t="s">
        <v>158</v>
      </c>
      <c r="T1464" s="7" t="str">
        <f>Tabela813[[#This Row],[NR]]&amp;" - "&amp;Tabela813[[#This Row],[Especificação]]</f>
        <v>1.9.4.2.99.0.0.00 - Outras Multas e Juros de Mora de Alienações de Bens Imóveis</v>
      </c>
    </row>
    <row r="1465" spans="1:20" ht="30" x14ac:dyDescent="0.25">
      <c r="A1465" s="7"/>
      <c r="B1465" s="51"/>
      <c r="C1465" s="17" t="s">
        <v>1537</v>
      </c>
      <c r="D1465" s="18" t="s">
        <v>1549</v>
      </c>
      <c r="E1465" s="18" t="s">
        <v>1547</v>
      </c>
      <c r="F1465" s="18" t="s">
        <v>1546</v>
      </c>
      <c r="G1465" s="22" t="s">
        <v>1553</v>
      </c>
      <c r="H1465" s="18" t="s">
        <v>1540</v>
      </c>
      <c r="I1465" s="22" t="s">
        <v>1546</v>
      </c>
      <c r="J1465" s="22" t="s">
        <v>1543</v>
      </c>
      <c r="K1465" s="20" t="str">
        <f>IF(Tabela813[[#This Row],[C]]&lt;&gt;"",IF(Tabela813[[#This Row],[RED]]&lt;&gt;"",(Tabela813[[#This Row],[RED]] &amp; "."),"") &amp; CONCATENATE(Tabela813[[#This Row],[C]],".",Tabela813[[#This Row],[O]],".",Tabela813[[#This Row],[E]],".",Tabela813[[#This Row],[D1]],".",Tabela813[[#This Row],[D2]],".",Tabela813[[#This Row],[D3]],".",Tabela813[[#This Row],[T]],".",Tabela813[[#This Row],[D4]]),"")</f>
        <v>1.9.4.2.99.0.2.00</v>
      </c>
      <c r="L1465" s="1" t="s">
        <v>1473</v>
      </c>
      <c r="M1465" s="20" t="str">
        <f t="shared" si="33"/>
        <v>A</v>
      </c>
      <c r="N1465" s="20">
        <f>IF(VALUE(Tabela813[[#This Row],[RED]]) &gt; 0,1,0) + IF(VALUE(J1465)&gt;0,8,IF(VALUE(I1465)&gt;0,7,IF(VALUE(H1465)&gt;0,6,IF(VALUE(G1465)&gt;0,5,IF(VALUE(F1465)&gt;0,4,IF(VALUE(E1465)&gt;0,3,IF(VALUE(D1465)&gt;0,2,1)))))))</f>
        <v>7</v>
      </c>
      <c r="O1465" s="20" t="s">
        <v>51</v>
      </c>
      <c r="P1465" s="1" t="s">
        <v>3071</v>
      </c>
      <c r="Q1465" s="1"/>
      <c r="R1465" s="39"/>
      <c r="S1465" s="154" t="s">
        <v>158</v>
      </c>
      <c r="T1465" s="7" t="str">
        <f>Tabela813[[#This Row],[NR]]&amp;" - "&amp;Tabela813[[#This Row],[Especificação]]</f>
        <v>1.9.4.2.99.0.2.00 - Outras Multas e Juros de Mora de Alienações de Bens Imóveis - Multas e Juros de Mora</v>
      </c>
    </row>
    <row r="1466" spans="1:20" ht="30" x14ac:dyDescent="0.25">
      <c r="A1466" s="179"/>
      <c r="B1466" s="51"/>
      <c r="C1466" s="17" t="s">
        <v>1537</v>
      </c>
      <c r="D1466" s="18" t="s">
        <v>1549</v>
      </c>
      <c r="E1466" s="18" t="s">
        <v>1547</v>
      </c>
      <c r="F1466" s="18" t="s">
        <v>1546</v>
      </c>
      <c r="G1466" s="22" t="s">
        <v>1553</v>
      </c>
      <c r="H1466" s="22" t="s">
        <v>1540</v>
      </c>
      <c r="I1466" s="22" t="s">
        <v>1548</v>
      </c>
      <c r="J1466" s="22" t="s">
        <v>1543</v>
      </c>
      <c r="K1466" s="20" t="str">
        <f>IF(Tabela813[[#This Row],[C]]&lt;&gt;"",IF(Tabela813[[#This Row],[RED]]&lt;&gt;"",(Tabela813[[#This Row],[RED]] &amp; "."),"") &amp; CONCATENATE(Tabela813[[#This Row],[C]],".",Tabela813[[#This Row],[O]],".",Tabela813[[#This Row],[E]],".",Tabela813[[#This Row],[D1]],".",Tabela813[[#This Row],[D2]],".",Tabela813[[#This Row],[D3]],".",Tabela813[[#This Row],[T]],".",Tabela813[[#This Row],[D4]]),"")</f>
        <v>1.9.4.2.99.0.5.00</v>
      </c>
      <c r="L1466" s="1" t="s">
        <v>1474</v>
      </c>
      <c r="M1466" s="20" t="str">
        <f t="shared" si="33"/>
        <v>A</v>
      </c>
      <c r="N1466" s="20">
        <f>IF(VALUE(Tabela813[[#This Row],[RED]]) &gt; 0,1,0) + IF(VALUE(J1466)&gt;0,8,IF(VALUE(I1466)&gt;0,7,IF(VALUE(H1466)&gt;0,6,IF(VALUE(G1466)&gt;0,5,IF(VALUE(F1466)&gt;0,4,IF(VALUE(E1466)&gt;0,3,IF(VALUE(D1466)&gt;0,2,1)))))))</f>
        <v>7</v>
      </c>
      <c r="O1466" s="20" t="s">
        <v>51</v>
      </c>
      <c r="P1466" s="1" t="s">
        <v>3071</v>
      </c>
      <c r="Q1466" s="1"/>
      <c r="R1466" s="39"/>
      <c r="S1466" s="154" t="s">
        <v>158</v>
      </c>
      <c r="T1466" s="7" t="str">
        <f>Tabela813[[#This Row],[NR]]&amp;" - "&amp;Tabela813[[#This Row],[Especificação]]</f>
        <v>1.9.4.2.99.0.5.00 - Outras Multas e Juros de Mora de Alienações de Bens Imóveis - Multas</v>
      </c>
    </row>
    <row r="1467" spans="1:20" ht="30" x14ac:dyDescent="0.25">
      <c r="A1467" s="179"/>
      <c r="B1467" s="51"/>
      <c r="C1467" s="17" t="s">
        <v>1537</v>
      </c>
      <c r="D1467" s="18" t="s">
        <v>1549</v>
      </c>
      <c r="E1467" s="18" t="s">
        <v>1547</v>
      </c>
      <c r="F1467" s="18" t="s">
        <v>1546</v>
      </c>
      <c r="G1467" s="22" t="s">
        <v>1553</v>
      </c>
      <c r="H1467" s="22" t="s">
        <v>1540</v>
      </c>
      <c r="I1467" s="22" t="s">
        <v>1542</v>
      </c>
      <c r="J1467" s="22" t="s">
        <v>1543</v>
      </c>
      <c r="K1467" s="20" t="str">
        <f>IF(Tabela813[[#This Row],[C]]&lt;&gt;"",IF(Tabela813[[#This Row],[RED]]&lt;&gt;"",(Tabela813[[#This Row],[RED]] &amp; "."),"") &amp; CONCATENATE(Tabela813[[#This Row],[C]],".",Tabela813[[#This Row],[O]],".",Tabela813[[#This Row],[E]],".",Tabela813[[#This Row],[D1]],".",Tabela813[[#This Row],[D2]],".",Tabela813[[#This Row],[D3]],".",Tabela813[[#This Row],[T]],".",Tabela813[[#This Row],[D4]]),"")</f>
        <v>1.9.4.2.99.0.6.00</v>
      </c>
      <c r="L1467" s="1" t="s">
        <v>1475</v>
      </c>
      <c r="M1467" s="20" t="str">
        <f t="shared" si="33"/>
        <v>A</v>
      </c>
      <c r="N1467" s="20">
        <f>IF(VALUE(Tabela813[[#This Row],[RED]]) &gt; 0,1,0) + IF(VALUE(J1467)&gt;0,8,IF(VALUE(I1467)&gt;0,7,IF(VALUE(H1467)&gt;0,6,IF(VALUE(G1467)&gt;0,5,IF(VALUE(F1467)&gt;0,4,IF(VALUE(E1467)&gt;0,3,IF(VALUE(D1467)&gt;0,2,1)))))))</f>
        <v>7</v>
      </c>
      <c r="O1467" s="20" t="s">
        <v>51</v>
      </c>
      <c r="P1467" s="1" t="s">
        <v>3071</v>
      </c>
      <c r="Q1467" s="1"/>
      <c r="R1467" s="39"/>
      <c r="S1467" s="154" t="s">
        <v>158</v>
      </c>
      <c r="T1467" s="7" t="str">
        <f>Tabela813[[#This Row],[NR]]&amp;" - "&amp;Tabela813[[#This Row],[Especificação]]</f>
        <v>1.9.4.2.99.0.6.00 - Outras Multas e Juros de Mora de Alienações de Bens Imóveis - Juros de Mora</v>
      </c>
    </row>
    <row r="1468" spans="1:20" ht="30" x14ac:dyDescent="0.25">
      <c r="A1468" s="179"/>
      <c r="B1468" s="51"/>
      <c r="C1468" s="17" t="s">
        <v>1537</v>
      </c>
      <c r="D1468" s="18" t="s">
        <v>1549</v>
      </c>
      <c r="E1468" s="18" t="s">
        <v>1547</v>
      </c>
      <c r="F1468" s="18" t="s">
        <v>1546</v>
      </c>
      <c r="G1468" s="22" t="s">
        <v>1553</v>
      </c>
      <c r="H1468" s="22" t="s">
        <v>1540</v>
      </c>
      <c r="I1468" s="22" t="s">
        <v>1544</v>
      </c>
      <c r="J1468" s="22" t="s">
        <v>1543</v>
      </c>
      <c r="K1468" s="20" t="str">
        <f>IF(Tabela813[[#This Row],[C]]&lt;&gt;"",IF(Tabela813[[#This Row],[RED]]&lt;&gt;"",(Tabela813[[#This Row],[RED]] &amp; "."),"") &amp; CONCATENATE(Tabela813[[#This Row],[C]],".",Tabela813[[#This Row],[O]],".",Tabela813[[#This Row],[E]],".",Tabela813[[#This Row],[D1]],".",Tabela813[[#This Row],[D2]],".",Tabela813[[#This Row],[D3]],".",Tabela813[[#This Row],[T]],".",Tabela813[[#This Row],[D4]]),"")</f>
        <v>1.9.4.2.99.0.7.00</v>
      </c>
      <c r="L1468" s="1" t="s">
        <v>6267</v>
      </c>
      <c r="M1468" s="20" t="str">
        <f t="shared" si="33"/>
        <v>A</v>
      </c>
      <c r="N1468" s="20">
        <f>IF(VALUE(Tabela813[[#This Row],[RED]]) &gt; 0,1,0) + IF(VALUE(J1468)&gt;0,8,IF(VALUE(I1468)&gt;0,7,IF(VALUE(H1468)&gt;0,6,IF(VALUE(G1468)&gt;0,5,IF(VALUE(F1468)&gt;0,4,IF(VALUE(E1468)&gt;0,3,IF(VALUE(D1468)&gt;0,2,1)))))))</f>
        <v>7</v>
      </c>
      <c r="O1468" s="20" t="s">
        <v>51</v>
      </c>
      <c r="P1468" s="1" t="s">
        <v>3071</v>
      </c>
      <c r="Q1468" s="1"/>
      <c r="R1468" s="39"/>
      <c r="S1468" s="154" t="s">
        <v>158</v>
      </c>
      <c r="T1468" s="7" t="str">
        <f>Tabela813[[#This Row],[NR]]&amp;" - "&amp;Tabela813[[#This Row],[Especificação]]</f>
        <v>1.9.4.2.99.0.7.00 - Outras Multas e Juros de Mora de Alienações de Bens Imóveis - Dívida Ativa - Multas da Dívida Ativa</v>
      </c>
    </row>
    <row r="1469" spans="1:20" ht="30" x14ac:dyDescent="0.25">
      <c r="A1469" s="179"/>
      <c r="B1469" s="51"/>
      <c r="C1469" s="17" t="s">
        <v>1537</v>
      </c>
      <c r="D1469" s="18" t="s">
        <v>1549</v>
      </c>
      <c r="E1469" s="18" t="s">
        <v>1547</v>
      </c>
      <c r="F1469" s="18" t="s">
        <v>1546</v>
      </c>
      <c r="G1469" s="22" t="s">
        <v>1553</v>
      </c>
      <c r="H1469" s="22" t="s">
        <v>1540</v>
      </c>
      <c r="I1469" s="22" t="s">
        <v>1545</v>
      </c>
      <c r="J1469" s="22" t="s">
        <v>1543</v>
      </c>
      <c r="K1469" s="20" t="str">
        <f>IF(Tabela813[[#This Row],[C]]&lt;&gt;"",IF(Tabela813[[#This Row],[RED]]&lt;&gt;"",(Tabela813[[#This Row],[RED]] &amp; "."),"") &amp; CONCATENATE(Tabela813[[#This Row],[C]],".",Tabela813[[#This Row],[O]],".",Tabela813[[#This Row],[E]],".",Tabela813[[#This Row],[D1]],".",Tabela813[[#This Row],[D2]],".",Tabela813[[#This Row],[D3]],".",Tabela813[[#This Row],[T]],".",Tabela813[[#This Row],[D4]]),"")</f>
        <v>1.9.4.2.99.0.8.00</v>
      </c>
      <c r="L1469" s="1" t="s">
        <v>4208</v>
      </c>
      <c r="M1469" s="20" t="str">
        <f t="shared" si="33"/>
        <v>A</v>
      </c>
      <c r="N1469" s="20">
        <f>IF(VALUE(Tabela813[[#This Row],[RED]]) &gt; 0,1,0) + IF(VALUE(J1469)&gt;0,8,IF(VALUE(I1469)&gt;0,7,IF(VALUE(H1469)&gt;0,6,IF(VALUE(G1469)&gt;0,5,IF(VALUE(F1469)&gt;0,4,IF(VALUE(E1469)&gt;0,3,IF(VALUE(D1469)&gt;0,2,1)))))))</f>
        <v>7</v>
      </c>
      <c r="O1469" s="20" t="s">
        <v>51</v>
      </c>
      <c r="P1469" s="1" t="s">
        <v>3071</v>
      </c>
      <c r="Q1469" s="1"/>
      <c r="R1469" s="39"/>
      <c r="S1469" s="154" t="s">
        <v>158</v>
      </c>
      <c r="T1469" s="7" t="str">
        <f>Tabela813[[#This Row],[NR]]&amp;" - "&amp;Tabela813[[#This Row],[Especificação]]</f>
        <v>1.9.4.2.99.0.8.00 - Outras Multas e Juros de Mora de Alienações de Bens Imóveis - Juros da Dívida Ativa</v>
      </c>
    </row>
    <row r="1470" spans="1:20" x14ac:dyDescent="0.25">
      <c r="A1470" s="179"/>
      <c r="B1470" s="51"/>
      <c r="C1470" s="17" t="s">
        <v>1537</v>
      </c>
      <c r="D1470" s="18" t="s">
        <v>1549</v>
      </c>
      <c r="E1470" s="18" t="s">
        <v>1547</v>
      </c>
      <c r="F1470" s="18" t="s">
        <v>1538</v>
      </c>
      <c r="G1470" s="22" t="s">
        <v>1543</v>
      </c>
      <c r="H1470" s="22" t="s">
        <v>1540</v>
      </c>
      <c r="I1470" s="22" t="s">
        <v>1540</v>
      </c>
      <c r="J1470" s="22" t="s">
        <v>1543</v>
      </c>
      <c r="K1470" s="20" t="str">
        <f>IF(Tabela813[[#This Row],[C]]&lt;&gt;"",IF(Tabela813[[#This Row],[RED]]&lt;&gt;"",(Tabela813[[#This Row],[RED]] &amp; "."),"") &amp; CONCATENATE(Tabela813[[#This Row],[C]],".",Tabela813[[#This Row],[O]],".",Tabela813[[#This Row],[E]],".",Tabela813[[#This Row],[D1]],".",Tabela813[[#This Row],[D2]],".",Tabela813[[#This Row],[D3]],".",Tabela813[[#This Row],[T]],".",Tabela813[[#This Row],[D4]]),"")</f>
        <v>1.9.4.3.00.0.0.00</v>
      </c>
      <c r="L1470" s="1" t="s">
        <v>579</v>
      </c>
      <c r="M1470" s="20" t="str">
        <f t="shared" si="33"/>
        <v>S</v>
      </c>
      <c r="N1470" s="20">
        <f>IF(VALUE(Tabela813[[#This Row],[RED]]) &gt; 0,1,0) + IF(VALUE(J1470)&gt;0,8,IF(VALUE(I1470)&gt;0,7,IF(VALUE(H1470)&gt;0,6,IF(VALUE(G1470)&gt;0,5,IF(VALUE(F1470)&gt;0,4,IF(VALUE(E1470)&gt;0,3,IF(VALUE(D1470)&gt;0,2,1)))))))</f>
        <v>4</v>
      </c>
      <c r="O1470" s="20" t="s">
        <v>45</v>
      </c>
      <c r="P1470" s="1" t="s">
        <v>4146</v>
      </c>
      <c r="Q1470" s="1" t="s">
        <v>3018</v>
      </c>
      <c r="R1470" s="39"/>
      <c r="S1470" s="154" t="s">
        <v>158</v>
      </c>
      <c r="T1470" s="7" t="str">
        <f>Tabela813[[#This Row],[NR]]&amp;" - "&amp;Tabela813[[#This Row],[Especificação]]</f>
        <v>1.9.4.3.00.0.0.00 - Multas e Juros de Mora das Alienações de Bens Intangíveis</v>
      </c>
    </row>
    <row r="1471" spans="1:20" x14ac:dyDescent="0.25">
      <c r="A1471" s="179"/>
      <c r="B1471" s="51"/>
      <c r="C1471" s="17" t="s">
        <v>1537</v>
      </c>
      <c r="D1471" s="18" t="s">
        <v>1549</v>
      </c>
      <c r="E1471" s="18" t="s">
        <v>1547</v>
      </c>
      <c r="F1471" s="18" t="s">
        <v>1538</v>
      </c>
      <c r="G1471" s="22" t="s">
        <v>1539</v>
      </c>
      <c r="H1471" s="22" t="s">
        <v>1540</v>
      </c>
      <c r="I1471" s="22" t="s">
        <v>1540</v>
      </c>
      <c r="J1471" s="22" t="s">
        <v>1543</v>
      </c>
      <c r="K1471" s="20" t="str">
        <f>IF(Tabela813[[#This Row],[C]]&lt;&gt;"",IF(Tabela813[[#This Row],[RED]]&lt;&gt;"",(Tabela813[[#This Row],[RED]] &amp; "."),"") &amp; CONCATENATE(Tabela813[[#This Row],[C]],".",Tabela813[[#This Row],[O]],".",Tabela813[[#This Row],[E]],".",Tabela813[[#This Row],[D1]],".",Tabela813[[#This Row],[D2]],".",Tabela813[[#This Row],[D3]],".",Tabela813[[#This Row],[T]],".",Tabela813[[#This Row],[D4]]),"")</f>
        <v>1.9.4.3.01.0.0.00</v>
      </c>
      <c r="L1471" s="1" t="s">
        <v>580</v>
      </c>
      <c r="M1471" s="20" t="str">
        <f t="shared" si="33"/>
        <v>S</v>
      </c>
      <c r="N1471" s="20">
        <f>IF(VALUE(Tabela813[[#This Row],[RED]]) &gt; 0,1,0) + IF(VALUE(J1471)&gt;0,8,IF(VALUE(I1471)&gt;0,7,IF(VALUE(H1471)&gt;0,6,IF(VALUE(G1471)&gt;0,5,IF(VALUE(F1471)&gt;0,4,IF(VALUE(E1471)&gt;0,3,IF(VALUE(D1471)&gt;0,2,1)))))))</f>
        <v>5</v>
      </c>
      <c r="O1471" s="20" t="s">
        <v>51</v>
      </c>
      <c r="P1471" s="1" t="s">
        <v>3072</v>
      </c>
      <c r="Q1471" s="1"/>
      <c r="R1471" s="39"/>
      <c r="S1471" s="154" t="s">
        <v>158</v>
      </c>
      <c r="T1471" s="7" t="str">
        <f>Tabela813[[#This Row],[NR]]&amp;" - "&amp;Tabela813[[#This Row],[Especificação]]</f>
        <v>1.9.4.3.01.0.0.00 - Multas e Juros da Alienação de Bens Intangíveis</v>
      </c>
    </row>
    <row r="1472" spans="1:20" x14ac:dyDescent="0.25">
      <c r="A1472" s="179"/>
      <c r="B1472" s="51"/>
      <c r="C1472" s="17" t="s">
        <v>1537</v>
      </c>
      <c r="D1472" s="18" t="s">
        <v>1549</v>
      </c>
      <c r="E1472" s="18" t="s">
        <v>1547</v>
      </c>
      <c r="F1472" s="18" t="s">
        <v>1538</v>
      </c>
      <c r="G1472" s="22" t="s">
        <v>1539</v>
      </c>
      <c r="H1472" s="22" t="s">
        <v>1540</v>
      </c>
      <c r="I1472" s="22" t="s">
        <v>1546</v>
      </c>
      <c r="J1472" s="22" t="s">
        <v>1543</v>
      </c>
      <c r="K1472" s="20" t="str">
        <f>IF(Tabela813[[#This Row],[C]]&lt;&gt;"",IF(Tabela813[[#This Row],[RED]]&lt;&gt;"",(Tabela813[[#This Row],[RED]] &amp; "."),"") &amp; CONCATENATE(Tabela813[[#This Row],[C]],".",Tabela813[[#This Row],[O]],".",Tabela813[[#This Row],[E]],".",Tabela813[[#This Row],[D1]],".",Tabela813[[#This Row],[D2]],".",Tabela813[[#This Row],[D3]],".",Tabela813[[#This Row],[T]],".",Tabela813[[#This Row],[D4]]),"")</f>
        <v>1.9.4.3.01.0.2.00</v>
      </c>
      <c r="L1472" s="1" t="s">
        <v>1476</v>
      </c>
      <c r="M1472" s="20" t="str">
        <f t="shared" si="33"/>
        <v>A</v>
      </c>
      <c r="N1472" s="20">
        <f>IF(VALUE(Tabela813[[#This Row],[RED]]) &gt; 0,1,0) + IF(VALUE(J1472)&gt;0,8,IF(VALUE(I1472)&gt;0,7,IF(VALUE(H1472)&gt;0,6,IF(VALUE(G1472)&gt;0,5,IF(VALUE(F1472)&gt;0,4,IF(VALUE(E1472)&gt;0,3,IF(VALUE(D1472)&gt;0,2,1)))))))</f>
        <v>7</v>
      </c>
      <c r="O1472" s="20" t="s">
        <v>51</v>
      </c>
      <c r="P1472" s="1" t="s">
        <v>3072</v>
      </c>
      <c r="Q1472" s="1"/>
      <c r="R1472" s="39"/>
      <c r="S1472" s="154" t="s">
        <v>158</v>
      </c>
      <c r="T1472" s="7" t="str">
        <f>Tabela813[[#This Row],[NR]]&amp;" - "&amp;Tabela813[[#This Row],[Especificação]]</f>
        <v>1.9.4.3.01.0.2.00 - Multas e Juros da Alienação de Bens Intangíveis - Multas e Juros de Mora</v>
      </c>
    </row>
    <row r="1473" spans="1:20" x14ac:dyDescent="0.25">
      <c r="A1473" s="179"/>
      <c r="B1473" s="51"/>
      <c r="C1473" s="17" t="s">
        <v>1537</v>
      </c>
      <c r="D1473" s="18" t="s">
        <v>1549</v>
      </c>
      <c r="E1473" s="18" t="s">
        <v>1547</v>
      </c>
      <c r="F1473" s="18" t="s">
        <v>1538</v>
      </c>
      <c r="G1473" s="22" t="s">
        <v>1539</v>
      </c>
      <c r="H1473" s="22" t="s">
        <v>1540</v>
      </c>
      <c r="I1473" s="22" t="s">
        <v>1548</v>
      </c>
      <c r="J1473" s="22" t="s">
        <v>1543</v>
      </c>
      <c r="K1473" s="20" t="str">
        <f>IF(Tabela813[[#This Row],[C]]&lt;&gt;"",IF(Tabela813[[#This Row],[RED]]&lt;&gt;"",(Tabela813[[#This Row],[RED]] &amp; "."),"") &amp; CONCATENATE(Tabela813[[#This Row],[C]],".",Tabela813[[#This Row],[O]],".",Tabela813[[#This Row],[E]],".",Tabela813[[#This Row],[D1]],".",Tabela813[[#This Row],[D2]],".",Tabela813[[#This Row],[D3]],".",Tabela813[[#This Row],[T]],".",Tabela813[[#This Row],[D4]]),"")</f>
        <v>1.9.4.3.01.0.5.00</v>
      </c>
      <c r="L1473" s="1" t="s">
        <v>1477</v>
      </c>
      <c r="M1473" s="20" t="str">
        <f t="shared" si="33"/>
        <v>A</v>
      </c>
      <c r="N1473" s="20">
        <f>IF(VALUE(Tabela813[[#This Row],[RED]]) &gt; 0,1,0) + IF(VALUE(J1473)&gt;0,8,IF(VALUE(I1473)&gt;0,7,IF(VALUE(H1473)&gt;0,6,IF(VALUE(G1473)&gt;0,5,IF(VALUE(F1473)&gt;0,4,IF(VALUE(E1473)&gt;0,3,IF(VALUE(D1473)&gt;0,2,1)))))))</f>
        <v>7</v>
      </c>
      <c r="O1473" s="20" t="s">
        <v>51</v>
      </c>
      <c r="P1473" s="1" t="s">
        <v>3072</v>
      </c>
      <c r="Q1473" s="1"/>
      <c r="R1473" s="39"/>
      <c r="S1473" s="154" t="s">
        <v>158</v>
      </c>
      <c r="T1473" s="7" t="str">
        <f>Tabela813[[#This Row],[NR]]&amp;" - "&amp;Tabela813[[#This Row],[Especificação]]</f>
        <v>1.9.4.3.01.0.5.00 - Multas e Juros da Alienação de Bens Intangíveis - Multas</v>
      </c>
    </row>
    <row r="1474" spans="1:20" x14ac:dyDescent="0.25">
      <c r="A1474" s="179"/>
      <c r="B1474" s="51"/>
      <c r="C1474" s="17" t="s">
        <v>1537</v>
      </c>
      <c r="D1474" s="18" t="s">
        <v>1549</v>
      </c>
      <c r="E1474" s="18" t="s">
        <v>1547</v>
      </c>
      <c r="F1474" s="18" t="s">
        <v>1538</v>
      </c>
      <c r="G1474" s="22" t="s">
        <v>1539</v>
      </c>
      <c r="H1474" s="22" t="s">
        <v>1540</v>
      </c>
      <c r="I1474" s="22" t="s">
        <v>1542</v>
      </c>
      <c r="J1474" s="22" t="s">
        <v>1543</v>
      </c>
      <c r="K1474" s="20" t="str">
        <f>IF(Tabela813[[#This Row],[C]]&lt;&gt;"",IF(Tabela813[[#This Row],[RED]]&lt;&gt;"",(Tabela813[[#This Row],[RED]] &amp; "."),"") &amp; CONCATENATE(Tabela813[[#This Row],[C]],".",Tabela813[[#This Row],[O]],".",Tabela813[[#This Row],[E]],".",Tabela813[[#This Row],[D1]],".",Tabela813[[#This Row],[D2]],".",Tabela813[[#This Row],[D3]],".",Tabela813[[#This Row],[T]],".",Tabela813[[#This Row],[D4]]),"")</f>
        <v>1.9.4.3.01.0.6.00</v>
      </c>
      <c r="L1474" s="1" t="s">
        <v>3323</v>
      </c>
      <c r="M1474" s="20" t="str">
        <f t="shared" si="33"/>
        <v>A</v>
      </c>
      <c r="N1474" s="20">
        <f>IF(VALUE(Tabela813[[#This Row],[RED]]) &gt; 0,1,0) + IF(VALUE(J1474)&gt;0,8,IF(VALUE(I1474)&gt;0,7,IF(VALUE(H1474)&gt;0,6,IF(VALUE(G1474)&gt;0,5,IF(VALUE(F1474)&gt;0,4,IF(VALUE(E1474)&gt;0,3,IF(VALUE(D1474)&gt;0,2,1)))))))</f>
        <v>7</v>
      </c>
      <c r="O1474" s="20" t="s">
        <v>51</v>
      </c>
      <c r="P1474" s="60" t="s">
        <v>3072</v>
      </c>
      <c r="Q1474" s="1"/>
      <c r="R1474" s="39"/>
      <c r="S1474" s="154" t="s">
        <v>158</v>
      </c>
      <c r="T1474" s="7" t="str">
        <f>Tabela813[[#This Row],[NR]]&amp;" - "&amp;Tabela813[[#This Row],[Especificação]]</f>
        <v>1.9.4.3.01.0.6.00 - Multas e Juros da Alienação de Bens Intangíveis -Juros de Mora</v>
      </c>
    </row>
    <row r="1475" spans="1:20" ht="30" x14ac:dyDescent="0.25">
      <c r="A1475" s="179"/>
      <c r="B1475" s="51"/>
      <c r="C1475" s="17" t="s">
        <v>1537</v>
      </c>
      <c r="D1475" s="18" t="s">
        <v>1549</v>
      </c>
      <c r="E1475" s="18" t="s">
        <v>1547</v>
      </c>
      <c r="F1475" s="18" t="s">
        <v>1538</v>
      </c>
      <c r="G1475" s="22" t="s">
        <v>1539</v>
      </c>
      <c r="H1475" s="22" t="s">
        <v>1540</v>
      </c>
      <c r="I1475" s="22" t="s">
        <v>1544</v>
      </c>
      <c r="J1475" s="22" t="s">
        <v>1543</v>
      </c>
      <c r="K1475" s="20" t="str">
        <f>IF(Tabela813[[#This Row],[C]]&lt;&gt;"",IF(Tabela813[[#This Row],[RED]]&lt;&gt;"",(Tabela813[[#This Row],[RED]] &amp; "."),"") &amp; CONCATENATE(Tabela813[[#This Row],[C]],".",Tabela813[[#This Row],[O]],".",Tabela813[[#This Row],[E]],".",Tabela813[[#This Row],[D1]],".",Tabela813[[#This Row],[D2]],".",Tabela813[[#This Row],[D3]],".",Tabela813[[#This Row],[T]],".",Tabela813[[#This Row],[D4]]),"")</f>
        <v>1.9.4.3.01.0.7.00</v>
      </c>
      <c r="L1475" s="1" t="s">
        <v>4209</v>
      </c>
      <c r="M1475" s="20" t="str">
        <f t="shared" si="33"/>
        <v>A</v>
      </c>
      <c r="N1475" s="20">
        <f>IF(VALUE(Tabela813[[#This Row],[RED]]) &gt; 0,1,0) + IF(VALUE(J1475)&gt;0,8,IF(VALUE(I1475)&gt;0,7,IF(VALUE(H1475)&gt;0,6,IF(VALUE(G1475)&gt;0,5,IF(VALUE(F1475)&gt;0,4,IF(VALUE(E1475)&gt;0,3,IF(VALUE(D1475)&gt;0,2,1)))))))</f>
        <v>7</v>
      </c>
      <c r="O1475" s="20" t="s">
        <v>51</v>
      </c>
      <c r="P1475" s="60" t="s">
        <v>3072</v>
      </c>
      <c r="Q1475" s="1"/>
      <c r="R1475" s="39"/>
      <c r="S1475" s="154" t="s">
        <v>158</v>
      </c>
      <c r="T1475" s="7" t="str">
        <f>Tabela813[[#This Row],[NR]]&amp;" - "&amp;Tabela813[[#This Row],[Especificação]]</f>
        <v>1.9.4.3.01.0.7.00 - Multas e Juros da Alienação de Bens Intangíveis -Dívida Ativa - Multas da Dívida Ativa</v>
      </c>
    </row>
    <row r="1476" spans="1:20" ht="30" x14ac:dyDescent="0.25">
      <c r="A1476" s="179"/>
      <c r="B1476" s="51"/>
      <c r="C1476" s="17" t="s">
        <v>1537</v>
      </c>
      <c r="D1476" s="18" t="s">
        <v>1549</v>
      </c>
      <c r="E1476" s="18" t="s">
        <v>1547</v>
      </c>
      <c r="F1476" s="18" t="s">
        <v>1538</v>
      </c>
      <c r="G1476" s="22" t="s">
        <v>1539</v>
      </c>
      <c r="H1476" s="22" t="s">
        <v>1540</v>
      </c>
      <c r="I1476" s="22" t="s">
        <v>1545</v>
      </c>
      <c r="J1476" s="22" t="s">
        <v>1543</v>
      </c>
      <c r="K1476" s="20" t="str">
        <f>IF(Tabela813[[#This Row],[C]]&lt;&gt;"",IF(Tabela813[[#This Row],[RED]]&lt;&gt;"",(Tabela813[[#This Row],[RED]] &amp; "."),"") &amp; CONCATENATE(Tabela813[[#This Row],[C]],".",Tabela813[[#This Row],[O]],".",Tabela813[[#This Row],[E]],".",Tabela813[[#This Row],[D1]],".",Tabela813[[#This Row],[D2]],".",Tabela813[[#This Row],[D3]],".",Tabela813[[#This Row],[T]],".",Tabela813[[#This Row],[D4]]),"")</f>
        <v>1.9.4.3.01.0.8.00</v>
      </c>
      <c r="L1476" s="1" t="s">
        <v>4210</v>
      </c>
      <c r="M1476" s="20" t="str">
        <f t="shared" si="33"/>
        <v>A</v>
      </c>
      <c r="N1476" s="20">
        <f>IF(VALUE(Tabela813[[#This Row],[RED]]) &gt; 0,1,0) + IF(VALUE(J1476)&gt;0,8,IF(VALUE(I1476)&gt;0,7,IF(VALUE(H1476)&gt;0,6,IF(VALUE(G1476)&gt;0,5,IF(VALUE(F1476)&gt;0,4,IF(VALUE(E1476)&gt;0,3,IF(VALUE(D1476)&gt;0,2,1)))))))</f>
        <v>7</v>
      </c>
      <c r="O1476" s="20" t="s">
        <v>51</v>
      </c>
      <c r="P1476" s="60" t="s">
        <v>3072</v>
      </c>
      <c r="Q1476" s="1"/>
      <c r="R1476" s="39"/>
      <c r="S1476" s="154" t="s">
        <v>158</v>
      </c>
      <c r="T1476" s="7" t="str">
        <f>Tabela813[[#This Row],[NR]]&amp;" - "&amp;Tabela813[[#This Row],[Especificação]]</f>
        <v>1.9.4.3.01.0.8.00 - Multas e Juros da Alienação de Bens Intangíveis -Juros de Mora da Dívida Ativa</v>
      </c>
    </row>
    <row r="1477" spans="1:20" x14ac:dyDescent="0.25">
      <c r="A1477" s="179"/>
      <c r="B1477" s="51"/>
      <c r="C1477" s="17" t="s">
        <v>1537</v>
      </c>
      <c r="D1477" s="18" t="s">
        <v>1549</v>
      </c>
      <c r="E1477" s="18" t="s">
        <v>1547</v>
      </c>
      <c r="F1477" s="18" t="s">
        <v>1547</v>
      </c>
      <c r="G1477" s="22" t="s">
        <v>1543</v>
      </c>
      <c r="H1477" s="22" t="s">
        <v>1540</v>
      </c>
      <c r="I1477" s="22" t="s">
        <v>1540</v>
      </c>
      <c r="J1477" s="22" t="s">
        <v>1543</v>
      </c>
      <c r="K1477" s="20" t="str">
        <f>IF(Tabela813[[#This Row],[C]]&lt;&gt;"",IF(Tabela813[[#This Row],[RED]]&lt;&gt;"",(Tabela813[[#This Row],[RED]] &amp; "."),"") &amp; CONCATENATE(Tabela813[[#This Row],[C]],".",Tabela813[[#This Row],[O]],".",Tabela813[[#This Row],[E]],".",Tabela813[[#This Row],[D1]],".",Tabela813[[#This Row],[D2]],".",Tabela813[[#This Row],[D3]],".",Tabela813[[#This Row],[T]],".",Tabela813[[#This Row],[D4]]),"")</f>
        <v>1.9.4.4.00.0.0.00</v>
      </c>
      <c r="L1477" s="1" t="s">
        <v>581</v>
      </c>
      <c r="M1477" s="20" t="str">
        <f t="shared" si="33"/>
        <v>S</v>
      </c>
      <c r="N1477" s="20">
        <f>IF(VALUE(Tabela813[[#This Row],[RED]]) &gt; 0,1,0) + IF(VALUE(J1477)&gt;0,8,IF(VALUE(I1477)&gt;0,7,IF(VALUE(H1477)&gt;0,6,IF(VALUE(G1477)&gt;0,5,IF(VALUE(F1477)&gt;0,4,IF(VALUE(E1477)&gt;0,3,IF(VALUE(D1477)&gt;0,2,1)))))))</f>
        <v>4</v>
      </c>
      <c r="O1477" s="20" t="s">
        <v>45</v>
      </c>
      <c r="P1477" s="60" t="s">
        <v>3073</v>
      </c>
      <c r="Q1477" s="20" t="s">
        <v>3018</v>
      </c>
      <c r="R1477" s="39"/>
      <c r="S1477" s="154" t="s">
        <v>158</v>
      </c>
      <c r="T1477" s="7" t="str">
        <f>Tabela813[[#This Row],[NR]]&amp;" - "&amp;Tabela813[[#This Row],[Especificação]]</f>
        <v>1.9.4.4.00.0.0.00 - Multas e Juros de Mora das Amortizações de Empréstimos</v>
      </c>
    </row>
    <row r="1478" spans="1:20" ht="30" x14ac:dyDescent="0.25">
      <c r="A1478" s="179"/>
      <c r="B1478" s="51"/>
      <c r="C1478" s="17" t="s">
        <v>1537</v>
      </c>
      <c r="D1478" s="18" t="s">
        <v>1549</v>
      </c>
      <c r="E1478" s="18" t="s">
        <v>1547</v>
      </c>
      <c r="F1478" s="18" t="s">
        <v>1547</v>
      </c>
      <c r="G1478" s="22" t="s">
        <v>1550</v>
      </c>
      <c r="H1478" s="22" t="s">
        <v>1540</v>
      </c>
      <c r="I1478" s="22" t="s">
        <v>1540</v>
      </c>
      <c r="J1478" s="22" t="s">
        <v>1543</v>
      </c>
      <c r="K1478" s="20" t="str">
        <f>IF(Tabela813[[#This Row],[C]]&lt;&gt;"",IF(Tabela813[[#This Row],[RED]]&lt;&gt;"",(Tabela813[[#This Row],[RED]] &amp; "."),"") &amp; CONCATENATE(Tabela813[[#This Row],[C]],".",Tabela813[[#This Row],[O]],".",Tabela813[[#This Row],[E]],".",Tabela813[[#This Row],[D1]],".",Tabela813[[#This Row],[D2]],".",Tabela813[[#This Row],[D3]],".",Tabela813[[#This Row],[T]],".",Tabela813[[#This Row],[D4]]),"")</f>
        <v>1.9.4.4.03.0.0.00</v>
      </c>
      <c r="L1478" s="1" t="s">
        <v>3850</v>
      </c>
      <c r="M1478" s="20" t="str">
        <f t="shared" si="33"/>
        <v>S</v>
      </c>
      <c r="N1478" s="20">
        <f>IF(VALUE(Tabela813[[#This Row],[RED]]) &gt; 0,1,0) + IF(VALUE(J1478)&gt;0,8,IF(VALUE(I1478)&gt;0,7,IF(VALUE(H1478)&gt;0,6,IF(VALUE(G1478)&gt;0,5,IF(VALUE(F1478)&gt;0,4,IF(VALUE(E1478)&gt;0,3,IF(VALUE(D1478)&gt;0,2,1)))))))</f>
        <v>5</v>
      </c>
      <c r="O1478" s="20" t="s">
        <v>51</v>
      </c>
      <c r="P1478" s="60" t="s">
        <v>4147</v>
      </c>
      <c r="Q1478" s="20"/>
      <c r="R1478" s="39"/>
      <c r="S1478" s="154" t="s">
        <v>158</v>
      </c>
      <c r="T1478" s="7" t="str">
        <f>Tabela813[[#This Row],[NR]]&amp;" - "&amp;Tabela813[[#This Row],[Especificação]]</f>
        <v>1.9.4.4.03.0.0.00 - Multas e Juros de Mora de Amortização de Empréstimos - Estados e Municípios</v>
      </c>
    </row>
    <row r="1479" spans="1:20" ht="30" x14ac:dyDescent="0.25">
      <c r="A1479" s="179"/>
      <c r="B1479" s="51"/>
      <c r="C1479" s="22" t="s">
        <v>1537</v>
      </c>
      <c r="D1479" s="22" t="s">
        <v>1549</v>
      </c>
      <c r="E1479" s="22" t="s">
        <v>1547</v>
      </c>
      <c r="F1479" s="22" t="s">
        <v>1547</v>
      </c>
      <c r="G1479" s="22" t="s">
        <v>1550</v>
      </c>
      <c r="H1479" s="22" t="s">
        <v>1540</v>
      </c>
      <c r="I1479" s="22" t="s">
        <v>1546</v>
      </c>
      <c r="J1479" s="22" t="s">
        <v>1543</v>
      </c>
      <c r="K1479" s="20" t="str">
        <f>IF(Tabela813[[#This Row],[C]]&lt;&gt;"",IF(Tabela813[[#This Row],[RED]]&lt;&gt;"",(Tabela813[[#This Row],[RED]] &amp; "."),"") &amp; CONCATENATE(Tabela813[[#This Row],[C]],".",Tabela813[[#This Row],[O]],".",Tabela813[[#This Row],[E]],".",Tabela813[[#This Row],[D1]],".",Tabela813[[#This Row],[D2]],".",Tabela813[[#This Row],[D3]],".",Tabela813[[#This Row],[T]],".",Tabela813[[#This Row],[D4]]),"")</f>
        <v>1.9.4.4.03.0.2.00</v>
      </c>
      <c r="L1479" s="23" t="s">
        <v>3324</v>
      </c>
      <c r="M1479" s="20" t="str">
        <f t="shared" si="33"/>
        <v>A</v>
      </c>
      <c r="N1479" s="20">
        <f>IF(VALUE(Tabela813[[#This Row],[RED]]) &gt; 0,1,0) + IF(VALUE(J1479)&gt;0,8,IF(VALUE(I1479)&gt;0,7,IF(VALUE(H1479)&gt;0,6,IF(VALUE(G1479)&gt;0,5,IF(VALUE(F1479)&gt;0,4,IF(VALUE(E1479)&gt;0,3,IF(VALUE(D1479)&gt;0,2,1)))))))</f>
        <v>7</v>
      </c>
      <c r="O1479" s="22" t="s">
        <v>51</v>
      </c>
      <c r="P1479" s="1" t="s">
        <v>4147</v>
      </c>
      <c r="Q1479" s="59"/>
      <c r="R1479" s="39"/>
      <c r="S1479" s="154" t="s">
        <v>158</v>
      </c>
      <c r="T1479" s="7" t="str">
        <f>Tabela813[[#This Row],[NR]]&amp;" - "&amp;Tabela813[[#This Row],[Especificação]]</f>
        <v>1.9.4.4.03.0.2.00 - Multas e Juros de Mora de Amortização de Empréstimos - Estados e Municípios -Multas e Juros de Mora</v>
      </c>
    </row>
    <row r="1480" spans="1:20" ht="30" x14ac:dyDescent="0.25">
      <c r="A1480" s="179"/>
      <c r="B1480" s="51"/>
      <c r="C1480" s="22" t="s">
        <v>1537</v>
      </c>
      <c r="D1480" s="22" t="s">
        <v>1549</v>
      </c>
      <c r="E1480" s="22" t="s">
        <v>1547</v>
      </c>
      <c r="F1480" s="22" t="s">
        <v>1547</v>
      </c>
      <c r="G1480" s="22" t="s">
        <v>1550</v>
      </c>
      <c r="H1480" s="22" t="s">
        <v>1540</v>
      </c>
      <c r="I1480" s="22" t="s">
        <v>1548</v>
      </c>
      <c r="J1480" s="22" t="s">
        <v>1543</v>
      </c>
      <c r="K1480" s="20" t="str">
        <f>IF(Tabela813[[#This Row],[C]]&lt;&gt;"",IF(Tabela813[[#This Row],[RED]]&lt;&gt;"",(Tabela813[[#This Row],[RED]] &amp; "."),"") &amp; CONCATENATE(Tabela813[[#This Row],[C]],".",Tabela813[[#This Row],[O]],".",Tabela813[[#This Row],[E]],".",Tabela813[[#This Row],[D1]],".",Tabela813[[#This Row],[D2]],".",Tabela813[[#This Row],[D3]],".",Tabela813[[#This Row],[T]],".",Tabela813[[#This Row],[D4]]),"")</f>
        <v>1.9.4.4.03.0.5.00</v>
      </c>
      <c r="L1480" s="23" t="s">
        <v>3851</v>
      </c>
      <c r="M1480" s="20" t="str">
        <f t="shared" si="33"/>
        <v>A</v>
      </c>
      <c r="N1480" s="20">
        <f>IF(VALUE(Tabela813[[#This Row],[RED]]) &gt; 0,1,0) + IF(VALUE(J1480)&gt;0,8,IF(VALUE(I1480)&gt;0,7,IF(VALUE(H1480)&gt;0,6,IF(VALUE(G1480)&gt;0,5,IF(VALUE(F1480)&gt;0,4,IF(VALUE(E1480)&gt;0,3,IF(VALUE(D1480)&gt;0,2,1)))))))</f>
        <v>7</v>
      </c>
      <c r="O1480" s="22" t="s">
        <v>51</v>
      </c>
      <c r="P1480" s="1" t="s">
        <v>4147</v>
      </c>
      <c r="Q1480" s="1"/>
      <c r="R1480" s="39"/>
      <c r="S1480" s="154" t="s">
        <v>158</v>
      </c>
      <c r="T1480" s="7" t="str">
        <f>Tabela813[[#This Row],[NR]]&amp;" - "&amp;Tabela813[[#This Row],[Especificação]]</f>
        <v>1.9.4.4.03.0.5.00 - Multas e Juros de Mora de Amortização de Empréstimos - Estados e Municípios -Multas</v>
      </c>
    </row>
    <row r="1481" spans="1:20" ht="30" x14ac:dyDescent="0.25">
      <c r="A1481" s="179"/>
      <c r="B1481" s="51"/>
      <c r="C1481" s="22" t="s">
        <v>1537</v>
      </c>
      <c r="D1481" s="22" t="s">
        <v>1549</v>
      </c>
      <c r="E1481" s="22" t="s">
        <v>1547</v>
      </c>
      <c r="F1481" s="22" t="s">
        <v>1547</v>
      </c>
      <c r="G1481" s="22" t="s">
        <v>1550</v>
      </c>
      <c r="H1481" s="22" t="s">
        <v>1540</v>
      </c>
      <c r="I1481" s="22" t="s">
        <v>1542</v>
      </c>
      <c r="J1481" s="22" t="s">
        <v>1543</v>
      </c>
      <c r="K1481" s="20" t="str">
        <f>IF(Tabela813[[#This Row],[C]]&lt;&gt;"",IF(Tabela813[[#This Row],[RED]]&lt;&gt;"",(Tabela813[[#This Row],[RED]] &amp; "."),"") &amp; CONCATENATE(Tabela813[[#This Row],[C]],".",Tabela813[[#This Row],[O]],".",Tabela813[[#This Row],[E]],".",Tabela813[[#This Row],[D1]],".",Tabela813[[#This Row],[D2]],".",Tabela813[[#This Row],[D3]],".",Tabela813[[#This Row],[T]],".",Tabela813[[#This Row],[D4]]),"")</f>
        <v>1.9.4.4.03.0.6.00</v>
      </c>
      <c r="L1481" s="23" t="s">
        <v>3325</v>
      </c>
      <c r="M1481" s="20" t="str">
        <f t="shared" si="33"/>
        <v>A</v>
      </c>
      <c r="N1481" s="20">
        <f>IF(VALUE(Tabela813[[#This Row],[RED]]) &gt; 0,1,0) + IF(VALUE(J1481)&gt;0,8,IF(VALUE(I1481)&gt;0,7,IF(VALUE(H1481)&gt;0,6,IF(VALUE(G1481)&gt;0,5,IF(VALUE(F1481)&gt;0,4,IF(VALUE(E1481)&gt;0,3,IF(VALUE(D1481)&gt;0,2,1)))))))</f>
        <v>7</v>
      </c>
      <c r="O1481" s="22" t="s">
        <v>51</v>
      </c>
      <c r="P1481" s="1" t="s">
        <v>4147</v>
      </c>
      <c r="Q1481" s="1"/>
      <c r="R1481" s="39"/>
      <c r="S1481" s="154" t="s">
        <v>158</v>
      </c>
      <c r="T1481" s="7" t="str">
        <f>Tabela813[[#This Row],[NR]]&amp;" - "&amp;Tabela813[[#This Row],[Especificação]]</f>
        <v>1.9.4.4.03.0.6.00 - Multas e Juros de Mora de Amortização de Empréstimos - Estados e Municípios -Juros de Mora</v>
      </c>
    </row>
    <row r="1482" spans="1:20" ht="30" x14ac:dyDescent="0.25">
      <c r="A1482" s="179"/>
      <c r="B1482" s="51"/>
      <c r="C1482" s="22" t="s">
        <v>1537</v>
      </c>
      <c r="D1482" s="22" t="s">
        <v>1549</v>
      </c>
      <c r="E1482" s="22" t="s">
        <v>1547</v>
      </c>
      <c r="F1482" s="22" t="s">
        <v>1547</v>
      </c>
      <c r="G1482" s="22" t="s">
        <v>1551</v>
      </c>
      <c r="H1482" s="22" t="s">
        <v>1540</v>
      </c>
      <c r="I1482" s="22" t="s">
        <v>1540</v>
      </c>
      <c r="J1482" s="22" t="s">
        <v>1543</v>
      </c>
      <c r="K1482" s="20" t="str">
        <f>IF(Tabela813[[#This Row],[C]]&lt;&gt;"",IF(Tabela813[[#This Row],[RED]]&lt;&gt;"",(Tabela813[[#This Row],[RED]] &amp; "."),"") &amp; CONCATENATE(Tabela813[[#This Row],[C]],".",Tabela813[[#This Row],[O]],".",Tabela813[[#This Row],[E]],".",Tabela813[[#This Row],[D1]],".",Tabela813[[#This Row],[D2]],".",Tabela813[[#This Row],[D3]],".",Tabela813[[#This Row],[T]],".",Tabela813[[#This Row],[D4]]),"")</f>
        <v>1.9.4.4.04.0.0.00</v>
      </c>
      <c r="L1482" s="23" t="s">
        <v>582</v>
      </c>
      <c r="M1482" s="20" t="str">
        <f t="shared" si="33"/>
        <v>S</v>
      </c>
      <c r="N1482" s="20">
        <f>IF(VALUE(Tabela813[[#This Row],[RED]]) &gt; 0,1,0) + IF(VALUE(J1482)&gt;0,8,IF(VALUE(I1482)&gt;0,7,IF(VALUE(H1482)&gt;0,6,IF(VALUE(G1482)&gt;0,5,IF(VALUE(F1482)&gt;0,4,IF(VALUE(E1482)&gt;0,3,IF(VALUE(D1482)&gt;0,2,1)))))))</f>
        <v>5</v>
      </c>
      <c r="O1482" s="22" t="s">
        <v>51</v>
      </c>
      <c r="P1482" s="1" t="s">
        <v>3074</v>
      </c>
      <c r="Q1482" s="1"/>
      <c r="R1482" s="39"/>
      <c r="S1482" s="154" t="s">
        <v>158</v>
      </c>
      <c r="T1482" s="7" t="str">
        <f>Tabela813[[#This Row],[NR]]&amp;" - "&amp;Tabela813[[#This Row],[Especificação]]</f>
        <v>1.9.4.4.04.0.0.00 - Multas e Juros de Mora de Amortização de Empréstimos - Refinanciamento de Dívidas de Médio e Longo Prazo</v>
      </c>
    </row>
    <row r="1483" spans="1:20" ht="30" x14ac:dyDescent="0.25">
      <c r="A1483" s="179"/>
      <c r="B1483" s="51"/>
      <c r="C1483" s="22" t="s">
        <v>1537</v>
      </c>
      <c r="D1483" s="22" t="s">
        <v>1549</v>
      </c>
      <c r="E1483" s="22" t="s">
        <v>1547</v>
      </c>
      <c r="F1483" s="22" t="s">
        <v>1547</v>
      </c>
      <c r="G1483" s="22" t="s">
        <v>1551</v>
      </c>
      <c r="H1483" s="22" t="s">
        <v>1540</v>
      </c>
      <c r="I1483" s="22" t="s">
        <v>1546</v>
      </c>
      <c r="J1483" s="22" t="s">
        <v>1543</v>
      </c>
      <c r="K1483" s="20" t="str">
        <f>IF(Tabela813[[#This Row],[C]]&lt;&gt;"",IF(Tabela813[[#This Row],[RED]]&lt;&gt;"",(Tabela813[[#This Row],[RED]] &amp; "."),"") &amp; CONCATENATE(Tabela813[[#This Row],[C]],".",Tabela813[[#This Row],[O]],".",Tabela813[[#This Row],[E]],".",Tabela813[[#This Row],[D1]],".",Tabela813[[#This Row],[D2]],".",Tabela813[[#This Row],[D3]],".",Tabela813[[#This Row],[T]],".",Tabela813[[#This Row],[D4]]),"")</f>
        <v>1.9.4.4.04.0.2.00</v>
      </c>
      <c r="L1483" s="23" t="s">
        <v>3326</v>
      </c>
      <c r="M1483" s="20" t="str">
        <f t="shared" si="33"/>
        <v>A</v>
      </c>
      <c r="N1483" s="20">
        <f>IF(VALUE(Tabela813[[#This Row],[RED]]) &gt; 0,1,0) + IF(VALUE(J1483)&gt;0,8,IF(VALUE(I1483)&gt;0,7,IF(VALUE(H1483)&gt;0,6,IF(VALUE(G1483)&gt;0,5,IF(VALUE(F1483)&gt;0,4,IF(VALUE(E1483)&gt;0,3,IF(VALUE(D1483)&gt;0,2,1)))))))</f>
        <v>7</v>
      </c>
      <c r="O1483" s="22" t="s">
        <v>51</v>
      </c>
      <c r="P1483" s="1" t="s">
        <v>3074</v>
      </c>
      <c r="Q1483" s="1"/>
      <c r="R1483" s="39"/>
      <c r="S1483" s="154" t="s">
        <v>158</v>
      </c>
      <c r="T1483" s="7" t="str">
        <f>Tabela813[[#This Row],[NR]]&amp;" - "&amp;Tabela813[[#This Row],[Especificação]]</f>
        <v>1.9.4.4.04.0.2.00 - Multas e Juros de Mora de Amortização de Empréstimos - Refinanciamento de Dívidas de Médio e Longo Prazo - Multas e Juros de Mora</v>
      </c>
    </row>
    <row r="1484" spans="1:20" ht="30" x14ac:dyDescent="0.25">
      <c r="A1484" s="179"/>
      <c r="B1484" s="51"/>
      <c r="C1484" s="22" t="s">
        <v>1537</v>
      </c>
      <c r="D1484" s="22" t="s">
        <v>1549</v>
      </c>
      <c r="E1484" s="22" t="s">
        <v>1547</v>
      </c>
      <c r="F1484" s="22" t="s">
        <v>1547</v>
      </c>
      <c r="G1484" s="22" t="s">
        <v>1551</v>
      </c>
      <c r="H1484" s="22" t="s">
        <v>1540</v>
      </c>
      <c r="I1484" s="22" t="s">
        <v>1548</v>
      </c>
      <c r="J1484" s="22" t="s">
        <v>1543</v>
      </c>
      <c r="K1484" s="20" t="str">
        <f>IF(Tabela813[[#This Row],[C]]&lt;&gt;"",IF(Tabela813[[#This Row],[RED]]&lt;&gt;"",(Tabela813[[#This Row],[RED]] &amp; "."),"") &amp; CONCATENATE(Tabela813[[#This Row],[C]],".",Tabela813[[#This Row],[O]],".",Tabela813[[#This Row],[E]],".",Tabela813[[#This Row],[D1]],".",Tabela813[[#This Row],[D2]],".",Tabela813[[#This Row],[D3]],".",Tabela813[[#This Row],[T]],".",Tabela813[[#This Row],[D4]]),"")</f>
        <v>1.9.4.4.04.0.5.00</v>
      </c>
      <c r="L1484" s="23" t="s">
        <v>3852</v>
      </c>
      <c r="M1484" s="20" t="str">
        <f t="shared" si="33"/>
        <v>A</v>
      </c>
      <c r="N1484" s="20">
        <f>IF(VALUE(Tabela813[[#This Row],[RED]]) &gt; 0,1,0) + IF(VALUE(J1484)&gt;0,8,IF(VALUE(I1484)&gt;0,7,IF(VALUE(H1484)&gt;0,6,IF(VALUE(G1484)&gt;0,5,IF(VALUE(F1484)&gt;0,4,IF(VALUE(E1484)&gt;0,3,IF(VALUE(D1484)&gt;0,2,1)))))))</f>
        <v>7</v>
      </c>
      <c r="O1484" s="22" t="s">
        <v>51</v>
      </c>
      <c r="P1484" s="1" t="s">
        <v>3074</v>
      </c>
      <c r="Q1484" s="1"/>
      <c r="R1484" s="39"/>
      <c r="S1484" s="154" t="s">
        <v>158</v>
      </c>
      <c r="T1484" s="7" t="str">
        <f>Tabela813[[#This Row],[NR]]&amp;" - "&amp;Tabela813[[#This Row],[Especificação]]</f>
        <v>1.9.4.4.04.0.5.00 - Multas e Juros de Mora de Amortização de Empréstimos - Refinanciamento de Dívidas de Médio e Longo Prazo - Multas</v>
      </c>
    </row>
    <row r="1485" spans="1:20" ht="30" x14ac:dyDescent="0.25">
      <c r="A1485" s="179"/>
      <c r="B1485" s="51"/>
      <c r="C1485" s="22" t="s">
        <v>1537</v>
      </c>
      <c r="D1485" s="22" t="s">
        <v>1549</v>
      </c>
      <c r="E1485" s="22" t="s">
        <v>1547</v>
      </c>
      <c r="F1485" s="22" t="s">
        <v>1547</v>
      </c>
      <c r="G1485" s="22" t="s">
        <v>1551</v>
      </c>
      <c r="H1485" s="22" t="s">
        <v>1540</v>
      </c>
      <c r="I1485" s="22" t="s">
        <v>1542</v>
      </c>
      <c r="J1485" s="22" t="s">
        <v>1543</v>
      </c>
      <c r="K1485" s="20" t="str">
        <f>IF(Tabela813[[#This Row],[C]]&lt;&gt;"",IF(Tabela813[[#This Row],[RED]]&lt;&gt;"",(Tabela813[[#This Row],[RED]] &amp; "."),"") &amp; CONCATENATE(Tabela813[[#This Row],[C]],".",Tabela813[[#This Row],[O]],".",Tabela813[[#This Row],[E]],".",Tabela813[[#This Row],[D1]],".",Tabela813[[#This Row],[D2]],".",Tabela813[[#This Row],[D3]],".",Tabela813[[#This Row],[T]],".",Tabela813[[#This Row],[D4]]),"")</f>
        <v>1.9.4.4.04.0.6.00</v>
      </c>
      <c r="L1485" s="23" t="s">
        <v>3327</v>
      </c>
      <c r="M1485" s="20" t="str">
        <f t="shared" si="33"/>
        <v>A</v>
      </c>
      <c r="N1485" s="20">
        <f>IF(VALUE(Tabela813[[#This Row],[RED]]) &gt; 0,1,0) + IF(VALUE(J1485)&gt;0,8,IF(VALUE(I1485)&gt;0,7,IF(VALUE(H1485)&gt;0,6,IF(VALUE(G1485)&gt;0,5,IF(VALUE(F1485)&gt;0,4,IF(VALUE(E1485)&gt;0,3,IF(VALUE(D1485)&gt;0,2,1)))))))</f>
        <v>7</v>
      </c>
      <c r="O1485" s="22" t="s">
        <v>51</v>
      </c>
      <c r="P1485" s="1" t="s">
        <v>3074</v>
      </c>
      <c r="Q1485" s="1"/>
      <c r="R1485" s="39"/>
      <c r="S1485" s="154" t="s">
        <v>158</v>
      </c>
      <c r="T1485" s="7" t="str">
        <f>Tabela813[[#This Row],[NR]]&amp;" - "&amp;Tabela813[[#This Row],[Especificação]]</f>
        <v>1.9.4.4.04.0.6.00 - Multas e Juros de Mora de Amortização de Empréstimos - Refinanciamento de Dívidas de Médio e Longo Prazo - Juros de Mora</v>
      </c>
    </row>
    <row r="1486" spans="1:20" ht="30" x14ac:dyDescent="0.25">
      <c r="A1486" s="179"/>
      <c r="B1486" s="51"/>
      <c r="C1486" s="22" t="s">
        <v>1537</v>
      </c>
      <c r="D1486" s="22" t="s">
        <v>1549</v>
      </c>
      <c r="E1486" s="22" t="s">
        <v>1547</v>
      </c>
      <c r="F1486" s="22" t="s">
        <v>1547</v>
      </c>
      <c r="G1486" s="22" t="s">
        <v>1552</v>
      </c>
      <c r="H1486" s="22">
        <v>0</v>
      </c>
      <c r="I1486" s="22">
        <v>0</v>
      </c>
      <c r="J1486" s="22" t="s">
        <v>1543</v>
      </c>
      <c r="K1486" s="20" t="str">
        <f>IF(Tabela813[[#This Row],[C]]&lt;&gt;"",IF(Tabela813[[#This Row],[RED]]&lt;&gt;"",(Tabela813[[#This Row],[RED]] &amp; "."),"") &amp; CONCATENATE(Tabela813[[#This Row],[C]],".",Tabela813[[#This Row],[O]],".",Tabela813[[#This Row],[E]],".",Tabela813[[#This Row],[D1]],".",Tabela813[[#This Row],[D2]],".",Tabela813[[#This Row],[D3]],".",Tabela813[[#This Row],[T]],".",Tabela813[[#This Row],[D4]]),"")</f>
        <v>1.9.4.4.05.0.0.00</v>
      </c>
      <c r="L1486" s="23" t="s">
        <v>583</v>
      </c>
      <c r="M1486" s="20" t="str">
        <f t="shared" si="33"/>
        <v>S</v>
      </c>
      <c r="N1486" s="20">
        <f>IF(VALUE(Tabela813[[#This Row],[RED]]) &gt; 0,1,0) + IF(VALUE(J1486)&gt;0,8,IF(VALUE(I1486)&gt;0,7,IF(VALUE(H1486)&gt;0,6,IF(VALUE(G1486)&gt;0,5,IF(VALUE(F1486)&gt;0,4,IF(VALUE(E1486)&gt;0,3,IF(VALUE(D1486)&gt;0,2,1)))))))</f>
        <v>5</v>
      </c>
      <c r="O1486" s="22" t="s">
        <v>51</v>
      </c>
      <c r="P1486" s="1" t="s">
        <v>4148</v>
      </c>
      <c r="Q1486" s="1"/>
      <c r="R1486" s="39"/>
      <c r="S1486" s="154" t="s">
        <v>158</v>
      </c>
      <c r="T1486" s="7" t="str">
        <f>Tabela813[[#This Row],[NR]]&amp;" - "&amp;Tabela813[[#This Row],[Especificação]]</f>
        <v>1.9.4.4.05.0.0.00 - Multas e Juros de Mora de Amortização de Empréstimos - Programa das Operações Oficiais de Crédito</v>
      </c>
    </row>
    <row r="1487" spans="1:20" ht="30" x14ac:dyDescent="0.25">
      <c r="A1487" s="179"/>
      <c r="B1487" s="51"/>
      <c r="C1487" s="22" t="s">
        <v>1537</v>
      </c>
      <c r="D1487" s="22" t="s">
        <v>1549</v>
      </c>
      <c r="E1487" s="22" t="s">
        <v>1547</v>
      </c>
      <c r="F1487" s="22" t="s">
        <v>1547</v>
      </c>
      <c r="G1487" s="22" t="s">
        <v>1552</v>
      </c>
      <c r="H1487" s="22" t="s">
        <v>1540</v>
      </c>
      <c r="I1487" s="22" t="s">
        <v>1546</v>
      </c>
      <c r="J1487" s="22" t="s">
        <v>1543</v>
      </c>
      <c r="K1487" s="20" t="str">
        <f>IF(Tabela813[[#This Row],[C]]&lt;&gt;"",IF(Tabela813[[#This Row],[RED]]&lt;&gt;"",(Tabela813[[#This Row],[RED]] &amp; "."),"") &amp; CONCATENATE(Tabela813[[#This Row],[C]],".",Tabela813[[#This Row],[O]],".",Tabela813[[#This Row],[E]],".",Tabela813[[#This Row],[D1]],".",Tabela813[[#This Row],[D2]],".",Tabela813[[#This Row],[D3]],".",Tabela813[[#This Row],[T]],".",Tabela813[[#This Row],[D4]]),"")</f>
        <v>1.9.4.4.05.0.2.00</v>
      </c>
      <c r="L1487" s="23" t="s">
        <v>3328</v>
      </c>
      <c r="M1487" s="20" t="str">
        <f t="shared" si="33"/>
        <v>A</v>
      </c>
      <c r="N1487" s="20">
        <f>IF(VALUE(Tabela813[[#This Row],[RED]]) &gt; 0,1,0) + IF(VALUE(J1487)&gt;0,8,IF(VALUE(I1487)&gt;0,7,IF(VALUE(H1487)&gt;0,6,IF(VALUE(G1487)&gt;0,5,IF(VALUE(F1487)&gt;0,4,IF(VALUE(E1487)&gt;0,3,IF(VALUE(D1487)&gt;0,2,1)))))))</f>
        <v>7</v>
      </c>
      <c r="O1487" s="22" t="s">
        <v>51</v>
      </c>
      <c r="P1487" s="1" t="s">
        <v>4148</v>
      </c>
      <c r="Q1487" s="1"/>
      <c r="R1487" s="39"/>
      <c r="S1487" s="154" t="s">
        <v>158</v>
      </c>
      <c r="T1487" s="7" t="str">
        <f>Tabela813[[#This Row],[NR]]&amp;" - "&amp;Tabela813[[#This Row],[Especificação]]</f>
        <v>1.9.4.4.05.0.2.00 - Multas e Juros de Mora de Amortização de Empréstimos - Programa das Operações Oficiais de Crédito - Multas e Juros de Mora</v>
      </c>
    </row>
    <row r="1488" spans="1:20" ht="30" x14ac:dyDescent="0.25">
      <c r="A1488" s="179"/>
      <c r="B1488" s="51"/>
      <c r="C1488" s="22" t="s">
        <v>1537</v>
      </c>
      <c r="D1488" s="22" t="s">
        <v>1549</v>
      </c>
      <c r="E1488" s="22" t="s">
        <v>1547</v>
      </c>
      <c r="F1488" s="22" t="s">
        <v>1547</v>
      </c>
      <c r="G1488" s="22" t="s">
        <v>1552</v>
      </c>
      <c r="H1488" s="22" t="s">
        <v>1540</v>
      </c>
      <c r="I1488" s="22" t="s">
        <v>1548</v>
      </c>
      <c r="J1488" s="22" t="s">
        <v>1543</v>
      </c>
      <c r="K1488" s="20" t="str">
        <f>IF(Tabela813[[#This Row],[C]]&lt;&gt;"",IF(Tabela813[[#This Row],[RED]]&lt;&gt;"",(Tabela813[[#This Row],[RED]] &amp; "."),"") &amp; CONCATENATE(Tabela813[[#This Row],[C]],".",Tabela813[[#This Row],[O]],".",Tabela813[[#This Row],[E]],".",Tabela813[[#This Row],[D1]],".",Tabela813[[#This Row],[D2]],".",Tabela813[[#This Row],[D3]],".",Tabela813[[#This Row],[T]],".",Tabela813[[#This Row],[D4]]),"")</f>
        <v>1.9.4.4.05.0.5.00</v>
      </c>
      <c r="L1488" s="23" t="s">
        <v>3329</v>
      </c>
      <c r="M1488" s="20" t="str">
        <f t="shared" si="33"/>
        <v>A</v>
      </c>
      <c r="N1488" s="20">
        <f>IF(VALUE(Tabela813[[#This Row],[RED]]) &gt; 0,1,0) + IF(VALUE(J1488)&gt;0,8,IF(VALUE(I1488)&gt;0,7,IF(VALUE(H1488)&gt;0,6,IF(VALUE(G1488)&gt;0,5,IF(VALUE(F1488)&gt;0,4,IF(VALUE(E1488)&gt;0,3,IF(VALUE(D1488)&gt;0,2,1)))))))</f>
        <v>7</v>
      </c>
      <c r="O1488" s="22" t="s">
        <v>51</v>
      </c>
      <c r="P1488" s="1" t="s">
        <v>4148</v>
      </c>
      <c r="Q1488" s="1"/>
      <c r="R1488" s="39"/>
      <c r="S1488" s="154" t="s">
        <v>158</v>
      </c>
      <c r="T1488" s="7" t="str">
        <f>Tabela813[[#This Row],[NR]]&amp;" - "&amp;Tabela813[[#This Row],[Especificação]]</f>
        <v>1.9.4.4.05.0.5.00 - Multas e Juros de Mora de Amortização de Empréstimos - Programa das Operações Oficiais de Crédito - Multas</v>
      </c>
    </row>
    <row r="1489" spans="1:20" ht="30" x14ac:dyDescent="0.25">
      <c r="A1489" s="179"/>
      <c r="B1489" s="51"/>
      <c r="C1489" s="22" t="s">
        <v>1537</v>
      </c>
      <c r="D1489" s="22" t="s">
        <v>1549</v>
      </c>
      <c r="E1489" s="22" t="s">
        <v>1547</v>
      </c>
      <c r="F1489" s="22" t="s">
        <v>1547</v>
      </c>
      <c r="G1489" s="22" t="s">
        <v>1552</v>
      </c>
      <c r="H1489" s="22" t="s">
        <v>1540</v>
      </c>
      <c r="I1489" s="22" t="s">
        <v>1542</v>
      </c>
      <c r="J1489" s="22" t="s">
        <v>1543</v>
      </c>
      <c r="K1489" s="20" t="str">
        <f>IF(Tabela813[[#This Row],[C]]&lt;&gt;"",IF(Tabela813[[#This Row],[RED]]&lt;&gt;"",(Tabela813[[#This Row],[RED]] &amp; "."),"") &amp; CONCATENATE(Tabela813[[#This Row],[C]],".",Tabela813[[#This Row],[O]],".",Tabela813[[#This Row],[E]],".",Tabela813[[#This Row],[D1]],".",Tabela813[[#This Row],[D2]],".",Tabela813[[#This Row],[D3]],".",Tabela813[[#This Row],[T]],".",Tabela813[[#This Row],[D4]]),"")</f>
        <v>1.9.4.4.05.0.6.00</v>
      </c>
      <c r="L1489" s="23" t="s">
        <v>3330</v>
      </c>
      <c r="M1489" s="20" t="str">
        <f t="shared" si="33"/>
        <v>A</v>
      </c>
      <c r="N1489" s="20">
        <f>IF(VALUE(Tabela813[[#This Row],[RED]]) &gt; 0,1,0) + IF(VALUE(J1489)&gt;0,8,IF(VALUE(I1489)&gt;0,7,IF(VALUE(H1489)&gt;0,6,IF(VALUE(G1489)&gt;0,5,IF(VALUE(F1489)&gt;0,4,IF(VALUE(E1489)&gt;0,3,IF(VALUE(D1489)&gt;0,2,1)))))))</f>
        <v>7</v>
      </c>
      <c r="O1489" s="22" t="s">
        <v>51</v>
      </c>
      <c r="P1489" s="1" t="s">
        <v>4148</v>
      </c>
      <c r="Q1489" s="1"/>
      <c r="R1489" s="39"/>
      <c r="S1489" s="154" t="s">
        <v>158</v>
      </c>
      <c r="T1489" s="7" t="str">
        <f>Tabela813[[#This Row],[NR]]&amp;" - "&amp;Tabela813[[#This Row],[Especificação]]</f>
        <v>1.9.4.4.05.0.6.00 - Multas e Juros de Mora de Amortização de Empréstimos - Programa das Operações Oficiais de Crédito - de Mora</v>
      </c>
    </row>
    <row r="1490" spans="1:20" x14ac:dyDescent="0.25">
      <c r="A1490" s="179"/>
      <c r="B1490" s="51"/>
      <c r="C1490" s="22" t="s">
        <v>1537</v>
      </c>
      <c r="D1490" s="22" t="s">
        <v>1549</v>
      </c>
      <c r="E1490" s="22" t="s">
        <v>1547</v>
      </c>
      <c r="F1490" s="22" t="s">
        <v>1547</v>
      </c>
      <c r="G1490" s="22" t="s">
        <v>1554</v>
      </c>
      <c r="H1490" s="22" t="s">
        <v>1540</v>
      </c>
      <c r="I1490" s="22" t="s">
        <v>1540</v>
      </c>
      <c r="J1490" s="22" t="s">
        <v>1543</v>
      </c>
      <c r="K1490" s="20" t="str">
        <f>IF(Tabela813[[#This Row],[C]]&lt;&gt;"",IF(Tabela813[[#This Row],[RED]]&lt;&gt;"",(Tabela813[[#This Row],[RED]] &amp; "."),"") &amp; CONCATENATE(Tabela813[[#This Row],[C]],".",Tabela813[[#This Row],[O]],".",Tabela813[[#This Row],[E]],".",Tabela813[[#This Row],[D1]],".",Tabela813[[#This Row],[D2]],".",Tabela813[[#This Row],[D3]],".",Tabela813[[#This Row],[T]],".",Tabela813[[#This Row],[D4]]),"")</f>
        <v>1.9.4.4.06.0.0.00</v>
      </c>
      <c r="L1490" s="23" t="s">
        <v>584</v>
      </c>
      <c r="M1490" s="20" t="str">
        <f t="shared" si="33"/>
        <v>S</v>
      </c>
      <c r="N1490" s="20">
        <f>IF(VALUE(Tabela813[[#This Row],[RED]]) &gt; 0,1,0) + IF(VALUE(J1490)&gt;0,8,IF(VALUE(I1490)&gt;0,7,IF(VALUE(H1490)&gt;0,6,IF(VALUE(G1490)&gt;0,5,IF(VALUE(F1490)&gt;0,4,IF(VALUE(E1490)&gt;0,3,IF(VALUE(D1490)&gt;0,2,1)))))))</f>
        <v>5</v>
      </c>
      <c r="O1490" s="22" t="s">
        <v>51</v>
      </c>
      <c r="P1490" s="1" t="s">
        <v>3075</v>
      </c>
      <c r="Q1490" s="1"/>
      <c r="R1490" s="39"/>
      <c r="S1490" s="154" t="s">
        <v>158</v>
      </c>
      <c r="T1490" s="7" t="str">
        <f>Tabela813[[#This Row],[NR]]&amp;" - "&amp;Tabela813[[#This Row],[Especificação]]</f>
        <v>1.9.4.4.06.0.0.00 - Multas e Juros de Mora de Amortização de Empréstimos Contratuais</v>
      </c>
    </row>
    <row r="1491" spans="1:20" ht="30" x14ac:dyDescent="0.25">
      <c r="A1491" s="179"/>
      <c r="B1491" s="51"/>
      <c r="C1491" s="22" t="s">
        <v>1537</v>
      </c>
      <c r="D1491" s="22" t="s">
        <v>1549</v>
      </c>
      <c r="E1491" s="22" t="s">
        <v>1547</v>
      </c>
      <c r="F1491" s="22" t="s">
        <v>1547</v>
      </c>
      <c r="G1491" s="22" t="s">
        <v>1554</v>
      </c>
      <c r="H1491" s="22" t="s">
        <v>1540</v>
      </c>
      <c r="I1491" s="22" t="s">
        <v>1546</v>
      </c>
      <c r="J1491" s="22" t="s">
        <v>1543</v>
      </c>
      <c r="K1491" s="20" t="str">
        <f>IF(Tabela813[[#This Row],[C]]&lt;&gt;"",IF(Tabela813[[#This Row],[RED]]&lt;&gt;"",(Tabela813[[#This Row],[RED]] &amp; "."),"") &amp; CONCATENATE(Tabela813[[#This Row],[C]],".",Tabela813[[#This Row],[O]],".",Tabela813[[#This Row],[E]],".",Tabela813[[#This Row],[D1]],".",Tabela813[[#This Row],[D2]],".",Tabela813[[#This Row],[D3]],".",Tabela813[[#This Row],[T]],".",Tabela813[[#This Row],[D4]]),"")</f>
        <v>1.9.4.4.06.0.2.00</v>
      </c>
      <c r="L1491" s="23" t="s">
        <v>3331</v>
      </c>
      <c r="M1491" s="20" t="str">
        <f t="shared" si="33"/>
        <v>A</v>
      </c>
      <c r="N1491" s="20">
        <f>IF(VALUE(Tabela813[[#This Row],[RED]]) &gt; 0,1,0) + IF(VALUE(J1491)&gt;0,8,IF(VALUE(I1491)&gt;0,7,IF(VALUE(H1491)&gt;0,6,IF(VALUE(G1491)&gt;0,5,IF(VALUE(F1491)&gt;0,4,IF(VALUE(E1491)&gt;0,3,IF(VALUE(D1491)&gt;0,2,1)))))))</f>
        <v>7</v>
      </c>
      <c r="O1491" s="22" t="s">
        <v>51</v>
      </c>
      <c r="P1491" s="1" t="s">
        <v>3332</v>
      </c>
      <c r="Q1491" s="1"/>
      <c r="R1491" s="39"/>
      <c r="S1491" s="154" t="s">
        <v>158</v>
      </c>
      <c r="T1491" s="7" t="str">
        <f>Tabela813[[#This Row],[NR]]&amp;" - "&amp;Tabela813[[#This Row],[Especificação]]</f>
        <v>1.9.4.4.06.0.2.00 - Multas e Juros de Mora de Amortização de Empréstimos Contratuais - Multas e Juros de Mora</v>
      </c>
    </row>
    <row r="1492" spans="1:20" ht="30" x14ac:dyDescent="0.25">
      <c r="A1492" s="179"/>
      <c r="B1492" s="51"/>
      <c r="C1492" s="22" t="s">
        <v>1537</v>
      </c>
      <c r="D1492" s="22" t="s">
        <v>1549</v>
      </c>
      <c r="E1492" s="22" t="s">
        <v>1547</v>
      </c>
      <c r="F1492" s="22" t="s">
        <v>1547</v>
      </c>
      <c r="G1492" s="22" t="s">
        <v>1554</v>
      </c>
      <c r="H1492" s="22" t="s">
        <v>1540</v>
      </c>
      <c r="I1492" s="22" t="s">
        <v>1548</v>
      </c>
      <c r="J1492" s="22" t="s">
        <v>1543</v>
      </c>
      <c r="K1492" s="20" t="str">
        <f>IF(Tabela813[[#This Row],[C]]&lt;&gt;"",IF(Tabela813[[#This Row],[RED]]&lt;&gt;"",(Tabela813[[#This Row],[RED]] &amp; "."),"") &amp; CONCATENATE(Tabela813[[#This Row],[C]],".",Tabela813[[#This Row],[O]],".",Tabela813[[#This Row],[E]],".",Tabela813[[#This Row],[D1]],".",Tabela813[[#This Row],[D2]],".",Tabela813[[#This Row],[D3]],".",Tabela813[[#This Row],[T]],".",Tabela813[[#This Row],[D4]]),"")</f>
        <v>1.9.4.4.06.0.5.00</v>
      </c>
      <c r="L1492" s="23" t="s">
        <v>3853</v>
      </c>
      <c r="M1492" s="20" t="str">
        <f t="shared" si="33"/>
        <v>A</v>
      </c>
      <c r="N1492" s="20">
        <f>IF(VALUE(Tabela813[[#This Row],[RED]]) &gt; 0,1,0) + IF(VALUE(J1492)&gt;0,8,IF(VALUE(I1492)&gt;0,7,IF(VALUE(H1492)&gt;0,6,IF(VALUE(G1492)&gt;0,5,IF(VALUE(F1492)&gt;0,4,IF(VALUE(E1492)&gt;0,3,IF(VALUE(D1492)&gt;0,2,1)))))))</f>
        <v>7</v>
      </c>
      <c r="O1492" s="22" t="s">
        <v>51</v>
      </c>
      <c r="P1492" s="1" t="s">
        <v>3332</v>
      </c>
      <c r="Q1492" s="1"/>
      <c r="R1492" s="39"/>
      <c r="S1492" s="154" t="s">
        <v>158</v>
      </c>
      <c r="T1492" s="7" t="str">
        <f>Tabela813[[#This Row],[NR]]&amp;" - "&amp;Tabela813[[#This Row],[Especificação]]</f>
        <v>1.9.4.4.06.0.5.00 - Multas e Juros de Mora de Amortização de Empréstimos Contratuais - Multas</v>
      </c>
    </row>
    <row r="1493" spans="1:20" ht="30" x14ac:dyDescent="0.25">
      <c r="A1493" s="179"/>
      <c r="B1493" s="51"/>
      <c r="C1493" s="22" t="s">
        <v>1537</v>
      </c>
      <c r="D1493" s="22" t="s">
        <v>1549</v>
      </c>
      <c r="E1493" s="22" t="s">
        <v>1547</v>
      </c>
      <c r="F1493" s="22" t="s">
        <v>1547</v>
      </c>
      <c r="G1493" s="22" t="s">
        <v>1554</v>
      </c>
      <c r="H1493" s="22" t="s">
        <v>1540</v>
      </c>
      <c r="I1493" s="22" t="s">
        <v>1542</v>
      </c>
      <c r="J1493" s="22" t="s">
        <v>1543</v>
      </c>
      <c r="K1493" s="20" t="str">
        <f>IF(Tabela813[[#This Row],[C]]&lt;&gt;"",IF(Tabela813[[#This Row],[RED]]&lt;&gt;"",(Tabela813[[#This Row],[RED]] &amp; "."),"") &amp; CONCATENATE(Tabela813[[#This Row],[C]],".",Tabela813[[#This Row],[O]],".",Tabela813[[#This Row],[E]],".",Tabela813[[#This Row],[D1]],".",Tabela813[[#This Row],[D2]],".",Tabela813[[#This Row],[D3]],".",Tabela813[[#This Row],[T]],".",Tabela813[[#This Row],[D4]]),"")</f>
        <v>1.9.4.4.06.0.6.00</v>
      </c>
      <c r="L1493" s="23" t="s">
        <v>3333</v>
      </c>
      <c r="M1493" s="20" t="str">
        <f t="shared" si="33"/>
        <v>A</v>
      </c>
      <c r="N1493" s="20">
        <f>IF(VALUE(Tabela813[[#This Row],[RED]]) &gt; 0,1,0) + IF(VALUE(J1493)&gt;0,8,IF(VALUE(I1493)&gt;0,7,IF(VALUE(H1493)&gt;0,6,IF(VALUE(G1493)&gt;0,5,IF(VALUE(F1493)&gt;0,4,IF(VALUE(E1493)&gt;0,3,IF(VALUE(D1493)&gt;0,2,1)))))))</f>
        <v>7</v>
      </c>
      <c r="O1493" s="22" t="s">
        <v>51</v>
      </c>
      <c r="P1493" s="1" t="s">
        <v>3332</v>
      </c>
      <c r="Q1493" s="1"/>
      <c r="R1493" s="39"/>
      <c r="S1493" s="154" t="s">
        <v>158</v>
      </c>
      <c r="T1493" s="7" t="str">
        <f>Tabela813[[#This Row],[NR]]&amp;" - "&amp;Tabela813[[#This Row],[Especificação]]</f>
        <v>1.9.4.4.06.0.6.00 - Multas e Juros de Mora de Amortização de Empréstimos Contratuais - Juros de Mora</v>
      </c>
    </row>
    <row r="1494" spans="1:20" x14ac:dyDescent="0.25">
      <c r="A1494" s="37"/>
      <c r="B1494" s="51"/>
      <c r="C1494" s="22" t="s">
        <v>1537</v>
      </c>
      <c r="D1494" s="22" t="s">
        <v>1549</v>
      </c>
      <c r="E1494" s="22" t="s">
        <v>1547</v>
      </c>
      <c r="F1494" s="22" t="s">
        <v>1547</v>
      </c>
      <c r="G1494" s="22" t="s">
        <v>1555</v>
      </c>
      <c r="H1494" s="22" t="s">
        <v>1540</v>
      </c>
      <c r="I1494" s="22" t="s">
        <v>1540</v>
      </c>
      <c r="J1494" s="22" t="s">
        <v>1543</v>
      </c>
      <c r="K1494" s="20" t="str">
        <f>IF(Tabela813[[#This Row],[C]]&lt;&gt;"",IF(Tabela813[[#This Row],[RED]]&lt;&gt;"",(Tabela813[[#This Row],[RED]] &amp; "."),"") &amp; CONCATENATE(Tabela813[[#This Row],[C]],".",Tabela813[[#This Row],[O]],".",Tabela813[[#This Row],[E]],".",Tabela813[[#This Row],[D1]],".",Tabela813[[#This Row],[D2]],".",Tabela813[[#This Row],[D3]],".",Tabela813[[#This Row],[T]],".",Tabela813[[#This Row],[D4]]),"")</f>
        <v>1.9.4.4.07.0.0.00</v>
      </c>
      <c r="L1494" s="23" t="s">
        <v>585</v>
      </c>
      <c r="M1494" s="20" t="str">
        <f t="shared" si="33"/>
        <v>S</v>
      </c>
      <c r="N1494" s="20">
        <f>IF(VALUE(Tabela813[[#This Row],[RED]]) &gt; 0,1,0) + IF(VALUE(J1494)&gt;0,8,IF(VALUE(I1494)&gt;0,7,IF(VALUE(H1494)&gt;0,6,IF(VALUE(G1494)&gt;0,5,IF(VALUE(F1494)&gt;0,4,IF(VALUE(E1494)&gt;0,3,IF(VALUE(D1494)&gt;0,2,1)))))))</f>
        <v>5</v>
      </c>
      <c r="O1494" s="22" t="s">
        <v>51</v>
      </c>
      <c r="P1494" s="1" t="s">
        <v>3076</v>
      </c>
      <c r="Q1494" s="1"/>
      <c r="R1494" s="39"/>
      <c r="S1494" s="154" t="s">
        <v>158</v>
      </c>
      <c r="T1494" s="7" t="str">
        <f>Tabela813[[#This Row],[NR]]&amp;" - "&amp;Tabela813[[#This Row],[Especificação]]</f>
        <v>1.9.4.4.07.0.0.00 - Multas e Juros de Mora de Amortização de Financiamentos</v>
      </c>
    </row>
    <row r="1495" spans="1:20" x14ac:dyDescent="0.25">
      <c r="A1495" s="37"/>
      <c r="B1495" s="51"/>
      <c r="C1495" s="22" t="s">
        <v>1537</v>
      </c>
      <c r="D1495" s="22" t="s">
        <v>1549</v>
      </c>
      <c r="E1495" s="22" t="s">
        <v>1547</v>
      </c>
      <c r="F1495" s="22" t="s">
        <v>1547</v>
      </c>
      <c r="G1495" s="22" t="s">
        <v>1555</v>
      </c>
      <c r="H1495" s="22" t="s">
        <v>1537</v>
      </c>
      <c r="I1495" s="22" t="s">
        <v>1540</v>
      </c>
      <c r="J1495" s="22" t="s">
        <v>1543</v>
      </c>
      <c r="K1495" s="20" t="str">
        <f>IF(Tabela813[[#This Row],[C]]&lt;&gt;"",IF(Tabela813[[#This Row],[RED]]&lt;&gt;"",(Tabela813[[#This Row],[RED]] &amp; "."),"") &amp; CONCATENATE(Tabela813[[#This Row],[C]],".",Tabela813[[#This Row],[O]],".",Tabela813[[#This Row],[E]],".",Tabela813[[#This Row],[D1]],".",Tabela813[[#This Row],[D2]],".",Tabela813[[#This Row],[D3]],".",Tabela813[[#This Row],[T]],".",Tabela813[[#This Row],[D4]]),"")</f>
        <v>1.9.4.4.07.1.0.00</v>
      </c>
      <c r="L1495" s="23" t="s">
        <v>586</v>
      </c>
      <c r="M1495" s="20" t="str">
        <f t="shared" si="33"/>
        <v>S</v>
      </c>
      <c r="N1495" s="20">
        <f>IF(VALUE(Tabela813[[#This Row],[RED]]) &gt; 0,1,0) + IF(VALUE(J1495)&gt;0,8,IF(VALUE(I1495)&gt;0,7,IF(VALUE(H1495)&gt;0,6,IF(VALUE(G1495)&gt;0,5,IF(VALUE(F1495)&gt;0,4,IF(VALUE(E1495)&gt;0,3,IF(VALUE(D1495)&gt;0,2,1)))))))</f>
        <v>6</v>
      </c>
      <c r="O1495" s="22" t="s">
        <v>51</v>
      </c>
      <c r="P1495" s="1" t="s">
        <v>3077</v>
      </c>
      <c r="Q1495" s="1"/>
      <c r="R1495" s="39"/>
      <c r="S1495" s="154" t="s">
        <v>158</v>
      </c>
      <c r="T1495" s="7" t="str">
        <f>Tabela813[[#This Row],[NR]]&amp;" - "&amp;Tabela813[[#This Row],[Especificação]]</f>
        <v>1.9.4.4.07.1.0.00 - Multas e Juros de Mora de Amortização de Financiamentos em Geral</v>
      </c>
    </row>
    <row r="1496" spans="1:20" ht="30" x14ac:dyDescent="0.25">
      <c r="A1496" s="37"/>
      <c r="B1496" s="51"/>
      <c r="C1496" s="22" t="s">
        <v>1537</v>
      </c>
      <c r="D1496" s="22" t="s">
        <v>1549</v>
      </c>
      <c r="E1496" s="22" t="s">
        <v>1547</v>
      </c>
      <c r="F1496" s="22" t="s">
        <v>1547</v>
      </c>
      <c r="G1496" s="22" t="s">
        <v>1555</v>
      </c>
      <c r="H1496" s="22" t="s">
        <v>1537</v>
      </c>
      <c r="I1496" s="22" t="s">
        <v>1546</v>
      </c>
      <c r="J1496" s="22" t="s">
        <v>1543</v>
      </c>
      <c r="K1496" s="20" t="str">
        <f>IF(Tabela813[[#This Row],[C]]&lt;&gt;"",IF(Tabela813[[#This Row],[RED]]&lt;&gt;"",(Tabela813[[#This Row],[RED]] &amp; "."),"") &amp; CONCATENATE(Tabela813[[#This Row],[C]],".",Tabela813[[#This Row],[O]],".",Tabela813[[#This Row],[E]],".",Tabela813[[#This Row],[D1]],".",Tabela813[[#This Row],[D2]],".",Tabela813[[#This Row],[D3]],".",Tabela813[[#This Row],[T]],".",Tabela813[[#This Row],[D4]]),"")</f>
        <v>1.9.4.4.07.1.2.00</v>
      </c>
      <c r="L1496" s="23" t="s">
        <v>3334</v>
      </c>
      <c r="M1496" s="20" t="str">
        <f t="shared" si="33"/>
        <v>A</v>
      </c>
      <c r="N1496" s="20">
        <f>IF(VALUE(Tabela813[[#This Row],[RED]]) &gt; 0,1,0) + IF(VALUE(J1496)&gt;0,8,IF(VALUE(I1496)&gt;0,7,IF(VALUE(H1496)&gt;0,6,IF(VALUE(G1496)&gt;0,5,IF(VALUE(F1496)&gt;0,4,IF(VALUE(E1496)&gt;0,3,IF(VALUE(D1496)&gt;0,2,1)))))))</f>
        <v>7</v>
      </c>
      <c r="O1496" s="22" t="s">
        <v>51</v>
      </c>
      <c r="P1496" s="1" t="s">
        <v>3077</v>
      </c>
      <c r="Q1496" s="1"/>
      <c r="R1496" s="39"/>
      <c r="S1496" s="154" t="s">
        <v>158</v>
      </c>
      <c r="T1496" s="7" t="str">
        <f>Tabela813[[#This Row],[NR]]&amp;" - "&amp;Tabela813[[#This Row],[Especificação]]</f>
        <v>1.9.4.4.07.1.2.00 - Multas e Juros de Mora de Amortização de Financiamentos em Geral - Multas e Juros de Mora</v>
      </c>
    </row>
    <row r="1497" spans="1:20" ht="30" x14ac:dyDescent="0.25">
      <c r="A1497" s="37"/>
      <c r="B1497" s="51"/>
      <c r="C1497" s="22" t="s">
        <v>1537</v>
      </c>
      <c r="D1497" s="22" t="s">
        <v>1549</v>
      </c>
      <c r="E1497" s="22" t="s">
        <v>1547</v>
      </c>
      <c r="F1497" s="22" t="s">
        <v>1547</v>
      </c>
      <c r="G1497" s="22" t="s">
        <v>1555</v>
      </c>
      <c r="H1497" s="22" t="s">
        <v>1537</v>
      </c>
      <c r="I1497" s="22" t="s">
        <v>1548</v>
      </c>
      <c r="J1497" s="22" t="s">
        <v>1543</v>
      </c>
      <c r="K1497" s="20" t="str">
        <f>IF(Tabela813[[#This Row],[C]]&lt;&gt;"",IF(Tabela813[[#This Row],[RED]]&lt;&gt;"",(Tabela813[[#This Row],[RED]] &amp; "."),"") &amp; CONCATENATE(Tabela813[[#This Row],[C]],".",Tabela813[[#This Row],[O]],".",Tabela813[[#This Row],[E]],".",Tabela813[[#This Row],[D1]],".",Tabela813[[#This Row],[D2]],".",Tabela813[[#This Row],[D3]],".",Tabela813[[#This Row],[T]],".",Tabela813[[#This Row],[D4]]),"")</f>
        <v>1.9.4.4.07.1.5.00</v>
      </c>
      <c r="L1497" s="23" t="s">
        <v>3854</v>
      </c>
      <c r="M1497" s="20" t="str">
        <f t="shared" si="33"/>
        <v>A</v>
      </c>
      <c r="N1497" s="20">
        <f>IF(VALUE(Tabela813[[#This Row],[RED]]) &gt; 0,1,0) + IF(VALUE(J1497)&gt;0,8,IF(VALUE(I1497)&gt;0,7,IF(VALUE(H1497)&gt;0,6,IF(VALUE(G1497)&gt;0,5,IF(VALUE(F1497)&gt;0,4,IF(VALUE(E1497)&gt;0,3,IF(VALUE(D1497)&gt;0,2,1)))))))</f>
        <v>7</v>
      </c>
      <c r="O1497" s="22" t="s">
        <v>51</v>
      </c>
      <c r="P1497" s="1" t="s">
        <v>3077</v>
      </c>
      <c r="Q1497" s="1"/>
      <c r="R1497" s="39"/>
      <c r="S1497" s="154" t="s">
        <v>158</v>
      </c>
      <c r="T1497" s="7" t="str">
        <f>Tabela813[[#This Row],[NR]]&amp;" - "&amp;Tabela813[[#This Row],[Especificação]]</f>
        <v>1.9.4.4.07.1.5.00 - Multas e Juros de Mora de Amortização de Financiamentos em Geral - Multas</v>
      </c>
    </row>
    <row r="1498" spans="1:20" ht="30" x14ac:dyDescent="0.25">
      <c r="A1498" s="37"/>
      <c r="B1498" s="51"/>
      <c r="C1498" s="22" t="s">
        <v>1537</v>
      </c>
      <c r="D1498" s="22" t="s">
        <v>1549</v>
      </c>
      <c r="E1498" s="22" t="s">
        <v>1547</v>
      </c>
      <c r="F1498" s="22" t="s">
        <v>1547</v>
      </c>
      <c r="G1498" s="22" t="s">
        <v>1555</v>
      </c>
      <c r="H1498" s="22" t="s">
        <v>1537</v>
      </c>
      <c r="I1498" s="22" t="s">
        <v>1542</v>
      </c>
      <c r="J1498" s="22" t="s">
        <v>1543</v>
      </c>
      <c r="K1498" s="20" t="str">
        <f>IF(Tabela813[[#This Row],[C]]&lt;&gt;"",IF(Tabela813[[#This Row],[RED]]&lt;&gt;"",(Tabela813[[#This Row],[RED]] &amp; "."),"") &amp; CONCATENATE(Tabela813[[#This Row],[C]],".",Tabela813[[#This Row],[O]],".",Tabela813[[#This Row],[E]],".",Tabela813[[#This Row],[D1]],".",Tabela813[[#This Row],[D2]],".",Tabela813[[#This Row],[D3]],".",Tabela813[[#This Row],[T]],".",Tabela813[[#This Row],[D4]]),"")</f>
        <v>1.9.4.4.07.1.6.00</v>
      </c>
      <c r="L1498" s="23" t="s">
        <v>3335</v>
      </c>
      <c r="M1498" s="20" t="str">
        <f t="shared" si="33"/>
        <v>A</v>
      </c>
      <c r="N1498" s="20">
        <f>IF(VALUE(Tabela813[[#This Row],[RED]]) &gt; 0,1,0) + IF(VALUE(J1498)&gt;0,8,IF(VALUE(I1498)&gt;0,7,IF(VALUE(H1498)&gt;0,6,IF(VALUE(G1498)&gt;0,5,IF(VALUE(F1498)&gt;0,4,IF(VALUE(E1498)&gt;0,3,IF(VALUE(D1498)&gt;0,2,1)))))))</f>
        <v>7</v>
      </c>
      <c r="O1498" s="22" t="s">
        <v>51</v>
      </c>
      <c r="P1498" s="1" t="s">
        <v>3077</v>
      </c>
      <c r="Q1498" s="1"/>
      <c r="R1498" s="39"/>
      <c r="S1498" s="154" t="s">
        <v>158</v>
      </c>
      <c r="T1498" s="7" t="str">
        <f>Tabela813[[#This Row],[NR]]&amp;" - "&amp;Tabela813[[#This Row],[Especificação]]</f>
        <v>1.9.4.4.07.1.6.00 - Multas e Juros de Mora de Amortização de Financiamentos em Geral - Juros de Mora</v>
      </c>
    </row>
    <row r="1499" spans="1:20" x14ac:dyDescent="0.25">
      <c r="A1499" s="179"/>
      <c r="B1499" s="51"/>
      <c r="C1499" s="22" t="s">
        <v>1537</v>
      </c>
      <c r="D1499" s="22" t="s">
        <v>1549</v>
      </c>
      <c r="E1499" s="22" t="s">
        <v>1547</v>
      </c>
      <c r="F1499" s="22" t="s">
        <v>1549</v>
      </c>
      <c r="G1499" s="22" t="s">
        <v>1543</v>
      </c>
      <c r="H1499" s="22" t="s">
        <v>1540</v>
      </c>
      <c r="I1499" s="22" t="s">
        <v>1540</v>
      </c>
      <c r="J1499" s="22" t="s">
        <v>1543</v>
      </c>
      <c r="K1499" s="20" t="str">
        <f>IF(Tabela813[[#This Row],[C]]&lt;&gt;"",IF(Tabela813[[#This Row],[RED]]&lt;&gt;"",(Tabela813[[#This Row],[RED]] &amp; "."),"") &amp; CONCATENATE(Tabela813[[#This Row],[C]],".",Tabela813[[#This Row],[O]],".",Tabela813[[#This Row],[E]],".",Tabela813[[#This Row],[D1]],".",Tabela813[[#This Row],[D2]],".",Tabela813[[#This Row],[D3]],".",Tabela813[[#This Row],[T]],".",Tabela813[[#This Row],[D4]]),"")</f>
        <v>1.9.4.9.00.0.0.00</v>
      </c>
      <c r="L1499" s="23" t="s">
        <v>587</v>
      </c>
      <c r="M1499" s="20" t="str">
        <f t="shared" si="33"/>
        <v>S</v>
      </c>
      <c r="N1499" s="20">
        <f>IF(VALUE(Tabela813[[#This Row],[RED]]) &gt; 0,1,0) + IF(VALUE(J1499)&gt;0,8,IF(VALUE(I1499)&gt;0,7,IF(VALUE(H1499)&gt;0,6,IF(VALUE(G1499)&gt;0,5,IF(VALUE(F1499)&gt;0,4,IF(VALUE(E1499)&gt;0,3,IF(VALUE(D1499)&gt;0,2,1)))))))</f>
        <v>4</v>
      </c>
      <c r="O1499" s="22" t="s">
        <v>45</v>
      </c>
      <c r="P1499" s="1" t="s">
        <v>3078</v>
      </c>
      <c r="Q1499" s="1" t="s">
        <v>3018</v>
      </c>
      <c r="R1499" s="39"/>
      <c r="S1499" s="154" t="s">
        <v>158</v>
      </c>
      <c r="T1499" s="7" t="str">
        <f>Tabela813[[#This Row],[NR]]&amp;" - "&amp;Tabela813[[#This Row],[Especificação]]</f>
        <v>1.9.4.9.00.0.0.00 - Multas e Juros de Mora de Outras Receitas de Capital</v>
      </c>
    </row>
    <row r="1500" spans="1:20" x14ac:dyDescent="0.25">
      <c r="A1500" s="179"/>
      <c r="B1500" s="51"/>
      <c r="C1500" s="22" t="s">
        <v>1537</v>
      </c>
      <c r="D1500" s="22" t="s">
        <v>1549</v>
      </c>
      <c r="E1500" s="22" t="s">
        <v>1547</v>
      </c>
      <c r="F1500" s="22" t="s">
        <v>1549</v>
      </c>
      <c r="G1500" s="22" t="s">
        <v>1553</v>
      </c>
      <c r="H1500" s="22" t="s">
        <v>1540</v>
      </c>
      <c r="I1500" s="22" t="s">
        <v>1540</v>
      </c>
      <c r="J1500" s="22" t="s">
        <v>1543</v>
      </c>
      <c r="K1500" s="20" t="str">
        <f>IF(Tabela813[[#This Row],[C]]&lt;&gt;"",IF(Tabela813[[#This Row],[RED]]&lt;&gt;"",(Tabela813[[#This Row],[RED]] &amp; "."),"") &amp; CONCATENATE(Tabela813[[#This Row],[C]],".",Tabela813[[#This Row],[O]],".",Tabela813[[#This Row],[E]],".",Tabela813[[#This Row],[D1]],".",Tabela813[[#This Row],[D2]],".",Tabela813[[#This Row],[D3]],".",Tabela813[[#This Row],[T]],".",Tabela813[[#This Row],[D4]]),"")</f>
        <v>1.9.4.9.99.0.0.00</v>
      </c>
      <c r="L1500" s="23" t="s">
        <v>588</v>
      </c>
      <c r="M1500" s="20" t="str">
        <f t="shared" si="33"/>
        <v>S</v>
      </c>
      <c r="N1500" s="20">
        <f>IF(VALUE(Tabela813[[#This Row],[RED]]) &gt; 0,1,0) + IF(VALUE(J1500)&gt;0,8,IF(VALUE(I1500)&gt;0,7,IF(VALUE(H1500)&gt;0,6,IF(VALUE(G1500)&gt;0,5,IF(VALUE(F1500)&gt;0,4,IF(VALUE(E1500)&gt;0,3,IF(VALUE(D1500)&gt;0,2,1)))))))</f>
        <v>5</v>
      </c>
      <c r="O1500" s="22" t="s">
        <v>51</v>
      </c>
      <c r="P1500" s="1" t="s">
        <v>3079</v>
      </c>
      <c r="Q1500" s="1"/>
      <c r="R1500" s="39"/>
      <c r="S1500" s="154" t="s">
        <v>158</v>
      </c>
      <c r="T1500" s="7" t="str">
        <f>Tabela813[[#This Row],[NR]]&amp;" - "&amp;Tabela813[[#This Row],[Especificação]]</f>
        <v>1.9.4.9.99.0.0.00 - Multas e Juros de Outras Receitas de Capital</v>
      </c>
    </row>
    <row r="1501" spans="1:20" x14ac:dyDescent="0.25">
      <c r="A1501" s="179"/>
      <c r="B1501" s="51"/>
      <c r="C1501" s="22" t="s">
        <v>1537</v>
      </c>
      <c r="D1501" s="22" t="s">
        <v>1549</v>
      </c>
      <c r="E1501" s="22" t="s">
        <v>1547</v>
      </c>
      <c r="F1501" s="22" t="s">
        <v>1549</v>
      </c>
      <c r="G1501" s="22" t="s">
        <v>1553</v>
      </c>
      <c r="H1501" s="22" t="s">
        <v>1540</v>
      </c>
      <c r="I1501" s="22" t="s">
        <v>1546</v>
      </c>
      <c r="J1501" s="22" t="s">
        <v>1543</v>
      </c>
      <c r="K1501" s="20" t="str">
        <f>IF(Tabela813[[#This Row],[C]]&lt;&gt;"",IF(Tabela813[[#This Row],[RED]]&lt;&gt;"",(Tabela813[[#This Row],[RED]] &amp; "."),"") &amp; CONCATENATE(Tabela813[[#This Row],[C]],".",Tabela813[[#This Row],[O]],".",Tabela813[[#This Row],[E]],".",Tabela813[[#This Row],[D1]],".",Tabela813[[#This Row],[D2]],".",Tabela813[[#This Row],[D3]],".",Tabela813[[#This Row],[T]],".",Tabela813[[#This Row],[D4]]),"")</f>
        <v>1.9.4.9.99.0.2.00</v>
      </c>
      <c r="L1501" s="23" t="s">
        <v>4520</v>
      </c>
      <c r="M1501" s="20" t="str">
        <f t="shared" si="33"/>
        <v>A</v>
      </c>
      <c r="N1501" s="20">
        <f>IF(VALUE(Tabela813[[#This Row],[RED]]) &gt; 0,1,0) + IF(VALUE(J1501)&gt;0,8,IF(VALUE(I1501)&gt;0,7,IF(VALUE(H1501)&gt;0,6,IF(VALUE(G1501)&gt;0,5,IF(VALUE(F1501)&gt;0,4,IF(VALUE(E1501)&gt;0,3,IF(VALUE(D1501)&gt;0,2,1)))))))</f>
        <v>7</v>
      </c>
      <c r="O1501" s="22" t="s">
        <v>51</v>
      </c>
      <c r="P1501" s="1" t="s">
        <v>3079</v>
      </c>
      <c r="Q1501" s="1"/>
      <c r="R1501" s="39"/>
      <c r="S1501" s="154" t="s">
        <v>158</v>
      </c>
      <c r="T1501" s="7" t="str">
        <f>Tabela813[[#This Row],[NR]]&amp;" - "&amp;Tabela813[[#This Row],[Especificação]]</f>
        <v>1.9.4.9.99.0.2.00 - Multas e Juros de Outras Receitas de Capital - Multas e Juros de Mora</v>
      </c>
    </row>
    <row r="1502" spans="1:20" x14ac:dyDescent="0.25">
      <c r="A1502" s="179"/>
      <c r="B1502" s="51"/>
      <c r="C1502" s="22" t="s">
        <v>1537</v>
      </c>
      <c r="D1502" s="22" t="s">
        <v>1549</v>
      </c>
      <c r="E1502" s="22" t="s">
        <v>1547</v>
      </c>
      <c r="F1502" s="22" t="s">
        <v>1549</v>
      </c>
      <c r="G1502" s="22" t="s">
        <v>1553</v>
      </c>
      <c r="H1502" s="22" t="s">
        <v>1540</v>
      </c>
      <c r="I1502" s="22" t="s">
        <v>1548</v>
      </c>
      <c r="J1502" s="22" t="s">
        <v>1543</v>
      </c>
      <c r="K1502" s="20" t="str">
        <f>IF(Tabela813[[#This Row],[C]]&lt;&gt;"",IF(Tabela813[[#This Row],[RED]]&lt;&gt;"",(Tabela813[[#This Row],[RED]] &amp; "."),"") &amp; CONCATENATE(Tabela813[[#This Row],[C]],".",Tabela813[[#This Row],[O]],".",Tabela813[[#This Row],[E]],".",Tabela813[[#This Row],[D1]],".",Tabela813[[#This Row],[D2]],".",Tabela813[[#This Row],[D3]],".",Tabela813[[#This Row],[T]],".",Tabela813[[#This Row],[D4]]),"")</f>
        <v>1.9.4.9.99.0.5.00</v>
      </c>
      <c r="L1502" s="23" t="s">
        <v>4579</v>
      </c>
      <c r="M1502" s="20" t="str">
        <f t="shared" si="33"/>
        <v>A</v>
      </c>
      <c r="N1502" s="20">
        <f>IF(VALUE(Tabela813[[#This Row],[RED]]) &gt; 0,1,0) + IF(VALUE(J1502)&gt;0,8,IF(VALUE(I1502)&gt;0,7,IF(VALUE(H1502)&gt;0,6,IF(VALUE(G1502)&gt;0,5,IF(VALUE(F1502)&gt;0,4,IF(VALUE(E1502)&gt;0,3,IF(VALUE(D1502)&gt;0,2,1)))))))</f>
        <v>7</v>
      </c>
      <c r="O1502" s="22"/>
      <c r="P1502" s="1" t="s">
        <v>3079</v>
      </c>
      <c r="Q1502" s="1"/>
      <c r="R1502" s="39"/>
      <c r="S1502" s="154"/>
      <c r="T1502" s="7" t="str">
        <f>Tabela813[[#This Row],[NR]]&amp;" - "&amp;Tabela813[[#This Row],[Especificação]]</f>
        <v>1.9.4.9.99.0.5.00 - Multas e Juros de Outras Receitas de Capital - Multas</v>
      </c>
    </row>
    <row r="1503" spans="1:20" x14ac:dyDescent="0.25">
      <c r="A1503" s="179"/>
      <c r="B1503" s="51"/>
      <c r="C1503" s="22" t="s">
        <v>1537</v>
      </c>
      <c r="D1503" s="22" t="s">
        <v>1549</v>
      </c>
      <c r="E1503" s="22" t="s">
        <v>1547</v>
      </c>
      <c r="F1503" s="22" t="s">
        <v>1549</v>
      </c>
      <c r="G1503" s="22" t="s">
        <v>1553</v>
      </c>
      <c r="H1503" s="22" t="s">
        <v>1540</v>
      </c>
      <c r="I1503" s="22" t="s">
        <v>1542</v>
      </c>
      <c r="J1503" s="22" t="s">
        <v>1543</v>
      </c>
      <c r="K1503" s="20" t="str">
        <f>IF(Tabela813[[#This Row],[C]]&lt;&gt;"",IF(Tabela813[[#This Row],[RED]]&lt;&gt;"",(Tabela813[[#This Row],[RED]] &amp; "."),"") &amp; CONCATENATE(Tabela813[[#This Row],[C]],".",Tabela813[[#This Row],[O]],".",Tabela813[[#This Row],[E]],".",Tabela813[[#This Row],[D1]],".",Tabela813[[#This Row],[D2]],".",Tabela813[[#This Row],[D3]],".",Tabela813[[#This Row],[T]],".",Tabela813[[#This Row],[D4]]),"")</f>
        <v>1.9.4.9.99.0.6.00</v>
      </c>
      <c r="L1503" s="23" t="s">
        <v>6268</v>
      </c>
      <c r="M1503" s="20" t="str">
        <f t="shared" si="33"/>
        <v>A</v>
      </c>
      <c r="N1503" s="20">
        <f>IF(VALUE(Tabela813[[#This Row],[RED]]) &gt; 0,1,0) + IF(VALUE(J1503)&gt;0,8,IF(VALUE(I1503)&gt;0,7,IF(VALUE(H1503)&gt;0,6,IF(VALUE(G1503)&gt;0,5,IF(VALUE(F1503)&gt;0,4,IF(VALUE(E1503)&gt;0,3,IF(VALUE(D1503)&gt;0,2,1)))))))</f>
        <v>7</v>
      </c>
      <c r="O1503" s="22"/>
      <c r="P1503" s="1" t="s">
        <v>3079</v>
      </c>
      <c r="Q1503" s="1"/>
      <c r="R1503" s="39"/>
      <c r="S1503" s="154"/>
      <c r="T1503" s="7" t="str">
        <f>Tabela813[[#This Row],[NR]]&amp;" - "&amp;Tabela813[[#This Row],[Especificação]]</f>
        <v>1.9.4.9.99.0.6.00 - Multas e Juros de Outras Receitas de Capital - Juros de Mora</v>
      </c>
    </row>
    <row r="1504" spans="1:20" x14ac:dyDescent="0.25">
      <c r="A1504" s="179"/>
      <c r="B1504" s="51"/>
      <c r="C1504" s="22" t="s">
        <v>1537</v>
      </c>
      <c r="D1504" s="22" t="s">
        <v>1549</v>
      </c>
      <c r="E1504" s="22" t="s">
        <v>1549</v>
      </c>
      <c r="F1504" s="22" t="s">
        <v>1540</v>
      </c>
      <c r="G1504" s="22" t="s">
        <v>1543</v>
      </c>
      <c r="H1504" s="22" t="s">
        <v>1540</v>
      </c>
      <c r="I1504" s="22" t="s">
        <v>1540</v>
      </c>
      <c r="J1504" s="22" t="s">
        <v>1543</v>
      </c>
      <c r="K1504" s="20" t="str">
        <f>IF(Tabela813[[#This Row],[C]]&lt;&gt;"",IF(Tabela813[[#This Row],[RED]]&lt;&gt;"",(Tabela813[[#This Row],[RED]] &amp; "."),"") &amp; CONCATENATE(Tabela813[[#This Row],[C]],".",Tabela813[[#This Row],[O]],".",Tabela813[[#This Row],[E]],".",Tabela813[[#This Row],[D1]],".",Tabela813[[#This Row],[D2]],".",Tabela813[[#This Row],[D3]],".",Tabela813[[#This Row],[T]],".",Tabela813[[#This Row],[D4]]),"")</f>
        <v>1.9.9.0.00.0.0.00</v>
      </c>
      <c r="L1504" s="23" t="s">
        <v>589</v>
      </c>
      <c r="M1504" s="20" t="str">
        <f t="shared" si="33"/>
        <v>S</v>
      </c>
      <c r="N1504" s="20">
        <f>IF(VALUE(Tabela813[[#This Row],[RED]]) &gt; 0,1,0) + IF(VALUE(J1504)&gt;0,8,IF(VALUE(I1504)&gt;0,7,IF(VALUE(H1504)&gt;0,6,IF(VALUE(G1504)&gt;0,5,IF(VALUE(F1504)&gt;0,4,IF(VALUE(E1504)&gt;0,3,IF(VALUE(D1504)&gt;0,2,1)))))))</f>
        <v>3</v>
      </c>
      <c r="O1504" s="22" t="s">
        <v>45</v>
      </c>
      <c r="P1504" s="1" t="s">
        <v>590</v>
      </c>
      <c r="Q1504" s="1"/>
      <c r="R1504" s="39"/>
      <c r="S1504" s="154" t="s">
        <v>158</v>
      </c>
      <c r="T1504" s="7" t="str">
        <f>Tabela813[[#This Row],[NR]]&amp;" - "&amp;Tabela813[[#This Row],[Especificação]]</f>
        <v>1.9.9.0.00.0.0.00 - Demais Receitas Correntes</v>
      </c>
    </row>
    <row r="1505" spans="1:20" x14ac:dyDescent="0.25">
      <c r="A1505" s="179"/>
      <c r="B1505" s="51"/>
      <c r="C1505" s="22" t="s">
        <v>1537</v>
      </c>
      <c r="D1505" s="22" t="s">
        <v>1549</v>
      </c>
      <c r="E1505" s="22" t="s">
        <v>1549</v>
      </c>
      <c r="F1505" s="22" t="s">
        <v>1549</v>
      </c>
      <c r="G1505" s="22" t="s">
        <v>1543</v>
      </c>
      <c r="H1505" s="22" t="s">
        <v>1540</v>
      </c>
      <c r="I1505" s="22" t="s">
        <v>1540</v>
      </c>
      <c r="J1505" s="22" t="s">
        <v>1543</v>
      </c>
      <c r="K1505" s="20" t="str">
        <f>IF(Tabela813[[#This Row],[C]]&lt;&gt;"",IF(Tabela813[[#This Row],[RED]]&lt;&gt;"",(Tabela813[[#This Row],[RED]] &amp; "."),"") &amp; CONCATENATE(Tabela813[[#This Row],[C]],".",Tabela813[[#This Row],[O]],".",Tabela813[[#This Row],[E]],".",Tabela813[[#This Row],[D1]],".",Tabela813[[#This Row],[D2]],".",Tabela813[[#This Row],[D3]],".",Tabela813[[#This Row],[T]],".",Tabela813[[#This Row],[D4]]),"")</f>
        <v>1.9.9.9.00.0.0.00</v>
      </c>
      <c r="L1505" s="23" t="s">
        <v>499</v>
      </c>
      <c r="M1505" s="20" t="str">
        <f t="shared" si="33"/>
        <v>S</v>
      </c>
      <c r="N1505" s="20">
        <f>IF(VALUE(Tabela813[[#This Row],[RED]]) &gt; 0,1,0) + IF(VALUE(J1505)&gt;0,8,IF(VALUE(I1505)&gt;0,7,IF(VALUE(H1505)&gt;0,6,IF(VALUE(G1505)&gt;0,5,IF(VALUE(F1505)&gt;0,4,IF(VALUE(E1505)&gt;0,3,IF(VALUE(D1505)&gt;0,2,1)))))))</f>
        <v>4</v>
      </c>
      <c r="O1505" s="22" t="s">
        <v>45</v>
      </c>
      <c r="P1505" s="1" t="s">
        <v>3080</v>
      </c>
      <c r="Q1505" s="1"/>
      <c r="R1505" s="39"/>
      <c r="S1505" s="154" t="s">
        <v>158</v>
      </c>
      <c r="T1505" s="7" t="str">
        <f>Tabela813[[#This Row],[NR]]&amp;" - "&amp;Tabela813[[#This Row],[Especificação]]</f>
        <v>1.9.9.9.00.0.0.00 - Outras Receitas Correntes</v>
      </c>
    </row>
    <row r="1506" spans="1:20" ht="45" x14ac:dyDescent="0.25">
      <c r="A1506" s="179"/>
      <c r="B1506" s="51"/>
      <c r="C1506" s="22" t="s">
        <v>1537</v>
      </c>
      <c r="D1506" s="22" t="s">
        <v>1549</v>
      </c>
      <c r="E1506" s="22" t="s">
        <v>1549</v>
      </c>
      <c r="F1506" s="22" t="s">
        <v>1549</v>
      </c>
      <c r="G1506" s="22" t="s">
        <v>1539</v>
      </c>
      <c r="H1506" s="22" t="s">
        <v>1540</v>
      </c>
      <c r="I1506" s="22" t="s">
        <v>1540</v>
      </c>
      <c r="J1506" s="22" t="s">
        <v>1543</v>
      </c>
      <c r="K1506" s="20" t="str">
        <f>IF(Tabela813[[#This Row],[C]]&lt;&gt;"",IF(Tabela813[[#This Row],[RED]]&lt;&gt;"",(Tabela813[[#This Row],[RED]] &amp; "."),"") &amp; CONCATENATE(Tabela813[[#This Row],[C]],".",Tabela813[[#This Row],[O]],".",Tabela813[[#This Row],[E]],".",Tabela813[[#This Row],[D1]],".",Tabela813[[#This Row],[D2]],".",Tabela813[[#This Row],[D3]],".",Tabela813[[#This Row],[T]],".",Tabela813[[#This Row],[D4]]),"")</f>
        <v>1.9.9.9.01.0.0.00</v>
      </c>
      <c r="L1506" s="23" t="s">
        <v>591</v>
      </c>
      <c r="M1506" s="20" t="str">
        <f t="shared" si="33"/>
        <v>S</v>
      </c>
      <c r="N1506" s="20">
        <f>IF(VALUE(Tabela813[[#This Row],[RED]]) &gt; 0,1,0) + IF(VALUE(J1506)&gt;0,8,IF(VALUE(I1506)&gt;0,7,IF(VALUE(H1506)&gt;0,6,IF(VALUE(G1506)&gt;0,5,IF(VALUE(F1506)&gt;0,4,IF(VALUE(E1506)&gt;0,3,IF(VALUE(D1506)&gt;0,2,1)))))))</f>
        <v>5</v>
      </c>
      <c r="O1506" s="22" t="s">
        <v>51</v>
      </c>
      <c r="P1506" s="1" t="s">
        <v>592</v>
      </c>
      <c r="Q1506" s="1"/>
      <c r="R1506" s="39"/>
      <c r="S1506" s="154" t="s">
        <v>158</v>
      </c>
      <c r="T1506" s="7" t="str">
        <f>Tabela813[[#This Row],[NR]]&amp;" - "&amp;Tabela813[[#This Row],[Especificação]]</f>
        <v>1.9.9.9.01.0.0.00 - Aportes Periódicos para Amortização de Déficit Atuarial do Regimes Próprios de Previdência e Sistema de Proteção Social</v>
      </c>
    </row>
    <row r="1507" spans="1:20" ht="45" x14ac:dyDescent="0.25">
      <c r="A1507" s="179"/>
      <c r="B1507" s="51"/>
      <c r="C1507" s="22" t="s">
        <v>1537</v>
      </c>
      <c r="D1507" s="22" t="s">
        <v>1549</v>
      </c>
      <c r="E1507" s="22" t="s">
        <v>1549</v>
      </c>
      <c r="F1507" s="22" t="s">
        <v>1549</v>
      </c>
      <c r="G1507" s="22" t="s">
        <v>1539</v>
      </c>
      <c r="H1507" s="22" t="s">
        <v>1540</v>
      </c>
      <c r="I1507" s="22" t="s">
        <v>1537</v>
      </c>
      <c r="J1507" s="22" t="s">
        <v>1543</v>
      </c>
      <c r="K1507" s="20" t="str">
        <f>IF(Tabela813[[#This Row],[C]]&lt;&gt;"",IF(Tabela813[[#This Row],[RED]]&lt;&gt;"",(Tabela813[[#This Row],[RED]] &amp; "."),"") &amp; CONCATENATE(Tabela813[[#This Row],[C]],".",Tabela813[[#This Row],[O]],".",Tabela813[[#This Row],[E]],".",Tabela813[[#This Row],[D1]],".",Tabela813[[#This Row],[D2]],".",Tabela813[[#This Row],[D3]],".",Tabela813[[#This Row],[T]],".",Tabela813[[#This Row],[D4]]),"")</f>
        <v>1.9.9.9.01.0.1.00</v>
      </c>
      <c r="L1507" s="23" t="s">
        <v>1478</v>
      </c>
      <c r="M1507" s="20" t="str">
        <f t="shared" si="33"/>
        <v>A</v>
      </c>
      <c r="N1507" s="20">
        <f>IF(VALUE(Tabela813[[#This Row],[RED]]) &gt; 0,1,0) + IF(VALUE(J1507)&gt;0,8,IF(VALUE(I1507)&gt;0,7,IF(VALUE(H1507)&gt;0,6,IF(VALUE(G1507)&gt;0,5,IF(VALUE(F1507)&gt;0,4,IF(VALUE(E1507)&gt;0,3,IF(VALUE(D1507)&gt;0,2,1)))))))</f>
        <v>7</v>
      </c>
      <c r="O1507" s="22" t="s">
        <v>51</v>
      </c>
      <c r="P1507" s="1" t="s">
        <v>592</v>
      </c>
      <c r="Q1507" s="1"/>
      <c r="R1507" s="39"/>
      <c r="S1507" s="154" t="s">
        <v>158</v>
      </c>
      <c r="T1507" s="7" t="str">
        <f>Tabela813[[#This Row],[NR]]&amp;" - "&amp;Tabela813[[#This Row],[Especificação]]</f>
        <v>1.9.9.9.01.0.1.00 - Aportes Periódicos para Amortização de Déficit Atuarial do Regimes Próprios de Previdência e Sistema de Proteção Social - Principal</v>
      </c>
    </row>
    <row r="1508" spans="1:20" ht="45" x14ac:dyDescent="0.25">
      <c r="A1508" s="179"/>
      <c r="B1508" s="51"/>
      <c r="C1508" s="22" t="s">
        <v>1537</v>
      </c>
      <c r="D1508" s="22" t="s">
        <v>1549</v>
      </c>
      <c r="E1508" s="22" t="s">
        <v>1549</v>
      </c>
      <c r="F1508" s="22" t="s">
        <v>1549</v>
      </c>
      <c r="G1508" s="22" t="s">
        <v>1539</v>
      </c>
      <c r="H1508" s="22" t="s">
        <v>1540</v>
      </c>
      <c r="I1508" s="22" t="s">
        <v>1546</v>
      </c>
      <c r="J1508" s="22" t="s">
        <v>1543</v>
      </c>
      <c r="K1508" s="20" t="str">
        <f>IF(Tabela813[[#This Row],[C]]&lt;&gt;"",IF(Tabela813[[#This Row],[RED]]&lt;&gt;"",(Tabela813[[#This Row],[RED]] &amp; "."),"") &amp; CONCATENATE(Tabela813[[#This Row],[C]],".",Tabela813[[#This Row],[O]],".",Tabela813[[#This Row],[E]],".",Tabela813[[#This Row],[D1]],".",Tabela813[[#This Row],[D2]],".",Tabela813[[#This Row],[D3]],".",Tabela813[[#This Row],[T]],".",Tabela813[[#This Row],[D4]]),"")</f>
        <v>1.9.9.9.01.0.2.00</v>
      </c>
      <c r="L1508" s="23" t="s">
        <v>1479</v>
      </c>
      <c r="M1508" s="20" t="str">
        <f t="shared" si="33"/>
        <v>A</v>
      </c>
      <c r="N1508" s="20">
        <f>IF(VALUE(Tabela813[[#This Row],[RED]]) &gt; 0,1,0) + IF(VALUE(J1508)&gt;0,8,IF(VALUE(I1508)&gt;0,7,IF(VALUE(H1508)&gt;0,6,IF(VALUE(G1508)&gt;0,5,IF(VALUE(F1508)&gt;0,4,IF(VALUE(E1508)&gt;0,3,IF(VALUE(D1508)&gt;0,2,1)))))))</f>
        <v>7</v>
      </c>
      <c r="O1508" s="22" t="s">
        <v>51</v>
      </c>
      <c r="P1508" s="1" t="s">
        <v>592</v>
      </c>
      <c r="Q1508" s="1"/>
      <c r="R1508" s="39"/>
      <c r="S1508" s="154" t="s">
        <v>158</v>
      </c>
      <c r="T1508" s="7" t="str">
        <f>Tabela813[[#This Row],[NR]]&amp;" - "&amp;Tabela813[[#This Row],[Especificação]]</f>
        <v>1.9.9.9.01.0.2.00 - Aportes Periódicos para Amortização de Déficit Atuarial do Regimes Próprios de Previdência e Sistema de Proteção Social - Multas e Juros de Mora</v>
      </c>
    </row>
    <row r="1509" spans="1:20" ht="45" x14ac:dyDescent="0.25">
      <c r="A1509" s="179"/>
      <c r="B1509" s="51"/>
      <c r="C1509" s="22" t="s">
        <v>1537</v>
      </c>
      <c r="D1509" s="22" t="s">
        <v>1549</v>
      </c>
      <c r="E1509" s="22" t="s">
        <v>1549</v>
      </c>
      <c r="F1509" s="22" t="s">
        <v>1549</v>
      </c>
      <c r="G1509" s="22" t="s">
        <v>1539</v>
      </c>
      <c r="H1509" s="22" t="s">
        <v>1540</v>
      </c>
      <c r="I1509" s="22" t="s">
        <v>1548</v>
      </c>
      <c r="J1509" s="22" t="s">
        <v>1543</v>
      </c>
      <c r="K1509" s="20" t="str">
        <f>IF(Tabela813[[#This Row],[C]]&lt;&gt;"",IF(Tabela813[[#This Row],[RED]]&lt;&gt;"",(Tabela813[[#This Row],[RED]] &amp; "."),"") &amp; CONCATENATE(Tabela813[[#This Row],[C]],".",Tabela813[[#This Row],[O]],".",Tabela813[[#This Row],[E]],".",Tabela813[[#This Row],[D1]],".",Tabela813[[#This Row],[D2]],".",Tabela813[[#This Row],[D3]],".",Tabela813[[#This Row],[T]],".",Tabela813[[#This Row],[D4]]),"")</f>
        <v>1.9.9.9.01.0.5.00</v>
      </c>
      <c r="L1509" s="23" t="s">
        <v>1480</v>
      </c>
      <c r="M1509" s="20" t="str">
        <f t="shared" si="33"/>
        <v>A</v>
      </c>
      <c r="N1509" s="20">
        <f>IF(VALUE(Tabela813[[#This Row],[RED]]) &gt; 0,1,0) + IF(VALUE(J1509)&gt;0,8,IF(VALUE(I1509)&gt;0,7,IF(VALUE(H1509)&gt;0,6,IF(VALUE(G1509)&gt;0,5,IF(VALUE(F1509)&gt;0,4,IF(VALUE(E1509)&gt;0,3,IF(VALUE(D1509)&gt;0,2,1)))))))</f>
        <v>7</v>
      </c>
      <c r="O1509" s="22" t="s">
        <v>51</v>
      </c>
      <c r="P1509" s="1" t="s">
        <v>592</v>
      </c>
      <c r="Q1509" s="1"/>
      <c r="R1509" s="39"/>
      <c r="S1509" s="154" t="s">
        <v>158</v>
      </c>
      <c r="T1509" s="7" t="str">
        <f>Tabela813[[#This Row],[NR]]&amp;" - "&amp;Tabela813[[#This Row],[Especificação]]</f>
        <v>1.9.9.9.01.0.5.00 - Aportes Periódicos para Amortização de Déficit Atuarial do Regimes Próprios de Previdência e Sistema de Proteção Social - Multas</v>
      </c>
    </row>
    <row r="1510" spans="1:20" ht="45" x14ac:dyDescent="0.25">
      <c r="A1510" s="179"/>
      <c r="B1510" s="51"/>
      <c r="C1510" s="22" t="s">
        <v>1537</v>
      </c>
      <c r="D1510" s="22" t="s">
        <v>1549</v>
      </c>
      <c r="E1510" s="22" t="s">
        <v>1549</v>
      </c>
      <c r="F1510" s="22" t="s">
        <v>1549</v>
      </c>
      <c r="G1510" s="22" t="s">
        <v>1539</v>
      </c>
      <c r="H1510" s="22" t="s">
        <v>1540</v>
      </c>
      <c r="I1510" s="22" t="s">
        <v>1542</v>
      </c>
      <c r="J1510" s="22" t="s">
        <v>1543</v>
      </c>
      <c r="K1510" s="20" t="str">
        <f>IF(Tabela813[[#This Row],[C]]&lt;&gt;"",IF(Tabela813[[#This Row],[RED]]&lt;&gt;"",(Tabela813[[#This Row],[RED]] &amp; "."),"") &amp; CONCATENATE(Tabela813[[#This Row],[C]],".",Tabela813[[#This Row],[O]],".",Tabela813[[#This Row],[E]],".",Tabela813[[#This Row],[D1]],".",Tabela813[[#This Row],[D2]],".",Tabela813[[#This Row],[D3]],".",Tabela813[[#This Row],[T]],".",Tabela813[[#This Row],[D4]]),"")</f>
        <v>1.9.9.9.01.0.6.00</v>
      </c>
      <c r="L1510" s="1" t="s">
        <v>1481</v>
      </c>
      <c r="M1510" s="20" t="str">
        <f t="shared" si="33"/>
        <v>A</v>
      </c>
      <c r="N1510" s="20">
        <f>IF(VALUE(Tabela813[[#This Row],[RED]]) &gt; 0,1,0) + IF(VALUE(J1510)&gt;0,8,IF(VALUE(I1510)&gt;0,7,IF(VALUE(H1510)&gt;0,6,IF(VALUE(G1510)&gt;0,5,IF(VALUE(F1510)&gt;0,4,IF(VALUE(E1510)&gt;0,3,IF(VALUE(D1510)&gt;0,2,1)))))))</f>
        <v>7</v>
      </c>
      <c r="O1510" s="22" t="s">
        <v>51</v>
      </c>
      <c r="P1510" s="1" t="s">
        <v>592</v>
      </c>
      <c r="Q1510" s="1"/>
      <c r="R1510" s="39"/>
      <c r="S1510" s="154" t="s">
        <v>158</v>
      </c>
      <c r="T1510" s="7" t="str">
        <f>Tabela813[[#This Row],[NR]]&amp;" - "&amp;Tabela813[[#This Row],[Especificação]]</f>
        <v>1.9.9.9.01.0.6.00 - Aportes Periódicos para Amortização de Déficit Atuarial do Regimes Próprios de Previdência e Sistema de Proteção Social - Juros de Mora</v>
      </c>
    </row>
    <row r="1511" spans="1:20" ht="30" x14ac:dyDescent="0.25">
      <c r="A1511" s="179"/>
      <c r="B1511" s="51"/>
      <c r="C1511" s="22" t="s">
        <v>1537</v>
      </c>
      <c r="D1511" s="22" t="s">
        <v>1549</v>
      </c>
      <c r="E1511" s="22" t="s">
        <v>1549</v>
      </c>
      <c r="F1511" s="22" t="s">
        <v>1549</v>
      </c>
      <c r="G1511" s="22" t="s">
        <v>1550</v>
      </c>
      <c r="H1511" s="22" t="s">
        <v>1540</v>
      </c>
      <c r="I1511" s="22" t="s">
        <v>1540</v>
      </c>
      <c r="J1511" s="22" t="s">
        <v>1543</v>
      </c>
      <c r="K1511" s="20" t="str">
        <f>IF(Tabela813[[#This Row],[C]]&lt;&gt;"",IF(Tabela813[[#This Row],[RED]]&lt;&gt;"",(Tabela813[[#This Row],[RED]] &amp; "."),"") &amp; CONCATENATE(Tabela813[[#This Row],[C]],".",Tabela813[[#This Row],[O]],".",Tabela813[[#This Row],[E]],".",Tabela813[[#This Row],[D1]],".",Tabela813[[#This Row],[D2]],".",Tabela813[[#This Row],[D3]],".",Tabela813[[#This Row],[T]],".",Tabela813[[#This Row],[D4]]),"")</f>
        <v>1.9.9.9.03.0.0.00</v>
      </c>
      <c r="L1511" s="1" t="s">
        <v>6269</v>
      </c>
      <c r="M1511" s="20" t="str">
        <f t="shared" si="33"/>
        <v>S</v>
      </c>
      <c r="N1511" s="20">
        <f>IF(VALUE(Tabela813[[#This Row],[RED]]) &gt; 0,1,0) + IF(VALUE(J1511)&gt;0,8,IF(VALUE(I1511)&gt;0,7,IF(VALUE(H1511)&gt;0,6,IF(VALUE(G1511)&gt;0,5,IF(VALUE(F1511)&gt;0,4,IF(VALUE(E1511)&gt;0,3,IF(VALUE(D1511)&gt;0,2,1)))))))</f>
        <v>5</v>
      </c>
      <c r="O1511" s="22" t="s">
        <v>51</v>
      </c>
      <c r="P1511" s="1" t="s">
        <v>4522</v>
      </c>
      <c r="Q1511" s="1" t="s">
        <v>4516</v>
      </c>
      <c r="R1511" s="39"/>
      <c r="S1511" s="154"/>
      <c r="T1511" s="7" t="str">
        <f>Tabela813[[#This Row],[NR]]&amp;" - "&amp;Tabela813[[#This Row],[Especificação]]</f>
        <v>1.9.9.9.03.0.0.00 - Compensações Financeiras Entre Os Regimes de Previdência</v>
      </c>
    </row>
    <row r="1512" spans="1:20" ht="30" x14ac:dyDescent="0.25">
      <c r="A1512" s="179"/>
      <c r="B1512" s="51"/>
      <c r="C1512" s="22" t="s">
        <v>1537</v>
      </c>
      <c r="D1512" s="22" t="s">
        <v>1549</v>
      </c>
      <c r="E1512" s="22" t="s">
        <v>1549</v>
      </c>
      <c r="F1512" s="22" t="s">
        <v>1549</v>
      </c>
      <c r="G1512" s="22" t="s">
        <v>1550</v>
      </c>
      <c r="H1512" s="22" t="s">
        <v>1540</v>
      </c>
      <c r="I1512" s="22" t="s">
        <v>1537</v>
      </c>
      <c r="J1512" s="22" t="s">
        <v>1543</v>
      </c>
      <c r="K1512" s="20" t="str">
        <f>IF(Tabela813[[#This Row],[C]]&lt;&gt;"",IF(Tabela813[[#This Row],[RED]]&lt;&gt;"",(Tabela813[[#This Row],[RED]] &amp; "."),"") &amp; CONCATENATE(Tabela813[[#This Row],[C]],".",Tabela813[[#This Row],[O]],".",Tabela813[[#This Row],[E]],".",Tabela813[[#This Row],[D1]],".",Tabela813[[#This Row],[D2]],".",Tabela813[[#This Row],[D3]],".",Tabela813[[#This Row],[T]],".",Tabela813[[#This Row],[D4]]),"")</f>
        <v>1.9.9.9.03.0.1.00</v>
      </c>
      <c r="L1512" s="1" t="s">
        <v>6270</v>
      </c>
      <c r="M1512" s="20" t="str">
        <f t="shared" si="33"/>
        <v>A</v>
      </c>
      <c r="N1512" s="20">
        <f>IF(VALUE(Tabela813[[#This Row],[RED]]) &gt; 0,1,0) + IF(VALUE(J1512)&gt;0,8,IF(VALUE(I1512)&gt;0,7,IF(VALUE(H1512)&gt;0,6,IF(VALUE(G1512)&gt;0,5,IF(VALUE(F1512)&gt;0,4,IF(VALUE(E1512)&gt;0,3,IF(VALUE(D1512)&gt;0,2,1)))))))</f>
        <v>7</v>
      </c>
      <c r="O1512" s="22" t="s">
        <v>51</v>
      </c>
      <c r="P1512" s="1" t="s">
        <v>4522</v>
      </c>
      <c r="Q1512" s="1" t="s">
        <v>4516</v>
      </c>
      <c r="R1512" s="39"/>
      <c r="S1512" s="154"/>
      <c r="T1512" s="7" t="str">
        <f>Tabela813[[#This Row],[NR]]&amp;" - "&amp;Tabela813[[#This Row],[Especificação]]</f>
        <v>1.9.9.9.03.0.1.00 - Compensações Financeiras Entre Os Regimes de Previdência - Principal</v>
      </c>
    </row>
    <row r="1513" spans="1:20" ht="30" x14ac:dyDescent="0.25">
      <c r="A1513" s="179"/>
      <c r="B1513" s="51"/>
      <c r="C1513" s="22" t="s">
        <v>1537</v>
      </c>
      <c r="D1513" s="22" t="s">
        <v>1549</v>
      </c>
      <c r="E1513" s="22" t="s">
        <v>1549</v>
      </c>
      <c r="F1513" s="22" t="s">
        <v>1549</v>
      </c>
      <c r="G1513" s="22" t="s">
        <v>1550</v>
      </c>
      <c r="H1513" s="22" t="s">
        <v>1540</v>
      </c>
      <c r="I1513" s="22" t="s">
        <v>1546</v>
      </c>
      <c r="J1513" s="22" t="s">
        <v>1543</v>
      </c>
      <c r="K1513" s="20" t="str">
        <f>IF(Tabela813[[#This Row],[C]]&lt;&gt;"",IF(Tabela813[[#This Row],[RED]]&lt;&gt;"",(Tabela813[[#This Row],[RED]] &amp; "."),"") &amp; CONCATENATE(Tabela813[[#This Row],[C]],".",Tabela813[[#This Row],[O]],".",Tabela813[[#This Row],[E]],".",Tabela813[[#This Row],[D1]],".",Tabela813[[#This Row],[D2]],".",Tabela813[[#This Row],[D3]],".",Tabela813[[#This Row],[T]],".",Tabela813[[#This Row],[D4]]),"")</f>
        <v>1.9.9.9.03.0.2.00</v>
      </c>
      <c r="L1513" s="1" t="s">
        <v>6271</v>
      </c>
      <c r="M1513" s="20" t="str">
        <f t="shared" si="33"/>
        <v>A</v>
      </c>
      <c r="N1513" s="20">
        <f>IF(VALUE(Tabela813[[#This Row],[RED]]) &gt; 0,1,0) + IF(VALUE(J1513)&gt;0,8,IF(VALUE(I1513)&gt;0,7,IF(VALUE(H1513)&gt;0,6,IF(VALUE(G1513)&gt;0,5,IF(VALUE(F1513)&gt;0,4,IF(VALUE(E1513)&gt;0,3,IF(VALUE(D1513)&gt;0,2,1)))))))</f>
        <v>7</v>
      </c>
      <c r="O1513" s="22" t="s">
        <v>51</v>
      </c>
      <c r="P1513" s="1" t="s">
        <v>4522</v>
      </c>
      <c r="Q1513" s="1" t="s">
        <v>4516</v>
      </c>
      <c r="R1513" s="39"/>
      <c r="S1513" s="154"/>
      <c r="T1513" s="7" t="str">
        <f>Tabela813[[#This Row],[NR]]&amp;" - "&amp;Tabela813[[#This Row],[Especificação]]</f>
        <v>1.9.9.9.03.0.2.00 - Compensações Financeiras Entre Os Regimes de Previdência - Multas e Juros de Mora</v>
      </c>
    </row>
    <row r="1514" spans="1:20" ht="30" x14ac:dyDescent="0.25">
      <c r="A1514" s="179"/>
      <c r="B1514" s="51"/>
      <c r="C1514" s="22" t="s">
        <v>1537</v>
      </c>
      <c r="D1514" s="22" t="s">
        <v>1549</v>
      </c>
      <c r="E1514" s="22" t="s">
        <v>1549</v>
      </c>
      <c r="F1514" s="22" t="s">
        <v>1549</v>
      </c>
      <c r="G1514" s="22" t="s">
        <v>1550</v>
      </c>
      <c r="H1514" s="22" t="s">
        <v>1540</v>
      </c>
      <c r="I1514" s="22" t="s">
        <v>1538</v>
      </c>
      <c r="J1514" s="22" t="s">
        <v>1543</v>
      </c>
      <c r="K1514" s="20" t="str">
        <f>IF(Tabela813[[#This Row],[C]]&lt;&gt;"",IF(Tabela813[[#This Row],[RED]]&lt;&gt;"",(Tabela813[[#This Row],[RED]] &amp; "."),"") &amp; CONCATENATE(Tabela813[[#This Row],[C]],".",Tabela813[[#This Row],[O]],".",Tabela813[[#This Row],[E]],".",Tabela813[[#This Row],[D1]],".",Tabela813[[#This Row],[D2]],".",Tabela813[[#This Row],[D3]],".",Tabela813[[#This Row],[T]],".",Tabela813[[#This Row],[D4]]),"")</f>
        <v>1.9.9.9.03.0.3.00</v>
      </c>
      <c r="L1514" s="23" t="s">
        <v>6272</v>
      </c>
      <c r="M1514" s="20" t="str">
        <f t="shared" si="33"/>
        <v>A</v>
      </c>
      <c r="N1514" s="20">
        <f>IF(VALUE(Tabela813[[#This Row],[RED]]) &gt; 0,1,0) + IF(VALUE(J1514)&gt;0,8,IF(VALUE(I1514)&gt;0,7,IF(VALUE(H1514)&gt;0,6,IF(VALUE(G1514)&gt;0,5,IF(VALUE(F1514)&gt;0,4,IF(VALUE(E1514)&gt;0,3,IF(VALUE(D1514)&gt;0,2,1)))))))</f>
        <v>7</v>
      </c>
      <c r="O1514" s="22" t="s">
        <v>51</v>
      </c>
      <c r="P1514" s="1" t="s">
        <v>4522</v>
      </c>
      <c r="Q1514" s="1" t="s">
        <v>4516</v>
      </c>
      <c r="R1514" s="39"/>
      <c r="S1514" s="154"/>
      <c r="T1514" s="7" t="str">
        <f>Tabela813[[#This Row],[NR]]&amp;" - "&amp;Tabela813[[#This Row],[Especificação]]</f>
        <v>1.9.9.9.03.0.3.00 - Compensações Financeiras Entre Os Regimes de Previdência - Dívida Ativa</v>
      </c>
    </row>
    <row r="1515" spans="1:20" ht="30" x14ac:dyDescent="0.25">
      <c r="A1515" s="179"/>
      <c r="B1515" s="51"/>
      <c r="C1515" s="34" t="s">
        <v>1537</v>
      </c>
      <c r="D1515" s="34" t="s">
        <v>1549</v>
      </c>
      <c r="E1515" s="34" t="s">
        <v>1549</v>
      </c>
      <c r="F1515" s="34" t="s">
        <v>1549</v>
      </c>
      <c r="G1515" s="34" t="s">
        <v>1550</v>
      </c>
      <c r="H1515" s="34" t="s">
        <v>1540</v>
      </c>
      <c r="I1515" s="34" t="s">
        <v>1547</v>
      </c>
      <c r="J1515" s="34" t="s">
        <v>1543</v>
      </c>
      <c r="K1515" s="20" t="str">
        <f>IF(Tabela813[[#This Row],[C]]&lt;&gt;"",IF(Tabela813[[#This Row],[RED]]&lt;&gt;"",(Tabela813[[#This Row],[RED]] &amp; "."),"") &amp; CONCATENATE(Tabela813[[#This Row],[C]],".",Tabela813[[#This Row],[O]],".",Tabela813[[#This Row],[E]],".",Tabela813[[#This Row],[D1]],".",Tabela813[[#This Row],[D2]],".",Tabela813[[#This Row],[D3]],".",Tabela813[[#This Row],[T]],".",Tabela813[[#This Row],[D4]]),"")</f>
        <v>1.9.9.9.03.0.4.00</v>
      </c>
      <c r="L1515" s="1" t="s">
        <v>6273</v>
      </c>
      <c r="M1515" s="20" t="str">
        <f t="shared" si="33"/>
        <v>A</v>
      </c>
      <c r="N1515" s="20">
        <f>IF(VALUE(Tabela813[[#This Row],[RED]]) &gt; 0,1,0) + IF(VALUE(J1515)&gt;0,8,IF(VALUE(I1515)&gt;0,7,IF(VALUE(H1515)&gt;0,6,IF(VALUE(G1515)&gt;0,5,IF(VALUE(F1515)&gt;0,4,IF(VALUE(E1515)&gt;0,3,IF(VALUE(D1515)&gt;0,2,1)))))))</f>
        <v>7</v>
      </c>
      <c r="O1515" s="20" t="s">
        <v>51</v>
      </c>
      <c r="P1515" s="1" t="s">
        <v>4522</v>
      </c>
      <c r="Q1515" s="1" t="s">
        <v>4516</v>
      </c>
      <c r="R1515" s="39"/>
      <c r="S1515" s="154"/>
      <c r="T1515" s="7" t="str">
        <f>Tabela813[[#This Row],[NR]]&amp;" - "&amp;Tabela813[[#This Row],[Especificação]]</f>
        <v>1.9.9.9.03.0.4.00 - Compensações Financeiras Entre Os Regimes de Previdência - Dívida Ativa - Multas e Juros de Mora da Dívida Ativa</v>
      </c>
    </row>
    <row r="1516" spans="1:20" ht="30" x14ac:dyDescent="0.25">
      <c r="A1516" s="179"/>
      <c r="B1516" s="51"/>
      <c r="C1516" s="22" t="s">
        <v>1537</v>
      </c>
      <c r="D1516" s="22" t="s">
        <v>1549</v>
      </c>
      <c r="E1516" s="22" t="s">
        <v>1549</v>
      </c>
      <c r="F1516" s="22" t="s">
        <v>1549</v>
      </c>
      <c r="G1516" s="22" t="s">
        <v>1550</v>
      </c>
      <c r="H1516" s="22" t="s">
        <v>1540</v>
      </c>
      <c r="I1516" s="22" t="s">
        <v>1548</v>
      </c>
      <c r="J1516" s="22" t="s">
        <v>1543</v>
      </c>
      <c r="K1516" s="20" t="str">
        <f>IF(Tabela813[[#This Row],[C]]&lt;&gt;"",IF(Tabela813[[#This Row],[RED]]&lt;&gt;"",(Tabela813[[#This Row],[RED]] &amp; "."),"") &amp; CONCATENATE(Tabela813[[#This Row],[C]],".",Tabela813[[#This Row],[O]],".",Tabela813[[#This Row],[E]],".",Tabela813[[#This Row],[D1]],".",Tabela813[[#This Row],[D2]],".",Tabela813[[#This Row],[D3]],".",Tabela813[[#This Row],[T]],".",Tabela813[[#This Row],[D4]]),"")</f>
        <v>1.9.9.9.03.0.5.00</v>
      </c>
      <c r="L1516" s="1" t="s">
        <v>6274</v>
      </c>
      <c r="M1516" s="20" t="str">
        <f t="shared" si="33"/>
        <v>A</v>
      </c>
      <c r="N1516" s="20">
        <f>IF(VALUE(Tabela813[[#This Row],[RED]]) &gt; 0,1,0) + IF(VALUE(J1516)&gt;0,8,IF(VALUE(I1516)&gt;0,7,IF(VALUE(H1516)&gt;0,6,IF(VALUE(G1516)&gt;0,5,IF(VALUE(F1516)&gt;0,4,IF(VALUE(E1516)&gt;0,3,IF(VALUE(D1516)&gt;0,2,1)))))))</f>
        <v>7</v>
      </c>
      <c r="O1516" s="20" t="s">
        <v>51</v>
      </c>
      <c r="P1516" s="1" t="s">
        <v>4522</v>
      </c>
      <c r="Q1516" s="1" t="s">
        <v>4516</v>
      </c>
      <c r="R1516" s="39"/>
      <c r="S1516" s="154"/>
      <c r="T1516" s="7" t="str">
        <f>Tabela813[[#This Row],[NR]]&amp;" - "&amp;Tabela813[[#This Row],[Especificação]]</f>
        <v>1.9.9.9.03.0.5.00 - Compensações Financeiras Entre Os Regimes de Previdência - Multas</v>
      </c>
    </row>
    <row r="1517" spans="1:20" ht="30" x14ac:dyDescent="0.25">
      <c r="A1517" s="179"/>
      <c r="B1517" s="51"/>
      <c r="C1517" s="22" t="s">
        <v>1537</v>
      </c>
      <c r="D1517" s="22" t="s">
        <v>1549</v>
      </c>
      <c r="E1517" s="22" t="s">
        <v>1549</v>
      </c>
      <c r="F1517" s="22" t="s">
        <v>1549</v>
      </c>
      <c r="G1517" s="22" t="s">
        <v>1550</v>
      </c>
      <c r="H1517" s="22" t="s">
        <v>1540</v>
      </c>
      <c r="I1517" s="22" t="s">
        <v>1542</v>
      </c>
      <c r="J1517" s="22" t="s">
        <v>1543</v>
      </c>
      <c r="K1517" s="20" t="str">
        <f>IF(Tabela813[[#This Row],[C]]&lt;&gt;"",IF(Tabela813[[#This Row],[RED]]&lt;&gt;"",(Tabela813[[#This Row],[RED]] &amp; "."),"") &amp; CONCATENATE(Tabela813[[#This Row],[C]],".",Tabela813[[#This Row],[O]],".",Tabela813[[#This Row],[E]],".",Tabela813[[#This Row],[D1]],".",Tabela813[[#This Row],[D2]],".",Tabela813[[#This Row],[D3]],".",Tabela813[[#This Row],[T]],".",Tabela813[[#This Row],[D4]]),"")</f>
        <v>1.9.9.9.03.0.6.00</v>
      </c>
      <c r="L1517" s="1" t="s">
        <v>6275</v>
      </c>
      <c r="M1517" s="20" t="str">
        <f t="shared" si="33"/>
        <v>A</v>
      </c>
      <c r="N1517" s="20">
        <f>IF(VALUE(Tabela813[[#This Row],[RED]]) &gt; 0,1,0) + IF(VALUE(J1517)&gt;0,8,IF(VALUE(I1517)&gt;0,7,IF(VALUE(H1517)&gt;0,6,IF(VALUE(G1517)&gt;0,5,IF(VALUE(F1517)&gt;0,4,IF(VALUE(E1517)&gt;0,3,IF(VALUE(D1517)&gt;0,2,1)))))))</f>
        <v>7</v>
      </c>
      <c r="O1517" s="20" t="s">
        <v>51</v>
      </c>
      <c r="P1517" s="1" t="s">
        <v>4522</v>
      </c>
      <c r="Q1517" s="1" t="s">
        <v>4516</v>
      </c>
      <c r="R1517" s="39"/>
      <c r="S1517" s="154"/>
      <c r="T1517" s="7" t="str">
        <f>Tabela813[[#This Row],[NR]]&amp;" - "&amp;Tabela813[[#This Row],[Especificação]]</f>
        <v>1.9.9.9.03.0.6.00 - Compensações Financeiras Entre Os Regimes de Previdência - Juros de Mora</v>
      </c>
    </row>
    <row r="1518" spans="1:20" ht="30" x14ac:dyDescent="0.25">
      <c r="A1518" s="179"/>
      <c r="B1518" s="51"/>
      <c r="C1518" s="22" t="s">
        <v>1537</v>
      </c>
      <c r="D1518" s="22" t="s">
        <v>1549</v>
      </c>
      <c r="E1518" s="22" t="s">
        <v>1549</v>
      </c>
      <c r="F1518" s="22" t="s">
        <v>1549</v>
      </c>
      <c r="G1518" s="22" t="s">
        <v>1550</v>
      </c>
      <c r="H1518" s="22" t="s">
        <v>1540</v>
      </c>
      <c r="I1518" s="22" t="s">
        <v>1544</v>
      </c>
      <c r="J1518" s="22" t="s">
        <v>1543</v>
      </c>
      <c r="K1518" s="20" t="str">
        <f>IF(Tabela813[[#This Row],[C]]&lt;&gt;"",IF(Tabela813[[#This Row],[RED]]&lt;&gt;"",(Tabela813[[#This Row],[RED]] &amp; "."),"") &amp; CONCATENATE(Tabela813[[#This Row],[C]],".",Tabela813[[#This Row],[O]],".",Tabela813[[#This Row],[E]],".",Tabela813[[#This Row],[D1]],".",Tabela813[[#This Row],[D2]],".",Tabela813[[#This Row],[D3]],".",Tabela813[[#This Row],[T]],".",Tabela813[[#This Row],[D4]]),"")</f>
        <v>1.9.9.9.03.0.7.00</v>
      </c>
      <c r="L1518" s="1" t="s">
        <v>6276</v>
      </c>
      <c r="M1518" s="20" t="str">
        <f t="shared" si="33"/>
        <v>A</v>
      </c>
      <c r="N1518" s="20">
        <f>IF(VALUE(Tabela813[[#This Row],[RED]]) &gt; 0,1,0) + IF(VALUE(J1518)&gt;0,8,IF(VALUE(I1518)&gt;0,7,IF(VALUE(H1518)&gt;0,6,IF(VALUE(G1518)&gt;0,5,IF(VALUE(F1518)&gt;0,4,IF(VALUE(E1518)&gt;0,3,IF(VALUE(D1518)&gt;0,2,1)))))))</f>
        <v>7</v>
      </c>
      <c r="O1518" s="20" t="s">
        <v>51</v>
      </c>
      <c r="P1518" s="1" t="s">
        <v>4522</v>
      </c>
      <c r="Q1518" s="1" t="s">
        <v>4516</v>
      </c>
      <c r="R1518" s="39"/>
      <c r="S1518" s="154"/>
      <c r="T1518" s="7" t="str">
        <f>Tabela813[[#This Row],[NR]]&amp;" - "&amp;Tabela813[[#This Row],[Especificação]]</f>
        <v>1.9.9.9.03.0.7.00 - Compensações Financeiras Entre Os Regimes de Previdência - Dívida Ativa - Multas da Dívida Ativa</v>
      </c>
    </row>
    <row r="1519" spans="1:20" ht="30" x14ac:dyDescent="0.25">
      <c r="A1519" s="179"/>
      <c r="B1519" s="51"/>
      <c r="C1519" s="22" t="s">
        <v>1537</v>
      </c>
      <c r="D1519" s="22" t="s">
        <v>1549</v>
      </c>
      <c r="E1519" s="22" t="s">
        <v>1549</v>
      </c>
      <c r="F1519" s="22" t="s">
        <v>1549</v>
      </c>
      <c r="G1519" s="22" t="s">
        <v>1550</v>
      </c>
      <c r="H1519" s="22" t="s">
        <v>1540</v>
      </c>
      <c r="I1519" s="22" t="s">
        <v>1545</v>
      </c>
      <c r="J1519" s="22" t="s">
        <v>1543</v>
      </c>
      <c r="K1519" s="20" t="str">
        <f>IF(Tabela813[[#This Row],[C]]&lt;&gt;"",IF(Tabela813[[#This Row],[RED]]&lt;&gt;"",(Tabela813[[#This Row],[RED]] &amp; "."),"") &amp; CONCATENATE(Tabela813[[#This Row],[C]],".",Tabela813[[#This Row],[O]],".",Tabela813[[#This Row],[E]],".",Tabela813[[#This Row],[D1]],".",Tabela813[[#This Row],[D2]],".",Tabela813[[#This Row],[D3]],".",Tabela813[[#This Row],[T]],".",Tabela813[[#This Row],[D4]]),"")</f>
        <v>1.9.9.9.03.0.8.00</v>
      </c>
      <c r="L1519" s="1" t="s">
        <v>6277</v>
      </c>
      <c r="M1519" s="20" t="str">
        <f t="shared" si="33"/>
        <v>A</v>
      </c>
      <c r="N1519" s="20">
        <f>IF(VALUE(Tabela813[[#This Row],[RED]]) &gt; 0,1,0) + IF(VALUE(J1519)&gt;0,8,IF(VALUE(I1519)&gt;0,7,IF(VALUE(H1519)&gt;0,6,IF(VALUE(G1519)&gt;0,5,IF(VALUE(F1519)&gt;0,4,IF(VALUE(E1519)&gt;0,3,IF(VALUE(D1519)&gt;0,2,1)))))))</f>
        <v>7</v>
      </c>
      <c r="O1519" s="20" t="s">
        <v>51</v>
      </c>
      <c r="P1519" s="1" t="s">
        <v>4522</v>
      </c>
      <c r="Q1519" s="1" t="s">
        <v>4516</v>
      </c>
      <c r="R1519" s="39"/>
      <c r="S1519" s="154"/>
      <c r="T1519" s="7" t="str">
        <f>Tabela813[[#This Row],[NR]]&amp;" - "&amp;Tabela813[[#This Row],[Especificação]]</f>
        <v>1.9.9.9.03.0.8.00 - Compensações Financeiras Entre Os Regimes de Previdência - Juros de Mora da Dívida Ativa</v>
      </c>
    </row>
    <row r="1520" spans="1:20" ht="30" x14ac:dyDescent="0.25">
      <c r="A1520" s="179"/>
      <c r="B1520" s="51"/>
      <c r="C1520" s="22" t="s">
        <v>1537</v>
      </c>
      <c r="D1520" s="22" t="s">
        <v>1549</v>
      </c>
      <c r="E1520" s="22" t="s">
        <v>1549</v>
      </c>
      <c r="F1520" s="22" t="s">
        <v>1549</v>
      </c>
      <c r="G1520" s="22" t="s">
        <v>1554</v>
      </c>
      <c r="H1520" s="22" t="s">
        <v>1540</v>
      </c>
      <c r="I1520" s="22" t="s">
        <v>1540</v>
      </c>
      <c r="J1520" s="22" t="s">
        <v>1543</v>
      </c>
      <c r="K1520" s="20" t="str">
        <f>IF(Tabela813[[#This Row],[C]]&lt;&gt;"",IF(Tabela813[[#This Row],[RED]]&lt;&gt;"",(Tabela813[[#This Row],[RED]] &amp; "."),"") &amp; CONCATENATE(Tabela813[[#This Row],[C]],".",Tabela813[[#This Row],[O]],".",Tabela813[[#This Row],[E]],".",Tabela813[[#This Row],[D1]],".",Tabela813[[#This Row],[D2]],".",Tabela813[[#This Row],[D3]],".",Tabela813[[#This Row],[T]],".",Tabela813[[#This Row],[D4]]),"")</f>
        <v>1.9.9.9.06.0.0.00</v>
      </c>
      <c r="L1520" s="23" t="s">
        <v>593</v>
      </c>
      <c r="M1520" s="20" t="str">
        <f t="shared" si="33"/>
        <v>S</v>
      </c>
      <c r="N1520" s="20">
        <f>IF(VALUE(Tabela813[[#This Row],[RED]]) &gt; 0,1,0) + IF(VALUE(J1520)&gt;0,8,IF(VALUE(I1520)&gt;0,7,IF(VALUE(H1520)&gt;0,6,IF(VALUE(G1520)&gt;0,5,IF(VALUE(F1520)&gt;0,4,IF(VALUE(E1520)&gt;0,3,IF(VALUE(D1520)&gt;0,2,1)))))))</f>
        <v>5</v>
      </c>
      <c r="O1520" s="22" t="s">
        <v>51</v>
      </c>
      <c r="P1520" s="1" t="s">
        <v>594</v>
      </c>
      <c r="Q1520" s="1"/>
      <c r="R1520" s="39"/>
      <c r="S1520" s="154" t="s">
        <v>158</v>
      </c>
      <c r="T1520" s="7" t="str">
        <f>Tabela813[[#This Row],[NR]]&amp;" - "&amp;Tabela813[[#This Row],[Especificação]]</f>
        <v>1.9.9.9.06.0.0.00 - Contrapartida de Subvenções ou Subsídios</v>
      </c>
    </row>
    <row r="1521" spans="1:20" ht="30" x14ac:dyDescent="0.25">
      <c r="A1521" s="179"/>
      <c r="B1521" s="51"/>
      <c r="C1521" s="22" t="s">
        <v>1537</v>
      </c>
      <c r="D1521" s="22" t="s">
        <v>1549</v>
      </c>
      <c r="E1521" s="22" t="s">
        <v>1549</v>
      </c>
      <c r="F1521" s="22" t="s">
        <v>1549</v>
      </c>
      <c r="G1521" s="22" t="s">
        <v>1554</v>
      </c>
      <c r="H1521" s="22" t="s">
        <v>1540</v>
      </c>
      <c r="I1521" s="22" t="s">
        <v>1537</v>
      </c>
      <c r="J1521" s="22" t="s">
        <v>1543</v>
      </c>
      <c r="K1521" s="20" t="str">
        <f>IF(Tabela813[[#This Row],[C]]&lt;&gt;"",IF(Tabela813[[#This Row],[RED]]&lt;&gt;"",(Tabela813[[#This Row],[RED]] &amp; "."),"") &amp; CONCATENATE(Tabela813[[#This Row],[C]],".",Tabela813[[#This Row],[O]],".",Tabela813[[#This Row],[E]],".",Tabela813[[#This Row],[D1]],".",Tabela813[[#This Row],[D2]],".",Tabela813[[#This Row],[D3]],".",Tabela813[[#This Row],[T]],".",Tabela813[[#This Row],[D4]]),"")</f>
        <v>1.9.9.9.06.0.1.00</v>
      </c>
      <c r="L1521" s="23" t="s">
        <v>1482</v>
      </c>
      <c r="M1521" s="20" t="str">
        <f t="shared" si="33"/>
        <v>A</v>
      </c>
      <c r="N1521" s="20">
        <f>IF(VALUE(Tabela813[[#This Row],[RED]]) &gt; 0,1,0) + IF(VALUE(J1521)&gt;0,8,IF(VALUE(I1521)&gt;0,7,IF(VALUE(H1521)&gt;0,6,IF(VALUE(G1521)&gt;0,5,IF(VALUE(F1521)&gt;0,4,IF(VALUE(E1521)&gt;0,3,IF(VALUE(D1521)&gt;0,2,1)))))))</f>
        <v>7</v>
      </c>
      <c r="O1521" s="22" t="s">
        <v>51</v>
      </c>
      <c r="P1521" s="1" t="s">
        <v>594</v>
      </c>
      <c r="Q1521" s="1"/>
      <c r="R1521" s="39"/>
      <c r="S1521" s="154" t="s">
        <v>158</v>
      </c>
      <c r="T1521" s="7" t="str">
        <f>Tabela813[[#This Row],[NR]]&amp;" - "&amp;Tabela813[[#This Row],[Especificação]]</f>
        <v>1.9.9.9.06.0.1.00 - Contrapartida de Subvenções ou Subsídios - Principal</v>
      </c>
    </row>
    <row r="1522" spans="1:20" ht="30" x14ac:dyDescent="0.25">
      <c r="A1522" s="179"/>
      <c r="B1522" s="51"/>
      <c r="C1522" s="22" t="s">
        <v>1537</v>
      </c>
      <c r="D1522" s="22" t="s">
        <v>1549</v>
      </c>
      <c r="E1522" s="22" t="s">
        <v>1549</v>
      </c>
      <c r="F1522" s="22" t="s">
        <v>1549</v>
      </c>
      <c r="G1522" s="22" t="s">
        <v>1554</v>
      </c>
      <c r="H1522" s="22" t="s">
        <v>1540</v>
      </c>
      <c r="I1522" s="22" t="s">
        <v>1546</v>
      </c>
      <c r="J1522" s="22" t="s">
        <v>1543</v>
      </c>
      <c r="K1522" s="20" t="str">
        <f>IF(Tabela813[[#This Row],[C]]&lt;&gt;"",IF(Tabela813[[#This Row],[RED]]&lt;&gt;"",(Tabela813[[#This Row],[RED]] &amp; "."),"") &amp; CONCATENATE(Tabela813[[#This Row],[C]],".",Tabela813[[#This Row],[O]],".",Tabela813[[#This Row],[E]],".",Tabela813[[#This Row],[D1]],".",Tabela813[[#This Row],[D2]],".",Tabela813[[#This Row],[D3]],".",Tabela813[[#This Row],[T]],".",Tabela813[[#This Row],[D4]]),"")</f>
        <v>1.9.9.9.06.0.2.00</v>
      </c>
      <c r="L1522" s="23" t="s">
        <v>3336</v>
      </c>
      <c r="M1522" s="20" t="str">
        <f t="shared" si="33"/>
        <v>A</v>
      </c>
      <c r="N1522" s="20">
        <f>IF(VALUE(Tabela813[[#This Row],[RED]]) &gt; 0,1,0) + IF(VALUE(J1522)&gt;0,8,IF(VALUE(I1522)&gt;0,7,IF(VALUE(H1522)&gt;0,6,IF(VALUE(G1522)&gt;0,5,IF(VALUE(F1522)&gt;0,4,IF(VALUE(E1522)&gt;0,3,IF(VALUE(D1522)&gt;0,2,1)))))))</f>
        <v>7</v>
      </c>
      <c r="O1522" s="22" t="s">
        <v>51</v>
      </c>
      <c r="P1522" s="1" t="s">
        <v>594</v>
      </c>
      <c r="Q1522" s="1"/>
      <c r="R1522" s="39"/>
      <c r="S1522" s="154" t="s">
        <v>158</v>
      </c>
      <c r="T1522" s="7" t="str">
        <f>Tabela813[[#This Row],[NR]]&amp;" - "&amp;Tabela813[[#This Row],[Especificação]]</f>
        <v>1.9.9.9.06.0.2.00 - Contrapartida de Subvenções ou Subsídios - Multas e Juros de Mora</v>
      </c>
    </row>
    <row r="1523" spans="1:20" ht="30" x14ac:dyDescent="0.25">
      <c r="A1523" s="179"/>
      <c r="B1523" s="51"/>
      <c r="C1523" s="22" t="s">
        <v>1537</v>
      </c>
      <c r="D1523" s="22" t="s">
        <v>1549</v>
      </c>
      <c r="E1523" s="22" t="s">
        <v>1549</v>
      </c>
      <c r="F1523" s="22" t="s">
        <v>1549</v>
      </c>
      <c r="G1523" s="22" t="s">
        <v>1559</v>
      </c>
      <c r="H1523" s="22" t="s">
        <v>1540</v>
      </c>
      <c r="I1523" s="22" t="s">
        <v>1540</v>
      </c>
      <c r="J1523" s="22" t="s">
        <v>1543</v>
      </c>
      <c r="K1523" s="20" t="str">
        <f>IF(Tabela813[[#This Row],[C]]&lt;&gt;"",IF(Tabela813[[#This Row],[RED]]&lt;&gt;"",(Tabela813[[#This Row],[RED]] &amp; "."),"") &amp; CONCATENATE(Tabela813[[#This Row],[C]],".",Tabela813[[#This Row],[O]],".",Tabela813[[#This Row],[E]],".",Tabela813[[#This Row],[D1]],".",Tabela813[[#This Row],[D2]],".",Tabela813[[#This Row],[D3]],".",Tabela813[[#This Row],[T]],".",Tabela813[[#This Row],[D4]]),"")</f>
        <v>1.9.9.9.12.0.0.00</v>
      </c>
      <c r="L1523" s="23" t="s">
        <v>3855</v>
      </c>
      <c r="M1523" s="20" t="str">
        <f t="shared" si="33"/>
        <v>S</v>
      </c>
      <c r="N1523" s="20">
        <f>IF(VALUE(Tabela813[[#This Row],[RED]]) &gt; 0,1,0) + IF(VALUE(J1523)&gt;0,8,IF(VALUE(I1523)&gt;0,7,IF(VALUE(H1523)&gt;0,6,IF(VALUE(G1523)&gt;0,5,IF(VALUE(F1523)&gt;0,4,IF(VALUE(E1523)&gt;0,3,IF(VALUE(D1523)&gt;0,2,1)))))))</f>
        <v>5</v>
      </c>
      <c r="O1523" s="22" t="s">
        <v>51</v>
      </c>
      <c r="P1523" s="1" t="s">
        <v>595</v>
      </c>
      <c r="Q1523" s="1"/>
      <c r="R1523" s="39"/>
      <c r="S1523" s="154" t="s">
        <v>158</v>
      </c>
      <c r="T1523" s="7" t="str">
        <f>Tabela813[[#This Row],[NR]]&amp;" - "&amp;Tabela813[[#This Row],[Especificação]]</f>
        <v>1.9.9.9.12.0.0.00 - Encargos Legais Pela Inscrição em Dívida Ativa e Receitas de Ônus de Sucumbência</v>
      </c>
    </row>
    <row r="1524" spans="1:20" ht="30" x14ac:dyDescent="0.25">
      <c r="A1524" s="179"/>
      <c r="B1524" s="51"/>
      <c r="C1524" s="22" t="s">
        <v>1537</v>
      </c>
      <c r="D1524" s="22" t="s">
        <v>1549</v>
      </c>
      <c r="E1524" s="22" t="s">
        <v>1549</v>
      </c>
      <c r="F1524" s="22" t="s">
        <v>1549</v>
      </c>
      <c r="G1524" s="22" t="s">
        <v>1559</v>
      </c>
      <c r="H1524" s="22" t="s">
        <v>1537</v>
      </c>
      <c r="I1524" s="22" t="s">
        <v>1540</v>
      </c>
      <c r="J1524" s="22" t="s">
        <v>1543</v>
      </c>
      <c r="K1524" s="20" t="str">
        <f>IF(Tabela813[[#This Row],[C]]&lt;&gt;"",IF(Tabela813[[#This Row],[RED]]&lt;&gt;"",(Tabela813[[#This Row],[RED]] &amp; "."),"") &amp; CONCATENATE(Tabela813[[#This Row],[C]],".",Tabela813[[#This Row],[O]],".",Tabela813[[#This Row],[E]],".",Tabela813[[#This Row],[D1]],".",Tabela813[[#This Row],[D2]],".",Tabela813[[#This Row],[D3]],".",Tabela813[[#This Row],[T]],".",Tabela813[[#This Row],[D4]]),"")</f>
        <v>1.9.9.9.12.1.0.00</v>
      </c>
      <c r="L1524" s="23" t="s">
        <v>3856</v>
      </c>
      <c r="M1524" s="20" t="str">
        <f t="shared" ref="M1524:M1587" si="34">IF(N1524 &lt; N1525,"S","A")</f>
        <v>S</v>
      </c>
      <c r="N1524" s="20">
        <f>IF(VALUE(Tabela813[[#This Row],[RED]]) &gt; 0,1,0) + IF(VALUE(J1524)&gt;0,8,IF(VALUE(I1524)&gt;0,7,IF(VALUE(H1524)&gt;0,6,IF(VALUE(G1524)&gt;0,5,IF(VALUE(F1524)&gt;0,4,IF(VALUE(E1524)&gt;0,3,IF(VALUE(D1524)&gt;0,2,1)))))))</f>
        <v>6</v>
      </c>
      <c r="O1524" s="22" t="s">
        <v>51</v>
      </c>
      <c r="P1524" s="1" t="s">
        <v>596</v>
      </c>
      <c r="Q1524" s="1"/>
      <c r="R1524" s="39"/>
      <c r="S1524" s="154" t="s">
        <v>158</v>
      </c>
      <c r="T1524" s="7" t="str">
        <f>Tabela813[[#This Row],[NR]]&amp;" - "&amp;Tabela813[[#This Row],[Especificação]]</f>
        <v>1.9.9.9.12.1.0.00 - Encargos Legais Pela Inscrição em Dívida Ativa</v>
      </c>
    </row>
    <row r="1525" spans="1:20" ht="30" x14ac:dyDescent="0.25">
      <c r="A1525" s="179"/>
      <c r="B1525" s="51"/>
      <c r="C1525" s="22" t="s">
        <v>1537</v>
      </c>
      <c r="D1525" s="22" t="s">
        <v>1549</v>
      </c>
      <c r="E1525" s="22" t="s">
        <v>1549</v>
      </c>
      <c r="F1525" s="22" t="s">
        <v>1549</v>
      </c>
      <c r="G1525" s="22" t="s">
        <v>1559</v>
      </c>
      <c r="H1525" s="22" t="s">
        <v>1537</v>
      </c>
      <c r="I1525" s="22" t="s">
        <v>1537</v>
      </c>
      <c r="J1525" s="22" t="s">
        <v>1543</v>
      </c>
      <c r="K1525" s="20" t="str">
        <f>IF(Tabela813[[#This Row],[C]]&lt;&gt;"",IF(Tabela813[[#This Row],[RED]]&lt;&gt;"",(Tabela813[[#This Row],[RED]] &amp; "."),"") &amp; CONCATENATE(Tabela813[[#This Row],[C]],".",Tabela813[[#This Row],[O]],".",Tabela813[[#This Row],[E]],".",Tabela813[[#This Row],[D1]],".",Tabela813[[#This Row],[D2]],".",Tabela813[[#This Row],[D3]],".",Tabela813[[#This Row],[T]],".",Tabela813[[#This Row],[D4]]),"")</f>
        <v>1.9.9.9.12.1.1.00</v>
      </c>
      <c r="L1525" s="23" t="s">
        <v>3857</v>
      </c>
      <c r="M1525" s="20" t="str">
        <f t="shared" si="34"/>
        <v>A</v>
      </c>
      <c r="N1525" s="20">
        <f>IF(VALUE(Tabela813[[#This Row],[RED]]) &gt; 0,1,0) + IF(VALUE(J1525)&gt;0,8,IF(VALUE(I1525)&gt;0,7,IF(VALUE(H1525)&gt;0,6,IF(VALUE(G1525)&gt;0,5,IF(VALUE(F1525)&gt;0,4,IF(VALUE(E1525)&gt;0,3,IF(VALUE(D1525)&gt;0,2,1)))))))</f>
        <v>7</v>
      </c>
      <c r="O1525" s="22" t="s">
        <v>51</v>
      </c>
      <c r="P1525" s="1" t="s">
        <v>596</v>
      </c>
      <c r="Q1525" s="1"/>
      <c r="R1525" s="39"/>
      <c r="S1525" s="154" t="s">
        <v>158</v>
      </c>
      <c r="T1525" s="7" t="str">
        <f>Tabela813[[#This Row],[NR]]&amp;" - "&amp;Tabela813[[#This Row],[Especificação]]</f>
        <v>1.9.9.9.12.1.1.00 - Encargos Legais Pela Inscrição em Dívida Ativa - Principal</v>
      </c>
    </row>
    <row r="1526" spans="1:20" ht="30" customHeight="1" x14ac:dyDescent="0.25">
      <c r="A1526" s="179"/>
      <c r="B1526" s="51"/>
      <c r="C1526" s="22" t="s">
        <v>1537</v>
      </c>
      <c r="D1526" s="22" t="s">
        <v>1549</v>
      </c>
      <c r="E1526" s="22" t="s">
        <v>1549</v>
      </c>
      <c r="F1526" s="22" t="s">
        <v>1549</v>
      </c>
      <c r="G1526" s="22" t="s">
        <v>1559</v>
      </c>
      <c r="H1526" s="22" t="s">
        <v>1537</v>
      </c>
      <c r="I1526" s="22" t="s">
        <v>1546</v>
      </c>
      <c r="J1526" s="22" t="s">
        <v>1543</v>
      </c>
      <c r="K1526" s="20" t="str">
        <f>IF(Tabela813[[#This Row],[C]]&lt;&gt;"",IF(Tabela813[[#This Row],[RED]]&lt;&gt;"",(Tabela813[[#This Row],[RED]] &amp; "."),"") &amp; CONCATENATE(Tabela813[[#This Row],[C]],".",Tabela813[[#This Row],[O]],".",Tabela813[[#This Row],[E]],".",Tabela813[[#This Row],[D1]],".",Tabela813[[#This Row],[D2]],".",Tabela813[[#This Row],[D3]],".",Tabela813[[#This Row],[T]],".",Tabela813[[#This Row],[D4]]),"")</f>
        <v>1.9.9.9.12.1.2.00</v>
      </c>
      <c r="L1526" s="23" t="s">
        <v>3858</v>
      </c>
      <c r="M1526" s="20" t="str">
        <f t="shared" si="34"/>
        <v>A</v>
      </c>
      <c r="N1526" s="20">
        <f>IF(VALUE(Tabela813[[#This Row],[RED]]) &gt; 0,1,0) + IF(VALUE(J1526)&gt;0,8,IF(VALUE(I1526)&gt;0,7,IF(VALUE(H1526)&gt;0,6,IF(VALUE(G1526)&gt;0,5,IF(VALUE(F1526)&gt;0,4,IF(VALUE(E1526)&gt;0,3,IF(VALUE(D1526)&gt;0,2,1)))))))</f>
        <v>7</v>
      </c>
      <c r="O1526" s="22" t="s">
        <v>51</v>
      </c>
      <c r="P1526" s="1" t="s">
        <v>596</v>
      </c>
      <c r="Q1526" s="1"/>
      <c r="R1526" s="39"/>
      <c r="S1526" s="154" t="s">
        <v>158</v>
      </c>
      <c r="T1526" s="7" t="str">
        <f>Tabela813[[#This Row],[NR]]&amp;" - "&amp;Tabela813[[#This Row],[Especificação]]</f>
        <v>1.9.9.9.12.1.2.00 - Encargos Legais Pela Inscrição em Dívida Ativa - Multas e Juros de Mora</v>
      </c>
    </row>
    <row r="1527" spans="1:20" ht="30.75" customHeight="1" x14ac:dyDescent="0.25">
      <c r="A1527" s="179"/>
      <c r="B1527" s="51"/>
      <c r="C1527" s="22" t="s">
        <v>1537</v>
      </c>
      <c r="D1527" s="22" t="s">
        <v>1549</v>
      </c>
      <c r="E1527" s="22" t="s">
        <v>1549</v>
      </c>
      <c r="F1527" s="22" t="s">
        <v>1549</v>
      </c>
      <c r="G1527" s="22" t="s">
        <v>1559</v>
      </c>
      <c r="H1527" s="22" t="s">
        <v>1546</v>
      </c>
      <c r="I1527" s="22" t="s">
        <v>1540</v>
      </c>
      <c r="J1527" s="22" t="s">
        <v>1543</v>
      </c>
      <c r="K1527" s="20" t="str">
        <f>IF(Tabela813[[#This Row],[C]]&lt;&gt;"",IF(Tabela813[[#This Row],[RED]]&lt;&gt;"",(Tabela813[[#This Row],[RED]] &amp; "."),"") &amp; CONCATENATE(Tabela813[[#This Row],[C]],".",Tabela813[[#This Row],[O]],".",Tabela813[[#This Row],[E]],".",Tabela813[[#This Row],[D1]],".",Tabela813[[#This Row],[D2]],".",Tabela813[[#This Row],[D3]],".",Tabela813[[#This Row],[T]],".",Tabela813[[#This Row],[D4]]),"")</f>
        <v>1.9.9.9.12.2.0.00</v>
      </c>
      <c r="L1527" s="23" t="s">
        <v>597</v>
      </c>
      <c r="M1527" s="20" t="str">
        <f t="shared" si="34"/>
        <v>S</v>
      </c>
      <c r="N1527" s="20">
        <f>IF(VALUE(Tabela813[[#This Row],[RED]]) &gt; 0,1,0) + IF(VALUE(J1527)&gt;0,8,IF(VALUE(I1527)&gt;0,7,IF(VALUE(H1527)&gt;0,6,IF(VALUE(G1527)&gt;0,5,IF(VALUE(F1527)&gt;0,4,IF(VALUE(E1527)&gt;0,3,IF(VALUE(D1527)&gt;0,2,1)))))))</f>
        <v>6</v>
      </c>
      <c r="O1527" s="22" t="s">
        <v>51</v>
      </c>
      <c r="P1527" s="1" t="s">
        <v>598</v>
      </c>
      <c r="Q1527" s="1"/>
      <c r="R1527" s="39"/>
      <c r="S1527" s="154" t="s">
        <v>158</v>
      </c>
      <c r="T1527" s="7" t="str">
        <f>Tabela813[[#This Row],[NR]]&amp;" - "&amp;Tabela813[[#This Row],[Especificação]]</f>
        <v>1.9.9.9.12.2.0.00 - Ônus de Sucumbência</v>
      </c>
    </row>
    <row r="1528" spans="1:20" ht="45" x14ac:dyDescent="0.25">
      <c r="A1528" s="179"/>
      <c r="B1528" s="51"/>
      <c r="C1528" s="22" t="s">
        <v>1537</v>
      </c>
      <c r="D1528" s="22" t="s">
        <v>1549</v>
      </c>
      <c r="E1528" s="22" t="s">
        <v>1549</v>
      </c>
      <c r="F1528" s="22" t="s">
        <v>1549</v>
      </c>
      <c r="G1528" s="22" t="s">
        <v>1559</v>
      </c>
      <c r="H1528" s="22" t="s">
        <v>1546</v>
      </c>
      <c r="I1528" s="22" t="s">
        <v>1537</v>
      </c>
      <c r="J1528" s="22" t="s">
        <v>1543</v>
      </c>
      <c r="K1528" s="20" t="str">
        <f>IF(Tabela813[[#This Row],[C]]&lt;&gt;"",IF(Tabela813[[#This Row],[RED]]&lt;&gt;"",(Tabela813[[#This Row],[RED]] &amp; "."),"") &amp; CONCATENATE(Tabela813[[#This Row],[C]],".",Tabela813[[#This Row],[O]],".",Tabela813[[#This Row],[E]],".",Tabela813[[#This Row],[D1]],".",Tabela813[[#This Row],[D2]],".",Tabela813[[#This Row],[D3]],".",Tabela813[[#This Row],[T]],".",Tabela813[[#This Row],[D4]]),"")</f>
        <v>1.9.9.9.12.2.1.00</v>
      </c>
      <c r="L1528" s="23" t="s">
        <v>1483</v>
      </c>
      <c r="M1528" s="20" t="str">
        <f t="shared" si="34"/>
        <v>A</v>
      </c>
      <c r="N1528" s="20">
        <f>IF(VALUE(Tabela813[[#This Row],[RED]]) &gt; 0,1,0) + IF(VALUE(J1528)&gt;0,8,IF(VALUE(I1528)&gt;0,7,IF(VALUE(H1528)&gt;0,6,IF(VALUE(G1528)&gt;0,5,IF(VALUE(F1528)&gt;0,4,IF(VALUE(E1528)&gt;0,3,IF(VALUE(D1528)&gt;0,2,1)))))))</f>
        <v>7</v>
      </c>
      <c r="O1528" s="22" t="s">
        <v>51</v>
      </c>
      <c r="P1528" s="1" t="s">
        <v>598</v>
      </c>
      <c r="Q1528" s="1"/>
      <c r="R1528" s="39"/>
      <c r="S1528" s="154" t="s">
        <v>158</v>
      </c>
      <c r="T1528" s="7" t="str">
        <f>Tabela813[[#This Row],[NR]]&amp;" - "&amp;Tabela813[[#This Row],[Especificação]]</f>
        <v>1.9.9.9.12.2.1.00 - Ônus de Sucumbência - Principal</v>
      </c>
    </row>
    <row r="1529" spans="1:20" ht="45" x14ac:dyDescent="0.25">
      <c r="A1529" s="179"/>
      <c r="B1529" s="51"/>
      <c r="C1529" s="22" t="s">
        <v>1537</v>
      </c>
      <c r="D1529" s="22" t="s">
        <v>1549</v>
      </c>
      <c r="E1529" s="22" t="s">
        <v>1549</v>
      </c>
      <c r="F1529" s="22" t="s">
        <v>1549</v>
      </c>
      <c r="G1529" s="22" t="s">
        <v>1559</v>
      </c>
      <c r="H1529" s="22" t="s">
        <v>1546</v>
      </c>
      <c r="I1529" s="22" t="s">
        <v>1546</v>
      </c>
      <c r="J1529" s="22" t="s">
        <v>1543</v>
      </c>
      <c r="K1529" s="20" t="str">
        <f>IF(Tabela813[[#This Row],[C]]&lt;&gt;"",IF(Tabela813[[#This Row],[RED]]&lt;&gt;"",(Tabela813[[#This Row],[RED]] &amp; "."),"") &amp; CONCATENATE(Tabela813[[#This Row],[C]],".",Tabela813[[#This Row],[O]],".",Tabela813[[#This Row],[E]],".",Tabela813[[#This Row],[D1]],".",Tabela813[[#This Row],[D2]],".",Tabela813[[#This Row],[D3]],".",Tabela813[[#This Row],[T]],".",Tabela813[[#This Row],[D4]]),"")</f>
        <v>1.9.9.9.12.2.2.00</v>
      </c>
      <c r="L1529" s="23" t="s">
        <v>3337</v>
      </c>
      <c r="M1529" s="20" t="str">
        <f t="shared" si="34"/>
        <v>A</v>
      </c>
      <c r="N1529" s="20">
        <f>IF(VALUE(Tabela813[[#This Row],[RED]]) &gt; 0,1,0) + IF(VALUE(J1529)&gt;0,8,IF(VALUE(I1529)&gt;0,7,IF(VALUE(H1529)&gt;0,6,IF(VALUE(G1529)&gt;0,5,IF(VALUE(F1529)&gt;0,4,IF(VALUE(E1529)&gt;0,3,IF(VALUE(D1529)&gt;0,2,1)))))))</f>
        <v>7</v>
      </c>
      <c r="O1529" s="22" t="s">
        <v>51</v>
      </c>
      <c r="P1529" s="1" t="s">
        <v>598</v>
      </c>
      <c r="Q1529" s="1"/>
      <c r="R1529" s="39"/>
      <c r="S1529" s="154" t="s">
        <v>158</v>
      </c>
      <c r="T1529" s="7" t="str">
        <f>Tabela813[[#This Row],[NR]]&amp;" - "&amp;Tabela813[[#This Row],[Especificação]]</f>
        <v>1.9.9.9.12.2.2.00 - Ônus de Sucumbência - Multas e Juros e Mora</v>
      </c>
    </row>
    <row r="1530" spans="1:20" x14ac:dyDescent="0.25">
      <c r="A1530" s="179"/>
      <c r="B1530" s="51"/>
      <c r="C1530" s="22" t="s">
        <v>1537</v>
      </c>
      <c r="D1530" s="22" t="s">
        <v>1549</v>
      </c>
      <c r="E1530" s="22" t="s">
        <v>1549</v>
      </c>
      <c r="F1530" s="22" t="s">
        <v>1549</v>
      </c>
      <c r="G1530" s="22" t="s">
        <v>3338</v>
      </c>
      <c r="H1530" s="22" t="s">
        <v>1540</v>
      </c>
      <c r="I1530" s="22" t="s">
        <v>1540</v>
      </c>
      <c r="J1530" s="22" t="s">
        <v>1543</v>
      </c>
      <c r="K1530" s="20" t="str">
        <f>IF(Tabela813[[#This Row],[C]]&lt;&gt;"",IF(Tabela813[[#This Row],[RED]]&lt;&gt;"",(Tabela813[[#This Row],[RED]] &amp; "."),"") &amp; CONCATENATE(Tabela813[[#This Row],[C]],".",Tabela813[[#This Row],[O]],".",Tabela813[[#This Row],[E]],".",Tabela813[[#This Row],[D1]],".",Tabela813[[#This Row],[D2]],".",Tabela813[[#This Row],[D3]],".",Tabela813[[#This Row],[T]],".",Tabela813[[#This Row],[D4]]),"")</f>
        <v>1.9.9.9.16.0.0.00</v>
      </c>
      <c r="L1530" s="23" t="s">
        <v>599</v>
      </c>
      <c r="M1530" s="20" t="str">
        <f t="shared" si="34"/>
        <v>S</v>
      </c>
      <c r="N1530" s="20">
        <f>IF(VALUE(Tabela813[[#This Row],[RED]]) &gt; 0,1,0) + IF(VALUE(J1530)&gt;0,8,IF(VALUE(I1530)&gt;0,7,IF(VALUE(H1530)&gt;0,6,IF(VALUE(G1530)&gt;0,5,IF(VALUE(F1530)&gt;0,4,IF(VALUE(E1530)&gt;0,3,IF(VALUE(D1530)&gt;0,2,1)))))))</f>
        <v>5</v>
      </c>
      <c r="O1530" s="22" t="s">
        <v>51</v>
      </c>
      <c r="P1530" s="1" t="s">
        <v>600</v>
      </c>
      <c r="Q1530" s="1"/>
      <c r="R1530" s="39"/>
      <c r="S1530" s="154" t="s">
        <v>158</v>
      </c>
      <c r="T1530" s="7" t="str">
        <f>Tabela813[[#This Row],[NR]]&amp;" - "&amp;Tabela813[[#This Row],[Especificação]]</f>
        <v>1.9.9.9.16.0.0.00 - Títulos Executivos Extrajudiciais</v>
      </c>
    </row>
    <row r="1531" spans="1:20" x14ac:dyDescent="0.25">
      <c r="A1531" s="179"/>
      <c r="B1531" s="51"/>
      <c r="C1531" s="22" t="s">
        <v>1537</v>
      </c>
      <c r="D1531" s="22" t="s">
        <v>1549</v>
      </c>
      <c r="E1531" s="22" t="s">
        <v>1549</v>
      </c>
      <c r="F1531" s="22" t="s">
        <v>1549</v>
      </c>
      <c r="G1531" s="22" t="s">
        <v>3338</v>
      </c>
      <c r="H1531" s="22" t="s">
        <v>1537</v>
      </c>
      <c r="I1531" s="22" t="s">
        <v>1540</v>
      </c>
      <c r="J1531" s="22" t="s">
        <v>1543</v>
      </c>
      <c r="K1531" s="20" t="str">
        <f>IF(Tabela813[[#This Row],[C]]&lt;&gt;"",IF(Tabela813[[#This Row],[RED]]&lt;&gt;"",(Tabela813[[#This Row],[RED]] &amp; "."),"") &amp; CONCATENATE(Tabela813[[#This Row],[C]],".",Tabela813[[#This Row],[O]],".",Tabela813[[#This Row],[E]],".",Tabela813[[#This Row],[D1]],".",Tabela813[[#This Row],[D2]],".",Tabela813[[#This Row],[D3]],".",Tabela813[[#This Row],[T]],".",Tabela813[[#This Row],[D4]]),"")</f>
        <v>1.9.9.9.16.1.0.00</v>
      </c>
      <c r="L1531" s="23" t="s">
        <v>601</v>
      </c>
      <c r="M1531" s="20" t="str">
        <f t="shared" si="34"/>
        <v>S</v>
      </c>
      <c r="N1531" s="20">
        <f>IF(VALUE(Tabela813[[#This Row],[RED]]) &gt; 0,1,0) + IF(VALUE(J1531)&gt;0,8,IF(VALUE(I1531)&gt;0,7,IF(VALUE(H1531)&gt;0,6,IF(VALUE(G1531)&gt;0,5,IF(VALUE(F1531)&gt;0,4,IF(VALUE(E1531)&gt;0,3,IF(VALUE(D1531)&gt;0,2,1)))))))</f>
        <v>6</v>
      </c>
      <c r="O1531" s="22" t="s">
        <v>51</v>
      </c>
      <c r="P1531" s="1" t="s">
        <v>3081</v>
      </c>
      <c r="Q1531" s="1"/>
      <c r="R1531" s="39"/>
      <c r="S1531" s="154" t="s">
        <v>158</v>
      </c>
      <c r="T1531" s="7" t="str">
        <f>Tabela813[[#This Row],[NR]]&amp;" - "&amp;Tabela813[[#This Row],[Especificação]]</f>
        <v>1.9.9.9.16.1.0.00 - Termo de Ajustamento de Conduta - TAC</v>
      </c>
    </row>
    <row r="1532" spans="1:20" x14ac:dyDescent="0.25">
      <c r="A1532" s="179"/>
      <c r="B1532" s="51"/>
      <c r="C1532" s="22" t="s">
        <v>1537</v>
      </c>
      <c r="D1532" s="22" t="s">
        <v>1549</v>
      </c>
      <c r="E1532" s="22" t="s">
        <v>1549</v>
      </c>
      <c r="F1532" s="22" t="s">
        <v>1549</v>
      </c>
      <c r="G1532" s="22" t="s">
        <v>3338</v>
      </c>
      <c r="H1532" s="22" t="s">
        <v>1537</v>
      </c>
      <c r="I1532" s="22" t="s">
        <v>1537</v>
      </c>
      <c r="J1532" s="22" t="s">
        <v>1543</v>
      </c>
      <c r="K1532" s="20" t="str">
        <f>IF(Tabela813[[#This Row],[C]]&lt;&gt;"",IF(Tabela813[[#This Row],[RED]]&lt;&gt;"",(Tabela813[[#This Row],[RED]] &amp; "."),"") &amp; CONCATENATE(Tabela813[[#This Row],[C]],".",Tabela813[[#This Row],[O]],".",Tabela813[[#This Row],[E]],".",Tabela813[[#This Row],[D1]],".",Tabela813[[#This Row],[D2]],".",Tabela813[[#This Row],[D3]],".",Tabela813[[#This Row],[T]],".",Tabela813[[#This Row],[D4]]),"")</f>
        <v>1.9.9.9.16.1.1.00</v>
      </c>
      <c r="L1532" s="23" t="s">
        <v>3339</v>
      </c>
      <c r="M1532" s="20" t="str">
        <f t="shared" si="34"/>
        <v>A</v>
      </c>
      <c r="N1532" s="20">
        <f>IF(VALUE(Tabela813[[#This Row],[RED]]) &gt; 0,1,0) + IF(VALUE(J1532)&gt;0,8,IF(VALUE(I1532)&gt;0,7,IF(VALUE(H1532)&gt;0,6,IF(VALUE(G1532)&gt;0,5,IF(VALUE(F1532)&gt;0,4,IF(VALUE(E1532)&gt;0,3,IF(VALUE(D1532)&gt;0,2,1)))))))</f>
        <v>7</v>
      </c>
      <c r="O1532" s="22" t="s">
        <v>51</v>
      </c>
      <c r="P1532" s="1" t="s">
        <v>3081</v>
      </c>
      <c r="Q1532" s="1"/>
      <c r="R1532" s="39"/>
      <c r="S1532" s="154" t="s">
        <v>158</v>
      </c>
      <c r="T1532" s="7" t="str">
        <f>Tabela813[[#This Row],[NR]]&amp;" - "&amp;Tabela813[[#This Row],[Especificação]]</f>
        <v>1.9.9.9.16.1.1.00 - Termo de Ajustamento de Conduta - TAC - Principal</v>
      </c>
    </row>
    <row r="1533" spans="1:20" x14ac:dyDescent="0.25">
      <c r="A1533" s="179"/>
      <c r="B1533" s="51"/>
      <c r="C1533" s="22" t="s">
        <v>1537</v>
      </c>
      <c r="D1533" s="22" t="s">
        <v>1549</v>
      </c>
      <c r="E1533" s="22" t="s">
        <v>1549</v>
      </c>
      <c r="F1533" s="22" t="s">
        <v>1549</v>
      </c>
      <c r="G1533" s="22" t="s">
        <v>3338</v>
      </c>
      <c r="H1533" s="22" t="s">
        <v>1537</v>
      </c>
      <c r="I1533" s="22" t="s">
        <v>1546</v>
      </c>
      <c r="J1533" s="22" t="s">
        <v>1543</v>
      </c>
      <c r="K1533" s="20" t="str">
        <f>IF(Tabela813[[#This Row],[C]]&lt;&gt;"",IF(Tabela813[[#This Row],[RED]]&lt;&gt;"",(Tabela813[[#This Row],[RED]] &amp; "."),"") &amp; CONCATENATE(Tabela813[[#This Row],[C]],".",Tabela813[[#This Row],[O]],".",Tabela813[[#This Row],[E]],".",Tabela813[[#This Row],[D1]],".",Tabela813[[#This Row],[D2]],".",Tabela813[[#This Row],[D3]],".",Tabela813[[#This Row],[T]],".",Tabela813[[#This Row],[D4]]),"")</f>
        <v>1.9.9.9.16.1.2.00</v>
      </c>
      <c r="L1533" s="23" t="s">
        <v>3340</v>
      </c>
      <c r="M1533" s="20" t="str">
        <f>IF(N1533 &lt; N1534,"S","A")</f>
        <v>A</v>
      </c>
      <c r="N1533" s="20">
        <f>IF(VALUE(Tabela813[[#This Row],[RED]]) &gt; 0,1,0) + IF(VALUE(J1533)&gt;0,8,IF(VALUE(I1533)&gt;0,7,IF(VALUE(H1533)&gt;0,6,IF(VALUE(G1533)&gt;0,5,IF(VALUE(F1533)&gt;0,4,IF(VALUE(E1533)&gt;0,3,IF(VALUE(D1533)&gt;0,2,1)))))))</f>
        <v>7</v>
      </c>
      <c r="O1533" s="22" t="s">
        <v>51</v>
      </c>
      <c r="P1533" s="1" t="s">
        <v>3081</v>
      </c>
      <c r="Q1533" s="1"/>
      <c r="R1533" s="39"/>
      <c r="S1533" s="154" t="s">
        <v>158</v>
      </c>
      <c r="T1533" s="7" t="str">
        <f>Tabela813[[#This Row],[NR]]&amp;" - "&amp;Tabela813[[#This Row],[Especificação]]</f>
        <v>1.9.9.9.16.1.2.00 - Termo de Ajustamento de Conduta - TAC - Multas e Juros de Mora</v>
      </c>
    </row>
    <row r="1534" spans="1:20" x14ac:dyDescent="0.25">
      <c r="A1534" s="179"/>
      <c r="B1534" s="51"/>
      <c r="C1534" s="22" t="s">
        <v>1537</v>
      </c>
      <c r="D1534" s="22" t="s">
        <v>1549</v>
      </c>
      <c r="E1534" s="22" t="s">
        <v>1549</v>
      </c>
      <c r="F1534" s="22" t="s">
        <v>1549</v>
      </c>
      <c r="G1534" s="22" t="s">
        <v>1553</v>
      </c>
      <c r="H1534" s="22" t="s">
        <v>1540</v>
      </c>
      <c r="I1534" s="22" t="s">
        <v>1540</v>
      </c>
      <c r="J1534" s="22" t="s">
        <v>1543</v>
      </c>
      <c r="K1534" s="20" t="str">
        <f>IF(Tabela813[[#This Row],[C]]&lt;&gt;"",IF(Tabela813[[#This Row],[RED]]&lt;&gt;"",(Tabela813[[#This Row],[RED]] &amp; "."),"") &amp; CONCATENATE(Tabela813[[#This Row],[C]],".",Tabela813[[#This Row],[O]],".",Tabela813[[#This Row],[E]],".",Tabela813[[#This Row],[D1]],".",Tabela813[[#This Row],[D2]],".",Tabela813[[#This Row],[D3]],".",Tabela813[[#This Row],[T]],".",Tabela813[[#This Row],[D4]]),"")</f>
        <v>1.9.9.9.99.0.0.00</v>
      </c>
      <c r="L1534" s="23" t="s">
        <v>602</v>
      </c>
      <c r="M1534" s="20" t="str">
        <f t="shared" si="34"/>
        <v>S</v>
      </c>
      <c r="N1534" s="20">
        <f>IF(VALUE(Tabela813[[#This Row],[RED]]) &gt; 0,1,0) + IF(VALUE(J1534)&gt;0,8,IF(VALUE(I1534)&gt;0,7,IF(VALUE(H1534)&gt;0,6,IF(VALUE(G1534)&gt;0,5,IF(VALUE(F1534)&gt;0,4,IF(VALUE(E1534)&gt;0,3,IF(VALUE(D1534)&gt;0,2,1)))))))</f>
        <v>5</v>
      </c>
      <c r="O1534" s="22" t="s">
        <v>51</v>
      </c>
      <c r="P1534" s="1" t="s">
        <v>603</v>
      </c>
      <c r="Q1534" s="1"/>
      <c r="R1534" s="39"/>
      <c r="S1534" s="154" t="s">
        <v>158</v>
      </c>
      <c r="T1534" s="7" t="str">
        <f>Tabela813[[#This Row],[NR]]&amp;" - "&amp;Tabela813[[#This Row],[Especificação]]</f>
        <v>1.9.9.9.99.0.0.00 - Outras Receitas</v>
      </c>
    </row>
    <row r="1535" spans="1:20" ht="24.75" customHeight="1" x14ac:dyDescent="0.25">
      <c r="A1535" s="179"/>
      <c r="B1535" s="51"/>
      <c r="C1535" s="22" t="s">
        <v>1537</v>
      </c>
      <c r="D1535" s="22" t="s">
        <v>1549</v>
      </c>
      <c r="E1535" s="22" t="s">
        <v>1549</v>
      </c>
      <c r="F1535" s="22" t="s">
        <v>1549</v>
      </c>
      <c r="G1535" s="22" t="s">
        <v>1553</v>
      </c>
      <c r="H1535" s="22" t="s">
        <v>1537</v>
      </c>
      <c r="I1535" s="22" t="s">
        <v>1540</v>
      </c>
      <c r="J1535" s="22" t="s">
        <v>1543</v>
      </c>
      <c r="K1535" s="20" t="str">
        <f>IF(Tabela813[[#This Row],[C]]&lt;&gt;"",IF(Tabela813[[#This Row],[RED]]&lt;&gt;"",(Tabela813[[#This Row],[RED]] &amp; "."),"") &amp; CONCATENATE(Tabela813[[#This Row],[C]],".",Tabela813[[#This Row],[O]],".",Tabela813[[#This Row],[E]],".",Tabela813[[#This Row],[D1]],".",Tabela813[[#This Row],[D2]],".",Tabela813[[#This Row],[D3]],".",Tabela813[[#This Row],[T]],".",Tabela813[[#This Row],[D4]]),"")</f>
        <v>1.9.9.9.99.1.0.00</v>
      </c>
      <c r="L1535" s="23" t="s">
        <v>3859</v>
      </c>
      <c r="M1535" s="20" t="str">
        <f t="shared" si="34"/>
        <v>S</v>
      </c>
      <c r="N1535" s="20">
        <f>IF(VALUE(Tabela813[[#This Row],[RED]]) &gt; 0,1,0) + IF(VALUE(J1535)&gt;0,8,IF(VALUE(I1535)&gt;0,7,IF(VALUE(H1535)&gt;0,6,IF(VALUE(G1535)&gt;0,5,IF(VALUE(F1535)&gt;0,4,IF(VALUE(E1535)&gt;0,3,IF(VALUE(D1535)&gt;0,2,1)))))))</f>
        <v>6</v>
      </c>
      <c r="O1535" s="22" t="s">
        <v>51</v>
      </c>
      <c r="P1535" s="1" t="s">
        <v>4523</v>
      </c>
      <c r="Q1535" s="1"/>
      <c r="R1535" s="39"/>
      <c r="S1535" s="154"/>
      <c r="T1535" s="7" t="str">
        <f>Tabela813[[#This Row],[NR]]&amp;" - "&amp;Tabela813[[#This Row],[Especificação]]</f>
        <v>1.9.9.9.99.1.0.00 - Outras Receitas Administradas Pela RFB</v>
      </c>
    </row>
    <row r="1536" spans="1:20" ht="30.75" customHeight="1" x14ac:dyDescent="0.25">
      <c r="A1536" s="7"/>
      <c r="B1536" s="51"/>
      <c r="C1536" s="22" t="s">
        <v>1537</v>
      </c>
      <c r="D1536" s="22" t="s">
        <v>1549</v>
      </c>
      <c r="E1536" s="22" t="s">
        <v>1549</v>
      </c>
      <c r="F1536" s="22" t="s">
        <v>1549</v>
      </c>
      <c r="G1536" s="22" t="s">
        <v>1553</v>
      </c>
      <c r="H1536" s="22" t="s">
        <v>1537</v>
      </c>
      <c r="I1536" s="22" t="s">
        <v>1537</v>
      </c>
      <c r="J1536" s="22" t="s">
        <v>1543</v>
      </c>
      <c r="K1536" s="20" t="str">
        <f>IF(Tabela813[[#This Row],[C]]&lt;&gt;"",IF(Tabela813[[#This Row],[RED]]&lt;&gt;"",(Tabela813[[#This Row],[RED]] &amp; "."),"") &amp; CONCATENATE(Tabela813[[#This Row],[C]],".",Tabela813[[#This Row],[O]],".",Tabela813[[#This Row],[E]],".",Tabela813[[#This Row],[D1]],".",Tabela813[[#This Row],[D2]],".",Tabela813[[#This Row],[D3]],".",Tabela813[[#This Row],[T]],".",Tabela813[[#This Row],[D4]]),"")</f>
        <v>1.9.9.9.99.1.1.00</v>
      </c>
      <c r="L1536" s="23" t="s">
        <v>3860</v>
      </c>
      <c r="M1536" s="20" t="str">
        <f t="shared" si="34"/>
        <v>A</v>
      </c>
      <c r="N1536" s="20">
        <f>IF(VALUE(Tabela813[[#This Row],[RED]]) &gt; 0,1,0) + IF(VALUE(J1536)&gt;0,8,IF(VALUE(I1536)&gt;0,7,IF(VALUE(H1536)&gt;0,6,IF(VALUE(G1536)&gt;0,5,IF(VALUE(F1536)&gt;0,4,IF(VALUE(E1536)&gt;0,3,IF(VALUE(D1536)&gt;0,2,1)))))))</f>
        <v>7</v>
      </c>
      <c r="O1536" s="22" t="s">
        <v>51</v>
      </c>
      <c r="P1536" s="1" t="s">
        <v>4523</v>
      </c>
      <c r="Q1536" s="1"/>
      <c r="R1536" s="39"/>
      <c r="S1536" s="154"/>
      <c r="T1536" s="7" t="str">
        <f>Tabela813[[#This Row],[NR]]&amp;" - "&amp;Tabela813[[#This Row],[Especificação]]</f>
        <v>1.9.9.9.99.1.1.00 - Outras Receitas Administradas Pela RFB - Principal</v>
      </c>
    </row>
    <row r="1537" spans="1:20" ht="30" x14ac:dyDescent="0.25">
      <c r="A1537" s="179"/>
      <c r="B1537" s="51"/>
      <c r="C1537" s="22" t="s">
        <v>1537</v>
      </c>
      <c r="D1537" s="22" t="s">
        <v>1549</v>
      </c>
      <c r="E1537" s="22" t="s">
        <v>1549</v>
      </c>
      <c r="F1537" s="22" t="s">
        <v>1549</v>
      </c>
      <c r="G1537" s="22" t="s">
        <v>1553</v>
      </c>
      <c r="H1537" s="22" t="s">
        <v>1537</v>
      </c>
      <c r="I1537" s="22" t="s">
        <v>1546</v>
      </c>
      <c r="J1537" s="22" t="s">
        <v>1543</v>
      </c>
      <c r="K1537" s="20" t="str">
        <f>IF(Tabela813[[#This Row],[C]]&lt;&gt;"",IF(Tabela813[[#This Row],[RED]]&lt;&gt;"",(Tabela813[[#This Row],[RED]] &amp; "."),"") &amp; CONCATENATE(Tabela813[[#This Row],[C]],".",Tabela813[[#This Row],[O]],".",Tabela813[[#This Row],[E]],".",Tabela813[[#This Row],[D1]],".",Tabela813[[#This Row],[D2]],".",Tabela813[[#This Row],[D3]],".",Tabela813[[#This Row],[T]],".",Tabela813[[#This Row],[D4]]),"")</f>
        <v>1.9.9.9.99.1.2.00</v>
      </c>
      <c r="L1537" s="23" t="s">
        <v>3861</v>
      </c>
      <c r="M1537" s="20" t="str">
        <f t="shared" si="34"/>
        <v>A</v>
      </c>
      <c r="N1537" s="20">
        <f>IF(VALUE(Tabela813[[#This Row],[RED]]) &gt; 0,1,0) + IF(VALUE(J1537)&gt;0,8,IF(VALUE(I1537)&gt;0,7,IF(VALUE(H1537)&gt;0,6,IF(VALUE(G1537)&gt;0,5,IF(VALUE(F1537)&gt;0,4,IF(VALUE(E1537)&gt;0,3,IF(VALUE(D1537)&gt;0,2,1)))))))</f>
        <v>7</v>
      </c>
      <c r="O1537" s="22" t="s">
        <v>51</v>
      </c>
      <c r="P1537" s="1" t="s">
        <v>4523</v>
      </c>
      <c r="Q1537" s="1"/>
      <c r="R1537" s="39"/>
      <c r="S1537" s="154"/>
      <c r="T1537" s="7" t="str">
        <f>Tabela813[[#This Row],[NR]]&amp;" - "&amp;Tabela813[[#This Row],[Especificação]]</f>
        <v>1.9.9.9.99.1.2.00 - Outras Receitas Administradas Pela RFB - Multas e Juros de Mora</v>
      </c>
    </row>
    <row r="1538" spans="1:20" ht="30" x14ac:dyDescent="0.25">
      <c r="A1538" s="179"/>
      <c r="B1538" s="51"/>
      <c r="C1538" s="22" t="s">
        <v>1537</v>
      </c>
      <c r="D1538" s="22" t="s">
        <v>1549</v>
      </c>
      <c r="E1538" s="22" t="s">
        <v>1549</v>
      </c>
      <c r="F1538" s="22" t="s">
        <v>1549</v>
      </c>
      <c r="G1538" s="22" t="s">
        <v>1553</v>
      </c>
      <c r="H1538" s="22" t="s">
        <v>1537</v>
      </c>
      <c r="I1538" s="22" t="s">
        <v>1548</v>
      </c>
      <c r="J1538" s="22" t="s">
        <v>1543</v>
      </c>
      <c r="K1538" s="20" t="str">
        <f>IF(Tabela813[[#This Row],[C]]&lt;&gt;"",IF(Tabela813[[#This Row],[RED]]&lt;&gt;"",(Tabela813[[#This Row],[RED]] &amp; "."),"") &amp; CONCATENATE(Tabela813[[#This Row],[C]],".",Tabela813[[#This Row],[O]],".",Tabela813[[#This Row],[E]],".",Tabela813[[#This Row],[D1]],".",Tabela813[[#This Row],[D2]],".",Tabela813[[#This Row],[D3]],".",Tabela813[[#This Row],[T]],".",Tabela813[[#This Row],[D4]]),"")</f>
        <v>1.9.9.9.99.1.5.00</v>
      </c>
      <c r="L1538" s="23" t="s">
        <v>3862</v>
      </c>
      <c r="M1538" s="20" t="str">
        <f t="shared" si="34"/>
        <v>A</v>
      </c>
      <c r="N1538" s="20">
        <f>IF(VALUE(Tabela813[[#This Row],[RED]]) &gt; 0,1,0) + IF(VALUE(J1538)&gt;0,8,IF(VALUE(I1538)&gt;0,7,IF(VALUE(H1538)&gt;0,6,IF(VALUE(G1538)&gt;0,5,IF(VALUE(F1538)&gt;0,4,IF(VALUE(E1538)&gt;0,3,IF(VALUE(D1538)&gt;0,2,1)))))))</f>
        <v>7</v>
      </c>
      <c r="O1538" s="22" t="s">
        <v>51</v>
      </c>
      <c r="P1538" s="1" t="s">
        <v>4523</v>
      </c>
      <c r="Q1538" s="1"/>
      <c r="R1538" s="39"/>
      <c r="S1538" s="154"/>
      <c r="T1538" s="7" t="str">
        <f>Tabela813[[#This Row],[NR]]&amp;" - "&amp;Tabela813[[#This Row],[Especificação]]</f>
        <v>1.9.9.9.99.1.5.00 - Outras Receitas Administradas Pela RFB - Primárias - Multas</v>
      </c>
    </row>
    <row r="1539" spans="1:20" ht="30" x14ac:dyDescent="0.25">
      <c r="A1539" s="179"/>
      <c r="B1539" s="51"/>
      <c r="C1539" s="22" t="s">
        <v>1537</v>
      </c>
      <c r="D1539" s="22" t="s">
        <v>1549</v>
      </c>
      <c r="E1539" s="22" t="s">
        <v>1549</v>
      </c>
      <c r="F1539" s="22" t="s">
        <v>1549</v>
      </c>
      <c r="G1539" s="22" t="s">
        <v>1553</v>
      </c>
      <c r="H1539" s="22" t="s">
        <v>1537</v>
      </c>
      <c r="I1539" s="22" t="s">
        <v>1542</v>
      </c>
      <c r="J1539" s="22" t="s">
        <v>1543</v>
      </c>
      <c r="K1539" s="20" t="str">
        <f>IF(Tabela813[[#This Row],[C]]&lt;&gt;"",IF(Tabela813[[#This Row],[RED]]&lt;&gt;"",(Tabela813[[#This Row],[RED]] &amp; "."),"") &amp; CONCATENATE(Tabela813[[#This Row],[C]],".",Tabela813[[#This Row],[O]],".",Tabela813[[#This Row],[E]],".",Tabela813[[#This Row],[D1]],".",Tabela813[[#This Row],[D2]],".",Tabela813[[#This Row],[D3]],".",Tabela813[[#This Row],[T]],".",Tabela813[[#This Row],[D4]]),"")</f>
        <v>1.9.9.9.99.1.6.00</v>
      </c>
      <c r="L1539" s="23" t="s">
        <v>3863</v>
      </c>
      <c r="M1539" s="20" t="str">
        <f t="shared" si="34"/>
        <v>A</v>
      </c>
      <c r="N1539" s="20">
        <f>IF(VALUE(Tabela813[[#This Row],[RED]]) &gt; 0,1,0) + IF(VALUE(J1539)&gt;0,8,IF(VALUE(I1539)&gt;0,7,IF(VALUE(H1539)&gt;0,6,IF(VALUE(G1539)&gt;0,5,IF(VALUE(F1539)&gt;0,4,IF(VALUE(E1539)&gt;0,3,IF(VALUE(D1539)&gt;0,2,1)))))))</f>
        <v>7</v>
      </c>
      <c r="O1539" s="22" t="s">
        <v>51</v>
      </c>
      <c r="P1539" s="1" t="s">
        <v>4523</v>
      </c>
      <c r="Q1539" s="1"/>
      <c r="R1539" s="39"/>
      <c r="S1539" s="154"/>
      <c r="T1539" s="7" t="str">
        <f>Tabela813[[#This Row],[NR]]&amp;" - "&amp;Tabela813[[#This Row],[Especificação]]</f>
        <v>1.9.9.9.99.1.6.00 - Outras Receitas Administradas Pela RFB - Juros de Mora</v>
      </c>
    </row>
    <row r="1540" spans="1:20" x14ac:dyDescent="0.25">
      <c r="A1540" s="179"/>
      <c r="B1540" s="51"/>
      <c r="C1540" s="22" t="s">
        <v>1537</v>
      </c>
      <c r="D1540" s="22" t="s">
        <v>1549</v>
      </c>
      <c r="E1540" s="22" t="s">
        <v>1549</v>
      </c>
      <c r="F1540" s="22" t="s">
        <v>1549</v>
      </c>
      <c r="G1540" s="22" t="s">
        <v>1553</v>
      </c>
      <c r="H1540" s="22" t="s">
        <v>1546</v>
      </c>
      <c r="I1540" s="22" t="s">
        <v>1540</v>
      </c>
      <c r="J1540" s="22" t="s">
        <v>1543</v>
      </c>
      <c r="K1540" s="20" t="str">
        <f>IF(Tabela813[[#This Row],[C]]&lt;&gt;"",IF(Tabela813[[#This Row],[RED]]&lt;&gt;"",(Tabela813[[#This Row],[RED]] &amp; "."),"") &amp; CONCATENATE(Tabela813[[#This Row],[C]],".",Tabela813[[#This Row],[O]],".",Tabela813[[#This Row],[E]],".",Tabela813[[#This Row],[D1]],".",Tabela813[[#This Row],[D2]],".",Tabela813[[#This Row],[D3]],".",Tabela813[[#This Row],[T]],".",Tabela813[[#This Row],[D4]]),"")</f>
        <v>1.9.9.9.99.2.0.00</v>
      </c>
      <c r="L1540" s="23" t="s">
        <v>3864</v>
      </c>
      <c r="M1540" s="20" t="str">
        <f t="shared" si="34"/>
        <v>S</v>
      </c>
      <c r="N1540" s="20">
        <f>IF(VALUE(Tabela813[[#This Row],[RED]]) &gt; 0,1,0) + IF(VALUE(J1540)&gt;0,8,IF(VALUE(I1540)&gt;0,7,IF(VALUE(H1540)&gt;0,6,IF(VALUE(G1540)&gt;0,5,IF(VALUE(F1540)&gt;0,4,IF(VALUE(E1540)&gt;0,3,IF(VALUE(D1540)&gt;0,2,1)))))))</f>
        <v>6</v>
      </c>
      <c r="O1540" s="22" t="s">
        <v>51</v>
      </c>
      <c r="P1540" s="1" t="s">
        <v>4149</v>
      </c>
      <c r="Q1540" s="1"/>
      <c r="R1540" s="39"/>
      <c r="S1540" s="154" t="s">
        <v>158</v>
      </c>
      <c r="T1540" s="7" t="str">
        <f>Tabela813[[#This Row],[NR]]&amp;" - "&amp;Tabela813[[#This Row],[Especificação]]</f>
        <v>1.9.9.9.99.2.0.00 - Outras Receitas Não Arrecadadas e Não Projetadas Pela RFB - Primárias</v>
      </c>
    </row>
    <row r="1541" spans="1:20" ht="30" x14ac:dyDescent="0.25">
      <c r="A1541" s="179"/>
      <c r="B1541" s="51"/>
      <c r="C1541" s="22" t="s">
        <v>1537</v>
      </c>
      <c r="D1541" s="22" t="s">
        <v>1549</v>
      </c>
      <c r="E1541" s="22" t="s">
        <v>1549</v>
      </c>
      <c r="F1541" s="22" t="s">
        <v>1549</v>
      </c>
      <c r="G1541" s="22" t="s">
        <v>1553</v>
      </c>
      <c r="H1541" s="22" t="s">
        <v>1546</v>
      </c>
      <c r="I1541" s="22" t="s">
        <v>1537</v>
      </c>
      <c r="J1541" s="22" t="s">
        <v>1543</v>
      </c>
      <c r="K1541" s="20" t="str">
        <f>IF(Tabela813[[#This Row],[C]]&lt;&gt;"",IF(Tabela813[[#This Row],[RED]]&lt;&gt;"",(Tabela813[[#This Row],[RED]] &amp; "."),"") &amp; CONCATENATE(Tabela813[[#This Row],[C]],".",Tabela813[[#This Row],[O]],".",Tabela813[[#This Row],[E]],".",Tabela813[[#This Row],[D1]],".",Tabela813[[#This Row],[D2]],".",Tabela813[[#This Row],[D3]],".",Tabela813[[#This Row],[T]],".",Tabela813[[#This Row],[D4]]),"")</f>
        <v>1.9.9.9.99.2.1.00</v>
      </c>
      <c r="L1541" s="23" t="s">
        <v>3865</v>
      </c>
      <c r="M1541" s="20" t="str">
        <f t="shared" si="34"/>
        <v>A</v>
      </c>
      <c r="N1541" s="20">
        <f>IF(VALUE(Tabela813[[#This Row],[RED]]) &gt; 0,1,0) + IF(VALUE(J1541)&gt;0,8,IF(VALUE(I1541)&gt;0,7,IF(VALUE(H1541)&gt;0,6,IF(VALUE(G1541)&gt;0,5,IF(VALUE(F1541)&gt;0,4,IF(VALUE(E1541)&gt;0,3,IF(VALUE(D1541)&gt;0,2,1)))))))</f>
        <v>7</v>
      </c>
      <c r="O1541" s="22" t="s">
        <v>51</v>
      </c>
      <c r="P1541" s="1" t="s">
        <v>4149</v>
      </c>
      <c r="Q1541" s="1"/>
      <c r="R1541" s="39"/>
      <c r="S1541" s="154" t="s">
        <v>158</v>
      </c>
      <c r="T1541" s="7" t="str">
        <f>Tabela813[[#This Row],[NR]]&amp;" - "&amp;Tabela813[[#This Row],[Especificação]]</f>
        <v>1.9.9.9.99.2.1.00 - Outras Receitas Não Arrecadadas e Não Projetadas Pela RFB - Primárias - Principal</v>
      </c>
    </row>
    <row r="1542" spans="1:20" ht="30" x14ac:dyDescent="0.25">
      <c r="A1542" s="179"/>
      <c r="B1542" s="51"/>
      <c r="C1542" s="22" t="s">
        <v>1537</v>
      </c>
      <c r="D1542" s="22" t="s">
        <v>1549</v>
      </c>
      <c r="E1542" s="22" t="s">
        <v>1549</v>
      </c>
      <c r="F1542" s="22" t="s">
        <v>1549</v>
      </c>
      <c r="G1542" s="22" t="s">
        <v>1553</v>
      </c>
      <c r="H1542" s="22" t="s">
        <v>1546</v>
      </c>
      <c r="I1542" s="22" t="s">
        <v>1546</v>
      </c>
      <c r="J1542" s="22" t="s">
        <v>1543</v>
      </c>
      <c r="K1542" s="20" t="str">
        <f>IF(Tabela813[[#This Row],[C]]&lt;&gt;"",IF(Tabela813[[#This Row],[RED]]&lt;&gt;"",(Tabela813[[#This Row],[RED]] &amp; "."),"") &amp; CONCATENATE(Tabela813[[#This Row],[C]],".",Tabela813[[#This Row],[O]],".",Tabela813[[#This Row],[E]],".",Tabela813[[#This Row],[D1]],".",Tabela813[[#This Row],[D2]],".",Tabela813[[#This Row],[D3]],".",Tabela813[[#This Row],[T]],".",Tabela813[[#This Row],[D4]]),"")</f>
        <v>1.9.9.9.99.2.2.00</v>
      </c>
      <c r="L1542" s="23" t="s">
        <v>3866</v>
      </c>
      <c r="M1542" s="20" t="str">
        <f t="shared" si="34"/>
        <v>A</v>
      </c>
      <c r="N1542" s="20">
        <f>IF(VALUE(Tabela813[[#This Row],[RED]]) &gt; 0,1,0) + IF(VALUE(J1542)&gt;0,8,IF(VALUE(I1542)&gt;0,7,IF(VALUE(H1542)&gt;0,6,IF(VALUE(G1542)&gt;0,5,IF(VALUE(F1542)&gt;0,4,IF(VALUE(E1542)&gt;0,3,IF(VALUE(D1542)&gt;0,2,1)))))))</f>
        <v>7</v>
      </c>
      <c r="O1542" s="22" t="s">
        <v>51</v>
      </c>
      <c r="P1542" s="1" t="s">
        <v>4149</v>
      </c>
      <c r="Q1542" s="1"/>
      <c r="R1542" s="39"/>
      <c r="S1542" s="154" t="s">
        <v>158</v>
      </c>
      <c r="T1542" s="7" t="str">
        <f>Tabela813[[#This Row],[NR]]&amp;" - "&amp;Tabela813[[#This Row],[Especificação]]</f>
        <v>1.9.9.9.99.2.2.00 - Outras Receitas Não Arrecadadas e Não Projetadas Pela RFB - Primárias - Multas e Juros de Mora</v>
      </c>
    </row>
    <row r="1543" spans="1:20" ht="30" x14ac:dyDescent="0.25">
      <c r="A1543" s="179"/>
      <c r="B1543" s="51"/>
      <c r="C1543" s="22" t="s">
        <v>1537</v>
      </c>
      <c r="D1543" s="22" t="s">
        <v>1549</v>
      </c>
      <c r="E1543" s="22" t="s">
        <v>1549</v>
      </c>
      <c r="F1543" s="22" t="s">
        <v>1549</v>
      </c>
      <c r="G1543" s="22" t="s">
        <v>1553</v>
      </c>
      <c r="H1543" s="22" t="s">
        <v>1546</v>
      </c>
      <c r="I1543" s="22" t="s">
        <v>1548</v>
      </c>
      <c r="J1543" s="22" t="s">
        <v>1543</v>
      </c>
      <c r="K1543" s="20" t="str">
        <f>IF(Tabela813[[#This Row],[C]]&lt;&gt;"",IF(Tabela813[[#This Row],[RED]]&lt;&gt;"",(Tabela813[[#This Row],[RED]] &amp; "."),"") &amp; CONCATENATE(Tabela813[[#This Row],[C]],".",Tabela813[[#This Row],[O]],".",Tabela813[[#This Row],[E]],".",Tabela813[[#This Row],[D1]],".",Tabela813[[#This Row],[D2]],".",Tabela813[[#This Row],[D3]],".",Tabela813[[#This Row],[T]],".",Tabela813[[#This Row],[D4]]),"")</f>
        <v>1.9.9.9.99.2.5.00</v>
      </c>
      <c r="L1543" s="23" t="s">
        <v>3867</v>
      </c>
      <c r="M1543" s="20" t="str">
        <f t="shared" si="34"/>
        <v>A</v>
      </c>
      <c r="N1543" s="20">
        <f>IF(VALUE(Tabela813[[#This Row],[RED]]) &gt; 0,1,0) + IF(VALUE(J1543)&gt;0,8,IF(VALUE(I1543)&gt;0,7,IF(VALUE(H1543)&gt;0,6,IF(VALUE(G1543)&gt;0,5,IF(VALUE(F1543)&gt;0,4,IF(VALUE(E1543)&gt;0,3,IF(VALUE(D1543)&gt;0,2,1)))))))</f>
        <v>7</v>
      </c>
      <c r="O1543" s="22" t="s">
        <v>51</v>
      </c>
      <c r="P1543" s="1" t="s">
        <v>4149</v>
      </c>
      <c r="Q1543" s="1"/>
      <c r="R1543" s="39"/>
      <c r="S1543" s="154" t="s">
        <v>158</v>
      </c>
      <c r="T1543" s="7" t="str">
        <f>Tabela813[[#This Row],[NR]]&amp;" - "&amp;Tabela813[[#This Row],[Especificação]]</f>
        <v>1.9.9.9.99.2.5.00 - Outras Receitas Não Arrecadadas e Não Projetadas Pela RFB - Primárias - Multas</v>
      </c>
    </row>
    <row r="1544" spans="1:20" ht="30" x14ac:dyDescent="0.25">
      <c r="A1544" s="179"/>
      <c r="B1544" s="51"/>
      <c r="C1544" s="22" t="s">
        <v>1537</v>
      </c>
      <c r="D1544" s="22" t="s">
        <v>1549</v>
      </c>
      <c r="E1544" s="22" t="s">
        <v>1549</v>
      </c>
      <c r="F1544" s="22" t="s">
        <v>1549</v>
      </c>
      <c r="G1544" s="22" t="s">
        <v>1553</v>
      </c>
      <c r="H1544" s="22" t="s">
        <v>1546</v>
      </c>
      <c r="I1544" s="22" t="s">
        <v>1542</v>
      </c>
      <c r="J1544" s="22" t="s">
        <v>1543</v>
      </c>
      <c r="K1544" s="20" t="str">
        <f>IF(Tabela813[[#This Row],[C]]&lt;&gt;"",IF(Tabela813[[#This Row],[RED]]&lt;&gt;"",(Tabela813[[#This Row],[RED]] &amp; "."),"") &amp; CONCATENATE(Tabela813[[#This Row],[C]],".",Tabela813[[#This Row],[O]],".",Tabela813[[#This Row],[E]],".",Tabela813[[#This Row],[D1]],".",Tabela813[[#This Row],[D2]],".",Tabela813[[#This Row],[D3]],".",Tabela813[[#This Row],[T]],".",Tabela813[[#This Row],[D4]]),"")</f>
        <v>1.9.9.9.99.2.6.00</v>
      </c>
      <c r="L1544" s="23" t="s">
        <v>3868</v>
      </c>
      <c r="M1544" s="20" t="str">
        <f t="shared" si="34"/>
        <v>A</v>
      </c>
      <c r="N1544" s="20">
        <f>IF(VALUE(Tabela813[[#This Row],[RED]]) &gt; 0,1,0) + IF(VALUE(J1544)&gt;0,8,IF(VALUE(I1544)&gt;0,7,IF(VALUE(H1544)&gt;0,6,IF(VALUE(G1544)&gt;0,5,IF(VALUE(F1544)&gt;0,4,IF(VALUE(E1544)&gt;0,3,IF(VALUE(D1544)&gt;0,2,1)))))))</f>
        <v>7</v>
      </c>
      <c r="O1544" s="22" t="s">
        <v>51</v>
      </c>
      <c r="P1544" s="1" t="s">
        <v>4149</v>
      </c>
      <c r="Q1544" s="1"/>
      <c r="R1544" s="39"/>
      <c r="S1544" s="154" t="s">
        <v>158</v>
      </c>
      <c r="T1544" s="7" t="str">
        <f>Tabela813[[#This Row],[NR]]&amp;" - "&amp;Tabela813[[#This Row],[Especificação]]</f>
        <v>1.9.9.9.99.2.6.00 - Outras Receitas Não Arrecadadas e Não Projetadas Pela RFB - Primárias - Juros de Mora</v>
      </c>
    </row>
    <row r="1545" spans="1:20" x14ac:dyDescent="0.25">
      <c r="A1545" s="179"/>
      <c r="B1545" s="51"/>
      <c r="C1545" s="22" t="s">
        <v>1537</v>
      </c>
      <c r="D1545" s="22" t="s">
        <v>1549</v>
      </c>
      <c r="E1545" s="22" t="s">
        <v>1549</v>
      </c>
      <c r="F1545" s="22" t="s">
        <v>1549</v>
      </c>
      <c r="G1545" s="22" t="s">
        <v>1553</v>
      </c>
      <c r="H1545" s="22" t="s">
        <v>1538</v>
      </c>
      <c r="I1545" s="22" t="s">
        <v>1540</v>
      </c>
      <c r="J1545" s="22" t="s">
        <v>1543</v>
      </c>
      <c r="K1545" s="20" t="str">
        <f>IF(Tabela813[[#This Row],[C]]&lt;&gt;"",IF(Tabela813[[#This Row],[RED]]&lt;&gt;"",(Tabela813[[#This Row],[RED]] &amp; "."),"") &amp; CONCATENATE(Tabela813[[#This Row],[C]],".",Tabela813[[#This Row],[O]],".",Tabela813[[#This Row],[E]],".",Tabela813[[#This Row],[D1]],".",Tabela813[[#This Row],[D2]],".",Tabela813[[#This Row],[D3]],".",Tabela813[[#This Row],[T]],".",Tabela813[[#This Row],[D4]]),"")</f>
        <v>1.9.9.9.99.3.0.00</v>
      </c>
      <c r="L1545" s="23" t="s">
        <v>3869</v>
      </c>
      <c r="M1545" s="20" t="str">
        <f t="shared" si="34"/>
        <v>S</v>
      </c>
      <c r="N1545" s="20">
        <f>IF(VALUE(Tabela813[[#This Row],[RED]]) &gt; 0,1,0) + IF(VALUE(J1545)&gt;0,8,IF(VALUE(I1545)&gt;0,7,IF(VALUE(H1545)&gt;0,6,IF(VALUE(G1545)&gt;0,5,IF(VALUE(F1545)&gt;0,4,IF(VALUE(E1545)&gt;0,3,IF(VALUE(D1545)&gt;0,2,1)))))))</f>
        <v>6</v>
      </c>
      <c r="O1545" s="22" t="s">
        <v>51</v>
      </c>
      <c r="P1545" s="1" t="s">
        <v>4150</v>
      </c>
      <c r="Q1545" s="1"/>
      <c r="R1545" s="39"/>
      <c r="S1545" s="154" t="s">
        <v>158</v>
      </c>
      <c r="T1545" s="7" t="str">
        <f>Tabela813[[#This Row],[NR]]&amp;" - "&amp;Tabela813[[#This Row],[Especificação]]</f>
        <v>1.9.9.9.99.3.0.00 - Outras Receitas Não Arrecadadas e Não Projetadas Pela RFB - Financeiras</v>
      </c>
    </row>
    <row r="1546" spans="1:20" ht="30" x14ac:dyDescent="0.25">
      <c r="A1546" s="179"/>
      <c r="B1546" s="51"/>
      <c r="C1546" s="22" t="s">
        <v>1537</v>
      </c>
      <c r="D1546" s="22" t="s">
        <v>1549</v>
      </c>
      <c r="E1546" s="22" t="s">
        <v>1549</v>
      </c>
      <c r="F1546" s="22" t="s">
        <v>1549</v>
      </c>
      <c r="G1546" s="22" t="s">
        <v>1553</v>
      </c>
      <c r="H1546" s="22" t="s">
        <v>1538</v>
      </c>
      <c r="I1546" s="22" t="s">
        <v>1537</v>
      </c>
      <c r="J1546" s="22" t="s">
        <v>1543</v>
      </c>
      <c r="K1546" s="20" t="str">
        <f>IF(Tabela813[[#This Row],[C]]&lt;&gt;"",IF(Tabela813[[#This Row],[RED]]&lt;&gt;"",(Tabela813[[#This Row],[RED]] &amp; "."),"") &amp; CONCATENATE(Tabela813[[#This Row],[C]],".",Tabela813[[#This Row],[O]],".",Tabela813[[#This Row],[E]],".",Tabela813[[#This Row],[D1]],".",Tabela813[[#This Row],[D2]],".",Tabela813[[#This Row],[D3]],".",Tabela813[[#This Row],[T]],".",Tabela813[[#This Row],[D4]]),"")</f>
        <v>1.9.9.9.99.3.1.00</v>
      </c>
      <c r="L1546" s="23" t="s">
        <v>3870</v>
      </c>
      <c r="M1546" s="20" t="str">
        <f t="shared" si="34"/>
        <v>A</v>
      </c>
      <c r="N1546" s="20">
        <f>IF(VALUE(Tabela813[[#This Row],[RED]]) &gt; 0,1,0) + IF(VALUE(J1546)&gt;0,8,IF(VALUE(I1546)&gt;0,7,IF(VALUE(H1546)&gt;0,6,IF(VALUE(G1546)&gt;0,5,IF(VALUE(F1546)&gt;0,4,IF(VALUE(E1546)&gt;0,3,IF(VALUE(D1546)&gt;0,2,1)))))))</f>
        <v>7</v>
      </c>
      <c r="O1546" s="22" t="s">
        <v>51</v>
      </c>
      <c r="P1546" s="1" t="s">
        <v>4150</v>
      </c>
      <c r="Q1546" s="1"/>
      <c r="R1546" s="39"/>
      <c r="S1546" s="154" t="s">
        <v>158</v>
      </c>
      <c r="T1546" s="7" t="str">
        <f>Tabela813[[#This Row],[NR]]&amp;" - "&amp;Tabela813[[#This Row],[Especificação]]</f>
        <v>1.9.9.9.99.3.1.00 - Outras Receitas Não Arrecadadas e Não Projetadas Pela RFB - Financeiras - Principal</v>
      </c>
    </row>
    <row r="1547" spans="1:20" ht="30" x14ac:dyDescent="0.25">
      <c r="A1547" s="179"/>
      <c r="B1547" s="51"/>
      <c r="C1547" s="22" t="s">
        <v>1537</v>
      </c>
      <c r="D1547" s="22" t="s">
        <v>1549</v>
      </c>
      <c r="E1547" s="22" t="s">
        <v>1549</v>
      </c>
      <c r="F1547" s="22" t="s">
        <v>1549</v>
      </c>
      <c r="G1547" s="22" t="s">
        <v>1553</v>
      </c>
      <c r="H1547" s="22" t="s">
        <v>1538</v>
      </c>
      <c r="I1547" s="22" t="s">
        <v>1546</v>
      </c>
      <c r="J1547" s="22" t="s">
        <v>1543</v>
      </c>
      <c r="K1547" s="20" t="str">
        <f>IF(Tabela813[[#This Row],[C]]&lt;&gt;"",IF(Tabela813[[#This Row],[RED]]&lt;&gt;"",(Tabela813[[#This Row],[RED]] &amp; "."),"") &amp; CONCATENATE(Tabela813[[#This Row],[C]],".",Tabela813[[#This Row],[O]],".",Tabela813[[#This Row],[E]],".",Tabela813[[#This Row],[D1]],".",Tabela813[[#This Row],[D2]],".",Tabela813[[#This Row],[D3]],".",Tabela813[[#This Row],[T]],".",Tabela813[[#This Row],[D4]]),"")</f>
        <v>1.9.9.9.99.3.2.00</v>
      </c>
      <c r="L1547" s="23" t="s">
        <v>3871</v>
      </c>
      <c r="M1547" s="20" t="str">
        <f t="shared" si="34"/>
        <v>A</v>
      </c>
      <c r="N1547" s="20">
        <f>IF(VALUE(Tabela813[[#This Row],[RED]]) &gt; 0,1,0) + IF(VALUE(J1547)&gt;0,8,IF(VALUE(I1547)&gt;0,7,IF(VALUE(H1547)&gt;0,6,IF(VALUE(G1547)&gt;0,5,IF(VALUE(F1547)&gt;0,4,IF(VALUE(E1547)&gt;0,3,IF(VALUE(D1547)&gt;0,2,1)))))))</f>
        <v>7</v>
      </c>
      <c r="O1547" s="22" t="s">
        <v>51</v>
      </c>
      <c r="P1547" s="1" t="s">
        <v>4150</v>
      </c>
      <c r="Q1547" s="1"/>
      <c r="R1547" s="39"/>
      <c r="S1547" s="154" t="s">
        <v>158</v>
      </c>
      <c r="T1547" s="7" t="str">
        <f>Tabela813[[#This Row],[NR]]&amp;" - "&amp;Tabela813[[#This Row],[Especificação]]</f>
        <v>1.9.9.9.99.3.2.00 - Outras Receitas Não Arrecadadas e Não Projetadas Pela RFB - Financeiras - Multas e Juros de Mora</v>
      </c>
    </row>
    <row r="1548" spans="1:20" ht="30" x14ac:dyDescent="0.25">
      <c r="A1548" s="179"/>
      <c r="B1548" s="51"/>
      <c r="C1548" s="22" t="s">
        <v>1537</v>
      </c>
      <c r="D1548" s="22" t="s">
        <v>1549</v>
      </c>
      <c r="E1548" s="22" t="s">
        <v>1549</v>
      </c>
      <c r="F1548" s="22" t="s">
        <v>1549</v>
      </c>
      <c r="G1548" s="22" t="s">
        <v>1553</v>
      </c>
      <c r="H1548" s="22" t="s">
        <v>1538</v>
      </c>
      <c r="I1548" s="22" t="s">
        <v>1548</v>
      </c>
      <c r="J1548" s="22" t="s">
        <v>1543</v>
      </c>
      <c r="K1548" s="20" t="str">
        <f>IF(Tabela813[[#This Row],[C]]&lt;&gt;"",IF(Tabela813[[#This Row],[RED]]&lt;&gt;"",(Tabela813[[#This Row],[RED]] &amp; "."),"") &amp; CONCATENATE(Tabela813[[#This Row],[C]],".",Tabela813[[#This Row],[O]],".",Tabela813[[#This Row],[E]],".",Tabela813[[#This Row],[D1]],".",Tabela813[[#This Row],[D2]],".",Tabela813[[#This Row],[D3]],".",Tabela813[[#This Row],[T]],".",Tabela813[[#This Row],[D4]]),"")</f>
        <v>1.9.9.9.99.3.5.00</v>
      </c>
      <c r="L1548" s="23" t="s">
        <v>3872</v>
      </c>
      <c r="M1548" s="20" t="str">
        <f t="shared" si="34"/>
        <v>A</v>
      </c>
      <c r="N1548" s="20">
        <f>IF(VALUE(Tabela813[[#This Row],[RED]]) &gt; 0,1,0) + IF(VALUE(J1548)&gt;0,8,IF(VALUE(I1548)&gt;0,7,IF(VALUE(H1548)&gt;0,6,IF(VALUE(G1548)&gt;0,5,IF(VALUE(F1548)&gt;0,4,IF(VALUE(E1548)&gt;0,3,IF(VALUE(D1548)&gt;0,2,1)))))))</f>
        <v>7</v>
      </c>
      <c r="O1548" s="22" t="s">
        <v>51</v>
      </c>
      <c r="P1548" s="1" t="s">
        <v>4150</v>
      </c>
      <c r="Q1548" s="1"/>
      <c r="R1548" s="39"/>
      <c r="S1548" s="154" t="s">
        <v>158</v>
      </c>
      <c r="T1548" s="7" t="str">
        <f>Tabela813[[#This Row],[NR]]&amp;" - "&amp;Tabela813[[#This Row],[Especificação]]</f>
        <v>1.9.9.9.99.3.5.00 - Outras Receitas Não Arrecadadas e Não Projetadas Pela RFB - Financeiras - Multas</v>
      </c>
    </row>
    <row r="1549" spans="1:20" ht="30" x14ac:dyDescent="0.25">
      <c r="A1549" s="179"/>
      <c r="B1549" s="51"/>
      <c r="C1549" s="22" t="s">
        <v>1537</v>
      </c>
      <c r="D1549" s="22" t="s">
        <v>1549</v>
      </c>
      <c r="E1549" s="22" t="s">
        <v>1549</v>
      </c>
      <c r="F1549" s="22" t="s">
        <v>1549</v>
      </c>
      <c r="G1549" s="22" t="s">
        <v>1553</v>
      </c>
      <c r="H1549" s="22" t="s">
        <v>1538</v>
      </c>
      <c r="I1549" s="22" t="s">
        <v>1542</v>
      </c>
      <c r="J1549" s="22" t="s">
        <v>1543</v>
      </c>
      <c r="K1549" s="20" t="str">
        <f>IF(Tabela813[[#This Row],[C]]&lt;&gt;"",IF(Tabela813[[#This Row],[RED]]&lt;&gt;"",(Tabela813[[#This Row],[RED]] &amp; "."),"") &amp; CONCATENATE(Tabela813[[#This Row],[C]],".",Tabela813[[#This Row],[O]],".",Tabela813[[#This Row],[E]],".",Tabela813[[#This Row],[D1]],".",Tabela813[[#This Row],[D2]],".",Tabela813[[#This Row],[D3]],".",Tabela813[[#This Row],[T]],".",Tabela813[[#This Row],[D4]]),"")</f>
        <v>1.9.9.9.99.3.6.00</v>
      </c>
      <c r="L1549" s="23" t="s">
        <v>3873</v>
      </c>
      <c r="M1549" s="20" t="str">
        <f t="shared" si="34"/>
        <v>A</v>
      </c>
      <c r="N1549" s="20">
        <f>IF(VALUE(Tabela813[[#This Row],[RED]]) &gt; 0,1,0) + IF(VALUE(J1549)&gt;0,8,IF(VALUE(I1549)&gt;0,7,IF(VALUE(H1549)&gt;0,6,IF(VALUE(G1549)&gt;0,5,IF(VALUE(F1549)&gt;0,4,IF(VALUE(E1549)&gt;0,3,IF(VALUE(D1549)&gt;0,2,1)))))))</f>
        <v>7</v>
      </c>
      <c r="O1549" s="22" t="s">
        <v>51</v>
      </c>
      <c r="P1549" s="1" t="s">
        <v>4150</v>
      </c>
      <c r="Q1549" s="1"/>
      <c r="R1549" s="39"/>
      <c r="S1549" s="154" t="s">
        <v>158</v>
      </c>
      <c r="T1549" s="7" t="str">
        <f>Tabela813[[#This Row],[NR]]&amp;" - "&amp;Tabela813[[#This Row],[Especificação]]</f>
        <v>1.9.9.9.99.3.6.00 - Outras Receitas Não Arrecadadas e Não Projetadas Pela RFB - Financeiras - Juros de Mora</v>
      </c>
    </row>
    <row r="1550" spans="1:20" ht="45" x14ac:dyDescent="0.25">
      <c r="A1550" s="179"/>
      <c r="B1550" s="51"/>
      <c r="C1550" s="22" t="s">
        <v>1546</v>
      </c>
      <c r="D1550" s="22" t="s">
        <v>1540</v>
      </c>
      <c r="E1550" s="22" t="s">
        <v>1540</v>
      </c>
      <c r="F1550" s="22" t="s">
        <v>1540</v>
      </c>
      <c r="G1550" s="22" t="s">
        <v>1543</v>
      </c>
      <c r="H1550" s="22" t="s">
        <v>1540</v>
      </c>
      <c r="I1550" s="22" t="s">
        <v>1540</v>
      </c>
      <c r="J1550" s="22" t="s">
        <v>1543</v>
      </c>
      <c r="K1550" s="20" t="str">
        <f>IF(Tabela813[[#This Row],[C]]&lt;&gt;"",IF(Tabela813[[#This Row],[RED]]&lt;&gt;"",(Tabela813[[#This Row],[RED]] &amp; "."),"") &amp; CONCATENATE(Tabela813[[#This Row],[C]],".",Tabela813[[#This Row],[O]],".",Tabela813[[#This Row],[E]],".",Tabela813[[#This Row],[D1]],".",Tabela813[[#This Row],[D2]],".",Tabela813[[#This Row],[D3]],".",Tabela813[[#This Row],[T]],".",Tabela813[[#This Row],[D4]]),"")</f>
        <v>2.0.0.0.00.0.0.00</v>
      </c>
      <c r="L1550" s="23" t="s">
        <v>604</v>
      </c>
      <c r="M1550" s="20" t="str">
        <f t="shared" si="34"/>
        <v>S</v>
      </c>
      <c r="N1550" s="20">
        <f>IF(VALUE(Tabela813[[#This Row],[RED]]) &gt; 0,1,0) + IF(VALUE(J1550)&gt;0,8,IF(VALUE(I1550)&gt;0,7,IF(VALUE(H1550)&gt;0,6,IF(VALUE(G1550)&gt;0,5,IF(VALUE(F1550)&gt;0,4,IF(VALUE(E1550)&gt;0,3,IF(VALUE(D1550)&gt;0,2,1)))))))</f>
        <v>1</v>
      </c>
      <c r="O1550" s="22" t="s">
        <v>45</v>
      </c>
      <c r="P1550" s="1" t="s">
        <v>605</v>
      </c>
      <c r="Q1550" s="1"/>
      <c r="R1550" s="39"/>
      <c r="S1550" s="154" t="s">
        <v>158</v>
      </c>
      <c r="T1550" s="7" t="str">
        <f>Tabela813[[#This Row],[NR]]&amp;" - "&amp;Tabela813[[#This Row],[Especificação]]</f>
        <v>2.0.0.0.00.0.0.00 - Receitas de Capital</v>
      </c>
    </row>
    <row r="1551" spans="1:20" ht="75" x14ac:dyDescent="0.25">
      <c r="A1551" s="179"/>
      <c r="B1551" s="51"/>
      <c r="C1551" s="22" t="s">
        <v>1546</v>
      </c>
      <c r="D1551" s="22" t="s">
        <v>1537</v>
      </c>
      <c r="E1551" s="22" t="s">
        <v>1540</v>
      </c>
      <c r="F1551" s="22" t="s">
        <v>1540</v>
      </c>
      <c r="G1551" s="22" t="s">
        <v>1543</v>
      </c>
      <c r="H1551" s="22" t="s">
        <v>1540</v>
      </c>
      <c r="I1551" s="22" t="s">
        <v>1540</v>
      </c>
      <c r="J1551" s="22" t="s">
        <v>1543</v>
      </c>
      <c r="K1551" s="20" t="str">
        <f>IF(Tabela813[[#This Row],[C]]&lt;&gt;"",IF(Tabela813[[#This Row],[RED]]&lt;&gt;"",(Tabela813[[#This Row],[RED]] &amp; "."),"") &amp; CONCATENATE(Tabela813[[#This Row],[C]],".",Tabela813[[#This Row],[O]],".",Tabela813[[#This Row],[E]],".",Tabela813[[#This Row],[D1]],".",Tabela813[[#This Row],[D2]],".",Tabela813[[#This Row],[D3]],".",Tabela813[[#This Row],[T]],".",Tabela813[[#This Row],[D4]]),"")</f>
        <v>2.1.0.0.00.0.0.00</v>
      </c>
      <c r="L1551" s="23" t="s">
        <v>606</v>
      </c>
      <c r="M1551" s="20" t="str">
        <f t="shared" si="34"/>
        <v>S</v>
      </c>
      <c r="N1551" s="20">
        <f>IF(VALUE(Tabela813[[#This Row],[RED]]) &gt; 0,1,0) + IF(VALUE(J1551)&gt;0,8,IF(VALUE(I1551)&gt;0,7,IF(VALUE(H1551)&gt;0,6,IF(VALUE(G1551)&gt;0,5,IF(VALUE(F1551)&gt;0,4,IF(VALUE(E1551)&gt;0,3,IF(VALUE(D1551)&gt;0,2,1)))))))</f>
        <v>2</v>
      </c>
      <c r="O1551" s="22" t="s">
        <v>45</v>
      </c>
      <c r="P1551" s="1" t="s">
        <v>607</v>
      </c>
      <c r="Q1551" s="1"/>
      <c r="R1551" s="39"/>
      <c r="S1551" s="154" t="s">
        <v>158</v>
      </c>
      <c r="T1551" s="7" t="str">
        <f>Tabela813[[#This Row],[NR]]&amp;" - "&amp;Tabela813[[#This Row],[Especificação]]</f>
        <v>2.1.0.0.00.0.0.00 - Operações de Crédito</v>
      </c>
    </row>
    <row r="1552" spans="1:20" ht="45" x14ac:dyDescent="0.25">
      <c r="A1552" s="179"/>
      <c r="B1552" s="51"/>
      <c r="C1552" s="22" t="s">
        <v>1546</v>
      </c>
      <c r="D1552" s="22" t="s">
        <v>1537</v>
      </c>
      <c r="E1552" s="22" t="s">
        <v>1537</v>
      </c>
      <c r="F1552" s="22" t="s">
        <v>1540</v>
      </c>
      <c r="G1552" s="22" t="s">
        <v>1543</v>
      </c>
      <c r="H1552" s="22" t="s">
        <v>1540</v>
      </c>
      <c r="I1552" s="22" t="s">
        <v>1540</v>
      </c>
      <c r="J1552" s="22" t="s">
        <v>1543</v>
      </c>
      <c r="K1552" s="20" t="str">
        <f>IF(Tabela813[[#This Row],[C]]&lt;&gt;"",IF(Tabela813[[#This Row],[RED]]&lt;&gt;"",(Tabela813[[#This Row],[RED]] &amp; "."),"") &amp; CONCATENATE(Tabela813[[#This Row],[C]],".",Tabela813[[#This Row],[O]],".",Tabela813[[#This Row],[E]],".",Tabela813[[#This Row],[D1]],".",Tabela813[[#This Row],[D2]],".",Tabela813[[#This Row],[D3]],".",Tabela813[[#This Row],[T]],".",Tabela813[[#This Row],[D4]]),"")</f>
        <v>2.1.1.0.00.0.0.00</v>
      </c>
      <c r="L1552" s="23" t="s">
        <v>608</v>
      </c>
      <c r="M1552" s="20" t="str">
        <f t="shared" si="34"/>
        <v>S</v>
      </c>
      <c r="N1552" s="20">
        <f>IF(VALUE(Tabela813[[#This Row],[RED]]) &gt; 0,1,0) + IF(VALUE(J1552)&gt;0,8,IF(VALUE(I1552)&gt;0,7,IF(VALUE(H1552)&gt;0,6,IF(VALUE(G1552)&gt;0,5,IF(VALUE(F1552)&gt;0,4,IF(VALUE(E1552)&gt;0,3,IF(VALUE(D1552)&gt;0,2,1)))))))</f>
        <v>3</v>
      </c>
      <c r="O1552" s="22" t="s">
        <v>45</v>
      </c>
      <c r="P1552" s="1" t="s">
        <v>609</v>
      </c>
      <c r="Q1552" s="1"/>
      <c r="R1552" s="39"/>
      <c r="S1552" s="154" t="s">
        <v>158</v>
      </c>
      <c r="T1552" s="7" t="str">
        <f>Tabela813[[#This Row],[NR]]&amp;" - "&amp;Tabela813[[#This Row],[Especificação]]</f>
        <v>2.1.1.0.00.0.0.00 - Operações de Crédito - Mercado Interno</v>
      </c>
    </row>
    <row r="1553" spans="1:20" ht="90" x14ac:dyDescent="0.25">
      <c r="A1553" s="179"/>
      <c r="B1553" s="51"/>
      <c r="C1553" s="22" t="s">
        <v>1546</v>
      </c>
      <c r="D1553" s="22" t="s">
        <v>1537</v>
      </c>
      <c r="E1553" s="22" t="s">
        <v>1537</v>
      </c>
      <c r="F1553" s="22" t="s">
        <v>1537</v>
      </c>
      <c r="G1553" s="22" t="s">
        <v>1543</v>
      </c>
      <c r="H1553" s="22" t="s">
        <v>1540</v>
      </c>
      <c r="I1553" s="22" t="s">
        <v>1540</v>
      </c>
      <c r="J1553" s="22" t="s">
        <v>1543</v>
      </c>
      <c r="K1553" s="20" t="str">
        <f>IF(Tabela813[[#This Row],[C]]&lt;&gt;"",IF(Tabela813[[#This Row],[RED]]&lt;&gt;"",(Tabela813[[#This Row],[RED]] &amp; "."),"") &amp; CONCATENATE(Tabela813[[#This Row],[C]],".",Tabela813[[#This Row],[O]],".",Tabela813[[#This Row],[E]],".",Tabela813[[#This Row],[D1]],".",Tabela813[[#This Row],[D2]],".",Tabela813[[#This Row],[D3]],".",Tabela813[[#This Row],[T]],".",Tabela813[[#This Row],[D4]]),"")</f>
        <v>2.1.1.1.00.0.0.00</v>
      </c>
      <c r="L1553" s="23" t="s">
        <v>610</v>
      </c>
      <c r="M1553" s="20" t="str">
        <f t="shared" si="34"/>
        <v>S</v>
      </c>
      <c r="N1553" s="20">
        <f>IF(VALUE(Tabela813[[#This Row],[RED]]) &gt; 0,1,0) + IF(VALUE(J1553)&gt;0,8,IF(VALUE(I1553)&gt;0,7,IF(VALUE(H1553)&gt;0,6,IF(VALUE(G1553)&gt;0,5,IF(VALUE(F1553)&gt;0,4,IF(VALUE(E1553)&gt;0,3,IF(VALUE(D1553)&gt;0,2,1)))))))</f>
        <v>4</v>
      </c>
      <c r="O1553" s="22" t="s">
        <v>45</v>
      </c>
      <c r="P1553" s="1" t="s">
        <v>611</v>
      </c>
      <c r="Q1553" s="1"/>
      <c r="R1553" s="39"/>
      <c r="S1553" s="154" t="s">
        <v>158</v>
      </c>
      <c r="T1553" s="7" t="str">
        <f>Tabela813[[#This Row],[NR]]&amp;" - "&amp;Tabela813[[#This Row],[Especificação]]</f>
        <v>2.1.1.1.00.0.0.00 - Títulos de Responsabilidade do Tesouro Nacional - Mercado Interno</v>
      </c>
    </row>
    <row r="1554" spans="1:20" ht="60" x14ac:dyDescent="0.25">
      <c r="A1554" s="179"/>
      <c r="B1554" s="51"/>
      <c r="C1554" s="22" t="s">
        <v>1546</v>
      </c>
      <c r="D1554" s="22" t="s">
        <v>1537</v>
      </c>
      <c r="E1554" s="22" t="s">
        <v>1537</v>
      </c>
      <c r="F1554" s="22" t="s">
        <v>1537</v>
      </c>
      <c r="G1554" s="22" t="s">
        <v>1550</v>
      </c>
      <c r="H1554" s="22" t="s">
        <v>1540</v>
      </c>
      <c r="I1554" s="22" t="s">
        <v>1540</v>
      </c>
      <c r="J1554" s="22" t="s">
        <v>1543</v>
      </c>
      <c r="K1554" s="20" t="str">
        <f>IF(Tabela813[[#This Row],[C]]&lt;&gt;"",IF(Tabela813[[#This Row],[RED]]&lt;&gt;"",(Tabela813[[#This Row],[RED]] &amp; "."),"") &amp; CONCATENATE(Tabela813[[#This Row],[C]],".",Tabela813[[#This Row],[O]],".",Tabela813[[#This Row],[E]],".",Tabela813[[#This Row],[D1]],".",Tabela813[[#This Row],[D2]],".",Tabela813[[#This Row],[D3]],".",Tabela813[[#This Row],[T]],".",Tabela813[[#This Row],[D4]]),"")</f>
        <v>2.1.1.1.03.0.0.00</v>
      </c>
      <c r="L1554" s="23" t="s">
        <v>612</v>
      </c>
      <c r="M1554" s="20" t="str">
        <f t="shared" si="34"/>
        <v>S</v>
      </c>
      <c r="N1554" s="20">
        <f>IF(VALUE(Tabela813[[#This Row],[RED]]) &gt; 0,1,0) + IF(VALUE(J1554)&gt;0,8,IF(VALUE(I1554)&gt;0,7,IF(VALUE(H1554)&gt;0,6,IF(VALUE(G1554)&gt;0,5,IF(VALUE(F1554)&gt;0,4,IF(VALUE(E1554)&gt;0,3,IF(VALUE(D1554)&gt;0,2,1)))))))</f>
        <v>5</v>
      </c>
      <c r="O1554" s="22" t="s">
        <v>51</v>
      </c>
      <c r="P1554" s="1" t="s">
        <v>613</v>
      </c>
      <c r="Q1554" s="1"/>
      <c r="R1554" s="39"/>
      <c r="S1554" s="154" t="s">
        <v>158</v>
      </c>
      <c r="T1554" s="7" t="str">
        <f>Tabela813[[#This Row],[NR]]&amp;" - "&amp;Tabela813[[#This Row],[Especificação]]</f>
        <v>2.1.1.1.03.0.0.00 - Títulos da Dívida Agrária - TDA</v>
      </c>
    </row>
    <row r="1555" spans="1:20" ht="60" x14ac:dyDescent="0.25">
      <c r="A1555" s="7"/>
      <c r="B1555" s="51"/>
      <c r="C1555" s="22" t="s">
        <v>1546</v>
      </c>
      <c r="D1555" s="22" t="s">
        <v>1537</v>
      </c>
      <c r="E1555" s="22" t="s">
        <v>1537</v>
      </c>
      <c r="F1555" s="22" t="s">
        <v>1537</v>
      </c>
      <c r="G1555" s="22" t="s">
        <v>1550</v>
      </c>
      <c r="H1555" s="22" t="s">
        <v>1540</v>
      </c>
      <c r="I1555" s="22" t="s">
        <v>1537</v>
      </c>
      <c r="J1555" s="22" t="s">
        <v>1543</v>
      </c>
      <c r="K1555" s="20" t="str">
        <f>IF(Tabela813[[#This Row],[C]]&lt;&gt;"",IF(Tabela813[[#This Row],[RED]]&lt;&gt;"",(Tabela813[[#This Row],[RED]] &amp; "."),"") &amp; CONCATENATE(Tabela813[[#This Row],[C]],".",Tabela813[[#This Row],[O]],".",Tabela813[[#This Row],[E]],".",Tabela813[[#This Row],[D1]],".",Tabela813[[#This Row],[D2]],".",Tabela813[[#This Row],[D3]],".",Tabela813[[#This Row],[T]],".",Tabela813[[#This Row],[D4]]),"")</f>
        <v>2.1.1.1.03.0.1.00</v>
      </c>
      <c r="L1555" s="23" t="s">
        <v>1484</v>
      </c>
      <c r="M1555" s="20" t="str">
        <f t="shared" si="34"/>
        <v>A</v>
      </c>
      <c r="N1555" s="20">
        <f>IF(VALUE(Tabela813[[#This Row],[RED]]) &gt; 0,1,0) + IF(VALUE(J1555)&gt;0,8,IF(VALUE(I1555)&gt;0,7,IF(VALUE(H1555)&gt;0,6,IF(VALUE(G1555)&gt;0,5,IF(VALUE(F1555)&gt;0,4,IF(VALUE(E1555)&gt;0,3,IF(VALUE(D1555)&gt;0,2,1)))))))</f>
        <v>7</v>
      </c>
      <c r="O1555" s="22" t="s">
        <v>51</v>
      </c>
      <c r="P1555" s="1" t="s">
        <v>613</v>
      </c>
      <c r="Q1555" s="1"/>
      <c r="R1555" s="39"/>
      <c r="S1555" s="154" t="s">
        <v>158</v>
      </c>
      <c r="T1555" s="7" t="str">
        <f>Tabela813[[#This Row],[NR]]&amp;" - "&amp;Tabela813[[#This Row],[Especificação]]</f>
        <v>2.1.1.1.03.0.1.00 - Títulos da Dívida Agrária - TDA - Principal</v>
      </c>
    </row>
    <row r="1556" spans="1:20" ht="45" x14ac:dyDescent="0.25">
      <c r="A1556" s="179"/>
      <c r="B1556" s="51"/>
      <c r="C1556" s="22" t="s">
        <v>1546</v>
      </c>
      <c r="D1556" s="22" t="s">
        <v>1537</v>
      </c>
      <c r="E1556" s="22" t="s">
        <v>1537</v>
      </c>
      <c r="F1556" s="22" t="s">
        <v>1546</v>
      </c>
      <c r="G1556" s="22" t="s">
        <v>1543</v>
      </c>
      <c r="H1556" s="22" t="s">
        <v>1540</v>
      </c>
      <c r="I1556" s="22" t="s">
        <v>1540</v>
      </c>
      <c r="J1556" s="22" t="s">
        <v>1543</v>
      </c>
      <c r="K1556" s="20" t="str">
        <f>IF(Tabela813[[#This Row],[C]]&lt;&gt;"",IF(Tabela813[[#This Row],[RED]]&lt;&gt;"",(Tabela813[[#This Row],[RED]] &amp; "."),"") &amp; CONCATENATE(Tabela813[[#This Row],[C]],".",Tabela813[[#This Row],[O]],".",Tabela813[[#This Row],[E]],".",Tabela813[[#This Row],[D1]],".",Tabela813[[#This Row],[D2]],".",Tabela813[[#This Row],[D3]],".",Tabela813[[#This Row],[T]],".",Tabela813[[#This Row],[D4]]),"")</f>
        <v>2.1.1.2.00.0.0.00</v>
      </c>
      <c r="L1556" s="23" t="s">
        <v>614</v>
      </c>
      <c r="M1556" s="20" t="str">
        <f t="shared" si="34"/>
        <v>S</v>
      </c>
      <c r="N1556" s="20">
        <f>IF(VALUE(Tabela813[[#This Row],[RED]]) &gt; 0,1,0) + IF(VALUE(J1556)&gt;0,8,IF(VALUE(I1556)&gt;0,7,IF(VALUE(H1556)&gt;0,6,IF(VALUE(G1556)&gt;0,5,IF(VALUE(F1556)&gt;0,4,IF(VALUE(E1556)&gt;0,3,IF(VALUE(D1556)&gt;0,2,1)))))))</f>
        <v>4</v>
      </c>
      <c r="O1556" s="22" t="s">
        <v>45</v>
      </c>
      <c r="P1556" s="1" t="s">
        <v>615</v>
      </c>
      <c r="Q1556" s="1"/>
      <c r="R1556" s="39"/>
      <c r="S1556" s="154" t="s">
        <v>158</v>
      </c>
      <c r="T1556" s="7" t="str">
        <f>Tabela813[[#This Row],[NR]]&amp;" - "&amp;Tabela813[[#This Row],[Especificação]]</f>
        <v>2.1.1.2.00.0.0.00 - Operações de Crédito Contratuais - Mercado Interno</v>
      </c>
    </row>
    <row r="1557" spans="1:20" ht="45" x14ac:dyDescent="0.25">
      <c r="A1557" s="179"/>
      <c r="B1557" s="51"/>
      <c r="C1557" s="22" t="s">
        <v>1546</v>
      </c>
      <c r="D1557" s="22" t="s">
        <v>1537</v>
      </c>
      <c r="E1557" s="22" t="s">
        <v>1537</v>
      </c>
      <c r="F1557" s="22" t="s">
        <v>1546</v>
      </c>
      <c r="G1557" s="22" t="s">
        <v>1539</v>
      </c>
      <c r="H1557" s="22" t="s">
        <v>1540</v>
      </c>
      <c r="I1557" s="22" t="s">
        <v>1540</v>
      </c>
      <c r="J1557" s="22" t="s">
        <v>1543</v>
      </c>
      <c r="K1557" s="20" t="str">
        <f>IF(Tabela813[[#This Row],[C]]&lt;&gt;"",IF(Tabela813[[#This Row],[RED]]&lt;&gt;"",(Tabela813[[#This Row],[RED]] &amp; "."),"") &amp; CONCATENATE(Tabela813[[#This Row],[C]],".",Tabela813[[#This Row],[O]],".",Tabela813[[#This Row],[E]],".",Tabela813[[#This Row],[D1]],".",Tabela813[[#This Row],[D2]],".",Tabela813[[#This Row],[D3]],".",Tabela813[[#This Row],[T]],".",Tabela813[[#This Row],[D4]]),"")</f>
        <v>2.1.1.2.01.0.0.00</v>
      </c>
      <c r="L1557" s="23" t="s">
        <v>614</v>
      </c>
      <c r="M1557" s="20" t="str">
        <f t="shared" si="34"/>
        <v>S</v>
      </c>
      <c r="N1557" s="20">
        <f>IF(VALUE(Tabela813[[#This Row],[RED]]) &gt; 0,1,0) + IF(VALUE(J1557)&gt;0,8,IF(VALUE(I1557)&gt;0,7,IF(VALUE(H1557)&gt;0,6,IF(VALUE(G1557)&gt;0,5,IF(VALUE(F1557)&gt;0,4,IF(VALUE(E1557)&gt;0,3,IF(VALUE(D1557)&gt;0,2,1)))))))</f>
        <v>5</v>
      </c>
      <c r="O1557" s="22" t="s">
        <v>51</v>
      </c>
      <c r="P1557" s="1" t="s">
        <v>616</v>
      </c>
      <c r="Q1557" s="1"/>
      <c r="R1557" s="39"/>
      <c r="S1557" s="154" t="s">
        <v>158</v>
      </c>
      <c r="T1557" s="7" t="str">
        <f>Tabela813[[#This Row],[NR]]&amp;" - "&amp;Tabela813[[#This Row],[Especificação]]</f>
        <v>2.1.1.2.01.0.0.00 - Operações de Crédito Contratuais - Mercado Interno</v>
      </c>
    </row>
    <row r="1558" spans="1:20" ht="45" x14ac:dyDescent="0.25">
      <c r="A1558" s="179"/>
      <c r="B1558" s="51"/>
      <c r="C1558" s="22" t="s">
        <v>1546</v>
      </c>
      <c r="D1558" s="22" t="s">
        <v>1537</v>
      </c>
      <c r="E1558" s="22" t="s">
        <v>1537</v>
      </c>
      <c r="F1558" s="22" t="s">
        <v>1546</v>
      </c>
      <c r="G1558" s="22" t="s">
        <v>1539</v>
      </c>
      <c r="H1558" s="22" t="s">
        <v>1540</v>
      </c>
      <c r="I1558" s="22" t="s">
        <v>1537</v>
      </c>
      <c r="J1558" s="22" t="s">
        <v>1543</v>
      </c>
      <c r="K1558" s="20" t="str">
        <f>IF(Tabela813[[#This Row],[C]]&lt;&gt;"",IF(Tabela813[[#This Row],[RED]]&lt;&gt;"",(Tabela813[[#This Row],[RED]] &amp; "."),"") &amp; CONCATENATE(Tabela813[[#This Row],[C]],".",Tabela813[[#This Row],[O]],".",Tabela813[[#This Row],[E]],".",Tabela813[[#This Row],[D1]],".",Tabela813[[#This Row],[D2]],".",Tabela813[[#This Row],[D3]],".",Tabela813[[#This Row],[T]],".",Tabela813[[#This Row],[D4]]),"")</f>
        <v>2.1.1.2.01.0.1.00</v>
      </c>
      <c r="L1558" s="23" t="s">
        <v>1485</v>
      </c>
      <c r="M1558" s="20" t="str">
        <f t="shared" si="34"/>
        <v>A</v>
      </c>
      <c r="N1558" s="20">
        <f>IF(VALUE(Tabela813[[#This Row],[RED]]) &gt; 0,1,0) + IF(VALUE(J1558)&gt;0,8,IF(VALUE(I1558)&gt;0,7,IF(VALUE(H1558)&gt;0,6,IF(VALUE(G1558)&gt;0,5,IF(VALUE(F1558)&gt;0,4,IF(VALUE(E1558)&gt;0,3,IF(VALUE(D1558)&gt;0,2,1)))))))</f>
        <v>7</v>
      </c>
      <c r="O1558" s="22" t="s">
        <v>51</v>
      </c>
      <c r="P1558" s="1" t="s">
        <v>616</v>
      </c>
      <c r="Q1558" s="1"/>
      <c r="R1558" s="39"/>
      <c r="S1558" s="154" t="s">
        <v>158</v>
      </c>
      <c r="T1558" s="7" t="str">
        <f>Tabela813[[#This Row],[NR]]&amp;" - "&amp;Tabela813[[#This Row],[Especificação]]</f>
        <v>2.1.1.2.01.0.1.00 - Operações de Crédito Contratuais - Mercado Interno - Principal</v>
      </c>
    </row>
    <row r="1559" spans="1:20" x14ac:dyDescent="0.25">
      <c r="A1559" s="179"/>
      <c r="B1559" s="51"/>
      <c r="C1559" s="22" t="s">
        <v>1546</v>
      </c>
      <c r="D1559" s="22" t="s">
        <v>1537</v>
      </c>
      <c r="E1559" s="22" t="s">
        <v>1537</v>
      </c>
      <c r="F1559" s="22" t="s">
        <v>1546</v>
      </c>
      <c r="G1559" s="22" t="s">
        <v>1570</v>
      </c>
      <c r="H1559" s="22" t="s">
        <v>1540</v>
      </c>
      <c r="I1559" s="22" t="s">
        <v>1540</v>
      </c>
      <c r="J1559" s="22" t="s">
        <v>1543</v>
      </c>
      <c r="K1559" s="20" t="str">
        <f>IF(Tabela813[[#This Row],[C]]&lt;&gt;"",IF(Tabela813[[#This Row],[RED]]&lt;&gt;"",(Tabela813[[#This Row],[RED]] &amp; "."),"") &amp; CONCATENATE(Tabela813[[#This Row],[C]],".",Tabela813[[#This Row],[O]],".",Tabela813[[#This Row],[E]],".",Tabela813[[#This Row],[D1]],".",Tabela813[[#This Row],[D2]],".",Tabela813[[#This Row],[D3]],".",Tabela813[[#This Row],[T]],".",Tabela813[[#This Row],[D4]]),"")</f>
        <v>2.1.1.2.50.0.0.00</v>
      </c>
      <c r="L1559" s="23" t="s">
        <v>617</v>
      </c>
      <c r="M1559" s="20" t="str">
        <f t="shared" si="34"/>
        <v>S</v>
      </c>
      <c r="N1559" s="20">
        <f>IF(VALUE(Tabela813[[#This Row],[RED]]) &gt; 0,1,0) + IF(VALUE(J1559)&gt;0,8,IF(VALUE(I1559)&gt;0,7,IF(VALUE(H1559)&gt;0,6,IF(VALUE(G1559)&gt;0,5,IF(VALUE(F1559)&gt;0,4,IF(VALUE(E1559)&gt;0,3,IF(VALUE(D1559)&gt;0,2,1)))))))</f>
        <v>5</v>
      </c>
      <c r="O1559" s="22" t="s">
        <v>55</v>
      </c>
      <c r="P1559" s="1" t="s">
        <v>618</v>
      </c>
      <c r="Q1559" s="1"/>
      <c r="R1559" s="39"/>
      <c r="S1559" s="154" t="s">
        <v>158</v>
      </c>
      <c r="T1559" s="7" t="str">
        <f>Tabela813[[#This Row],[NR]]&amp;" - "&amp;Tabela813[[#This Row],[Especificação]]</f>
        <v>2.1.1.2.50.0.0.00 - Operações de Crédito Internas para Programas de Educação</v>
      </c>
    </row>
    <row r="1560" spans="1:20" x14ac:dyDescent="0.25">
      <c r="A1560" s="179"/>
      <c r="B1560" s="51"/>
      <c r="C1560" s="22" t="s">
        <v>1546</v>
      </c>
      <c r="D1560" s="22" t="s">
        <v>1537</v>
      </c>
      <c r="E1560" s="22" t="s">
        <v>1537</v>
      </c>
      <c r="F1560" s="22" t="s">
        <v>1546</v>
      </c>
      <c r="G1560" s="22" t="s">
        <v>1570</v>
      </c>
      <c r="H1560" s="22" t="s">
        <v>1540</v>
      </c>
      <c r="I1560" s="22" t="s">
        <v>1537</v>
      </c>
      <c r="J1560" s="22" t="s">
        <v>1543</v>
      </c>
      <c r="K1560" s="20" t="str">
        <f>IF(Tabela813[[#This Row],[C]]&lt;&gt;"",IF(Tabela813[[#This Row],[RED]]&lt;&gt;"",(Tabela813[[#This Row],[RED]] &amp; "."),"") &amp; CONCATENATE(Tabela813[[#This Row],[C]],".",Tabela813[[#This Row],[O]],".",Tabela813[[#This Row],[E]],".",Tabela813[[#This Row],[D1]],".",Tabela813[[#This Row],[D2]],".",Tabela813[[#This Row],[D3]],".",Tabela813[[#This Row],[T]],".",Tabela813[[#This Row],[D4]]),"")</f>
        <v>2.1.1.2.50.0.1.00</v>
      </c>
      <c r="L1560" s="23" t="s">
        <v>1486</v>
      </c>
      <c r="M1560" s="20" t="str">
        <f t="shared" si="34"/>
        <v>A</v>
      </c>
      <c r="N1560" s="20">
        <f>IF(VALUE(Tabela813[[#This Row],[RED]]) &gt; 0,1,0) + IF(VALUE(J1560)&gt;0,8,IF(VALUE(I1560)&gt;0,7,IF(VALUE(H1560)&gt;0,6,IF(VALUE(G1560)&gt;0,5,IF(VALUE(F1560)&gt;0,4,IF(VALUE(E1560)&gt;0,3,IF(VALUE(D1560)&gt;0,2,1)))))))</f>
        <v>7</v>
      </c>
      <c r="O1560" s="22" t="s">
        <v>55</v>
      </c>
      <c r="P1560" s="1" t="s">
        <v>618</v>
      </c>
      <c r="Q1560" s="1"/>
      <c r="R1560" s="39"/>
      <c r="S1560" s="154" t="s">
        <v>158</v>
      </c>
      <c r="T1560" s="7" t="str">
        <f>Tabela813[[#This Row],[NR]]&amp;" - "&amp;Tabela813[[#This Row],[Especificação]]</f>
        <v>2.1.1.2.50.0.1.00 - Operações de Crédito Internas para Programas de Educação - Principal</v>
      </c>
    </row>
    <row r="1561" spans="1:20" x14ac:dyDescent="0.25">
      <c r="A1561" s="179"/>
      <c r="B1561" s="51"/>
      <c r="C1561" s="22" t="s">
        <v>1546</v>
      </c>
      <c r="D1561" s="22" t="s">
        <v>1537</v>
      </c>
      <c r="E1561" s="22" t="s">
        <v>1537</v>
      </c>
      <c r="F1561" s="22" t="s">
        <v>1546</v>
      </c>
      <c r="G1561" s="22" t="s">
        <v>1575</v>
      </c>
      <c r="H1561" s="22" t="s">
        <v>1540</v>
      </c>
      <c r="I1561" s="22" t="s">
        <v>1540</v>
      </c>
      <c r="J1561" s="22" t="s">
        <v>1543</v>
      </c>
      <c r="K1561" s="20" t="str">
        <f>IF(Tabela813[[#This Row],[C]]&lt;&gt;"",IF(Tabela813[[#This Row],[RED]]&lt;&gt;"",(Tabela813[[#This Row],[RED]] &amp; "."),"") &amp; CONCATENATE(Tabela813[[#This Row],[C]],".",Tabela813[[#This Row],[O]],".",Tabela813[[#This Row],[E]],".",Tabela813[[#This Row],[D1]],".",Tabela813[[#This Row],[D2]],".",Tabela813[[#This Row],[D3]],".",Tabela813[[#This Row],[T]],".",Tabela813[[#This Row],[D4]]),"")</f>
        <v>2.1.1.2.51.0.0.00</v>
      </c>
      <c r="L1561" s="23" t="s">
        <v>619</v>
      </c>
      <c r="M1561" s="20" t="str">
        <f t="shared" si="34"/>
        <v>S</v>
      </c>
      <c r="N1561" s="20">
        <f>IF(VALUE(Tabela813[[#This Row],[RED]]) &gt; 0,1,0) + IF(VALUE(J1561)&gt;0,8,IF(VALUE(I1561)&gt;0,7,IF(VALUE(H1561)&gt;0,6,IF(VALUE(G1561)&gt;0,5,IF(VALUE(F1561)&gt;0,4,IF(VALUE(E1561)&gt;0,3,IF(VALUE(D1561)&gt;0,2,1)))))))</f>
        <v>5</v>
      </c>
      <c r="O1561" s="22" t="s">
        <v>55</v>
      </c>
      <c r="P1561" s="1" t="s">
        <v>620</v>
      </c>
      <c r="Q1561" s="1"/>
      <c r="R1561" s="39"/>
      <c r="S1561" s="154" t="s">
        <v>158</v>
      </c>
      <c r="T1561" s="7" t="str">
        <f>Tabela813[[#This Row],[NR]]&amp;" - "&amp;Tabela813[[#This Row],[Especificação]]</f>
        <v>2.1.1.2.51.0.0.00 - Operações de Crédito Internas para Programas de Saúde</v>
      </c>
    </row>
    <row r="1562" spans="1:20" x14ac:dyDescent="0.25">
      <c r="A1562" s="179"/>
      <c r="B1562" s="51"/>
      <c r="C1562" s="22" t="s">
        <v>1546</v>
      </c>
      <c r="D1562" s="22" t="s">
        <v>1537</v>
      </c>
      <c r="E1562" s="22" t="s">
        <v>1537</v>
      </c>
      <c r="F1562" s="22" t="s">
        <v>1546</v>
      </c>
      <c r="G1562" s="22" t="s">
        <v>1575</v>
      </c>
      <c r="H1562" s="22" t="s">
        <v>1540</v>
      </c>
      <c r="I1562" s="22" t="s">
        <v>1537</v>
      </c>
      <c r="J1562" s="22" t="s">
        <v>1543</v>
      </c>
      <c r="K1562" s="20" t="str">
        <f>IF(Tabela813[[#This Row],[C]]&lt;&gt;"",IF(Tabela813[[#This Row],[RED]]&lt;&gt;"",(Tabela813[[#This Row],[RED]] &amp; "."),"") &amp; CONCATENATE(Tabela813[[#This Row],[C]],".",Tabela813[[#This Row],[O]],".",Tabela813[[#This Row],[E]],".",Tabela813[[#This Row],[D1]],".",Tabela813[[#This Row],[D2]],".",Tabela813[[#This Row],[D3]],".",Tabela813[[#This Row],[T]],".",Tabela813[[#This Row],[D4]]),"")</f>
        <v>2.1.1.2.51.0.1.00</v>
      </c>
      <c r="L1562" s="23" t="s">
        <v>1487</v>
      </c>
      <c r="M1562" s="20" t="str">
        <f t="shared" si="34"/>
        <v>A</v>
      </c>
      <c r="N1562" s="20">
        <f>IF(VALUE(Tabela813[[#This Row],[RED]]) &gt; 0,1,0) + IF(VALUE(J1562)&gt;0,8,IF(VALUE(I1562)&gt;0,7,IF(VALUE(H1562)&gt;0,6,IF(VALUE(G1562)&gt;0,5,IF(VALUE(F1562)&gt;0,4,IF(VALUE(E1562)&gt;0,3,IF(VALUE(D1562)&gt;0,2,1)))))))</f>
        <v>7</v>
      </c>
      <c r="O1562" s="22" t="s">
        <v>55</v>
      </c>
      <c r="P1562" s="1" t="s">
        <v>620</v>
      </c>
      <c r="Q1562" s="1"/>
      <c r="R1562" s="39"/>
      <c r="S1562" s="154" t="s">
        <v>158</v>
      </c>
      <c r="T1562" s="7" t="str">
        <f>Tabela813[[#This Row],[NR]]&amp;" - "&amp;Tabela813[[#This Row],[Especificação]]</f>
        <v>2.1.1.2.51.0.1.00 - Operações de Crédito Internas para Programas de Saúde - Principal</v>
      </c>
    </row>
    <row r="1563" spans="1:20" x14ac:dyDescent="0.25">
      <c r="A1563" s="179"/>
      <c r="B1563" s="51"/>
      <c r="C1563" s="22" t="s">
        <v>1546</v>
      </c>
      <c r="D1563" s="22" t="s">
        <v>1537</v>
      </c>
      <c r="E1563" s="22" t="s">
        <v>1537</v>
      </c>
      <c r="F1563" s="22" t="s">
        <v>1546</v>
      </c>
      <c r="G1563" s="22" t="s">
        <v>1577</v>
      </c>
      <c r="H1563" s="22" t="s">
        <v>1540</v>
      </c>
      <c r="I1563" s="22" t="s">
        <v>1540</v>
      </c>
      <c r="J1563" s="22" t="s">
        <v>1543</v>
      </c>
      <c r="K1563" s="20" t="str">
        <f>IF(Tabela813[[#This Row],[C]]&lt;&gt;"",IF(Tabela813[[#This Row],[RED]]&lt;&gt;"",(Tabela813[[#This Row],[RED]] &amp; "."),"") &amp; CONCATENATE(Tabela813[[#This Row],[C]],".",Tabela813[[#This Row],[O]],".",Tabela813[[#This Row],[E]],".",Tabela813[[#This Row],[D1]],".",Tabela813[[#This Row],[D2]],".",Tabela813[[#This Row],[D3]],".",Tabela813[[#This Row],[T]],".",Tabela813[[#This Row],[D4]]),"")</f>
        <v>2.1.1.2.52.0.0.00</v>
      </c>
      <c r="L1563" s="23" t="s">
        <v>621</v>
      </c>
      <c r="M1563" s="20" t="str">
        <f t="shared" si="34"/>
        <v>S</v>
      </c>
      <c r="N1563" s="20">
        <f>IF(VALUE(Tabela813[[#This Row],[RED]]) &gt; 0,1,0) + IF(VALUE(J1563)&gt;0,8,IF(VALUE(I1563)&gt;0,7,IF(VALUE(H1563)&gt;0,6,IF(VALUE(G1563)&gt;0,5,IF(VALUE(F1563)&gt;0,4,IF(VALUE(E1563)&gt;0,3,IF(VALUE(D1563)&gt;0,2,1)))))))</f>
        <v>5</v>
      </c>
      <c r="O1563" s="22" t="s">
        <v>55</v>
      </c>
      <c r="P1563" s="1" t="s">
        <v>622</v>
      </c>
      <c r="Q1563" s="1"/>
      <c r="R1563" s="39"/>
      <c r="S1563" s="154" t="s">
        <v>158</v>
      </c>
      <c r="T1563" s="7" t="str">
        <f>Tabela813[[#This Row],[NR]]&amp;" - "&amp;Tabela813[[#This Row],[Especificação]]</f>
        <v>2.1.1.2.52.0.0.00 - Operações de Crédito Internas para Programas de Saneamento</v>
      </c>
    </row>
    <row r="1564" spans="1:20" x14ac:dyDescent="0.25">
      <c r="A1564" s="179"/>
      <c r="B1564" s="51"/>
      <c r="C1564" s="22" t="s">
        <v>1546</v>
      </c>
      <c r="D1564" s="22" t="s">
        <v>1537</v>
      </c>
      <c r="E1564" s="22" t="s">
        <v>1537</v>
      </c>
      <c r="F1564" s="22" t="s">
        <v>1546</v>
      </c>
      <c r="G1564" s="22" t="s">
        <v>1577</v>
      </c>
      <c r="H1564" s="22" t="s">
        <v>1540</v>
      </c>
      <c r="I1564" s="22" t="s">
        <v>1537</v>
      </c>
      <c r="J1564" s="22" t="s">
        <v>1543</v>
      </c>
      <c r="K1564" s="20" t="str">
        <f>IF(Tabela813[[#This Row],[C]]&lt;&gt;"",IF(Tabela813[[#This Row],[RED]]&lt;&gt;"",(Tabela813[[#This Row],[RED]] &amp; "."),"") &amp; CONCATENATE(Tabela813[[#This Row],[C]],".",Tabela813[[#This Row],[O]],".",Tabela813[[#This Row],[E]],".",Tabela813[[#This Row],[D1]],".",Tabela813[[#This Row],[D2]],".",Tabela813[[#This Row],[D3]],".",Tabela813[[#This Row],[T]],".",Tabela813[[#This Row],[D4]]),"")</f>
        <v>2.1.1.2.52.0.1.00</v>
      </c>
      <c r="L1564" s="23" t="s">
        <v>1488</v>
      </c>
      <c r="M1564" s="20" t="str">
        <f t="shared" si="34"/>
        <v>A</v>
      </c>
      <c r="N1564" s="20">
        <f>IF(VALUE(Tabela813[[#This Row],[RED]]) &gt; 0,1,0) + IF(VALUE(J1564)&gt;0,8,IF(VALUE(I1564)&gt;0,7,IF(VALUE(H1564)&gt;0,6,IF(VALUE(G1564)&gt;0,5,IF(VALUE(F1564)&gt;0,4,IF(VALUE(E1564)&gt;0,3,IF(VALUE(D1564)&gt;0,2,1)))))))</f>
        <v>7</v>
      </c>
      <c r="O1564" s="22" t="s">
        <v>55</v>
      </c>
      <c r="P1564" s="1" t="s">
        <v>622</v>
      </c>
      <c r="Q1564" s="1"/>
      <c r="R1564" s="39"/>
      <c r="S1564" s="154" t="s">
        <v>158</v>
      </c>
      <c r="T1564" s="7" t="str">
        <f>Tabela813[[#This Row],[NR]]&amp;" - "&amp;Tabela813[[#This Row],[Especificação]]</f>
        <v>2.1.1.2.52.0.1.00 - Operações de Crédito Internas para Programas de Saneamento - Principal</v>
      </c>
    </row>
    <row r="1565" spans="1:20" ht="30" x14ac:dyDescent="0.25">
      <c r="A1565" s="179"/>
      <c r="B1565" s="51"/>
      <c r="C1565" s="22" t="s">
        <v>1546</v>
      </c>
      <c r="D1565" s="22" t="s">
        <v>1537</v>
      </c>
      <c r="E1565" s="22" t="s">
        <v>1537</v>
      </c>
      <c r="F1565" s="22" t="s">
        <v>1546</v>
      </c>
      <c r="G1565" s="22" t="s">
        <v>1574</v>
      </c>
      <c r="H1565" s="22" t="s">
        <v>1540</v>
      </c>
      <c r="I1565" s="22" t="s">
        <v>1540</v>
      </c>
      <c r="J1565" s="22" t="s">
        <v>1543</v>
      </c>
      <c r="K1565" s="20" t="str">
        <f>IF(Tabela813[[#This Row],[C]]&lt;&gt;"",IF(Tabela813[[#This Row],[RED]]&lt;&gt;"",(Tabela813[[#This Row],[RED]] &amp; "."),"") &amp; CONCATENATE(Tabela813[[#This Row],[C]],".",Tabela813[[#This Row],[O]],".",Tabela813[[#This Row],[E]],".",Tabela813[[#This Row],[D1]],".",Tabela813[[#This Row],[D2]],".",Tabela813[[#This Row],[D3]],".",Tabela813[[#This Row],[T]],".",Tabela813[[#This Row],[D4]]),"")</f>
        <v>2.1.1.2.53.0.0.00</v>
      </c>
      <c r="L1565" s="23" t="s">
        <v>623</v>
      </c>
      <c r="M1565" s="20" t="str">
        <f t="shared" si="34"/>
        <v>S</v>
      </c>
      <c r="N1565" s="20">
        <f>IF(VALUE(Tabela813[[#This Row],[RED]]) &gt; 0,1,0) + IF(VALUE(J1565)&gt;0,8,IF(VALUE(I1565)&gt;0,7,IF(VALUE(H1565)&gt;0,6,IF(VALUE(G1565)&gt;0,5,IF(VALUE(F1565)&gt;0,4,IF(VALUE(E1565)&gt;0,3,IF(VALUE(D1565)&gt;0,2,1)))))))</f>
        <v>5</v>
      </c>
      <c r="O1565" s="22" t="s">
        <v>55</v>
      </c>
      <c r="P1565" s="1" t="s">
        <v>624</v>
      </c>
      <c r="Q1565" s="1"/>
      <c r="R1565" s="39"/>
      <c r="S1565" s="154" t="s">
        <v>158</v>
      </c>
      <c r="T1565" s="7" t="str">
        <f>Tabela813[[#This Row],[NR]]&amp;" - "&amp;Tabela813[[#This Row],[Especificação]]</f>
        <v>2.1.1.2.53.0.0.00 - Operações de Crédito Internas para Programas de Meio Ambiente</v>
      </c>
    </row>
    <row r="1566" spans="1:20" ht="30" x14ac:dyDescent="0.25">
      <c r="A1566" s="179"/>
      <c r="B1566" s="51"/>
      <c r="C1566" s="22" t="s">
        <v>1546</v>
      </c>
      <c r="D1566" s="22" t="s">
        <v>1537</v>
      </c>
      <c r="E1566" s="22" t="s">
        <v>1537</v>
      </c>
      <c r="F1566" s="22" t="s">
        <v>1546</v>
      </c>
      <c r="G1566" s="22" t="s">
        <v>1574</v>
      </c>
      <c r="H1566" s="22" t="s">
        <v>1540</v>
      </c>
      <c r="I1566" s="22" t="s">
        <v>1537</v>
      </c>
      <c r="J1566" s="22" t="s">
        <v>1543</v>
      </c>
      <c r="K1566" s="20" t="str">
        <f>IF(Tabela813[[#This Row],[C]]&lt;&gt;"",IF(Tabela813[[#This Row],[RED]]&lt;&gt;"",(Tabela813[[#This Row],[RED]] &amp; "."),"") &amp; CONCATENATE(Tabela813[[#This Row],[C]],".",Tabela813[[#This Row],[O]],".",Tabela813[[#This Row],[E]],".",Tabela813[[#This Row],[D1]],".",Tabela813[[#This Row],[D2]],".",Tabela813[[#This Row],[D3]],".",Tabela813[[#This Row],[T]],".",Tabela813[[#This Row],[D4]]),"")</f>
        <v>2.1.1.2.53.0.1.00</v>
      </c>
      <c r="L1566" s="23" t="s">
        <v>1489</v>
      </c>
      <c r="M1566" s="20" t="str">
        <f t="shared" si="34"/>
        <v>A</v>
      </c>
      <c r="N1566" s="20">
        <f>IF(VALUE(Tabela813[[#This Row],[RED]]) &gt; 0,1,0) + IF(VALUE(J1566)&gt;0,8,IF(VALUE(I1566)&gt;0,7,IF(VALUE(H1566)&gt;0,6,IF(VALUE(G1566)&gt;0,5,IF(VALUE(F1566)&gt;0,4,IF(VALUE(E1566)&gt;0,3,IF(VALUE(D1566)&gt;0,2,1)))))))</f>
        <v>7</v>
      </c>
      <c r="O1566" s="22" t="s">
        <v>55</v>
      </c>
      <c r="P1566" s="1" t="s">
        <v>624</v>
      </c>
      <c r="Q1566" s="1"/>
      <c r="R1566" s="39"/>
      <c r="S1566" s="154" t="s">
        <v>158</v>
      </c>
      <c r="T1566" s="7" t="str">
        <f>Tabela813[[#This Row],[NR]]&amp;" - "&amp;Tabela813[[#This Row],[Especificação]]</f>
        <v>2.1.1.2.53.0.1.00 - Operações de Crédito Internas para Programas de Meio Ambiente - Principal</v>
      </c>
    </row>
    <row r="1567" spans="1:20" ht="30" x14ac:dyDescent="0.25">
      <c r="A1567" s="179"/>
      <c r="B1567" s="51"/>
      <c r="C1567" s="22" t="s">
        <v>1546</v>
      </c>
      <c r="D1567" s="22" t="s">
        <v>1537</v>
      </c>
      <c r="E1567" s="22" t="s">
        <v>1537</v>
      </c>
      <c r="F1567" s="22" t="s">
        <v>1546</v>
      </c>
      <c r="G1567" s="22" t="s">
        <v>1578</v>
      </c>
      <c r="H1567" s="22" t="s">
        <v>1540</v>
      </c>
      <c r="I1567" s="22" t="s">
        <v>1540</v>
      </c>
      <c r="J1567" s="22" t="s">
        <v>1543</v>
      </c>
      <c r="K1567" s="20" t="str">
        <f>IF(Tabela813[[#This Row],[C]]&lt;&gt;"",IF(Tabela813[[#This Row],[RED]]&lt;&gt;"",(Tabela813[[#This Row],[RED]] &amp; "."),"") &amp; CONCATENATE(Tabela813[[#This Row],[C]],".",Tabela813[[#This Row],[O]],".",Tabela813[[#This Row],[E]],".",Tabela813[[#This Row],[D1]],".",Tabela813[[#This Row],[D2]],".",Tabela813[[#This Row],[D3]],".",Tabela813[[#This Row],[T]],".",Tabela813[[#This Row],[D4]]),"")</f>
        <v>2.1.1.2.54.0.0.00</v>
      </c>
      <c r="L1567" s="23" t="s">
        <v>625</v>
      </c>
      <c r="M1567" s="20" t="str">
        <f t="shared" si="34"/>
        <v>S</v>
      </c>
      <c r="N1567" s="20">
        <f>IF(VALUE(Tabela813[[#This Row],[RED]]) &gt; 0,1,0) + IF(VALUE(J1567)&gt;0,8,IF(VALUE(I1567)&gt;0,7,IF(VALUE(H1567)&gt;0,6,IF(VALUE(G1567)&gt;0,5,IF(VALUE(F1567)&gt;0,4,IF(VALUE(E1567)&gt;0,3,IF(VALUE(D1567)&gt;0,2,1)))))))</f>
        <v>5</v>
      </c>
      <c r="O1567" s="22" t="s">
        <v>55</v>
      </c>
      <c r="P1567" s="1" t="s">
        <v>626</v>
      </c>
      <c r="Q1567" s="1"/>
      <c r="R1567" s="39"/>
      <c r="S1567" s="154" t="s">
        <v>158</v>
      </c>
      <c r="T1567" s="7" t="str">
        <f>Tabela813[[#This Row],[NR]]&amp;" - "&amp;Tabela813[[#This Row],[Especificação]]</f>
        <v>2.1.1.2.54.0.0.00 - Operações de Crédito Internas para Programas de Modernização da Administração Pública</v>
      </c>
    </row>
    <row r="1568" spans="1:20" ht="30" x14ac:dyDescent="0.25">
      <c r="A1568" s="179"/>
      <c r="B1568" s="51"/>
      <c r="C1568" s="22" t="s">
        <v>1546</v>
      </c>
      <c r="D1568" s="22" t="s">
        <v>1537</v>
      </c>
      <c r="E1568" s="22" t="s">
        <v>1537</v>
      </c>
      <c r="F1568" s="22" t="s">
        <v>1546</v>
      </c>
      <c r="G1568" s="22" t="s">
        <v>1578</v>
      </c>
      <c r="H1568" s="22" t="s">
        <v>1540</v>
      </c>
      <c r="I1568" s="22" t="s">
        <v>1537</v>
      </c>
      <c r="J1568" s="22" t="s">
        <v>1543</v>
      </c>
      <c r="K1568" s="20" t="str">
        <f>IF(Tabela813[[#This Row],[C]]&lt;&gt;"",IF(Tabela813[[#This Row],[RED]]&lt;&gt;"",(Tabela813[[#This Row],[RED]] &amp; "."),"") &amp; CONCATENATE(Tabela813[[#This Row],[C]],".",Tabela813[[#This Row],[O]],".",Tabela813[[#This Row],[E]],".",Tabela813[[#This Row],[D1]],".",Tabela813[[#This Row],[D2]],".",Tabela813[[#This Row],[D3]],".",Tabela813[[#This Row],[T]],".",Tabela813[[#This Row],[D4]]),"")</f>
        <v>2.1.1.2.54.0.1.00</v>
      </c>
      <c r="L1568" s="23" t="s">
        <v>1490</v>
      </c>
      <c r="M1568" s="20" t="str">
        <f t="shared" si="34"/>
        <v>A</v>
      </c>
      <c r="N1568" s="20">
        <f>IF(VALUE(Tabela813[[#This Row],[RED]]) &gt; 0,1,0) + IF(VALUE(J1568)&gt;0,8,IF(VALUE(I1568)&gt;0,7,IF(VALUE(H1568)&gt;0,6,IF(VALUE(G1568)&gt;0,5,IF(VALUE(F1568)&gt;0,4,IF(VALUE(E1568)&gt;0,3,IF(VALUE(D1568)&gt;0,2,1)))))))</f>
        <v>7</v>
      </c>
      <c r="O1568" s="22" t="s">
        <v>55</v>
      </c>
      <c r="P1568" s="1" t="s">
        <v>626</v>
      </c>
      <c r="Q1568" s="1"/>
      <c r="R1568" s="39"/>
      <c r="S1568" s="154" t="s">
        <v>158</v>
      </c>
      <c r="T1568" s="7" t="str">
        <f>Tabela813[[#This Row],[NR]]&amp;" - "&amp;Tabela813[[#This Row],[Especificação]]</f>
        <v>2.1.1.2.54.0.1.00 - Operações de Crédito Internas para Programas de Modernização da Administração Pública - Principal</v>
      </c>
    </row>
    <row r="1569" spans="1:20" ht="30" x14ac:dyDescent="0.25">
      <c r="A1569" s="179"/>
      <c r="B1569" s="51"/>
      <c r="C1569" s="22" t="s">
        <v>1546</v>
      </c>
      <c r="D1569" s="22" t="s">
        <v>1537</v>
      </c>
      <c r="E1569" s="22" t="s">
        <v>1537</v>
      </c>
      <c r="F1569" s="22" t="s">
        <v>1546</v>
      </c>
      <c r="G1569" s="22" t="s">
        <v>1579</v>
      </c>
      <c r="H1569" s="22" t="s">
        <v>1540</v>
      </c>
      <c r="I1569" s="22" t="s">
        <v>1540</v>
      </c>
      <c r="J1569" s="22" t="s">
        <v>1543</v>
      </c>
      <c r="K1569" s="20" t="str">
        <f>IF(Tabela813[[#This Row],[C]]&lt;&gt;"",IF(Tabela813[[#This Row],[RED]]&lt;&gt;"",(Tabela813[[#This Row],[RED]] &amp; "."),"") &amp; CONCATENATE(Tabela813[[#This Row],[C]],".",Tabela813[[#This Row],[O]],".",Tabela813[[#This Row],[E]],".",Tabela813[[#This Row],[D1]],".",Tabela813[[#This Row],[D2]],".",Tabela813[[#This Row],[D3]],".",Tabela813[[#This Row],[T]],".",Tabela813[[#This Row],[D4]]),"")</f>
        <v>2.1.1.2.55.0.0.00</v>
      </c>
      <c r="L1569" s="23" t="s">
        <v>627</v>
      </c>
      <c r="M1569" s="20" t="str">
        <f t="shared" si="34"/>
        <v>S</v>
      </c>
      <c r="N1569" s="20">
        <f>IF(VALUE(Tabela813[[#This Row],[RED]]) &gt; 0,1,0) + IF(VALUE(J1569)&gt;0,8,IF(VALUE(I1569)&gt;0,7,IF(VALUE(H1569)&gt;0,6,IF(VALUE(G1569)&gt;0,5,IF(VALUE(F1569)&gt;0,4,IF(VALUE(E1569)&gt;0,3,IF(VALUE(D1569)&gt;0,2,1)))))))</f>
        <v>5</v>
      </c>
      <c r="O1569" s="22" t="s">
        <v>55</v>
      </c>
      <c r="P1569" s="1" t="s">
        <v>628</v>
      </c>
      <c r="Q1569" s="1"/>
      <c r="R1569" s="39"/>
      <c r="S1569" s="154" t="s">
        <v>158</v>
      </c>
      <c r="T1569" s="7" t="str">
        <f>Tabela813[[#This Row],[NR]]&amp;" - "&amp;Tabela813[[#This Row],[Especificação]]</f>
        <v>2.1.1.2.55.0.0.00 - Operações de Crédito Internas para Refinanciamento da Dívida Contratual</v>
      </c>
    </row>
    <row r="1570" spans="1:20" ht="30" x14ac:dyDescent="0.25">
      <c r="A1570" s="179"/>
      <c r="B1570" s="51"/>
      <c r="C1570" s="22" t="s">
        <v>1546</v>
      </c>
      <c r="D1570" s="22" t="s">
        <v>1537</v>
      </c>
      <c r="E1570" s="22" t="s">
        <v>1537</v>
      </c>
      <c r="F1570" s="22" t="s">
        <v>1546</v>
      </c>
      <c r="G1570" s="22" t="s">
        <v>1579</v>
      </c>
      <c r="H1570" s="22" t="s">
        <v>1540</v>
      </c>
      <c r="I1570" s="22" t="s">
        <v>1537</v>
      </c>
      <c r="J1570" s="22" t="s">
        <v>1543</v>
      </c>
      <c r="K1570" s="20" t="str">
        <f>IF(Tabela813[[#This Row],[C]]&lt;&gt;"",IF(Tabela813[[#This Row],[RED]]&lt;&gt;"",(Tabela813[[#This Row],[RED]] &amp; "."),"") &amp; CONCATENATE(Tabela813[[#This Row],[C]],".",Tabela813[[#This Row],[O]],".",Tabela813[[#This Row],[E]],".",Tabela813[[#This Row],[D1]],".",Tabela813[[#This Row],[D2]],".",Tabela813[[#This Row],[D3]],".",Tabela813[[#This Row],[T]],".",Tabela813[[#This Row],[D4]]),"")</f>
        <v>2.1.1.2.55.0.1.00</v>
      </c>
      <c r="L1570" s="23" t="s">
        <v>1491</v>
      </c>
      <c r="M1570" s="20" t="str">
        <f t="shared" si="34"/>
        <v>A</v>
      </c>
      <c r="N1570" s="20">
        <f>IF(VALUE(Tabela813[[#This Row],[RED]]) &gt; 0,1,0) + IF(VALUE(J1570)&gt;0,8,IF(VALUE(I1570)&gt;0,7,IF(VALUE(H1570)&gt;0,6,IF(VALUE(G1570)&gt;0,5,IF(VALUE(F1570)&gt;0,4,IF(VALUE(E1570)&gt;0,3,IF(VALUE(D1570)&gt;0,2,1)))))))</f>
        <v>7</v>
      </c>
      <c r="O1570" s="22" t="s">
        <v>55</v>
      </c>
      <c r="P1570" s="1" t="s">
        <v>628</v>
      </c>
      <c r="Q1570" s="1"/>
      <c r="R1570" s="39"/>
      <c r="S1570" s="154" t="s">
        <v>158</v>
      </c>
      <c r="T1570" s="7" t="str">
        <f>Tabela813[[#This Row],[NR]]&amp;" - "&amp;Tabela813[[#This Row],[Especificação]]</f>
        <v>2.1.1.2.55.0.1.00 - Operações de Crédito Internas para Refinanciamento da Dívida Contratual - Principal</v>
      </c>
    </row>
    <row r="1571" spans="1:20" ht="30" x14ac:dyDescent="0.25">
      <c r="A1571" s="179"/>
      <c r="B1571" s="51"/>
      <c r="C1571" s="22" t="s">
        <v>1546</v>
      </c>
      <c r="D1571" s="22" t="s">
        <v>1537</v>
      </c>
      <c r="E1571" s="22" t="s">
        <v>1537</v>
      </c>
      <c r="F1571" s="22" t="s">
        <v>1546</v>
      </c>
      <c r="G1571" s="22" t="s">
        <v>1580</v>
      </c>
      <c r="H1571" s="22" t="s">
        <v>1540</v>
      </c>
      <c r="I1571" s="22" t="s">
        <v>1540</v>
      </c>
      <c r="J1571" s="22" t="s">
        <v>1543</v>
      </c>
      <c r="K1571" s="20" t="str">
        <f>IF(Tabela813[[#This Row],[C]]&lt;&gt;"",IF(Tabela813[[#This Row],[RED]]&lt;&gt;"",(Tabela813[[#This Row],[RED]] &amp; "."),"") &amp; CONCATENATE(Tabela813[[#This Row],[C]],".",Tabela813[[#This Row],[O]],".",Tabela813[[#This Row],[E]],".",Tabela813[[#This Row],[D1]],".",Tabela813[[#This Row],[D2]],".",Tabela813[[#This Row],[D3]],".",Tabela813[[#This Row],[T]],".",Tabela813[[#This Row],[D4]]),"")</f>
        <v>2.1.1.2.56.0.0.00</v>
      </c>
      <c r="L1571" s="23" t="s">
        <v>629</v>
      </c>
      <c r="M1571" s="20" t="str">
        <f t="shared" si="34"/>
        <v>S</v>
      </c>
      <c r="N1571" s="20">
        <f>IF(VALUE(Tabela813[[#This Row],[RED]]) &gt; 0,1,0) + IF(VALUE(J1571)&gt;0,8,IF(VALUE(I1571)&gt;0,7,IF(VALUE(H1571)&gt;0,6,IF(VALUE(G1571)&gt;0,5,IF(VALUE(F1571)&gt;0,4,IF(VALUE(E1571)&gt;0,3,IF(VALUE(D1571)&gt;0,2,1)))))))</f>
        <v>5</v>
      </c>
      <c r="O1571" s="22" t="s">
        <v>55</v>
      </c>
      <c r="P1571" s="1" t="s">
        <v>630</v>
      </c>
      <c r="Q1571" s="1"/>
      <c r="R1571" s="39"/>
      <c r="S1571" s="154" t="s">
        <v>158</v>
      </c>
      <c r="T1571" s="7" t="str">
        <f>Tabela813[[#This Row],[NR]]&amp;" - "&amp;Tabela813[[#This Row],[Especificação]]</f>
        <v>2.1.1.2.56.0.0.00 - Operações de Crédito Internas para Programas de Moradia Popular</v>
      </c>
    </row>
    <row r="1572" spans="1:20" ht="30" x14ac:dyDescent="0.25">
      <c r="A1572" s="179"/>
      <c r="B1572" s="51"/>
      <c r="C1572" s="22" t="s">
        <v>1546</v>
      </c>
      <c r="D1572" s="22" t="s">
        <v>1537</v>
      </c>
      <c r="E1572" s="22" t="s">
        <v>1537</v>
      </c>
      <c r="F1572" s="22" t="s">
        <v>1546</v>
      </c>
      <c r="G1572" s="22" t="s">
        <v>1580</v>
      </c>
      <c r="H1572" s="22" t="s">
        <v>1540</v>
      </c>
      <c r="I1572" s="22" t="s">
        <v>1537</v>
      </c>
      <c r="J1572" s="22" t="s">
        <v>1543</v>
      </c>
      <c r="K1572" s="20" t="str">
        <f>IF(Tabela813[[#This Row],[C]]&lt;&gt;"",IF(Tabela813[[#This Row],[RED]]&lt;&gt;"",(Tabela813[[#This Row],[RED]] &amp; "."),"") &amp; CONCATENATE(Tabela813[[#This Row],[C]],".",Tabela813[[#This Row],[O]],".",Tabela813[[#This Row],[E]],".",Tabela813[[#This Row],[D1]],".",Tabela813[[#This Row],[D2]],".",Tabela813[[#This Row],[D3]],".",Tabela813[[#This Row],[T]],".",Tabela813[[#This Row],[D4]]),"")</f>
        <v>2.1.1.2.56.0.1.00</v>
      </c>
      <c r="L1572" s="23" t="s">
        <v>1492</v>
      </c>
      <c r="M1572" s="20" t="str">
        <f t="shared" si="34"/>
        <v>A</v>
      </c>
      <c r="N1572" s="20">
        <f>IF(VALUE(Tabela813[[#This Row],[RED]]) &gt; 0,1,0) + IF(VALUE(J1572)&gt;0,8,IF(VALUE(I1572)&gt;0,7,IF(VALUE(H1572)&gt;0,6,IF(VALUE(G1572)&gt;0,5,IF(VALUE(F1572)&gt;0,4,IF(VALUE(E1572)&gt;0,3,IF(VALUE(D1572)&gt;0,2,1)))))))</f>
        <v>7</v>
      </c>
      <c r="O1572" s="22" t="s">
        <v>55</v>
      </c>
      <c r="P1572" s="1" t="s">
        <v>630</v>
      </c>
      <c r="Q1572" s="1"/>
      <c r="R1572" s="39"/>
      <c r="S1572" s="154" t="s">
        <v>158</v>
      </c>
      <c r="T1572" s="7" t="str">
        <f>Tabela813[[#This Row],[NR]]&amp;" - "&amp;Tabela813[[#This Row],[Especificação]]</f>
        <v>2.1.1.2.56.0.1.00 - Operações de Crédito Internas para Programas de Moradia Popular - Principal</v>
      </c>
    </row>
    <row r="1573" spans="1:20" ht="30" x14ac:dyDescent="0.25">
      <c r="A1573" s="179"/>
      <c r="B1573" s="51"/>
      <c r="C1573" s="22" t="s">
        <v>1546</v>
      </c>
      <c r="D1573" s="22" t="s">
        <v>1537</v>
      </c>
      <c r="E1573" s="22" t="s">
        <v>1537</v>
      </c>
      <c r="F1573" s="22" t="s">
        <v>1549</v>
      </c>
      <c r="G1573" s="22" t="s">
        <v>1543</v>
      </c>
      <c r="H1573" s="22" t="s">
        <v>1540</v>
      </c>
      <c r="I1573" s="22" t="s">
        <v>1540</v>
      </c>
      <c r="J1573" s="22" t="s">
        <v>1543</v>
      </c>
      <c r="K1573" s="20" t="str">
        <f>IF(Tabela813[[#This Row],[C]]&lt;&gt;"",IF(Tabela813[[#This Row],[RED]]&lt;&gt;"",(Tabela813[[#This Row],[RED]] &amp; "."),"") &amp; CONCATENATE(Tabela813[[#This Row],[C]],".",Tabela813[[#This Row],[O]],".",Tabela813[[#This Row],[E]],".",Tabela813[[#This Row],[D1]],".",Tabela813[[#This Row],[D2]],".",Tabela813[[#This Row],[D3]],".",Tabela813[[#This Row],[T]],".",Tabela813[[#This Row],[D4]]),"")</f>
        <v>2.1.1.9.00.0.0.00</v>
      </c>
      <c r="L1573" s="23" t="s">
        <v>631</v>
      </c>
      <c r="M1573" s="20" t="str">
        <f t="shared" si="34"/>
        <v>S</v>
      </c>
      <c r="N1573" s="20">
        <f>IF(VALUE(Tabela813[[#This Row],[RED]]) &gt; 0,1,0) + IF(VALUE(J1573)&gt;0,8,IF(VALUE(I1573)&gt;0,7,IF(VALUE(H1573)&gt;0,6,IF(VALUE(G1573)&gt;0,5,IF(VALUE(F1573)&gt;0,4,IF(VALUE(E1573)&gt;0,3,IF(VALUE(D1573)&gt;0,2,1)))))))</f>
        <v>4</v>
      </c>
      <c r="O1573" s="22" t="s">
        <v>45</v>
      </c>
      <c r="P1573" s="1" t="s">
        <v>632</v>
      </c>
      <c r="Q1573" s="1"/>
      <c r="R1573" s="39"/>
      <c r="S1573" s="154" t="s">
        <v>158</v>
      </c>
      <c r="T1573" s="7" t="str">
        <f>Tabela813[[#This Row],[NR]]&amp;" - "&amp;Tabela813[[#This Row],[Especificação]]</f>
        <v>2.1.1.9.00.0.0.00 - Outras Operações de Crédito - Mercado Interno</v>
      </c>
    </row>
    <row r="1574" spans="1:20" ht="30" x14ac:dyDescent="0.25">
      <c r="A1574" s="179"/>
      <c r="B1574" s="51"/>
      <c r="C1574" s="22" t="s">
        <v>1546</v>
      </c>
      <c r="D1574" s="22" t="s">
        <v>1537</v>
      </c>
      <c r="E1574" s="22" t="s">
        <v>1537</v>
      </c>
      <c r="F1574" s="22" t="s">
        <v>1549</v>
      </c>
      <c r="G1574" s="22" t="s">
        <v>1553</v>
      </c>
      <c r="H1574" s="22" t="s">
        <v>1540</v>
      </c>
      <c r="I1574" s="22" t="s">
        <v>1540</v>
      </c>
      <c r="J1574" s="22" t="s">
        <v>1543</v>
      </c>
      <c r="K1574" s="20" t="str">
        <f>IF(Tabela813[[#This Row],[C]]&lt;&gt;"",IF(Tabela813[[#This Row],[RED]]&lt;&gt;"",(Tabela813[[#This Row],[RED]] &amp; "."),"") &amp; CONCATENATE(Tabela813[[#This Row],[C]],".",Tabela813[[#This Row],[O]],".",Tabela813[[#This Row],[E]],".",Tabela813[[#This Row],[D1]],".",Tabela813[[#This Row],[D2]],".",Tabela813[[#This Row],[D3]],".",Tabela813[[#This Row],[T]],".",Tabela813[[#This Row],[D4]]),"")</f>
        <v>2.1.1.9.99.0.0.00</v>
      </c>
      <c r="L1574" s="23" t="s">
        <v>631</v>
      </c>
      <c r="M1574" s="20" t="str">
        <f t="shared" si="34"/>
        <v>S</v>
      </c>
      <c r="N1574" s="20">
        <f>IF(VALUE(Tabela813[[#This Row],[RED]]) &gt; 0,1,0) + IF(VALUE(J1574)&gt;0,8,IF(VALUE(I1574)&gt;0,7,IF(VALUE(H1574)&gt;0,6,IF(VALUE(G1574)&gt;0,5,IF(VALUE(F1574)&gt;0,4,IF(VALUE(E1574)&gt;0,3,IF(VALUE(D1574)&gt;0,2,1)))))))</f>
        <v>5</v>
      </c>
      <c r="O1574" s="22" t="s">
        <v>51</v>
      </c>
      <c r="P1574" s="1" t="s">
        <v>633</v>
      </c>
      <c r="Q1574" s="1"/>
      <c r="R1574" s="39"/>
      <c r="S1574" s="154" t="s">
        <v>158</v>
      </c>
      <c r="T1574" s="7" t="str">
        <f>Tabela813[[#This Row],[NR]]&amp;" - "&amp;Tabela813[[#This Row],[Especificação]]</f>
        <v>2.1.1.9.99.0.0.00 - Outras Operações de Crédito - Mercado Interno</v>
      </c>
    </row>
    <row r="1575" spans="1:20" ht="30" x14ac:dyDescent="0.25">
      <c r="A1575" s="179"/>
      <c r="B1575" s="51"/>
      <c r="C1575" s="22" t="s">
        <v>1546</v>
      </c>
      <c r="D1575" s="22" t="s">
        <v>1537</v>
      </c>
      <c r="E1575" s="22" t="s">
        <v>1537</v>
      </c>
      <c r="F1575" s="22" t="s">
        <v>1549</v>
      </c>
      <c r="G1575" s="22" t="s">
        <v>1553</v>
      </c>
      <c r="H1575" s="22" t="s">
        <v>1540</v>
      </c>
      <c r="I1575" s="22" t="s">
        <v>1537</v>
      </c>
      <c r="J1575" s="22" t="s">
        <v>1543</v>
      </c>
      <c r="K1575" s="20" t="str">
        <f>IF(Tabela813[[#This Row],[C]]&lt;&gt;"",IF(Tabela813[[#This Row],[RED]]&lt;&gt;"",(Tabela813[[#This Row],[RED]] &amp; "."),"") &amp; CONCATENATE(Tabela813[[#This Row],[C]],".",Tabela813[[#This Row],[O]],".",Tabela813[[#This Row],[E]],".",Tabela813[[#This Row],[D1]],".",Tabela813[[#This Row],[D2]],".",Tabela813[[#This Row],[D3]],".",Tabela813[[#This Row],[T]],".",Tabela813[[#This Row],[D4]]),"")</f>
        <v>2.1.1.9.99.0.1.00</v>
      </c>
      <c r="L1575" s="23" t="s">
        <v>1493</v>
      </c>
      <c r="M1575" s="20" t="str">
        <f t="shared" si="34"/>
        <v>A</v>
      </c>
      <c r="N1575" s="20">
        <f>IF(VALUE(Tabela813[[#This Row],[RED]]) &gt; 0,1,0) + IF(VALUE(J1575)&gt;0,8,IF(VALUE(I1575)&gt;0,7,IF(VALUE(H1575)&gt;0,6,IF(VALUE(G1575)&gt;0,5,IF(VALUE(F1575)&gt;0,4,IF(VALUE(E1575)&gt;0,3,IF(VALUE(D1575)&gt;0,2,1)))))))</f>
        <v>7</v>
      </c>
      <c r="O1575" s="22" t="s">
        <v>51</v>
      </c>
      <c r="P1575" s="1" t="s">
        <v>633</v>
      </c>
      <c r="Q1575" s="1"/>
      <c r="R1575" s="39"/>
      <c r="S1575" s="154" t="s">
        <v>158</v>
      </c>
      <c r="T1575" s="7" t="str">
        <f>Tabela813[[#This Row],[NR]]&amp;" - "&amp;Tabela813[[#This Row],[Especificação]]</f>
        <v>2.1.1.9.99.0.1.00 - Outras Operações de Crédito - Mercado Interno - Principal</v>
      </c>
    </row>
    <row r="1576" spans="1:20" ht="45" x14ac:dyDescent="0.25">
      <c r="A1576" s="179"/>
      <c r="B1576" s="51"/>
      <c r="C1576" s="22" t="s">
        <v>1546</v>
      </c>
      <c r="D1576" s="22" t="s">
        <v>1537</v>
      </c>
      <c r="E1576" s="22" t="s">
        <v>1546</v>
      </c>
      <c r="F1576" s="22" t="s">
        <v>1540</v>
      </c>
      <c r="G1576" s="22" t="s">
        <v>1543</v>
      </c>
      <c r="H1576" s="22" t="s">
        <v>1540</v>
      </c>
      <c r="I1576" s="22" t="s">
        <v>1540</v>
      </c>
      <c r="J1576" s="22" t="s">
        <v>1543</v>
      </c>
      <c r="K1576" s="20" t="str">
        <f>IF(Tabela813[[#This Row],[C]]&lt;&gt;"",IF(Tabela813[[#This Row],[RED]]&lt;&gt;"",(Tabela813[[#This Row],[RED]] &amp; "."),"") &amp; CONCATENATE(Tabela813[[#This Row],[C]],".",Tabela813[[#This Row],[O]],".",Tabela813[[#This Row],[E]],".",Tabela813[[#This Row],[D1]],".",Tabela813[[#This Row],[D2]],".",Tabela813[[#This Row],[D3]],".",Tabela813[[#This Row],[T]],".",Tabela813[[#This Row],[D4]]),"")</f>
        <v>2.1.2.0.00.0.0.00</v>
      </c>
      <c r="L1576" s="23" t="s">
        <v>634</v>
      </c>
      <c r="M1576" s="20" t="str">
        <f t="shared" si="34"/>
        <v>S</v>
      </c>
      <c r="N1576" s="20">
        <f>IF(VALUE(Tabela813[[#This Row],[RED]]) &gt; 0,1,0) + IF(VALUE(J1576)&gt;0,8,IF(VALUE(I1576)&gt;0,7,IF(VALUE(H1576)&gt;0,6,IF(VALUE(G1576)&gt;0,5,IF(VALUE(F1576)&gt;0,4,IF(VALUE(E1576)&gt;0,3,IF(VALUE(D1576)&gt;0,2,1)))))))</f>
        <v>3</v>
      </c>
      <c r="O1576" s="22" t="s">
        <v>45</v>
      </c>
      <c r="P1576" s="1" t="s">
        <v>635</v>
      </c>
      <c r="Q1576" s="1"/>
      <c r="R1576" s="39"/>
      <c r="S1576" s="154" t="s">
        <v>158</v>
      </c>
      <c r="T1576" s="7" t="str">
        <f>Tabela813[[#This Row],[NR]]&amp;" - "&amp;Tabela813[[#This Row],[Especificação]]</f>
        <v>2.1.2.0.00.0.0.00 - Operações de Crédito - Mercado Externo</v>
      </c>
    </row>
    <row r="1577" spans="1:20" ht="90" x14ac:dyDescent="0.25">
      <c r="A1577" s="179"/>
      <c r="B1577" s="51"/>
      <c r="C1577" s="22" t="s">
        <v>1546</v>
      </c>
      <c r="D1577" s="22" t="s">
        <v>1537</v>
      </c>
      <c r="E1577" s="22" t="s">
        <v>1546</v>
      </c>
      <c r="F1577" s="22" t="s">
        <v>1537</v>
      </c>
      <c r="G1577" s="22" t="s">
        <v>1543</v>
      </c>
      <c r="H1577" s="22" t="s">
        <v>1540</v>
      </c>
      <c r="I1577" s="22" t="s">
        <v>1540</v>
      </c>
      <c r="J1577" s="22" t="s">
        <v>1543</v>
      </c>
      <c r="K1577" s="20" t="str">
        <f>IF(Tabela813[[#This Row],[C]]&lt;&gt;"",IF(Tabela813[[#This Row],[RED]]&lt;&gt;"",(Tabela813[[#This Row],[RED]] &amp; "."),"") &amp; CONCATENATE(Tabela813[[#This Row],[C]],".",Tabela813[[#This Row],[O]],".",Tabela813[[#This Row],[E]],".",Tabela813[[#This Row],[D1]],".",Tabela813[[#This Row],[D2]],".",Tabela813[[#This Row],[D3]],".",Tabela813[[#This Row],[T]],".",Tabela813[[#This Row],[D4]]),"")</f>
        <v>2.1.2.1.00.0.0.00</v>
      </c>
      <c r="L1577" s="23" t="s">
        <v>636</v>
      </c>
      <c r="M1577" s="20" t="str">
        <f t="shared" si="34"/>
        <v>S</v>
      </c>
      <c r="N1577" s="20">
        <f>IF(VALUE(Tabela813[[#This Row],[RED]]) &gt; 0,1,0) + IF(VALUE(J1577)&gt;0,8,IF(VALUE(I1577)&gt;0,7,IF(VALUE(H1577)&gt;0,6,IF(VALUE(G1577)&gt;0,5,IF(VALUE(F1577)&gt;0,4,IF(VALUE(E1577)&gt;0,3,IF(VALUE(D1577)&gt;0,2,1)))))))</f>
        <v>4</v>
      </c>
      <c r="O1577" s="22" t="s">
        <v>45</v>
      </c>
      <c r="P1577" s="1" t="s">
        <v>637</v>
      </c>
      <c r="Q1577" s="1"/>
      <c r="R1577" s="39"/>
      <c r="S1577" s="154" t="s">
        <v>158</v>
      </c>
      <c r="T1577" s="7" t="str">
        <f>Tabela813[[#This Row],[NR]]&amp;" - "&amp;Tabela813[[#This Row],[Especificação]]</f>
        <v>2.1.2.1.00.0.0.00 - Títulos de Responsabilidade do Tesouro Nacional - Mercado Externo</v>
      </c>
    </row>
    <row r="1578" spans="1:20" ht="75" x14ac:dyDescent="0.25">
      <c r="A1578" s="179"/>
      <c r="B1578" s="51"/>
      <c r="C1578" s="22" t="s">
        <v>1546</v>
      </c>
      <c r="D1578" s="22" t="s">
        <v>1537</v>
      </c>
      <c r="E1578" s="22" t="s">
        <v>1546</v>
      </c>
      <c r="F1578" s="22" t="s">
        <v>1537</v>
      </c>
      <c r="G1578" s="22" t="s">
        <v>1539</v>
      </c>
      <c r="H1578" s="22" t="s">
        <v>1540</v>
      </c>
      <c r="I1578" s="22" t="s">
        <v>1540</v>
      </c>
      <c r="J1578" s="22" t="s">
        <v>1543</v>
      </c>
      <c r="K1578" s="20" t="str">
        <f>IF(Tabela813[[#This Row],[C]]&lt;&gt;"",IF(Tabela813[[#This Row],[RED]]&lt;&gt;"",(Tabela813[[#This Row],[RED]] &amp; "."),"") &amp; CONCATENATE(Tabela813[[#This Row],[C]],".",Tabela813[[#This Row],[O]],".",Tabela813[[#This Row],[E]],".",Tabela813[[#This Row],[D1]],".",Tabela813[[#This Row],[D2]],".",Tabela813[[#This Row],[D3]],".",Tabela813[[#This Row],[T]],".",Tabela813[[#This Row],[D4]]),"")</f>
        <v>2.1.2.1.01.0.0.00</v>
      </c>
      <c r="L1578" s="23" t="s">
        <v>3874</v>
      </c>
      <c r="M1578" s="20" t="str">
        <f t="shared" si="34"/>
        <v>S</v>
      </c>
      <c r="N1578" s="20">
        <f>IF(VALUE(Tabela813[[#This Row],[RED]]) &gt; 0,1,0) + IF(VALUE(J1578)&gt;0,8,IF(VALUE(I1578)&gt;0,7,IF(VALUE(H1578)&gt;0,6,IF(VALUE(G1578)&gt;0,5,IF(VALUE(F1578)&gt;0,4,IF(VALUE(E1578)&gt;0,3,IF(VALUE(D1578)&gt;0,2,1)))))))</f>
        <v>5</v>
      </c>
      <c r="O1578" s="22" t="s">
        <v>51</v>
      </c>
      <c r="P1578" s="1" t="s">
        <v>638</v>
      </c>
      <c r="Q1578" s="1"/>
      <c r="R1578" s="39"/>
      <c r="S1578" s="154" t="s">
        <v>158</v>
      </c>
      <c r="T1578" s="7" t="str">
        <f>Tabela813[[#This Row],[NR]]&amp;" - "&amp;Tabela813[[#This Row],[Especificação]]</f>
        <v>2.1.2.1.01.0.0.00 - Títulos de Responsabilidade do Tesouro Nacional - Exceto Refinanciamento da Dívida Pública Federal no Mercado Externo</v>
      </c>
    </row>
    <row r="1579" spans="1:20" ht="75" x14ac:dyDescent="0.25">
      <c r="A1579" s="179"/>
      <c r="B1579" s="51"/>
      <c r="C1579" s="22" t="s">
        <v>1546</v>
      </c>
      <c r="D1579" s="22" t="s">
        <v>1537</v>
      </c>
      <c r="E1579" s="22" t="s">
        <v>1546</v>
      </c>
      <c r="F1579" s="22" t="s">
        <v>1537</v>
      </c>
      <c r="G1579" s="22" t="s">
        <v>1539</v>
      </c>
      <c r="H1579" s="22" t="s">
        <v>1540</v>
      </c>
      <c r="I1579" s="22" t="s">
        <v>1537</v>
      </c>
      <c r="J1579" s="22" t="s">
        <v>1543</v>
      </c>
      <c r="K1579" s="20" t="str">
        <f>IF(Tabela813[[#This Row],[C]]&lt;&gt;"",IF(Tabela813[[#This Row],[RED]]&lt;&gt;"",(Tabela813[[#This Row],[RED]] &amp; "."),"") &amp; CONCATENATE(Tabela813[[#This Row],[C]],".",Tabela813[[#This Row],[O]],".",Tabela813[[#This Row],[E]],".",Tabela813[[#This Row],[D1]],".",Tabela813[[#This Row],[D2]],".",Tabela813[[#This Row],[D3]],".",Tabela813[[#This Row],[T]],".",Tabela813[[#This Row],[D4]]),"")</f>
        <v>2.1.2.1.01.0.1.00</v>
      </c>
      <c r="L1579" s="23" t="s">
        <v>3875</v>
      </c>
      <c r="M1579" s="20" t="str">
        <f t="shared" si="34"/>
        <v>A</v>
      </c>
      <c r="N1579" s="20">
        <f>IF(VALUE(Tabela813[[#This Row],[RED]]) &gt; 0,1,0) + IF(VALUE(J1579)&gt;0,8,IF(VALUE(I1579)&gt;0,7,IF(VALUE(H1579)&gt;0,6,IF(VALUE(G1579)&gt;0,5,IF(VALUE(F1579)&gt;0,4,IF(VALUE(E1579)&gt;0,3,IF(VALUE(D1579)&gt;0,2,1)))))))</f>
        <v>7</v>
      </c>
      <c r="O1579" s="22" t="s">
        <v>51</v>
      </c>
      <c r="P1579" s="1" t="s">
        <v>638</v>
      </c>
      <c r="Q1579" s="1"/>
      <c r="R1579" s="39"/>
      <c r="S1579" s="154" t="s">
        <v>158</v>
      </c>
      <c r="T1579" s="7" t="str">
        <f>Tabela813[[#This Row],[NR]]&amp;" - "&amp;Tabela813[[#This Row],[Especificação]]</f>
        <v>2.1.2.1.01.0.1.00 - Títulos de Responsabilidade do Tesouro Nacional - Exceto Refinanciamento da Dívida Pública Federal no Mercado Externo - Principal</v>
      </c>
    </row>
    <row r="1580" spans="1:20" ht="75" x14ac:dyDescent="0.25">
      <c r="A1580" s="179"/>
      <c r="B1580" s="51"/>
      <c r="C1580" s="22" t="s">
        <v>1546</v>
      </c>
      <c r="D1580" s="22" t="s">
        <v>1537</v>
      </c>
      <c r="E1580" s="22" t="s">
        <v>1546</v>
      </c>
      <c r="F1580" s="22" t="s">
        <v>1537</v>
      </c>
      <c r="G1580" s="22" t="s">
        <v>1541</v>
      </c>
      <c r="H1580" s="22" t="s">
        <v>1540</v>
      </c>
      <c r="I1580" s="22" t="s">
        <v>1540</v>
      </c>
      <c r="J1580" s="22" t="s">
        <v>1543</v>
      </c>
      <c r="K1580" s="20" t="str">
        <f>IF(Tabela813[[#This Row],[C]]&lt;&gt;"",IF(Tabela813[[#This Row],[RED]]&lt;&gt;"",(Tabela813[[#This Row],[RED]] &amp; "."),"") &amp; CONCATENATE(Tabela813[[#This Row],[C]],".",Tabela813[[#This Row],[O]],".",Tabela813[[#This Row],[E]],".",Tabela813[[#This Row],[D1]],".",Tabela813[[#This Row],[D2]],".",Tabela813[[#This Row],[D3]],".",Tabela813[[#This Row],[T]],".",Tabela813[[#This Row],[D4]]),"")</f>
        <v>2.1.2.1.02.0.0.00</v>
      </c>
      <c r="L1580" s="23" t="s">
        <v>639</v>
      </c>
      <c r="M1580" s="20" t="str">
        <f t="shared" si="34"/>
        <v>S</v>
      </c>
      <c r="N1580" s="20">
        <f>IF(VALUE(Tabela813[[#This Row],[RED]]) &gt; 0,1,0) + IF(VALUE(J1580)&gt;0,8,IF(VALUE(I1580)&gt;0,7,IF(VALUE(H1580)&gt;0,6,IF(VALUE(G1580)&gt;0,5,IF(VALUE(F1580)&gt;0,4,IF(VALUE(E1580)&gt;0,3,IF(VALUE(D1580)&gt;0,2,1)))))))</f>
        <v>5</v>
      </c>
      <c r="O1580" s="22" t="s">
        <v>51</v>
      </c>
      <c r="P1580" s="1" t="s">
        <v>4151</v>
      </c>
      <c r="Q1580" s="1"/>
      <c r="R1580" s="39"/>
      <c r="S1580" s="154" t="s">
        <v>158</v>
      </c>
      <c r="T1580" s="7" t="str">
        <f>Tabela813[[#This Row],[NR]]&amp;" - "&amp;Tabela813[[#This Row],[Especificação]]</f>
        <v>2.1.2.1.02.0.0.00 - Títulos de Responsabilidade do Tesouro Nacional - Refinanciamento da Dívida Pública Federal no Mercado Externo</v>
      </c>
    </row>
    <row r="1581" spans="1:20" ht="75" x14ac:dyDescent="0.25">
      <c r="A1581" s="179"/>
      <c r="B1581" s="51"/>
      <c r="C1581" s="22" t="s">
        <v>1546</v>
      </c>
      <c r="D1581" s="22" t="s">
        <v>1537</v>
      </c>
      <c r="E1581" s="22" t="s">
        <v>1546</v>
      </c>
      <c r="F1581" s="22" t="s">
        <v>1537</v>
      </c>
      <c r="G1581" s="22" t="s">
        <v>1541</v>
      </c>
      <c r="H1581" s="22" t="s">
        <v>1540</v>
      </c>
      <c r="I1581" s="22" t="s">
        <v>1537</v>
      </c>
      <c r="J1581" s="22" t="s">
        <v>1543</v>
      </c>
      <c r="K1581" s="20" t="str">
        <f>IF(Tabela813[[#This Row],[C]]&lt;&gt;"",IF(Tabela813[[#This Row],[RED]]&lt;&gt;"",(Tabela813[[#This Row],[RED]] &amp; "."),"") &amp; CONCATENATE(Tabela813[[#This Row],[C]],".",Tabela813[[#This Row],[O]],".",Tabela813[[#This Row],[E]],".",Tabela813[[#This Row],[D1]],".",Tabela813[[#This Row],[D2]],".",Tabela813[[#This Row],[D3]],".",Tabela813[[#This Row],[T]],".",Tabela813[[#This Row],[D4]]),"")</f>
        <v>2.1.2.1.02.0.1.00</v>
      </c>
      <c r="L1581" s="23" t="s">
        <v>1494</v>
      </c>
      <c r="M1581" s="20" t="str">
        <f t="shared" si="34"/>
        <v>A</v>
      </c>
      <c r="N1581" s="20">
        <f>IF(VALUE(Tabela813[[#This Row],[RED]]) &gt; 0,1,0) + IF(VALUE(J1581)&gt;0,8,IF(VALUE(I1581)&gt;0,7,IF(VALUE(H1581)&gt;0,6,IF(VALUE(G1581)&gt;0,5,IF(VALUE(F1581)&gt;0,4,IF(VALUE(E1581)&gt;0,3,IF(VALUE(D1581)&gt;0,2,1)))))))</f>
        <v>7</v>
      </c>
      <c r="O1581" s="22" t="s">
        <v>51</v>
      </c>
      <c r="P1581" s="1" t="s">
        <v>4151</v>
      </c>
      <c r="Q1581" s="1"/>
      <c r="R1581" s="39"/>
      <c r="S1581" s="154" t="s">
        <v>158</v>
      </c>
      <c r="T1581" s="7" t="str">
        <f>Tabela813[[#This Row],[NR]]&amp;" - "&amp;Tabela813[[#This Row],[Especificação]]</f>
        <v>2.1.2.1.02.0.1.00 - Títulos de Responsabilidade do Tesouro Nacional - Refinanciamento da Dívida Pública Federal no Mercado Externo - Principal</v>
      </c>
    </row>
    <row r="1582" spans="1:20" ht="45" x14ac:dyDescent="0.25">
      <c r="A1582" s="179"/>
      <c r="B1582" s="51"/>
      <c r="C1582" s="22" t="s">
        <v>1546</v>
      </c>
      <c r="D1582" s="22" t="s">
        <v>1537</v>
      </c>
      <c r="E1582" s="22" t="s">
        <v>1546</v>
      </c>
      <c r="F1582" s="22" t="s">
        <v>1546</v>
      </c>
      <c r="G1582" s="22" t="s">
        <v>1543</v>
      </c>
      <c r="H1582" s="22" t="s">
        <v>1540</v>
      </c>
      <c r="I1582" s="22" t="s">
        <v>1540</v>
      </c>
      <c r="J1582" s="22" t="s">
        <v>1543</v>
      </c>
      <c r="K1582" s="20" t="str">
        <f>IF(Tabela813[[#This Row],[C]]&lt;&gt;"",IF(Tabela813[[#This Row],[RED]]&lt;&gt;"",(Tabela813[[#This Row],[RED]] &amp; "."),"") &amp; CONCATENATE(Tabela813[[#This Row],[C]],".",Tabela813[[#This Row],[O]],".",Tabela813[[#This Row],[E]],".",Tabela813[[#This Row],[D1]],".",Tabela813[[#This Row],[D2]],".",Tabela813[[#This Row],[D3]],".",Tabela813[[#This Row],[T]],".",Tabela813[[#This Row],[D4]]),"")</f>
        <v>2.1.2.2.00.0.0.00</v>
      </c>
      <c r="L1582" s="1" t="s">
        <v>640</v>
      </c>
      <c r="M1582" s="20" t="str">
        <f t="shared" si="34"/>
        <v>S</v>
      </c>
      <c r="N1582" s="20">
        <f>IF(VALUE(Tabela813[[#This Row],[RED]]) &gt; 0,1,0) + IF(VALUE(J1582)&gt;0,8,IF(VALUE(I1582)&gt;0,7,IF(VALUE(H1582)&gt;0,6,IF(VALUE(G1582)&gt;0,5,IF(VALUE(F1582)&gt;0,4,IF(VALUE(E1582)&gt;0,3,IF(VALUE(D1582)&gt;0,2,1)))))))</f>
        <v>4</v>
      </c>
      <c r="O1582" s="22" t="s">
        <v>45</v>
      </c>
      <c r="P1582" s="1" t="s">
        <v>641</v>
      </c>
      <c r="Q1582" s="1"/>
      <c r="R1582" s="39"/>
      <c r="S1582" s="154" t="s">
        <v>158</v>
      </c>
      <c r="T1582" s="7" t="str">
        <f>Tabela813[[#This Row],[NR]]&amp;" - "&amp;Tabela813[[#This Row],[Especificação]]</f>
        <v>2.1.2.2.00.0.0.00 - Operações de Crédito Contratuais - Mercado Externo</v>
      </c>
    </row>
    <row r="1583" spans="1:20" ht="45" x14ac:dyDescent="0.25">
      <c r="A1583" s="179"/>
      <c r="B1583" s="51"/>
      <c r="C1583" s="22" t="s">
        <v>1546</v>
      </c>
      <c r="D1583" s="22" t="s">
        <v>1537</v>
      </c>
      <c r="E1583" s="22" t="s">
        <v>1546</v>
      </c>
      <c r="F1583" s="22" t="s">
        <v>1546</v>
      </c>
      <c r="G1583" s="22" t="s">
        <v>1539</v>
      </c>
      <c r="H1583" s="22" t="s">
        <v>1540</v>
      </c>
      <c r="I1583" s="22" t="s">
        <v>1540</v>
      </c>
      <c r="J1583" s="22" t="s">
        <v>1543</v>
      </c>
      <c r="K1583" s="20" t="str">
        <f>IF(Tabela813[[#This Row],[C]]&lt;&gt;"",IF(Tabela813[[#This Row],[RED]]&lt;&gt;"",(Tabela813[[#This Row],[RED]] &amp; "."),"") &amp; CONCATENATE(Tabela813[[#This Row],[C]],".",Tabela813[[#This Row],[O]],".",Tabela813[[#This Row],[E]],".",Tabela813[[#This Row],[D1]],".",Tabela813[[#This Row],[D2]],".",Tabela813[[#This Row],[D3]],".",Tabela813[[#This Row],[T]],".",Tabela813[[#This Row],[D4]]),"")</f>
        <v>2.1.2.2.01.0.0.00</v>
      </c>
      <c r="L1583" s="23" t="s">
        <v>640</v>
      </c>
      <c r="M1583" s="20" t="str">
        <f t="shared" si="34"/>
        <v>S</v>
      </c>
      <c r="N1583" s="20">
        <f>IF(VALUE(Tabela813[[#This Row],[RED]]) &gt; 0,1,0) + IF(VALUE(J1583)&gt;0,8,IF(VALUE(I1583)&gt;0,7,IF(VALUE(H1583)&gt;0,6,IF(VALUE(G1583)&gt;0,5,IF(VALUE(F1583)&gt;0,4,IF(VALUE(E1583)&gt;0,3,IF(VALUE(D1583)&gt;0,2,1)))))))</f>
        <v>5</v>
      </c>
      <c r="O1583" s="22" t="s">
        <v>51</v>
      </c>
      <c r="P1583" s="1" t="s">
        <v>642</v>
      </c>
      <c r="Q1583" s="1"/>
      <c r="R1583" s="39"/>
      <c r="S1583" s="154" t="s">
        <v>158</v>
      </c>
      <c r="T1583" s="7" t="str">
        <f>Tabela813[[#This Row],[NR]]&amp;" - "&amp;Tabela813[[#This Row],[Especificação]]</f>
        <v>2.1.2.2.01.0.0.00 - Operações de Crédito Contratuais - Mercado Externo</v>
      </c>
    </row>
    <row r="1584" spans="1:20" ht="45" x14ac:dyDescent="0.25">
      <c r="A1584" s="179"/>
      <c r="B1584" s="51"/>
      <c r="C1584" s="22" t="s">
        <v>1546</v>
      </c>
      <c r="D1584" s="22" t="s">
        <v>1537</v>
      </c>
      <c r="E1584" s="22" t="s">
        <v>1546</v>
      </c>
      <c r="F1584" s="22" t="s">
        <v>1546</v>
      </c>
      <c r="G1584" s="22" t="s">
        <v>1539</v>
      </c>
      <c r="H1584" s="22" t="s">
        <v>1540</v>
      </c>
      <c r="I1584" s="22" t="s">
        <v>1537</v>
      </c>
      <c r="J1584" s="22" t="s">
        <v>1543</v>
      </c>
      <c r="K1584" s="20" t="str">
        <f>IF(Tabela813[[#This Row],[C]]&lt;&gt;"",IF(Tabela813[[#This Row],[RED]]&lt;&gt;"",(Tabela813[[#This Row],[RED]] &amp; "."),"") &amp; CONCATENATE(Tabela813[[#This Row],[C]],".",Tabela813[[#This Row],[O]],".",Tabela813[[#This Row],[E]],".",Tabela813[[#This Row],[D1]],".",Tabela813[[#This Row],[D2]],".",Tabela813[[#This Row],[D3]],".",Tabela813[[#This Row],[T]],".",Tabela813[[#This Row],[D4]]),"")</f>
        <v>2.1.2.2.01.0.1.00</v>
      </c>
      <c r="L1584" s="23" t="s">
        <v>1495</v>
      </c>
      <c r="M1584" s="20" t="str">
        <f t="shared" si="34"/>
        <v>A</v>
      </c>
      <c r="N1584" s="20">
        <f>IF(VALUE(Tabela813[[#This Row],[RED]]) &gt; 0,1,0) + IF(VALUE(J1584)&gt;0,8,IF(VALUE(I1584)&gt;0,7,IF(VALUE(H1584)&gt;0,6,IF(VALUE(G1584)&gt;0,5,IF(VALUE(F1584)&gt;0,4,IF(VALUE(E1584)&gt;0,3,IF(VALUE(D1584)&gt;0,2,1)))))))</f>
        <v>7</v>
      </c>
      <c r="O1584" s="22" t="s">
        <v>51</v>
      </c>
      <c r="P1584" s="1" t="s">
        <v>642</v>
      </c>
      <c r="Q1584" s="1"/>
      <c r="R1584" s="39"/>
      <c r="S1584" s="154" t="s">
        <v>158</v>
      </c>
      <c r="T1584" s="7" t="str">
        <f>Tabela813[[#This Row],[NR]]&amp;" - "&amp;Tabela813[[#This Row],[Especificação]]</f>
        <v>2.1.2.2.01.0.1.00 - Operações de Crédito Contratuais - Mercado Externo - Principal</v>
      </c>
    </row>
    <row r="1585" spans="1:20" x14ac:dyDescent="0.25">
      <c r="A1585" s="179"/>
      <c r="B1585" s="51"/>
      <c r="C1585" s="22" t="s">
        <v>1546</v>
      </c>
      <c r="D1585" s="22" t="s">
        <v>1537</v>
      </c>
      <c r="E1585" s="22" t="s">
        <v>1546</v>
      </c>
      <c r="F1585" s="22" t="s">
        <v>1546</v>
      </c>
      <c r="G1585" s="22" t="s">
        <v>1570</v>
      </c>
      <c r="H1585" s="22" t="s">
        <v>1540</v>
      </c>
      <c r="I1585" s="22" t="s">
        <v>1540</v>
      </c>
      <c r="J1585" s="22" t="s">
        <v>1543</v>
      </c>
      <c r="K1585" s="20" t="str">
        <f>IF(Tabela813[[#This Row],[C]]&lt;&gt;"",IF(Tabela813[[#This Row],[RED]]&lt;&gt;"",(Tabela813[[#This Row],[RED]] &amp; "."),"") &amp; CONCATENATE(Tabela813[[#This Row],[C]],".",Tabela813[[#This Row],[O]],".",Tabela813[[#This Row],[E]],".",Tabela813[[#This Row],[D1]],".",Tabela813[[#This Row],[D2]],".",Tabela813[[#This Row],[D3]],".",Tabela813[[#This Row],[T]],".",Tabela813[[#This Row],[D4]]),"")</f>
        <v>2.1.2.2.50.0.0.00</v>
      </c>
      <c r="L1585" s="23" t="s">
        <v>643</v>
      </c>
      <c r="M1585" s="20" t="str">
        <f t="shared" si="34"/>
        <v>S</v>
      </c>
      <c r="N1585" s="20">
        <f>IF(VALUE(Tabela813[[#This Row],[RED]]) &gt; 0,1,0) + IF(VALUE(J1585)&gt;0,8,IF(VALUE(I1585)&gt;0,7,IF(VALUE(H1585)&gt;0,6,IF(VALUE(G1585)&gt;0,5,IF(VALUE(F1585)&gt;0,4,IF(VALUE(E1585)&gt;0,3,IF(VALUE(D1585)&gt;0,2,1)))))))</f>
        <v>5</v>
      </c>
      <c r="O1585" s="22" t="s">
        <v>55</v>
      </c>
      <c r="P1585" s="1" t="s">
        <v>644</v>
      </c>
      <c r="Q1585" s="1"/>
      <c r="R1585" s="39"/>
      <c r="S1585" s="154" t="s">
        <v>158</v>
      </c>
      <c r="T1585" s="7" t="str">
        <f>Tabela813[[#This Row],[NR]]&amp;" - "&amp;Tabela813[[#This Row],[Especificação]]</f>
        <v>2.1.2.2.50.0.0.00 - Operações de Crédito Externas para Programas de Educação</v>
      </c>
    </row>
    <row r="1586" spans="1:20" x14ac:dyDescent="0.25">
      <c r="A1586" s="179"/>
      <c r="B1586" s="51"/>
      <c r="C1586" s="22" t="s">
        <v>1546</v>
      </c>
      <c r="D1586" s="22" t="s">
        <v>1537</v>
      </c>
      <c r="E1586" s="22" t="s">
        <v>1546</v>
      </c>
      <c r="F1586" s="22" t="s">
        <v>1546</v>
      </c>
      <c r="G1586" s="22" t="s">
        <v>1570</v>
      </c>
      <c r="H1586" s="22" t="s">
        <v>1540</v>
      </c>
      <c r="I1586" s="22" t="s">
        <v>1537</v>
      </c>
      <c r="J1586" s="22" t="s">
        <v>1543</v>
      </c>
      <c r="K1586" s="20" t="str">
        <f>IF(Tabela813[[#This Row],[C]]&lt;&gt;"",IF(Tabela813[[#This Row],[RED]]&lt;&gt;"",(Tabela813[[#This Row],[RED]] &amp; "."),"") &amp; CONCATENATE(Tabela813[[#This Row],[C]],".",Tabela813[[#This Row],[O]],".",Tabela813[[#This Row],[E]],".",Tabela813[[#This Row],[D1]],".",Tabela813[[#This Row],[D2]],".",Tabela813[[#This Row],[D3]],".",Tabela813[[#This Row],[T]],".",Tabela813[[#This Row],[D4]]),"")</f>
        <v>2.1.2.2.50.0.1.00</v>
      </c>
      <c r="L1586" s="23" t="s">
        <v>1496</v>
      </c>
      <c r="M1586" s="20" t="str">
        <f t="shared" si="34"/>
        <v>A</v>
      </c>
      <c r="N1586" s="20">
        <f>IF(VALUE(Tabela813[[#This Row],[RED]]) &gt; 0,1,0) + IF(VALUE(J1586)&gt;0,8,IF(VALUE(I1586)&gt;0,7,IF(VALUE(H1586)&gt;0,6,IF(VALUE(G1586)&gt;0,5,IF(VALUE(F1586)&gt;0,4,IF(VALUE(E1586)&gt;0,3,IF(VALUE(D1586)&gt;0,2,1)))))))</f>
        <v>7</v>
      </c>
      <c r="O1586" s="22" t="s">
        <v>55</v>
      </c>
      <c r="P1586" s="1" t="s">
        <v>644</v>
      </c>
      <c r="Q1586" s="1"/>
      <c r="R1586" s="39"/>
      <c r="S1586" s="154" t="s">
        <v>158</v>
      </c>
      <c r="T1586" s="7" t="str">
        <f>Tabela813[[#This Row],[NR]]&amp;" - "&amp;Tabela813[[#This Row],[Especificação]]</f>
        <v>2.1.2.2.50.0.1.00 - Operações de Crédito Externas para Programas de Educação - Principal</v>
      </c>
    </row>
    <row r="1587" spans="1:20" x14ac:dyDescent="0.25">
      <c r="A1587" s="179"/>
      <c r="B1587" s="51"/>
      <c r="C1587" s="17" t="s">
        <v>1546</v>
      </c>
      <c r="D1587" s="18" t="s">
        <v>1537</v>
      </c>
      <c r="E1587" s="18" t="s">
        <v>1546</v>
      </c>
      <c r="F1587" s="18" t="s">
        <v>1546</v>
      </c>
      <c r="G1587" s="18" t="s">
        <v>1575</v>
      </c>
      <c r="H1587" s="18" t="s">
        <v>1540</v>
      </c>
      <c r="I1587" s="18" t="s">
        <v>1540</v>
      </c>
      <c r="J1587" s="22" t="s">
        <v>1543</v>
      </c>
      <c r="K1587" s="20" t="str">
        <f>IF(Tabela813[[#This Row],[C]]&lt;&gt;"",IF(Tabela813[[#This Row],[RED]]&lt;&gt;"",(Tabela813[[#This Row],[RED]] &amp; "."),"") &amp; CONCATENATE(Tabela813[[#This Row],[C]],".",Tabela813[[#This Row],[O]],".",Tabela813[[#This Row],[E]],".",Tabela813[[#This Row],[D1]],".",Tabela813[[#This Row],[D2]],".",Tabela813[[#This Row],[D3]],".",Tabela813[[#This Row],[T]],".",Tabela813[[#This Row],[D4]]),"")</f>
        <v>2.1.2.2.51.0.0.00</v>
      </c>
      <c r="L1587" s="1" t="s">
        <v>645</v>
      </c>
      <c r="M1587" s="20" t="str">
        <f t="shared" si="34"/>
        <v>S</v>
      </c>
      <c r="N1587" s="20">
        <f>IF(VALUE(Tabela813[[#This Row],[RED]]) &gt; 0,1,0) + IF(VALUE(J1587)&gt;0,8,IF(VALUE(I1587)&gt;0,7,IF(VALUE(H1587)&gt;0,6,IF(VALUE(G1587)&gt;0,5,IF(VALUE(F1587)&gt;0,4,IF(VALUE(E1587)&gt;0,3,IF(VALUE(D1587)&gt;0,2,1)))))))</f>
        <v>5</v>
      </c>
      <c r="O1587" s="20" t="s">
        <v>55</v>
      </c>
      <c r="P1587" s="1" t="s">
        <v>646</v>
      </c>
      <c r="Q1587" s="1"/>
      <c r="R1587" s="39"/>
      <c r="S1587" s="154" t="s">
        <v>158</v>
      </c>
      <c r="T1587" s="7" t="str">
        <f>Tabela813[[#This Row],[NR]]&amp;" - "&amp;Tabela813[[#This Row],[Especificação]]</f>
        <v>2.1.2.2.51.0.0.00 - Operações de Crédito Externas para Programas de Saúde</v>
      </c>
    </row>
    <row r="1588" spans="1:20" x14ac:dyDescent="0.25">
      <c r="A1588" s="179"/>
      <c r="B1588" s="51"/>
      <c r="C1588" s="17" t="s">
        <v>1546</v>
      </c>
      <c r="D1588" s="18" t="s">
        <v>1537</v>
      </c>
      <c r="E1588" s="18" t="s">
        <v>1546</v>
      </c>
      <c r="F1588" s="18" t="s">
        <v>1546</v>
      </c>
      <c r="G1588" s="22" t="s">
        <v>1575</v>
      </c>
      <c r="H1588" s="18" t="s">
        <v>1540</v>
      </c>
      <c r="I1588" s="22" t="s">
        <v>1537</v>
      </c>
      <c r="J1588" s="22" t="s">
        <v>1543</v>
      </c>
      <c r="K1588" s="20" t="str">
        <f>IF(Tabela813[[#This Row],[C]]&lt;&gt;"",IF(Tabela813[[#This Row],[RED]]&lt;&gt;"",(Tabela813[[#This Row],[RED]] &amp; "."),"") &amp; CONCATENATE(Tabela813[[#This Row],[C]],".",Tabela813[[#This Row],[O]],".",Tabela813[[#This Row],[E]],".",Tabela813[[#This Row],[D1]],".",Tabela813[[#This Row],[D2]],".",Tabela813[[#This Row],[D3]],".",Tabela813[[#This Row],[T]],".",Tabela813[[#This Row],[D4]]),"")</f>
        <v>2.1.2.2.51.0.1.00</v>
      </c>
      <c r="L1588" s="1" t="s">
        <v>1497</v>
      </c>
      <c r="M1588" s="20" t="str">
        <f t="shared" ref="M1588:M1651" si="35">IF(N1588 &lt; N1589,"S","A")</f>
        <v>A</v>
      </c>
      <c r="N1588" s="20">
        <f>IF(VALUE(Tabela813[[#This Row],[RED]]) &gt; 0,1,0) + IF(VALUE(J1588)&gt;0,8,IF(VALUE(I1588)&gt;0,7,IF(VALUE(H1588)&gt;0,6,IF(VALUE(G1588)&gt;0,5,IF(VALUE(F1588)&gt;0,4,IF(VALUE(E1588)&gt;0,3,IF(VALUE(D1588)&gt;0,2,1)))))))</f>
        <v>7</v>
      </c>
      <c r="O1588" s="20" t="s">
        <v>55</v>
      </c>
      <c r="P1588" s="1" t="s">
        <v>646</v>
      </c>
      <c r="Q1588" s="1"/>
      <c r="R1588" s="39"/>
      <c r="S1588" s="154" t="s">
        <v>158</v>
      </c>
      <c r="T1588" s="7" t="str">
        <f>Tabela813[[#This Row],[NR]]&amp;" - "&amp;Tabela813[[#This Row],[Especificação]]</f>
        <v>2.1.2.2.51.0.1.00 - Operações de Crédito Externas para Programas de Saúde - Principal</v>
      </c>
    </row>
    <row r="1589" spans="1:20" ht="30" x14ac:dyDescent="0.25">
      <c r="A1589" s="179"/>
      <c r="B1589" s="51"/>
      <c r="C1589" s="17" t="s">
        <v>1546</v>
      </c>
      <c r="D1589" s="18" t="s">
        <v>1537</v>
      </c>
      <c r="E1589" s="18" t="s">
        <v>1546</v>
      </c>
      <c r="F1589" s="18" t="s">
        <v>1546</v>
      </c>
      <c r="G1589" s="22" t="s">
        <v>1577</v>
      </c>
      <c r="H1589" s="18" t="s">
        <v>1540</v>
      </c>
      <c r="I1589" s="22" t="s">
        <v>1540</v>
      </c>
      <c r="J1589" s="22" t="s">
        <v>1543</v>
      </c>
      <c r="K1589" s="20" t="str">
        <f>IF(Tabela813[[#This Row],[C]]&lt;&gt;"",IF(Tabela813[[#This Row],[RED]]&lt;&gt;"",(Tabela813[[#This Row],[RED]] &amp; "."),"") &amp; CONCATENATE(Tabela813[[#This Row],[C]],".",Tabela813[[#This Row],[O]],".",Tabela813[[#This Row],[E]],".",Tabela813[[#This Row],[D1]],".",Tabela813[[#This Row],[D2]],".",Tabela813[[#This Row],[D3]],".",Tabela813[[#This Row],[T]],".",Tabela813[[#This Row],[D4]]),"")</f>
        <v>2.1.2.2.52.0.0.00</v>
      </c>
      <c r="L1589" s="1" t="s">
        <v>647</v>
      </c>
      <c r="M1589" s="20" t="str">
        <f t="shared" si="35"/>
        <v>S</v>
      </c>
      <c r="N1589" s="20">
        <f>IF(VALUE(Tabela813[[#This Row],[RED]]) &gt; 0,1,0) + IF(VALUE(J1589)&gt;0,8,IF(VALUE(I1589)&gt;0,7,IF(VALUE(H1589)&gt;0,6,IF(VALUE(G1589)&gt;0,5,IF(VALUE(F1589)&gt;0,4,IF(VALUE(E1589)&gt;0,3,IF(VALUE(D1589)&gt;0,2,1)))))))</f>
        <v>5</v>
      </c>
      <c r="O1589" s="20" t="s">
        <v>55</v>
      </c>
      <c r="P1589" s="1" t="s">
        <v>648</v>
      </c>
      <c r="Q1589" s="1"/>
      <c r="R1589" s="39"/>
      <c r="S1589" s="154" t="s">
        <v>158</v>
      </c>
      <c r="T1589" s="7" t="str">
        <f>Tabela813[[#This Row],[NR]]&amp;" - "&amp;Tabela813[[#This Row],[Especificação]]</f>
        <v>2.1.2.2.52.0.0.00 - Operações de Crédito Externas para Programas de Saneamento</v>
      </c>
    </row>
    <row r="1590" spans="1:20" ht="30" x14ac:dyDescent="0.25">
      <c r="A1590" s="179"/>
      <c r="B1590" s="51"/>
      <c r="C1590" s="17" t="s">
        <v>1546</v>
      </c>
      <c r="D1590" s="18" t="s">
        <v>1537</v>
      </c>
      <c r="E1590" s="18" t="s">
        <v>1546</v>
      </c>
      <c r="F1590" s="18" t="s">
        <v>1546</v>
      </c>
      <c r="G1590" s="22" t="s">
        <v>1577</v>
      </c>
      <c r="H1590" s="18" t="s">
        <v>1540</v>
      </c>
      <c r="I1590" s="22" t="s">
        <v>1537</v>
      </c>
      <c r="J1590" s="22" t="s">
        <v>1543</v>
      </c>
      <c r="K1590" s="20" t="str">
        <f>IF(Tabela813[[#This Row],[C]]&lt;&gt;"",IF(Tabela813[[#This Row],[RED]]&lt;&gt;"",(Tabela813[[#This Row],[RED]] &amp; "."),"") &amp; CONCATENATE(Tabela813[[#This Row],[C]],".",Tabela813[[#This Row],[O]],".",Tabela813[[#This Row],[E]],".",Tabela813[[#This Row],[D1]],".",Tabela813[[#This Row],[D2]],".",Tabela813[[#This Row],[D3]],".",Tabela813[[#This Row],[T]],".",Tabela813[[#This Row],[D4]]),"")</f>
        <v>2.1.2.2.52.0.1.00</v>
      </c>
      <c r="L1590" s="1" t="s">
        <v>1498</v>
      </c>
      <c r="M1590" s="20" t="str">
        <f t="shared" si="35"/>
        <v>A</v>
      </c>
      <c r="N1590" s="20">
        <f>IF(VALUE(Tabela813[[#This Row],[RED]]) &gt; 0,1,0) + IF(VALUE(J1590)&gt;0,8,IF(VALUE(I1590)&gt;0,7,IF(VALUE(H1590)&gt;0,6,IF(VALUE(G1590)&gt;0,5,IF(VALUE(F1590)&gt;0,4,IF(VALUE(E1590)&gt;0,3,IF(VALUE(D1590)&gt;0,2,1)))))))</f>
        <v>7</v>
      </c>
      <c r="O1590" s="20" t="s">
        <v>55</v>
      </c>
      <c r="P1590" s="1" t="s">
        <v>648</v>
      </c>
      <c r="Q1590" s="1"/>
      <c r="R1590" s="39"/>
      <c r="S1590" s="154" t="s">
        <v>158</v>
      </c>
      <c r="T1590" s="7" t="str">
        <f>Tabela813[[#This Row],[NR]]&amp;" - "&amp;Tabela813[[#This Row],[Especificação]]</f>
        <v>2.1.2.2.52.0.1.00 - Operações de Crédito Externas para Programas de Saneamento - Principal</v>
      </c>
    </row>
    <row r="1591" spans="1:20" ht="30" x14ac:dyDescent="0.25">
      <c r="A1591" s="179"/>
      <c r="B1591" s="51"/>
      <c r="C1591" s="17" t="s">
        <v>1546</v>
      </c>
      <c r="D1591" s="18" t="s">
        <v>1537</v>
      </c>
      <c r="E1591" s="18" t="s">
        <v>1546</v>
      </c>
      <c r="F1591" s="18" t="s">
        <v>1546</v>
      </c>
      <c r="G1591" s="22" t="s">
        <v>1574</v>
      </c>
      <c r="H1591" s="18" t="s">
        <v>1540</v>
      </c>
      <c r="I1591" s="22" t="s">
        <v>1540</v>
      </c>
      <c r="J1591" s="22" t="s">
        <v>1543</v>
      </c>
      <c r="K1591" s="20" t="str">
        <f>IF(Tabela813[[#This Row],[C]]&lt;&gt;"",IF(Tabela813[[#This Row],[RED]]&lt;&gt;"",(Tabela813[[#This Row],[RED]] &amp; "."),"") &amp; CONCATENATE(Tabela813[[#This Row],[C]],".",Tabela813[[#This Row],[O]],".",Tabela813[[#This Row],[E]],".",Tabela813[[#This Row],[D1]],".",Tabela813[[#This Row],[D2]],".",Tabela813[[#This Row],[D3]],".",Tabela813[[#This Row],[T]],".",Tabela813[[#This Row],[D4]]),"")</f>
        <v>2.1.2.2.53.0.0.00</v>
      </c>
      <c r="L1591" s="1" t="s">
        <v>649</v>
      </c>
      <c r="M1591" s="20" t="str">
        <f t="shared" si="35"/>
        <v>S</v>
      </c>
      <c r="N1591" s="20">
        <f>IF(VALUE(Tabela813[[#This Row],[RED]]) &gt; 0,1,0) + IF(VALUE(J1591)&gt;0,8,IF(VALUE(I1591)&gt;0,7,IF(VALUE(H1591)&gt;0,6,IF(VALUE(G1591)&gt;0,5,IF(VALUE(F1591)&gt;0,4,IF(VALUE(E1591)&gt;0,3,IF(VALUE(D1591)&gt;0,2,1)))))))</f>
        <v>5</v>
      </c>
      <c r="O1591" s="20" t="s">
        <v>55</v>
      </c>
      <c r="P1591" s="1" t="s">
        <v>650</v>
      </c>
      <c r="Q1591" s="1"/>
      <c r="R1591" s="39"/>
      <c r="S1591" s="154" t="s">
        <v>158</v>
      </c>
      <c r="T1591" s="7" t="str">
        <f>Tabela813[[#This Row],[NR]]&amp;" - "&amp;Tabela813[[#This Row],[Especificação]]</f>
        <v>2.1.2.2.53.0.0.00 - Operações de Crédito Externas para Programas de Meio Ambiente</v>
      </c>
    </row>
    <row r="1592" spans="1:20" ht="30" x14ac:dyDescent="0.25">
      <c r="A1592" s="196"/>
      <c r="B1592" s="51"/>
      <c r="C1592" s="22" t="s">
        <v>1546</v>
      </c>
      <c r="D1592" s="22" t="s">
        <v>1537</v>
      </c>
      <c r="E1592" s="22" t="s">
        <v>1546</v>
      </c>
      <c r="F1592" s="22" t="s">
        <v>1546</v>
      </c>
      <c r="G1592" s="22" t="s">
        <v>1574</v>
      </c>
      <c r="H1592" s="22" t="s">
        <v>1540</v>
      </c>
      <c r="I1592" s="22" t="s">
        <v>1537</v>
      </c>
      <c r="J1592" s="22" t="s">
        <v>1543</v>
      </c>
      <c r="K1592" s="20" t="str">
        <f>IF(Tabela813[[#This Row],[C]]&lt;&gt;"",IF(Tabela813[[#This Row],[RED]]&lt;&gt;"",(Tabela813[[#This Row],[RED]] &amp; "."),"") &amp; CONCATENATE(Tabela813[[#This Row],[C]],".",Tabela813[[#This Row],[O]],".",Tabela813[[#This Row],[E]],".",Tabela813[[#This Row],[D1]],".",Tabela813[[#This Row],[D2]],".",Tabela813[[#This Row],[D3]],".",Tabela813[[#This Row],[T]],".",Tabela813[[#This Row],[D4]]),"")</f>
        <v>2.1.2.2.53.0.1.00</v>
      </c>
      <c r="L1592" s="23" t="s">
        <v>1499</v>
      </c>
      <c r="M1592" s="20" t="str">
        <f t="shared" si="35"/>
        <v>A</v>
      </c>
      <c r="N1592" s="20">
        <f>IF(VALUE(Tabela813[[#This Row],[RED]]) &gt; 0,1,0) + IF(VALUE(J1592)&gt;0,8,IF(VALUE(I1592)&gt;0,7,IF(VALUE(H1592)&gt;0,6,IF(VALUE(G1592)&gt;0,5,IF(VALUE(F1592)&gt;0,4,IF(VALUE(E1592)&gt;0,3,IF(VALUE(D1592)&gt;0,2,1)))))))</f>
        <v>7</v>
      </c>
      <c r="O1592" s="22" t="s">
        <v>55</v>
      </c>
      <c r="P1592" s="1" t="s">
        <v>650</v>
      </c>
      <c r="Q1592" s="1"/>
      <c r="R1592" s="39"/>
      <c r="S1592" s="154" t="s">
        <v>158</v>
      </c>
      <c r="T1592" s="7" t="str">
        <f>Tabela813[[#This Row],[NR]]&amp;" - "&amp;Tabela813[[#This Row],[Especificação]]</f>
        <v>2.1.2.2.53.0.1.00 - Operações de Crédito Externas para Programas de Meio Ambiente - Principal</v>
      </c>
    </row>
    <row r="1593" spans="1:20" ht="30" x14ac:dyDescent="0.25">
      <c r="A1593" s="196"/>
      <c r="B1593" s="51"/>
      <c r="C1593" s="22" t="s">
        <v>1546</v>
      </c>
      <c r="D1593" s="22" t="s">
        <v>1537</v>
      </c>
      <c r="E1593" s="22" t="s">
        <v>1546</v>
      </c>
      <c r="F1593" s="22" t="s">
        <v>1546</v>
      </c>
      <c r="G1593" s="22" t="s">
        <v>1578</v>
      </c>
      <c r="H1593" s="22" t="s">
        <v>1540</v>
      </c>
      <c r="I1593" s="22" t="s">
        <v>1540</v>
      </c>
      <c r="J1593" s="22" t="s">
        <v>1543</v>
      </c>
      <c r="K1593" s="20" t="str">
        <f>IF(Tabela813[[#This Row],[C]]&lt;&gt;"",IF(Tabela813[[#This Row],[RED]]&lt;&gt;"",(Tabela813[[#This Row],[RED]] &amp; "."),"") &amp; CONCATENATE(Tabela813[[#This Row],[C]],".",Tabela813[[#This Row],[O]],".",Tabela813[[#This Row],[E]],".",Tabela813[[#This Row],[D1]],".",Tabela813[[#This Row],[D2]],".",Tabela813[[#This Row],[D3]],".",Tabela813[[#This Row],[T]],".",Tabela813[[#This Row],[D4]]),"")</f>
        <v>2.1.2.2.54.0.0.00</v>
      </c>
      <c r="L1593" s="23" t="s">
        <v>651</v>
      </c>
      <c r="M1593" s="20" t="str">
        <f t="shared" si="35"/>
        <v>S</v>
      </c>
      <c r="N1593" s="20">
        <f>IF(VALUE(Tabela813[[#This Row],[RED]]) &gt; 0,1,0) + IF(VALUE(J1593)&gt;0,8,IF(VALUE(I1593)&gt;0,7,IF(VALUE(H1593)&gt;0,6,IF(VALUE(G1593)&gt;0,5,IF(VALUE(F1593)&gt;0,4,IF(VALUE(E1593)&gt;0,3,IF(VALUE(D1593)&gt;0,2,1)))))))</f>
        <v>5</v>
      </c>
      <c r="O1593" s="22" t="s">
        <v>55</v>
      </c>
      <c r="P1593" s="1" t="s">
        <v>652</v>
      </c>
      <c r="Q1593" s="1"/>
      <c r="R1593" s="39"/>
      <c r="S1593" s="154" t="s">
        <v>158</v>
      </c>
      <c r="T1593" s="7" t="str">
        <f>Tabela813[[#This Row],[NR]]&amp;" - "&amp;Tabela813[[#This Row],[Especificação]]</f>
        <v>2.1.2.2.54.0.0.00 - Operações de Crédito Externas para Programas de Modernização da Administração Pública</v>
      </c>
    </row>
    <row r="1594" spans="1:20" ht="30" x14ac:dyDescent="0.25">
      <c r="A1594" s="182"/>
      <c r="B1594" s="51"/>
      <c r="C1594" s="22" t="s">
        <v>1546</v>
      </c>
      <c r="D1594" s="22" t="s">
        <v>1537</v>
      </c>
      <c r="E1594" s="22" t="s">
        <v>1546</v>
      </c>
      <c r="F1594" s="22" t="s">
        <v>1546</v>
      </c>
      <c r="G1594" s="22" t="s">
        <v>1578</v>
      </c>
      <c r="H1594" s="22" t="s">
        <v>1540</v>
      </c>
      <c r="I1594" s="22" t="s">
        <v>1537</v>
      </c>
      <c r="J1594" s="22" t="s">
        <v>1543</v>
      </c>
      <c r="K1594" s="20" t="str">
        <f>IF(Tabela813[[#This Row],[C]]&lt;&gt;"",IF(Tabela813[[#This Row],[RED]]&lt;&gt;"",(Tabela813[[#This Row],[RED]] &amp; "."),"") &amp; CONCATENATE(Tabela813[[#This Row],[C]],".",Tabela813[[#This Row],[O]],".",Tabela813[[#This Row],[E]],".",Tabela813[[#This Row],[D1]],".",Tabela813[[#This Row],[D2]],".",Tabela813[[#This Row],[D3]],".",Tabela813[[#This Row],[T]],".",Tabela813[[#This Row],[D4]]),"")</f>
        <v>2.1.2.2.54.0.1.00</v>
      </c>
      <c r="L1594" s="23" t="s">
        <v>1500</v>
      </c>
      <c r="M1594" s="20" t="str">
        <f t="shared" si="35"/>
        <v>A</v>
      </c>
      <c r="N1594" s="20">
        <f>IF(VALUE(Tabela813[[#This Row],[RED]]) &gt; 0,1,0) + IF(VALUE(J1594)&gt;0,8,IF(VALUE(I1594)&gt;0,7,IF(VALUE(H1594)&gt;0,6,IF(VALUE(G1594)&gt;0,5,IF(VALUE(F1594)&gt;0,4,IF(VALUE(E1594)&gt;0,3,IF(VALUE(D1594)&gt;0,2,1)))))))</f>
        <v>7</v>
      </c>
      <c r="O1594" s="22" t="s">
        <v>55</v>
      </c>
      <c r="P1594" s="1" t="s">
        <v>652</v>
      </c>
      <c r="Q1594" s="1"/>
      <c r="R1594" s="39"/>
      <c r="S1594" s="154" t="s">
        <v>158</v>
      </c>
      <c r="T1594" s="7" t="str">
        <f>Tabela813[[#This Row],[NR]]&amp;" - "&amp;Tabela813[[#This Row],[Especificação]]</f>
        <v>2.1.2.2.54.0.1.00 - Operações de Crédito Externas para Programas de Modernização da Administração Pública - Principal</v>
      </c>
    </row>
    <row r="1595" spans="1:20" ht="30" x14ac:dyDescent="0.25">
      <c r="A1595" s="182"/>
      <c r="B1595" s="51"/>
      <c r="C1595" s="22" t="s">
        <v>1546</v>
      </c>
      <c r="D1595" s="22" t="s">
        <v>1537</v>
      </c>
      <c r="E1595" s="22" t="s">
        <v>1546</v>
      </c>
      <c r="F1595" s="22" t="s">
        <v>1546</v>
      </c>
      <c r="G1595" s="22" t="s">
        <v>1579</v>
      </c>
      <c r="H1595" s="22" t="s">
        <v>1540</v>
      </c>
      <c r="I1595" s="22" t="s">
        <v>1540</v>
      </c>
      <c r="J1595" s="22" t="s">
        <v>1543</v>
      </c>
      <c r="K1595" s="20" t="str">
        <f>IF(Tabela813[[#This Row],[C]]&lt;&gt;"",IF(Tabela813[[#This Row],[RED]]&lt;&gt;"",(Tabela813[[#This Row],[RED]] &amp; "."),"") &amp; CONCATENATE(Tabela813[[#This Row],[C]],".",Tabela813[[#This Row],[O]],".",Tabela813[[#This Row],[E]],".",Tabela813[[#This Row],[D1]],".",Tabela813[[#This Row],[D2]],".",Tabela813[[#This Row],[D3]],".",Tabela813[[#This Row],[T]],".",Tabela813[[#This Row],[D4]]),"")</f>
        <v>2.1.2.2.55.0.0.00</v>
      </c>
      <c r="L1595" s="23" t="s">
        <v>653</v>
      </c>
      <c r="M1595" s="20" t="str">
        <f t="shared" si="35"/>
        <v>S</v>
      </c>
      <c r="N1595" s="20">
        <f>IF(VALUE(Tabela813[[#This Row],[RED]]) &gt; 0,1,0) + IF(VALUE(J1595)&gt;0,8,IF(VALUE(I1595)&gt;0,7,IF(VALUE(H1595)&gt;0,6,IF(VALUE(G1595)&gt;0,5,IF(VALUE(F1595)&gt;0,4,IF(VALUE(E1595)&gt;0,3,IF(VALUE(D1595)&gt;0,2,1)))))))</f>
        <v>5</v>
      </c>
      <c r="O1595" s="22" t="s">
        <v>55</v>
      </c>
      <c r="P1595" s="1" t="s">
        <v>654</v>
      </c>
      <c r="Q1595" s="1"/>
      <c r="R1595" s="39"/>
      <c r="S1595" s="154" t="s">
        <v>158</v>
      </c>
      <c r="T1595" s="7" t="str">
        <f>Tabela813[[#This Row],[NR]]&amp;" - "&amp;Tabela813[[#This Row],[Especificação]]</f>
        <v>2.1.2.2.55.0.0.00 - Operações de Crédito Externas para Refinanciamento da Dívida Contratual</v>
      </c>
    </row>
    <row r="1596" spans="1:20" ht="30" x14ac:dyDescent="0.25">
      <c r="A1596" s="182"/>
      <c r="B1596" s="51"/>
      <c r="C1596" s="22" t="s">
        <v>1546</v>
      </c>
      <c r="D1596" s="22" t="s">
        <v>1537</v>
      </c>
      <c r="E1596" s="22" t="s">
        <v>1546</v>
      </c>
      <c r="F1596" s="22" t="s">
        <v>1546</v>
      </c>
      <c r="G1596" s="22" t="s">
        <v>1579</v>
      </c>
      <c r="H1596" s="22" t="s">
        <v>1540</v>
      </c>
      <c r="I1596" s="22" t="s">
        <v>1537</v>
      </c>
      <c r="J1596" s="22" t="s">
        <v>1543</v>
      </c>
      <c r="K1596" s="20" t="str">
        <f>IF(Tabela813[[#This Row],[C]]&lt;&gt;"",IF(Tabela813[[#This Row],[RED]]&lt;&gt;"",(Tabela813[[#This Row],[RED]] &amp; "."),"") &amp; CONCATENATE(Tabela813[[#This Row],[C]],".",Tabela813[[#This Row],[O]],".",Tabela813[[#This Row],[E]],".",Tabela813[[#This Row],[D1]],".",Tabela813[[#This Row],[D2]],".",Tabela813[[#This Row],[D3]],".",Tabela813[[#This Row],[T]],".",Tabela813[[#This Row],[D4]]),"")</f>
        <v>2.1.2.2.55.0.1.00</v>
      </c>
      <c r="L1596" s="23" t="s">
        <v>1501</v>
      </c>
      <c r="M1596" s="20" t="str">
        <f t="shared" si="35"/>
        <v>A</v>
      </c>
      <c r="N1596" s="20">
        <f>IF(VALUE(Tabela813[[#This Row],[RED]]) &gt; 0,1,0) + IF(VALUE(J1596)&gt;0,8,IF(VALUE(I1596)&gt;0,7,IF(VALUE(H1596)&gt;0,6,IF(VALUE(G1596)&gt;0,5,IF(VALUE(F1596)&gt;0,4,IF(VALUE(E1596)&gt;0,3,IF(VALUE(D1596)&gt;0,2,1)))))))</f>
        <v>7</v>
      </c>
      <c r="O1596" s="22" t="s">
        <v>55</v>
      </c>
      <c r="P1596" s="1" t="s">
        <v>654</v>
      </c>
      <c r="Q1596" s="1"/>
      <c r="R1596" s="39"/>
      <c r="S1596" s="154" t="s">
        <v>158</v>
      </c>
      <c r="T1596" s="7" t="str">
        <f>Tabela813[[#This Row],[NR]]&amp;" - "&amp;Tabela813[[#This Row],[Especificação]]</f>
        <v>2.1.2.2.55.0.1.00 - Operações de Crédito Externas para Refinanciamento da Dívida Contratual - Principal</v>
      </c>
    </row>
    <row r="1597" spans="1:20" ht="30" x14ac:dyDescent="0.25">
      <c r="A1597" s="179"/>
      <c r="B1597" s="51"/>
      <c r="C1597" s="22" t="s">
        <v>1546</v>
      </c>
      <c r="D1597" s="22" t="s">
        <v>1537</v>
      </c>
      <c r="E1597" s="22" t="s">
        <v>1546</v>
      </c>
      <c r="F1597" s="22" t="s">
        <v>1549</v>
      </c>
      <c r="G1597" s="22" t="s">
        <v>1543</v>
      </c>
      <c r="H1597" s="22" t="s">
        <v>1540</v>
      </c>
      <c r="I1597" s="22" t="s">
        <v>1540</v>
      </c>
      <c r="J1597" s="22" t="s">
        <v>1543</v>
      </c>
      <c r="K1597" s="20" t="str">
        <f>IF(Tabela813[[#This Row],[C]]&lt;&gt;"",IF(Tabela813[[#This Row],[RED]]&lt;&gt;"",(Tabela813[[#This Row],[RED]] &amp; "."),"") &amp; CONCATENATE(Tabela813[[#This Row],[C]],".",Tabela813[[#This Row],[O]],".",Tabela813[[#This Row],[E]],".",Tabela813[[#This Row],[D1]],".",Tabela813[[#This Row],[D2]],".",Tabela813[[#This Row],[D3]],".",Tabela813[[#This Row],[T]],".",Tabela813[[#This Row],[D4]]),"")</f>
        <v>2.1.2.9.00.0.0.00</v>
      </c>
      <c r="L1597" s="23" t="s">
        <v>655</v>
      </c>
      <c r="M1597" s="20" t="str">
        <f t="shared" si="35"/>
        <v>S</v>
      </c>
      <c r="N1597" s="20">
        <f>IF(VALUE(Tabela813[[#This Row],[RED]]) &gt; 0,1,0) + IF(VALUE(J1597)&gt;0,8,IF(VALUE(I1597)&gt;0,7,IF(VALUE(H1597)&gt;0,6,IF(VALUE(G1597)&gt;0,5,IF(VALUE(F1597)&gt;0,4,IF(VALUE(E1597)&gt;0,3,IF(VALUE(D1597)&gt;0,2,1)))))))</f>
        <v>4</v>
      </c>
      <c r="O1597" s="22" t="s">
        <v>45</v>
      </c>
      <c r="P1597" s="1" t="s">
        <v>656</v>
      </c>
      <c r="Q1597" s="1"/>
      <c r="R1597" s="39"/>
      <c r="S1597" s="154" t="s">
        <v>158</v>
      </c>
      <c r="T1597" s="7" t="str">
        <f>Tabela813[[#This Row],[NR]]&amp;" - "&amp;Tabela813[[#This Row],[Especificação]]</f>
        <v>2.1.2.9.00.0.0.00 - Outras Operações de Crédito - Mercado Externo</v>
      </c>
    </row>
    <row r="1598" spans="1:20" ht="30" x14ac:dyDescent="0.25">
      <c r="A1598" s="179"/>
      <c r="B1598" s="51"/>
      <c r="C1598" s="22" t="s">
        <v>1546</v>
      </c>
      <c r="D1598" s="22" t="s">
        <v>1537</v>
      </c>
      <c r="E1598" s="22" t="s">
        <v>1546</v>
      </c>
      <c r="F1598" s="22" t="s">
        <v>1549</v>
      </c>
      <c r="G1598" s="22" t="s">
        <v>1553</v>
      </c>
      <c r="H1598" s="22" t="s">
        <v>1540</v>
      </c>
      <c r="I1598" s="22" t="s">
        <v>1540</v>
      </c>
      <c r="J1598" s="22" t="s">
        <v>1543</v>
      </c>
      <c r="K1598" s="20" t="str">
        <f>IF(Tabela813[[#This Row],[C]]&lt;&gt;"",IF(Tabela813[[#This Row],[RED]]&lt;&gt;"",(Tabela813[[#This Row],[RED]] &amp; "."),"") &amp; CONCATENATE(Tabela813[[#This Row],[C]],".",Tabela813[[#This Row],[O]],".",Tabela813[[#This Row],[E]],".",Tabela813[[#This Row],[D1]],".",Tabela813[[#This Row],[D2]],".",Tabela813[[#This Row],[D3]],".",Tabela813[[#This Row],[T]],".",Tabela813[[#This Row],[D4]]),"")</f>
        <v>2.1.2.9.99.0.0.00</v>
      </c>
      <c r="L1598" s="23" t="s">
        <v>655</v>
      </c>
      <c r="M1598" s="20" t="str">
        <f t="shared" si="35"/>
        <v>S</v>
      </c>
      <c r="N1598" s="20">
        <f>IF(VALUE(Tabela813[[#This Row],[RED]]) &gt; 0,1,0) + IF(VALUE(J1598)&gt;0,8,IF(VALUE(I1598)&gt;0,7,IF(VALUE(H1598)&gt;0,6,IF(VALUE(G1598)&gt;0,5,IF(VALUE(F1598)&gt;0,4,IF(VALUE(E1598)&gt;0,3,IF(VALUE(D1598)&gt;0,2,1)))))))</f>
        <v>5</v>
      </c>
      <c r="O1598" s="22" t="s">
        <v>51</v>
      </c>
      <c r="P1598" s="1" t="s">
        <v>657</v>
      </c>
      <c r="Q1598" s="1"/>
      <c r="R1598" s="39"/>
      <c r="S1598" s="154" t="s">
        <v>158</v>
      </c>
      <c r="T1598" s="7" t="str">
        <f>Tabela813[[#This Row],[NR]]&amp;" - "&amp;Tabela813[[#This Row],[Especificação]]</f>
        <v>2.1.2.9.99.0.0.00 - Outras Operações de Crédito - Mercado Externo</v>
      </c>
    </row>
    <row r="1599" spans="1:20" ht="30" x14ac:dyDescent="0.25">
      <c r="A1599" s="179"/>
      <c r="B1599" s="51"/>
      <c r="C1599" s="22" t="s">
        <v>1546</v>
      </c>
      <c r="D1599" s="22" t="s">
        <v>1537</v>
      </c>
      <c r="E1599" s="22" t="s">
        <v>1546</v>
      </c>
      <c r="F1599" s="22" t="s">
        <v>1549</v>
      </c>
      <c r="G1599" s="22" t="s">
        <v>1553</v>
      </c>
      <c r="H1599" s="22" t="s">
        <v>1540</v>
      </c>
      <c r="I1599" s="22" t="s">
        <v>1537</v>
      </c>
      <c r="J1599" s="22" t="s">
        <v>1543</v>
      </c>
      <c r="K1599" s="20" t="str">
        <f>IF(Tabela813[[#This Row],[C]]&lt;&gt;"",IF(Tabela813[[#This Row],[RED]]&lt;&gt;"",(Tabela813[[#This Row],[RED]] &amp; "."),"") &amp; CONCATENATE(Tabela813[[#This Row],[C]],".",Tabela813[[#This Row],[O]],".",Tabela813[[#This Row],[E]],".",Tabela813[[#This Row],[D1]],".",Tabela813[[#This Row],[D2]],".",Tabela813[[#This Row],[D3]],".",Tabela813[[#This Row],[T]],".",Tabela813[[#This Row],[D4]]),"")</f>
        <v>2.1.2.9.99.0.1.00</v>
      </c>
      <c r="L1599" s="23" t="s">
        <v>1502</v>
      </c>
      <c r="M1599" s="20" t="str">
        <f t="shared" si="35"/>
        <v>A</v>
      </c>
      <c r="N1599" s="20">
        <f>IF(VALUE(Tabela813[[#This Row],[RED]]) &gt; 0,1,0) + IF(VALUE(J1599)&gt;0,8,IF(VALUE(I1599)&gt;0,7,IF(VALUE(H1599)&gt;0,6,IF(VALUE(G1599)&gt;0,5,IF(VALUE(F1599)&gt;0,4,IF(VALUE(E1599)&gt;0,3,IF(VALUE(D1599)&gt;0,2,1)))))))</f>
        <v>7</v>
      </c>
      <c r="O1599" s="22" t="s">
        <v>51</v>
      </c>
      <c r="P1599" s="1" t="s">
        <v>657</v>
      </c>
      <c r="Q1599" s="1"/>
      <c r="R1599" s="39"/>
      <c r="S1599" s="154" t="s">
        <v>158</v>
      </c>
      <c r="T1599" s="7" t="str">
        <f>Tabela813[[#This Row],[NR]]&amp;" - "&amp;Tabela813[[#This Row],[Especificação]]</f>
        <v>2.1.2.9.99.0.1.00 - Outras Operações de Crédito - Mercado Externo - Principal</v>
      </c>
    </row>
    <row r="1600" spans="1:20" x14ac:dyDescent="0.25">
      <c r="A1600" s="179"/>
      <c r="B1600" s="51"/>
      <c r="C1600" s="22" t="s">
        <v>1546</v>
      </c>
      <c r="D1600" s="22" t="s">
        <v>1546</v>
      </c>
      <c r="E1600" s="22" t="s">
        <v>1540</v>
      </c>
      <c r="F1600" s="22" t="s">
        <v>1540</v>
      </c>
      <c r="G1600" s="22" t="s">
        <v>1543</v>
      </c>
      <c r="H1600" s="22" t="s">
        <v>1540</v>
      </c>
      <c r="I1600" s="22" t="s">
        <v>1540</v>
      </c>
      <c r="J1600" s="22" t="s">
        <v>1543</v>
      </c>
      <c r="K1600" s="20" t="str">
        <f>IF(Tabela813[[#This Row],[C]]&lt;&gt;"",IF(Tabela813[[#This Row],[RED]]&lt;&gt;"",(Tabela813[[#This Row],[RED]] &amp; "."),"") &amp; CONCATENATE(Tabela813[[#This Row],[C]],".",Tabela813[[#This Row],[O]],".",Tabela813[[#This Row],[E]],".",Tabela813[[#This Row],[D1]],".",Tabela813[[#This Row],[D2]],".",Tabela813[[#This Row],[D3]],".",Tabela813[[#This Row],[T]],".",Tabela813[[#This Row],[D4]]),"")</f>
        <v>2.2.0.0.00.0.0.00</v>
      </c>
      <c r="L1600" s="23" t="s">
        <v>658</v>
      </c>
      <c r="M1600" s="20" t="str">
        <f t="shared" si="35"/>
        <v>S</v>
      </c>
      <c r="N1600" s="20">
        <f>IF(VALUE(Tabela813[[#This Row],[RED]]) &gt; 0,1,0) + IF(VALUE(J1600)&gt;0,8,IF(VALUE(I1600)&gt;0,7,IF(VALUE(H1600)&gt;0,6,IF(VALUE(G1600)&gt;0,5,IF(VALUE(F1600)&gt;0,4,IF(VALUE(E1600)&gt;0,3,IF(VALUE(D1600)&gt;0,2,1)))))))</f>
        <v>2</v>
      </c>
      <c r="O1600" s="22" t="s">
        <v>45</v>
      </c>
      <c r="P1600" s="1" t="s">
        <v>659</v>
      </c>
      <c r="Q1600" s="1"/>
      <c r="R1600" s="39"/>
      <c r="S1600" s="154" t="s">
        <v>158</v>
      </c>
      <c r="T1600" s="7" t="str">
        <f>Tabela813[[#This Row],[NR]]&amp;" - "&amp;Tabela813[[#This Row],[Especificação]]</f>
        <v>2.2.0.0.00.0.0.00 - Alienação de Bens</v>
      </c>
    </row>
    <row r="1601" spans="1:20" ht="30" x14ac:dyDescent="0.25">
      <c r="A1601" s="179"/>
      <c r="B1601" s="51"/>
      <c r="C1601" s="22" t="s">
        <v>1546</v>
      </c>
      <c r="D1601" s="22" t="s">
        <v>1546</v>
      </c>
      <c r="E1601" s="22" t="s">
        <v>1537</v>
      </c>
      <c r="F1601" s="22" t="s">
        <v>1540</v>
      </c>
      <c r="G1601" s="22" t="s">
        <v>1543</v>
      </c>
      <c r="H1601" s="22" t="s">
        <v>1540</v>
      </c>
      <c r="I1601" s="22" t="s">
        <v>1540</v>
      </c>
      <c r="J1601" s="22" t="s">
        <v>1543</v>
      </c>
      <c r="K1601" s="20" t="str">
        <f>IF(Tabela813[[#This Row],[C]]&lt;&gt;"",IF(Tabela813[[#This Row],[RED]]&lt;&gt;"",(Tabela813[[#This Row],[RED]] &amp; "."),"") &amp; CONCATENATE(Tabela813[[#This Row],[C]],".",Tabela813[[#This Row],[O]],".",Tabela813[[#This Row],[E]],".",Tabela813[[#This Row],[D1]],".",Tabela813[[#This Row],[D2]],".",Tabela813[[#This Row],[D3]],".",Tabela813[[#This Row],[T]],".",Tabela813[[#This Row],[D4]]),"")</f>
        <v>2.2.1.0.00.0.0.00</v>
      </c>
      <c r="L1601" s="1" t="s">
        <v>660</v>
      </c>
      <c r="M1601" s="20" t="str">
        <f t="shared" si="35"/>
        <v>S</v>
      </c>
      <c r="N1601" s="20">
        <f>IF(VALUE(Tabela813[[#This Row],[RED]]) &gt; 0,1,0) + IF(VALUE(J1601)&gt;0,8,IF(VALUE(I1601)&gt;0,7,IF(VALUE(H1601)&gt;0,6,IF(VALUE(G1601)&gt;0,5,IF(VALUE(F1601)&gt;0,4,IF(VALUE(E1601)&gt;0,3,IF(VALUE(D1601)&gt;0,2,1)))))))</f>
        <v>3</v>
      </c>
      <c r="O1601" s="20" t="s">
        <v>45</v>
      </c>
      <c r="P1601" s="1" t="s">
        <v>661</v>
      </c>
      <c r="Q1601" s="1"/>
      <c r="R1601" s="39"/>
      <c r="S1601" s="154" t="s">
        <v>158</v>
      </c>
      <c r="T1601" s="7" t="str">
        <f>Tabela813[[#This Row],[NR]]&amp;" - "&amp;Tabela813[[#This Row],[Especificação]]</f>
        <v>2.2.1.0.00.0.0.00 - Alienação de Bens Móveis</v>
      </c>
    </row>
    <row r="1602" spans="1:20" x14ac:dyDescent="0.25">
      <c r="A1602" s="179"/>
      <c r="B1602" s="51"/>
      <c r="C1602" s="22" t="s">
        <v>1546</v>
      </c>
      <c r="D1602" s="22" t="s">
        <v>1546</v>
      </c>
      <c r="E1602" s="22" t="s">
        <v>1537</v>
      </c>
      <c r="F1602" s="22" t="s">
        <v>1537</v>
      </c>
      <c r="G1602" s="22" t="s">
        <v>1543</v>
      </c>
      <c r="H1602" s="22" t="s">
        <v>1540</v>
      </c>
      <c r="I1602" s="22" t="s">
        <v>1540</v>
      </c>
      <c r="J1602" s="22" t="s">
        <v>1543</v>
      </c>
      <c r="K1602" s="20" t="str">
        <f>IF(Tabela813[[#This Row],[C]]&lt;&gt;"",IF(Tabela813[[#This Row],[RED]]&lt;&gt;"",(Tabela813[[#This Row],[RED]] &amp; "."),"") &amp; CONCATENATE(Tabela813[[#This Row],[C]],".",Tabela813[[#This Row],[O]],".",Tabela813[[#This Row],[E]],".",Tabela813[[#This Row],[D1]],".",Tabela813[[#This Row],[D2]],".",Tabela813[[#This Row],[D3]],".",Tabela813[[#This Row],[T]],".",Tabela813[[#This Row],[D4]]),"")</f>
        <v>2.2.1.1.00.0.0.00</v>
      </c>
      <c r="L1602" s="1" t="s">
        <v>3082</v>
      </c>
      <c r="M1602" s="20" t="str">
        <f t="shared" si="35"/>
        <v>S</v>
      </c>
      <c r="N1602" s="20">
        <f>IF(VALUE(Tabela813[[#This Row],[RED]]) &gt; 0,1,0) + IF(VALUE(J1602)&gt;0,8,IF(VALUE(I1602)&gt;0,7,IF(VALUE(H1602)&gt;0,6,IF(VALUE(G1602)&gt;0,5,IF(VALUE(F1602)&gt;0,4,IF(VALUE(E1602)&gt;0,3,IF(VALUE(D1602)&gt;0,2,1)))))))</f>
        <v>4</v>
      </c>
      <c r="O1602" s="20" t="s">
        <v>45</v>
      </c>
      <c r="P1602" s="1" t="s">
        <v>662</v>
      </c>
      <c r="Q1602" s="1"/>
      <c r="R1602" s="39"/>
      <c r="S1602" s="154" t="s">
        <v>158</v>
      </c>
      <c r="T1602" s="7" t="str">
        <f>Tabela813[[#This Row],[NR]]&amp;" - "&amp;Tabela813[[#This Row],[Especificação]]</f>
        <v>2.2.1.1.00.0.0.00 - Alienação de Títulos, Valores Mobiliários e Aplicações Congêneres</v>
      </c>
    </row>
    <row r="1603" spans="1:20" ht="30" x14ac:dyDescent="0.25">
      <c r="A1603" s="179"/>
      <c r="B1603" s="51"/>
      <c r="C1603" s="41" t="s">
        <v>1546</v>
      </c>
      <c r="D1603" s="41" t="s">
        <v>1546</v>
      </c>
      <c r="E1603" s="41" t="s">
        <v>1537</v>
      </c>
      <c r="F1603" s="41" t="s">
        <v>1537</v>
      </c>
      <c r="G1603" s="41" t="s">
        <v>1539</v>
      </c>
      <c r="H1603" s="41" t="s">
        <v>1540</v>
      </c>
      <c r="I1603" s="41" t="s">
        <v>1540</v>
      </c>
      <c r="J1603" s="41" t="s">
        <v>1543</v>
      </c>
      <c r="K1603" s="20" t="str">
        <f>IF(Tabela813[[#This Row],[C]]&lt;&gt;"",IF(Tabela813[[#This Row],[RED]]&lt;&gt;"",(Tabela813[[#This Row],[RED]] &amp; "."),"") &amp; CONCATENATE(Tabela813[[#This Row],[C]],".",Tabela813[[#This Row],[O]],".",Tabela813[[#This Row],[E]],".",Tabela813[[#This Row],[D1]],".",Tabela813[[#This Row],[D2]],".",Tabela813[[#This Row],[D3]],".",Tabela813[[#This Row],[T]],".",Tabela813[[#This Row],[D4]]),"")</f>
        <v>2.2.1.1.01.0.0.00</v>
      </c>
      <c r="L1603" s="42" t="s">
        <v>663</v>
      </c>
      <c r="M1603" s="20" t="str">
        <f t="shared" si="35"/>
        <v>S</v>
      </c>
      <c r="N1603" s="20">
        <f>IF(VALUE(Tabela813[[#This Row],[RED]]) &gt; 0,1,0) + IF(VALUE(J1603)&gt;0,8,IF(VALUE(I1603)&gt;0,7,IF(VALUE(H1603)&gt;0,6,IF(VALUE(G1603)&gt;0,5,IF(VALUE(F1603)&gt;0,4,IF(VALUE(E1603)&gt;0,3,IF(VALUE(D1603)&gt;0,2,1)))))))</f>
        <v>5</v>
      </c>
      <c r="O1603" s="20" t="s">
        <v>51</v>
      </c>
      <c r="P1603" s="1" t="s">
        <v>664</v>
      </c>
      <c r="Q1603" s="1"/>
      <c r="R1603" s="39"/>
      <c r="S1603" s="154" t="s">
        <v>158</v>
      </c>
      <c r="T1603" s="7" t="str">
        <f>Tabela813[[#This Row],[NR]]&amp;" - "&amp;Tabela813[[#This Row],[Especificação]]</f>
        <v>2.2.1.1.01.0.0.00 - Alienação de Títulos, Valores Mobiliários e Aplicações Congêneres Temporárias</v>
      </c>
    </row>
    <row r="1604" spans="1:20" ht="30" x14ac:dyDescent="0.25">
      <c r="A1604" s="179"/>
      <c r="B1604" s="51"/>
      <c r="C1604" s="41" t="s">
        <v>1546</v>
      </c>
      <c r="D1604" s="41" t="s">
        <v>1546</v>
      </c>
      <c r="E1604" s="41" t="s">
        <v>1537</v>
      </c>
      <c r="F1604" s="41" t="s">
        <v>1537</v>
      </c>
      <c r="G1604" s="41" t="s">
        <v>1539</v>
      </c>
      <c r="H1604" s="41" t="s">
        <v>1540</v>
      </c>
      <c r="I1604" s="41" t="s">
        <v>1537</v>
      </c>
      <c r="J1604" s="41" t="s">
        <v>1543</v>
      </c>
      <c r="K1604" s="20" t="str">
        <f>IF(Tabela813[[#This Row],[C]]&lt;&gt;"",IF(Tabela813[[#This Row],[RED]]&lt;&gt;"",(Tabela813[[#This Row],[RED]] &amp; "."),"") &amp; CONCATENATE(Tabela813[[#This Row],[C]],".",Tabela813[[#This Row],[O]],".",Tabela813[[#This Row],[E]],".",Tabela813[[#This Row],[D1]],".",Tabela813[[#This Row],[D2]],".",Tabela813[[#This Row],[D3]],".",Tabela813[[#This Row],[T]],".",Tabela813[[#This Row],[D4]]),"")</f>
        <v>2.2.1.1.01.0.1.00</v>
      </c>
      <c r="L1604" s="42" t="s">
        <v>3876</v>
      </c>
      <c r="M1604" s="20" t="str">
        <f t="shared" si="35"/>
        <v>A</v>
      </c>
      <c r="N1604" s="20">
        <f>IF(VALUE(Tabela813[[#This Row],[RED]]) &gt; 0,1,0) + IF(VALUE(J1604)&gt;0,8,IF(VALUE(I1604)&gt;0,7,IF(VALUE(H1604)&gt;0,6,IF(VALUE(G1604)&gt;0,5,IF(VALUE(F1604)&gt;0,4,IF(VALUE(E1604)&gt;0,3,IF(VALUE(D1604)&gt;0,2,1)))))))</f>
        <v>7</v>
      </c>
      <c r="O1604" s="41" t="s">
        <v>51</v>
      </c>
      <c r="P1604" s="42" t="s">
        <v>664</v>
      </c>
      <c r="Q1604" s="42"/>
      <c r="R1604" s="153"/>
      <c r="S1604" s="158" t="s">
        <v>158</v>
      </c>
      <c r="T1604" s="7" t="str">
        <f>Tabela813[[#This Row],[NR]]&amp;" - "&amp;Tabela813[[#This Row],[Especificação]]</f>
        <v>2.2.1.1.01.0.1.00 - Alienação de Títulos, Valores Mobiliários e Aplicações Congêneres - Temporárias</v>
      </c>
    </row>
    <row r="1605" spans="1:20" ht="30" x14ac:dyDescent="0.25">
      <c r="A1605" s="179"/>
      <c r="B1605" s="51"/>
      <c r="C1605" s="22" t="s">
        <v>1546</v>
      </c>
      <c r="D1605" s="22" t="s">
        <v>1546</v>
      </c>
      <c r="E1605" s="22" t="s">
        <v>1537</v>
      </c>
      <c r="F1605" s="22" t="s">
        <v>1537</v>
      </c>
      <c r="G1605" s="22" t="s">
        <v>1541</v>
      </c>
      <c r="H1605" s="22" t="s">
        <v>1540</v>
      </c>
      <c r="I1605" s="22" t="s">
        <v>1540</v>
      </c>
      <c r="J1605" s="22" t="s">
        <v>1543</v>
      </c>
      <c r="K1605" s="20" t="str">
        <f>IF(Tabela813[[#This Row],[C]]&lt;&gt;"",IF(Tabela813[[#This Row],[RED]]&lt;&gt;"",(Tabela813[[#This Row],[RED]] &amp; "."),"") &amp; CONCATENATE(Tabela813[[#This Row],[C]],".",Tabela813[[#This Row],[O]],".",Tabela813[[#This Row],[E]],".",Tabela813[[#This Row],[D1]],".",Tabela813[[#This Row],[D2]],".",Tabela813[[#This Row],[D3]],".",Tabela813[[#This Row],[T]],".",Tabela813[[#This Row],[D4]]),"")</f>
        <v>2.2.1.1.02.0.0.00</v>
      </c>
      <c r="L1605" s="23" t="s">
        <v>665</v>
      </c>
      <c r="M1605" s="20" t="str">
        <f t="shared" si="35"/>
        <v>S</v>
      </c>
      <c r="N1605" s="20">
        <f>IF(VALUE(Tabela813[[#This Row],[RED]]) &gt; 0,1,0) + IF(VALUE(J1605)&gt;0,8,IF(VALUE(I1605)&gt;0,7,IF(VALUE(H1605)&gt;0,6,IF(VALUE(G1605)&gt;0,5,IF(VALUE(F1605)&gt;0,4,IF(VALUE(E1605)&gt;0,3,IF(VALUE(D1605)&gt;0,2,1)))))))</f>
        <v>5</v>
      </c>
      <c r="O1605" s="22" t="s">
        <v>51</v>
      </c>
      <c r="P1605" s="1" t="s">
        <v>666</v>
      </c>
      <c r="Q1605" s="1"/>
      <c r="R1605" s="39"/>
      <c r="S1605" s="154" t="s">
        <v>158</v>
      </c>
      <c r="T1605" s="7" t="str">
        <f>Tabela813[[#This Row],[NR]]&amp;" - "&amp;Tabela813[[#This Row],[Especificação]]</f>
        <v>2.2.1.1.02.0.0.00 - Alienação de Títulos, Valores Mobiliários e Aplicações Congêneres Permanentes</v>
      </c>
    </row>
    <row r="1606" spans="1:20" ht="30" x14ac:dyDescent="0.25">
      <c r="A1606" s="179"/>
      <c r="B1606" s="51"/>
      <c r="C1606" s="22" t="s">
        <v>1546</v>
      </c>
      <c r="D1606" s="22" t="s">
        <v>1546</v>
      </c>
      <c r="E1606" s="22" t="s">
        <v>1537</v>
      </c>
      <c r="F1606" s="22" t="s">
        <v>1537</v>
      </c>
      <c r="G1606" s="22" t="s">
        <v>1541</v>
      </c>
      <c r="H1606" s="22" t="s">
        <v>1540</v>
      </c>
      <c r="I1606" s="22" t="s">
        <v>1537</v>
      </c>
      <c r="J1606" s="22" t="s">
        <v>1543</v>
      </c>
      <c r="K1606" s="20" t="str">
        <f>IF(Tabela813[[#This Row],[C]]&lt;&gt;"",IF(Tabela813[[#This Row],[RED]]&lt;&gt;"",(Tabela813[[#This Row],[RED]] &amp; "."),"") &amp; CONCATENATE(Tabela813[[#This Row],[C]],".",Tabela813[[#This Row],[O]],".",Tabela813[[#This Row],[E]],".",Tabela813[[#This Row],[D1]],".",Tabela813[[#This Row],[D2]],".",Tabela813[[#This Row],[D3]],".",Tabela813[[#This Row],[T]],".",Tabela813[[#This Row],[D4]]),"")</f>
        <v>2.2.1.1.02.0.1.00</v>
      </c>
      <c r="L1606" s="23" t="s">
        <v>1503</v>
      </c>
      <c r="M1606" s="20" t="str">
        <f t="shared" si="35"/>
        <v>A</v>
      </c>
      <c r="N1606" s="20">
        <f>IF(VALUE(Tabela813[[#This Row],[RED]]) &gt; 0,1,0) + IF(VALUE(J1606)&gt;0,8,IF(VALUE(I1606)&gt;0,7,IF(VALUE(H1606)&gt;0,6,IF(VALUE(G1606)&gt;0,5,IF(VALUE(F1606)&gt;0,4,IF(VALUE(E1606)&gt;0,3,IF(VALUE(D1606)&gt;0,2,1)))))))</f>
        <v>7</v>
      </c>
      <c r="O1606" s="22" t="s">
        <v>51</v>
      </c>
      <c r="P1606" s="1" t="s">
        <v>666</v>
      </c>
      <c r="Q1606" s="1"/>
      <c r="R1606" s="39"/>
      <c r="S1606" s="154" t="s">
        <v>158</v>
      </c>
      <c r="T1606" s="7" t="str">
        <f>Tabela813[[#This Row],[NR]]&amp;" - "&amp;Tabela813[[#This Row],[Especificação]]</f>
        <v>2.2.1.1.02.0.1.00 - Alienação de Títulos, Valores Mobiliários e Aplicações Congêneres Permanentes - Principal</v>
      </c>
    </row>
    <row r="1607" spans="1:20" ht="30" x14ac:dyDescent="0.25">
      <c r="A1607" s="179"/>
      <c r="B1607" s="51"/>
      <c r="C1607" s="22" t="s">
        <v>1546</v>
      </c>
      <c r="D1607" s="22" t="s">
        <v>1546</v>
      </c>
      <c r="E1607" s="22" t="s">
        <v>1537</v>
      </c>
      <c r="F1607" s="22" t="s">
        <v>1546</v>
      </c>
      <c r="G1607" s="22" t="s">
        <v>1543</v>
      </c>
      <c r="H1607" s="22" t="s">
        <v>1540</v>
      </c>
      <c r="I1607" s="22" t="s">
        <v>1540</v>
      </c>
      <c r="J1607" s="22" t="s">
        <v>1543</v>
      </c>
      <c r="K1607" s="20" t="str">
        <f>IF(Tabela813[[#This Row],[C]]&lt;&gt;"",IF(Tabela813[[#This Row],[RED]]&lt;&gt;"",(Tabela813[[#This Row],[RED]] &amp; "."),"") &amp; CONCATENATE(Tabela813[[#This Row],[C]],".",Tabela813[[#This Row],[O]],".",Tabela813[[#This Row],[E]],".",Tabela813[[#This Row],[D1]],".",Tabela813[[#This Row],[D2]],".",Tabela813[[#This Row],[D3]],".",Tabela813[[#This Row],[T]],".",Tabela813[[#This Row],[D4]]),"")</f>
        <v>2.2.1.2.00.0.0.00</v>
      </c>
      <c r="L1607" s="23" t="s">
        <v>667</v>
      </c>
      <c r="M1607" s="20" t="str">
        <f t="shared" si="35"/>
        <v>S</v>
      </c>
      <c r="N1607" s="20">
        <f>IF(VALUE(Tabela813[[#This Row],[RED]]) &gt; 0,1,0) + IF(VALUE(J1607)&gt;0,8,IF(VALUE(I1607)&gt;0,7,IF(VALUE(H1607)&gt;0,6,IF(VALUE(G1607)&gt;0,5,IF(VALUE(F1607)&gt;0,4,IF(VALUE(E1607)&gt;0,3,IF(VALUE(D1607)&gt;0,2,1)))))))</f>
        <v>4</v>
      </c>
      <c r="O1607" s="22" t="s">
        <v>45</v>
      </c>
      <c r="P1607" s="1" t="s">
        <v>668</v>
      </c>
      <c r="Q1607" s="1"/>
      <c r="R1607" s="39"/>
      <c r="S1607" s="154" t="s">
        <v>158</v>
      </c>
      <c r="T1607" s="7" t="str">
        <f>Tabela813[[#This Row],[NR]]&amp;" - "&amp;Tabela813[[#This Row],[Especificação]]</f>
        <v>2.2.1.2.00.0.0.00 - Alienação de Estoques</v>
      </c>
    </row>
    <row r="1608" spans="1:20" ht="45" x14ac:dyDescent="0.25">
      <c r="A1608" s="179"/>
      <c r="B1608" s="51"/>
      <c r="C1608" s="22" t="s">
        <v>1546</v>
      </c>
      <c r="D1608" s="22" t="s">
        <v>1546</v>
      </c>
      <c r="E1608" s="22" t="s">
        <v>1537</v>
      </c>
      <c r="F1608" s="22" t="s">
        <v>1546</v>
      </c>
      <c r="G1608" s="22" t="s">
        <v>1541</v>
      </c>
      <c r="H1608" s="22" t="s">
        <v>1540</v>
      </c>
      <c r="I1608" s="22" t="s">
        <v>1540</v>
      </c>
      <c r="J1608" s="22" t="s">
        <v>1543</v>
      </c>
      <c r="K1608" s="20" t="str">
        <f>IF(Tabela813[[#This Row],[C]]&lt;&gt;"",IF(Tabela813[[#This Row],[RED]]&lt;&gt;"",(Tabela813[[#This Row],[RED]] &amp; "."),"") &amp; CONCATENATE(Tabela813[[#This Row],[C]],".",Tabela813[[#This Row],[O]],".",Tabela813[[#This Row],[E]],".",Tabela813[[#This Row],[D1]],".",Tabela813[[#This Row],[D2]],".",Tabela813[[#This Row],[D3]],".",Tabela813[[#This Row],[T]],".",Tabela813[[#This Row],[D4]]),"")</f>
        <v>2.2.1.2.02.0.0.00</v>
      </c>
      <c r="L1608" s="23" t="s">
        <v>669</v>
      </c>
      <c r="M1608" s="20" t="str">
        <f t="shared" si="35"/>
        <v>S</v>
      </c>
      <c r="N1608" s="20">
        <f>IF(VALUE(Tabela813[[#This Row],[RED]]) &gt; 0,1,0) + IF(VALUE(J1608)&gt;0,8,IF(VALUE(I1608)&gt;0,7,IF(VALUE(H1608)&gt;0,6,IF(VALUE(G1608)&gt;0,5,IF(VALUE(F1608)&gt;0,4,IF(VALUE(E1608)&gt;0,3,IF(VALUE(D1608)&gt;0,2,1)))))))</f>
        <v>5</v>
      </c>
      <c r="O1608" s="22" t="s">
        <v>51</v>
      </c>
      <c r="P1608" s="1" t="s">
        <v>670</v>
      </c>
      <c r="Q1608" s="1"/>
      <c r="R1608" s="39"/>
      <c r="S1608" s="154" t="s">
        <v>158</v>
      </c>
      <c r="T1608" s="7" t="str">
        <f>Tabela813[[#This Row],[NR]]&amp;" - "&amp;Tabela813[[#This Row],[Especificação]]</f>
        <v>2.2.1.2.02.0.0.00 - Alienação de Estoques Comerciais Destinados a Programas Sociais</v>
      </c>
    </row>
    <row r="1609" spans="1:20" ht="45" x14ac:dyDescent="0.25">
      <c r="A1609" s="179"/>
      <c r="B1609" s="51"/>
      <c r="C1609" s="22" t="s">
        <v>1546</v>
      </c>
      <c r="D1609" s="22" t="s">
        <v>1546</v>
      </c>
      <c r="E1609" s="22" t="s">
        <v>1537</v>
      </c>
      <c r="F1609" s="22" t="s">
        <v>1546</v>
      </c>
      <c r="G1609" s="22" t="s">
        <v>1541</v>
      </c>
      <c r="H1609" s="22" t="s">
        <v>1540</v>
      </c>
      <c r="I1609" s="22">
        <v>1</v>
      </c>
      <c r="J1609" s="22" t="s">
        <v>1543</v>
      </c>
      <c r="K1609" s="20" t="str">
        <f>IF(Tabela813[[#This Row],[C]]&lt;&gt;"",IF(Tabela813[[#This Row],[RED]]&lt;&gt;"",(Tabela813[[#This Row],[RED]] &amp; "."),"") &amp; CONCATENATE(Tabela813[[#This Row],[C]],".",Tabela813[[#This Row],[O]],".",Tabela813[[#This Row],[E]],".",Tabela813[[#This Row],[D1]],".",Tabela813[[#This Row],[D2]],".",Tabela813[[#This Row],[D3]],".",Tabela813[[#This Row],[T]],".",Tabela813[[#This Row],[D4]]),"")</f>
        <v>2.2.1.2.02.0.1.00</v>
      </c>
      <c r="L1609" s="23" t="s">
        <v>3341</v>
      </c>
      <c r="M1609" s="20" t="str">
        <f t="shared" si="35"/>
        <v>A</v>
      </c>
      <c r="N1609" s="20">
        <f>IF(VALUE(Tabela813[[#This Row],[RED]]) &gt; 0,1,0) + IF(VALUE(J1609)&gt;0,8,IF(VALUE(I1609)&gt;0,7,IF(VALUE(H1609)&gt;0,6,IF(VALUE(G1609)&gt;0,5,IF(VALUE(F1609)&gt;0,4,IF(VALUE(E1609)&gt;0,3,IF(VALUE(D1609)&gt;0,2,1)))))))</f>
        <v>7</v>
      </c>
      <c r="O1609" s="22" t="s">
        <v>51</v>
      </c>
      <c r="P1609" s="1" t="s">
        <v>670</v>
      </c>
      <c r="Q1609" s="1"/>
      <c r="R1609" s="39"/>
      <c r="S1609" s="154" t="s">
        <v>158</v>
      </c>
      <c r="T1609" s="7" t="str">
        <f>Tabela813[[#This Row],[NR]]&amp;" - "&amp;Tabela813[[#This Row],[Especificação]]</f>
        <v>2.2.1.2.02.0.1.00 - Alienação de Estoques Comerciais Destinados a Programas Sociais - Principal</v>
      </c>
    </row>
    <row r="1610" spans="1:20" ht="45" x14ac:dyDescent="0.25">
      <c r="A1610" s="179"/>
      <c r="B1610" s="51"/>
      <c r="C1610" s="22" t="s">
        <v>1546</v>
      </c>
      <c r="D1610" s="22" t="s">
        <v>1546</v>
      </c>
      <c r="E1610" s="22" t="s">
        <v>1537</v>
      </c>
      <c r="F1610" s="22" t="s">
        <v>1546</v>
      </c>
      <c r="G1610" s="22" t="s">
        <v>1550</v>
      </c>
      <c r="H1610" s="22" t="s">
        <v>1540</v>
      </c>
      <c r="I1610" s="22" t="s">
        <v>1540</v>
      </c>
      <c r="J1610" s="22" t="s">
        <v>1543</v>
      </c>
      <c r="K1610" s="20" t="str">
        <f>IF(Tabela813[[#This Row],[C]]&lt;&gt;"",IF(Tabela813[[#This Row],[RED]]&lt;&gt;"",(Tabela813[[#This Row],[RED]] &amp; "."),"") &amp; CONCATENATE(Tabela813[[#This Row],[C]],".",Tabela813[[#This Row],[O]],".",Tabela813[[#This Row],[E]],".",Tabela813[[#This Row],[D1]],".",Tabela813[[#This Row],[D2]],".",Tabela813[[#This Row],[D3]],".",Tabela813[[#This Row],[T]],".",Tabela813[[#This Row],[D4]]),"")</f>
        <v>2.2.1.2.03.0.0.00</v>
      </c>
      <c r="L1610" s="23" t="s">
        <v>3877</v>
      </c>
      <c r="M1610" s="20" t="str">
        <f t="shared" si="35"/>
        <v>S</v>
      </c>
      <c r="N1610" s="20">
        <f>IF(VALUE(Tabela813[[#This Row],[RED]]) &gt; 0,1,0) + IF(VALUE(J1610)&gt;0,8,IF(VALUE(I1610)&gt;0,7,IF(VALUE(H1610)&gt;0,6,IF(VALUE(G1610)&gt;0,5,IF(VALUE(F1610)&gt;0,4,IF(VALUE(E1610)&gt;0,3,IF(VALUE(D1610)&gt;0,2,1)))))))</f>
        <v>5</v>
      </c>
      <c r="O1610" s="22" t="s">
        <v>51</v>
      </c>
      <c r="P1610" s="1" t="s">
        <v>671</v>
      </c>
      <c r="Q1610" s="1"/>
      <c r="R1610" s="39"/>
      <c r="S1610" s="154" t="s">
        <v>158</v>
      </c>
      <c r="T1610" s="7" t="str">
        <f>Tabela813[[#This Row],[NR]]&amp;" - "&amp;Tabela813[[#This Row],[Especificação]]</f>
        <v>2.2.1.2.03.0.0.00 - Alienação de Estoques do Programa de Aquisição de Alimentos - Paa</v>
      </c>
    </row>
    <row r="1611" spans="1:20" ht="45" x14ac:dyDescent="0.25">
      <c r="A1611" s="179"/>
      <c r="B1611" s="51"/>
      <c r="C1611" s="22" t="s">
        <v>1546</v>
      </c>
      <c r="D1611" s="22" t="s">
        <v>1546</v>
      </c>
      <c r="E1611" s="22" t="s">
        <v>1537</v>
      </c>
      <c r="F1611" s="22" t="s">
        <v>1546</v>
      </c>
      <c r="G1611" s="22" t="s">
        <v>1550</v>
      </c>
      <c r="H1611" s="22" t="s">
        <v>1540</v>
      </c>
      <c r="I1611" s="22">
        <v>1</v>
      </c>
      <c r="J1611" s="22" t="s">
        <v>1543</v>
      </c>
      <c r="K1611" s="20" t="str">
        <f>IF(Tabela813[[#This Row],[C]]&lt;&gt;"",IF(Tabela813[[#This Row],[RED]]&lt;&gt;"",(Tabela813[[#This Row],[RED]] &amp; "."),"") &amp; CONCATENATE(Tabela813[[#This Row],[C]],".",Tabela813[[#This Row],[O]],".",Tabela813[[#This Row],[E]],".",Tabela813[[#This Row],[D1]],".",Tabela813[[#This Row],[D2]],".",Tabela813[[#This Row],[D3]],".",Tabela813[[#This Row],[T]],".",Tabela813[[#This Row],[D4]]),"")</f>
        <v>2.2.1.2.03.0.1.00</v>
      </c>
      <c r="L1611" s="23" t="s">
        <v>3878</v>
      </c>
      <c r="M1611" s="20" t="str">
        <f t="shared" si="35"/>
        <v>A</v>
      </c>
      <c r="N1611" s="20">
        <f>IF(VALUE(Tabela813[[#This Row],[RED]]) &gt; 0,1,0) + IF(VALUE(J1611)&gt;0,8,IF(VALUE(I1611)&gt;0,7,IF(VALUE(H1611)&gt;0,6,IF(VALUE(G1611)&gt;0,5,IF(VALUE(F1611)&gt;0,4,IF(VALUE(E1611)&gt;0,3,IF(VALUE(D1611)&gt;0,2,1)))))))</f>
        <v>7</v>
      </c>
      <c r="O1611" s="22" t="s">
        <v>51</v>
      </c>
      <c r="P1611" s="1" t="s">
        <v>671</v>
      </c>
      <c r="Q1611" s="1"/>
      <c r="R1611" s="39"/>
      <c r="S1611" s="154" t="s">
        <v>158</v>
      </c>
      <c r="T1611" s="7" t="str">
        <f>Tabela813[[#This Row],[NR]]&amp;" - "&amp;Tabela813[[#This Row],[Especificação]]</f>
        <v>2.2.1.2.03.0.1.00 - Alienação de Estoques do Programa de Aquisição de Alimentos - Paa - Princiapal</v>
      </c>
    </row>
    <row r="1612" spans="1:20" ht="30" x14ac:dyDescent="0.25">
      <c r="A1612" s="179"/>
      <c r="B1612" s="51"/>
      <c r="C1612" s="22" t="s">
        <v>1546</v>
      </c>
      <c r="D1612" s="22" t="s">
        <v>1546</v>
      </c>
      <c r="E1612" s="22" t="s">
        <v>1537</v>
      </c>
      <c r="F1612" s="22" t="s">
        <v>1538</v>
      </c>
      <c r="G1612" s="22" t="s">
        <v>1543</v>
      </c>
      <c r="H1612" s="22" t="s">
        <v>1540</v>
      </c>
      <c r="I1612" s="22" t="s">
        <v>1540</v>
      </c>
      <c r="J1612" s="22" t="s">
        <v>1543</v>
      </c>
      <c r="K1612" s="20" t="str">
        <f>IF(Tabela813[[#This Row],[C]]&lt;&gt;"",IF(Tabela813[[#This Row],[RED]]&lt;&gt;"",(Tabela813[[#This Row],[RED]] &amp; "."),"") &amp; CONCATENATE(Tabela813[[#This Row],[C]],".",Tabela813[[#This Row],[O]],".",Tabela813[[#This Row],[E]],".",Tabela813[[#This Row],[D1]],".",Tabela813[[#This Row],[D2]],".",Tabela813[[#This Row],[D3]],".",Tabela813[[#This Row],[T]],".",Tabela813[[#This Row],[D4]]),"")</f>
        <v>2.2.1.3.00.0.0.00</v>
      </c>
      <c r="L1612" s="23" t="s">
        <v>672</v>
      </c>
      <c r="M1612" s="20" t="str">
        <f t="shared" si="35"/>
        <v>S</v>
      </c>
      <c r="N1612" s="20">
        <f>IF(VALUE(Tabela813[[#This Row],[RED]]) &gt; 0,1,0) + IF(VALUE(J1612)&gt;0,8,IF(VALUE(I1612)&gt;0,7,IF(VALUE(H1612)&gt;0,6,IF(VALUE(G1612)&gt;0,5,IF(VALUE(F1612)&gt;0,4,IF(VALUE(E1612)&gt;0,3,IF(VALUE(D1612)&gt;0,2,1)))))))</f>
        <v>4</v>
      </c>
      <c r="O1612" s="22" t="s">
        <v>45</v>
      </c>
      <c r="P1612" s="1" t="s">
        <v>4152</v>
      </c>
      <c r="Q1612" s="1"/>
      <c r="R1612" s="39"/>
      <c r="S1612" s="154" t="s">
        <v>158</v>
      </c>
      <c r="T1612" s="7" t="str">
        <f>Tabela813[[#This Row],[NR]]&amp;" - "&amp;Tabela813[[#This Row],[Especificação]]</f>
        <v>2.2.1.3.00.0.0.00 - Alienação de Bens Móveis e Semoventes</v>
      </c>
    </row>
    <row r="1613" spans="1:20" ht="30" x14ac:dyDescent="0.25">
      <c r="A1613" s="179"/>
      <c r="B1613" s="51"/>
      <c r="C1613" s="22" t="s">
        <v>1546</v>
      </c>
      <c r="D1613" s="22" t="s">
        <v>1546</v>
      </c>
      <c r="E1613" s="22" t="s">
        <v>1537</v>
      </c>
      <c r="F1613" s="22" t="s">
        <v>1538</v>
      </c>
      <c r="G1613" s="22" t="s">
        <v>1539</v>
      </c>
      <c r="H1613" s="22" t="s">
        <v>1540</v>
      </c>
      <c r="I1613" s="22" t="s">
        <v>1540</v>
      </c>
      <c r="J1613" s="22" t="s">
        <v>1543</v>
      </c>
      <c r="K1613" s="20" t="str">
        <f>IF(Tabela813[[#This Row],[C]]&lt;&gt;"",IF(Tabela813[[#This Row],[RED]]&lt;&gt;"",(Tabela813[[#This Row],[RED]] &amp; "."),"") &amp; CONCATENATE(Tabela813[[#This Row],[C]],".",Tabela813[[#This Row],[O]],".",Tabela813[[#This Row],[E]],".",Tabela813[[#This Row],[D1]],".",Tabela813[[#This Row],[D2]],".",Tabela813[[#This Row],[D3]],".",Tabela813[[#This Row],[T]],".",Tabela813[[#This Row],[D4]]),"")</f>
        <v>2.2.1.3.01.0.0.00</v>
      </c>
      <c r="L1613" s="1" t="s">
        <v>672</v>
      </c>
      <c r="M1613" s="20" t="str">
        <f t="shared" si="35"/>
        <v>S</v>
      </c>
      <c r="N1613" s="20">
        <f>IF(VALUE(Tabela813[[#This Row],[RED]]) &gt; 0,1,0) + IF(VALUE(J1613)&gt;0,8,IF(VALUE(I1613)&gt;0,7,IF(VALUE(H1613)&gt;0,6,IF(VALUE(G1613)&gt;0,5,IF(VALUE(F1613)&gt;0,4,IF(VALUE(E1613)&gt;0,3,IF(VALUE(D1613)&gt;0,2,1)))))))</f>
        <v>5</v>
      </c>
      <c r="O1613" s="20" t="s">
        <v>51</v>
      </c>
      <c r="P1613" s="1" t="s">
        <v>4152</v>
      </c>
      <c r="Q1613" s="1"/>
      <c r="R1613" s="39"/>
      <c r="S1613" s="154" t="s">
        <v>158</v>
      </c>
      <c r="T1613" s="7" t="str">
        <f>Tabela813[[#This Row],[NR]]&amp;" - "&amp;Tabela813[[#This Row],[Especificação]]</f>
        <v>2.2.1.3.01.0.0.00 - Alienação de Bens Móveis e Semoventes</v>
      </c>
    </row>
    <row r="1614" spans="1:20" ht="30" x14ac:dyDescent="0.25">
      <c r="A1614" s="179"/>
      <c r="B1614" s="51"/>
      <c r="C1614" s="22" t="s">
        <v>1546</v>
      </c>
      <c r="D1614" s="22" t="s">
        <v>1546</v>
      </c>
      <c r="E1614" s="22" t="s">
        <v>1537</v>
      </c>
      <c r="F1614" s="22" t="s">
        <v>1538</v>
      </c>
      <c r="G1614" s="22" t="s">
        <v>1539</v>
      </c>
      <c r="H1614" s="22" t="s">
        <v>1540</v>
      </c>
      <c r="I1614" s="22" t="s">
        <v>1537</v>
      </c>
      <c r="J1614" s="22" t="s">
        <v>1543</v>
      </c>
      <c r="K1614" s="20" t="str">
        <f>IF(Tabela813[[#This Row],[C]]&lt;&gt;"",IF(Tabela813[[#This Row],[RED]]&lt;&gt;"",(Tabela813[[#This Row],[RED]] &amp; "."),"") &amp; CONCATENATE(Tabela813[[#This Row],[C]],".",Tabela813[[#This Row],[O]],".",Tabela813[[#This Row],[E]],".",Tabela813[[#This Row],[D1]],".",Tabela813[[#This Row],[D2]],".",Tabela813[[#This Row],[D3]],".",Tabela813[[#This Row],[T]],".",Tabela813[[#This Row],[D4]]),"")</f>
        <v>2.2.1.3.01.0.1.00</v>
      </c>
      <c r="L1614" s="1" t="s">
        <v>1504</v>
      </c>
      <c r="M1614" s="20" t="str">
        <f t="shared" si="35"/>
        <v>A</v>
      </c>
      <c r="N1614" s="20">
        <f>IF(VALUE(Tabela813[[#This Row],[RED]]) &gt; 0,1,0) + IF(VALUE(J1614)&gt;0,8,IF(VALUE(I1614)&gt;0,7,IF(VALUE(H1614)&gt;0,6,IF(VALUE(G1614)&gt;0,5,IF(VALUE(F1614)&gt;0,4,IF(VALUE(E1614)&gt;0,3,IF(VALUE(D1614)&gt;0,2,1)))))))</f>
        <v>7</v>
      </c>
      <c r="O1614" s="20" t="s">
        <v>51</v>
      </c>
      <c r="P1614" s="1" t="s">
        <v>4152</v>
      </c>
      <c r="Q1614" s="1"/>
      <c r="R1614" s="39"/>
      <c r="S1614" s="154" t="s">
        <v>158</v>
      </c>
      <c r="T1614" s="7" t="str">
        <f>Tabela813[[#This Row],[NR]]&amp;" - "&amp;Tabela813[[#This Row],[Especificação]]</f>
        <v>2.2.1.3.01.0.1.00 - Alienação de Bens Móveis e Semoventes - Principal</v>
      </c>
    </row>
    <row r="1615" spans="1:20" ht="30" x14ac:dyDescent="0.25">
      <c r="A1615" s="179"/>
      <c r="B1615" s="51"/>
      <c r="C1615" s="22" t="s">
        <v>1546</v>
      </c>
      <c r="D1615" s="22" t="s">
        <v>1546</v>
      </c>
      <c r="E1615" s="22" t="s">
        <v>1537</v>
      </c>
      <c r="F1615" s="22" t="s">
        <v>1538</v>
      </c>
      <c r="G1615" s="22" t="s">
        <v>1539</v>
      </c>
      <c r="H1615" s="22" t="s">
        <v>1540</v>
      </c>
      <c r="I1615" s="22" t="s">
        <v>1538</v>
      </c>
      <c r="J1615" s="22" t="s">
        <v>1543</v>
      </c>
      <c r="K1615" s="20" t="str">
        <f>IF(Tabela813[[#This Row],[C]]&lt;&gt;"",IF(Tabela813[[#This Row],[RED]]&lt;&gt;"",(Tabela813[[#This Row],[RED]] &amp; "."),"") &amp; CONCATENATE(Tabela813[[#This Row],[C]],".",Tabela813[[#This Row],[O]],".",Tabela813[[#This Row],[E]],".",Tabela813[[#This Row],[D1]],".",Tabela813[[#This Row],[D2]],".",Tabela813[[#This Row],[D3]],".",Tabela813[[#This Row],[T]],".",Tabela813[[#This Row],[D4]]),"")</f>
        <v>2.2.1.3.01.0.3.00</v>
      </c>
      <c r="L1615" s="23" t="s">
        <v>1505</v>
      </c>
      <c r="M1615" s="20" t="str">
        <f t="shared" si="35"/>
        <v>A</v>
      </c>
      <c r="N1615" s="20">
        <f>IF(VALUE(Tabela813[[#This Row],[RED]]) &gt; 0,1,0) + IF(VALUE(J1615)&gt;0,8,IF(VALUE(I1615)&gt;0,7,IF(VALUE(H1615)&gt;0,6,IF(VALUE(G1615)&gt;0,5,IF(VALUE(F1615)&gt;0,4,IF(VALUE(E1615)&gt;0,3,IF(VALUE(D1615)&gt;0,2,1)))))))</f>
        <v>7</v>
      </c>
      <c r="O1615" s="22" t="s">
        <v>51</v>
      </c>
      <c r="P1615" s="1" t="s">
        <v>4152</v>
      </c>
      <c r="Q1615" s="1"/>
      <c r="R1615" s="39"/>
      <c r="S1615" s="154" t="s">
        <v>158</v>
      </c>
      <c r="T1615" s="7" t="str">
        <f>Tabela813[[#This Row],[NR]]&amp;" - "&amp;Tabela813[[#This Row],[Especificação]]</f>
        <v>2.2.1.3.01.0.3.00 - Alienação de Bens Móveis e Semoventes - Dívida Ativa</v>
      </c>
    </row>
    <row r="1616" spans="1:20" ht="30" x14ac:dyDescent="0.25">
      <c r="A1616" s="179"/>
      <c r="B1616" s="51"/>
      <c r="C1616" s="22" t="s">
        <v>1546</v>
      </c>
      <c r="D1616" s="22" t="s">
        <v>1546</v>
      </c>
      <c r="E1616" s="22" t="s">
        <v>1546</v>
      </c>
      <c r="F1616" s="22" t="s">
        <v>1540</v>
      </c>
      <c r="G1616" s="22" t="s">
        <v>1543</v>
      </c>
      <c r="H1616" s="22" t="s">
        <v>1540</v>
      </c>
      <c r="I1616" s="22" t="s">
        <v>1540</v>
      </c>
      <c r="J1616" s="22" t="s">
        <v>1543</v>
      </c>
      <c r="K1616" s="20" t="str">
        <f>IF(Tabela813[[#This Row],[C]]&lt;&gt;"",IF(Tabela813[[#This Row],[RED]]&lt;&gt;"",(Tabela813[[#This Row],[RED]] &amp; "."),"") &amp; CONCATENATE(Tabela813[[#This Row],[C]],".",Tabela813[[#This Row],[O]],".",Tabela813[[#This Row],[E]],".",Tabela813[[#This Row],[D1]],".",Tabela813[[#This Row],[D2]],".",Tabela813[[#This Row],[D3]],".",Tabela813[[#This Row],[T]],".",Tabela813[[#This Row],[D4]]),"")</f>
        <v>2.2.2.0.00.0.0.00</v>
      </c>
      <c r="L1616" s="23" t="s">
        <v>673</v>
      </c>
      <c r="M1616" s="20" t="str">
        <f t="shared" si="35"/>
        <v>S</v>
      </c>
      <c r="N1616" s="20">
        <f>IF(VALUE(Tabela813[[#This Row],[RED]]) &gt; 0,1,0) + IF(VALUE(J1616)&gt;0,8,IF(VALUE(I1616)&gt;0,7,IF(VALUE(H1616)&gt;0,6,IF(VALUE(G1616)&gt;0,5,IF(VALUE(F1616)&gt;0,4,IF(VALUE(E1616)&gt;0,3,IF(VALUE(D1616)&gt;0,2,1)))))))</f>
        <v>3</v>
      </c>
      <c r="O1616" s="22" t="s">
        <v>45</v>
      </c>
      <c r="P1616" s="1" t="s">
        <v>674</v>
      </c>
      <c r="Q1616" s="1"/>
      <c r="R1616" s="39"/>
      <c r="S1616" s="154" t="s">
        <v>158</v>
      </c>
      <c r="T1616" s="7" t="str">
        <f>Tabela813[[#This Row],[NR]]&amp;" - "&amp;Tabela813[[#This Row],[Especificação]]</f>
        <v>2.2.2.0.00.0.0.00 - Alienação de Bens Imóveis</v>
      </c>
    </row>
    <row r="1617" spans="1:20" ht="30" x14ac:dyDescent="0.25">
      <c r="A1617" s="179"/>
      <c r="B1617" s="51"/>
      <c r="C1617" s="22" t="s">
        <v>1546</v>
      </c>
      <c r="D1617" s="22" t="s">
        <v>1546</v>
      </c>
      <c r="E1617" s="22" t="s">
        <v>1546</v>
      </c>
      <c r="F1617" s="22" t="s">
        <v>1537</v>
      </c>
      <c r="G1617" s="22" t="s">
        <v>1543</v>
      </c>
      <c r="H1617" s="22" t="s">
        <v>1540</v>
      </c>
      <c r="I1617" s="22" t="s">
        <v>1540</v>
      </c>
      <c r="J1617" s="22" t="s">
        <v>1543</v>
      </c>
      <c r="K1617" s="20" t="str">
        <f>IF(Tabela813[[#This Row],[C]]&lt;&gt;"",IF(Tabela813[[#This Row],[RED]]&lt;&gt;"",(Tabela813[[#This Row],[RED]] &amp; "."),"") &amp; CONCATENATE(Tabela813[[#This Row],[C]],".",Tabela813[[#This Row],[O]],".",Tabela813[[#This Row],[E]],".",Tabela813[[#This Row],[D1]],".",Tabela813[[#This Row],[D2]],".",Tabela813[[#This Row],[D3]],".",Tabela813[[#This Row],[T]],".",Tabela813[[#This Row],[D4]]),"")</f>
        <v>2.2.2.1.00.0.0.00</v>
      </c>
      <c r="L1617" s="1" t="s">
        <v>673</v>
      </c>
      <c r="M1617" s="20" t="str">
        <f t="shared" si="35"/>
        <v>S</v>
      </c>
      <c r="N1617" s="20">
        <f>IF(VALUE(Tabela813[[#This Row],[RED]]) &gt; 0,1,0) + IF(VALUE(J1617)&gt;0,8,IF(VALUE(I1617)&gt;0,7,IF(VALUE(H1617)&gt;0,6,IF(VALUE(G1617)&gt;0,5,IF(VALUE(F1617)&gt;0,4,IF(VALUE(E1617)&gt;0,3,IF(VALUE(D1617)&gt;0,2,1)))))))</f>
        <v>4</v>
      </c>
      <c r="O1617" s="20" t="s">
        <v>45</v>
      </c>
      <c r="P1617" s="1" t="s">
        <v>679</v>
      </c>
      <c r="Q1617" s="1"/>
      <c r="R1617" s="39"/>
      <c r="S1617" s="154" t="s">
        <v>158</v>
      </c>
      <c r="T1617" s="7" t="str">
        <f>Tabela813[[#This Row],[NR]]&amp;" - "&amp;Tabela813[[#This Row],[Especificação]]</f>
        <v>2.2.2.1.00.0.0.00 - Alienação de Bens Imóveis</v>
      </c>
    </row>
    <row r="1618" spans="1:20" ht="30" x14ac:dyDescent="0.25">
      <c r="A1618" s="179"/>
      <c r="B1618" s="51"/>
      <c r="C1618" s="22" t="s">
        <v>1546</v>
      </c>
      <c r="D1618" s="22" t="s">
        <v>1546</v>
      </c>
      <c r="E1618" s="22" t="s">
        <v>1546</v>
      </c>
      <c r="F1618" s="22" t="s">
        <v>1537</v>
      </c>
      <c r="G1618" s="22" t="s">
        <v>1539</v>
      </c>
      <c r="H1618" s="22" t="s">
        <v>1540</v>
      </c>
      <c r="I1618" s="22" t="s">
        <v>1540</v>
      </c>
      <c r="J1618" s="22" t="s">
        <v>1543</v>
      </c>
      <c r="K1618" s="20" t="str">
        <f>IF(Tabela813[[#This Row],[C]]&lt;&gt;"",IF(Tabela813[[#This Row],[RED]]&lt;&gt;"",(Tabela813[[#This Row],[RED]] &amp; "."),"") &amp; CONCATENATE(Tabela813[[#This Row],[C]],".",Tabela813[[#This Row],[O]],".",Tabela813[[#This Row],[E]],".",Tabela813[[#This Row],[D1]],".",Tabela813[[#This Row],[D2]],".",Tabela813[[#This Row],[D3]],".",Tabela813[[#This Row],[T]],".",Tabela813[[#This Row],[D4]]),"")</f>
        <v>2.2.2.1.01.0.0.00</v>
      </c>
      <c r="L1618" s="1" t="s">
        <v>673</v>
      </c>
      <c r="M1618" s="20" t="str">
        <f t="shared" si="35"/>
        <v>S</v>
      </c>
      <c r="N1618" s="20">
        <f>IF(VALUE(Tabela813[[#This Row],[RED]]) &gt; 0,1,0) + IF(VALUE(J1618)&gt;0,8,IF(VALUE(I1618)&gt;0,7,IF(VALUE(H1618)&gt;0,6,IF(VALUE(G1618)&gt;0,5,IF(VALUE(F1618)&gt;0,4,IF(VALUE(E1618)&gt;0,3,IF(VALUE(D1618)&gt;0,2,1)))))))</f>
        <v>5</v>
      </c>
      <c r="O1618" s="20" t="s">
        <v>51</v>
      </c>
      <c r="P1618" s="1" t="s">
        <v>675</v>
      </c>
      <c r="Q1618" s="1"/>
      <c r="R1618" s="39"/>
      <c r="S1618" s="154" t="s">
        <v>158</v>
      </c>
      <c r="T1618" s="7" t="str">
        <f>Tabela813[[#This Row],[NR]]&amp;" - "&amp;Tabela813[[#This Row],[Especificação]]</f>
        <v>2.2.2.1.01.0.0.00 - Alienação de Bens Imóveis</v>
      </c>
    </row>
    <row r="1619" spans="1:20" ht="30" x14ac:dyDescent="0.25">
      <c r="A1619" s="179"/>
      <c r="B1619" s="51"/>
      <c r="C1619" s="22" t="s">
        <v>1546</v>
      </c>
      <c r="D1619" s="22" t="s">
        <v>1546</v>
      </c>
      <c r="E1619" s="22" t="s">
        <v>1546</v>
      </c>
      <c r="F1619" s="22" t="s">
        <v>1537</v>
      </c>
      <c r="G1619" s="22" t="s">
        <v>1539</v>
      </c>
      <c r="H1619" s="22" t="s">
        <v>1540</v>
      </c>
      <c r="I1619" s="22" t="s">
        <v>1537</v>
      </c>
      <c r="J1619" s="22" t="s">
        <v>1543</v>
      </c>
      <c r="K1619" s="20" t="str">
        <f>IF(Tabela813[[#This Row],[C]]&lt;&gt;"",IF(Tabela813[[#This Row],[RED]]&lt;&gt;"",(Tabela813[[#This Row],[RED]] &amp; "."),"") &amp; CONCATENATE(Tabela813[[#This Row],[C]],".",Tabela813[[#This Row],[O]],".",Tabela813[[#This Row],[E]],".",Tabela813[[#This Row],[D1]],".",Tabela813[[#This Row],[D2]],".",Tabela813[[#This Row],[D3]],".",Tabela813[[#This Row],[T]],".",Tabela813[[#This Row],[D4]]),"")</f>
        <v>2.2.2.1.01.0.1.00</v>
      </c>
      <c r="L1619" s="23" t="s">
        <v>1506</v>
      </c>
      <c r="M1619" s="20" t="str">
        <f t="shared" si="35"/>
        <v>A</v>
      </c>
      <c r="N1619" s="20">
        <f>IF(VALUE(Tabela813[[#This Row],[RED]]) &gt; 0,1,0) + IF(VALUE(J1619)&gt;0,8,IF(VALUE(I1619)&gt;0,7,IF(VALUE(H1619)&gt;0,6,IF(VALUE(G1619)&gt;0,5,IF(VALUE(F1619)&gt;0,4,IF(VALUE(E1619)&gt;0,3,IF(VALUE(D1619)&gt;0,2,1)))))))</f>
        <v>7</v>
      </c>
      <c r="O1619" s="22" t="s">
        <v>51</v>
      </c>
      <c r="P1619" s="1" t="s">
        <v>675</v>
      </c>
      <c r="Q1619" s="1"/>
      <c r="R1619" s="39"/>
      <c r="S1619" s="154" t="s">
        <v>158</v>
      </c>
      <c r="T1619" s="7" t="str">
        <f>Tabela813[[#This Row],[NR]]&amp;" - "&amp;Tabela813[[#This Row],[Especificação]]</f>
        <v>2.2.2.1.01.0.1.00 - Alienação de Bens Imóveis - Principal</v>
      </c>
    </row>
    <row r="1620" spans="1:20" ht="30" x14ac:dyDescent="0.25">
      <c r="A1620" s="179"/>
      <c r="B1620" s="51"/>
      <c r="C1620" s="22" t="s">
        <v>1546</v>
      </c>
      <c r="D1620" s="22" t="s">
        <v>1546</v>
      </c>
      <c r="E1620" s="22" t="s">
        <v>1546</v>
      </c>
      <c r="F1620" s="22" t="s">
        <v>1537</v>
      </c>
      <c r="G1620" s="22" t="s">
        <v>1539</v>
      </c>
      <c r="H1620" s="22" t="s">
        <v>1540</v>
      </c>
      <c r="I1620" s="22" t="s">
        <v>1538</v>
      </c>
      <c r="J1620" s="22" t="s">
        <v>1543</v>
      </c>
      <c r="K1620" s="20" t="str">
        <f>IF(Tabela813[[#This Row],[C]]&lt;&gt;"",IF(Tabela813[[#This Row],[RED]]&lt;&gt;"",(Tabela813[[#This Row],[RED]] &amp; "."),"") &amp; CONCATENATE(Tabela813[[#This Row],[C]],".",Tabela813[[#This Row],[O]],".",Tabela813[[#This Row],[E]],".",Tabela813[[#This Row],[D1]],".",Tabela813[[#This Row],[D2]],".",Tabela813[[#This Row],[D3]],".",Tabela813[[#This Row],[T]],".",Tabela813[[#This Row],[D4]]),"")</f>
        <v>2.2.2.1.01.0.3.00</v>
      </c>
      <c r="L1620" s="23" t="s">
        <v>1507</v>
      </c>
      <c r="M1620" s="20" t="str">
        <f t="shared" si="35"/>
        <v>A</v>
      </c>
      <c r="N1620" s="20">
        <f>IF(VALUE(Tabela813[[#This Row],[RED]]) &gt; 0,1,0) + IF(VALUE(J1620)&gt;0,8,IF(VALUE(I1620)&gt;0,7,IF(VALUE(H1620)&gt;0,6,IF(VALUE(G1620)&gt;0,5,IF(VALUE(F1620)&gt;0,4,IF(VALUE(E1620)&gt;0,3,IF(VALUE(D1620)&gt;0,2,1)))))))</f>
        <v>7</v>
      </c>
      <c r="O1620" s="22" t="s">
        <v>51</v>
      </c>
      <c r="P1620" s="1" t="s">
        <v>675</v>
      </c>
      <c r="Q1620" s="1"/>
      <c r="R1620" s="39"/>
      <c r="S1620" s="154" t="s">
        <v>158</v>
      </c>
      <c r="T1620" s="7" t="str">
        <f>Tabela813[[#This Row],[NR]]&amp;" - "&amp;Tabela813[[#This Row],[Especificação]]</f>
        <v>2.2.2.1.01.0.3.00 - Alienação de Bens Imóveis - Dívida Ativa</v>
      </c>
    </row>
    <row r="1621" spans="1:20" ht="45" x14ac:dyDescent="0.25">
      <c r="A1621" s="179"/>
      <c r="B1621" s="51"/>
      <c r="C1621" s="22" t="s">
        <v>1546</v>
      </c>
      <c r="D1621" s="22" t="s">
        <v>1546</v>
      </c>
      <c r="E1621" s="22" t="s">
        <v>1546</v>
      </c>
      <c r="F1621" s="22" t="s">
        <v>1537</v>
      </c>
      <c r="G1621" s="22" t="s">
        <v>1550</v>
      </c>
      <c r="H1621" s="22" t="s">
        <v>1540</v>
      </c>
      <c r="I1621" s="22" t="s">
        <v>1540</v>
      </c>
      <c r="J1621" s="22" t="s">
        <v>1543</v>
      </c>
      <c r="K1621" s="20" t="str">
        <f>IF(Tabela813[[#This Row],[C]]&lt;&gt;"",IF(Tabela813[[#This Row],[RED]]&lt;&gt;"",(Tabela813[[#This Row],[RED]] &amp; "."),"") &amp; CONCATENATE(Tabela813[[#This Row],[C]],".",Tabela813[[#This Row],[O]],".",Tabela813[[#This Row],[E]],".",Tabela813[[#This Row],[D1]],".",Tabela813[[#This Row],[D2]],".",Tabela813[[#This Row],[D3]],".",Tabela813[[#This Row],[T]],".",Tabela813[[#This Row],[D4]]),"")</f>
        <v>2.2.2.1.03.0.0.00</v>
      </c>
      <c r="L1621" s="23" t="s">
        <v>677</v>
      </c>
      <c r="M1621" s="20" t="str">
        <f t="shared" si="35"/>
        <v>S</v>
      </c>
      <c r="N1621" s="20">
        <f>IF(VALUE(Tabela813[[#This Row],[RED]]) &gt; 0,1,0) + IF(VALUE(J1621)&gt;0,8,IF(VALUE(I1621)&gt;0,7,IF(VALUE(H1621)&gt;0,6,IF(VALUE(G1621)&gt;0,5,IF(VALUE(F1621)&gt;0,4,IF(VALUE(E1621)&gt;0,3,IF(VALUE(D1621)&gt;0,2,1)))))))</f>
        <v>5</v>
      </c>
      <c r="O1621" s="22" t="s">
        <v>51</v>
      </c>
      <c r="P1621" s="1" t="s">
        <v>678</v>
      </c>
      <c r="Q1621" s="1"/>
      <c r="R1621" s="39"/>
      <c r="S1621" s="154" t="s">
        <v>158</v>
      </c>
      <c r="T1621" s="7" t="str">
        <f>Tabela813[[#This Row],[NR]]&amp;" - "&amp;Tabela813[[#This Row],[Especificação]]</f>
        <v>2.2.2.1.03.0.0.00 - Adicional sobre a Alienação de Bens Imóveis</v>
      </c>
    </row>
    <row r="1622" spans="1:20" x14ac:dyDescent="0.25">
      <c r="A1622" s="179"/>
      <c r="B1622" s="51"/>
      <c r="C1622" s="22" t="s">
        <v>1546</v>
      </c>
      <c r="D1622" s="22" t="s">
        <v>1546</v>
      </c>
      <c r="E1622" s="22" t="s">
        <v>1546</v>
      </c>
      <c r="F1622" s="22" t="s">
        <v>1537</v>
      </c>
      <c r="G1622" s="22" t="s">
        <v>1550</v>
      </c>
      <c r="H1622" s="22" t="s">
        <v>1540</v>
      </c>
      <c r="I1622" s="22" t="s">
        <v>1537</v>
      </c>
      <c r="J1622" s="22" t="s">
        <v>1543</v>
      </c>
      <c r="K1622" s="20" t="str">
        <f>IF(Tabela813[[#This Row],[C]]&lt;&gt;"",IF(Tabela813[[#This Row],[RED]]&lt;&gt;"",(Tabela813[[#This Row],[RED]] &amp; "."),"") &amp; CONCATENATE(Tabela813[[#This Row],[C]],".",Tabela813[[#This Row],[O]],".",Tabela813[[#This Row],[E]],".",Tabela813[[#This Row],[D1]],".",Tabela813[[#This Row],[D2]],".",Tabela813[[#This Row],[D3]],".",Tabela813[[#This Row],[T]],".",Tabela813[[#This Row],[D4]]),"")</f>
        <v>2.2.2.1.03.0.1.00</v>
      </c>
      <c r="L1622" s="23" t="s">
        <v>3342</v>
      </c>
      <c r="M1622" s="20" t="str">
        <f t="shared" si="35"/>
        <v>A</v>
      </c>
      <c r="N1622" s="20">
        <f>IF(VALUE(Tabela813[[#This Row],[RED]]) &gt; 0,1,0) + IF(VALUE(J1622)&gt;0,8,IF(VALUE(I1622)&gt;0,7,IF(VALUE(H1622)&gt;0,6,IF(VALUE(G1622)&gt;0,5,IF(VALUE(F1622)&gt;0,4,IF(VALUE(E1622)&gt;0,3,IF(VALUE(D1622)&gt;0,2,1)))))))</f>
        <v>7</v>
      </c>
      <c r="O1622" s="22"/>
      <c r="P1622" s="10" t="s">
        <v>4450</v>
      </c>
      <c r="Q1622" s="1"/>
      <c r="R1622" s="39"/>
      <c r="S1622" s="154" t="s">
        <v>158</v>
      </c>
      <c r="T1622" s="7" t="str">
        <f>Tabela813[[#This Row],[NR]]&amp;" - "&amp;Tabela813[[#This Row],[Especificação]]</f>
        <v>2.2.2.1.03.0.1.00 - Adicional sobre a Alienação de Bens Imóveis -Principal</v>
      </c>
    </row>
    <row r="1623" spans="1:20" x14ac:dyDescent="0.25">
      <c r="A1623" s="179"/>
      <c r="B1623" s="51"/>
      <c r="C1623" s="22" t="s">
        <v>1546</v>
      </c>
      <c r="D1623" s="22" t="s">
        <v>1546</v>
      </c>
      <c r="E1623" s="22" t="s">
        <v>1546</v>
      </c>
      <c r="F1623" s="22" t="s">
        <v>1537</v>
      </c>
      <c r="G1623" s="22" t="s">
        <v>1550</v>
      </c>
      <c r="H1623" s="22" t="s">
        <v>1540</v>
      </c>
      <c r="I1623" s="22" t="s">
        <v>1538</v>
      </c>
      <c r="J1623" s="22" t="s">
        <v>1543</v>
      </c>
      <c r="K1623" s="20" t="str">
        <f>IF(Tabela813[[#This Row],[C]]&lt;&gt;"",IF(Tabela813[[#This Row],[RED]]&lt;&gt;"",(Tabela813[[#This Row],[RED]] &amp; "."),"") &amp; CONCATENATE(Tabela813[[#This Row],[C]],".",Tabela813[[#This Row],[O]],".",Tabela813[[#This Row],[E]],".",Tabela813[[#This Row],[D1]],".",Tabela813[[#This Row],[D2]],".",Tabela813[[#This Row],[D3]],".",Tabela813[[#This Row],[T]],".",Tabela813[[#This Row],[D4]]),"")</f>
        <v>2.2.2.1.03.0.3.00</v>
      </c>
      <c r="L1623" s="23" t="s">
        <v>4211</v>
      </c>
      <c r="M1623" s="20" t="str">
        <f t="shared" si="35"/>
        <v>A</v>
      </c>
      <c r="N1623" s="20">
        <f>IF(VALUE(Tabela813[[#This Row],[RED]]) &gt; 0,1,0) + IF(VALUE(J1623)&gt;0,8,IF(VALUE(I1623)&gt;0,7,IF(VALUE(H1623)&gt;0,6,IF(VALUE(G1623)&gt;0,5,IF(VALUE(F1623)&gt;0,4,IF(VALUE(E1623)&gt;0,3,IF(VALUE(D1623)&gt;0,2,1)))))))</f>
        <v>7</v>
      </c>
      <c r="O1623" s="22"/>
      <c r="P1623" s="10" t="s">
        <v>4450</v>
      </c>
      <c r="Q1623" s="1"/>
      <c r="R1623" s="39"/>
      <c r="S1623" s="154" t="s">
        <v>158</v>
      </c>
      <c r="T1623" s="7" t="str">
        <f>Tabela813[[#This Row],[NR]]&amp;" - "&amp;Tabela813[[#This Row],[Especificação]]</f>
        <v>2.2.2.1.03.0.3.00 - Adicional sobre a Alienação de Bens Imóveis - Dívida Ativa</v>
      </c>
    </row>
    <row r="1624" spans="1:20" ht="75" x14ac:dyDescent="0.25">
      <c r="A1624" s="179"/>
      <c r="B1624" s="51"/>
      <c r="C1624" s="22" t="s">
        <v>1546</v>
      </c>
      <c r="D1624" s="22" t="s">
        <v>1546</v>
      </c>
      <c r="E1624" s="22" t="s">
        <v>1538</v>
      </c>
      <c r="F1624" s="22" t="s">
        <v>1540</v>
      </c>
      <c r="G1624" s="22" t="s">
        <v>1543</v>
      </c>
      <c r="H1624" s="22" t="s">
        <v>1540</v>
      </c>
      <c r="I1624" s="22" t="s">
        <v>1540</v>
      </c>
      <c r="J1624" s="22" t="s">
        <v>1543</v>
      </c>
      <c r="K1624" s="20" t="str">
        <f>IF(Tabela813[[#This Row],[C]]&lt;&gt;"",IF(Tabela813[[#This Row],[RED]]&lt;&gt;"",(Tabela813[[#This Row],[RED]] &amp; "."),"") &amp; CONCATENATE(Tabela813[[#This Row],[C]],".",Tabela813[[#This Row],[O]],".",Tabela813[[#This Row],[E]],".",Tabela813[[#This Row],[D1]],".",Tabela813[[#This Row],[D2]],".",Tabela813[[#This Row],[D3]],".",Tabela813[[#This Row],[T]],".",Tabela813[[#This Row],[D4]]),"")</f>
        <v>2.2.3.0.00.0.0.00</v>
      </c>
      <c r="L1624" s="23" t="s">
        <v>680</v>
      </c>
      <c r="M1624" s="20" t="str">
        <f t="shared" si="35"/>
        <v>S</v>
      </c>
      <c r="N1624" s="20">
        <f>IF(VALUE(Tabela813[[#This Row],[RED]]) &gt; 0,1,0) + IF(VALUE(J1624)&gt;0,8,IF(VALUE(I1624)&gt;0,7,IF(VALUE(H1624)&gt;0,6,IF(VALUE(G1624)&gt;0,5,IF(VALUE(F1624)&gt;0,4,IF(VALUE(E1624)&gt;0,3,IF(VALUE(D1624)&gt;0,2,1)))))))</f>
        <v>3</v>
      </c>
      <c r="O1624" s="22" t="s">
        <v>45</v>
      </c>
      <c r="P1624" s="1" t="s">
        <v>681</v>
      </c>
      <c r="Q1624" s="1"/>
      <c r="R1624" s="39"/>
      <c r="S1624" s="154" t="s">
        <v>158</v>
      </c>
      <c r="T1624" s="7" t="str">
        <f>Tabela813[[#This Row],[NR]]&amp;" - "&amp;Tabela813[[#This Row],[Especificação]]</f>
        <v>2.2.3.0.00.0.0.00 - Alienação de Bens Intangíveis</v>
      </c>
    </row>
    <row r="1625" spans="1:20" ht="75" x14ac:dyDescent="0.25">
      <c r="A1625" s="179"/>
      <c r="B1625" s="51"/>
      <c r="C1625" s="22" t="s">
        <v>1546</v>
      </c>
      <c r="D1625" s="22" t="s">
        <v>1546</v>
      </c>
      <c r="E1625" s="22" t="s">
        <v>1538</v>
      </c>
      <c r="F1625" s="22" t="s">
        <v>1537</v>
      </c>
      <c r="G1625" s="22" t="s">
        <v>1543</v>
      </c>
      <c r="H1625" s="22" t="s">
        <v>1540</v>
      </c>
      <c r="I1625" s="22" t="s">
        <v>1540</v>
      </c>
      <c r="J1625" s="22" t="s">
        <v>1543</v>
      </c>
      <c r="K1625" s="20" t="str">
        <f>IF(Tabela813[[#This Row],[C]]&lt;&gt;"",IF(Tabela813[[#This Row],[RED]]&lt;&gt;"",(Tabela813[[#This Row],[RED]] &amp; "."),"") &amp; CONCATENATE(Tabela813[[#This Row],[C]],".",Tabela813[[#This Row],[O]],".",Tabela813[[#This Row],[E]],".",Tabela813[[#This Row],[D1]],".",Tabela813[[#This Row],[D2]],".",Tabela813[[#This Row],[D3]],".",Tabela813[[#This Row],[T]],".",Tabela813[[#This Row],[D4]]),"")</f>
        <v>2.2.3.1.00.0.0.00</v>
      </c>
      <c r="L1625" s="23" t="s">
        <v>680</v>
      </c>
      <c r="M1625" s="20" t="str">
        <f t="shared" si="35"/>
        <v>S</v>
      </c>
      <c r="N1625" s="20">
        <f>IF(VALUE(Tabela813[[#This Row],[RED]]) &gt; 0,1,0) + IF(VALUE(J1625)&gt;0,8,IF(VALUE(I1625)&gt;0,7,IF(VALUE(H1625)&gt;0,6,IF(VALUE(G1625)&gt;0,5,IF(VALUE(F1625)&gt;0,4,IF(VALUE(E1625)&gt;0,3,IF(VALUE(D1625)&gt;0,2,1)))))))</f>
        <v>4</v>
      </c>
      <c r="O1625" s="22" t="s">
        <v>45</v>
      </c>
      <c r="P1625" s="1" t="s">
        <v>681</v>
      </c>
      <c r="Q1625" s="1"/>
      <c r="R1625" s="39"/>
      <c r="S1625" s="154" t="s">
        <v>158</v>
      </c>
      <c r="T1625" s="7" t="str">
        <f>Tabela813[[#This Row],[NR]]&amp;" - "&amp;Tabela813[[#This Row],[Especificação]]</f>
        <v>2.2.3.1.00.0.0.00 - Alienação de Bens Intangíveis</v>
      </c>
    </row>
    <row r="1626" spans="1:20" ht="75" x14ac:dyDescent="0.25">
      <c r="A1626" s="179"/>
      <c r="B1626" s="51"/>
      <c r="C1626" s="22" t="s">
        <v>1546</v>
      </c>
      <c r="D1626" s="22" t="s">
        <v>1546</v>
      </c>
      <c r="E1626" s="22" t="s">
        <v>1538</v>
      </c>
      <c r="F1626" s="22" t="s">
        <v>1537</v>
      </c>
      <c r="G1626" s="22" t="s">
        <v>1539</v>
      </c>
      <c r="H1626" s="22" t="s">
        <v>1540</v>
      </c>
      <c r="I1626" s="22" t="s">
        <v>1540</v>
      </c>
      <c r="J1626" s="22" t="s">
        <v>1543</v>
      </c>
      <c r="K1626" s="20" t="str">
        <f>IF(Tabela813[[#This Row],[C]]&lt;&gt;"",IF(Tabela813[[#This Row],[RED]]&lt;&gt;"",(Tabela813[[#This Row],[RED]] &amp; "."),"") &amp; CONCATENATE(Tabela813[[#This Row],[C]],".",Tabela813[[#This Row],[O]],".",Tabela813[[#This Row],[E]],".",Tabela813[[#This Row],[D1]],".",Tabela813[[#This Row],[D2]],".",Tabela813[[#This Row],[D3]],".",Tabela813[[#This Row],[T]],".",Tabela813[[#This Row],[D4]]),"")</f>
        <v>2.2.3.1.01.0.0.00</v>
      </c>
      <c r="L1626" s="23" t="s">
        <v>680</v>
      </c>
      <c r="M1626" s="20" t="str">
        <f t="shared" si="35"/>
        <v>S</v>
      </c>
      <c r="N1626" s="20">
        <f>IF(VALUE(Tabela813[[#This Row],[RED]]) &gt; 0,1,0) + IF(VALUE(J1626)&gt;0,8,IF(VALUE(I1626)&gt;0,7,IF(VALUE(H1626)&gt;0,6,IF(VALUE(G1626)&gt;0,5,IF(VALUE(F1626)&gt;0,4,IF(VALUE(E1626)&gt;0,3,IF(VALUE(D1626)&gt;0,2,1)))))))</f>
        <v>5</v>
      </c>
      <c r="O1626" s="22" t="s">
        <v>51</v>
      </c>
      <c r="P1626" s="1" t="s">
        <v>682</v>
      </c>
      <c r="Q1626" s="1"/>
      <c r="R1626" s="39"/>
      <c r="S1626" s="154" t="s">
        <v>158</v>
      </c>
      <c r="T1626" s="7" t="str">
        <f>Tabela813[[#This Row],[NR]]&amp;" - "&amp;Tabela813[[#This Row],[Especificação]]</f>
        <v>2.2.3.1.01.0.0.00 - Alienação de Bens Intangíveis</v>
      </c>
    </row>
    <row r="1627" spans="1:20" ht="75" x14ac:dyDescent="0.25">
      <c r="A1627" s="179"/>
      <c r="B1627" s="51"/>
      <c r="C1627" s="22" t="s">
        <v>1546</v>
      </c>
      <c r="D1627" s="22" t="s">
        <v>1546</v>
      </c>
      <c r="E1627" s="22" t="s">
        <v>1538</v>
      </c>
      <c r="F1627" s="22" t="s">
        <v>1537</v>
      </c>
      <c r="G1627" s="22" t="s">
        <v>1539</v>
      </c>
      <c r="H1627" s="22" t="s">
        <v>1540</v>
      </c>
      <c r="I1627" s="22" t="s">
        <v>1537</v>
      </c>
      <c r="J1627" s="22" t="s">
        <v>1543</v>
      </c>
      <c r="K1627" s="20" t="str">
        <f>IF(Tabela813[[#This Row],[C]]&lt;&gt;"",IF(Tabela813[[#This Row],[RED]]&lt;&gt;"",(Tabela813[[#This Row],[RED]] &amp; "."),"") &amp; CONCATENATE(Tabela813[[#This Row],[C]],".",Tabela813[[#This Row],[O]],".",Tabela813[[#This Row],[E]],".",Tabela813[[#This Row],[D1]],".",Tabela813[[#This Row],[D2]],".",Tabela813[[#This Row],[D3]],".",Tabela813[[#This Row],[T]],".",Tabela813[[#This Row],[D4]]),"")</f>
        <v>2.2.3.1.01.0.1.00</v>
      </c>
      <c r="L1627" s="23" t="s">
        <v>1508</v>
      </c>
      <c r="M1627" s="20" t="str">
        <f t="shared" si="35"/>
        <v>A</v>
      </c>
      <c r="N1627" s="20">
        <f>IF(VALUE(Tabela813[[#This Row],[RED]]) &gt; 0,1,0) + IF(VALUE(J1627)&gt;0,8,IF(VALUE(I1627)&gt;0,7,IF(VALUE(H1627)&gt;0,6,IF(VALUE(G1627)&gt;0,5,IF(VALUE(F1627)&gt;0,4,IF(VALUE(E1627)&gt;0,3,IF(VALUE(D1627)&gt;0,2,1)))))))</f>
        <v>7</v>
      </c>
      <c r="O1627" s="22" t="s">
        <v>51</v>
      </c>
      <c r="P1627" s="1" t="s">
        <v>4240</v>
      </c>
      <c r="Q1627" s="1"/>
      <c r="R1627" s="39"/>
      <c r="S1627" s="154" t="s">
        <v>158</v>
      </c>
      <c r="T1627" s="7" t="str">
        <f>Tabela813[[#This Row],[NR]]&amp;" - "&amp;Tabela813[[#This Row],[Especificação]]</f>
        <v>2.2.3.1.01.0.1.00 - Alienação de Bens Intangíveis - Principal</v>
      </c>
    </row>
    <row r="1628" spans="1:20" ht="75" x14ac:dyDescent="0.25">
      <c r="A1628" s="179"/>
      <c r="B1628" s="51"/>
      <c r="C1628" s="22" t="s">
        <v>1546</v>
      </c>
      <c r="D1628" s="22" t="s">
        <v>1546</v>
      </c>
      <c r="E1628" s="22" t="s">
        <v>1538</v>
      </c>
      <c r="F1628" s="22" t="s">
        <v>1537</v>
      </c>
      <c r="G1628" s="22" t="s">
        <v>1539</v>
      </c>
      <c r="H1628" s="22" t="s">
        <v>1540</v>
      </c>
      <c r="I1628" s="22" t="s">
        <v>1538</v>
      </c>
      <c r="J1628" s="22" t="s">
        <v>1543</v>
      </c>
      <c r="K1628" s="20" t="str">
        <f>IF(Tabela813[[#This Row],[C]]&lt;&gt;"",IF(Tabela813[[#This Row],[RED]]&lt;&gt;"",(Tabela813[[#This Row],[RED]] &amp; "."),"") &amp; CONCATENATE(Tabela813[[#This Row],[C]],".",Tabela813[[#This Row],[O]],".",Tabela813[[#This Row],[E]],".",Tabela813[[#This Row],[D1]],".",Tabela813[[#This Row],[D2]],".",Tabela813[[#This Row],[D3]],".",Tabela813[[#This Row],[T]],".",Tabela813[[#This Row],[D4]]),"")</f>
        <v>2.2.3.1.01.0.3.00</v>
      </c>
      <c r="L1628" s="23" t="s">
        <v>1509</v>
      </c>
      <c r="M1628" s="20" t="str">
        <f t="shared" si="35"/>
        <v>A</v>
      </c>
      <c r="N1628" s="20">
        <f>IF(VALUE(Tabela813[[#This Row],[RED]]) &gt; 0,1,0) + IF(VALUE(J1628)&gt;0,8,IF(VALUE(I1628)&gt;0,7,IF(VALUE(H1628)&gt;0,6,IF(VALUE(G1628)&gt;0,5,IF(VALUE(F1628)&gt;0,4,IF(VALUE(E1628)&gt;0,3,IF(VALUE(D1628)&gt;0,2,1)))))))</f>
        <v>7</v>
      </c>
      <c r="O1628" s="22" t="s">
        <v>51</v>
      </c>
      <c r="P1628" s="1" t="s">
        <v>4232</v>
      </c>
      <c r="Q1628" s="1"/>
      <c r="R1628" s="39"/>
      <c r="S1628" s="154" t="s">
        <v>158</v>
      </c>
      <c r="T1628" s="7" t="str">
        <f>Tabela813[[#This Row],[NR]]&amp;" - "&amp;Tabela813[[#This Row],[Especificação]]</f>
        <v>2.2.3.1.01.0.3.00 - Alienação de Bens Intangíveis - Dívida Ativa</v>
      </c>
    </row>
    <row r="1629" spans="1:20" ht="45" x14ac:dyDescent="0.25">
      <c r="A1629" s="179"/>
      <c r="B1629" s="51"/>
      <c r="C1629" s="22" t="s">
        <v>1546</v>
      </c>
      <c r="D1629" s="22" t="s">
        <v>1538</v>
      </c>
      <c r="E1629" s="22" t="s">
        <v>1540</v>
      </c>
      <c r="F1629" s="22" t="s">
        <v>1540</v>
      </c>
      <c r="G1629" s="22" t="s">
        <v>1543</v>
      </c>
      <c r="H1629" s="22" t="s">
        <v>1540</v>
      </c>
      <c r="I1629" s="22" t="s">
        <v>1540</v>
      </c>
      <c r="J1629" s="22" t="s">
        <v>1543</v>
      </c>
      <c r="K1629" s="20" t="str">
        <f>IF(Tabela813[[#This Row],[C]]&lt;&gt;"",IF(Tabela813[[#This Row],[RED]]&lt;&gt;"",(Tabela813[[#This Row],[RED]] &amp; "."),"") &amp; CONCATENATE(Tabela813[[#This Row],[C]],".",Tabela813[[#This Row],[O]],".",Tabela813[[#This Row],[E]],".",Tabela813[[#This Row],[D1]],".",Tabela813[[#This Row],[D2]],".",Tabela813[[#This Row],[D3]],".",Tabela813[[#This Row],[T]],".",Tabela813[[#This Row],[D4]]),"")</f>
        <v>2.3.0.0.00.0.0.00</v>
      </c>
      <c r="L1629" s="23" t="s">
        <v>683</v>
      </c>
      <c r="M1629" s="20" t="str">
        <f t="shared" si="35"/>
        <v>S</v>
      </c>
      <c r="N1629" s="20">
        <f>IF(VALUE(Tabela813[[#This Row],[RED]]) &gt; 0,1,0) + IF(VALUE(J1629)&gt;0,8,IF(VALUE(I1629)&gt;0,7,IF(VALUE(H1629)&gt;0,6,IF(VALUE(G1629)&gt;0,5,IF(VALUE(F1629)&gt;0,4,IF(VALUE(E1629)&gt;0,3,IF(VALUE(D1629)&gt;0,2,1)))))))</f>
        <v>2</v>
      </c>
      <c r="O1629" s="22" t="s">
        <v>45</v>
      </c>
      <c r="P1629" s="1" t="s">
        <v>684</v>
      </c>
      <c r="Q1629" s="1"/>
      <c r="R1629" s="39"/>
      <c r="S1629" s="154" t="s">
        <v>158</v>
      </c>
      <c r="T1629" s="7" t="str">
        <f>Tabela813[[#This Row],[NR]]&amp;" - "&amp;Tabela813[[#This Row],[Especificação]]</f>
        <v>2.3.0.0.00.0.0.00 - Amortização de Empréstimos</v>
      </c>
    </row>
    <row r="1630" spans="1:20" ht="45" x14ac:dyDescent="0.25">
      <c r="A1630" s="179"/>
      <c r="B1630" s="51"/>
      <c r="C1630" s="22" t="s">
        <v>1546</v>
      </c>
      <c r="D1630" s="22" t="s">
        <v>1538</v>
      </c>
      <c r="E1630" s="22" t="s">
        <v>1537</v>
      </c>
      <c r="F1630" s="22" t="s">
        <v>1540</v>
      </c>
      <c r="G1630" s="22" t="s">
        <v>1543</v>
      </c>
      <c r="H1630" s="22" t="s">
        <v>1540</v>
      </c>
      <c r="I1630" s="22" t="s">
        <v>1540</v>
      </c>
      <c r="J1630" s="22" t="s">
        <v>1543</v>
      </c>
      <c r="K1630" s="20" t="str">
        <f>IF(Tabela813[[#This Row],[C]]&lt;&gt;"",IF(Tabela813[[#This Row],[RED]]&lt;&gt;"",(Tabela813[[#This Row],[RED]] &amp; "."),"") &amp; CONCATENATE(Tabela813[[#This Row],[C]],".",Tabela813[[#This Row],[O]],".",Tabela813[[#This Row],[E]],".",Tabela813[[#This Row],[D1]],".",Tabela813[[#This Row],[D2]],".",Tabela813[[#This Row],[D3]],".",Tabela813[[#This Row],[T]],".",Tabela813[[#This Row],[D4]]),"")</f>
        <v>2.3.1.0.00.0.0.00</v>
      </c>
      <c r="L1630" s="23" t="s">
        <v>683</v>
      </c>
      <c r="M1630" s="20" t="str">
        <f t="shared" si="35"/>
        <v>S</v>
      </c>
      <c r="N1630" s="20">
        <f>IF(VALUE(Tabela813[[#This Row],[RED]]) &gt; 0,1,0) + IF(VALUE(J1630)&gt;0,8,IF(VALUE(I1630)&gt;0,7,IF(VALUE(H1630)&gt;0,6,IF(VALUE(G1630)&gt;0,5,IF(VALUE(F1630)&gt;0,4,IF(VALUE(E1630)&gt;0,3,IF(VALUE(D1630)&gt;0,2,1)))))))</f>
        <v>3</v>
      </c>
      <c r="O1630" s="22" t="s">
        <v>45</v>
      </c>
      <c r="P1630" s="1" t="s">
        <v>684</v>
      </c>
      <c r="Q1630" s="1"/>
      <c r="R1630" s="39"/>
      <c r="S1630" s="154" t="s">
        <v>158</v>
      </c>
      <c r="T1630" s="7" t="str">
        <f>Tabela813[[#This Row],[NR]]&amp;" - "&amp;Tabela813[[#This Row],[Especificação]]</f>
        <v>2.3.1.0.00.0.0.00 - Amortização de Empréstimos</v>
      </c>
    </row>
    <row r="1631" spans="1:20" ht="45" x14ac:dyDescent="0.25">
      <c r="A1631" s="179"/>
      <c r="B1631" s="51"/>
      <c r="C1631" s="22" t="s">
        <v>1546</v>
      </c>
      <c r="D1631" s="22" t="s">
        <v>1538</v>
      </c>
      <c r="E1631" s="22" t="s">
        <v>1537</v>
      </c>
      <c r="F1631" s="22" t="s">
        <v>1537</v>
      </c>
      <c r="G1631" s="22" t="s">
        <v>1543</v>
      </c>
      <c r="H1631" s="22" t="s">
        <v>1540</v>
      </c>
      <c r="I1631" s="22" t="s">
        <v>1540</v>
      </c>
      <c r="J1631" s="22" t="s">
        <v>1543</v>
      </c>
      <c r="K1631" s="20" t="str">
        <f>IF(Tabela813[[#This Row],[C]]&lt;&gt;"",IF(Tabela813[[#This Row],[RED]]&lt;&gt;"",(Tabela813[[#This Row],[RED]] &amp; "."),"") &amp; CONCATENATE(Tabela813[[#This Row],[C]],".",Tabela813[[#This Row],[O]],".",Tabela813[[#This Row],[E]],".",Tabela813[[#This Row],[D1]],".",Tabela813[[#This Row],[D2]],".",Tabela813[[#This Row],[D3]],".",Tabela813[[#This Row],[T]],".",Tabela813[[#This Row],[D4]]),"")</f>
        <v>2.3.1.1.00.0.0.00</v>
      </c>
      <c r="L1631" s="23" t="s">
        <v>683</v>
      </c>
      <c r="M1631" s="20" t="str">
        <f t="shared" si="35"/>
        <v>S</v>
      </c>
      <c r="N1631" s="20">
        <f>IF(VALUE(Tabela813[[#This Row],[RED]]) &gt; 0,1,0) + IF(VALUE(J1631)&gt;0,8,IF(VALUE(I1631)&gt;0,7,IF(VALUE(H1631)&gt;0,6,IF(VALUE(G1631)&gt;0,5,IF(VALUE(F1631)&gt;0,4,IF(VALUE(E1631)&gt;0,3,IF(VALUE(D1631)&gt;0,2,1)))))))</f>
        <v>4</v>
      </c>
      <c r="O1631" s="22" t="s">
        <v>45</v>
      </c>
      <c r="P1631" s="1" t="s">
        <v>684</v>
      </c>
      <c r="Q1631" s="1"/>
      <c r="R1631" s="39"/>
      <c r="S1631" s="154" t="s">
        <v>158</v>
      </c>
      <c r="T1631" s="7" t="str">
        <f>Tabela813[[#This Row],[NR]]&amp;" - "&amp;Tabela813[[#This Row],[Especificação]]</f>
        <v>2.3.1.1.00.0.0.00 - Amortização de Empréstimos</v>
      </c>
    </row>
    <row r="1632" spans="1:20" ht="150" x14ac:dyDescent="0.25">
      <c r="A1632" s="179"/>
      <c r="B1632" s="51"/>
      <c r="C1632" s="22" t="s">
        <v>1546</v>
      </c>
      <c r="D1632" s="22" t="s">
        <v>1538</v>
      </c>
      <c r="E1632" s="22" t="s">
        <v>1537</v>
      </c>
      <c r="F1632" s="22" t="s">
        <v>1537</v>
      </c>
      <c r="G1632" s="22" t="s">
        <v>1551</v>
      </c>
      <c r="H1632" s="22" t="s">
        <v>1540</v>
      </c>
      <c r="I1632" s="22" t="s">
        <v>1540</v>
      </c>
      <c r="J1632" s="22" t="s">
        <v>1543</v>
      </c>
      <c r="K1632" s="20" t="str">
        <f>IF(Tabela813[[#This Row],[C]]&lt;&gt;"",IF(Tabela813[[#This Row],[RED]]&lt;&gt;"",(Tabela813[[#This Row],[RED]] &amp; "."),"") &amp; CONCATENATE(Tabela813[[#This Row],[C]],".",Tabela813[[#This Row],[O]],".",Tabela813[[#This Row],[E]],".",Tabela813[[#This Row],[D1]],".",Tabela813[[#This Row],[D2]],".",Tabela813[[#This Row],[D3]],".",Tabela813[[#This Row],[T]],".",Tabela813[[#This Row],[D4]]),"")</f>
        <v>2.3.1.1.04.0.0.00</v>
      </c>
      <c r="L1632" s="23" t="s">
        <v>686</v>
      </c>
      <c r="M1632" s="20" t="str">
        <f t="shared" si="35"/>
        <v>S</v>
      </c>
      <c r="N1632" s="20">
        <f>IF(VALUE(Tabela813[[#This Row],[RED]]) &gt; 0,1,0) + IF(VALUE(J1632)&gt;0,8,IF(VALUE(I1632)&gt;0,7,IF(VALUE(H1632)&gt;0,6,IF(VALUE(G1632)&gt;0,5,IF(VALUE(F1632)&gt;0,4,IF(VALUE(E1632)&gt;0,3,IF(VALUE(D1632)&gt;0,2,1)))))))</f>
        <v>5</v>
      </c>
      <c r="O1632" s="22" t="s">
        <v>51</v>
      </c>
      <c r="P1632" s="1" t="s">
        <v>687</v>
      </c>
      <c r="Q1632" s="1"/>
      <c r="R1632" s="39"/>
      <c r="S1632" s="154" t="s">
        <v>158</v>
      </c>
      <c r="T1632" s="7" t="str">
        <f>Tabela813[[#This Row],[NR]]&amp;" - "&amp;Tabela813[[#This Row],[Especificação]]</f>
        <v>2.3.1.1.04.0.0.00 - Amortização de Empréstimos - Refinanciamento de Dívidas de Médio e Longo Prazo</v>
      </c>
    </row>
    <row r="1633" spans="1:20" ht="150" x14ac:dyDescent="0.25">
      <c r="A1633" s="179"/>
      <c r="B1633" s="51"/>
      <c r="C1633" s="22" t="s">
        <v>1546</v>
      </c>
      <c r="D1633" s="22" t="s">
        <v>1538</v>
      </c>
      <c r="E1633" s="22" t="s">
        <v>1537</v>
      </c>
      <c r="F1633" s="22" t="s">
        <v>1537</v>
      </c>
      <c r="G1633" s="22" t="s">
        <v>1551</v>
      </c>
      <c r="H1633" s="22" t="s">
        <v>1540</v>
      </c>
      <c r="I1633" s="22" t="s">
        <v>1537</v>
      </c>
      <c r="J1633" s="22" t="s">
        <v>1543</v>
      </c>
      <c r="K1633" s="20" t="str">
        <f>IF(Tabela813[[#This Row],[C]]&lt;&gt;"",IF(Tabela813[[#This Row],[RED]]&lt;&gt;"",(Tabela813[[#This Row],[RED]] &amp; "."),"") &amp; CONCATENATE(Tabela813[[#This Row],[C]],".",Tabela813[[#This Row],[O]],".",Tabela813[[#This Row],[E]],".",Tabela813[[#This Row],[D1]],".",Tabela813[[#This Row],[D2]],".",Tabela813[[#This Row],[D3]],".",Tabela813[[#This Row],[T]],".",Tabela813[[#This Row],[D4]]),"")</f>
        <v>2.3.1.1.04.0.1.00</v>
      </c>
      <c r="L1633" s="23" t="s">
        <v>1510</v>
      </c>
      <c r="M1633" s="20" t="str">
        <f t="shared" si="35"/>
        <v>A</v>
      </c>
      <c r="N1633" s="20">
        <f>IF(VALUE(Tabela813[[#This Row],[RED]]) &gt; 0,1,0) + IF(VALUE(J1633)&gt;0,8,IF(VALUE(I1633)&gt;0,7,IF(VALUE(H1633)&gt;0,6,IF(VALUE(G1633)&gt;0,5,IF(VALUE(F1633)&gt;0,4,IF(VALUE(E1633)&gt;0,3,IF(VALUE(D1633)&gt;0,2,1)))))))</f>
        <v>7</v>
      </c>
      <c r="O1633" s="22" t="s">
        <v>51</v>
      </c>
      <c r="P1633" s="1" t="s">
        <v>687</v>
      </c>
      <c r="Q1633" s="1"/>
      <c r="R1633" s="39"/>
      <c r="S1633" s="154" t="s">
        <v>158</v>
      </c>
      <c r="T1633" s="7" t="str">
        <f>Tabela813[[#This Row],[NR]]&amp;" - "&amp;Tabela813[[#This Row],[Especificação]]</f>
        <v>2.3.1.1.04.0.1.00 - Amortização de Empréstimos - Refinanciamento de Dívidas de Médio e Longo Prazo - Principal</v>
      </c>
    </row>
    <row r="1634" spans="1:20" ht="30" x14ac:dyDescent="0.25">
      <c r="A1634" s="179"/>
      <c r="B1634" s="51"/>
      <c r="C1634" s="22" t="s">
        <v>1546</v>
      </c>
      <c r="D1634" s="22" t="s">
        <v>1538</v>
      </c>
      <c r="E1634" s="22" t="s">
        <v>1537</v>
      </c>
      <c r="F1634" s="22" t="s">
        <v>1537</v>
      </c>
      <c r="G1634" s="22" t="s">
        <v>1554</v>
      </c>
      <c r="H1634" s="22" t="s">
        <v>1540</v>
      </c>
      <c r="I1634" s="22" t="s">
        <v>1540</v>
      </c>
      <c r="J1634" s="22" t="s">
        <v>1543</v>
      </c>
      <c r="K1634" s="20" t="str">
        <f>IF(Tabela813[[#This Row],[C]]&lt;&gt;"",IF(Tabela813[[#This Row],[RED]]&lt;&gt;"",(Tabela813[[#This Row],[RED]] &amp; "."),"") &amp; CONCATENATE(Tabela813[[#This Row],[C]],".",Tabela813[[#This Row],[O]],".",Tabela813[[#This Row],[E]],".",Tabela813[[#This Row],[D1]],".",Tabela813[[#This Row],[D2]],".",Tabela813[[#This Row],[D3]],".",Tabela813[[#This Row],[T]],".",Tabela813[[#This Row],[D4]]),"")</f>
        <v>2.3.1.1.06.0.0.00</v>
      </c>
      <c r="L1634" s="23" t="s">
        <v>689</v>
      </c>
      <c r="M1634" s="20" t="str">
        <f t="shared" si="35"/>
        <v>S</v>
      </c>
      <c r="N1634" s="20">
        <f>IF(VALUE(Tabela813[[#This Row],[RED]]) &gt; 0,1,0) + IF(VALUE(J1634)&gt;0,8,IF(VALUE(I1634)&gt;0,7,IF(VALUE(H1634)&gt;0,6,IF(VALUE(G1634)&gt;0,5,IF(VALUE(F1634)&gt;0,4,IF(VALUE(E1634)&gt;0,3,IF(VALUE(D1634)&gt;0,2,1)))))))</f>
        <v>5</v>
      </c>
      <c r="O1634" s="22" t="s">
        <v>51</v>
      </c>
      <c r="P1634" s="1" t="s">
        <v>690</v>
      </c>
      <c r="Q1634" s="1"/>
      <c r="R1634" s="39"/>
      <c r="S1634" s="154" t="s">
        <v>158</v>
      </c>
      <c r="T1634" s="7" t="str">
        <f>Tabela813[[#This Row],[NR]]&amp;" - "&amp;Tabela813[[#This Row],[Especificação]]</f>
        <v>2.3.1.1.06.0.0.00 - Amortização de Empréstimos Contratuais</v>
      </c>
    </row>
    <row r="1635" spans="1:20" ht="30" x14ac:dyDescent="0.25">
      <c r="A1635" s="179"/>
      <c r="B1635" s="51"/>
      <c r="C1635" s="22" t="s">
        <v>1546</v>
      </c>
      <c r="D1635" s="22" t="s">
        <v>1538</v>
      </c>
      <c r="E1635" s="22" t="s">
        <v>1537</v>
      </c>
      <c r="F1635" s="22" t="s">
        <v>1537</v>
      </c>
      <c r="G1635" s="22" t="s">
        <v>1554</v>
      </c>
      <c r="H1635" s="22" t="s">
        <v>1540</v>
      </c>
      <c r="I1635" s="22" t="s">
        <v>1537</v>
      </c>
      <c r="J1635" s="22" t="s">
        <v>1543</v>
      </c>
      <c r="K1635" s="20" t="str">
        <f>IF(Tabela813[[#This Row],[C]]&lt;&gt;"",IF(Tabela813[[#This Row],[RED]]&lt;&gt;"",(Tabela813[[#This Row],[RED]] &amp; "."),"") &amp; CONCATENATE(Tabela813[[#This Row],[C]],".",Tabela813[[#This Row],[O]],".",Tabela813[[#This Row],[E]],".",Tabela813[[#This Row],[D1]],".",Tabela813[[#This Row],[D2]],".",Tabela813[[#This Row],[D3]],".",Tabela813[[#This Row],[T]],".",Tabela813[[#This Row],[D4]]),"")</f>
        <v>2.3.1.1.06.0.1.00</v>
      </c>
      <c r="L1635" s="23" t="s">
        <v>1511</v>
      </c>
      <c r="M1635" s="20" t="str">
        <f t="shared" si="35"/>
        <v>A</v>
      </c>
      <c r="N1635" s="20">
        <f>IF(VALUE(Tabela813[[#This Row],[RED]]) &gt; 0,1,0) + IF(VALUE(J1635)&gt;0,8,IF(VALUE(I1635)&gt;0,7,IF(VALUE(H1635)&gt;0,6,IF(VALUE(G1635)&gt;0,5,IF(VALUE(F1635)&gt;0,4,IF(VALUE(E1635)&gt;0,3,IF(VALUE(D1635)&gt;0,2,1)))))))</f>
        <v>7</v>
      </c>
      <c r="O1635" s="22" t="s">
        <v>51</v>
      </c>
      <c r="P1635" s="1" t="s">
        <v>690</v>
      </c>
      <c r="Q1635" s="1"/>
      <c r="R1635" s="39"/>
      <c r="S1635" s="154" t="s">
        <v>158</v>
      </c>
      <c r="T1635" s="7" t="str">
        <f>Tabela813[[#This Row],[NR]]&amp;" - "&amp;Tabela813[[#This Row],[Especificação]]</f>
        <v>2.3.1.1.06.0.1.00 - Amortização de Empréstimos Contratuais - Principal</v>
      </c>
    </row>
    <row r="1636" spans="1:20" x14ac:dyDescent="0.25">
      <c r="A1636" s="179"/>
      <c r="B1636" s="51"/>
      <c r="C1636" s="22">
        <v>2</v>
      </c>
      <c r="D1636" s="22" t="s">
        <v>1538</v>
      </c>
      <c r="E1636" s="22" t="s">
        <v>1537</v>
      </c>
      <c r="F1636" s="22" t="s">
        <v>1537</v>
      </c>
      <c r="G1636" s="22" t="s">
        <v>1554</v>
      </c>
      <c r="H1636" s="22" t="s">
        <v>1540</v>
      </c>
      <c r="I1636" s="22" t="s">
        <v>1538</v>
      </c>
      <c r="J1636" s="22" t="s">
        <v>1543</v>
      </c>
      <c r="K1636" s="20" t="str">
        <f>IF(Tabela813[[#This Row],[C]]&lt;&gt;"",IF(Tabela813[[#This Row],[RED]]&lt;&gt;"",(Tabela813[[#This Row],[RED]] &amp; "."),"") &amp; CONCATENATE(Tabela813[[#This Row],[C]],".",Tabela813[[#This Row],[O]],".",Tabela813[[#This Row],[E]],".",Tabela813[[#This Row],[D1]],".",Tabela813[[#This Row],[D2]],".",Tabela813[[#This Row],[D3]],".",Tabela813[[#This Row],[T]],".",Tabela813[[#This Row],[D4]]),"")</f>
        <v>2.3.1.1.06.0.3.00</v>
      </c>
      <c r="L1636" s="23" t="s">
        <v>1572</v>
      </c>
      <c r="M1636" s="20" t="str">
        <f t="shared" si="35"/>
        <v>A</v>
      </c>
      <c r="N1636" s="20">
        <f>IF(VALUE(Tabela813[[#This Row],[RED]]) &gt; 0,1,0) + IF(VALUE(J1636)&gt;0,8,IF(VALUE(I1636)&gt;0,7,IF(VALUE(H1636)&gt;0,6,IF(VALUE(G1636)&gt;0,5,IF(VALUE(F1636)&gt;0,4,IF(VALUE(E1636)&gt;0,3,IF(VALUE(D1636)&gt;0,2,1)))))))</f>
        <v>7</v>
      </c>
      <c r="O1636" s="22"/>
      <c r="P1636" s="1" t="s">
        <v>158</v>
      </c>
      <c r="Q1636" s="1"/>
      <c r="R1636" s="39"/>
      <c r="S1636" s="154" t="s">
        <v>158</v>
      </c>
      <c r="T1636" s="7" t="str">
        <f>Tabela813[[#This Row],[NR]]&amp;" - "&amp;Tabela813[[#This Row],[Especificação]]</f>
        <v>2.3.1.1.06.0.3.00 - Amortização de Empréstimos Contratuais - Dívida Ativa</v>
      </c>
    </row>
    <row r="1637" spans="1:20" x14ac:dyDescent="0.25">
      <c r="A1637" s="196"/>
      <c r="B1637" s="51"/>
      <c r="C1637" s="22" t="s">
        <v>1546</v>
      </c>
      <c r="D1637" s="22" t="s">
        <v>1538</v>
      </c>
      <c r="E1637" s="22" t="s">
        <v>1537</v>
      </c>
      <c r="F1637" s="22" t="s">
        <v>1537</v>
      </c>
      <c r="G1637" s="22" t="s">
        <v>1555</v>
      </c>
      <c r="H1637" s="22" t="s">
        <v>1540</v>
      </c>
      <c r="I1637" s="22" t="s">
        <v>1540</v>
      </c>
      <c r="J1637" s="22" t="s">
        <v>1543</v>
      </c>
      <c r="K1637" s="20" t="str">
        <f>IF(Tabela813[[#This Row],[C]]&lt;&gt;"",IF(Tabela813[[#This Row],[RED]]&lt;&gt;"",(Tabela813[[#This Row],[RED]] &amp; "."),"") &amp; CONCATENATE(Tabela813[[#This Row],[C]],".",Tabela813[[#This Row],[O]],".",Tabela813[[#This Row],[E]],".",Tabela813[[#This Row],[D1]],".",Tabela813[[#This Row],[D2]],".",Tabela813[[#This Row],[D3]],".",Tabela813[[#This Row],[T]],".",Tabela813[[#This Row],[D4]]),"")</f>
        <v>2.3.1.1.07.0.0.00</v>
      </c>
      <c r="L1637" s="23" t="s">
        <v>691</v>
      </c>
      <c r="M1637" s="20" t="str">
        <f t="shared" si="35"/>
        <v>S</v>
      </c>
      <c r="N1637" s="20">
        <f>IF(VALUE(Tabela813[[#This Row],[RED]]) &gt; 0,1,0) + IF(VALUE(J1637)&gt;0,8,IF(VALUE(I1637)&gt;0,7,IF(VALUE(H1637)&gt;0,6,IF(VALUE(G1637)&gt;0,5,IF(VALUE(F1637)&gt;0,4,IF(VALUE(E1637)&gt;0,3,IF(VALUE(D1637)&gt;0,2,1)))))))</f>
        <v>5</v>
      </c>
      <c r="O1637" s="22" t="s">
        <v>51</v>
      </c>
      <c r="P1637" s="1" t="s">
        <v>692</v>
      </c>
      <c r="Q1637" s="1"/>
      <c r="R1637" s="39"/>
      <c r="S1637" s="154" t="s">
        <v>158</v>
      </c>
      <c r="T1637" s="7" t="str">
        <f>Tabela813[[#This Row],[NR]]&amp;" - "&amp;Tabela813[[#This Row],[Especificação]]</f>
        <v>2.3.1.1.07.0.0.00 - Amortização de Financiamentos</v>
      </c>
    </row>
    <row r="1638" spans="1:20" x14ac:dyDescent="0.25">
      <c r="A1638" s="196"/>
      <c r="B1638" s="51"/>
      <c r="C1638" s="22" t="s">
        <v>1546</v>
      </c>
      <c r="D1638" s="22" t="s">
        <v>1538</v>
      </c>
      <c r="E1638" s="22" t="s">
        <v>1537</v>
      </c>
      <c r="F1638" s="22" t="s">
        <v>1537</v>
      </c>
      <c r="G1638" s="22" t="s">
        <v>1555</v>
      </c>
      <c r="H1638" s="22" t="s">
        <v>1537</v>
      </c>
      <c r="I1638" s="22" t="s">
        <v>1540</v>
      </c>
      <c r="J1638" s="22" t="s">
        <v>1543</v>
      </c>
      <c r="K1638" s="20" t="str">
        <f>IF(Tabela813[[#This Row],[C]]&lt;&gt;"",IF(Tabela813[[#This Row],[RED]]&lt;&gt;"",(Tabela813[[#This Row],[RED]] &amp; "."),"") &amp; CONCATENATE(Tabela813[[#This Row],[C]],".",Tabela813[[#This Row],[O]],".",Tabela813[[#This Row],[E]],".",Tabela813[[#This Row],[D1]],".",Tabela813[[#This Row],[D2]],".",Tabela813[[#This Row],[D3]],".",Tabela813[[#This Row],[T]],".",Tabela813[[#This Row],[D4]]),"")</f>
        <v>2.3.1.1.07.1.0.00</v>
      </c>
      <c r="L1638" s="23" t="s">
        <v>693</v>
      </c>
      <c r="M1638" s="20" t="str">
        <f t="shared" si="35"/>
        <v>S</v>
      </c>
      <c r="N1638" s="20">
        <f>IF(VALUE(Tabela813[[#This Row],[RED]]) &gt; 0,1,0) + IF(VALUE(J1638)&gt;0,8,IF(VALUE(I1638)&gt;0,7,IF(VALUE(H1638)&gt;0,6,IF(VALUE(G1638)&gt;0,5,IF(VALUE(F1638)&gt;0,4,IF(VALUE(E1638)&gt;0,3,IF(VALUE(D1638)&gt;0,2,1)))))))</f>
        <v>6</v>
      </c>
      <c r="O1638" s="22" t="s">
        <v>51</v>
      </c>
      <c r="P1638" s="1" t="s">
        <v>694</v>
      </c>
      <c r="Q1638" s="1"/>
      <c r="R1638" s="39"/>
      <c r="S1638" s="154" t="s">
        <v>158</v>
      </c>
      <c r="T1638" s="7" t="str">
        <f>Tabela813[[#This Row],[NR]]&amp;" - "&amp;Tabela813[[#This Row],[Especificação]]</f>
        <v>2.3.1.1.07.1.0.00 - Amortização de Financiamentos em Geral</v>
      </c>
    </row>
    <row r="1639" spans="1:20" x14ac:dyDescent="0.25">
      <c r="A1639" s="182"/>
      <c r="B1639" s="51"/>
      <c r="C1639" s="22" t="s">
        <v>1546</v>
      </c>
      <c r="D1639" s="22" t="s">
        <v>1538</v>
      </c>
      <c r="E1639" s="22" t="s">
        <v>1537</v>
      </c>
      <c r="F1639" s="22" t="s">
        <v>1537</v>
      </c>
      <c r="G1639" s="22" t="s">
        <v>1555</v>
      </c>
      <c r="H1639" s="22" t="s">
        <v>1537</v>
      </c>
      <c r="I1639" s="22" t="s">
        <v>1537</v>
      </c>
      <c r="J1639" s="22" t="s">
        <v>1543</v>
      </c>
      <c r="K1639" s="20" t="str">
        <f>IF(Tabela813[[#This Row],[C]]&lt;&gt;"",IF(Tabela813[[#This Row],[RED]]&lt;&gt;"",(Tabela813[[#This Row],[RED]] &amp; "."),"") &amp; CONCATENATE(Tabela813[[#This Row],[C]],".",Tabela813[[#This Row],[O]],".",Tabela813[[#This Row],[E]],".",Tabela813[[#This Row],[D1]],".",Tabela813[[#This Row],[D2]],".",Tabela813[[#This Row],[D3]],".",Tabela813[[#This Row],[T]],".",Tabela813[[#This Row],[D4]]),"")</f>
        <v>2.3.1.1.07.1.1.00</v>
      </c>
      <c r="L1639" s="23" t="s">
        <v>1512</v>
      </c>
      <c r="M1639" s="20" t="str">
        <f t="shared" si="35"/>
        <v>A</v>
      </c>
      <c r="N1639" s="20">
        <f>IF(VALUE(Tabela813[[#This Row],[RED]]) &gt; 0,1,0) + IF(VALUE(J1639)&gt;0,8,IF(VALUE(I1639)&gt;0,7,IF(VALUE(H1639)&gt;0,6,IF(VALUE(G1639)&gt;0,5,IF(VALUE(F1639)&gt;0,4,IF(VALUE(E1639)&gt;0,3,IF(VALUE(D1639)&gt;0,2,1)))))))</f>
        <v>7</v>
      </c>
      <c r="O1639" s="22" t="s">
        <v>51</v>
      </c>
      <c r="P1639" s="1" t="s">
        <v>694</v>
      </c>
      <c r="Q1639" s="1"/>
      <c r="R1639" s="39"/>
      <c r="S1639" s="154" t="s">
        <v>158</v>
      </c>
      <c r="T1639" s="7" t="str">
        <f>Tabela813[[#This Row],[NR]]&amp;" - "&amp;Tabela813[[#This Row],[Especificação]]</f>
        <v>2.3.1.1.07.1.1.00 - Amortização de Financiamentos em Geral - Principal</v>
      </c>
    </row>
    <row r="1640" spans="1:20" x14ac:dyDescent="0.25">
      <c r="A1640" s="182"/>
      <c r="B1640" s="51"/>
      <c r="C1640" s="22">
        <v>2</v>
      </c>
      <c r="D1640" s="22" t="s">
        <v>1538</v>
      </c>
      <c r="E1640" s="22" t="s">
        <v>1537</v>
      </c>
      <c r="F1640" s="22" t="s">
        <v>1537</v>
      </c>
      <c r="G1640" s="22" t="s">
        <v>1555</v>
      </c>
      <c r="H1640" s="22" t="s">
        <v>1537</v>
      </c>
      <c r="I1640" s="22" t="s">
        <v>1538</v>
      </c>
      <c r="J1640" s="22" t="s">
        <v>1543</v>
      </c>
      <c r="K1640" s="20" t="str">
        <f>IF(Tabela813[[#This Row],[C]]&lt;&gt;"",IF(Tabela813[[#This Row],[RED]]&lt;&gt;"",(Tabela813[[#This Row],[RED]] &amp; "."),"") &amp; CONCATENATE(Tabela813[[#This Row],[C]],".",Tabela813[[#This Row],[O]],".",Tabela813[[#This Row],[E]],".",Tabela813[[#This Row],[D1]],".",Tabela813[[#This Row],[D2]],".",Tabela813[[#This Row],[D3]],".",Tabela813[[#This Row],[T]],".",Tabela813[[#This Row],[D4]]),"")</f>
        <v>2.3.1.1.07.1.3.00</v>
      </c>
      <c r="L1640" s="23" t="s">
        <v>1573</v>
      </c>
      <c r="M1640" s="20" t="str">
        <f t="shared" si="35"/>
        <v>A</v>
      </c>
      <c r="N1640" s="20">
        <f>IF(VALUE(Tabela813[[#This Row],[RED]]) &gt; 0,1,0) + IF(VALUE(J1640)&gt;0,8,IF(VALUE(I1640)&gt;0,7,IF(VALUE(H1640)&gt;0,6,IF(VALUE(G1640)&gt;0,5,IF(VALUE(F1640)&gt;0,4,IF(VALUE(E1640)&gt;0,3,IF(VALUE(D1640)&gt;0,2,1)))))))</f>
        <v>7</v>
      </c>
      <c r="O1640" s="22"/>
      <c r="P1640" s="1" t="s">
        <v>158</v>
      </c>
      <c r="Q1640" s="1"/>
      <c r="R1640" s="39"/>
      <c r="S1640" s="154" t="s">
        <v>158</v>
      </c>
      <c r="T1640" s="7" t="str">
        <f>Tabela813[[#This Row],[NR]]&amp;" - "&amp;Tabela813[[#This Row],[Especificação]]</f>
        <v>2.3.1.1.07.1.3.00 - Amortização de Financiamentos em Geral - Dívida Ativa</v>
      </c>
    </row>
    <row r="1641" spans="1:20" ht="45" x14ac:dyDescent="0.25">
      <c r="A1641" s="182"/>
      <c r="B1641" s="51"/>
      <c r="C1641" s="22" t="s">
        <v>1546</v>
      </c>
      <c r="D1641" s="22" t="s">
        <v>1547</v>
      </c>
      <c r="E1641" s="22" t="s">
        <v>1540</v>
      </c>
      <c r="F1641" s="22" t="s">
        <v>1540</v>
      </c>
      <c r="G1641" s="22" t="s">
        <v>1543</v>
      </c>
      <c r="H1641" s="22" t="s">
        <v>1540</v>
      </c>
      <c r="I1641" s="22" t="s">
        <v>1540</v>
      </c>
      <c r="J1641" s="22" t="s">
        <v>1543</v>
      </c>
      <c r="K1641" s="20" t="str">
        <f>IF(Tabela813[[#This Row],[C]]&lt;&gt;"",IF(Tabela813[[#This Row],[RED]]&lt;&gt;"",(Tabela813[[#This Row],[RED]] &amp; "."),"") &amp; CONCATENATE(Tabela813[[#This Row],[C]],".",Tabela813[[#This Row],[O]],".",Tabela813[[#This Row],[E]],".",Tabela813[[#This Row],[D1]],".",Tabela813[[#This Row],[D2]],".",Tabela813[[#This Row],[D3]],".",Tabela813[[#This Row],[T]],".",Tabela813[[#This Row],[D4]]),"")</f>
        <v>2.4.0.0.00.0.0.00</v>
      </c>
      <c r="L1641" s="23" t="s">
        <v>695</v>
      </c>
      <c r="M1641" s="20" t="str">
        <f t="shared" si="35"/>
        <v>S</v>
      </c>
      <c r="N1641" s="20">
        <f>IF(VALUE(Tabela813[[#This Row],[RED]]) &gt; 0,1,0) + IF(VALUE(J1641)&gt;0,8,IF(VALUE(I1641)&gt;0,7,IF(VALUE(H1641)&gt;0,6,IF(VALUE(G1641)&gt;0,5,IF(VALUE(F1641)&gt;0,4,IF(VALUE(E1641)&gt;0,3,IF(VALUE(D1641)&gt;0,2,1)))))))</f>
        <v>2</v>
      </c>
      <c r="O1641" s="22" t="s">
        <v>45</v>
      </c>
      <c r="P1641" s="1" t="s">
        <v>696</v>
      </c>
      <c r="Q1641" s="1"/>
      <c r="R1641" s="39"/>
      <c r="S1641" s="154" t="s">
        <v>158</v>
      </c>
      <c r="T1641" s="7" t="str">
        <f>Tabela813[[#This Row],[NR]]&amp;" - "&amp;Tabela813[[#This Row],[Especificação]]</f>
        <v>2.4.0.0.00.0.0.00 - Transferências de Capital</v>
      </c>
    </row>
    <row r="1642" spans="1:20" ht="45" x14ac:dyDescent="0.25">
      <c r="A1642" s="179"/>
      <c r="B1642" s="51"/>
      <c r="C1642" s="22" t="s">
        <v>1546</v>
      </c>
      <c r="D1642" s="22" t="s">
        <v>1547</v>
      </c>
      <c r="E1642" s="22" t="s">
        <v>1537</v>
      </c>
      <c r="F1642" s="22" t="s">
        <v>1540</v>
      </c>
      <c r="G1642" s="22" t="s">
        <v>1543</v>
      </c>
      <c r="H1642" s="22" t="s">
        <v>1540</v>
      </c>
      <c r="I1642" s="22" t="s">
        <v>1540</v>
      </c>
      <c r="J1642" s="22" t="s">
        <v>1543</v>
      </c>
      <c r="K1642" s="20" t="str">
        <f>IF(Tabela813[[#This Row],[C]]&lt;&gt;"",IF(Tabela813[[#This Row],[RED]]&lt;&gt;"",(Tabela813[[#This Row],[RED]] &amp; "."),"") &amp; CONCATENATE(Tabela813[[#This Row],[C]],".",Tabela813[[#This Row],[O]],".",Tabela813[[#This Row],[E]],".",Tabela813[[#This Row],[D1]],".",Tabela813[[#This Row],[D2]],".",Tabela813[[#This Row],[D3]],".",Tabela813[[#This Row],[T]],".",Tabela813[[#This Row],[D4]]),"")</f>
        <v>2.4.1.0.00.0.0.00</v>
      </c>
      <c r="L1642" s="23" t="s">
        <v>3743</v>
      </c>
      <c r="M1642" s="20" t="str">
        <f t="shared" si="35"/>
        <v>S</v>
      </c>
      <c r="N1642" s="20">
        <f>IF(VALUE(Tabela813[[#This Row],[RED]]) &gt; 0,1,0) + IF(VALUE(J1642)&gt;0,8,IF(VALUE(I1642)&gt;0,7,IF(VALUE(H1642)&gt;0,6,IF(VALUE(G1642)&gt;0,5,IF(VALUE(F1642)&gt;0,4,IF(VALUE(E1642)&gt;0,3,IF(VALUE(D1642)&gt;0,2,1)))))))</f>
        <v>3</v>
      </c>
      <c r="O1642" s="22" t="s">
        <v>45</v>
      </c>
      <c r="P1642" s="1" t="s">
        <v>697</v>
      </c>
      <c r="Q1642" s="1"/>
      <c r="R1642" s="39"/>
      <c r="S1642" s="154" t="s">
        <v>158</v>
      </c>
      <c r="T1642" s="7" t="str">
        <f>Tabela813[[#This Row],[NR]]&amp;" - "&amp;Tabela813[[#This Row],[Especificação]]</f>
        <v>2.4.1.0.00.0.0.00 - Transferências da União e de Suas Entidades</v>
      </c>
    </row>
    <row r="1643" spans="1:20" x14ac:dyDescent="0.25">
      <c r="A1643" s="179"/>
      <c r="B1643" s="51"/>
      <c r="C1643" s="22" t="s">
        <v>1546</v>
      </c>
      <c r="D1643" s="22" t="s">
        <v>1547</v>
      </c>
      <c r="E1643" s="22" t="s">
        <v>1537</v>
      </c>
      <c r="F1643" s="22" t="s">
        <v>1537</v>
      </c>
      <c r="G1643" s="22" t="s">
        <v>1543</v>
      </c>
      <c r="H1643" s="22" t="s">
        <v>1540</v>
      </c>
      <c r="I1643" s="22" t="s">
        <v>1540</v>
      </c>
      <c r="J1643" s="22" t="s">
        <v>1543</v>
      </c>
      <c r="K1643" s="20" t="str">
        <f>IF(Tabela813[[#This Row],[C]]&lt;&gt;"",IF(Tabela813[[#This Row],[RED]]&lt;&gt;"",(Tabela813[[#This Row],[RED]] &amp; "."),"") &amp; CONCATENATE(Tabela813[[#This Row],[C]],".",Tabela813[[#This Row],[O]],".",Tabela813[[#This Row],[E]],".",Tabela813[[#This Row],[D1]],".",Tabela813[[#This Row],[D2]],".",Tabela813[[#This Row],[D3]],".",Tabela813[[#This Row],[T]],".",Tabela813[[#This Row],[D4]]),"")</f>
        <v>2.4.1.1.00.0.0.00</v>
      </c>
      <c r="L1643" s="23" t="s">
        <v>698</v>
      </c>
      <c r="M1643" s="20" t="str">
        <f t="shared" si="35"/>
        <v>S</v>
      </c>
      <c r="N1643" s="20">
        <f>IF(VALUE(Tabela813[[#This Row],[RED]]) &gt; 0,1,0) + IF(VALUE(J1643)&gt;0,8,IF(VALUE(I1643)&gt;0,7,IF(VALUE(H1643)&gt;0,6,IF(VALUE(G1643)&gt;0,5,IF(VALUE(F1643)&gt;0,4,IF(VALUE(E1643)&gt;0,3,IF(VALUE(D1643)&gt;0,2,1)))))))</f>
        <v>4</v>
      </c>
      <c r="O1643" s="22" t="s">
        <v>45</v>
      </c>
      <c r="P1643" s="1" t="s">
        <v>3083</v>
      </c>
      <c r="Q1643" s="1"/>
      <c r="R1643" s="39"/>
      <c r="S1643" s="154" t="s">
        <v>158</v>
      </c>
      <c r="T1643" s="7" t="str">
        <f>Tabela813[[#This Row],[NR]]&amp;" - "&amp;Tabela813[[#This Row],[Especificação]]</f>
        <v>2.4.1.1.00.0.0.00 - Transferências de Recursos do Sistema Único de Saúde - SUS</v>
      </c>
    </row>
    <row r="1644" spans="1:20" ht="45" x14ac:dyDescent="0.25">
      <c r="A1644" s="179"/>
      <c r="B1644" s="51"/>
      <c r="C1644" s="22" t="s">
        <v>1546</v>
      </c>
      <c r="D1644" s="22" t="s">
        <v>1547</v>
      </c>
      <c r="E1644" s="22" t="s">
        <v>1537</v>
      </c>
      <c r="F1644" s="22" t="s">
        <v>1537</v>
      </c>
      <c r="G1644" s="22" t="s">
        <v>1570</v>
      </c>
      <c r="H1644" s="22" t="s">
        <v>1540</v>
      </c>
      <c r="I1644" s="22" t="s">
        <v>1540</v>
      </c>
      <c r="J1644" s="22" t="s">
        <v>1543</v>
      </c>
      <c r="K1644" s="20" t="str">
        <f>IF(Tabela813[[#This Row],[C]]&lt;&gt;"",IF(Tabela813[[#This Row],[RED]]&lt;&gt;"",(Tabela813[[#This Row],[RED]] &amp; "."),"") &amp; CONCATENATE(Tabela813[[#This Row],[C]],".",Tabela813[[#This Row],[O]],".",Tabela813[[#This Row],[E]],".",Tabela813[[#This Row],[D1]],".",Tabela813[[#This Row],[D2]],".",Tabela813[[#This Row],[D3]],".",Tabela813[[#This Row],[T]],".",Tabela813[[#This Row],[D4]]),"")</f>
        <v>2.4.1.1.50.0.0.00</v>
      </c>
      <c r="L1644" s="23" t="s">
        <v>6278</v>
      </c>
      <c r="M1644" s="20" t="str">
        <f t="shared" si="35"/>
        <v>S</v>
      </c>
      <c r="N1644" s="20">
        <f>IF(VALUE(Tabela813[[#This Row],[RED]]) &gt; 0,1,0) + IF(VALUE(J1644)&gt;0,8,IF(VALUE(I1644)&gt;0,7,IF(VALUE(H1644)&gt;0,6,IF(VALUE(G1644)&gt;0,5,IF(VALUE(F1644)&gt;0,4,IF(VALUE(E1644)&gt;0,3,IF(VALUE(D1644)&gt;0,2,1)))))))</f>
        <v>5</v>
      </c>
      <c r="O1644" s="22" t="s">
        <v>55</v>
      </c>
      <c r="P1644" s="1" t="s">
        <v>700</v>
      </c>
      <c r="Q1644" s="1"/>
      <c r="R1644" s="39"/>
      <c r="S1644" s="154" t="s">
        <v>158</v>
      </c>
      <c r="T1644" s="7" t="str">
        <f>Tabela813[[#This Row],[NR]]&amp;" - "&amp;Tabela813[[#This Row],[Especificação]]</f>
        <v>2.4.1.1.50.0.0.00 - Transferências de Recursos do Sistema Único de Saúde - SUS - Fundo a Fundo - Bloco de Manutenção das Ações e Serviços Públicos de Saúde</v>
      </c>
    </row>
    <row r="1645" spans="1:20" ht="45" x14ac:dyDescent="0.25">
      <c r="A1645" s="179"/>
      <c r="B1645" s="51"/>
      <c r="C1645" s="22" t="s">
        <v>1546</v>
      </c>
      <c r="D1645" s="22" t="s">
        <v>1547</v>
      </c>
      <c r="E1645" s="22" t="s">
        <v>1537</v>
      </c>
      <c r="F1645" s="22" t="s">
        <v>1537</v>
      </c>
      <c r="G1645" s="22" t="s">
        <v>1570</v>
      </c>
      <c r="H1645" s="22" t="s">
        <v>1537</v>
      </c>
      <c r="I1645" s="22" t="s">
        <v>1540</v>
      </c>
      <c r="J1645" s="22" t="s">
        <v>1543</v>
      </c>
      <c r="K1645" s="20" t="str">
        <f>IF(Tabela813[[#This Row],[C]]&lt;&gt;"",IF(Tabela813[[#This Row],[RED]]&lt;&gt;"",(Tabela813[[#This Row],[RED]] &amp; "."),"") &amp; CONCATENATE(Tabela813[[#This Row],[C]],".",Tabela813[[#This Row],[O]],".",Tabela813[[#This Row],[E]],".",Tabela813[[#This Row],[D1]],".",Tabela813[[#This Row],[D2]],".",Tabela813[[#This Row],[D3]],".",Tabela813[[#This Row],[T]],".",Tabela813[[#This Row],[D4]]),"")</f>
        <v>2.4.1.1.50.1.0.00</v>
      </c>
      <c r="L1645" s="23" t="s">
        <v>6173</v>
      </c>
      <c r="M1645" s="20" t="str">
        <f t="shared" si="35"/>
        <v>S</v>
      </c>
      <c r="N1645" s="20">
        <f>IF(VALUE(Tabela813[[#This Row],[RED]]) &gt; 0,1,0) + IF(VALUE(J1645)&gt;0,8,IF(VALUE(I1645)&gt;0,7,IF(VALUE(H1645)&gt;0,6,IF(VALUE(G1645)&gt;0,5,IF(VALUE(F1645)&gt;0,4,IF(VALUE(E1645)&gt;0,3,IF(VALUE(D1645)&gt;0,2,1)))))))</f>
        <v>6</v>
      </c>
      <c r="O1645" s="22" t="s">
        <v>55</v>
      </c>
      <c r="P1645" s="1" t="s">
        <v>701</v>
      </c>
      <c r="Q1645" s="1"/>
      <c r="R1645" s="39"/>
      <c r="S1645" s="154" t="s">
        <v>158</v>
      </c>
      <c r="T1645" s="7" t="str">
        <f>Tabela813[[#This Row],[NR]]&amp;" - "&amp;Tabela813[[#This Row],[Especificação]]</f>
        <v>2.4.1.1.50.1.0.00 - Transferências de Recursos do Bloco de Manutenção das Ações e Serviços Públicos de Saúde - Atenção Primária</v>
      </c>
    </row>
    <row r="1646" spans="1:20" ht="45" x14ac:dyDescent="0.25">
      <c r="A1646" s="179"/>
      <c r="B1646" s="51"/>
      <c r="C1646" s="22" t="s">
        <v>1546</v>
      </c>
      <c r="D1646" s="22" t="s">
        <v>1547</v>
      </c>
      <c r="E1646" s="22" t="s">
        <v>1537</v>
      </c>
      <c r="F1646" s="22" t="s">
        <v>1537</v>
      </c>
      <c r="G1646" s="22" t="s">
        <v>1570</v>
      </c>
      <c r="H1646" s="22" t="s">
        <v>1537</v>
      </c>
      <c r="I1646" s="22" t="s">
        <v>1537</v>
      </c>
      <c r="J1646" s="22" t="s">
        <v>1543</v>
      </c>
      <c r="K1646" s="20" t="str">
        <f>IF(Tabela813[[#This Row],[C]]&lt;&gt;"",IF(Tabela813[[#This Row],[RED]]&lt;&gt;"",(Tabela813[[#This Row],[RED]] &amp; "."),"") &amp; CONCATENATE(Tabela813[[#This Row],[C]],".",Tabela813[[#This Row],[O]],".",Tabela813[[#This Row],[E]],".",Tabela813[[#This Row],[D1]],".",Tabela813[[#This Row],[D2]],".",Tabela813[[#This Row],[D3]],".",Tabela813[[#This Row],[T]],".",Tabela813[[#This Row],[D4]]),"")</f>
        <v>2.4.1.1.50.1.1.00</v>
      </c>
      <c r="L1646" s="23" t="s">
        <v>3756</v>
      </c>
      <c r="M1646" s="20" t="str">
        <f t="shared" si="35"/>
        <v>S</v>
      </c>
      <c r="N1646" s="20">
        <f>IF(VALUE(Tabela813[[#This Row],[RED]]) &gt; 0,1,0) + IF(VALUE(J1646)&gt;0,8,IF(VALUE(I1646)&gt;0,7,IF(VALUE(H1646)&gt;0,6,IF(VALUE(G1646)&gt;0,5,IF(VALUE(F1646)&gt;0,4,IF(VALUE(E1646)&gt;0,3,IF(VALUE(D1646)&gt;0,2,1)))))))</f>
        <v>7</v>
      </c>
      <c r="O1646" s="22" t="s">
        <v>55</v>
      </c>
      <c r="P1646" s="1" t="s">
        <v>701</v>
      </c>
      <c r="Q1646" s="1"/>
      <c r="R1646" s="39"/>
      <c r="S1646" s="154" t="s">
        <v>158</v>
      </c>
      <c r="T1646" s="7" t="str">
        <f>Tabela813[[#This Row],[NR]]&amp;" - "&amp;Tabela813[[#This Row],[Especificação]]</f>
        <v>2.4.1.1.50.1.1.00 - Transferências de Recursos do Bloco de Manutenção das Ações e Serviços Públicos de Saúde - Atenção Primária - Principal</v>
      </c>
    </row>
    <row r="1647" spans="1:20" ht="55.5" customHeight="1" x14ac:dyDescent="0.25">
      <c r="A1647" s="179"/>
      <c r="B1647" s="51"/>
      <c r="C1647" s="22" t="s">
        <v>1546</v>
      </c>
      <c r="D1647" s="22" t="s">
        <v>1547</v>
      </c>
      <c r="E1647" s="22" t="s">
        <v>1537</v>
      </c>
      <c r="F1647" s="22" t="s">
        <v>1537</v>
      </c>
      <c r="G1647" s="22" t="s">
        <v>1570</v>
      </c>
      <c r="H1647" s="22" t="s">
        <v>1537</v>
      </c>
      <c r="I1647" s="22" t="s">
        <v>1537</v>
      </c>
      <c r="J1647" s="22" t="s">
        <v>1539</v>
      </c>
      <c r="K1647" s="20" t="str">
        <f>IF(Tabela813[[#This Row],[C]]&lt;&gt;"",IF(Tabela813[[#This Row],[RED]]&lt;&gt;"",(Tabela813[[#This Row],[RED]] &amp; "."),"") &amp; CONCATENATE(Tabela813[[#This Row],[C]],".",Tabela813[[#This Row],[O]],".",Tabela813[[#This Row],[E]],".",Tabela813[[#This Row],[D1]],".",Tabela813[[#This Row],[D2]],".",Tabela813[[#This Row],[D3]],".",Tabela813[[#This Row],[T]],".",Tabela813[[#This Row],[D4]]),"")</f>
        <v>2.4.1.1.50.1.1.01</v>
      </c>
      <c r="L1647" s="23" t="s">
        <v>3756</v>
      </c>
      <c r="M1647" s="20" t="str">
        <f t="shared" si="35"/>
        <v>A</v>
      </c>
      <c r="N1647" s="20">
        <f>IF(VALUE(Tabela813[[#This Row],[RED]]) &gt; 0,1,0) + IF(VALUE(J1647)&gt;0,8,IF(VALUE(I1647)&gt;0,7,IF(VALUE(H1647)&gt;0,6,IF(VALUE(G1647)&gt;0,5,IF(VALUE(F1647)&gt;0,4,IF(VALUE(E1647)&gt;0,3,IF(VALUE(D1647)&gt;0,2,1)))))))</f>
        <v>8</v>
      </c>
      <c r="O1647" s="22" t="s">
        <v>3107</v>
      </c>
      <c r="P1647" s="1" t="s">
        <v>701</v>
      </c>
      <c r="Q1647" s="1"/>
      <c r="R1647" s="39"/>
      <c r="S1647" s="154" t="s">
        <v>158</v>
      </c>
      <c r="T1647" s="7" t="str">
        <f>Tabela813[[#This Row],[NR]]&amp;" - "&amp;Tabela813[[#This Row],[Especificação]]</f>
        <v>2.4.1.1.50.1.1.01 - Transferências de Recursos do Bloco de Manutenção das Ações e Serviços Públicos de Saúde - Atenção Primária - Principal</v>
      </c>
    </row>
    <row r="1648" spans="1:20" ht="55.5" customHeight="1" x14ac:dyDescent="0.25">
      <c r="A1648" s="179"/>
      <c r="B1648" s="51"/>
      <c r="C1648" s="22" t="s">
        <v>1546</v>
      </c>
      <c r="D1648" s="22" t="s">
        <v>1547</v>
      </c>
      <c r="E1648" s="22" t="s">
        <v>1537</v>
      </c>
      <c r="F1648" s="22" t="s">
        <v>1537</v>
      </c>
      <c r="G1648" s="22" t="s">
        <v>1570</v>
      </c>
      <c r="H1648" s="22" t="s">
        <v>1537</v>
      </c>
      <c r="I1648" s="22" t="s">
        <v>1537</v>
      </c>
      <c r="J1648" s="22" t="s">
        <v>1541</v>
      </c>
      <c r="K1648" s="20" t="str">
        <f>IF(Tabela813[[#This Row],[C]]&lt;&gt;"",IF(Tabela813[[#This Row],[RED]]&lt;&gt;"",(Tabela813[[#This Row],[RED]] &amp; "."),"") &amp; CONCATENATE(Tabela813[[#This Row],[C]],".",Tabela813[[#This Row],[O]],".",Tabela813[[#This Row],[E]],".",Tabela813[[#This Row],[D1]],".",Tabela813[[#This Row],[D2]],".",Tabela813[[#This Row],[D3]],".",Tabela813[[#This Row],[T]],".",Tabela813[[#This Row],[D4]]),"")</f>
        <v>2.4.1.1.50.1.1.02</v>
      </c>
      <c r="L1648" s="23" t="s">
        <v>3879</v>
      </c>
      <c r="M1648" s="20" t="str">
        <f t="shared" si="35"/>
        <v>A</v>
      </c>
      <c r="N1648" s="20">
        <f>IF(VALUE(Tabela813[[#This Row],[RED]]) &gt; 0,1,0) + IF(VALUE(J1648)&gt;0,8,IF(VALUE(I1648)&gt;0,7,IF(VALUE(H1648)&gt;0,6,IF(VALUE(G1648)&gt;0,5,IF(VALUE(F1648)&gt;0,4,IF(VALUE(E1648)&gt;0,3,IF(VALUE(D1648)&gt;0,2,1)))))))</f>
        <v>8</v>
      </c>
      <c r="O1648" s="22" t="s">
        <v>3107</v>
      </c>
      <c r="P1648" s="1" t="s">
        <v>4182</v>
      </c>
      <c r="Q1648" s="1"/>
      <c r="R1648" s="39"/>
      <c r="S1648" s="154" t="s">
        <v>158</v>
      </c>
      <c r="T1648" s="7" t="str">
        <f>Tabela813[[#This Row],[NR]]&amp;" - "&amp;Tabela813[[#This Row],[Especificação]]</f>
        <v>2.4.1.1.50.1.1.02 - Transferências de Recursos do Bloco de Manutenção das Ações e Serviços Públicos de Saúde - Atenção Primária - Transferências da União Decorrentes de Emendas Parlamentares Individuais - Finalidade Definida</v>
      </c>
    </row>
    <row r="1649" spans="1:20" ht="45" x14ac:dyDescent="0.25">
      <c r="A1649" s="179"/>
      <c r="B1649" s="51"/>
      <c r="C1649" s="22" t="s">
        <v>1546</v>
      </c>
      <c r="D1649" s="22" t="s">
        <v>1547</v>
      </c>
      <c r="E1649" s="22" t="s">
        <v>1537</v>
      </c>
      <c r="F1649" s="22" t="s">
        <v>1537</v>
      </c>
      <c r="G1649" s="22" t="s">
        <v>1570</v>
      </c>
      <c r="H1649" s="22" t="s">
        <v>1537</v>
      </c>
      <c r="I1649" s="22" t="s">
        <v>1537</v>
      </c>
      <c r="J1649" s="22" t="s">
        <v>1550</v>
      </c>
      <c r="K1649" s="20" t="str">
        <f>IF(Tabela813[[#This Row],[C]]&lt;&gt;"",IF(Tabela813[[#This Row],[RED]]&lt;&gt;"",(Tabela813[[#This Row],[RED]] &amp; "."),"") &amp; CONCATENATE(Tabela813[[#This Row],[C]],".",Tabela813[[#This Row],[O]],".",Tabela813[[#This Row],[E]],".",Tabela813[[#This Row],[D1]],".",Tabela813[[#This Row],[D2]],".",Tabela813[[#This Row],[D3]],".",Tabela813[[#This Row],[T]],".",Tabela813[[#This Row],[D4]]),"")</f>
        <v>2.4.1.1.50.1.1.03</v>
      </c>
      <c r="L1649" s="23" t="s">
        <v>3880</v>
      </c>
      <c r="M1649" s="20" t="str">
        <f t="shared" si="35"/>
        <v>A</v>
      </c>
      <c r="N1649" s="20">
        <f>IF(VALUE(Tabela813[[#This Row],[RED]]) &gt; 0,1,0) + IF(VALUE(J1649)&gt;0,8,IF(VALUE(I1649)&gt;0,7,IF(VALUE(H1649)&gt;0,6,IF(VALUE(G1649)&gt;0,5,IF(VALUE(F1649)&gt;0,4,IF(VALUE(E1649)&gt;0,3,IF(VALUE(D1649)&gt;0,2,1)))))))</f>
        <v>8</v>
      </c>
      <c r="O1649" s="22" t="s">
        <v>3107</v>
      </c>
      <c r="P1649" s="1" t="s">
        <v>4181</v>
      </c>
      <c r="Q1649" s="1"/>
      <c r="R1649" s="39"/>
      <c r="S1649" s="154" t="s">
        <v>158</v>
      </c>
      <c r="T1649" s="7" t="str">
        <f>Tabela813[[#This Row],[NR]]&amp;" - "&amp;Tabela813[[#This Row],[Especificação]]</f>
        <v>2.4.1.1.50.1.1.03 - Transferências de Recursos do Bloco de Manutenção das Ações e Serviços Públicos de Saúde - Atenção Primária - Transferências da União Decorrentes de Emendas Parlamentares de Bancada</v>
      </c>
    </row>
    <row r="1650" spans="1:20" ht="45" x14ac:dyDescent="0.25">
      <c r="A1650" s="179"/>
      <c r="B1650" s="51"/>
      <c r="C1650" s="22" t="s">
        <v>1546</v>
      </c>
      <c r="D1650" s="22" t="s">
        <v>1547</v>
      </c>
      <c r="E1650" s="22" t="s">
        <v>1537</v>
      </c>
      <c r="F1650" s="22" t="s">
        <v>1537</v>
      </c>
      <c r="G1650" s="22" t="s">
        <v>1570</v>
      </c>
      <c r="H1650" s="22" t="s">
        <v>1546</v>
      </c>
      <c r="I1650" s="22" t="s">
        <v>1540</v>
      </c>
      <c r="J1650" s="22" t="s">
        <v>1543</v>
      </c>
      <c r="K1650" s="20" t="str">
        <f>IF(Tabela813[[#This Row],[C]]&lt;&gt;"",IF(Tabela813[[#This Row],[RED]]&lt;&gt;"",(Tabela813[[#This Row],[RED]] &amp; "."),"") &amp; CONCATENATE(Tabela813[[#This Row],[C]],".",Tabela813[[#This Row],[O]],".",Tabela813[[#This Row],[E]],".",Tabela813[[#This Row],[D1]],".",Tabela813[[#This Row],[D2]],".",Tabela813[[#This Row],[D3]],".",Tabela813[[#This Row],[T]],".",Tabela813[[#This Row],[D4]]),"")</f>
        <v>2.4.1.1.50.2.0.00</v>
      </c>
      <c r="L1650" s="23" t="s">
        <v>6174</v>
      </c>
      <c r="M1650" s="20" t="str">
        <f t="shared" si="35"/>
        <v>S</v>
      </c>
      <c r="N1650" s="20">
        <f>IF(VALUE(Tabela813[[#This Row],[RED]]) &gt; 0,1,0) + IF(VALUE(J1650)&gt;0,8,IF(VALUE(I1650)&gt;0,7,IF(VALUE(H1650)&gt;0,6,IF(VALUE(G1650)&gt;0,5,IF(VALUE(F1650)&gt;0,4,IF(VALUE(E1650)&gt;0,3,IF(VALUE(D1650)&gt;0,2,1)))))))</f>
        <v>6</v>
      </c>
      <c r="O1650" s="22" t="s">
        <v>55</v>
      </c>
      <c r="P1650" s="1" t="s">
        <v>702</v>
      </c>
      <c r="Q1650" s="1"/>
      <c r="R1650" s="39"/>
      <c r="S1650" s="154" t="s">
        <v>158</v>
      </c>
      <c r="T1650" s="7" t="str">
        <f>Tabela813[[#This Row],[NR]]&amp;" - "&amp;Tabela813[[#This Row],[Especificação]]</f>
        <v>2.4.1.1.50.2.0.00 - Transferências de Recursos do Bloco de Manutenção das Ações e Serviços Públicos de Saúde - Atenção Especializada</v>
      </c>
    </row>
    <row r="1651" spans="1:20" ht="45" x14ac:dyDescent="0.25">
      <c r="A1651" s="179"/>
      <c r="B1651" s="51"/>
      <c r="C1651" s="22" t="s">
        <v>1546</v>
      </c>
      <c r="D1651" s="22" t="s">
        <v>1547</v>
      </c>
      <c r="E1651" s="22" t="s">
        <v>1537</v>
      </c>
      <c r="F1651" s="22" t="s">
        <v>1537</v>
      </c>
      <c r="G1651" s="22" t="s">
        <v>1570</v>
      </c>
      <c r="H1651" s="22" t="s">
        <v>1546</v>
      </c>
      <c r="I1651" s="22" t="s">
        <v>1537</v>
      </c>
      <c r="J1651" s="22" t="s">
        <v>1543</v>
      </c>
      <c r="K1651" s="20" t="str">
        <f>IF(Tabela813[[#This Row],[C]]&lt;&gt;"",IF(Tabela813[[#This Row],[RED]]&lt;&gt;"",(Tabela813[[#This Row],[RED]] &amp; "."),"") &amp; CONCATENATE(Tabela813[[#This Row],[C]],".",Tabela813[[#This Row],[O]],".",Tabela813[[#This Row],[E]],".",Tabela813[[#This Row],[D1]],".",Tabela813[[#This Row],[D2]],".",Tabela813[[#This Row],[D3]],".",Tabela813[[#This Row],[T]],".",Tabela813[[#This Row],[D4]]),"")</f>
        <v>2.4.1.1.50.2.1.00</v>
      </c>
      <c r="L1651" s="23" t="s">
        <v>3759</v>
      </c>
      <c r="M1651" s="20" t="str">
        <f t="shared" si="35"/>
        <v>S</v>
      </c>
      <c r="N1651" s="20">
        <f>IF(VALUE(Tabela813[[#This Row],[RED]]) &gt; 0,1,0) + IF(VALUE(J1651)&gt;0,8,IF(VALUE(I1651)&gt;0,7,IF(VALUE(H1651)&gt;0,6,IF(VALUE(G1651)&gt;0,5,IF(VALUE(F1651)&gt;0,4,IF(VALUE(E1651)&gt;0,3,IF(VALUE(D1651)&gt;0,2,1)))))))</f>
        <v>7</v>
      </c>
      <c r="O1651" s="22" t="s">
        <v>55</v>
      </c>
      <c r="P1651" s="1" t="s">
        <v>702</v>
      </c>
      <c r="Q1651" s="1"/>
      <c r="R1651" s="39"/>
      <c r="S1651" s="154" t="s">
        <v>158</v>
      </c>
      <c r="T1651" s="7" t="str">
        <f>Tabela813[[#This Row],[NR]]&amp;" - "&amp;Tabela813[[#This Row],[Especificação]]</f>
        <v>2.4.1.1.50.2.1.00 - Transferências de Recursos do Bloco de Manutenção das Ações e Serviços Públicos de Saúde - Atenção Especializada - Principal</v>
      </c>
    </row>
    <row r="1652" spans="1:20" ht="45" x14ac:dyDescent="0.25">
      <c r="A1652" s="179"/>
      <c r="B1652" s="51"/>
      <c r="C1652" s="22" t="s">
        <v>1546</v>
      </c>
      <c r="D1652" s="22" t="s">
        <v>1547</v>
      </c>
      <c r="E1652" s="22" t="s">
        <v>1537</v>
      </c>
      <c r="F1652" s="22" t="s">
        <v>1537</v>
      </c>
      <c r="G1652" s="22" t="s">
        <v>1570</v>
      </c>
      <c r="H1652" s="22" t="s">
        <v>1546</v>
      </c>
      <c r="I1652" s="22" t="s">
        <v>1537</v>
      </c>
      <c r="J1652" s="22" t="s">
        <v>1539</v>
      </c>
      <c r="K1652" s="20" t="str">
        <f>IF(Tabela813[[#This Row],[C]]&lt;&gt;"",IF(Tabela813[[#This Row],[RED]]&lt;&gt;"",(Tabela813[[#This Row],[RED]] &amp; "."),"") &amp; CONCATENATE(Tabela813[[#This Row],[C]],".",Tabela813[[#This Row],[O]],".",Tabela813[[#This Row],[E]],".",Tabela813[[#This Row],[D1]],".",Tabela813[[#This Row],[D2]],".",Tabela813[[#This Row],[D3]],".",Tabela813[[#This Row],[T]],".",Tabela813[[#This Row],[D4]]),"")</f>
        <v>2.4.1.1.50.2.1.01</v>
      </c>
      <c r="L1652" s="23" t="s">
        <v>3759</v>
      </c>
      <c r="M1652" s="20" t="str">
        <f t="shared" ref="M1652:M1715" si="36">IF(N1652 &lt; N1653,"S","A")</f>
        <v>A</v>
      </c>
      <c r="N1652" s="20">
        <f>IF(VALUE(Tabela813[[#This Row],[RED]]) &gt; 0,1,0) + IF(VALUE(J1652)&gt;0,8,IF(VALUE(I1652)&gt;0,7,IF(VALUE(H1652)&gt;0,6,IF(VALUE(G1652)&gt;0,5,IF(VALUE(F1652)&gt;0,4,IF(VALUE(E1652)&gt;0,3,IF(VALUE(D1652)&gt;0,2,1)))))))</f>
        <v>8</v>
      </c>
      <c r="O1652" s="22" t="s">
        <v>3107</v>
      </c>
      <c r="P1652" s="1" t="s">
        <v>702</v>
      </c>
      <c r="Q1652" s="1"/>
      <c r="R1652" s="39"/>
      <c r="S1652" s="154" t="s">
        <v>158</v>
      </c>
      <c r="T1652" s="7" t="str">
        <f>Tabela813[[#This Row],[NR]]&amp;" - "&amp;Tabela813[[#This Row],[Especificação]]</f>
        <v>2.4.1.1.50.2.1.01 - Transferências de Recursos do Bloco de Manutenção das Ações e Serviços Públicos de Saúde - Atenção Especializada - Principal</v>
      </c>
    </row>
    <row r="1653" spans="1:20" ht="45" x14ac:dyDescent="0.25">
      <c r="A1653" s="179"/>
      <c r="B1653" s="51"/>
      <c r="C1653" s="22" t="s">
        <v>1546</v>
      </c>
      <c r="D1653" s="22" t="s">
        <v>1547</v>
      </c>
      <c r="E1653" s="22" t="s">
        <v>1537</v>
      </c>
      <c r="F1653" s="22" t="s">
        <v>1537</v>
      </c>
      <c r="G1653" s="22" t="s">
        <v>1570</v>
      </c>
      <c r="H1653" s="22" t="s">
        <v>1546</v>
      </c>
      <c r="I1653" s="22" t="s">
        <v>1537</v>
      </c>
      <c r="J1653" s="22" t="s">
        <v>1541</v>
      </c>
      <c r="K1653" s="20" t="str">
        <f>IF(Tabela813[[#This Row],[C]]&lt;&gt;"",IF(Tabela813[[#This Row],[RED]]&lt;&gt;"",(Tabela813[[#This Row],[RED]] &amp; "."),"") &amp; CONCATENATE(Tabela813[[#This Row],[C]],".",Tabela813[[#This Row],[O]],".",Tabela813[[#This Row],[E]],".",Tabela813[[#This Row],[D1]],".",Tabela813[[#This Row],[D2]],".",Tabela813[[#This Row],[D3]],".",Tabela813[[#This Row],[T]],".",Tabela813[[#This Row],[D4]]),"")</f>
        <v>2.4.1.1.50.2.1.02</v>
      </c>
      <c r="L1653" s="23" t="s">
        <v>3881</v>
      </c>
      <c r="M1653" s="20" t="str">
        <f t="shared" si="36"/>
        <v>A</v>
      </c>
      <c r="N1653" s="20">
        <f>IF(VALUE(Tabela813[[#This Row],[RED]]) &gt; 0,1,0) + IF(VALUE(J1653)&gt;0,8,IF(VALUE(I1653)&gt;0,7,IF(VALUE(H1653)&gt;0,6,IF(VALUE(G1653)&gt;0,5,IF(VALUE(F1653)&gt;0,4,IF(VALUE(E1653)&gt;0,3,IF(VALUE(D1653)&gt;0,2,1)))))))</f>
        <v>8</v>
      </c>
      <c r="O1653" s="22" t="s">
        <v>3107</v>
      </c>
      <c r="P1653" s="1" t="s">
        <v>4182</v>
      </c>
      <c r="Q1653" s="1"/>
      <c r="R1653" s="39"/>
      <c r="S1653" s="154" t="s">
        <v>158</v>
      </c>
      <c r="T1653" s="7" t="str">
        <f>Tabela813[[#This Row],[NR]]&amp;" - "&amp;Tabela813[[#This Row],[Especificação]]</f>
        <v>2.4.1.1.50.2.1.02 - Transferências de Recursos do Bloco de Manutenção das Ações e Serviços Públicos de Saúde - Atenção Especializada - Transferências da União Decorrentes de Emendas Parlamentares Individuais - Finalidade Definida</v>
      </c>
    </row>
    <row r="1654" spans="1:20" ht="45" x14ac:dyDescent="0.25">
      <c r="A1654" s="179"/>
      <c r="B1654" s="51"/>
      <c r="C1654" s="22" t="s">
        <v>1546</v>
      </c>
      <c r="D1654" s="22" t="s">
        <v>1547</v>
      </c>
      <c r="E1654" s="22" t="s">
        <v>1537</v>
      </c>
      <c r="F1654" s="22" t="s">
        <v>1537</v>
      </c>
      <c r="G1654" s="22" t="s">
        <v>1570</v>
      </c>
      <c r="H1654" s="22" t="s">
        <v>1546</v>
      </c>
      <c r="I1654" s="22" t="s">
        <v>1537</v>
      </c>
      <c r="J1654" s="22" t="s">
        <v>1550</v>
      </c>
      <c r="K1654" s="20" t="str">
        <f>IF(Tabela813[[#This Row],[C]]&lt;&gt;"",IF(Tabela813[[#This Row],[RED]]&lt;&gt;"",(Tabela813[[#This Row],[RED]] &amp; "."),"") &amp; CONCATENATE(Tabela813[[#This Row],[C]],".",Tabela813[[#This Row],[O]],".",Tabela813[[#This Row],[E]],".",Tabela813[[#This Row],[D1]],".",Tabela813[[#This Row],[D2]],".",Tabela813[[#This Row],[D3]],".",Tabela813[[#This Row],[T]],".",Tabela813[[#This Row],[D4]]),"")</f>
        <v>2.4.1.1.50.2.1.03</v>
      </c>
      <c r="L1654" s="23" t="s">
        <v>3882</v>
      </c>
      <c r="M1654" s="20" t="str">
        <f t="shared" si="36"/>
        <v>A</v>
      </c>
      <c r="N1654" s="20">
        <f>IF(VALUE(Tabela813[[#This Row],[RED]]) &gt; 0,1,0) + IF(VALUE(J1654)&gt;0,8,IF(VALUE(I1654)&gt;0,7,IF(VALUE(H1654)&gt;0,6,IF(VALUE(G1654)&gt;0,5,IF(VALUE(F1654)&gt;0,4,IF(VALUE(E1654)&gt;0,3,IF(VALUE(D1654)&gt;0,2,1)))))))</f>
        <v>8</v>
      </c>
      <c r="O1654" s="22" t="s">
        <v>3107</v>
      </c>
      <c r="P1654" s="1" t="s">
        <v>4181</v>
      </c>
      <c r="Q1654" s="1"/>
      <c r="R1654" s="39"/>
      <c r="S1654" s="154" t="s">
        <v>158</v>
      </c>
      <c r="T1654" s="7" t="str">
        <f>Tabela813[[#This Row],[NR]]&amp;" - "&amp;Tabela813[[#This Row],[Especificação]]</f>
        <v>2.4.1.1.50.2.1.03 - Transferências de Recursos do Bloco de Manutenção das Ações e Serviços Públicos de Saúde - Atenção Especializada - Transferências da União Decorrentes de Emendas Parlamentares de Bancada</v>
      </c>
    </row>
    <row r="1655" spans="1:20" ht="45" x14ac:dyDescent="0.25">
      <c r="A1655" s="179"/>
      <c r="B1655" s="51"/>
      <c r="C1655" s="22" t="s">
        <v>1546</v>
      </c>
      <c r="D1655" s="22" t="s">
        <v>1547</v>
      </c>
      <c r="E1655" s="22" t="s">
        <v>1537</v>
      </c>
      <c r="F1655" s="22" t="s">
        <v>1537</v>
      </c>
      <c r="G1655" s="22" t="s">
        <v>1570</v>
      </c>
      <c r="H1655" s="22" t="s">
        <v>1538</v>
      </c>
      <c r="I1655" s="22" t="s">
        <v>1540</v>
      </c>
      <c r="J1655" s="22" t="s">
        <v>1543</v>
      </c>
      <c r="K1655" s="20" t="str">
        <f>IF(Tabela813[[#This Row],[C]]&lt;&gt;"",IF(Tabela813[[#This Row],[RED]]&lt;&gt;"",(Tabela813[[#This Row],[RED]] &amp; "."),"") &amp; CONCATENATE(Tabela813[[#This Row],[C]],".",Tabela813[[#This Row],[O]],".",Tabela813[[#This Row],[E]],".",Tabela813[[#This Row],[D1]],".",Tabela813[[#This Row],[D2]],".",Tabela813[[#This Row],[D3]],".",Tabela813[[#This Row],[T]],".",Tabela813[[#This Row],[D4]]),"")</f>
        <v>2.4.1.1.50.3.0.00</v>
      </c>
      <c r="L1655" s="23" t="s">
        <v>6175</v>
      </c>
      <c r="M1655" s="20" t="str">
        <f t="shared" si="36"/>
        <v>S</v>
      </c>
      <c r="N1655" s="20">
        <f>IF(VALUE(Tabela813[[#This Row],[RED]]) &gt; 0,1,0) + IF(VALUE(J1655)&gt;0,8,IF(VALUE(I1655)&gt;0,7,IF(VALUE(H1655)&gt;0,6,IF(VALUE(G1655)&gt;0,5,IF(VALUE(F1655)&gt;0,4,IF(VALUE(E1655)&gt;0,3,IF(VALUE(D1655)&gt;0,2,1)))))))</f>
        <v>6</v>
      </c>
      <c r="O1655" s="22" t="s">
        <v>55</v>
      </c>
      <c r="P1655" s="1" t="s">
        <v>703</v>
      </c>
      <c r="Q1655" s="1"/>
      <c r="R1655" s="39"/>
      <c r="S1655" s="154" t="s">
        <v>158</v>
      </c>
      <c r="T1655" s="7" t="str">
        <f>Tabela813[[#This Row],[NR]]&amp;" - "&amp;Tabela813[[#This Row],[Especificação]]</f>
        <v>2.4.1.1.50.3.0.00 - Transferências de Recursos do Bloco de Manutenção das Ações e Serviços Públicos de Saúde - Vigilância em Saúde</v>
      </c>
    </row>
    <row r="1656" spans="1:20" ht="45" x14ac:dyDescent="0.25">
      <c r="A1656" s="179"/>
      <c r="B1656" s="51"/>
      <c r="C1656" s="22" t="s">
        <v>1546</v>
      </c>
      <c r="D1656" s="22" t="s">
        <v>1547</v>
      </c>
      <c r="E1656" s="22" t="s">
        <v>1537</v>
      </c>
      <c r="F1656" s="22" t="s">
        <v>1537</v>
      </c>
      <c r="G1656" s="22" t="s">
        <v>1570</v>
      </c>
      <c r="H1656" s="22" t="s">
        <v>1538</v>
      </c>
      <c r="I1656" s="22" t="s">
        <v>1537</v>
      </c>
      <c r="J1656" s="22" t="s">
        <v>1543</v>
      </c>
      <c r="K1656" s="20" t="str">
        <f>IF(Tabela813[[#This Row],[C]]&lt;&gt;"",IF(Tabela813[[#This Row],[RED]]&lt;&gt;"",(Tabela813[[#This Row],[RED]] &amp; "."),"") &amp; CONCATENATE(Tabela813[[#This Row],[C]],".",Tabela813[[#This Row],[O]],".",Tabela813[[#This Row],[E]],".",Tabela813[[#This Row],[D1]],".",Tabela813[[#This Row],[D2]],".",Tabela813[[#This Row],[D3]],".",Tabela813[[#This Row],[T]],".",Tabela813[[#This Row],[D4]]),"")</f>
        <v>2.4.1.1.50.3.1.00</v>
      </c>
      <c r="L1656" s="23" t="s">
        <v>3762</v>
      </c>
      <c r="M1656" s="20" t="str">
        <f t="shared" si="36"/>
        <v>S</v>
      </c>
      <c r="N1656" s="20">
        <f>IF(VALUE(Tabela813[[#This Row],[RED]]) &gt; 0,1,0) + IF(VALUE(J1656)&gt;0,8,IF(VALUE(I1656)&gt;0,7,IF(VALUE(H1656)&gt;0,6,IF(VALUE(G1656)&gt;0,5,IF(VALUE(F1656)&gt;0,4,IF(VALUE(E1656)&gt;0,3,IF(VALUE(D1656)&gt;0,2,1)))))))</f>
        <v>7</v>
      </c>
      <c r="O1656" s="22" t="s">
        <v>55</v>
      </c>
      <c r="P1656" s="1" t="s">
        <v>703</v>
      </c>
      <c r="Q1656" s="1"/>
      <c r="R1656" s="39"/>
      <c r="S1656" s="154" t="s">
        <v>158</v>
      </c>
      <c r="T1656" s="7" t="str">
        <f>Tabela813[[#This Row],[NR]]&amp;" - "&amp;Tabela813[[#This Row],[Especificação]]</f>
        <v>2.4.1.1.50.3.1.00 - Transferências de Recursos do Bloco de Manutenção das Ações e Serviços Públicos de Saúde - Vigilância em Saúde - Principal</v>
      </c>
    </row>
    <row r="1657" spans="1:20" ht="45" x14ac:dyDescent="0.25">
      <c r="A1657" s="179"/>
      <c r="B1657" s="51"/>
      <c r="C1657" s="22" t="s">
        <v>1546</v>
      </c>
      <c r="D1657" s="22" t="s">
        <v>1547</v>
      </c>
      <c r="E1657" s="22" t="s">
        <v>1537</v>
      </c>
      <c r="F1657" s="22" t="s">
        <v>1537</v>
      </c>
      <c r="G1657" s="22" t="s">
        <v>1570</v>
      </c>
      <c r="H1657" s="22" t="s">
        <v>1538</v>
      </c>
      <c r="I1657" s="22" t="s">
        <v>1537</v>
      </c>
      <c r="J1657" s="22" t="s">
        <v>1539</v>
      </c>
      <c r="K1657" s="20" t="str">
        <f>IF(Tabela813[[#This Row],[C]]&lt;&gt;"",IF(Tabela813[[#This Row],[RED]]&lt;&gt;"",(Tabela813[[#This Row],[RED]] &amp; "."),"") &amp; CONCATENATE(Tabela813[[#This Row],[C]],".",Tabela813[[#This Row],[O]],".",Tabela813[[#This Row],[E]],".",Tabela813[[#This Row],[D1]],".",Tabela813[[#This Row],[D2]],".",Tabela813[[#This Row],[D3]],".",Tabela813[[#This Row],[T]],".",Tabela813[[#This Row],[D4]]),"")</f>
        <v>2.4.1.1.50.3.1.01</v>
      </c>
      <c r="L1657" s="23" t="s">
        <v>3762</v>
      </c>
      <c r="M1657" s="20" t="str">
        <f t="shared" si="36"/>
        <v>A</v>
      </c>
      <c r="N1657" s="20">
        <f>IF(VALUE(Tabela813[[#This Row],[RED]]) &gt; 0,1,0) + IF(VALUE(J1657)&gt;0,8,IF(VALUE(I1657)&gt;0,7,IF(VALUE(H1657)&gt;0,6,IF(VALUE(G1657)&gt;0,5,IF(VALUE(F1657)&gt;0,4,IF(VALUE(E1657)&gt;0,3,IF(VALUE(D1657)&gt;0,2,1)))))))</f>
        <v>8</v>
      </c>
      <c r="O1657" s="22" t="s">
        <v>3107</v>
      </c>
      <c r="P1657" s="1" t="s">
        <v>703</v>
      </c>
      <c r="Q1657" s="1"/>
      <c r="R1657" s="39"/>
      <c r="S1657" s="154" t="s">
        <v>158</v>
      </c>
      <c r="T1657" s="7" t="str">
        <f>Tabela813[[#This Row],[NR]]&amp;" - "&amp;Tabela813[[#This Row],[Especificação]]</f>
        <v>2.4.1.1.50.3.1.01 - Transferências de Recursos do Bloco de Manutenção das Ações e Serviços Públicos de Saúde - Vigilância em Saúde - Principal</v>
      </c>
    </row>
    <row r="1658" spans="1:20" ht="45" x14ac:dyDescent="0.25">
      <c r="A1658" s="179"/>
      <c r="B1658" s="51"/>
      <c r="C1658" s="22" t="s">
        <v>1546</v>
      </c>
      <c r="D1658" s="22" t="s">
        <v>1547</v>
      </c>
      <c r="E1658" s="22" t="s">
        <v>1537</v>
      </c>
      <c r="F1658" s="22" t="s">
        <v>1537</v>
      </c>
      <c r="G1658" s="22" t="s">
        <v>1570</v>
      </c>
      <c r="H1658" s="22" t="s">
        <v>1538</v>
      </c>
      <c r="I1658" s="22" t="s">
        <v>1537</v>
      </c>
      <c r="J1658" s="22" t="s">
        <v>1541</v>
      </c>
      <c r="K1658" s="20" t="str">
        <f>IF(Tabela813[[#This Row],[C]]&lt;&gt;"",IF(Tabela813[[#This Row],[RED]]&lt;&gt;"",(Tabela813[[#This Row],[RED]] &amp; "."),"") &amp; CONCATENATE(Tabela813[[#This Row],[C]],".",Tabela813[[#This Row],[O]],".",Tabela813[[#This Row],[E]],".",Tabela813[[#This Row],[D1]],".",Tabela813[[#This Row],[D2]],".",Tabela813[[#This Row],[D3]],".",Tabela813[[#This Row],[T]],".",Tabela813[[#This Row],[D4]]),"")</f>
        <v>2.4.1.1.50.3.1.02</v>
      </c>
      <c r="L1658" s="23" t="s">
        <v>3883</v>
      </c>
      <c r="M1658" s="20" t="str">
        <f t="shared" si="36"/>
        <v>A</v>
      </c>
      <c r="N1658" s="20">
        <f>IF(VALUE(Tabela813[[#This Row],[RED]]) &gt; 0,1,0) + IF(VALUE(J1658)&gt;0,8,IF(VALUE(I1658)&gt;0,7,IF(VALUE(H1658)&gt;0,6,IF(VALUE(G1658)&gt;0,5,IF(VALUE(F1658)&gt;0,4,IF(VALUE(E1658)&gt;0,3,IF(VALUE(D1658)&gt;0,2,1)))))))</f>
        <v>8</v>
      </c>
      <c r="O1658" s="22" t="s">
        <v>3107</v>
      </c>
      <c r="P1658" s="1" t="s">
        <v>4182</v>
      </c>
      <c r="Q1658" s="1"/>
      <c r="R1658" s="39"/>
      <c r="S1658" s="154" t="s">
        <v>158</v>
      </c>
      <c r="T1658" s="7" t="str">
        <f>Tabela813[[#This Row],[NR]]&amp;" - "&amp;Tabela813[[#This Row],[Especificação]]</f>
        <v>2.4.1.1.50.3.1.02 - Transferências de Recursos do Bloco de Manutenção das Ações e Serviços Públicos de Saúde - Vigilância em Saúde - Transferências da União Decorrentes de Emendas Parlamentares Individuais - Finalidade Definida</v>
      </c>
    </row>
    <row r="1659" spans="1:20" ht="45" x14ac:dyDescent="0.25">
      <c r="A1659" s="179"/>
      <c r="B1659" s="51"/>
      <c r="C1659" s="22" t="s">
        <v>1546</v>
      </c>
      <c r="D1659" s="22" t="s">
        <v>1547</v>
      </c>
      <c r="E1659" s="22" t="s">
        <v>1537</v>
      </c>
      <c r="F1659" s="22" t="s">
        <v>1537</v>
      </c>
      <c r="G1659" s="22" t="s">
        <v>1570</v>
      </c>
      <c r="H1659" s="22" t="s">
        <v>1538</v>
      </c>
      <c r="I1659" s="22" t="s">
        <v>1537</v>
      </c>
      <c r="J1659" s="22" t="s">
        <v>1550</v>
      </c>
      <c r="K1659" s="20" t="str">
        <f>IF(Tabela813[[#This Row],[C]]&lt;&gt;"",IF(Tabela813[[#This Row],[RED]]&lt;&gt;"",(Tabela813[[#This Row],[RED]] &amp; "."),"") &amp; CONCATENATE(Tabela813[[#This Row],[C]],".",Tabela813[[#This Row],[O]],".",Tabela813[[#This Row],[E]],".",Tabela813[[#This Row],[D1]],".",Tabela813[[#This Row],[D2]],".",Tabela813[[#This Row],[D3]],".",Tabela813[[#This Row],[T]],".",Tabela813[[#This Row],[D4]]),"")</f>
        <v>2.4.1.1.50.3.1.03</v>
      </c>
      <c r="L1659" s="23" t="s">
        <v>3884</v>
      </c>
      <c r="M1659" s="20" t="str">
        <f t="shared" si="36"/>
        <v>A</v>
      </c>
      <c r="N1659" s="20">
        <f>IF(VALUE(Tabela813[[#This Row],[RED]]) &gt; 0,1,0) + IF(VALUE(J1659)&gt;0,8,IF(VALUE(I1659)&gt;0,7,IF(VALUE(H1659)&gt;0,6,IF(VALUE(G1659)&gt;0,5,IF(VALUE(F1659)&gt;0,4,IF(VALUE(E1659)&gt;0,3,IF(VALUE(D1659)&gt;0,2,1)))))))</f>
        <v>8</v>
      </c>
      <c r="O1659" s="22" t="s">
        <v>3107</v>
      </c>
      <c r="P1659" s="1" t="s">
        <v>4181</v>
      </c>
      <c r="Q1659" s="1"/>
      <c r="R1659" s="39"/>
      <c r="S1659" s="154" t="s">
        <v>158</v>
      </c>
      <c r="T1659" s="7" t="str">
        <f>Tabela813[[#This Row],[NR]]&amp;" - "&amp;Tabela813[[#This Row],[Especificação]]</f>
        <v>2.4.1.1.50.3.1.03 - Transferências de Recursos do Bloco de Manutenção das Ações e Serviços Públicos de Saúde - Vigilância em Saúde - Transferências da União Decorrentes de Emendas Parlamentares de Bancada</v>
      </c>
    </row>
    <row r="1660" spans="1:20" ht="45" x14ac:dyDescent="0.25">
      <c r="A1660" s="179"/>
      <c r="B1660" s="51"/>
      <c r="C1660" s="22" t="s">
        <v>1546</v>
      </c>
      <c r="D1660" s="22" t="s">
        <v>1547</v>
      </c>
      <c r="E1660" s="22" t="s">
        <v>1537</v>
      </c>
      <c r="F1660" s="22" t="s">
        <v>1537</v>
      </c>
      <c r="G1660" s="22" t="s">
        <v>1570</v>
      </c>
      <c r="H1660" s="22" t="s">
        <v>1547</v>
      </c>
      <c r="I1660" s="22" t="s">
        <v>1540</v>
      </c>
      <c r="J1660" s="22" t="s">
        <v>1543</v>
      </c>
      <c r="K1660" s="20" t="str">
        <f>IF(Tabela813[[#This Row],[C]]&lt;&gt;"",IF(Tabela813[[#This Row],[RED]]&lt;&gt;"",(Tabela813[[#This Row],[RED]] &amp; "."),"") &amp; CONCATENATE(Tabela813[[#This Row],[C]],".",Tabela813[[#This Row],[O]],".",Tabela813[[#This Row],[E]],".",Tabela813[[#This Row],[D1]],".",Tabela813[[#This Row],[D2]],".",Tabela813[[#This Row],[D3]],".",Tabela813[[#This Row],[T]],".",Tabela813[[#This Row],[D4]]),"")</f>
        <v>2.4.1.1.50.4.0.00</v>
      </c>
      <c r="L1660" s="23" t="s">
        <v>6176</v>
      </c>
      <c r="M1660" s="20" t="str">
        <f t="shared" si="36"/>
        <v>S</v>
      </c>
      <c r="N1660" s="20">
        <f>IF(VALUE(Tabela813[[#This Row],[RED]]) &gt; 0,1,0) + IF(VALUE(J1660)&gt;0,8,IF(VALUE(I1660)&gt;0,7,IF(VALUE(H1660)&gt;0,6,IF(VALUE(G1660)&gt;0,5,IF(VALUE(F1660)&gt;0,4,IF(VALUE(E1660)&gt;0,3,IF(VALUE(D1660)&gt;0,2,1)))))))</f>
        <v>6</v>
      </c>
      <c r="O1660" s="22" t="s">
        <v>55</v>
      </c>
      <c r="P1660" s="1" t="s">
        <v>704</v>
      </c>
      <c r="Q1660" s="1"/>
      <c r="R1660" s="39"/>
      <c r="S1660" s="154" t="s">
        <v>158</v>
      </c>
      <c r="T1660" s="7" t="str">
        <f>Tabela813[[#This Row],[NR]]&amp;" - "&amp;Tabela813[[#This Row],[Especificação]]</f>
        <v>2.4.1.1.50.4.0.00 - Transferências de Recursos do Bloco de Manutenção das Ações e Serviços Públicos de Saúde - Assistência Farmacêutica</v>
      </c>
    </row>
    <row r="1661" spans="1:20" ht="45" x14ac:dyDescent="0.25">
      <c r="A1661" s="179"/>
      <c r="B1661" s="51"/>
      <c r="C1661" s="22" t="s">
        <v>1546</v>
      </c>
      <c r="D1661" s="22" t="s">
        <v>1547</v>
      </c>
      <c r="E1661" s="22" t="s">
        <v>1537</v>
      </c>
      <c r="F1661" s="22" t="s">
        <v>1537</v>
      </c>
      <c r="G1661" s="22" t="s">
        <v>1570</v>
      </c>
      <c r="H1661" s="22" t="s">
        <v>1547</v>
      </c>
      <c r="I1661" s="22" t="s">
        <v>1537</v>
      </c>
      <c r="J1661" s="22" t="s">
        <v>1543</v>
      </c>
      <c r="K1661" s="20" t="str">
        <f>IF(Tabela813[[#This Row],[C]]&lt;&gt;"",IF(Tabela813[[#This Row],[RED]]&lt;&gt;"",(Tabela813[[#This Row],[RED]] &amp; "."),"") &amp; CONCATENATE(Tabela813[[#This Row],[C]],".",Tabela813[[#This Row],[O]],".",Tabela813[[#This Row],[E]],".",Tabela813[[#This Row],[D1]],".",Tabela813[[#This Row],[D2]],".",Tabela813[[#This Row],[D3]],".",Tabela813[[#This Row],[T]],".",Tabela813[[#This Row],[D4]]),"")</f>
        <v>2.4.1.1.50.4.1.00</v>
      </c>
      <c r="L1661" s="23" t="s">
        <v>3765</v>
      </c>
      <c r="M1661" s="20" t="str">
        <f t="shared" si="36"/>
        <v>S</v>
      </c>
      <c r="N1661" s="20">
        <f>IF(VALUE(Tabela813[[#This Row],[RED]]) &gt; 0,1,0) + IF(VALUE(J1661)&gt;0,8,IF(VALUE(I1661)&gt;0,7,IF(VALUE(H1661)&gt;0,6,IF(VALUE(G1661)&gt;0,5,IF(VALUE(F1661)&gt;0,4,IF(VALUE(E1661)&gt;0,3,IF(VALUE(D1661)&gt;0,2,1)))))))</f>
        <v>7</v>
      </c>
      <c r="O1661" s="22" t="s">
        <v>55</v>
      </c>
      <c r="P1661" s="1" t="s">
        <v>704</v>
      </c>
      <c r="Q1661" s="1"/>
      <c r="R1661" s="39"/>
      <c r="S1661" s="154" t="s">
        <v>158</v>
      </c>
      <c r="T1661" s="7" t="str">
        <f>Tabela813[[#This Row],[NR]]&amp;" - "&amp;Tabela813[[#This Row],[Especificação]]</f>
        <v>2.4.1.1.50.4.1.00 - Transferências de Recursos do Bloco de Manutenção das Ações e Serviços Públicos de Saúde - Assistência Farmacêutica - Principal</v>
      </c>
    </row>
    <row r="1662" spans="1:20" ht="45" x14ac:dyDescent="0.25">
      <c r="A1662" s="179"/>
      <c r="B1662" s="51"/>
      <c r="C1662" s="22" t="s">
        <v>1546</v>
      </c>
      <c r="D1662" s="22" t="s">
        <v>1547</v>
      </c>
      <c r="E1662" s="22" t="s">
        <v>1537</v>
      </c>
      <c r="F1662" s="22" t="s">
        <v>1537</v>
      </c>
      <c r="G1662" s="22" t="s">
        <v>1570</v>
      </c>
      <c r="H1662" s="22" t="s">
        <v>1547</v>
      </c>
      <c r="I1662" s="22" t="s">
        <v>1537</v>
      </c>
      <c r="J1662" s="22" t="s">
        <v>1539</v>
      </c>
      <c r="K1662" s="20" t="str">
        <f>IF(Tabela813[[#This Row],[C]]&lt;&gt;"",IF(Tabela813[[#This Row],[RED]]&lt;&gt;"",(Tabela813[[#This Row],[RED]] &amp; "."),"") &amp; CONCATENATE(Tabela813[[#This Row],[C]],".",Tabela813[[#This Row],[O]],".",Tabela813[[#This Row],[E]],".",Tabela813[[#This Row],[D1]],".",Tabela813[[#This Row],[D2]],".",Tabela813[[#This Row],[D3]],".",Tabela813[[#This Row],[T]],".",Tabela813[[#This Row],[D4]]),"")</f>
        <v>2.4.1.1.50.4.1.01</v>
      </c>
      <c r="L1662" s="23" t="s">
        <v>3765</v>
      </c>
      <c r="M1662" s="20" t="str">
        <f t="shared" si="36"/>
        <v>A</v>
      </c>
      <c r="N1662" s="20">
        <f>IF(VALUE(Tabela813[[#This Row],[RED]]) &gt; 0,1,0) + IF(VALUE(J1662)&gt;0,8,IF(VALUE(I1662)&gt;0,7,IF(VALUE(H1662)&gt;0,6,IF(VALUE(G1662)&gt;0,5,IF(VALUE(F1662)&gt;0,4,IF(VALUE(E1662)&gt;0,3,IF(VALUE(D1662)&gt;0,2,1)))))))</f>
        <v>8</v>
      </c>
      <c r="O1662" s="22" t="s">
        <v>3107</v>
      </c>
      <c r="P1662" s="1" t="s">
        <v>704</v>
      </c>
      <c r="Q1662" s="1"/>
      <c r="R1662" s="39"/>
      <c r="S1662" s="154" t="s">
        <v>158</v>
      </c>
      <c r="T1662" s="7" t="str">
        <f>Tabela813[[#This Row],[NR]]&amp;" - "&amp;Tabela813[[#This Row],[Especificação]]</f>
        <v>2.4.1.1.50.4.1.01 - Transferências de Recursos do Bloco de Manutenção das Ações e Serviços Públicos de Saúde - Assistência Farmacêutica - Principal</v>
      </c>
    </row>
    <row r="1663" spans="1:20" ht="45" x14ac:dyDescent="0.25">
      <c r="A1663" s="179"/>
      <c r="B1663" s="51"/>
      <c r="C1663" s="22" t="s">
        <v>1546</v>
      </c>
      <c r="D1663" s="22" t="s">
        <v>1547</v>
      </c>
      <c r="E1663" s="22" t="s">
        <v>1537</v>
      </c>
      <c r="F1663" s="22" t="s">
        <v>1537</v>
      </c>
      <c r="G1663" s="22" t="s">
        <v>1570</v>
      </c>
      <c r="H1663" s="22" t="s">
        <v>1547</v>
      </c>
      <c r="I1663" s="22" t="s">
        <v>1537</v>
      </c>
      <c r="J1663" s="22" t="s">
        <v>1541</v>
      </c>
      <c r="K1663" s="20" t="str">
        <f>IF(Tabela813[[#This Row],[C]]&lt;&gt;"",IF(Tabela813[[#This Row],[RED]]&lt;&gt;"",(Tabela813[[#This Row],[RED]] &amp; "."),"") &amp; CONCATENATE(Tabela813[[#This Row],[C]],".",Tabela813[[#This Row],[O]],".",Tabela813[[#This Row],[E]],".",Tabela813[[#This Row],[D1]],".",Tabela813[[#This Row],[D2]],".",Tabela813[[#This Row],[D3]],".",Tabela813[[#This Row],[T]],".",Tabela813[[#This Row],[D4]]),"")</f>
        <v>2.4.1.1.50.4.1.02</v>
      </c>
      <c r="L1663" s="23" t="s">
        <v>3885</v>
      </c>
      <c r="M1663" s="20" t="str">
        <f t="shared" si="36"/>
        <v>A</v>
      </c>
      <c r="N1663" s="20">
        <f>IF(VALUE(Tabela813[[#This Row],[RED]]) &gt; 0,1,0) + IF(VALUE(J1663)&gt;0,8,IF(VALUE(I1663)&gt;0,7,IF(VALUE(H1663)&gt;0,6,IF(VALUE(G1663)&gt;0,5,IF(VALUE(F1663)&gt;0,4,IF(VALUE(E1663)&gt;0,3,IF(VALUE(D1663)&gt;0,2,1)))))))</f>
        <v>8</v>
      </c>
      <c r="O1663" s="22" t="s">
        <v>3107</v>
      </c>
      <c r="P1663" s="1" t="s">
        <v>4182</v>
      </c>
      <c r="Q1663" s="1"/>
      <c r="R1663" s="39"/>
      <c r="S1663" s="154" t="s">
        <v>158</v>
      </c>
      <c r="T1663" s="7" t="str">
        <f>Tabela813[[#This Row],[NR]]&amp;" - "&amp;Tabela813[[#This Row],[Especificação]]</f>
        <v>2.4.1.1.50.4.1.02 - Transferências de Recursos do Bloco de Manutenção das Ações e Serviços Públicos de Saúde - Assistência Farmacêutica - Transferências da União Decorrentes de Emendas Parlamentares Individuais - Finalidade Definida</v>
      </c>
    </row>
    <row r="1664" spans="1:20" ht="45" x14ac:dyDescent="0.25">
      <c r="A1664" s="179"/>
      <c r="B1664" s="51"/>
      <c r="C1664" s="22" t="s">
        <v>1546</v>
      </c>
      <c r="D1664" s="22" t="s">
        <v>1547</v>
      </c>
      <c r="E1664" s="22" t="s">
        <v>1537</v>
      </c>
      <c r="F1664" s="22" t="s">
        <v>1537</v>
      </c>
      <c r="G1664" s="22" t="s">
        <v>1570</v>
      </c>
      <c r="H1664" s="22" t="s">
        <v>1547</v>
      </c>
      <c r="I1664" s="22" t="s">
        <v>1537</v>
      </c>
      <c r="J1664" s="22" t="s">
        <v>1550</v>
      </c>
      <c r="K1664" s="20" t="str">
        <f>IF(Tabela813[[#This Row],[C]]&lt;&gt;"",IF(Tabela813[[#This Row],[RED]]&lt;&gt;"",(Tabela813[[#This Row],[RED]] &amp; "."),"") &amp; CONCATENATE(Tabela813[[#This Row],[C]],".",Tabela813[[#This Row],[O]],".",Tabela813[[#This Row],[E]],".",Tabela813[[#This Row],[D1]],".",Tabela813[[#This Row],[D2]],".",Tabela813[[#This Row],[D3]],".",Tabela813[[#This Row],[T]],".",Tabela813[[#This Row],[D4]]),"")</f>
        <v>2.4.1.1.50.4.1.03</v>
      </c>
      <c r="L1664" s="23" t="s">
        <v>3886</v>
      </c>
      <c r="M1664" s="20" t="str">
        <f t="shared" si="36"/>
        <v>A</v>
      </c>
      <c r="N1664" s="20">
        <f>IF(VALUE(Tabela813[[#This Row],[RED]]) &gt; 0,1,0) + IF(VALUE(J1664)&gt;0,8,IF(VALUE(I1664)&gt;0,7,IF(VALUE(H1664)&gt;0,6,IF(VALUE(G1664)&gt;0,5,IF(VALUE(F1664)&gt;0,4,IF(VALUE(E1664)&gt;0,3,IF(VALUE(D1664)&gt;0,2,1)))))))</f>
        <v>8</v>
      </c>
      <c r="O1664" s="22" t="s">
        <v>3107</v>
      </c>
      <c r="P1664" s="1" t="s">
        <v>4181</v>
      </c>
      <c r="Q1664" s="1"/>
      <c r="R1664" s="39"/>
      <c r="S1664" s="154" t="s">
        <v>158</v>
      </c>
      <c r="T1664" s="7" t="str">
        <f>Tabela813[[#This Row],[NR]]&amp;" - "&amp;Tabela813[[#This Row],[Especificação]]</f>
        <v>2.4.1.1.50.4.1.03 - Transferências de Recursos do Bloco de Manutenção das Ações e Serviços Públicos de Saúde - Assistência Farmacêutica - Transferências da União Decorrentes de Emendas Parlamentares de Bancada</v>
      </c>
    </row>
    <row r="1665" spans="1:20" ht="45" x14ac:dyDescent="0.25">
      <c r="A1665" s="179"/>
      <c r="B1665" s="51"/>
      <c r="C1665" s="22" t="s">
        <v>1546</v>
      </c>
      <c r="D1665" s="22" t="s">
        <v>1547</v>
      </c>
      <c r="E1665" s="22" t="s">
        <v>1537</v>
      </c>
      <c r="F1665" s="22" t="s">
        <v>1537</v>
      </c>
      <c r="G1665" s="22" t="s">
        <v>1570</v>
      </c>
      <c r="H1665" s="22" t="s">
        <v>1548</v>
      </c>
      <c r="I1665" s="22" t="s">
        <v>1540</v>
      </c>
      <c r="J1665" s="22" t="s">
        <v>1543</v>
      </c>
      <c r="K1665" s="20" t="str">
        <f>IF(Tabela813[[#This Row],[C]]&lt;&gt;"",IF(Tabela813[[#This Row],[RED]]&lt;&gt;"",(Tabela813[[#This Row],[RED]] &amp; "."),"") &amp; CONCATENATE(Tabela813[[#This Row],[C]],".",Tabela813[[#This Row],[O]],".",Tabela813[[#This Row],[E]],".",Tabela813[[#This Row],[D1]],".",Tabela813[[#This Row],[D2]],".",Tabela813[[#This Row],[D3]],".",Tabela813[[#This Row],[T]],".",Tabela813[[#This Row],[D4]]),"")</f>
        <v>2.4.1.1.50.5.0.00</v>
      </c>
      <c r="L1665" s="23" t="s">
        <v>6177</v>
      </c>
      <c r="M1665" s="20" t="str">
        <f t="shared" si="36"/>
        <v>S</v>
      </c>
      <c r="N1665" s="20">
        <f>IF(VALUE(Tabela813[[#This Row],[RED]]) &gt; 0,1,0) + IF(VALUE(J1665)&gt;0,8,IF(VALUE(I1665)&gt;0,7,IF(VALUE(H1665)&gt;0,6,IF(VALUE(G1665)&gt;0,5,IF(VALUE(F1665)&gt;0,4,IF(VALUE(E1665)&gt;0,3,IF(VALUE(D1665)&gt;0,2,1)))))))</f>
        <v>6</v>
      </c>
      <c r="O1665" s="22" t="s">
        <v>55</v>
      </c>
      <c r="P1665" s="1" t="s">
        <v>705</v>
      </c>
      <c r="Q1665" s="1"/>
      <c r="R1665" s="39"/>
      <c r="S1665" s="154" t="s">
        <v>158</v>
      </c>
      <c r="T1665" s="7" t="str">
        <f>Tabela813[[#This Row],[NR]]&amp;" - "&amp;Tabela813[[#This Row],[Especificação]]</f>
        <v>2.4.1.1.50.5.0.00 - Transferências de Recursos do Bloco de Manutenção das Ações e Serviços Públicos de Saúde - Gestão do SUS</v>
      </c>
    </row>
    <row r="1666" spans="1:20" ht="45" x14ac:dyDescent="0.25">
      <c r="A1666" s="186" t="s">
        <v>4443</v>
      </c>
      <c r="B1666" s="51"/>
      <c r="C1666" s="22" t="s">
        <v>1546</v>
      </c>
      <c r="D1666" s="22" t="s">
        <v>1547</v>
      </c>
      <c r="E1666" s="22" t="s">
        <v>1537</v>
      </c>
      <c r="F1666" s="22" t="s">
        <v>1537</v>
      </c>
      <c r="G1666" s="22" t="s">
        <v>1570</v>
      </c>
      <c r="H1666" s="22" t="s">
        <v>1548</v>
      </c>
      <c r="I1666" s="22" t="s">
        <v>1537</v>
      </c>
      <c r="J1666" s="22" t="s">
        <v>1543</v>
      </c>
      <c r="K1666" s="20" t="str">
        <f>IF(Tabela813[[#This Row],[C]]&lt;&gt;"",IF(Tabela813[[#This Row],[RED]]&lt;&gt;"",(Tabela813[[#This Row],[RED]] &amp; "."),"") &amp; CONCATENATE(Tabela813[[#This Row],[C]],".",Tabela813[[#This Row],[O]],".",Tabela813[[#This Row],[E]],".",Tabela813[[#This Row],[D1]],".",Tabela813[[#This Row],[D2]],".",Tabela813[[#This Row],[D3]],".",Tabela813[[#This Row],[T]],".",Tabela813[[#This Row],[D4]]),"")</f>
        <v>2.4.1.1.50.5.1.00</v>
      </c>
      <c r="L1666" s="23" t="s">
        <v>3768</v>
      </c>
      <c r="M1666" s="20" t="str">
        <f t="shared" si="36"/>
        <v>S</v>
      </c>
      <c r="N1666" s="20">
        <f>IF(VALUE(Tabela813[[#This Row],[RED]]) &gt; 0,1,0) + IF(VALUE(J1666)&gt;0,8,IF(VALUE(I1666)&gt;0,7,IF(VALUE(H1666)&gt;0,6,IF(VALUE(G1666)&gt;0,5,IF(VALUE(F1666)&gt;0,4,IF(VALUE(E1666)&gt;0,3,IF(VALUE(D1666)&gt;0,2,1)))))))</f>
        <v>7</v>
      </c>
      <c r="O1666" s="22" t="s">
        <v>55</v>
      </c>
      <c r="P1666" s="1" t="s">
        <v>705</v>
      </c>
      <c r="Q1666" s="1"/>
      <c r="R1666" s="39"/>
      <c r="S1666" s="154" t="s">
        <v>158</v>
      </c>
      <c r="T1666" s="7" t="str">
        <f>Tabela813[[#This Row],[NR]]&amp;" - "&amp;Tabela813[[#This Row],[Especificação]]</f>
        <v>2.4.1.1.50.5.1.00 - Transferências de Recursos do Bloco de Manutenção das Ações e Serviços Públicos de Saúde - Gestão do SUS - Principal</v>
      </c>
    </row>
    <row r="1667" spans="1:20" ht="52.5" customHeight="1" x14ac:dyDescent="0.25">
      <c r="A1667" s="186" t="s">
        <v>4443</v>
      </c>
      <c r="B1667" s="51"/>
      <c r="C1667" s="22" t="s">
        <v>1546</v>
      </c>
      <c r="D1667" s="22" t="s">
        <v>1547</v>
      </c>
      <c r="E1667" s="22" t="s">
        <v>1537</v>
      </c>
      <c r="F1667" s="22" t="s">
        <v>1537</v>
      </c>
      <c r="G1667" s="22" t="s">
        <v>1570</v>
      </c>
      <c r="H1667" s="22" t="s">
        <v>1548</v>
      </c>
      <c r="I1667" s="22" t="s">
        <v>1537</v>
      </c>
      <c r="J1667" s="22" t="s">
        <v>1539</v>
      </c>
      <c r="K1667" s="20" t="str">
        <f>IF(Tabela813[[#This Row],[C]]&lt;&gt;"",IF(Tabela813[[#This Row],[RED]]&lt;&gt;"",(Tabela813[[#This Row],[RED]] &amp; "."),"") &amp; CONCATENATE(Tabela813[[#This Row],[C]],".",Tabela813[[#This Row],[O]],".",Tabela813[[#This Row],[E]],".",Tabela813[[#This Row],[D1]],".",Tabela813[[#This Row],[D2]],".",Tabela813[[#This Row],[D3]],".",Tabela813[[#This Row],[T]],".",Tabela813[[#This Row],[D4]]),"")</f>
        <v>2.4.1.1.50.5.1.01</v>
      </c>
      <c r="L1667" s="23" t="s">
        <v>3768</v>
      </c>
      <c r="M1667" s="20" t="str">
        <f t="shared" si="36"/>
        <v>A</v>
      </c>
      <c r="N1667" s="20">
        <f>IF(VALUE(Tabela813[[#This Row],[RED]]) &gt; 0,1,0) + IF(VALUE(J1667)&gt;0,8,IF(VALUE(I1667)&gt;0,7,IF(VALUE(H1667)&gt;0,6,IF(VALUE(G1667)&gt;0,5,IF(VALUE(F1667)&gt;0,4,IF(VALUE(E1667)&gt;0,3,IF(VALUE(D1667)&gt;0,2,1)))))))</f>
        <v>8</v>
      </c>
      <c r="O1667" s="22" t="s">
        <v>3107</v>
      </c>
      <c r="P1667" s="1" t="s">
        <v>705</v>
      </c>
      <c r="Q1667" s="1"/>
      <c r="R1667" s="39"/>
      <c r="S1667" s="154" t="s">
        <v>158</v>
      </c>
      <c r="T1667" s="7" t="str">
        <f>Tabela813[[#This Row],[NR]]&amp;" - "&amp;Tabela813[[#This Row],[Especificação]]</f>
        <v>2.4.1.1.50.5.1.01 - Transferências de Recursos do Bloco de Manutenção das Ações e Serviços Públicos de Saúde - Gestão do SUS - Principal</v>
      </c>
    </row>
    <row r="1668" spans="1:20" ht="45" x14ac:dyDescent="0.25">
      <c r="A1668" s="179"/>
      <c r="B1668" s="51"/>
      <c r="C1668" s="22" t="s">
        <v>1546</v>
      </c>
      <c r="D1668" s="22" t="s">
        <v>1547</v>
      </c>
      <c r="E1668" s="22" t="s">
        <v>1537</v>
      </c>
      <c r="F1668" s="22" t="s">
        <v>1537</v>
      </c>
      <c r="G1668" s="22" t="s">
        <v>1570</v>
      </c>
      <c r="H1668" s="22" t="s">
        <v>1548</v>
      </c>
      <c r="I1668" s="22" t="s">
        <v>1537</v>
      </c>
      <c r="J1668" s="22" t="s">
        <v>1541</v>
      </c>
      <c r="K1668" s="20" t="str">
        <f>IF(Tabela813[[#This Row],[C]]&lt;&gt;"",IF(Tabela813[[#This Row],[RED]]&lt;&gt;"",(Tabela813[[#This Row],[RED]] &amp; "."),"") &amp; CONCATENATE(Tabela813[[#This Row],[C]],".",Tabela813[[#This Row],[O]],".",Tabela813[[#This Row],[E]],".",Tabela813[[#This Row],[D1]],".",Tabela813[[#This Row],[D2]],".",Tabela813[[#This Row],[D3]],".",Tabela813[[#This Row],[T]],".",Tabela813[[#This Row],[D4]]),"")</f>
        <v>2.4.1.1.50.5.1.02</v>
      </c>
      <c r="L1668" s="23" t="s">
        <v>3887</v>
      </c>
      <c r="M1668" s="20" t="str">
        <f t="shared" si="36"/>
        <v>A</v>
      </c>
      <c r="N1668" s="20">
        <f>IF(VALUE(Tabela813[[#This Row],[RED]]) &gt; 0,1,0) + IF(VALUE(J1668)&gt;0,8,IF(VALUE(I1668)&gt;0,7,IF(VALUE(H1668)&gt;0,6,IF(VALUE(G1668)&gt;0,5,IF(VALUE(F1668)&gt;0,4,IF(VALUE(E1668)&gt;0,3,IF(VALUE(D1668)&gt;0,2,1)))))))</f>
        <v>8</v>
      </c>
      <c r="O1668" s="22" t="s">
        <v>3107</v>
      </c>
      <c r="P1668" s="1" t="s">
        <v>4182</v>
      </c>
      <c r="Q1668" s="1"/>
      <c r="R1668" s="39"/>
      <c r="S1668" s="154" t="s">
        <v>158</v>
      </c>
      <c r="T1668" s="7" t="str">
        <f>Tabela813[[#This Row],[NR]]&amp;" - "&amp;Tabela813[[#This Row],[Especificação]]</f>
        <v>2.4.1.1.50.5.1.02 - Transferências de Recursos do Bloco de Manutenção das Ações e Serviços Públicos de Saúde - Gestão do SUS - Transferências da União Decorrentes de Emendas Parlamentares Individuais - Finalidade Definida</v>
      </c>
    </row>
    <row r="1669" spans="1:20" ht="45" x14ac:dyDescent="0.25">
      <c r="A1669" s="179"/>
      <c r="B1669" s="51"/>
      <c r="C1669" s="22" t="s">
        <v>1546</v>
      </c>
      <c r="D1669" s="22" t="s">
        <v>1547</v>
      </c>
      <c r="E1669" s="22" t="s">
        <v>1537</v>
      </c>
      <c r="F1669" s="22" t="s">
        <v>1537</v>
      </c>
      <c r="G1669" s="22" t="s">
        <v>1570</v>
      </c>
      <c r="H1669" s="22" t="s">
        <v>1548</v>
      </c>
      <c r="I1669" s="22" t="s">
        <v>1537</v>
      </c>
      <c r="J1669" s="22" t="s">
        <v>1550</v>
      </c>
      <c r="K1669" s="20" t="str">
        <f>IF(Tabela813[[#This Row],[C]]&lt;&gt;"",IF(Tabela813[[#This Row],[RED]]&lt;&gt;"",(Tabela813[[#This Row],[RED]] &amp; "."),"") &amp; CONCATENATE(Tabela813[[#This Row],[C]],".",Tabela813[[#This Row],[O]],".",Tabela813[[#This Row],[E]],".",Tabela813[[#This Row],[D1]],".",Tabela813[[#This Row],[D2]],".",Tabela813[[#This Row],[D3]],".",Tabela813[[#This Row],[T]],".",Tabela813[[#This Row],[D4]]),"")</f>
        <v>2.4.1.1.50.5.1.03</v>
      </c>
      <c r="L1669" s="23" t="s">
        <v>3888</v>
      </c>
      <c r="M1669" s="20" t="str">
        <f t="shared" si="36"/>
        <v>A</v>
      </c>
      <c r="N1669" s="20">
        <f>IF(VALUE(Tabela813[[#This Row],[RED]]) &gt; 0,1,0) + IF(VALUE(J1669)&gt;0,8,IF(VALUE(I1669)&gt;0,7,IF(VALUE(H1669)&gt;0,6,IF(VALUE(G1669)&gt;0,5,IF(VALUE(F1669)&gt;0,4,IF(VALUE(E1669)&gt;0,3,IF(VALUE(D1669)&gt;0,2,1)))))))</f>
        <v>8</v>
      </c>
      <c r="O1669" s="22" t="s">
        <v>3107</v>
      </c>
      <c r="P1669" s="1" t="s">
        <v>4181</v>
      </c>
      <c r="Q1669" s="1"/>
      <c r="R1669" s="39"/>
      <c r="S1669" s="154" t="s">
        <v>158</v>
      </c>
      <c r="T1669" s="7" t="str">
        <f>Tabela813[[#This Row],[NR]]&amp;" - "&amp;Tabela813[[#This Row],[Especificação]]</f>
        <v>2.4.1.1.50.5.1.03 - Transferências de Recursos do Bloco de Manutenção das Ações e Serviços Públicos de Saúde - Gestão do SUS - Transferências da União Decorrentes de Emendas Parlamentares de Bancada</v>
      </c>
    </row>
    <row r="1670" spans="1:20" ht="45" x14ac:dyDescent="0.25">
      <c r="A1670" s="179"/>
      <c r="B1670" s="51"/>
      <c r="C1670" s="22" t="s">
        <v>1546</v>
      </c>
      <c r="D1670" s="22" t="s">
        <v>1547</v>
      </c>
      <c r="E1670" s="22" t="s">
        <v>1537</v>
      </c>
      <c r="F1670" s="22" t="s">
        <v>1537</v>
      </c>
      <c r="G1670" s="22" t="s">
        <v>1570</v>
      </c>
      <c r="H1670" s="22" t="s">
        <v>1549</v>
      </c>
      <c r="I1670" s="22" t="s">
        <v>1540</v>
      </c>
      <c r="J1670" s="22" t="s">
        <v>1543</v>
      </c>
      <c r="K1670" s="20" t="str">
        <f>IF(Tabela813[[#This Row],[C]]&lt;&gt;"",IF(Tabela813[[#This Row],[RED]]&lt;&gt;"",(Tabela813[[#This Row],[RED]] &amp; "."),"") &amp; CONCATENATE(Tabela813[[#This Row],[C]],".",Tabela813[[#This Row],[O]],".",Tabela813[[#This Row],[E]],".",Tabela813[[#This Row],[D1]],".",Tabela813[[#This Row],[D2]],".",Tabela813[[#This Row],[D3]],".",Tabela813[[#This Row],[T]],".",Tabela813[[#This Row],[D4]]),"")</f>
        <v>2.4.1.1.50.9.0.00</v>
      </c>
      <c r="L1670" s="23" t="s">
        <v>6178</v>
      </c>
      <c r="M1670" s="20" t="str">
        <f t="shared" si="36"/>
        <v>S</v>
      </c>
      <c r="N1670" s="20">
        <f>IF(VALUE(Tabela813[[#This Row],[RED]]) &gt; 0,1,0) + IF(VALUE(J1670)&gt;0,8,IF(VALUE(I1670)&gt;0,7,IF(VALUE(H1670)&gt;0,6,IF(VALUE(G1670)&gt;0,5,IF(VALUE(F1670)&gt;0,4,IF(VALUE(E1670)&gt;0,3,IF(VALUE(D1670)&gt;0,2,1)))))))</f>
        <v>6</v>
      </c>
      <c r="O1670" s="22" t="s">
        <v>55</v>
      </c>
      <c r="P1670" s="1" t="s">
        <v>706</v>
      </c>
      <c r="Q1670" s="1"/>
      <c r="R1670" s="39"/>
      <c r="S1670" s="154" t="s">
        <v>158</v>
      </c>
      <c r="T1670" s="7" t="str">
        <f>Tabela813[[#This Row],[NR]]&amp;" - "&amp;Tabela813[[#This Row],[Especificação]]</f>
        <v>2.4.1.1.50.9.0.00 - Transferências de Recursos do Bloco de Manutenção das Ações e Serviços Públicos de Saúde - Outros Programas</v>
      </c>
    </row>
    <row r="1671" spans="1:20" ht="45" x14ac:dyDescent="0.25">
      <c r="A1671" s="179"/>
      <c r="B1671" s="51"/>
      <c r="C1671" s="22" t="s">
        <v>1546</v>
      </c>
      <c r="D1671" s="22" t="s">
        <v>1547</v>
      </c>
      <c r="E1671" s="22" t="s">
        <v>1537</v>
      </c>
      <c r="F1671" s="22" t="s">
        <v>1537</v>
      </c>
      <c r="G1671" s="22" t="s">
        <v>1570</v>
      </c>
      <c r="H1671" s="22" t="s">
        <v>1549</v>
      </c>
      <c r="I1671" s="22" t="s">
        <v>1537</v>
      </c>
      <c r="J1671" s="22" t="s">
        <v>1543</v>
      </c>
      <c r="K1671" s="20" t="str">
        <f>IF(Tabela813[[#This Row],[C]]&lt;&gt;"",IF(Tabela813[[#This Row],[RED]]&lt;&gt;"",(Tabela813[[#This Row],[RED]] &amp; "."),"") &amp; CONCATENATE(Tabela813[[#This Row],[C]],".",Tabela813[[#This Row],[O]],".",Tabela813[[#This Row],[E]],".",Tabela813[[#This Row],[D1]],".",Tabela813[[#This Row],[D2]],".",Tabela813[[#This Row],[D3]],".",Tabela813[[#This Row],[T]],".",Tabela813[[#This Row],[D4]]),"")</f>
        <v>2.4.1.1.50.9.1.00</v>
      </c>
      <c r="L1671" s="23" t="s">
        <v>3771</v>
      </c>
      <c r="M1671" s="20" t="str">
        <f t="shared" si="36"/>
        <v>S</v>
      </c>
      <c r="N1671" s="20">
        <f>IF(VALUE(Tabela813[[#This Row],[RED]]) &gt; 0,1,0) + IF(VALUE(J1671)&gt;0,8,IF(VALUE(I1671)&gt;0,7,IF(VALUE(H1671)&gt;0,6,IF(VALUE(G1671)&gt;0,5,IF(VALUE(F1671)&gt;0,4,IF(VALUE(E1671)&gt;0,3,IF(VALUE(D1671)&gt;0,2,1)))))))</f>
        <v>7</v>
      </c>
      <c r="O1671" s="22" t="s">
        <v>55</v>
      </c>
      <c r="P1671" s="1" t="s">
        <v>706</v>
      </c>
      <c r="Q1671" s="1"/>
      <c r="R1671" s="39"/>
      <c r="S1671" s="154" t="s">
        <v>158</v>
      </c>
      <c r="T1671" s="7" t="str">
        <f>Tabela813[[#This Row],[NR]]&amp;" - "&amp;Tabela813[[#This Row],[Especificação]]</f>
        <v>2.4.1.1.50.9.1.00 - Transferências de Recursos do Bloco de Manutenção das Ações e Serviços Públicos de Saúde - Outros Programas - Principal</v>
      </c>
    </row>
    <row r="1672" spans="1:20" ht="45" x14ac:dyDescent="0.25">
      <c r="A1672" s="179"/>
      <c r="B1672" s="51"/>
      <c r="C1672" s="22" t="s">
        <v>1546</v>
      </c>
      <c r="D1672" s="22" t="s">
        <v>1547</v>
      </c>
      <c r="E1672" s="22" t="s">
        <v>1537</v>
      </c>
      <c r="F1672" s="22" t="s">
        <v>1537</v>
      </c>
      <c r="G1672" s="22" t="s">
        <v>1570</v>
      </c>
      <c r="H1672" s="22" t="s">
        <v>1549</v>
      </c>
      <c r="I1672" s="22" t="s">
        <v>1537</v>
      </c>
      <c r="J1672" s="22" t="s">
        <v>1539</v>
      </c>
      <c r="K1672" s="20" t="str">
        <f>IF(Tabela813[[#This Row],[C]]&lt;&gt;"",IF(Tabela813[[#This Row],[RED]]&lt;&gt;"",(Tabela813[[#This Row],[RED]] &amp; "."),"") &amp; CONCATENATE(Tabela813[[#This Row],[C]],".",Tabela813[[#This Row],[O]],".",Tabela813[[#This Row],[E]],".",Tabela813[[#This Row],[D1]],".",Tabela813[[#This Row],[D2]],".",Tabela813[[#This Row],[D3]],".",Tabela813[[#This Row],[T]],".",Tabela813[[#This Row],[D4]]),"")</f>
        <v>2.4.1.1.50.9.1.01</v>
      </c>
      <c r="L1672" s="23" t="s">
        <v>3771</v>
      </c>
      <c r="M1672" s="20" t="str">
        <f t="shared" si="36"/>
        <v>A</v>
      </c>
      <c r="N1672" s="20">
        <f>IF(VALUE(Tabela813[[#This Row],[RED]]) &gt; 0,1,0) + IF(VALUE(J1672)&gt;0,8,IF(VALUE(I1672)&gt;0,7,IF(VALUE(H1672)&gt;0,6,IF(VALUE(G1672)&gt;0,5,IF(VALUE(F1672)&gt;0,4,IF(VALUE(E1672)&gt;0,3,IF(VALUE(D1672)&gt;0,2,1)))))))</f>
        <v>8</v>
      </c>
      <c r="O1672" s="22" t="s">
        <v>3107</v>
      </c>
      <c r="P1672" s="1" t="s">
        <v>706</v>
      </c>
      <c r="Q1672" s="1"/>
      <c r="R1672" s="39"/>
      <c r="S1672" s="154" t="s">
        <v>158</v>
      </c>
      <c r="T1672" s="7" t="str">
        <f>Tabela813[[#This Row],[NR]]&amp;" - "&amp;Tabela813[[#This Row],[Especificação]]</f>
        <v>2.4.1.1.50.9.1.01 - Transferências de Recursos do Bloco de Manutenção das Ações e Serviços Públicos de Saúde - Outros Programas - Principal</v>
      </c>
    </row>
    <row r="1673" spans="1:20" ht="51" customHeight="1" x14ac:dyDescent="0.25">
      <c r="A1673" s="179"/>
      <c r="B1673" s="51"/>
      <c r="C1673" s="22" t="s">
        <v>1546</v>
      </c>
      <c r="D1673" s="22" t="s">
        <v>1547</v>
      </c>
      <c r="E1673" s="22" t="s">
        <v>1537</v>
      </c>
      <c r="F1673" s="22" t="s">
        <v>1537</v>
      </c>
      <c r="G1673" s="22" t="s">
        <v>1570</v>
      </c>
      <c r="H1673" s="22" t="s">
        <v>1549</v>
      </c>
      <c r="I1673" s="22" t="s">
        <v>1537</v>
      </c>
      <c r="J1673" s="22" t="s">
        <v>1541</v>
      </c>
      <c r="K1673" s="20" t="str">
        <f>IF(Tabela813[[#This Row],[C]]&lt;&gt;"",IF(Tabela813[[#This Row],[RED]]&lt;&gt;"",(Tabela813[[#This Row],[RED]] &amp; "."),"") &amp; CONCATENATE(Tabela813[[#This Row],[C]],".",Tabela813[[#This Row],[O]],".",Tabela813[[#This Row],[E]],".",Tabela813[[#This Row],[D1]],".",Tabela813[[#This Row],[D2]],".",Tabela813[[#This Row],[D3]],".",Tabela813[[#This Row],[T]],".",Tabela813[[#This Row],[D4]]),"")</f>
        <v>2.4.1.1.50.9.1.02</v>
      </c>
      <c r="L1673" s="23" t="s">
        <v>3889</v>
      </c>
      <c r="M1673" s="20" t="str">
        <f t="shared" si="36"/>
        <v>A</v>
      </c>
      <c r="N1673" s="20">
        <f>IF(VALUE(Tabela813[[#This Row],[RED]]) &gt; 0,1,0) + IF(VALUE(J1673)&gt;0,8,IF(VALUE(I1673)&gt;0,7,IF(VALUE(H1673)&gt;0,6,IF(VALUE(G1673)&gt;0,5,IF(VALUE(F1673)&gt;0,4,IF(VALUE(E1673)&gt;0,3,IF(VALUE(D1673)&gt;0,2,1)))))))</f>
        <v>8</v>
      </c>
      <c r="O1673" s="22" t="s">
        <v>3107</v>
      </c>
      <c r="P1673" s="1" t="s">
        <v>4182</v>
      </c>
      <c r="Q1673" s="1"/>
      <c r="R1673" s="39"/>
      <c r="S1673" s="154" t="s">
        <v>158</v>
      </c>
      <c r="T1673" s="7" t="str">
        <f>Tabela813[[#This Row],[NR]]&amp;" - "&amp;Tabela813[[#This Row],[Especificação]]</f>
        <v>2.4.1.1.50.9.1.02 - Transferências de Recursos do Bloco de Manutenção das Ações e Serviços Públicos de Saúde - Outros Programas - Transferências da União Decorrentes de Emendas Parlamentares Individuais - Finalidade Definida</v>
      </c>
    </row>
    <row r="1674" spans="1:20" ht="49.5" customHeight="1" x14ac:dyDescent="0.25">
      <c r="A1674" s="179"/>
      <c r="B1674" s="51"/>
      <c r="C1674" s="22" t="s">
        <v>1546</v>
      </c>
      <c r="D1674" s="22" t="s">
        <v>1547</v>
      </c>
      <c r="E1674" s="22" t="s">
        <v>1537</v>
      </c>
      <c r="F1674" s="22" t="s">
        <v>1537</v>
      </c>
      <c r="G1674" s="22" t="s">
        <v>1570</v>
      </c>
      <c r="H1674" s="22" t="s">
        <v>1549</v>
      </c>
      <c r="I1674" s="22" t="s">
        <v>1537</v>
      </c>
      <c r="J1674" s="22" t="s">
        <v>1550</v>
      </c>
      <c r="K1674" s="20" t="str">
        <f>IF(Tabela813[[#This Row],[C]]&lt;&gt;"",IF(Tabela813[[#This Row],[RED]]&lt;&gt;"",(Tabela813[[#This Row],[RED]] &amp; "."),"") &amp; CONCATENATE(Tabela813[[#This Row],[C]],".",Tabela813[[#This Row],[O]],".",Tabela813[[#This Row],[E]],".",Tabela813[[#This Row],[D1]],".",Tabela813[[#This Row],[D2]],".",Tabela813[[#This Row],[D3]],".",Tabela813[[#This Row],[T]],".",Tabela813[[#This Row],[D4]]),"")</f>
        <v>2.4.1.1.50.9.1.03</v>
      </c>
      <c r="L1674" s="23" t="s">
        <v>3890</v>
      </c>
      <c r="M1674" s="20" t="str">
        <f t="shared" si="36"/>
        <v>A</v>
      </c>
      <c r="N1674" s="20">
        <f>IF(VALUE(Tabela813[[#This Row],[RED]]) &gt; 0,1,0) + IF(VALUE(J1674)&gt;0,8,IF(VALUE(I1674)&gt;0,7,IF(VALUE(H1674)&gt;0,6,IF(VALUE(G1674)&gt;0,5,IF(VALUE(F1674)&gt;0,4,IF(VALUE(E1674)&gt;0,3,IF(VALUE(D1674)&gt;0,2,1)))))))</f>
        <v>8</v>
      </c>
      <c r="O1674" s="22" t="s">
        <v>3107</v>
      </c>
      <c r="P1674" s="1" t="s">
        <v>4181</v>
      </c>
      <c r="Q1674" s="1"/>
      <c r="R1674" s="39"/>
      <c r="S1674" s="154" t="s">
        <v>158</v>
      </c>
      <c r="T1674" s="7" t="str">
        <f>Tabela813[[#This Row],[NR]]&amp;" - "&amp;Tabela813[[#This Row],[Especificação]]</f>
        <v>2.4.1.1.50.9.1.03 - Transferências de Recursos do Bloco de Manutenção das Ações e Serviços Públicos de Saúde - Outros Programas - Transferências da União Decorrentes de Emendas Parlamentares de Bancada</v>
      </c>
    </row>
    <row r="1675" spans="1:20" ht="45" x14ac:dyDescent="0.25">
      <c r="A1675" s="179"/>
      <c r="B1675" s="51"/>
      <c r="C1675" s="22" t="s">
        <v>1546</v>
      </c>
      <c r="D1675" s="22" t="s">
        <v>1547</v>
      </c>
      <c r="E1675" s="22" t="s">
        <v>1537</v>
      </c>
      <c r="F1675" s="22" t="s">
        <v>1537</v>
      </c>
      <c r="G1675" s="22" t="s">
        <v>1575</v>
      </c>
      <c r="H1675" s="22" t="s">
        <v>1540</v>
      </c>
      <c r="I1675" s="22" t="s">
        <v>1540</v>
      </c>
      <c r="J1675" s="22" t="s">
        <v>1543</v>
      </c>
      <c r="K1675" s="20" t="str">
        <f>IF(Tabela813[[#This Row],[C]]&lt;&gt;"",IF(Tabela813[[#This Row],[RED]]&lt;&gt;"",(Tabela813[[#This Row],[RED]] &amp; "."),"") &amp; CONCATENATE(Tabela813[[#This Row],[C]],".",Tabela813[[#This Row],[O]],".",Tabela813[[#This Row],[E]],".",Tabela813[[#This Row],[D1]],".",Tabela813[[#This Row],[D2]],".",Tabela813[[#This Row],[D3]],".",Tabela813[[#This Row],[T]],".",Tabela813[[#This Row],[D4]]),"")</f>
        <v>2.4.1.1.51.0.0.00</v>
      </c>
      <c r="L1675" s="23" t="s">
        <v>6279</v>
      </c>
      <c r="M1675" s="20" t="str">
        <f t="shared" si="36"/>
        <v>S</v>
      </c>
      <c r="N1675" s="20">
        <f>IF(VALUE(Tabela813[[#This Row],[RED]]) &gt; 0,1,0) + IF(VALUE(J1675)&gt;0,8,IF(VALUE(I1675)&gt;0,7,IF(VALUE(H1675)&gt;0,6,IF(VALUE(G1675)&gt;0,5,IF(VALUE(F1675)&gt;0,4,IF(VALUE(E1675)&gt;0,3,IF(VALUE(D1675)&gt;0,2,1)))))))</f>
        <v>5</v>
      </c>
      <c r="O1675" s="22" t="s">
        <v>55</v>
      </c>
      <c r="P1675" s="1" t="s">
        <v>709</v>
      </c>
      <c r="Q1675" s="1"/>
      <c r="R1675" s="39"/>
      <c r="S1675" s="154" t="s">
        <v>158</v>
      </c>
      <c r="T1675" s="7" t="str">
        <f>Tabela813[[#This Row],[NR]]&amp;" - "&amp;Tabela813[[#This Row],[Especificação]]</f>
        <v>2.4.1.1.51.0.0.00 - Transferências de Recursos do Sistema Único de Saúde - SUS - Fundo a Fundo - Bloco de Estruturação da Rede de Serviços Públicos de Saúde</v>
      </c>
    </row>
    <row r="1676" spans="1:20" ht="45" x14ac:dyDescent="0.25">
      <c r="A1676" s="179"/>
      <c r="B1676" s="51"/>
      <c r="C1676" s="22" t="s">
        <v>1546</v>
      </c>
      <c r="D1676" s="22" t="s">
        <v>1547</v>
      </c>
      <c r="E1676" s="22" t="s">
        <v>1537</v>
      </c>
      <c r="F1676" s="22" t="s">
        <v>1537</v>
      </c>
      <c r="G1676" s="22" t="s">
        <v>1575</v>
      </c>
      <c r="H1676" s="22" t="s">
        <v>1537</v>
      </c>
      <c r="I1676" s="22" t="s">
        <v>1540</v>
      </c>
      <c r="J1676" s="22" t="s">
        <v>1543</v>
      </c>
      <c r="K1676" s="20" t="str">
        <f>IF(Tabela813[[#This Row],[C]]&lt;&gt;"",IF(Tabela813[[#This Row],[RED]]&lt;&gt;"",(Tabela813[[#This Row],[RED]] &amp; "."),"") &amp; CONCATENATE(Tabela813[[#This Row],[C]],".",Tabela813[[#This Row],[O]],".",Tabela813[[#This Row],[E]],".",Tabela813[[#This Row],[D1]],".",Tabela813[[#This Row],[D2]],".",Tabela813[[#This Row],[D3]],".",Tabela813[[#This Row],[T]],".",Tabela813[[#This Row],[D4]]),"")</f>
        <v>2.4.1.1.51.1.0.00</v>
      </c>
      <c r="L1676" s="23" t="s">
        <v>367</v>
      </c>
      <c r="M1676" s="20" t="str">
        <f t="shared" si="36"/>
        <v>S</v>
      </c>
      <c r="N1676" s="20">
        <f>IF(VALUE(Tabela813[[#This Row],[RED]]) &gt; 0,1,0) + IF(VALUE(J1676)&gt;0,8,IF(VALUE(I1676)&gt;0,7,IF(VALUE(H1676)&gt;0,6,IF(VALUE(G1676)&gt;0,5,IF(VALUE(F1676)&gt;0,4,IF(VALUE(E1676)&gt;0,3,IF(VALUE(D1676)&gt;0,2,1)))))))</f>
        <v>6</v>
      </c>
      <c r="O1676" s="22" t="s">
        <v>55</v>
      </c>
      <c r="P1676" s="1" t="s">
        <v>710</v>
      </c>
      <c r="Q1676" s="1"/>
      <c r="R1676" s="39"/>
      <c r="S1676" s="154" t="s">
        <v>158</v>
      </c>
      <c r="T1676" s="7" t="str">
        <f>Tabela813[[#This Row],[NR]]&amp;" - "&amp;Tabela813[[#This Row],[Especificação]]</f>
        <v>2.4.1.1.51.1.0.00 - Transferências de Recursos do Bloco de Estruturação da Rede de Serviços Públicos de Saúde - Atenção Primária</v>
      </c>
    </row>
    <row r="1677" spans="1:20" ht="23.25" customHeight="1" x14ac:dyDescent="0.25">
      <c r="A1677" s="179"/>
      <c r="B1677" s="51"/>
      <c r="C1677" s="22" t="s">
        <v>1546</v>
      </c>
      <c r="D1677" s="22" t="s">
        <v>1547</v>
      </c>
      <c r="E1677" s="22" t="s">
        <v>1537</v>
      </c>
      <c r="F1677" s="22" t="s">
        <v>1537</v>
      </c>
      <c r="G1677" s="22" t="s">
        <v>1575</v>
      </c>
      <c r="H1677" s="22" t="s">
        <v>1537</v>
      </c>
      <c r="I1677" s="22" t="s">
        <v>1537</v>
      </c>
      <c r="J1677" s="22" t="s">
        <v>1543</v>
      </c>
      <c r="K1677" s="20" t="str">
        <f>IF(Tabela813[[#This Row],[C]]&lt;&gt;"",IF(Tabela813[[#This Row],[RED]]&lt;&gt;"",(Tabela813[[#This Row],[RED]] &amp; "."),"") &amp; CONCATENATE(Tabela813[[#This Row],[C]],".",Tabela813[[#This Row],[O]],".",Tabela813[[#This Row],[E]],".",Tabela813[[#This Row],[D1]],".",Tabela813[[#This Row],[D2]],".",Tabela813[[#This Row],[D3]],".",Tabela813[[#This Row],[T]],".",Tabela813[[#This Row],[D4]]),"")</f>
        <v>2.4.1.1.51.1.1.00</v>
      </c>
      <c r="L1677" s="23" t="s">
        <v>1340</v>
      </c>
      <c r="M1677" s="20" t="str">
        <f t="shared" si="36"/>
        <v>S</v>
      </c>
      <c r="N1677" s="20">
        <f>IF(VALUE(Tabela813[[#This Row],[RED]]) &gt; 0,1,0) + IF(VALUE(J1677)&gt;0,8,IF(VALUE(I1677)&gt;0,7,IF(VALUE(H1677)&gt;0,6,IF(VALUE(G1677)&gt;0,5,IF(VALUE(F1677)&gt;0,4,IF(VALUE(E1677)&gt;0,3,IF(VALUE(D1677)&gt;0,2,1)))))))</f>
        <v>7</v>
      </c>
      <c r="O1677" s="22" t="s">
        <v>55</v>
      </c>
      <c r="P1677" s="1" t="s">
        <v>710</v>
      </c>
      <c r="Q1677" s="1"/>
      <c r="R1677" s="39"/>
      <c r="S1677" s="154" t="s">
        <v>158</v>
      </c>
      <c r="T1677" s="7" t="str">
        <f>Tabela813[[#This Row],[NR]]&amp;" - "&amp;Tabela813[[#This Row],[Especificação]]</f>
        <v>2.4.1.1.51.1.1.00 - Transferências de Recursos do Bloco de Estruturação da Rede de Serviços Públicos de Saúde - Atenção Primária - Principal</v>
      </c>
    </row>
    <row r="1678" spans="1:20" ht="45" x14ac:dyDescent="0.25">
      <c r="A1678" s="179"/>
      <c r="B1678" s="51"/>
      <c r="C1678" s="22" t="s">
        <v>1546</v>
      </c>
      <c r="D1678" s="22" t="s">
        <v>1547</v>
      </c>
      <c r="E1678" s="22" t="s">
        <v>1537</v>
      </c>
      <c r="F1678" s="22" t="s">
        <v>1537</v>
      </c>
      <c r="G1678" s="22" t="s">
        <v>1575</v>
      </c>
      <c r="H1678" s="22" t="s">
        <v>1537</v>
      </c>
      <c r="I1678" s="22" t="s">
        <v>1537</v>
      </c>
      <c r="J1678" s="22" t="s">
        <v>1539</v>
      </c>
      <c r="K1678" s="20" t="str">
        <f>IF(Tabela813[[#This Row],[C]]&lt;&gt;"",IF(Tabela813[[#This Row],[RED]]&lt;&gt;"",(Tabela813[[#This Row],[RED]] &amp; "."),"") &amp; CONCATENATE(Tabela813[[#This Row],[C]],".",Tabela813[[#This Row],[O]],".",Tabela813[[#This Row],[E]],".",Tabela813[[#This Row],[D1]],".",Tabela813[[#This Row],[D2]],".",Tabela813[[#This Row],[D3]],".",Tabela813[[#This Row],[T]],".",Tabela813[[#This Row],[D4]]),"")</f>
        <v>2.4.1.1.51.1.1.01</v>
      </c>
      <c r="L1678" s="23" t="s">
        <v>1340</v>
      </c>
      <c r="M1678" s="20" t="str">
        <f t="shared" si="36"/>
        <v>A</v>
      </c>
      <c r="N1678" s="20">
        <f>IF(VALUE(Tabela813[[#This Row],[RED]]) &gt; 0,1,0) + IF(VALUE(J1678)&gt;0,8,IF(VALUE(I1678)&gt;0,7,IF(VALUE(H1678)&gt;0,6,IF(VALUE(G1678)&gt;0,5,IF(VALUE(F1678)&gt;0,4,IF(VALUE(E1678)&gt;0,3,IF(VALUE(D1678)&gt;0,2,1)))))))</f>
        <v>8</v>
      </c>
      <c r="O1678" s="22" t="s">
        <v>3107</v>
      </c>
      <c r="P1678" s="1" t="s">
        <v>710</v>
      </c>
      <c r="Q1678" s="1"/>
      <c r="R1678" s="39"/>
      <c r="S1678" s="154" t="s">
        <v>158</v>
      </c>
      <c r="T1678" s="7" t="str">
        <f>Tabela813[[#This Row],[NR]]&amp;" - "&amp;Tabela813[[#This Row],[Especificação]]</f>
        <v>2.4.1.1.51.1.1.01 - Transferências de Recursos do Bloco de Estruturação da Rede de Serviços Públicos de Saúde - Atenção Primária - Principal</v>
      </c>
    </row>
    <row r="1679" spans="1:20" ht="45" x14ac:dyDescent="0.25">
      <c r="A1679" s="179"/>
      <c r="B1679" s="51"/>
      <c r="C1679" s="22" t="s">
        <v>1546</v>
      </c>
      <c r="D1679" s="22" t="s">
        <v>1547</v>
      </c>
      <c r="E1679" s="22" t="s">
        <v>1537</v>
      </c>
      <c r="F1679" s="22" t="s">
        <v>1537</v>
      </c>
      <c r="G1679" s="22" t="s">
        <v>1575</v>
      </c>
      <c r="H1679" s="22" t="s">
        <v>1537</v>
      </c>
      <c r="I1679" s="22" t="s">
        <v>1537</v>
      </c>
      <c r="J1679" s="22" t="s">
        <v>1541</v>
      </c>
      <c r="K1679" s="20" t="str">
        <f>IF(Tabela813[[#This Row],[C]]&lt;&gt;"",IF(Tabela813[[#This Row],[RED]]&lt;&gt;"",(Tabela813[[#This Row],[RED]] &amp; "."),"") &amp; CONCATENATE(Tabela813[[#This Row],[C]],".",Tabela813[[#This Row],[O]],".",Tabela813[[#This Row],[E]],".",Tabela813[[#This Row],[D1]],".",Tabela813[[#This Row],[D2]],".",Tabela813[[#This Row],[D3]],".",Tabela813[[#This Row],[T]],".",Tabela813[[#This Row],[D4]]),"")</f>
        <v>2.4.1.1.51.1.1.02</v>
      </c>
      <c r="L1679" s="23" t="s">
        <v>3891</v>
      </c>
      <c r="M1679" s="20" t="str">
        <f t="shared" si="36"/>
        <v>A</v>
      </c>
      <c r="N1679" s="20">
        <f>IF(VALUE(Tabela813[[#This Row],[RED]]) &gt; 0,1,0) + IF(VALUE(J1679)&gt;0,8,IF(VALUE(I1679)&gt;0,7,IF(VALUE(H1679)&gt;0,6,IF(VALUE(G1679)&gt;0,5,IF(VALUE(F1679)&gt;0,4,IF(VALUE(E1679)&gt;0,3,IF(VALUE(D1679)&gt;0,2,1)))))))</f>
        <v>8</v>
      </c>
      <c r="O1679" s="22" t="s">
        <v>3107</v>
      </c>
      <c r="P1679" s="1" t="s">
        <v>4182</v>
      </c>
      <c r="Q1679" s="1"/>
      <c r="R1679" s="39"/>
      <c r="S1679" s="154" t="s">
        <v>158</v>
      </c>
      <c r="T1679" s="7" t="str">
        <f>Tabela813[[#This Row],[NR]]&amp;" - "&amp;Tabela813[[#This Row],[Especificação]]</f>
        <v>2.4.1.1.51.1.1.02 - Transferências de Recursos do Bloco de Estruturação da Rede de Serviços Públicos de Saúde - Atenção Primária - Transferências da União Decorrentes de Emendas Parlamentares Individuais - Finalidade Definida</v>
      </c>
    </row>
    <row r="1680" spans="1:20" ht="45" customHeight="1" x14ac:dyDescent="0.25">
      <c r="A1680" s="196"/>
      <c r="B1680" s="51"/>
      <c r="C1680" s="22" t="s">
        <v>1546</v>
      </c>
      <c r="D1680" s="22" t="s">
        <v>1547</v>
      </c>
      <c r="E1680" s="22" t="s">
        <v>1537</v>
      </c>
      <c r="F1680" s="22" t="s">
        <v>1537</v>
      </c>
      <c r="G1680" s="22" t="s">
        <v>1575</v>
      </c>
      <c r="H1680" s="22" t="s">
        <v>1537</v>
      </c>
      <c r="I1680" s="22" t="s">
        <v>1537</v>
      </c>
      <c r="J1680" s="22" t="s">
        <v>1550</v>
      </c>
      <c r="K1680" s="20" t="str">
        <f>IF(Tabela813[[#This Row],[C]]&lt;&gt;"",IF(Tabela813[[#This Row],[RED]]&lt;&gt;"",(Tabela813[[#This Row],[RED]] &amp; "."),"") &amp; CONCATENATE(Tabela813[[#This Row],[C]],".",Tabela813[[#This Row],[O]],".",Tabela813[[#This Row],[E]],".",Tabela813[[#This Row],[D1]],".",Tabela813[[#This Row],[D2]],".",Tabela813[[#This Row],[D3]],".",Tabela813[[#This Row],[T]],".",Tabela813[[#This Row],[D4]]),"")</f>
        <v>2.4.1.1.51.1.1.03</v>
      </c>
      <c r="L1680" s="23" t="s">
        <v>3892</v>
      </c>
      <c r="M1680" s="20" t="str">
        <f t="shared" si="36"/>
        <v>A</v>
      </c>
      <c r="N1680" s="20">
        <f>IF(VALUE(Tabela813[[#This Row],[RED]]) &gt; 0,1,0) + IF(VALUE(J1680)&gt;0,8,IF(VALUE(I1680)&gt;0,7,IF(VALUE(H1680)&gt;0,6,IF(VALUE(G1680)&gt;0,5,IF(VALUE(F1680)&gt;0,4,IF(VALUE(E1680)&gt;0,3,IF(VALUE(D1680)&gt;0,2,1)))))))</f>
        <v>8</v>
      </c>
      <c r="O1680" s="22" t="s">
        <v>3107</v>
      </c>
      <c r="P1680" s="42" t="s">
        <v>4181</v>
      </c>
      <c r="Q1680" s="1"/>
      <c r="R1680" s="39"/>
      <c r="S1680" s="154" t="s">
        <v>158</v>
      </c>
      <c r="T1680" s="7" t="str">
        <f>Tabela813[[#This Row],[NR]]&amp;" - "&amp;Tabela813[[#This Row],[Especificação]]</f>
        <v>2.4.1.1.51.1.1.03 - Transferências de Recursos do Bloco de Estruturação da Rede de Serviços Públicos de Saúde - Atenção Primária - Transferências da União Decorrentes de Emendas Parlamentares de Bancada</v>
      </c>
    </row>
    <row r="1681" spans="1:20" ht="45" x14ac:dyDescent="0.25">
      <c r="A1681" s="196"/>
      <c r="B1681" s="51"/>
      <c r="C1681" s="22" t="s">
        <v>1546</v>
      </c>
      <c r="D1681" s="22" t="s">
        <v>1547</v>
      </c>
      <c r="E1681" s="22" t="s">
        <v>1537</v>
      </c>
      <c r="F1681" s="22" t="s">
        <v>1537</v>
      </c>
      <c r="G1681" s="22" t="s">
        <v>1575</v>
      </c>
      <c r="H1681" s="22" t="s">
        <v>1546</v>
      </c>
      <c r="I1681" s="22" t="s">
        <v>1540</v>
      </c>
      <c r="J1681" s="22" t="s">
        <v>1543</v>
      </c>
      <c r="K1681" s="20" t="str">
        <f>IF(Tabela813[[#This Row],[C]]&lt;&gt;"",IF(Tabela813[[#This Row],[RED]]&lt;&gt;"",(Tabela813[[#This Row],[RED]] &amp; "."),"") &amp; CONCATENATE(Tabela813[[#This Row],[C]],".",Tabela813[[#This Row],[O]],".",Tabela813[[#This Row],[E]],".",Tabela813[[#This Row],[D1]],".",Tabela813[[#This Row],[D2]],".",Tabela813[[#This Row],[D3]],".",Tabela813[[#This Row],[T]],".",Tabela813[[#This Row],[D4]]),"")</f>
        <v>2.4.1.1.51.2.0.00</v>
      </c>
      <c r="L1681" s="23" t="s">
        <v>369</v>
      </c>
      <c r="M1681" s="20" t="str">
        <f t="shared" si="36"/>
        <v>S</v>
      </c>
      <c r="N1681" s="20">
        <f>IF(VALUE(Tabela813[[#This Row],[RED]]) &gt; 0,1,0) + IF(VALUE(J1681)&gt;0,8,IF(VALUE(I1681)&gt;0,7,IF(VALUE(H1681)&gt;0,6,IF(VALUE(G1681)&gt;0,5,IF(VALUE(F1681)&gt;0,4,IF(VALUE(E1681)&gt;0,3,IF(VALUE(D1681)&gt;0,2,1)))))))</f>
        <v>6</v>
      </c>
      <c r="O1681" s="22" t="s">
        <v>55</v>
      </c>
      <c r="P1681" s="42" t="s">
        <v>711</v>
      </c>
      <c r="Q1681" s="1"/>
      <c r="R1681" s="39"/>
      <c r="S1681" s="154" t="s">
        <v>158</v>
      </c>
      <c r="T1681" s="7" t="str">
        <f>Tabela813[[#This Row],[NR]]&amp;" - "&amp;Tabela813[[#This Row],[Especificação]]</f>
        <v>2.4.1.1.51.2.0.00 - Transferências de Recursos do Bloco de Estruturação da Rede de Serviços Públicos de Saúde - Atenção Especializada</v>
      </c>
    </row>
    <row r="1682" spans="1:20" ht="45" x14ac:dyDescent="0.25">
      <c r="A1682" s="182"/>
      <c r="B1682" s="51"/>
      <c r="C1682" s="22" t="s">
        <v>1546</v>
      </c>
      <c r="D1682" s="22" t="s">
        <v>1547</v>
      </c>
      <c r="E1682" s="22" t="s">
        <v>1537</v>
      </c>
      <c r="F1682" s="22" t="s">
        <v>1537</v>
      </c>
      <c r="G1682" s="22" t="s">
        <v>1575</v>
      </c>
      <c r="H1682" s="22" t="s">
        <v>1546</v>
      </c>
      <c r="I1682" s="22" t="s">
        <v>1537</v>
      </c>
      <c r="J1682" s="22" t="s">
        <v>1543</v>
      </c>
      <c r="K1682" s="20" t="str">
        <f>IF(Tabela813[[#This Row],[C]]&lt;&gt;"",IF(Tabela813[[#This Row],[RED]]&lt;&gt;"",(Tabela813[[#This Row],[RED]] &amp; "."),"") &amp; CONCATENATE(Tabela813[[#This Row],[C]],".",Tabela813[[#This Row],[O]],".",Tabela813[[#This Row],[E]],".",Tabela813[[#This Row],[D1]],".",Tabela813[[#This Row],[D2]],".",Tabela813[[#This Row],[D3]],".",Tabela813[[#This Row],[T]],".",Tabela813[[#This Row],[D4]]),"")</f>
        <v>2.4.1.1.51.2.1.00</v>
      </c>
      <c r="L1682" s="23" t="s">
        <v>1341</v>
      </c>
      <c r="M1682" s="20" t="str">
        <f t="shared" si="36"/>
        <v>S</v>
      </c>
      <c r="N1682" s="20">
        <f>IF(VALUE(Tabela813[[#This Row],[RED]]) &gt; 0,1,0) + IF(VALUE(J1682)&gt;0,8,IF(VALUE(I1682)&gt;0,7,IF(VALUE(H1682)&gt;0,6,IF(VALUE(G1682)&gt;0,5,IF(VALUE(F1682)&gt;0,4,IF(VALUE(E1682)&gt;0,3,IF(VALUE(D1682)&gt;0,2,1)))))))</f>
        <v>7</v>
      </c>
      <c r="O1682" s="22" t="s">
        <v>55</v>
      </c>
      <c r="P1682" s="1" t="s">
        <v>711</v>
      </c>
      <c r="Q1682" s="1"/>
      <c r="R1682" s="39"/>
      <c r="S1682" s="154" t="s">
        <v>158</v>
      </c>
      <c r="T1682" s="7" t="str">
        <f>Tabela813[[#This Row],[NR]]&amp;" - "&amp;Tabela813[[#This Row],[Especificação]]</f>
        <v>2.4.1.1.51.2.1.00 - Transferências de Recursos do Bloco de Estruturação da Rede de Serviços Públicos de Saúde - Atenção Especializada - Principal</v>
      </c>
    </row>
    <row r="1683" spans="1:20" ht="45" x14ac:dyDescent="0.25">
      <c r="A1683" s="182"/>
      <c r="B1683" s="51"/>
      <c r="C1683" s="22" t="s">
        <v>1546</v>
      </c>
      <c r="D1683" s="22" t="s">
        <v>1547</v>
      </c>
      <c r="E1683" s="22" t="s">
        <v>1537</v>
      </c>
      <c r="F1683" s="22" t="s">
        <v>1537</v>
      </c>
      <c r="G1683" s="22" t="s">
        <v>1575</v>
      </c>
      <c r="H1683" s="22" t="s">
        <v>1546</v>
      </c>
      <c r="I1683" s="22" t="s">
        <v>1537</v>
      </c>
      <c r="J1683" s="22" t="s">
        <v>1539</v>
      </c>
      <c r="K1683" s="20" t="str">
        <f>IF(Tabela813[[#This Row],[C]]&lt;&gt;"",IF(Tabela813[[#This Row],[RED]]&lt;&gt;"",(Tabela813[[#This Row],[RED]] &amp; "."),"") &amp; CONCATENATE(Tabela813[[#This Row],[C]],".",Tabela813[[#This Row],[O]],".",Tabela813[[#This Row],[E]],".",Tabela813[[#This Row],[D1]],".",Tabela813[[#This Row],[D2]],".",Tabela813[[#This Row],[D3]],".",Tabela813[[#This Row],[T]],".",Tabela813[[#This Row],[D4]]),"")</f>
        <v>2.4.1.1.51.2.1.01</v>
      </c>
      <c r="L1683" s="23" t="s">
        <v>1341</v>
      </c>
      <c r="M1683" s="20" t="str">
        <f t="shared" si="36"/>
        <v>A</v>
      </c>
      <c r="N1683" s="20">
        <f>IF(VALUE(Tabela813[[#This Row],[RED]]) &gt; 0,1,0) + IF(VALUE(J1683)&gt;0,8,IF(VALUE(I1683)&gt;0,7,IF(VALUE(H1683)&gt;0,6,IF(VALUE(G1683)&gt;0,5,IF(VALUE(F1683)&gt;0,4,IF(VALUE(E1683)&gt;0,3,IF(VALUE(D1683)&gt;0,2,1)))))))</f>
        <v>8</v>
      </c>
      <c r="O1683" s="22" t="s">
        <v>3107</v>
      </c>
      <c r="P1683" s="1" t="s">
        <v>711</v>
      </c>
      <c r="Q1683" s="1"/>
      <c r="R1683" s="39"/>
      <c r="S1683" s="154" t="s">
        <v>158</v>
      </c>
      <c r="T1683" s="7" t="str">
        <f>Tabela813[[#This Row],[NR]]&amp;" - "&amp;Tabela813[[#This Row],[Especificação]]</f>
        <v>2.4.1.1.51.2.1.01 - Transferências de Recursos do Bloco de Estruturação da Rede de Serviços Públicos de Saúde - Atenção Especializada - Principal</v>
      </c>
    </row>
    <row r="1684" spans="1:20" ht="45" x14ac:dyDescent="0.25">
      <c r="A1684" s="182"/>
      <c r="B1684" s="51"/>
      <c r="C1684" s="22" t="s">
        <v>1546</v>
      </c>
      <c r="D1684" s="22" t="s">
        <v>1547</v>
      </c>
      <c r="E1684" s="22" t="s">
        <v>1537</v>
      </c>
      <c r="F1684" s="22" t="s">
        <v>1537</v>
      </c>
      <c r="G1684" s="22" t="s">
        <v>1575</v>
      </c>
      <c r="H1684" s="22" t="s">
        <v>1546</v>
      </c>
      <c r="I1684" s="22" t="s">
        <v>1537</v>
      </c>
      <c r="J1684" s="22" t="s">
        <v>1541</v>
      </c>
      <c r="K1684" s="20" t="str">
        <f>IF(Tabela813[[#This Row],[C]]&lt;&gt;"",IF(Tabela813[[#This Row],[RED]]&lt;&gt;"",(Tabela813[[#This Row],[RED]] &amp; "."),"") &amp; CONCATENATE(Tabela813[[#This Row],[C]],".",Tabela813[[#This Row],[O]],".",Tabela813[[#This Row],[E]],".",Tabela813[[#This Row],[D1]],".",Tabela813[[#This Row],[D2]],".",Tabela813[[#This Row],[D3]],".",Tabela813[[#This Row],[T]],".",Tabela813[[#This Row],[D4]]),"")</f>
        <v>2.4.1.1.51.2.1.02</v>
      </c>
      <c r="L1684" s="23" t="s">
        <v>3893</v>
      </c>
      <c r="M1684" s="20" t="str">
        <f t="shared" si="36"/>
        <v>A</v>
      </c>
      <c r="N1684" s="20">
        <f>IF(VALUE(Tabela813[[#This Row],[RED]]) &gt; 0,1,0) + IF(VALUE(J1684)&gt;0,8,IF(VALUE(I1684)&gt;0,7,IF(VALUE(H1684)&gt;0,6,IF(VALUE(G1684)&gt;0,5,IF(VALUE(F1684)&gt;0,4,IF(VALUE(E1684)&gt;0,3,IF(VALUE(D1684)&gt;0,2,1)))))))</f>
        <v>8</v>
      </c>
      <c r="O1684" s="22" t="s">
        <v>3107</v>
      </c>
      <c r="P1684" s="1" t="s">
        <v>4182</v>
      </c>
      <c r="Q1684" s="1"/>
      <c r="R1684" s="39"/>
      <c r="S1684" s="154" t="s">
        <v>158</v>
      </c>
      <c r="T1684" s="7" t="str">
        <f>Tabela813[[#This Row],[NR]]&amp;" - "&amp;Tabela813[[#This Row],[Especificação]]</f>
        <v>2.4.1.1.51.2.1.02 - Transferências de Recursos do Bloco de Estruturação da Rede de Serviços Públicos de Saúde - Atenção Especializada - Transferências da União Decorrentes de Emendas Parlamentares Individuais - Finalidade Definida</v>
      </c>
    </row>
    <row r="1685" spans="1:20" ht="45" x14ac:dyDescent="0.25">
      <c r="A1685" s="179"/>
      <c r="B1685" s="51"/>
      <c r="C1685" s="22" t="s">
        <v>1546</v>
      </c>
      <c r="D1685" s="22" t="s">
        <v>1547</v>
      </c>
      <c r="E1685" s="22" t="s">
        <v>1537</v>
      </c>
      <c r="F1685" s="22" t="s">
        <v>1537</v>
      </c>
      <c r="G1685" s="22" t="s">
        <v>1575</v>
      </c>
      <c r="H1685" s="22" t="s">
        <v>1546</v>
      </c>
      <c r="I1685" s="22" t="s">
        <v>1537</v>
      </c>
      <c r="J1685" s="22" t="s">
        <v>1550</v>
      </c>
      <c r="K1685" s="20" t="str">
        <f>IF(Tabela813[[#This Row],[C]]&lt;&gt;"",IF(Tabela813[[#This Row],[RED]]&lt;&gt;"",(Tabela813[[#This Row],[RED]] &amp; "."),"") &amp; CONCATENATE(Tabela813[[#This Row],[C]],".",Tabela813[[#This Row],[O]],".",Tabela813[[#This Row],[E]],".",Tabela813[[#This Row],[D1]],".",Tabela813[[#This Row],[D2]],".",Tabela813[[#This Row],[D3]],".",Tabela813[[#This Row],[T]],".",Tabela813[[#This Row],[D4]]),"")</f>
        <v>2.4.1.1.51.2.1.03</v>
      </c>
      <c r="L1685" s="1" t="s">
        <v>3894</v>
      </c>
      <c r="M1685" s="20" t="str">
        <f t="shared" si="36"/>
        <v>A</v>
      </c>
      <c r="N1685" s="20">
        <f>IF(VALUE(Tabela813[[#This Row],[RED]]) &gt; 0,1,0) + IF(VALUE(J1685)&gt;0,8,IF(VALUE(I1685)&gt;0,7,IF(VALUE(H1685)&gt;0,6,IF(VALUE(G1685)&gt;0,5,IF(VALUE(F1685)&gt;0,4,IF(VALUE(E1685)&gt;0,3,IF(VALUE(D1685)&gt;0,2,1)))))))</f>
        <v>8</v>
      </c>
      <c r="O1685" s="22" t="s">
        <v>3107</v>
      </c>
      <c r="P1685" s="1" t="s">
        <v>4181</v>
      </c>
      <c r="Q1685" s="1"/>
      <c r="R1685" s="39"/>
      <c r="S1685" s="154" t="s">
        <v>158</v>
      </c>
      <c r="T1685" s="7" t="str">
        <f>Tabela813[[#This Row],[NR]]&amp;" - "&amp;Tabela813[[#This Row],[Especificação]]</f>
        <v>2.4.1.1.51.2.1.03 - Transferências de Recursos do Bloco de Estruturação da Rede de Serviços Públicos de Saúde - Atenção Especializada - Transferências da União Decorrentes de Emendas Parlamentares de Bancada</v>
      </c>
    </row>
    <row r="1686" spans="1:20" ht="45" x14ac:dyDescent="0.25">
      <c r="A1686" s="179"/>
      <c r="B1686" s="51"/>
      <c r="C1686" s="22" t="s">
        <v>1546</v>
      </c>
      <c r="D1686" s="22" t="s">
        <v>1547</v>
      </c>
      <c r="E1686" s="22" t="s">
        <v>1537</v>
      </c>
      <c r="F1686" s="22" t="s">
        <v>1537</v>
      </c>
      <c r="G1686" s="22" t="s">
        <v>1575</v>
      </c>
      <c r="H1686" s="22" t="s">
        <v>1538</v>
      </c>
      <c r="I1686" s="22" t="s">
        <v>1540</v>
      </c>
      <c r="J1686" s="22" t="s">
        <v>1543</v>
      </c>
      <c r="K1686" s="20" t="str">
        <f>IF(Tabela813[[#This Row],[C]]&lt;&gt;"",IF(Tabela813[[#This Row],[RED]]&lt;&gt;"",(Tabela813[[#This Row],[RED]] &amp; "."),"") &amp; CONCATENATE(Tabela813[[#This Row],[C]],".",Tabela813[[#This Row],[O]],".",Tabela813[[#This Row],[E]],".",Tabela813[[#This Row],[D1]],".",Tabela813[[#This Row],[D2]],".",Tabela813[[#This Row],[D3]],".",Tabela813[[#This Row],[T]],".",Tabela813[[#This Row],[D4]]),"")</f>
        <v>2.4.1.1.51.3.0.00</v>
      </c>
      <c r="L1686" s="1" t="s">
        <v>373</v>
      </c>
      <c r="M1686" s="20" t="str">
        <f t="shared" si="36"/>
        <v>S</v>
      </c>
      <c r="N1686" s="20">
        <f>IF(VALUE(Tabela813[[#This Row],[RED]]) &gt; 0,1,0) + IF(VALUE(J1686)&gt;0,8,IF(VALUE(I1686)&gt;0,7,IF(VALUE(H1686)&gt;0,6,IF(VALUE(G1686)&gt;0,5,IF(VALUE(F1686)&gt;0,4,IF(VALUE(E1686)&gt;0,3,IF(VALUE(D1686)&gt;0,2,1)))))))</f>
        <v>6</v>
      </c>
      <c r="O1686" s="22" t="s">
        <v>55</v>
      </c>
      <c r="P1686" s="1" t="s">
        <v>3084</v>
      </c>
      <c r="Q1686" s="1"/>
      <c r="R1686" s="39"/>
      <c r="S1686" s="154" t="s">
        <v>158</v>
      </c>
      <c r="T1686" s="7" t="str">
        <f>Tabela813[[#This Row],[NR]]&amp;" - "&amp;Tabela813[[#This Row],[Especificação]]</f>
        <v>2.4.1.1.51.3.0.00 - Transferências de Recursos do Bloco de Estruturação da Rede de Serviços Públicos de Saúde - Assistência Farmacêutica</v>
      </c>
    </row>
    <row r="1687" spans="1:20" ht="45" x14ac:dyDescent="0.25">
      <c r="A1687" s="179"/>
      <c r="B1687" s="51"/>
      <c r="C1687" s="22" t="s">
        <v>1546</v>
      </c>
      <c r="D1687" s="22" t="s">
        <v>1547</v>
      </c>
      <c r="E1687" s="22" t="s">
        <v>1537</v>
      </c>
      <c r="F1687" s="22" t="s">
        <v>1537</v>
      </c>
      <c r="G1687" s="22" t="s">
        <v>1575</v>
      </c>
      <c r="H1687" s="22" t="s">
        <v>1538</v>
      </c>
      <c r="I1687" s="22" t="s">
        <v>1537</v>
      </c>
      <c r="J1687" s="22" t="s">
        <v>1543</v>
      </c>
      <c r="K1687" s="20" t="str">
        <f>IF(Tabela813[[#This Row],[C]]&lt;&gt;"",IF(Tabela813[[#This Row],[RED]]&lt;&gt;"",(Tabela813[[#This Row],[RED]] &amp; "."),"") &amp; CONCATENATE(Tabela813[[#This Row],[C]],".",Tabela813[[#This Row],[O]],".",Tabela813[[#This Row],[E]],".",Tabela813[[#This Row],[D1]],".",Tabela813[[#This Row],[D2]],".",Tabela813[[#This Row],[D3]],".",Tabela813[[#This Row],[T]],".",Tabela813[[#This Row],[D4]]),"")</f>
        <v>2.4.1.1.51.3.1.00</v>
      </c>
      <c r="L1687" s="1" t="s">
        <v>1343</v>
      </c>
      <c r="M1687" s="20" t="str">
        <f t="shared" si="36"/>
        <v>S</v>
      </c>
      <c r="N1687" s="20">
        <f>IF(VALUE(Tabela813[[#This Row],[RED]]) &gt; 0,1,0) + IF(VALUE(J1687)&gt;0,8,IF(VALUE(I1687)&gt;0,7,IF(VALUE(H1687)&gt;0,6,IF(VALUE(G1687)&gt;0,5,IF(VALUE(F1687)&gt;0,4,IF(VALUE(E1687)&gt;0,3,IF(VALUE(D1687)&gt;0,2,1)))))))</f>
        <v>7</v>
      </c>
      <c r="O1687" s="22" t="s">
        <v>55</v>
      </c>
      <c r="P1687" s="1" t="s">
        <v>3084</v>
      </c>
      <c r="Q1687" s="1"/>
      <c r="R1687" s="39"/>
      <c r="S1687" s="154" t="s">
        <v>158</v>
      </c>
      <c r="T1687" s="7" t="str">
        <f>Tabela813[[#This Row],[NR]]&amp;" - "&amp;Tabela813[[#This Row],[Especificação]]</f>
        <v>2.4.1.1.51.3.1.00 - Transferências de Recursos do Bloco de Estruturação da Rede de Serviços Públicos de Saúde - Assistência Farmacêutica - Principal</v>
      </c>
    </row>
    <row r="1688" spans="1:20" ht="45" x14ac:dyDescent="0.25">
      <c r="A1688" s="7"/>
      <c r="B1688" s="51"/>
      <c r="C1688" s="22" t="s">
        <v>1546</v>
      </c>
      <c r="D1688" s="22" t="s">
        <v>1547</v>
      </c>
      <c r="E1688" s="22" t="s">
        <v>1537</v>
      </c>
      <c r="F1688" s="22" t="s">
        <v>1537</v>
      </c>
      <c r="G1688" s="22" t="s">
        <v>1575</v>
      </c>
      <c r="H1688" s="22" t="s">
        <v>1538</v>
      </c>
      <c r="I1688" s="22" t="s">
        <v>1537</v>
      </c>
      <c r="J1688" s="22" t="s">
        <v>1539</v>
      </c>
      <c r="K1688" s="20" t="str">
        <f>IF(Tabela813[[#This Row],[C]]&lt;&gt;"",IF(Tabela813[[#This Row],[RED]]&lt;&gt;"",(Tabela813[[#This Row],[RED]] &amp; "."),"") &amp; CONCATENATE(Tabela813[[#This Row],[C]],".",Tabela813[[#This Row],[O]],".",Tabela813[[#This Row],[E]],".",Tabela813[[#This Row],[D1]],".",Tabela813[[#This Row],[D2]],".",Tabela813[[#This Row],[D3]],".",Tabela813[[#This Row],[T]],".",Tabela813[[#This Row],[D4]]),"")</f>
        <v>2.4.1.1.51.3.1.01</v>
      </c>
      <c r="L1688" s="1" t="s">
        <v>1343</v>
      </c>
      <c r="M1688" s="20" t="str">
        <f t="shared" si="36"/>
        <v>A</v>
      </c>
      <c r="N1688" s="20">
        <f>IF(VALUE(Tabela813[[#This Row],[RED]]) &gt; 0,1,0) + IF(VALUE(J1688)&gt;0,8,IF(VALUE(I1688)&gt;0,7,IF(VALUE(H1688)&gt;0,6,IF(VALUE(G1688)&gt;0,5,IF(VALUE(F1688)&gt;0,4,IF(VALUE(E1688)&gt;0,3,IF(VALUE(D1688)&gt;0,2,1)))))))</f>
        <v>8</v>
      </c>
      <c r="O1688" s="22" t="s">
        <v>3107</v>
      </c>
      <c r="P1688" s="1" t="s">
        <v>3084</v>
      </c>
      <c r="Q1688" s="1"/>
      <c r="R1688" s="39"/>
      <c r="S1688" s="154" t="s">
        <v>158</v>
      </c>
      <c r="T1688" s="7" t="str">
        <f>Tabela813[[#This Row],[NR]]&amp;" - "&amp;Tabela813[[#This Row],[Especificação]]</f>
        <v>2.4.1.1.51.3.1.01 - Transferências de Recursos do Bloco de Estruturação da Rede de Serviços Públicos de Saúde - Assistência Farmacêutica - Principal</v>
      </c>
    </row>
    <row r="1689" spans="1:20" ht="45" x14ac:dyDescent="0.25">
      <c r="A1689" s="179"/>
      <c r="B1689" s="51"/>
      <c r="C1689" s="22" t="s">
        <v>1546</v>
      </c>
      <c r="D1689" s="22" t="s">
        <v>1547</v>
      </c>
      <c r="E1689" s="22" t="s">
        <v>1537</v>
      </c>
      <c r="F1689" s="22" t="s">
        <v>1537</v>
      </c>
      <c r="G1689" s="22" t="s">
        <v>1575</v>
      </c>
      <c r="H1689" s="22" t="s">
        <v>1538</v>
      </c>
      <c r="I1689" s="22" t="s">
        <v>1537</v>
      </c>
      <c r="J1689" s="22" t="s">
        <v>1541</v>
      </c>
      <c r="K1689" s="20" t="str">
        <f>IF(Tabela813[[#This Row],[C]]&lt;&gt;"",IF(Tabela813[[#This Row],[RED]]&lt;&gt;"",(Tabela813[[#This Row],[RED]] &amp; "."),"") &amp; CONCATENATE(Tabela813[[#This Row],[C]],".",Tabela813[[#This Row],[O]],".",Tabela813[[#This Row],[E]],".",Tabela813[[#This Row],[D1]],".",Tabela813[[#This Row],[D2]],".",Tabela813[[#This Row],[D3]],".",Tabela813[[#This Row],[T]],".",Tabela813[[#This Row],[D4]]),"")</f>
        <v>2.4.1.1.51.3.1.02</v>
      </c>
      <c r="L1689" s="1" t="s">
        <v>3895</v>
      </c>
      <c r="M1689" s="20" t="str">
        <f t="shared" si="36"/>
        <v>A</v>
      </c>
      <c r="N1689" s="20">
        <f>IF(VALUE(Tabela813[[#This Row],[RED]]) &gt; 0,1,0) + IF(VALUE(J1689)&gt;0,8,IF(VALUE(I1689)&gt;0,7,IF(VALUE(H1689)&gt;0,6,IF(VALUE(G1689)&gt;0,5,IF(VALUE(F1689)&gt;0,4,IF(VALUE(E1689)&gt;0,3,IF(VALUE(D1689)&gt;0,2,1)))))))</f>
        <v>8</v>
      </c>
      <c r="O1689" s="22" t="s">
        <v>3107</v>
      </c>
      <c r="P1689" s="1" t="s">
        <v>4182</v>
      </c>
      <c r="Q1689" s="1"/>
      <c r="R1689" s="39"/>
      <c r="S1689" s="154" t="s">
        <v>158</v>
      </c>
      <c r="T1689" s="7" t="str">
        <f>Tabela813[[#This Row],[NR]]&amp;" - "&amp;Tabela813[[#This Row],[Especificação]]</f>
        <v>2.4.1.1.51.3.1.02 - Transferências de Recursos do Bloco de Estruturação da Rede de Serviços Públicos de Saúde - Assistência Farmacêutica - Transferências da União Decorrentes de Emendas Parlamentares Individuais - Finalidade Definida</v>
      </c>
    </row>
    <row r="1690" spans="1:20" ht="45" x14ac:dyDescent="0.25">
      <c r="A1690" s="179"/>
      <c r="B1690" s="51"/>
      <c r="C1690" s="22" t="s">
        <v>1546</v>
      </c>
      <c r="D1690" s="22" t="s">
        <v>1547</v>
      </c>
      <c r="E1690" s="22" t="s">
        <v>1537</v>
      </c>
      <c r="F1690" s="22" t="s">
        <v>1537</v>
      </c>
      <c r="G1690" s="22" t="s">
        <v>1575</v>
      </c>
      <c r="H1690" s="22" t="s">
        <v>1538</v>
      </c>
      <c r="I1690" s="22" t="s">
        <v>1537</v>
      </c>
      <c r="J1690" s="22" t="s">
        <v>1550</v>
      </c>
      <c r="K1690" s="20" t="str">
        <f>IF(Tabela813[[#This Row],[C]]&lt;&gt;"",IF(Tabela813[[#This Row],[RED]]&lt;&gt;"",(Tabela813[[#This Row],[RED]] &amp; "."),"") &amp; CONCATENATE(Tabela813[[#This Row],[C]],".",Tabela813[[#This Row],[O]],".",Tabela813[[#This Row],[E]],".",Tabela813[[#This Row],[D1]],".",Tabela813[[#This Row],[D2]],".",Tabela813[[#This Row],[D3]],".",Tabela813[[#This Row],[T]],".",Tabela813[[#This Row],[D4]]),"")</f>
        <v>2.4.1.1.51.3.1.03</v>
      </c>
      <c r="L1690" s="23" t="s">
        <v>3896</v>
      </c>
      <c r="M1690" s="20" t="str">
        <f t="shared" si="36"/>
        <v>A</v>
      </c>
      <c r="N1690" s="20">
        <f>IF(VALUE(Tabela813[[#This Row],[RED]]) &gt; 0,1,0) + IF(VALUE(J1690)&gt;0,8,IF(VALUE(I1690)&gt;0,7,IF(VALUE(H1690)&gt;0,6,IF(VALUE(G1690)&gt;0,5,IF(VALUE(F1690)&gt;0,4,IF(VALUE(E1690)&gt;0,3,IF(VALUE(D1690)&gt;0,2,1)))))))</f>
        <v>8</v>
      </c>
      <c r="O1690" s="22" t="s">
        <v>3107</v>
      </c>
      <c r="P1690" s="1" t="s">
        <v>4181</v>
      </c>
      <c r="Q1690" s="1"/>
      <c r="R1690" s="39"/>
      <c r="S1690" s="154" t="s">
        <v>158</v>
      </c>
      <c r="T1690" s="7" t="str">
        <f>Tabela813[[#This Row],[NR]]&amp;" - "&amp;Tabela813[[#This Row],[Especificação]]</f>
        <v>2.4.1.1.51.3.1.03 - Transferências de Recursos do Bloco de Estruturação da Rede de Serviços Públicos de Saúde - Assistência Farmacêutica - Transferências da União Decorrentes de Emendas Parlamentares de Bancada</v>
      </c>
    </row>
    <row r="1691" spans="1:20" ht="45" x14ac:dyDescent="0.25">
      <c r="A1691" s="179"/>
      <c r="B1691" s="51"/>
      <c r="C1691" s="22" t="s">
        <v>1546</v>
      </c>
      <c r="D1691" s="22" t="s">
        <v>1547</v>
      </c>
      <c r="E1691" s="22" t="s">
        <v>1537</v>
      </c>
      <c r="F1691" s="22" t="s">
        <v>1537</v>
      </c>
      <c r="G1691" s="22" t="s">
        <v>1575</v>
      </c>
      <c r="H1691" s="22" t="s">
        <v>1547</v>
      </c>
      <c r="I1691" s="22" t="s">
        <v>1540</v>
      </c>
      <c r="J1691" s="22" t="s">
        <v>1543</v>
      </c>
      <c r="K1691" s="20" t="str">
        <f>IF(Tabela813[[#This Row],[C]]&lt;&gt;"",IF(Tabela813[[#This Row],[RED]]&lt;&gt;"",(Tabela813[[#This Row],[RED]] &amp; "."),"") &amp; CONCATENATE(Tabela813[[#This Row],[C]],".",Tabela813[[#This Row],[O]],".",Tabela813[[#This Row],[E]],".",Tabela813[[#This Row],[D1]],".",Tabela813[[#This Row],[D2]],".",Tabela813[[#This Row],[D3]],".",Tabela813[[#This Row],[T]],".",Tabela813[[#This Row],[D4]]),"")</f>
        <v>2.4.1.1.51.4.0.00</v>
      </c>
      <c r="L1691" s="23" t="s">
        <v>371</v>
      </c>
      <c r="M1691" s="20" t="str">
        <f t="shared" si="36"/>
        <v>S</v>
      </c>
      <c r="N1691" s="20">
        <f>IF(VALUE(Tabela813[[#This Row],[RED]]) &gt; 0,1,0) + IF(VALUE(J1691)&gt;0,8,IF(VALUE(I1691)&gt;0,7,IF(VALUE(H1691)&gt;0,6,IF(VALUE(G1691)&gt;0,5,IF(VALUE(F1691)&gt;0,4,IF(VALUE(E1691)&gt;0,3,IF(VALUE(D1691)&gt;0,2,1)))))))</f>
        <v>6</v>
      </c>
      <c r="O1691" s="22" t="s">
        <v>55</v>
      </c>
      <c r="P1691" s="1" t="s">
        <v>712</v>
      </c>
      <c r="Q1691" s="1"/>
      <c r="R1691" s="39"/>
      <c r="S1691" s="154" t="s">
        <v>158</v>
      </c>
      <c r="T1691" s="7" t="str">
        <f>Tabela813[[#This Row],[NR]]&amp;" - "&amp;Tabela813[[#This Row],[Especificação]]</f>
        <v>2.4.1.1.51.4.0.00 - Transferências de Recursos do Bloco de Estruturação da Rede de Serviços Públicos de Saúde - Vigilância em Saúde</v>
      </c>
    </row>
    <row r="1692" spans="1:20" ht="48.75" customHeight="1" x14ac:dyDescent="0.25">
      <c r="A1692" s="179"/>
      <c r="B1692" s="51"/>
      <c r="C1692" s="22" t="s">
        <v>1546</v>
      </c>
      <c r="D1692" s="22" t="s">
        <v>1547</v>
      </c>
      <c r="E1692" s="22" t="s">
        <v>1537</v>
      </c>
      <c r="F1692" s="22" t="s">
        <v>1537</v>
      </c>
      <c r="G1692" s="22" t="s">
        <v>1575</v>
      </c>
      <c r="H1692" s="22" t="s">
        <v>1547</v>
      </c>
      <c r="I1692" s="22" t="s">
        <v>1537</v>
      </c>
      <c r="J1692" s="22" t="s">
        <v>1543</v>
      </c>
      <c r="K1692" s="20" t="str">
        <f>IF(Tabela813[[#This Row],[C]]&lt;&gt;"",IF(Tabela813[[#This Row],[RED]]&lt;&gt;"",(Tabela813[[#This Row],[RED]] &amp; "."),"") &amp; CONCATENATE(Tabela813[[#This Row],[C]],".",Tabela813[[#This Row],[O]],".",Tabela813[[#This Row],[E]],".",Tabela813[[#This Row],[D1]],".",Tabela813[[#This Row],[D2]],".",Tabela813[[#This Row],[D3]],".",Tabela813[[#This Row],[T]],".",Tabela813[[#This Row],[D4]]),"")</f>
        <v>2.4.1.1.51.4.1.00</v>
      </c>
      <c r="L1692" s="23" t="s">
        <v>1342</v>
      </c>
      <c r="M1692" s="20" t="str">
        <f t="shared" si="36"/>
        <v>S</v>
      </c>
      <c r="N1692" s="20">
        <f>IF(VALUE(Tabela813[[#This Row],[RED]]) &gt; 0,1,0) + IF(VALUE(J1692)&gt;0,8,IF(VALUE(I1692)&gt;0,7,IF(VALUE(H1692)&gt;0,6,IF(VALUE(G1692)&gt;0,5,IF(VALUE(F1692)&gt;0,4,IF(VALUE(E1692)&gt;0,3,IF(VALUE(D1692)&gt;0,2,1)))))))</f>
        <v>7</v>
      </c>
      <c r="O1692" s="22" t="s">
        <v>55</v>
      </c>
      <c r="P1692" s="1" t="s">
        <v>712</v>
      </c>
      <c r="Q1692" s="1"/>
      <c r="R1692" s="39"/>
      <c r="S1692" s="154" t="s">
        <v>158</v>
      </c>
      <c r="T1692" s="7" t="str">
        <f>Tabela813[[#This Row],[NR]]&amp;" - "&amp;Tabela813[[#This Row],[Especificação]]</f>
        <v>2.4.1.1.51.4.1.00 - Transferências de Recursos do Bloco de Estruturação da Rede de Serviços Públicos de Saúde - Vigilância em Saúde - Principal</v>
      </c>
    </row>
    <row r="1693" spans="1:20" ht="42.75" customHeight="1" x14ac:dyDescent="0.25">
      <c r="A1693" s="179"/>
      <c r="B1693" s="51"/>
      <c r="C1693" s="22" t="s">
        <v>1546</v>
      </c>
      <c r="D1693" s="22" t="s">
        <v>1547</v>
      </c>
      <c r="E1693" s="22" t="s">
        <v>1537</v>
      </c>
      <c r="F1693" s="22" t="s">
        <v>1537</v>
      </c>
      <c r="G1693" s="22" t="s">
        <v>1575</v>
      </c>
      <c r="H1693" s="22" t="s">
        <v>1547</v>
      </c>
      <c r="I1693" s="22" t="s">
        <v>1537</v>
      </c>
      <c r="J1693" s="22" t="s">
        <v>1539</v>
      </c>
      <c r="K1693" s="20" t="str">
        <f>IF(Tabela813[[#This Row],[C]]&lt;&gt;"",IF(Tabela813[[#This Row],[RED]]&lt;&gt;"",(Tabela813[[#This Row],[RED]] &amp; "."),"") &amp; CONCATENATE(Tabela813[[#This Row],[C]],".",Tabela813[[#This Row],[O]],".",Tabela813[[#This Row],[E]],".",Tabela813[[#This Row],[D1]],".",Tabela813[[#This Row],[D2]],".",Tabela813[[#This Row],[D3]],".",Tabela813[[#This Row],[T]],".",Tabela813[[#This Row],[D4]]),"")</f>
        <v>2.4.1.1.51.4.1.01</v>
      </c>
      <c r="L1693" s="23" t="s">
        <v>1342</v>
      </c>
      <c r="M1693" s="20" t="str">
        <f t="shared" si="36"/>
        <v>A</v>
      </c>
      <c r="N1693" s="20">
        <f>IF(VALUE(Tabela813[[#This Row],[RED]]) &gt; 0,1,0) + IF(VALUE(J1693)&gt;0,8,IF(VALUE(I1693)&gt;0,7,IF(VALUE(H1693)&gt;0,6,IF(VALUE(G1693)&gt;0,5,IF(VALUE(F1693)&gt;0,4,IF(VALUE(E1693)&gt;0,3,IF(VALUE(D1693)&gt;0,2,1)))))))</f>
        <v>8</v>
      </c>
      <c r="O1693" s="22" t="s">
        <v>3107</v>
      </c>
      <c r="P1693" s="1" t="s">
        <v>712</v>
      </c>
      <c r="Q1693" s="1"/>
      <c r="R1693" s="39"/>
      <c r="S1693" s="154" t="s">
        <v>158</v>
      </c>
      <c r="T1693" s="7" t="str">
        <f>Tabela813[[#This Row],[NR]]&amp;" - "&amp;Tabela813[[#This Row],[Especificação]]</f>
        <v>2.4.1.1.51.4.1.01 - Transferências de Recursos do Bloco de Estruturação da Rede de Serviços Públicos de Saúde - Vigilância em Saúde - Principal</v>
      </c>
    </row>
    <row r="1694" spans="1:20" ht="42.75" customHeight="1" x14ac:dyDescent="0.25">
      <c r="A1694" s="179"/>
      <c r="B1694" s="51"/>
      <c r="C1694" s="22" t="s">
        <v>1546</v>
      </c>
      <c r="D1694" s="22" t="s">
        <v>1547</v>
      </c>
      <c r="E1694" s="22" t="s">
        <v>1537</v>
      </c>
      <c r="F1694" s="22" t="s">
        <v>1537</v>
      </c>
      <c r="G1694" s="22" t="s">
        <v>1575</v>
      </c>
      <c r="H1694" s="22" t="s">
        <v>1547</v>
      </c>
      <c r="I1694" s="22" t="s">
        <v>1537</v>
      </c>
      <c r="J1694" s="22" t="s">
        <v>1541</v>
      </c>
      <c r="K1694" s="20" t="str">
        <f>IF(Tabela813[[#This Row],[C]]&lt;&gt;"",IF(Tabela813[[#This Row],[RED]]&lt;&gt;"",(Tabela813[[#This Row],[RED]] &amp; "."),"") &amp; CONCATENATE(Tabela813[[#This Row],[C]],".",Tabela813[[#This Row],[O]],".",Tabela813[[#This Row],[E]],".",Tabela813[[#This Row],[D1]],".",Tabela813[[#This Row],[D2]],".",Tabela813[[#This Row],[D3]],".",Tabela813[[#This Row],[T]],".",Tabela813[[#This Row],[D4]]),"")</f>
        <v>2.4.1.1.51.4.1.02</v>
      </c>
      <c r="L1694" s="23" t="s">
        <v>3897</v>
      </c>
      <c r="M1694" s="20" t="str">
        <f t="shared" si="36"/>
        <v>A</v>
      </c>
      <c r="N1694" s="20">
        <f>IF(VALUE(Tabela813[[#This Row],[RED]]) &gt; 0,1,0) + IF(VALUE(J1694)&gt;0,8,IF(VALUE(I1694)&gt;0,7,IF(VALUE(H1694)&gt;0,6,IF(VALUE(G1694)&gt;0,5,IF(VALUE(F1694)&gt;0,4,IF(VALUE(E1694)&gt;0,3,IF(VALUE(D1694)&gt;0,2,1)))))))</f>
        <v>8</v>
      </c>
      <c r="O1694" s="22" t="s">
        <v>3107</v>
      </c>
      <c r="P1694" s="1" t="s">
        <v>4182</v>
      </c>
      <c r="Q1694" s="1"/>
      <c r="R1694" s="39"/>
      <c r="S1694" s="154" t="s">
        <v>158</v>
      </c>
      <c r="T1694" s="7" t="str">
        <f>Tabela813[[#This Row],[NR]]&amp;" - "&amp;Tabela813[[#This Row],[Especificação]]</f>
        <v>2.4.1.1.51.4.1.02 - Transferências de Recursos do Bloco de Estruturação da Rede de Serviços Públicos de Saúde - Vigilância em Saúde - Transferências da União Decorrentes de Emendas Parlamentares Individuais - Finalidade Definida</v>
      </c>
    </row>
    <row r="1695" spans="1:20" ht="45" x14ac:dyDescent="0.25">
      <c r="A1695" s="179"/>
      <c r="B1695" s="51"/>
      <c r="C1695" s="22" t="s">
        <v>1546</v>
      </c>
      <c r="D1695" s="22" t="s">
        <v>1547</v>
      </c>
      <c r="E1695" s="22" t="s">
        <v>1537</v>
      </c>
      <c r="F1695" s="22" t="s">
        <v>1537</v>
      </c>
      <c r="G1695" s="22" t="s">
        <v>1575</v>
      </c>
      <c r="H1695" s="22" t="s">
        <v>1547</v>
      </c>
      <c r="I1695" s="22" t="s">
        <v>1537</v>
      </c>
      <c r="J1695" s="22" t="s">
        <v>1550</v>
      </c>
      <c r="K1695" s="20" t="str">
        <f>IF(Tabela813[[#This Row],[C]]&lt;&gt;"",IF(Tabela813[[#This Row],[RED]]&lt;&gt;"",(Tabela813[[#This Row],[RED]] &amp; "."),"") &amp; CONCATENATE(Tabela813[[#This Row],[C]],".",Tabela813[[#This Row],[O]],".",Tabela813[[#This Row],[E]],".",Tabela813[[#This Row],[D1]],".",Tabela813[[#This Row],[D2]],".",Tabela813[[#This Row],[D3]],".",Tabela813[[#This Row],[T]],".",Tabela813[[#This Row],[D4]]),"")</f>
        <v>2.4.1.1.51.4.1.03</v>
      </c>
      <c r="L1695" s="23" t="s">
        <v>3898</v>
      </c>
      <c r="M1695" s="20" t="str">
        <f t="shared" si="36"/>
        <v>A</v>
      </c>
      <c r="N1695" s="20">
        <f>IF(VALUE(Tabela813[[#This Row],[RED]]) &gt; 0,1,0) + IF(VALUE(J1695)&gt;0,8,IF(VALUE(I1695)&gt;0,7,IF(VALUE(H1695)&gt;0,6,IF(VALUE(G1695)&gt;0,5,IF(VALUE(F1695)&gt;0,4,IF(VALUE(E1695)&gt;0,3,IF(VALUE(D1695)&gt;0,2,1)))))))</f>
        <v>8</v>
      </c>
      <c r="O1695" s="22" t="s">
        <v>3107</v>
      </c>
      <c r="P1695" s="1" t="s">
        <v>4181</v>
      </c>
      <c r="Q1695" s="1"/>
      <c r="R1695" s="39"/>
      <c r="S1695" s="154" t="s">
        <v>158</v>
      </c>
      <c r="T1695" s="7" t="str">
        <f>Tabela813[[#This Row],[NR]]&amp;" - "&amp;Tabela813[[#This Row],[Especificação]]</f>
        <v>2.4.1.1.51.4.1.03 - Transferências de Recursos do Bloco de Estruturação da Rede de Serviços Públicos de Saúde - Vigilância em Saúde - Transferências da União Decorrentes de Emendas Parlamentares de Bancada</v>
      </c>
    </row>
    <row r="1696" spans="1:20" ht="45" x14ac:dyDescent="0.25">
      <c r="A1696" s="179"/>
      <c r="B1696" s="51"/>
      <c r="C1696" s="22" t="s">
        <v>1546</v>
      </c>
      <c r="D1696" s="22" t="s">
        <v>1547</v>
      </c>
      <c r="E1696" s="22" t="s">
        <v>1537</v>
      </c>
      <c r="F1696" s="22" t="s">
        <v>1537</v>
      </c>
      <c r="G1696" s="22" t="s">
        <v>1575</v>
      </c>
      <c r="H1696" s="22" t="s">
        <v>1548</v>
      </c>
      <c r="I1696" s="22" t="s">
        <v>1540</v>
      </c>
      <c r="J1696" s="22" t="s">
        <v>1543</v>
      </c>
      <c r="K1696" s="20" t="str">
        <f>IF(Tabela813[[#This Row],[C]]&lt;&gt;"",IF(Tabela813[[#This Row],[RED]]&lt;&gt;"",(Tabela813[[#This Row],[RED]] &amp; "."),"") &amp; CONCATENATE(Tabela813[[#This Row],[C]],".",Tabela813[[#This Row],[O]],".",Tabela813[[#This Row],[E]],".",Tabela813[[#This Row],[D1]],".",Tabela813[[#This Row],[D2]],".",Tabela813[[#This Row],[D3]],".",Tabela813[[#This Row],[T]],".",Tabela813[[#This Row],[D4]]),"")</f>
        <v>2.4.1.1.51.5.0.00</v>
      </c>
      <c r="L1696" s="23" t="s">
        <v>374</v>
      </c>
      <c r="M1696" s="20" t="str">
        <f t="shared" si="36"/>
        <v>S</v>
      </c>
      <c r="N1696" s="20">
        <f>IF(VALUE(Tabela813[[#This Row],[RED]]) &gt; 0,1,0) + IF(VALUE(J1696)&gt;0,8,IF(VALUE(I1696)&gt;0,7,IF(VALUE(H1696)&gt;0,6,IF(VALUE(G1696)&gt;0,5,IF(VALUE(F1696)&gt;0,4,IF(VALUE(E1696)&gt;0,3,IF(VALUE(D1696)&gt;0,2,1)))))))</f>
        <v>6</v>
      </c>
      <c r="O1696" s="22" t="s">
        <v>55</v>
      </c>
      <c r="P1696" s="1" t="s">
        <v>713</v>
      </c>
      <c r="Q1696" s="1"/>
      <c r="R1696" s="39"/>
      <c r="S1696" s="154" t="s">
        <v>158</v>
      </c>
      <c r="T1696" s="7" t="str">
        <f>Tabela813[[#This Row],[NR]]&amp;" - "&amp;Tabela813[[#This Row],[Especificação]]</f>
        <v>2.4.1.1.51.5.0.00 - Transferências de Recursos do Bloco de Estruturação da Rede de Serviços Públicos de Saúde - Gestão do SUS</v>
      </c>
    </row>
    <row r="1697" spans="1:20" ht="45" x14ac:dyDescent="0.25">
      <c r="A1697" s="179"/>
      <c r="B1697" s="51"/>
      <c r="C1697" s="22" t="s">
        <v>1546</v>
      </c>
      <c r="D1697" s="22" t="s">
        <v>1547</v>
      </c>
      <c r="E1697" s="22" t="s">
        <v>1537</v>
      </c>
      <c r="F1697" s="22" t="s">
        <v>1537</v>
      </c>
      <c r="G1697" s="22" t="s">
        <v>1575</v>
      </c>
      <c r="H1697" s="22" t="s">
        <v>1548</v>
      </c>
      <c r="I1697" s="22" t="s">
        <v>1537</v>
      </c>
      <c r="J1697" s="22" t="s">
        <v>1543</v>
      </c>
      <c r="K1697" s="20" t="str">
        <f>IF(Tabela813[[#This Row],[C]]&lt;&gt;"",IF(Tabela813[[#This Row],[RED]]&lt;&gt;"",(Tabela813[[#This Row],[RED]] &amp; "."),"") &amp; CONCATENATE(Tabela813[[#This Row],[C]],".",Tabela813[[#This Row],[O]],".",Tabela813[[#This Row],[E]],".",Tabela813[[#This Row],[D1]],".",Tabela813[[#This Row],[D2]],".",Tabela813[[#This Row],[D3]],".",Tabela813[[#This Row],[T]],".",Tabela813[[#This Row],[D4]]),"")</f>
        <v>2.4.1.1.51.5.1.00</v>
      </c>
      <c r="L1697" s="23" t="s">
        <v>1344</v>
      </c>
      <c r="M1697" s="20" t="str">
        <f t="shared" si="36"/>
        <v>S</v>
      </c>
      <c r="N1697" s="20">
        <f>IF(VALUE(Tabela813[[#This Row],[RED]]) &gt; 0,1,0) + IF(VALUE(J1697)&gt;0,8,IF(VALUE(I1697)&gt;0,7,IF(VALUE(H1697)&gt;0,6,IF(VALUE(G1697)&gt;0,5,IF(VALUE(F1697)&gt;0,4,IF(VALUE(E1697)&gt;0,3,IF(VALUE(D1697)&gt;0,2,1)))))))</f>
        <v>7</v>
      </c>
      <c r="O1697" s="22" t="s">
        <v>55</v>
      </c>
      <c r="P1697" s="1" t="s">
        <v>713</v>
      </c>
      <c r="Q1697" s="1"/>
      <c r="R1697" s="39"/>
      <c r="S1697" s="154" t="s">
        <v>158</v>
      </c>
      <c r="T1697" s="7" t="str">
        <f>Tabela813[[#This Row],[NR]]&amp;" - "&amp;Tabela813[[#This Row],[Especificação]]</f>
        <v>2.4.1.1.51.5.1.00 - Transferências de Recursos do Bloco de Estruturação da Rede de Serviços Públicos de Saúde - Gestão do SUS - Principal</v>
      </c>
    </row>
    <row r="1698" spans="1:20" ht="45" x14ac:dyDescent="0.25">
      <c r="A1698" s="179"/>
      <c r="B1698" s="51"/>
      <c r="C1698" s="22" t="s">
        <v>1546</v>
      </c>
      <c r="D1698" s="22" t="s">
        <v>1547</v>
      </c>
      <c r="E1698" s="22" t="s">
        <v>1537</v>
      </c>
      <c r="F1698" s="22" t="s">
        <v>1537</v>
      </c>
      <c r="G1698" s="22" t="s">
        <v>1575</v>
      </c>
      <c r="H1698" s="22" t="s">
        <v>1548</v>
      </c>
      <c r="I1698" s="22" t="s">
        <v>1537</v>
      </c>
      <c r="J1698" s="22" t="s">
        <v>1539</v>
      </c>
      <c r="K1698" s="20" t="str">
        <f>IF(Tabela813[[#This Row],[C]]&lt;&gt;"",IF(Tabela813[[#This Row],[RED]]&lt;&gt;"",(Tabela813[[#This Row],[RED]] &amp; "."),"") &amp; CONCATENATE(Tabela813[[#This Row],[C]],".",Tabela813[[#This Row],[O]],".",Tabela813[[#This Row],[E]],".",Tabela813[[#This Row],[D1]],".",Tabela813[[#This Row],[D2]],".",Tabela813[[#This Row],[D3]],".",Tabela813[[#This Row],[T]],".",Tabela813[[#This Row],[D4]]),"")</f>
        <v>2.4.1.1.51.5.1.01</v>
      </c>
      <c r="L1698" s="23" t="s">
        <v>1344</v>
      </c>
      <c r="M1698" s="20" t="str">
        <f t="shared" si="36"/>
        <v>A</v>
      </c>
      <c r="N1698" s="20">
        <f>IF(VALUE(Tabela813[[#This Row],[RED]]) &gt; 0,1,0) + IF(VALUE(J1698)&gt;0,8,IF(VALUE(I1698)&gt;0,7,IF(VALUE(H1698)&gt;0,6,IF(VALUE(G1698)&gt;0,5,IF(VALUE(F1698)&gt;0,4,IF(VALUE(E1698)&gt;0,3,IF(VALUE(D1698)&gt;0,2,1)))))))</f>
        <v>8</v>
      </c>
      <c r="O1698" s="22" t="s">
        <v>3107</v>
      </c>
      <c r="P1698" s="1" t="s">
        <v>713</v>
      </c>
      <c r="Q1698" s="1"/>
      <c r="R1698" s="39"/>
      <c r="S1698" s="154" t="s">
        <v>158</v>
      </c>
      <c r="T1698" s="7" t="str">
        <f>Tabela813[[#This Row],[NR]]&amp;" - "&amp;Tabela813[[#This Row],[Especificação]]</f>
        <v>2.4.1.1.51.5.1.01 - Transferências de Recursos do Bloco de Estruturação da Rede de Serviços Públicos de Saúde - Gestão do SUS - Principal</v>
      </c>
    </row>
    <row r="1699" spans="1:20" ht="45" x14ac:dyDescent="0.25">
      <c r="A1699" s="179"/>
      <c r="B1699" s="51"/>
      <c r="C1699" s="22" t="s">
        <v>1546</v>
      </c>
      <c r="D1699" s="22" t="s">
        <v>1547</v>
      </c>
      <c r="E1699" s="22" t="s">
        <v>1537</v>
      </c>
      <c r="F1699" s="22" t="s">
        <v>1537</v>
      </c>
      <c r="G1699" s="22" t="s">
        <v>1575</v>
      </c>
      <c r="H1699" s="22" t="s">
        <v>1548</v>
      </c>
      <c r="I1699" s="22" t="s">
        <v>1537</v>
      </c>
      <c r="J1699" s="22" t="s">
        <v>1541</v>
      </c>
      <c r="K1699" s="20" t="str">
        <f>IF(Tabela813[[#This Row],[C]]&lt;&gt;"",IF(Tabela813[[#This Row],[RED]]&lt;&gt;"",(Tabela813[[#This Row],[RED]] &amp; "."),"") &amp; CONCATENATE(Tabela813[[#This Row],[C]],".",Tabela813[[#This Row],[O]],".",Tabela813[[#This Row],[E]],".",Tabela813[[#This Row],[D1]],".",Tabela813[[#This Row],[D2]],".",Tabela813[[#This Row],[D3]],".",Tabela813[[#This Row],[T]],".",Tabela813[[#This Row],[D4]]),"")</f>
        <v>2.4.1.1.51.5.1.02</v>
      </c>
      <c r="L1699" s="23" t="s">
        <v>3782</v>
      </c>
      <c r="M1699" s="20" t="str">
        <f t="shared" si="36"/>
        <v>A</v>
      </c>
      <c r="N1699" s="20">
        <f>IF(VALUE(Tabela813[[#This Row],[RED]]) &gt; 0,1,0) + IF(VALUE(J1699)&gt;0,8,IF(VALUE(I1699)&gt;0,7,IF(VALUE(H1699)&gt;0,6,IF(VALUE(G1699)&gt;0,5,IF(VALUE(F1699)&gt;0,4,IF(VALUE(E1699)&gt;0,3,IF(VALUE(D1699)&gt;0,2,1)))))))</f>
        <v>8</v>
      </c>
      <c r="O1699" s="22" t="s">
        <v>3107</v>
      </c>
      <c r="P1699" s="1" t="s">
        <v>4182</v>
      </c>
      <c r="Q1699" s="1"/>
      <c r="R1699" s="39"/>
      <c r="S1699" s="154" t="s">
        <v>158</v>
      </c>
      <c r="T1699" s="7" t="str">
        <f>Tabela813[[#This Row],[NR]]&amp;" - "&amp;Tabela813[[#This Row],[Especificação]]</f>
        <v>2.4.1.1.51.5.1.02 - Transferências de Recursos do Bloco de Estruturação da Rede de Serviços Públicos de Saúde - Gestão do SUS - Transferências da União Decorrentes de Emendas Parlamentares Individuais - Finalidade Definida</v>
      </c>
    </row>
    <row r="1700" spans="1:20" ht="45" x14ac:dyDescent="0.25">
      <c r="A1700" s="179"/>
      <c r="B1700" s="51"/>
      <c r="C1700" s="22" t="s">
        <v>1546</v>
      </c>
      <c r="D1700" s="22" t="s">
        <v>1547</v>
      </c>
      <c r="E1700" s="22" t="s">
        <v>1537</v>
      </c>
      <c r="F1700" s="22" t="s">
        <v>1537</v>
      </c>
      <c r="G1700" s="22" t="s">
        <v>1575</v>
      </c>
      <c r="H1700" s="22" t="s">
        <v>1548</v>
      </c>
      <c r="I1700" s="22" t="s">
        <v>1537</v>
      </c>
      <c r="J1700" s="22" t="s">
        <v>1550</v>
      </c>
      <c r="K1700" s="20" t="str">
        <f>IF(Tabela813[[#This Row],[C]]&lt;&gt;"",IF(Tabela813[[#This Row],[RED]]&lt;&gt;"",(Tabela813[[#This Row],[RED]] &amp; "."),"") &amp; CONCATENATE(Tabela813[[#This Row],[C]],".",Tabela813[[#This Row],[O]],".",Tabela813[[#This Row],[E]],".",Tabela813[[#This Row],[D1]],".",Tabela813[[#This Row],[D2]],".",Tabela813[[#This Row],[D3]],".",Tabela813[[#This Row],[T]],".",Tabela813[[#This Row],[D4]]),"")</f>
        <v>2.4.1.1.51.5.1.03</v>
      </c>
      <c r="L1700" s="23" t="s">
        <v>3783</v>
      </c>
      <c r="M1700" s="20" t="str">
        <f t="shared" si="36"/>
        <v>A</v>
      </c>
      <c r="N1700" s="20">
        <f>IF(VALUE(Tabela813[[#This Row],[RED]]) &gt; 0,1,0) + IF(VALUE(J1700)&gt;0,8,IF(VALUE(I1700)&gt;0,7,IF(VALUE(H1700)&gt;0,6,IF(VALUE(G1700)&gt;0,5,IF(VALUE(F1700)&gt;0,4,IF(VALUE(E1700)&gt;0,3,IF(VALUE(D1700)&gt;0,2,1)))))))</f>
        <v>8</v>
      </c>
      <c r="O1700" s="22" t="s">
        <v>3107</v>
      </c>
      <c r="P1700" s="1" t="s">
        <v>4181</v>
      </c>
      <c r="Q1700" s="1"/>
      <c r="R1700" s="39"/>
      <c r="S1700" s="154" t="s">
        <v>158</v>
      </c>
      <c r="T1700" s="7" t="str">
        <f>Tabela813[[#This Row],[NR]]&amp;" - "&amp;Tabela813[[#This Row],[Especificação]]</f>
        <v>2.4.1.1.51.5.1.03 - Transferências de Recursos do Bloco de Estruturação da Rede de Serviços Públicos de Saúde - Gestão do SUS - Transferências da União Decorrentes de Emendas Parlamentares de Bancada</v>
      </c>
    </row>
    <row r="1701" spans="1:20" ht="45" x14ac:dyDescent="0.25">
      <c r="A1701" s="179"/>
      <c r="B1701" s="51"/>
      <c r="C1701" s="22" t="s">
        <v>1546</v>
      </c>
      <c r="D1701" s="22" t="s">
        <v>1547</v>
      </c>
      <c r="E1701" s="22" t="s">
        <v>1537</v>
      </c>
      <c r="F1701" s="22" t="s">
        <v>1537</v>
      </c>
      <c r="G1701" s="22" t="s">
        <v>1575</v>
      </c>
      <c r="H1701" s="22" t="s">
        <v>1549</v>
      </c>
      <c r="I1701" s="22" t="s">
        <v>1540</v>
      </c>
      <c r="J1701" s="22" t="s">
        <v>1543</v>
      </c>
      <c r="K1701" s="20" t="str">
        <f>IF(Tabela813[[#This Row],[C]]&lt;&gt;"",IF(Tabela813[[#This Row],[RED]]&lt;&gt;"",(Tabela813[[#This Row],[RED]] &amp; "."),"") &amp; CONCATENATE(Tabela813[[#This Row],[C]],".",Tabela813[[#This Row],[O]],".",Tabela813[[#This Row],[E]],".",Tabela813[[#This Row],[D1]],".",Tabela813[[#This Row],[D2]],".",Tabela813[[#This Row],[D3]],".",Tabela813[[#This Row],[T]],".",Tabela813[[#This Row],[D4]]),"")</f>
        <v>2.4.1.1.51.9.0.00</v>
      </c>
      <c r="L1701" s="23" t="s">
        <v>376</v>
      </c>
      <c r="M1701" s="20" t="str">
        <f t="shared" si="36"/>
        <v>S</v>
      </c>
      <c r="N1701" s="20">
        <f>IF(VALUE(Tabela813[[#This Row],[RED]]) &gt; 0,1,0) + IF(VALUE(J1701)&gt;0,8,IF(VALUE(I1701)&gt;0,7,IF(VALUE(H1701)&gt;0,6,IF(VALUE(G1701)&gt;0,5,IF(VALUE(F1701)&gt;0,4,IF(VALUE(E1701)&gt;0,3,IF(VALUE(D1701)&gt;0,2,1)))))))</f>
        <v>6</v>
      </c>
      <c r="O1701" s="22" t="s">
        <v>55</v>
      </c>
      <c r="P1701" s="1" t="s">
        <v>3085</v>
      </c>
      <c r="Q1701" s="1"/>
      <c r="R1701" s="39"/>
      <c r="S1701" s="154" t="s">
        <v>158</v>
      </c>
      <c r="T1701" s="7" t="str">
        <f>Tabela813[[#This Row],[NR]]&amp;" - "&amp;Tabela813[[#This Row],[Especificação]]</f>
        <v>2.4.1.1.51.9.0.00 - Transferências de Recursos do Bloco de Estruturação da Rede de Serviços Públicos de Saúde - Outros Programas</v>
      </c>
    </row>
    <row r="1702" spans="1:20" ht="45" x14ac:dyDescent="0.25">
      <c r="A1702" s="179"/>
      <c r="B1702" s="51"/>
      <c r="C1702" s="22" t="s">
        <v>1546</v>
      </c>
      <c r="D1702" s="22" t="s">
        <v>1547</v>
      </c>
      <c r="E1702" s="22" t="s">
        <v>1537</v>
      </c>
      <c r="F1702" s="22" t="s">
        <v>1537</v>
      </c>
      <c r="G1702" s="22" t="s">
        <v>1575</v>
      </c>
      <c r="H1702" s="22" t="s">
        <v>1549</v>
      </c>
      <c r="I1702" s="22" t="s">
        <v>1537</v>
      </c>
      <c r="J1702" s="22" t="s">
        <v>1543</v>
      </c>
      <c r="K1702" s="20" t="str">
        <f>IF(Tabela813[[#This Row],[C]]&lt;&gt;"",IF(Tabela813[[#This Row],[RED]]&lt;&gt;"",(Tabela813[[#This Row],[RED]] &amp; "."),"") &amp; CONCATENATE(Tabela813[[#This Row],[C]],".",Tabela813[[#This Row],[O]],".",Tabela813[[#This Row],[E]],".",Tabela813[[#This Row],[D1]],".",Tabela813[[#This Row],[D2]],".",Tabela813[[#This Row],[D3]],".",Tabela813[[#This Row],[T]],".",Tabela813[[#This Row],[D4]]),"")</f>
        <v>2.4.1.1.51.9.1.00</v>
      </c>
      <c r="L1702" s="23" t="s">
        <v>1345</v>
      </c>
      <c r="M1702" s="20" t="str">
        <f t="shared" si="36"/>
        <v>S</v>
      </c>
      <c r="N1702" s="20">
        <f>IF(VALUE(Tabela813[[#This Row],[RED]]) &gt; 0,1,0) + IF(VALUE(J1702)&gt;0,8,IF(VALUE(I1702)&gt;0,7,IF(VALUE(H1702)&gt;0,6,IF(VALUE(G1702)&gt;0,5,IF(VALUE(F1702)&gt;0,4,IF(VALUE(E1702)&gt;0,3,IF(VALUE(D1702)&gt;0,2,1)))))))</f>
        <v>7</v>
      </c>
      <c r="O1702" s="22" t="s">
        <v>55</v>
      </c>
      <c r="P1702" s="1" t="s">
        <v>3085</v>
      </c>
      <c r="Q1702" s="1"/>
      <c r="R1702" s="39"/>
      <c r="S1702" s="154" t="s">
        <v>158</v>
      </c>
      <c r="T1702" s="7" t="str">
        <f>Tabela813[[#This Row],[NR]]&amp;" - "&amp;Tabela813[[#This Row],[Especificação]]</f>
        <v>2.4.1.1.51.9.1.00 - Transferências de Recursos do Bloco de Estruturação da Rede de Serviços Públicos de Saúde - Outros Programas - Principal</v>
      </c>
    </row>
    <row r="1703" spans="1:20" ht="45" x14ac:dyDescent="0.25">
      <c r="A1703" s="179"/>
      <c r="B1703" s="51"/>
      <c r="C1703" s="22" t="s">
        <v>1546</v>
      </c>
      <c r="D1703" s="22" t="s">
        <v>1547</v>
      </c>
      <c r="E1703" s="22" t="s">
        <v>1537</v>
      </c>
      <c r="F1703" s="22" t="s">
        <v>1537</v>
      </c>
      <c r="G1703" s="22" t="s">
        <v>1575</v>
      </c>
      <c r="H1703" s="22" t="s">
        <v>1549</v>
      </c>
      <c r="I1703" s="22" t="s">
        <v>1537</v>
      </c>
      <c r="J1703" s="22" t="s">
        <v>1539</v>
      </c>
      <c r="K1703" s="20" t="str">
        <f>IF(Tabela813[[#This Row],[C]]&lt;&gt;"",IF(Tabela813[[#This Row],[RED]]&lt;&gt;"",(Tabela813[[#This Row],[RED]] &amp; "."),"") &amp; CONCATENATE(Tabela813[[#This Row],[C]],".",Tabela813[[#This Row],[O]],".",Tabela813[[#This Row],[E]],".",Tabela813[[#This Row],[D1]],".",Tabela813[[#This Row],[D2]],".",Tabela813[[#This Row],[D3]],".",Tabela813[[#This Row],[T]],".",Tabela813[[#This Row],[D4]]),"")</f>
        <v>2.4.1.1.51.9.1.01</v>
      </c>
      <c r="L1703" s="23" t="s">
        <v>1345</v>
      </c>
      <c r="M1703" s="20" t="str">
        <f t="shared" si="36"/>
        <v>A</v>
      </c>
      <c r="N1703" s="20">
        <f>IF(VALUE(Tabela813[[#This Row],[RED]]) &gt; 0,1,0) + IF(VALUE(J1703)&gt;0,8,IF(VALUE(I1703)&gt;0,7,IF(VALUE(H1703)&gt;0,6,IF(VALUE(G1703)&gt;0,5,IF(VALUE(F1703)&gt;0,4,IF(VALUE(E1703)&gt;0,3,IF(VALUE(D1703)&gt;0,2,1)))))))</f>
        <v>8</v>
      </c>
      <c r="O1703" s="22" t="s">
        <v>3107</v>
      </c>
      <c r="P1703" s="1" t="s">
        <v>3085</v>
      </c>
      <c r="Q1703" s="1"/>
      <c r="R1703" s="39"/>
      <c r="S1703" s="154" t="s">
        <v>158</v>
      </c>
      <c r="T1703" s="7" t="str">
        <f>Tabela813[[#This Row],[NR]]&amp;" - "&amp;Tabela813[[#This Row],[Especificação]]</f>
        <v>2.4.1.1.51.9.1.01 - Transferências de Recursos do Bloco de Estruturação da Rede de Serviços Públicos de Saúde - Outros Programas - Principal</v>
      </c>
    </row>
    <row r="1704" spans="1:20" ht="45" x14ac:dyDescent="0.25">
      <c r="A1704" s="179"/>
      <c r="B1704" s="51"/>
      <c r="C1704" s="22" t="s">
        <v>1546</v>
      </c>
      <c r="D1704" s="22" t="s">
        <v>1547</v>
      </c>
      <c r="E1704" s="22" t="s">
        <v>1537</v>
      </c>
      <c r="F1704" s="22" t="s">
        <v>1537</v>
      </c>
      <c r="G1704" s="22" t="s">
        <v>1575</v>
      </c>
      <c r="H1704" s="22" t="s">
        <v>1549</v>
      </c>
      <c r="I1704" s="22" t="s">
        <v>1537</v>
      </c>
      <c r="J1704" s="22" t="s">
        <v>1541</v>
      </c>
      <c r="K1704" s="20" t="str">
        <f>IF(Tabela813[[#This Row],[C]]&lt;&gt;"",IF(Tabela813[[#This Row],[RED]]&lt;&gt;"",(Tabela813[[#This Row],[RED]] &amp; "."),"") &amp; CONCATENATE(Tabela813[[#This Row],[C]],".",Tabela813[[#This Row],[O]],".",Tabela813[[#This Row],[E]],".",Tabela813[[#This Row],[D1]],".",Tabela813[[#This Row],[D2]],".",Tabela813[[#This Row],[D3]],".",Tabela813[[#This Row],[T]],".",Tabela813[[#This Row],[D4]]),"")</f>
        <v>2.4.1.1.51.9.1.02</v>
      </c>
      <c r="L1704" s="23" t="s">
        <v>3784</v>
      </c>
      <c r="M1704" s="20" t="str">
        <f t="shared" si="36"/>
        <v>A</v>
      </c>
      <c r="N1704" s="20">
        <f>IF(VALUE(Tabela813[[#This Row],[RED]]) &gt; 0,1,0) + IF(VALUE(J1704)&gt;0,8,IF(VALUE(I1704)&gt;0,7,IF(VALUE(H1704)&gt;0,6,IF(VALUE(G1704)&gt;0,5,IF(VALUE(F1704)&gt;0,4,IF(VALUE(E1704)&gt;0,3,IF(VALUE(D1704)&gt;0,2,1)))))))</f>
        <v>8</v>
      </c>
      <c r="O1704" s="22" t="s">
        <v>3107</v>
      </c>
      <c r="P1704" s="1" t="s">
        <v>4182</v>
      </c>
      <c r="Q1704" s="1"/>
      <c r="R1704" s="39"/>
      <c r="S1704" s="154" t="s">
        <v>158</v>
      </c>
      <c r="T1704" s="7" t="str">
        <f>Tabela813[[#This Row],[NR]]&amp;" - "&amp;Tabela813[[#This Row],[Especificação]]</f>
        <v>2.4.1.1.51.9.1.02 - Transferências de Recursos do Bloco de Estruturação da Rede de Serviços Públicos de Saúde - Outros Programas - Transferências da União Decorrentes de Emendas Parlamentares Individuais - Finalidade Definida</v>
      </c>
    </row>
    <row r="1705" spans="1:20" ht="45" x14ac:dyDescent="0.25">
      <c r="A1705" s="7"/>
      <c r="B1705" s="51"/>
      <c r="C1705" s="22" t="s">
        <v>1546</v>
      </c>
      <c r="D1705" s="22" t="s">
        <v>1547</v>
      </c>
      <c r="E1705" s="22" t="s">
        <v>1537</v>
      </c>
      <c r="F1705" s="22" t="s">
        <v>1537</v>
      </c>
      <c r="G1705" s="22" t="s">
        <v>1575</v>
      </c>
      <c r="H1705" s="22" t="s">
        <v>1549</v>
      </c>
      <c r="I1705" s="22" t="s">
        <v>1537</v>
      </c>
      <c r="J1705" s="22" t="s">
        <v>1550</v>
      </c>
      <c r="K1705" s="20" t="str">
        <f>IF(Tabela813[[#This Row],[C]]&lt;&gt;"",IF(Tabela813[[#This Row],[RED]]&lt;&gt;"",(Tabela813[[#This Row],[RED]] &amp; "."),"") &amp; CONCATENATE(Tabela813[[#This Row],[C]],".",Tabela813[[#This Row],[O]],".",Tabela813[[#This Row],[E]],".",Tabela813[[#This Row],[D1]],".",Tabela813[[#This Row],[D2]],".",Tabela813[[#This Row],[D3]],".",Tabela813[[#This Row],[T]],".",Tabela813[[#This Row],[D4]]),"")</f>
        <v>2.4.1.1.51.9.1.03</v>
      </c>
      <c r="L1705" s="23" t="s">
        <v>3785</v>
      </c>
      <c r="M1705" s="20" t="str">
        <f t="shared" si="36"/>
        <v>A</v>
      </c>
      <c r="N1705" s="20">
        <f>IF(VALUE(Tabela813[[#This Row],[RED]]) &gt; 0,1,0) + IF(VALUE(J1705)&gt;0,8,IF(VALUE(I1705)&gt;0,7,IF(VALUE(H1705)&gt;0,6,IF(VALUE(G1705)&gt;0,5,IF(VALUE(F1705)&gt;0,4,IF(VALUE(E1705)&gt;0,3,IF(VALUE(D1705)&gt;0,2,1)))))))</f>
        <v>8</v>
      </c>
      <c r="O1705" s="22" t="s">
        <v>3107</v>
      </c>
      <c r="P1705" s="1" t="s">
        <v>4181</v>
      </c>
      <c r="Q1705" s="1"/>
      <c r="R1705" s="39"/>
      <c r="S1705" s="154" t="s">
        <v>158</v>
      </c>
      <c r="T1705" s="7" t="str">
        <f>Tabela813[[#This Row],[NR]]&amp;" - "&amp;Tabela813[[#This Row],[Especificação]]</f>
        <v>2.4.1.1.51.9.1.03 - Transferências de Recursos do Bloco de Estruturação da Rede de Serviços Públicos de Saúde - Outros Programas - Transferências da União Decorrentes de Emendas Parlamentares de Bancada</v>
      </c>
    </row>
    <row r="1706" spans="1:20" ht="45" x14ac:dyDescent="0.25">
      <c r="A1706" s="7"/>
      <c r="B1706" s="51"/>
      <c r="C1706" s="22" t="s">
        <v>1546</v>
      </c>
      <c r="D1706" s="22" t="s">
        <v>1547</v>
      </c>
      <c r="E1706" s="22" t="s">
        <v>1537</v>
      </c>
      <c r="F1706" s="22" t="s">
        <v>1537</v>
      </c>
      <c r="G1706" s="22" t="s">
        <v>1553</v>
      </c>
      <c r="H1706" s="22" t="s">
        <v>1540</v>
      </c>
      <c r="I1706" s="22" t="s">
        <v>1540</v>
      </c>
      <c r="J1706" s="22" t="s">
        <v>1543</v>
      </c>
      <c r="K1706" s="20" t="str">
        <f>IF(Tabela813[[#This Row],[C]]&lt;&gt;"",IF(Tabela813[[#This Row],[RED]]&lt;&gt;"",(Tabela813[[#This Row],[RED]] &amp; "."),"") &amp; CONCATENATE(Tabela813[[#This Row],[C]],".",Tabela813[[#This Row],[O]],".",Tabela813[[#This Row],[E]],".",Tabela813[[#This Row],[D1]],".",Tabela813[[#This Row],[D2]],".",Tabela813[[#This Row],[D3]],".",Tabela813[[#This Row],[T]],".",Tabela813[[#This Row],[D4]]),"")</f>
        <v>2.4.1.1.99.0.0.00</v>
      </c>
      <c r="L1706" s="23" t="s">
        <v>3021</v>
      </c>
      <c r="M1706" s="20" t="str">
        <f t="shared" si="36"/>
        <v>S</v>
      </c>
      <c r="N1706" s="20">
        <f>IF(VALUE(Tabela813[[#This Row],[RED]]) &gt; 0,1,0) + IF(VALUE(J1706)&gt;0,8,IF(VALUE(I1706)&gt;0,7,IF(VALUE(H1706)&gt;0,6,IF(VALUE(G1706)&gt;0,5,IF(VALUE(F1706)&gt;0,4,IF(VALUE(E1706)&gt;0,3,IF(VALUE(D1706)&gt;0,2,1)))))))</f>
        <v>5</v>
      </c>
      <c r="O1706" s="22" t="s">
        <v>51</v>
      </c>
      <c r="P1706" s="1" t="s">
        <v>714</v>
      </c>
      <c r="Q1706" s="1"/>
      <c r="R1706" s="39"/>
      <c r="S1706" s="154" t="s">
        <v>158</v>
      </c>
      <c r="T1706" s="7" t="str">
        <f>Tabela813[[#This Row],[NR]]&amp;" - "&amp;Tabela813[[#This Row],[Especificação]]</f>
        <v>2.4.1.1.99.0.0.00 - Outras Transferências de Recursos do Sistema Único de Saúde - SUS</v>
      </c>
    </row>
    <row r="1707" spans="1:20" ht="45" x14ac:dyDescent="0.25">
      <c r="A1707" s="196"/>
      <c r="B1707" s="51"/>
      <c r="C1707" s="22" t="s">
        <v>1546</v>
      </c>
      <c r="D1707" s="22" t="s">
        <v>1547</v>
      </c>
      <c r="E1707" s="22" t="s">
        <v>1537</v>
      </c>
      <c r="F1707" s="22" t="s">
        <v>1537</v>
      </c>
      <c r="G1707" s="22" t="s">
        <v>1553</v>
      </c>
      <c r="H1707" s="22" t="s">
        <v>1540</v>
      </c>
      <c r="I1707" s="22" t="s">
        <v>1537</v>
      </c>
      <c r="J1707" s="22" t="s">
        <v>1543</v>
      </c>
      <c r="K1707" s="20" t="str">
        <f>IF(Tabela813[[#This Row],[C]]&lt;&gt;"",IF(Tabela813[[#This Row],[RED]]&lt;&gt;"",(Tabela813[[#This Row],[RED]] &amp; "."),"") &amp; CONCATENATE(Tabela813[[#This Row],[C]],".",Tabela813[[#This Row],[O]],".",Tabela813[[#This Row],[E]],".",Tabela813[[#This Row],[D1]],".",Tabela813[[#This Row],[D2]],".",Tabela813[[#This Row],[D3]],".",Tabela813[[#This Row],[T]],".",Tabela813[[#This Row],[D4]]),"")</f>
        <v>2.4.1.1.99.0.1.00</v>
      </c>
      <c r="L1707" s="23" t="s">
        <v>3021</v>
      </c>
      <c r="M1707" s="20" t="str">
        <f t="shared" si="36"/>
        <v>S</v>
      </c>
      <c r="N1707" s="20">
        <f>IF(VALUE(Tabela813[[#This Row],[RED]]) &gt; 0,1,0) + IF(VALUE(J1707)&gt;0,8,IF(VALUE(I1707)&gt;0,7,IF(VALUE(H1707)&gt;0,6,IF(VALUE(G1707)&gt;0,5,IF(VALUE(F1707)&gt;0,4,IF(VALUE(E1707)&gt;0,3,IF(VALUE(D1707)&gt;0,2,1)))))))</f>
        <v>7</v>
      </c>
      <c r="O1707" s="22" t="s">
        <v>51</v>
      </c>
      <c r="P1707" s="1" t="s">
        <v>714</v>
      </c>
      <c r="Q1707" s="1"/>
      <c r="R1707" s="39"/>
      <c r="S1707" s="154" t="s">
        <v>158</v>
      </c>
      <c r="T1707" s="7" t="str">
        <f>Tabela813[[#This Row],[NR]]&amp;" - "&amp;Tabela813[[#This Row],[Especificação]]</f>
        <v>2.4.1.1.99.0.1.00 - Outras Transferências de Recursos do Sistema Único de Saúde - SUS</v>
      </c>
    </row>
    <row r="1708" spans="1:20" ht="45" x14ac:dyDescent="0.25">
      <c r="A1708" s="196"/>
      <c r="B1708" s="51"/>
      <c r="C1708" s="22" t="s">
        <v>1546</v>
      </c>
      <c r="D1708" s="22" t="s">
        <v>1547</v>
      </c>
      <c r="E1708" s="22" t="s">
        <v>1537</v>
      </c>
      <c r="F1708" s="22" t="s">
        <v>1537</v>
      </c>
      <c r="G1708" s="22" t="s">
        <v>1553</v>
      </c>
      <c r="H1708" s="22" t="s">
        <v>1540</v>
      </c>
      <c r="I1708" s="22" t="s">
        <v>1537</v>
      </c>
      <c r="J1708" s="22" t="s">
        <v>1539</v>
      </c>
      <c r="K1708" s="20" t="str">
        <f>IF(Tabela813[[#This Row],[C]]&lt;&gt;"",IF(Tabela813[[#This Row],[RED]]&lt;&gt;"",(Tabela813[[#This Row],[RED]] &amp; "."),"") &amp; CONCATENATE(Tabela813[[#This Row],[C]],".",Tabela813[[#This Row],[O]],".",Tabela813[[#This Row],[E]],".",Tabela813[[#This Row],[D1]],".",Tabela813[[#This Row],[D2]],".",Tabela813[[#This Row],[D3]],".",Tabela813[[#This Row],[T]],".",Tabela813[[#This Row],[D4]]),"")</f>
        <v>2.4.1.1.99.0.1.01</v>
      </c>
      <c r="L1708" s="23" t="s">
        <v>3899</v>
      </c>
      <c r="M1708" s="20" t="str">
        <f t="shared" si="36"/>
        <v>A</v>
      </c>
      <c r="N1708" s="20">
        <f>IF(VALUE(Tabela813[[#This Row],[RED]]) &gt; 0,1,0) + IF(VALUE(J1708)&gt;0,8,IF(VALUE(I1708)&gt;0,7,IF(VALUE(H1708)&gt;0,6,IF(VALUE(G1708)&gt;0,5,IF(VALUE(F1708)&gt;0,4,IF(VALUE(E1708)&gt;0,3,IF(VALUE(D1708)&gt;0,2,1)))))))</f>
        <v>8</v>
      </c>
      <c r="O1708" s="22" t="s">
        <v>3107</v>
      </c>
      <c r="P1708" s="1" t="s">
        <v>714</v>
      </c>
      <c r="Q1708" s="1"/>
      <c r="R1708" s="39"/>
      <c r="S1708" s="154" t="s">
        <v>158</v>
      </c>
      <c r="T1708" s="7" t="str">
        <f>Tabela813[[#This Row],[NR]]&amp;" - "&amp;Tabela813[[#This Row],[Especificação]]</f>
        <v>2.4.1.1.99.0.1.01 - Outras Transferências de Recursos do Sistema Único de Saúde - SUS - Principal</v>
      </c>
    </row>
    <row r="1709" spans="1:20" ht="45" x14ac:dyDescent="0.25">
      <c r="A1709" s="179"/>
      <c r="B1709" s="51"/>
      <c r="C1709" s="22" t="s">
        <v>1546</v>
      </c>
      <c r="D1709" s="22" t="s">
        <v>1547</v>
      </c>
      <c r="E1709" s="22" t="s">
        <v>1537</v>
      </c>
      <c r="F1709" s="22" t="s">
        <v>1537</v>
      </c>
      <c r="G1709" s="22" t="s">
        <v>1553</v>
      </c>
      <c r="H1709" s="22" t="s">
        <v>1540</v>
      </c>
      <c r="I1709" s="22" t="s">
        <v>1537</v>
      </c>
      <c r="J1709" s="22" t="s">
        <v>1541</v>
      </c>
      <c r="K1709" s="20" t="str">
        <f>IF(Tabela813[[#This Row],[C]]&lt;&gt;"",IF(Tabela813[[#This Row],[RED]]&lt;&gt;"",(Tabela813[[#This Row],[RED]] &amp; "."),"") &amp; CONCATENATE(Tabela813[[#This Row],[C]],".",Tabela813[[#This Row],[O]],".",Tabela813[[#This Row],[E]],".",Tabela813[[#This Row],[D1]],".",Tabela813[[#This Row],[D2]],".",Tabela813[[#This Row],[D3]],".",Tabela813[[#This Row],[T]],".",Tabela813[[#This Row],[D4]]),"")</f>
        <v>2.4.1.1.99.0.1.02</v>
      </c>
      <c r="L1709" s="23" t="s">
        <v>3900</v>
      </c>
      <c r="M1709" s="20" t="str">
        <f t="shared" si="36"/>
        <v>A</v>
      </c>
      <c r="N1709" s="20">
        <f>IF(VALUE(Tabela813[[#This Row],[RED]]) &gt; 0,1,0) + IF(VALUE(J1709)&gt;0,8,IF(VALUE(I1709)&gt;0,7,IF(VALUE(H1709)&gt;0,6,IF(VALUE(G1709)&gt;0,5,IF(VALUE(F1709)&gt;0,4,IF(VALUE(E1709)&gt;0,3,IF(VALUE(D1709)&gt;0,2,1)))))))</f>
        <v>8</v>
      </c>
      <c r="O1709" s="22" t="s">
        <v>3107</v>
      </c>
      <c r="P1709" s="1" t="s">
        <v>4182</v>
      </c>
      <c r="Q1709" s="1"/>
      <c r="R1709" s="39"/>
      <c r="S1709" s="154" t="s">
        <v>158</v>
      </c>
      <c r="T1709" s="7" t="str">
        <f>Tabela813[[#This Row],[NR]]&amp;" - "&amp;Tabela813[[#This Row],[Especificação]]</f>
        <v>2.4.1.1.99.0.1.02 - Outras Transferências de Recursos do Sistema Único de Saúde - SUS - Transferências da União Decorrentes de Emendas Parlamentares Individuais - Finalidade Definida</v>
      </c>
    </row>
    <row r="1710" spans="1:20" ht="45" x14ac:dyDescent="0.25">
      <c r="A1710" s="179"/>
      <c r="B1710" s="51"/>
      <c r="C1710" s="22" t="s">
        <v>1546</v>
      </c>
      <c r="D1710" s="22" t="s">
        <v>1547</v>
      </c>
      <c r="E1710" s="22" t="s">
        <v>1537</v>
      </c>
      <c r="F1710" s="22" t="s">
        <v>1537</v>
      </c>
      <c r="G1710" s="22" t="s">
        <v>1553</v>
      </c>
      <c r="H1710" s="22" t="s">
        <v>1540</v>
      </c>
      <c r="I1710" s="22" t="s">
        <v>1537</v>
      </c>
      <c r="J1710" s="22" t="s">
        <v>1550</v>
      </c>
      <c r="K1710" s="20" t="str">
        <f>IF(Tabela813[[#This Row],[C]]&lt;&gt;"",IF(Tabela813[[#This Row],[RED]]&lt;&gt;"",(Tabela813[[#This Row],[RED]] &amp; "."),"") &amp; CONCATENATE(Tabela813[[#This Row],[C]],".",Tabela813[[#This Row],[O]],".",Tabela813[[#This Row],[E]],".",Tabela813[[#This Row],[D1]],".",Tabela813[[#This Row],[D2]],".",Tabela813[[#This Row],[D3]],".",Tabela813[[#This Row],[T]],".",Tabela813[[#This Row],[D4]]),"")</f>
        <v>2.4.1.1.99.0.1.03</v>
      </c>
      <c r="L1710" s="23" t="s">
        <v>3901</v>
      </c>
      <c r="M1710" s="20" t="str">
        <f t="shared" si="36"/>
        <v>A</v>
      </c>
      <c r="N1710" s="20">
        <f>IF(VALUE(Tabela813[[#This Row],[RED]]) &gt; 0,1,0) + IF(VALUE(J1710)&gt;0,8,IF(VALUE(I1710)&gt;0,7,IF(VALUE(H1710)&gt;0,6,IF(VALUE(G1710)&gt;0,5,IF(VALUE(F1710)&gt;0,4,IF(VALUE(E1710)&gt;0,3,IF(VALUE(D1710)&gt;0,2,1)))))))</f>
        <v>8</v>
      </c>
      <c r="O1710" s="22" t="s">
        <v>3107</v>
      </c>
      <c r="P1710" s="1" t="s">
        <v>4181</v>
      </c>
      <c r="Q1710" s="1"/>
      <c r="R1710" s="39"/>
      <c r="S1710" s="154" t="s">
        <v>158</v>
      </c>
      <c r="T1710" s="7" t="str">
        <f>Tabela813[[#This Row],[NR]]&amp;" - "&amp;Tabela813[[#This Row],[Especificação]]</f>
        <v>2.4.1.1.99.0.1.03 - Outras Transferências de Recursos do Sistema Único de Saúde - SUS - Outros Programas - Transferências da União Decorrentes de Emendas Parlamentares de Bancada</v>
      </c>
    </row>
    <row r="1711" spans="1:20" ht="44.25" customHeight="1" x14ac:dyDescent="0.25">
      <c r="A1711" s="7"/>
      <c r="B1711" s="51"/>
      <c r="C1711" s="22" t="s">
        <v>1546</v>
      </c>
      <c r="D1711" s="22" t="s">
        <v>1547</v>
      </c>
      <c r="E1711" s="22" t="s">
        <v>1537</v>
      </c>
      <c r="F1711" s="22" t="s">
        <v>1546</v>
      </c>
      <c r="G1711" s="22" t="s">
        <v>1543</v>
      </c>
      <c r="H1711" s="22" t="s">
        <v>1540</v>
      </c>
      <c r="I1711" s="22" t="s">
        <v>1540</v>
      </c>
      <c r="J1711" s="22" t="s">
        <v>1543</v>
      </c>
      <c r="K1711" s="20" t="str">
        <f>IF(Tabela813[[#This Row],[C]]&lt;&gt;"",IF(Tabela813[[#This Row],[RED]]&lt;&gt;"",(Tabela813[[#This Row],[RED]] &amp; "."),"") &amp; CONCATENATE(Tabela813[[#This Row],[C]],".",Tabela813[[#This Row],[O]],".",Tabela813[[#This Row],[E]],".",Tabela813[[#This Row],[D1]],".",Tabela813[[#This Row],[D2]],".",Tabela813[[#This Row],[D3]],".",Tabela813[[#This Row],[T]],".",Tabela813[[#This Row],[D4]]),"")</f>
        <v>2.4.1.2.00.0.0.00</v>
      </c>
      <c r="L1711" s="23" t="s">
        <v>6181</v>
      </c>
      <c r="M1711" s="20" t="str">
        <f t="shared" si="36"/>
        <v>S</v>
      </c>
      <c r="N1711" s="20">
        <f>IF(VALUE(Tabela813[[#This Row],[RED]]) &gt; 0,1,0) + IF(VALUE(J1711)&gt;0,8,IF(VALUE(I1711)&gt;0,7,IF(VALUE(H1711)&gt;0,6,IF(VALUE(G1711)&gt;0,5,IF(VALUE(F1711)&gt;0,4,IF(VALUE(E1711)&gt;0,3,IF(VALUE(D1711)&gt;0,2,1)))))))</f>
        <v>4</v>
      </c>
      <c r="O1711" s="22" t="s">
        <v>45</v>
      </c>
      <c r="P1711" s="1" t="s">
        <v>3086</v>
      </c>
      <c r="Q1711" s="1"/>
      <c r="R1711" s="39"/>
      <c r="S1711" s="154" t="s">
        <v>158</v>
      </c>
      <c r="T1711" s="7" t="str">
        <f>Tabela813[[#This Row],[NR]]&amp;" - "&amp;Tabela813[[#This Row],[Especificação]]</f>
        <v>2.4.1.2.00.0.0.00 - Transferências de Recursos do Fundo Nacional do Desenvolvimento da Educação - FNDE</v>
      </c>
    </row>
    <row r="1712" spans="1:20" ht="44.25" customHeight="1" x14ac:dyDescent="0.25">
      <c r="A1712" s="7"/>
      <c r="B1712" s="51"/>
      <c r="C1712" s="22" t="s">
        <v>1546</v>
      </c>
      <c r="D1712" s="22" t="s">
        <v>1547</v>
      </c>
      <c r="E1712" s="22" t="s">
        <v>1537</v>
      </c>
      <c r="F1712" s="22" t="s">
        <v>1546</v>
      </c>
      <c r="G1712" s="22" t="s">
        <v>1570</v>
      </c>
      <c r="H1712" s="22" t="s">
        <v>1540</v>
      </c>
      <c r="I1712" s="22" t="s">
        <v>1540</v>
      </c>
      <c r="J1712" s="22" t="s">
        <v>1543</v>
      </c>
      <c r="K1712" s="20" t="str">
        <f>IF(Tabela813[[#This Row],[C]]&lt;&gt;"",IF(Tabela813[[#This Row],[RED]]&lt;&gt;"",(Tabela813[[#This Row],[RED]] &amp; "."),"") &amp; CONCATENATE(Tabela813[[#This Row],[C]],".",Tabela813[[#This Row],[O]],".",Tabela813[[#This Row],[E]],".",Tabela813[[#This Row],[D1]],".",Tabela813[[#This Row],[D2]],".",Tabela813[[#This Row],[D3]],".",Tabela813[[#This Row],[T]],".",Tabela813[[#This Row],[D4]]),"")</f>
        <v>2.4.1.2.50.0.0.00</v>
      </c>
      <c r="L1712" s="23" t="s">
        <v>716</v>
      </c>
      <c r="M1712" s="20" t="str">
        <f t="shared" si="36"/>
        <v>S</v>
      </c>
      <c r="N1712" s="20">
        <f>IF(VALUE(Tabela813[[#This Row],[RED]]) &gt; 0,1,0) + IF(VALUE(J1712)&gt;0,8,IF(VALUE(I1712)&gt;0,7,IF(VALUE(H1712)&gt;0,6,IF(VALUE(G1712)&gt;0,5,IF(VALUE(F1712)&gt;0,4,IF(VALUE(E1712)&gt;0,3,IF(VALUE(D1712)&gt;0,2,1)))))))</f>
        <v>5</v>
      </c>
      <c r="O1712" s="22" t="s">
        <v>55</v>
      </c>
      <c r="P1712" s="1" t="s">
        <v>717</v>
      </c>
      <c r="Q1712" s="1"/>
      <c r="R1712" s="39"/>
      <c r="S1712" s="154" t="s">
        <v>158</v>
      </c>
      <c r="T1712" s="7" t="str">
        <f>Tabela813[[#This Row],[NR]]&amp;" - "&amp;Tabela813[[#This Row],[Especificação]]</f>
        <v>2.4.1.2.50.0.0.00 - Transferências de Recursos Destinados a Programas de Educação</v>
      </c>
    </row>
    <row r="1713" spans="1:20" ht="44.25" customHeight="1" x14ac:dyDescent="0.25">
      <c r="A1713" s="7"/>
      <c r="B1713" s="51"/>
      <c r="C1713" s="22" t="s">
        <v>1546</v>
      </c>
      <c r="D1713" s="22" t="s">
        <v>1547</v>
      </c>
      <c r="E1713" s="22" t="s">
        <v>1537</v>
      </c>
      <c r="F1713" s="22" t="s">
        <v>1546</v>
      </c>
      <c r="G1713" s="22" t="s">
        <v>1570</v>
      </c>
      <c r="H1713" s="22" t="s">
        <v>1537</v>
      </c>
      <c r="I1713" s="22" t="s">
        <v>1540</v>
      </c>
      <c r="J1713" s="22" t="s">
        <v>1543</v>
      </c>
      <c r="K1713" s="20" t="str">
        <f>IF(Tabela813[[#This Row],[C]]&lt;&gt;"",IF(Tabela813[[#This Row],[RED]]&lt;&gt;"",(Tabela813[[#This Row],[RED]] &amp; "."),"") &amp; CONCATENATE(Tabela813[[#This Row],[C]],".",Tabela813[[#This Row],[O]],".",Tabela813[[#This Row],[E]],".",Tabela813[[#This Row],[D1]],".",Tabela813[[#This Row],[D2]],".",Tabela813[[#This Row],[D3]],".",Tabela813[[#This Row],[T]],".",Tabela813[[#This Row],[D4]]),"")</f>
        <v>2.4.1.2.50.1.0.00</v>
      </c>
      <c r="L1713" s="23" t="s">
        <v>3902</v>
      </c>
      <c r="M1713" s="20" t="str">
        <f t="shared" si="36"/>
        <v>S</v>
      </c>
      <c r="N1713" s="20">
        <f>IF(VALUE(Tabela813[[#This Row],[RED]]) &gt; 0,1,0) + IF(VALUE(J1713)&gt;0,8,IF(VALUE(I1713)&gt;0,7,IF(VALUE(H1713)&gt;0,6,IF(VALUE(G1713)&gt;0,5,IF(VALUE(F1713)&gt;0,4,IF(VALUE(E1713)&gt;0,3,IF(VALUE(D1713)&gt;0,2,1)))))))</f>
        <v>6</v>
      </c>
      <c r="O1713" s="22" t="s">
        <v>55</v>
      </c>
      <c r="P1713" s="1" t="s">
        <v>718</v>
      </c>
      <c r="Q1713" s="1" t="s">
        <v>101</v>
      </c>
      <c r="R1713" s="39"/>
      <c r="S1713" s="154" t="s">
        <v>158</v>
      </c>
      <c r="T1713" s="7" t="str">
        <f>Tabela813[[#This Row],[NR]]&amp;" - "&amp;Tabela813[[#This Row],[Especificação]]</f>
        <v>2.4.1.2.50.1.0.00 - Transferências para o Programa de Apoio ao Transporte Escolar para Educação Básica - Caminho da Escola</v>
      </c>
    </row>
    <row r="1714" spans="1:20" ht="30" x14ac:dyDescent="0.25">
      <c r="A1714" s="179"/>
      <c r="B1714" s="51"/>
      <c r="C1714" s="22" t="s">
        <v>1546</v>
      </c>
      <c r="D1714" s="22" t="s">
        <v>1547</v>
      </c>
      <c r="E1714" s="22" t="s">
        <v>1537</v>
      </c>
      <c r="F1714" s="22" t="s">
        <v>1546</v>
      </c>
      <c r="G1714" s="22" t="s">
        <v>1570</v>
      </c>
      <c r="H1714" s="22" t="s">
        <v>1537</v>
      </c>
      <c r="I1714" s="22" t="s">
        <v>1537</v>
      </c>
      <c r="J1714" s="22" t="s">
        <v>1543</v>
      </c>
      <c r="K1714" s="20" t="str">
        <f>IF(Tabela813[[#This Row],[C]]&lt;&gt;"",IF(Tabela813[[#This Row],[RED]]&lt;&gt;"",(Tabela813[[#This Row],[RED]] &amp; "."),"") &amp; CONCATENATE(Tabela813[[#This Row],[C]],".",Tabela813[[#This Row],[O]],".",Tabela813[[#This Row],[E]],".",Tabela813[[#This Row],[D1]],".",Tabela813[[#This Row],[D2]],".",Tabela813[[#This Row],[D3]],".",Tabela813[[#This Row],[T]],".",Tabela813[[#This Row],[D4]]),"")</f>
        <v>2.4.1.2.50.1.1.00</v>
      </c>
      <c r="L1714" s="23" t="s">
        <v>3903</v>
      </c>
      <c r="M1714" s="20" t="str">
        <f t="shared" si="36"/>
        <v>A</v>
      </c>
      <c r="N1714" s="20">
        <f>IF(VALUE(Tabela813[[#This Row],[RED]]) &gt; 0,1,0) + IF(VALUE(J1714)&gt;0,8,IF(VALUE(I1714)&gt;0,7,IF(VALUE(H1714)&gt;0,6,IF(VALUE(G1714)&gt;0,5,IF(VALUE(F1714)&gt;0,4,IF(VALUE(E1714)&gt;0,3,IF(VALUE(D1714)&gt;0,2,1)))))))</f>
        <v>7</v>
      </c>
      <c r="O1714" s="22" t="s">
        <v>55</v>
      </c>
      <c r="P1714" s="1" t="s">
        <v>718</v>
      </c>
      <c r="Q1714" s="1" t="s">
        <v>101</v>
      </c>
      <c r="R1714" s="39"/>
      <c r="S1714" s="154" t="s">
        <v>158</v>
      </c>
      <c r="T1714" s="7" t="str">
        <f>Tabela813[[#This Row],[NR]]&amp;" - "&amp;Tabela813[[#This Row],[Especificação]]</f>
        <v>2.4.1.2.50.1.1.00 - Transferências para o Programa de Apoio ao Transporte Escolar para Educação Básica - Caminho da Escola - Principal</v>
      </c>
    </row>
    <row r="1715" spans="1:20" ht="45" x14ac:dyDescent="0.25">
      <c r="A1715" s="179"/>
      <c r="B1715" s="51"/>
      <c r="C1715" s="22" t="s">
        <v>1546</v>
      </c>
      <c r="D1715" s="22" t="s">
        <v>1547</v>
      </c>
      <c r="E1715" s="22" t="s">
        <v>1537</v>
      </c>
      <c r="F1715" s="22" t="s">
        <v>1546</v>
      </c>
      <c r="G1715" s="22" t="s">
        <v>1570</v>
      </c>
      <c r="H1715" s="22" t="s">
        <v>1546</v>
      </c>
      <c r="I1715" s="22" t="s">
        <v>1540</v>
      </c>
      <c r="J1715" s="22" t="s">
        <v>1543</v>
      </c>
      <c r="K1715" s="20" t="str">
        <f>IF(Tabela813[[#This Row],[C]]&lt;&gt;"",IF(Tabela813[[#This Row],[RED]]&lt;&gt;"",(Tabela813[[#This Row],[RED]] &amp; "."),"") &amp; CONCATENATE(Tabela813[[#This Row],[C]],".",Tabela813[[#This Row],[O]],".",Tabela813[[#This Row],[E]],".",Tabela813[[#This Row],[D1]],".",Tabela813[[#This Row],[D2]],".",Tabela813[[#This Row],[D3]],".",Tabela813[[#This Row],[T]],".",Tabela813[[#This Row],[D4]]),"")</f>
        <v>2.4.1.2.50.2.0.00</v>
      </c>
      <c r="L1715" s="23" t="s">
        <v>719</v>
      </c>
      <c r="M1715" s="20" t="str">
        <f t="shared" si="36"/>
        <v>S</v>
      </c>
      <c r="N1715" s="20">
        <f>IF(VALUE(Tabela813[[#This Row],[RED]]) &gt; 0,1,0) + IF(VALUE(J1715)&gt;0,8,IF(VALUE(I1715)&gt;0,7,IF(VALUE(H1715)&gt;0,6,IF(VALUE(G1715)&gt;0,5,IF(VALUE(F1715)&gt;0,4,IF(VALUE(E1715)&gt;0,3,IF(VALUE(D1715)&gt;0,2,1)))))))</f>
        <v>6</v>
      </c>
      <c r="O1715" s="22" t="s">
        <v>55</v>
      </c>
      <c r="P1715" s="1" t="s">
        <v>720</v>
      </c>
      <c r="Q1715" s="1" t="s">
        <v>101</v>
      </c>
      <c r="R1715" s="39"/>
      <c r="S1715" s="154" t="s">
        <v>158</v>
      </c>
      <c r="T1715" s="7" t="str">
        <f>Tabela813[[#This Row],[NR]]&amp;" - "&amp;Tabela813[[#This Row],[Especificação]]</f>
        <v>2.4.1.2.50.2.0.00 - Transferências para o Programa Nacional de Reestruturação e Aquisição de Equipamentos para a Rede Escolar Pública de Educação Infantil - Proinfância</v>
      </c>
    </row>
    <row r="1716" spans="1:20" ht="45" x14ac:dyDescent="0.25">
      <c r="A1716" s="7"/>
      <c r="B1716" s="51"/>
      <c r="C1716" s="22" t="s">
        <v>1546</v>
      </c>
      <c r="D1716" s="22" t="s">
        <v>1547</v>
      </c>
      <c r="E1716" s="22" t="s">
        <v>1537</v>
      </c>
      <c r="F1716" s="22" t="s">
        <v>1546</v>
      </c>
      <c r="G1716" s="22" t="s">
        <v>1570</v>
      </c>
      <c r="H1716" s="22" t="s">
        <v>1546</v>
      </c>
      <c r="I1716" s="22" t="s">
        <v>1537</v>
      </c>
      <c r="J1716" s="22" t="s">
        <v>1543</v>
      </c>
      <c r="K1716" s="20" t="str">
        <f>IF(Tabela813[[#This Row],[C]]&lt;&gt;"",IF(Tabela813[[#This Row],[RED]]&lt;&gt;"",(Tabela813[[#This Row],[RED]] &amp; "."),"") &amp; CONCATENATE(Tabela813[[#This Row],[C]],".",Tabela813[[#This Row],[O]],".",Tabela813[[#This Row],[E]],".",Tabela813[[#This Row],[D1]],".",Tabela813[[#This Row],[D2]],".",Tabela813[[#This Row],[D3]],".",Tabela813[[#This Row],[T]],".",Tabela813[[#This Row],[D4]]),"")</f>
        <v>2.4.1.2.50.2.1.00</v>
      </c>
      <c r="L1716" s="23" t="s">
        <v>1513</v>
      </c>
      <c r="M1716" s="20" t="str">
        <f t="shared" ref="M1716:M1779" si="37">IF(N1716 &lt; N1717,"S","A")</f>
        <v>A</v>
      </c>
      <c r="N1716" s="20">
        <f>IF(VALUE(Tabela813[[#This Row],[RED]]) &gt; 0,1,0) + IF(VALUE(J1716)&gt;0,8,IF(VALUE(I1716)&gt;0,7,IF(VALUE(H1716)&gt;0,6,IF(VALUE(G1716)&gt;0,5,IF(VALUE(F1716)&gt;0,4,IF(VALUE(E1716)&gt;0,3,IF(VALUE(D1716)&gt;0,2,1)))))))</f>
        <v>7</v>
      </c>
      <c r="O1716" s="22" t="s">
        <v>55</v>
      </c>
      <c r="P1716" s="1" t="s">
        <v>720</v>
      </c>
      <c r="Q1716" s="1" t="s">
        <v>101</v>
      </c>
      <c r="R1716" s="39"/>
      <c r="S1716" s="154" t="s">
        <v>158</v>
      </c>
      <c r="T1716" s="7" t="str">
        <f>Tabela813[[#This Row],[NR]]&amp;" - "&amp;Tabela813[[#This Row],[Especificação]]</f>
        <v>2.4.1.2.50.2.1.00 - Transferências para o Programa Nacional de Reestruturação e Aquisição de Equipamentos para a Rede Escolar Pública de Educação Infantil - Proinfância - Principal</v>
      </c>
    </row>
    <row r="1717" spans="1:20" ht="30" x14ac:dyDescent="0.25">
      <c r="A1717" s="7"/>
      <c r="B1717" s="51"/>
      <c r="C1717" s="22" t="s">
        <v>1546</v>
      </c>
      <c r="D1717" s="22" t="s">
        <v>1547</v>
      </c>
      <c r="E1717" s="22" t="s">
        <v>1537</v>
      </c>
      <c r="F1717" s="22" t="s">
        <v>1546</v>
      </c>
      <c r="G1717" s="22" t="s">
        <v>1570</v>
      </c>
      <c r="H1717" s="22" t="s">
        <v>1549</v>
      </c>
      <c r="I1717" s="22" t="s">
        <v>1540</v>
      </c>
      <c r="J1717" s="22" t="s">
        <v>1543</v>
      </c>
      <c r="K1717" s="20" t="str">
        <f>IF(Tabela813[[#This Row],[C]]&lt;&gt;"",IF(Tabela813[[#This Row],[RED]]&lt;&gt;"",(Tabela813[[#This Row],[RED]] &amp; "."),"") &amp; CONCATENATE(Tabela813[[#This Row],[C]],".",Tabela813[[#This Row],[O]],".",Tabela813[[#This Row],[E]],".",Tabela813[[#This Row],[D1]],".",Tabela813[[#This Row],[D2]],".",Tabela813[[#This Row],[D3]],".",Tabela813[[#This Row],[T]],".",Tabela813[[#This Row],[D4]]),"")</f>
        <v>2.4.1.2.50.9.0.00</v>
      </c>
      <c r="L1717" s="23" t="s">
        <v>3904</v>
      </c>
      <c r="M1717" s="20" t="str">
        <f t="shared" si="37"/>
        <v>S</v>
      </c>
      <c r="N1717" s="20">
        <f>IF(VALUE(Tabela813[[#This Row],[RED]]) &gt; 0,1,0) + IF(VALUE(J1717)&gt;0,8,IF(VALUE(I1717)&gt;0,7,IF(VALUE(H1717)&gt;0,6,IF(VALUE(G1717)&gt;0,5,IF(VALUE(F1717)&gt;0,4,IF(VALUE(E1717)&gt;0,3,IF(VALUE(D1717)&gt;0,2,1)))))))</f>
        <v>6</v>
      </c>
      <c r="O1717" s="22" t="s">
        <v>55</v>
      </c>
      <c r="P1717" s="1" t="s">
        <v>721</v>
      </c>
      <c r="Q1717" s="1" t="s">
        <v>101</v>
      </c>
      <c r="R1717" s="39"/>
      <c r="S1717" s="154" t="s">
        <v>158</v>
      </c>
      <c r="T1717" s="7" t="str">
        <f>Tabela813[[#This Row],[NR]]&amp;" - "&amp;Tabela813[[#This Row],[Especificação]]</f>
        <v>2.4.1.2.50.9.0.00 - Outras Transferências Destinadas a Programas de Educação</v>
      </c>
    </row>
    <row r="1718" spans="1:20" ht="30" x14ac:dyDescent="0.25">
      <c r="A1718" s="7"/>
      <c r="B1718" s="51"/>
      <c r="C1718" s="22" t="s">
        <v>1546</v>
      </c>
      <c r="D1718" s="22" t="s">
        <v>1547</v>
      </c>
      <c r="E1718" s="22" t="s">
        <v>1537</v>
      </c>
      <c r="F1718" s="22" t="s">
        <v>1546</v>
      </c>
      <c r="G1718" s="22" t="s">
        <v>1570</v>
      </c>
      <c r="H1718" s="22" t="s">
        <v>1549</v>
      </c>
      <c r="I1718" s="22" t="s">
        <v>1537</v>
      </c>
      <c r="J1718" s="22" t="s">
        <v>1543</v>
      </c>
      <c r="K1718" s="20" t="str">
        <f>IF(Tabela813[[#This Row],[C]]&lt;&gt;"",IF(Tabela813[[#This Row],[RED]]&lt;&gt;"",(Tabela813[[#This Row],[RED]] &amp; "."),"") &amp; CONCATENATE(Tabela813[[#This Row],[C]],".",Tabela813[[#This Row],[O]],".",Tabela813[[#This Row],[E]],".",Tabela813[[#This Row],[D1]],".",Tabela813[[#This Row],[D2]],".",Tabela813[[#This Row],[D3]],".",Tabela813[[#This Row],[T]],".",Tabela813[[#This Row],[D4]]),"")</f>
        <v>2.4.1.2.50.9.1.00</v>
      </c>
      <c r="L1718" s="23" t="s">
        <v>3905</v>
      </c>
      <c r="M1718" s="20" t="str">
        <f t="shared" si="37"/>
        <v>A</v>
      </c>
      <c r="N1718" s="20">
        <f>IF(VALUE(Tabela813[[#This Row],[RED]]) &gt; 0,1,0) + IF(VALUE(J1718)&gt;0,8,IF(VALUE(I1718)&gt;0,7,IF(VALUE(H1718)&gt;0,6,IF(VALUE(G1718)&gt;0,5,IF(VALUE(F1718)&gt;0,4,IF(VALUE(E1718)&gt;0,3,IF(VALUE(D1718)&gt;0,2,1)))))))</f>
        <v>7</v>
      </c>
      <c r="O1718" s="22" t="s">
        <v>55</v>
      </c>
      <c r="P1718" s="1" t="s">
        <v>721</v>
      </c>
      <c r="Q1718" s="1" t="s">
        <v>101</v>
      </c>
      <c r="R1718" s="39"/>
      <c r="S1718" s="154" t="s">
        <v>158</v>
      </c>
      <c r="T1718" s="7" t="str">
        <f>Tabela813[[#This Row],[NR]]&amp;" - "&amp;Tabela813[[#This Row],[Especificação]]</f>
        <v>2.4.1.2.50.9.1.00 - Outras Transferências Destinadas a Programas de Educação - Principal</v>
      </c>
    </row>
    <row r="1719" spans="1:20" ht="30" x14ac:dyDescent="0.25">
      <c r="A1719" s="179"/>
      <c r="B1719" s="51"/>
      <c r="C1719" s="22" t="s">
        <v>1546</v>
      </c>
      <c r="D1719" s="22" t="s">
        <v>1547</v>
      </c>
      <c r="E1719" s="22" t="s">
        <v>1537</v>
      </c>
      <c r="F1719" s="22" t="s">
        <v>1538</v>
      </c>
      <c r="G1719" s="22" t="s">
        <v>1543</v>
      </c>
      <c r="H1719" s="22" t="s">
        <v>1540</v>
      </c>
      <c r="I1719" s="22" t="s">
        <v>1540</v>
      </c>
      <c r="J1719" s="22" t="s">
        <v>1543</v>
      </c>
      <c r="K1719" s="20" t="str">
        <f>IF(Tabela813[[#This Row],[C]]&lt;&gt;"",IF(Tabela813[[#This Row],[RED]]&lt;&gt;"",(Tabela813[[#This Row],[RED]] &amp; "."),"") &amp; CONCATENATE(Tabela813[[#This Row],[C]],".",Tabela813[[#This Row],[O]],".",Tabela813[[#This Row],[E]],".",Tabela813[[#This Row],[D1]],".",Tabela813[[#This Row],[D2]],".",Tabela813[[#This Row],[D3]],".",Tabela813[[#This Row],[T]],".",Tabela813[[#This Row],[D4]]),"")</f>
        <v>2.4.1.3.00.0.0.00</v>
      </c>
      <c r="L1719" s="23" t="s">
        <v>6198</v>
      </c>
      <c r="M1719" s="20" t="str">
        <f t="shared" si="37"/>
        <v>S</v>
      </c>
      <c r="N1719" s="20">
        <f>IF(VALUE(Tabela813[[#This Row],[RED]]) &gt; 0,1,0) + IF(VALUE(J1719)&gt;0,8,IF(VALUE(I1719)&gt;0,7,IF(VALUE(H1719)&gt;0,6,IF(VALUE(G1719)&gt;0,5,IF(VALUE(F1719)&gt;0,4,IF(VALUE(E1719)&gt;0,3,IF(VALUE(D1719)&gt;0,2,1)))))))</f>
        <v>4</v>
      </c>
      <c r="O1719" s="22" t="s">
        <v>45</v>
      </c>
      <c r="P1719" s="1" t="s">
        <v>722</v>
      </c>
      <c r="Q1719" s="1"/>
      <c r="R1719" s="39"/>
      <c r="S1719" s="154" t="s">
        <v>158</v>
      </c>
      <c r="T1719" s="7" t="str">
        <f>Tabela813[[#This Row],[NR]]&amp;" - "&amp;Tabela813[[#This Row],[Especificação]]</f>
        <v>2.4.1.3.00.0.0.00 - Transferências de Recursos do Fundo Nacional de Assistência Social - FNAS</v>
      </c>
    </row>
    <row r="1720" spans="1:20" ht="30" x14ac:dyDescent="0.25">
      <c r="A1720" s="196"/>
      <c r="B1720" s="51"/>
      <c r="C1720" s="22" t="s">
        <v>1546</v>
      </c>
      <c r="D1720" s="22" t="s">
        <v>1547</v>
      </c>
      <c r="E1720" s="22" t="s">
        <v>1537</v>
      </c>
      <c r="F1720" s="22" t="s">
        <v>1538</v>
      </c>
      <c r="G1720" s="22" t="s">
        <v>1570</v>
      </c>
      <c r="H1720" s="22" t="s">
        <v>1540</v>
      </c>
      <c r="I1720" s="22" t="s">
        <v>1540</v>
      </c>
      <c r="J1720" s="22" t="s">
        <v>1543</v>
      </c>
      <c r="K1720" s="20" t="str">
        <f>IF(Tabela813[[#This Row],[C]]&lt;&gt;"",IF(Tabela813[[#This Row],[RED]]&lt;&gt;"",(Tabela813[[#This Row],[RED]] &amp; "."),"") &amp; CONCATENATE(Tabela813[[#This Row],[C]],".",Tabela813[[#This Row],[O]],".",Tabela813[[#This Row],[E]],".",Tabela813[[#This Row],[D1]],".",Tabela813[[#This Row],[D2]],".",Tabela813[[#This Row],[D3]],".",Tabela813[[#This Row],[T]],".",Tabela813[[#This Row],[D4]]),"")</f>
        <v>2.4.1.3.50.0.0.00</v>
      </c>
      <c r="L1720" s="23" t="s">
        <v>6198</v>
      </c>
      <c r="M1720" s="20" t="str">
        <f t="shared" si="37"/>
        <v>S</v>
      </c>
      <c r="N1720" s="20">
        <f>IF(VALUE(Tabela813[[#This Row],[RED]]) &gt; 0,1,0) + IF(VALUE(J1720)&gt;0,8,IF(VALUE(I1720)&gt;0,7,IF(VALUE(H1720)&gt;0,6,IF(VALUE(G1720)&gt;0,5,IF(VALUE(F1720)&gt;0,4,IF(VALUE(E1720)&gt;0,3,IF(VALUE(D1720)&gt;0,2,1)))))))</f>
        <v>5</v>
      </c>
      <c r="O1720" s="22" t="s">
        <v>55</v>
      </c>
      <c r="P1720" s="1" t="s">
        <v>723</v>
      </c>
      <c r="Q1720" s="1"/>
      <c r="R1720" s="39"/>
      <c r="S1720" s="154" t="s">
        <v>158</v>
      </c>
      <c r="T1720" s="7" t="str">
        <f>Tabela813[[#This Row],[NR]]&amp;" - "&amp;Tabela813[[#This Row],[Especificação]]</f>
        <v>2.4.1.3.50.0.0.00 - Transferências de Recursos do Fundo Nacional de Assistência Social - FNAS</v>
      </c>
    </row>
    <row r="1721" spans="1:20" ht="30" x14ac:dyDescent="0.25">
      <c r="A1721" s="196"/>
      <c r="B1721" s="51"/>
      <c r="C1721" s="22" t="s">
        <v>1546</v>
      </c>
      <c r="D1721" s="22" t="s">
        <v>1547</v>
      </c>
      <c r="E1721" s="22" t="s">
        <v>1537</v>
      </c>
      <c r="F1721" s="22" t="s">
        <v>1538</v>
      </c>
      <c r="G1721" s="22" t="s">
        <v>1570</v>
      </c>
      <c r="H1721" s="22" t="s">
        <v>1540</v>
      </c>
      <c r="I1721" s="22" t="s">
        <v>1537</v>
      </c>
      <c r="J1721" s="22" t="s">
        <v>1543</v>
      </c>
      <c r="K1721" s="20" t="str">
        <f>IF(Tabela813[[#This Row],[C]]&lt;&gt;"",IF(Tabela813[[#This Row],[RED]]&lt;&gt;"",(Tabela813[[#This Row],[RED]] &amp; "."),"") &amp; CONCATENATE(Tabela813[[#This Row],[C]],".",Tabela813[[#This Row],[O]],".",Tabela813[[#This Row],[E]],".",Tabela813[[#This Row],[D1]],".",Tabela813[[#This Row],[D2]],".",Tabela813[[#This Row],[D3]],".",Tabela813[[#This Row],[T]],".",Tabela813[[#This Row],[D4]]),"")</f>
        <v>2.4.1.3.50.0.1.00</v>
      </c>
      <c r="L1721" s="23" t="s">
        <v>3801</v>
      </c>
      <c r="M1721" s="20" t="str">
        <f t="shared" si="37"/>
        <v>S</v>
      </c>
      <c r="N1721" s="20">
        <f>IF(VALUE(Tabela813[[#This Row],[RED]]) &gt; 0,1,0) + IF(VALUE(J1721)&gt;0,8,IF(VALUE(I1721)&gt;0,7,IF(VALUE(H1721)&gt;0,6,IF(VALUE(G1721)&gt;0,5,IF(VALUE(F1721)&gt;0,4,IF(VALUE(E1721)&gt;0,3,IF(VALUE(D1721)&gt;0,2,1)))))))</f>
        <v>7</v>
      </c>
      <c r="O1721" s="22" t="s">
        <v>55</v>
      </c>
      <c r="P1721" s="1" t="s">
        <v>723</v>
      </c>
      <c r="Q1721" s="1"/>
      <c r="R1721" s="39"/>
      <c r="S1721" s="154" t="s">
        <v>158</v>
      </c>
      <c r="T1721" s="7" t="str">
        <f>Tabela813[[#This Row],[NR]]&amp;" - "&amp;Tabela813[[#This Row],[Especificação]]</f>
        <v>2.4.1.3.50.0.1.00 - Transferências de Recursos do Fundo Nacional de Assistência Social - FNAS - Principal</v>
      </c>
    </row>
    <row r="1722" spans="1:20" ht="30" x14ac:dyDescent="0.25">
      <c r="A1722" s="179"/>
      <c r="B1722" s="51"/>
      <c r="C1722" s="22" t="s">
        <v>1546</v>
      </c>
      <c r="D1722" s="22" t="s">
        <v>1547</v>
      </c>
      <c r="E1722" s="22" t="s">
        <v>1537</v>
      </c>
      <c r="F1722" s="22" t="s">
        <v>1538</v>
      </c>
      <c r="G1722" s="22" t="s">
        <v>1570</v>
      </c>
      <c r="H1722" s="22" t="s">
        <v>1540</v>
      </c>
      <c r="I1722" s="22" t="s">
        <v>1537</v>
      </c>
      <c r="J1722" s="22" t="s">
        <v>1539</v>
      </c>
      <c r="K1722" s="20" t="str">
        <f>IF(Tabela813[[#This Row],[C]]&lt;&gt;"",IF(Tabela813[[#This Row],[RED]]&lt;&gt;"",(Tabela813[[#This Row],[RED]] &amp; "."),"") &amp; CONCATENATE(Tabela813[[#This Row],[C]],".",Tabela813[[#This Row],[O]],".",Tabela813[[#This Row],[E]],".",Tabela813[[#This Row],[D1]],".",Tabela813[[#This Row],[D2]],".",Tabela813[[#This Row],[D3]],".",Tabela813[[#This Row],[T]],".",Tabela813[[#This Row],[D4]]),"")</f>
        <v>2.4.1.3.50.0.1.01</v>
      </c>
      <c r="L1722" s="23" t="s">
        <v>3801</v>
      </c>
      <c r="M1722" s="20" t="str">
        <f t="shared" si="37"/>
        <v>A</v>
      </c>
      <c r="N1722" s="20">
        <f>IF(VALUE(Tabela813[[#This Row],[RED]]) &gt; 0,1,0) + IF(VALUE(J1722)&gt;0,8,IF(VALUE(I1722)&gt;0,7,IF(VALUE(H1722)&gt;0,6,IF(VALUE(G1722)&gt;0,5,IF(VALUE(F1722)&gt;0,4,IF(VALUE(E1722)&gt;0,3,IF(VALUE(D1722)&gt;0,2,1)))))))</f>
        <v>8</v>
      </c>
      <c r="O1722" s="22" t="s">
        <v>3107</v>
      </c>
      <c r="P1722" s="1" t="s">
        <v>723</v>
      </c>
      <c r="Q1722" s="1"/>
      <c r="R1722" s="39"/>
      <c r="S1722" s="154" t="s">
        <v>158</v>
      </c>
      <c r="T1722" s="7" t="str">
        <f>Tabela813[[#This Row],[NR]]&amp;" - "&amp;Tabela813[[#This Row],[Especificação]]</f>
        <v>2.4.1.3.50.0.1.01 - Transferências de Recursos do Fundo Nacional de Assistência Social - FNAS - Principal</v>
      </c>
    </row>
    <row r="1723" spans="1:20" ht="45" x14ac:dyDescent="0.25">
      <c r="A1723" s="179"/>
      <c r="B1723" s="51"/>
      <c r="C1723" s="22" t="s">
        <v>1546</v>
      </c>
      <c r="D1723" s="22" t="s">
        <v>1547</v>
      </c>
      <c r="E1723" s="22" t="s">
        <v>1537</v>
      </c>
      <c r="F1723" s="22" t="s">
        <v>1538</v>
      </c>
      <c r="G1723" s="22" t="s">
        <v>1570</v>
      </c>
      <c r="H1723" s="22" t="s">
        <v>1540</v>
      </c>
      <c r="I1723" s="22" t="s">
        <v>1537</v>
      </c>
      <c r="J1723" s="22" t="s">
        <v>1541</v>
      </c>
      <c r="K1723" s="20" t="str">
        <f>IF(Tabela813[[#This Row],[C]]&lt;&gt;"",IF(Tabela813[[#This Row],[RED]]&lt;&gt;"",(Tabela813[[#This Row],[RED]] &amp; "."),"") &amp; CONCATENATE(Tabela813[[#This Row],[C]],".",Tabela813[[#This Row],[O]],".",Tabela813[[#This Row],[E]],".",Tabela813[[#This Row],[D1]],".",Tabela813[[#This Row],[D2]],".",Tabela813[[#This Row],[D3]],".",Tabela813[[#This Row],[T]],".",Tabela813[[#This Row],[D4]]),"")</f>
        <v>2.4.1.3.50.0.1.02</v>
      </c>
      <c r="L1723" s="23" t="s">
        <v>3802</v>
      </c>
      <c r="M1723" s="20" t="str">
        <f t="shared" si="37"/>
        <v>A</v>
      </c>
      <c r="N1723" s="20">
        <f>IF(VALUE(Tabela813[[#This Row],[RED]]) &gt; 0,1,0) + IF(VALUE(J1723)&gt;0,8,IF(VALUE(I1723)&gt;0,7,IF(VALUE(H1723)&gt;0,6,IF(VALUE(G1723)&gt;0,5,IF(VALUE(F1723)&gt;0,4,IF(VALUE(E1723)&gt;0,3,IF(VALUE(D1723)&gt;0,2,1)))))))</f>
        <v>8</v>
      </c>
      <c r="O1723" s="22" t="s">
        <v>3107</v>
      </c>
      <c r="P1723" s="1" t="s">
        <v>4182</v>
      </c>
      <c r="Q1723" s="1"/>
      <c r="R1723" s="39"/>
      <c r="S1723" s="154" t="s">
        <v>158</v>
      </c>
      <c r="T1723" s="7" t="str">
        <f>Tabela813[[#This Row],[NR]]&amp;" - "&amp;Tabela813[[#This Row],[Especificação]]</f>
        <v>2.4.1.3.50.0.1.02 - Transferências de Recursos do Fundo Nacional de Assistência Social - FNAS - Transferências da União Decorrentes de Emendas Parlamentares Individuais - Finalidade Definida</v>
      </c>
    </row>
    <row r="1724" spans="1:20" ht="45" x14ac:dyDescent="0.25">
      <c r="A1724" s="179"/>
      <c r="B1724" s="51"/>
      <c r="C1724" s="22" t="s">
        <v>1546</v>
      </c>
      <c r="D1724" s="22" t="s">
        <v>1547</v>
      </c>
      <c r="E1724" s="22" t="s">
        <v>1537</v>
      </c>
      <c r="F1724" s="22" t="s">
        <v>1538</v>
      </c>
      <c r="G1724" s="22" t="s">
        <v>1570</v>
      </c>
      <c r="H1724" s="22" t="s">
        <v>1540</v>
      </c>
      <c r="I1724" s="22" t="s">
        <v>1537</v>
      </c>
      <c r="J1724" s="22" t="s">
        <v>1550</v>
      </c>
      <c r="K1724" s="20" t="str">
        <f>IF(Tabela813[[#This Row],[C]]&lt;&gt;"",IF(Tabela813[[#This Row],[RED]]&lt;&gt;"",(Tabela813[[#This Row],[RED]] &amp; "."),"") &amp; CONCATENATE(Tabela813[[#This Row],[C]],".",Tabela813[[#This Row],[O]],".",Tabela813[[#This Row],[E]],".",Tabela813[[#This Row],[D1]],".",Tabela813[[#This Row],[D2]],".",Tabela813[[#This Row],[D3]],".",Tabela813[[#This Row],[T]],".",Tabela813[[#This Row],[D4]]),"")</f>
        <v>2.4.1.3.50.0.1.03</v>
      </c>
      <c r="L1724" s="23" t="s">
        <v>3803</v>
      </c>
      <c r="M1724" s="20" t="str">
        <f t="shared" si="37"/>
        <v>A</v>
      </c>
      <c r="N1724" s="20">
        <f>IF(VALUE(Tabela813[[#This Row],[RED]]) &gt; 0,1,0) + IF(VALUE(J1724)&gt;0,8,IF(VALUE(I1724)&gt;0,7,IF(VALUE(H1724)&gt;0,6,IF(VALUE(G1724)&gt;0,5,IF(VALUE(F1724)&gt;0,4,IF(VALUE(E1724)&gt;0,3,IF(VALUE(D1724)&gt;0,2,1)))))))</f>
        <v>8</v>
      </c>
      <c r="O1724" s="22" t="s">
        <v>3107</v>
      </c>
      <c r="P1724" s="1" t="s">
        <v>4181</v>
      </c>
      <c r="Q1724" s="1"/>
      <c r="R1724" s="39"/>
      <c r="S1724" s="154" t="s">
        <v>158</v>
      </c>
      <c r="T1724" s="7" t="str">
        <f>Tabela813[[#This Row],[NR]]&amp;" - "&amp;Tabela813[[#This Row],[Especificação]]</f>
        <v>2.4.1.3.50.0.1.03 - Transferências de Recursos do Fundo Nacional de Assistência Social - FNAS - Transferências da União Decorrentes de Emendas Parlamentares de Bancada</v>
      </c>
    </row>
    <row r="1725" spans="1:20" ht="60" x14ac:dyDescent="0.25">
      <c r="A1725" s="179"/>
      <c r="B1725" s="51"/>
      <c r="C1725" s="22" t="s">
        <v>1546</v>
      </c>
      <c r="D1725" s="22" t="s">
        <v>1547</v>
      </c>
      <c r="E1725" s="22" t="s">
        <v>1537</v>
      </c>
      <c r="F1725" s="22" t="s">
        <v>1547</v>
      </c>
      <c r="G1725" s="22" t="s">
        <v>1543</v>
      </c>
      <c r="H1725" s="22" t="s">
        <v>1540</v>
      </c>
      <c r="I1725" s="22" t="s">
        <v>1540</v>
      </c>
      <c r="J1725" s="22" t="s">
        <v>1543</v>
      </c>
      <c r="K1725" s="20" t="str">
        <f>IF(Tabela813[[#This Row],[C]]&lt;&gt;"",IF(Tabela813[[#This Row],[RED]]&lt;&gt;"",(Tabela813[[#This Row],[RED]] &amp; "."),"") &amp; CONCATENATE(Tabela813[[#This Row],[C]],".",Tabela813[[#This Row],[O]],".",Tabela813[[#This Row],[E]],".",Tabela813[[#This Row],[D1]],".",Tabela813[[#This Row],[D2]],".",Tabela813[[#This Row],[D3]],".",Tabela813[[#This Row],[T]],".",Tabela813[[#This Row],[D4]]),"")</f>
        <v>2.4.1.4.00.0.0.00</v>
      </c>
      <c r="L1725" s="23" t="s">
        <v>404</v>
      </c>
      <c r="M1725" s="20" t="str">
        <f t="shared" si="37"/>
        <v>S</v>
      </c>
      <c r="N1725" s="20">
        <f>IF(VALUE(Tabela813[[#This Row],[RED]]) &gt; 0,1,0) + IF(VALUE(J1725)&gt;0,8,IF(VALUE(I1725)&gt;0,7,IF(VALUE(H1725)&gt;0,6,IF(VALUE(G1725)&gt;0,5,IF(VALUE(F1725)&gt;0,4,IF(VALUE(E1725)&gt;0,3,IF(VALUE(D1725)&gt;0,2,1)))))))</f>
        <v>4</v>
      </c>
      <c r="O1725" s="22" t="s">
        <v>45</v>
      </c>
      <c r="P1725" s="1" t="s">
        <v>725</v>
      </c>
      <c r="Q1725" s="1"/>
      <c r="R1725" s="39"/>
      <c r="S1725" s="154" t="s">
        <v>158</v>
      </c>
      <c r="T1725" s="7" t="str">
        <f>Tabela813[[#This Row],[NR]]&amp;" - "&amp;Tabela813[[#This Row],[Especificação]]</f>
        <v>2.4.1.4.00.0.0.00 - Transferências de Convênios da União e de Suas Entidades</v>
      </c>
    </row>
    <row r="1726" spans="1:20" ht="30" x14ac:dyDescent="0.25">
      <c r="A1726" s="179"/>
      <c r="B1726" s="51"/>
      <c r="C1726" s="22" t="s">
        <v>1546</v>
      </c>
      <c r="D1726" s="22" t="s">
        <v>1547</v>
      </c>
      <c r="E1726" s="22" t="s">
        <v>1537</v>
      </c>
      <c r="F1726" s="22" t="s">
        <v>1547</v>
      </c>
      <c r="G1726" s="22" t="s">
        <v>1570</v>
      </c>
      <c r="H1726" s="22" t="s">
        <v>1540</v>
      </c>
      <c r="I1726" s="22" t="s">
        <v>1540</v>
      </c>
      <c r="J1726" s="22" t="s">
        <v>1543</v>
      </c>
      <c r="K1726" s="20" t="str">
        <f>IF(Tabela813[[#This Row],[C]]&lt;&gt;"",IF(Tabela813[[#This Row],[RED]]&lt;&gt;"",(Tabela813[[#This Row],[RED]] &amp; "."),"") &amp; CONCATENATE(Tabela813[[#This Row],[C]],".",Tabela813[[#This Row],[O]],".",Tabela813[[#This Row],[E]],".",Tabela813[[#This Row],[D1]],".",Tabela813[[#This Row],[D2]],".",Tabela813[[#This Row],[D3]],".",Tabela813[[#This Row],[T]],".",Tabela813[[#This Row],[D4]]),"")</f>
        <v>2.4.1.4.50.0.0.00</v>
      </c>
      <c r="L1726" s="23" t="s">
        <v>6199</v>
      </c>
      <c r="M1726" s="20" t="str">
        <f t="shared" si="37"/>
        <v>S</v>
      </c>
      <c r="N1726" s="20">
        <f>IF(VALUE(Tabela813[[#This Row],[RED]]) &gt; 0,1,0) + IF(VALUE(J1726)&gt;0,8,IF(VALUE(I1726)&gt;0,7,IF(VALUE(H1726)&gt;0,6,IF(VALUE(G1726)&gt;0,5,IF(VALUE(F1726)&gt;0,4,IF(VALUE(E1726)&gt;0,3,IF(VALUE(D1726)&gt;0,2,1)))))))</f>
        <v>5</v>
      </c>
      <c r="O1726" s="22" t="s">
        <v>55</v>
      </c>
      <c r="P1726" s="1" t="s">
        <v>726</v>
      </c>
      <c r="Q1726" s="1"/>
      <c r="R1726" s="39"/>
      <c r="S1726" s="154" t="s">
        <v>158</v>
      </c>
      <c r="T1726" s="7" t="str">
        <f>Tabela813[[#This Row],[NR]]&amp;" - "&amp;Tabela813[[#This Row],[Especificação]]</f>
        <v>2.4.1.4.50.0.0.00 - Transferências de Convênios da União para o Sistema Único de Saúde - SUS</v>
      </c>
    </row>
    <row r="1727" spans="1:20" ht="30" x14ac:dyDescent="0.25">
      <c r="A1727" s="183"/>
      <c r="B1727" s="51"/>
      <c r="C1727" s="22" t="s">
        <v>1546</v>
      </c>
      <c r="D1727" s="22" t="s">
        <v>1547</v>
      </c>
      <c r="E1727" s="22" t="s">
        <v>1537</v>
      </c>
      <c r="F1727" s="22" t="s">
        <v>1547</v>
      </c>
      <c r="G1727" s="22" t="s">
        <v>1570</v>
      </c>
      <c r="H1727" s="22" t="s">
        <v>1540</v>
      </c>
      <c r="I1727" s="22" t="s">
        <v>1537</v>
      </c>
      <c r="J1727" s="22" t="s">
        <v>1543</v>
      </c>
      <c r="K1727" s="20" t="str">
        <f>IF(Tabela813[[#This Row],[C]]&lt;&gt;"",IF(Tabela813[[#This Row],[RED]]&lt;&gt;"",(Tabela813[[#This Row],[RED]] &amp; "."),"") &amp; CONCATENATE(Tabela813[[#This Row],[C]],".",Tabela813[[#This Row],[O]],".",Tabela813[[#This Row],[E]],".",Tabela813[[#This Row],[D1]],".",Tabela813[[#This Row],[D2]],".",Tabela813[[#This Row],[D3]],".",Tabela813[[#This Row],[T]],".",Tabela813[[#This Row],[D4]]),"")</f>
        <v>2.4.1.4.50.0.1.00</v>
      </c>
      <c r="L1727" s="23" t="s">
        <v>3804</v>
      </c>
      <c r="M1727" s="20" t="str">
        <f t="shared" si="37"/>
        <v>S</v>
      </c>
      <c r="N1727" s="20">
        <f>IF(VALUE(Tabela813[[#This Row],[RED]]) &gt; 0,1,0) + IF(VALUE(J1727)&gt;0,8,IF(VALUE(I1727)&gt;0,7,IF(VALUE(H1727)&gt;0,6,IF(VALUE(G1727)&gt;0,5,IF(VALUE(F1727)&gt;0,4,IF(VALUE(E1727)&gt;0,3,IF(VALUE(D1727)&gt;0,2,1)))))))</f>
        <v>7</v>
      </c>
      <c r="O1727" s="22" t="s">
        <v>55</v>
      </c>
      <c r="P1727" s="1" t="s">
        <v>726</v>
      </c>
      <c r="Q1727" s="1"/>
      <c r="R1727" s="39"/>
      <c r="S1727" s="154" t="s">
        <v>158</v>
      </c>
      <c r="T1727" s="7" t="str">
        <f>Tabela813[[#This Row],[NR]]&amp;" - "&amp;Tabela813[[#This Row],[Especificação]]</f>
        <v>2.4.1.4.50.0.1.00 - Transferências de Convênios da União para o Sistema Único de Saúde - SUS - Principal</v>
      </c>
    </row>
    <row r="1728" spans="1:20" ht="30" x14ac:dyDescent="0.25">
      <c r="A1728" s="7"/>
      <c r="B1728" s="51"/>
      <c r="C1728" s="22" t="s">
        <v>1546</v>
      </c>
      <c r="D1728" s="22" t="s">
        <v>1547</v>
      </c>
      <c r="E1728" s="22" t="s">
        <v>1537</v>
      </c>
      <c r="F1728" s="22" t="s">
        <v>1547</v>
      </c>
      <c r="G1728" s="22" t="s">
        <v>1570</v>
      </c>
      <c r="H1728" s="22" t="s">
        <v>1540</v>
      </c>
      <c r="I1728" s="22" t="s">
        <v>1537</v>
      </c>
      <c r="J1728" s="22" t="s">
        <v>1539</v>
      </c>
      <c r="K1728" s="20" t="str">
        <f>IF(Tabela813[[#This Row],[C]]&lt;&gt;"",IF(Tabela813[[#This Row],[RED]]&lt;&gt;"",(Tabela813[[#This Row],[RED]] &amp; "."),"") &amp; CONCATENATE(Tabela813[[#This Row],[C]],".",Tabela813[[#This Row],[O]],".",Tabela813[[#This Row],[E]],".",Tabela813[[#This Row],[D1]],".",Tabela813[[#This Row],[D2]],".",Tabela813[[#This Row],[D3]],".",Tabela813[[#This Row],[T]],".",Tabela813[[#This Row],[D4]]),"")</f>
        <v>2.4.1.4.50.0.1.01</v>
      </c>
      <c r="L1728" s="23" t="s">
        <v>3804</v>
      </c>
      <c r="M1728" s="20" t="str">
        <f t="shared" si="37"/>
        <v>A</v>
      </c>
      <c r="N1728" s="20">
        <f>IF(VALUE(Tabela813[[#This Row],[RED]]) &gt; 0,1,0) + IF(VALUE(J1728)&gt;0,8,IF(VALUE(I1728)&gt;0,7,IF(VALUE(H1728)&gt;0,6,IF(VALUE(G1728)&gt;0,5,IF(VALUE(F1728)&gt;0,4,IF(VALUE(E1728)&gt;0,3,IF(VALUE(D1728)&gt;0,2,1)))))))</f>
        <v>8</v>
      </c>
      <c r="O1728" s="22" t="s">
        <v>3107</v>
      </c>
      <c r="P1728" s="1" t="s">
        <v>726</v>
      </c>
      <c r="Q1728" s="1"/>
      <c r="R1728" s="39"/>
      <c r="S1728" s="154" t="s">
        <v>158</v>
      </c>
      <c r="T1728" s="7" t="str">
        <f>Tabela813[[#This Row],[NR]]&amp;" - "&amp;Tabela813[[#This Row],[Especificação]]</f>
        <v>2.4.1.4.50.0.1.01 - Transferências de Convênios da União para o Sistema Único de Saúde - SUS - Principal</v>
      </c>
    </row>
    <row r="1729" spans="1:20" ht="45" x14ac:dyDescent="0.25">
      <c r="A1729" s="7"/>
      <c r="B1729" s="51"/>
      <c r="C1729" s="22" t="s">
        <v>1546</v>
      </c>
      <c r="D1729" s="22" t="s">
        <v>1547</v>
      </c>
      <c r="E1729" s="22" t="s">
        <v>1537</v>
      </c>
      <c r="F1729" s="22" t="s">
        <v>1547</v>
      </c>
      <c r="G1729" s="22" t="s">
        <v>1570</v>
      </c>
      <c r="H1729" s="22" t="s">
        <v>1540</v>
      </c>
      <c r="I1729" s="22" t="s">
        <v>1537</v>
      </c>
      <c r="J1729" s="22" t="s">
        <v>1541</v>
      </c>
      <c r="K1729" s="20" t="str">
        <f>IF(Tabela813[[#This Row],[C]]&lt;&gt;"",IF(Tabela813[[#This Row],[RED]]&lt;&gt;"",(Tabela813[[#This Row],[RED]] &amp; "."),"") &amp; CONCATENATE(Tabela813[[#This Row],[C]],".",Tabela813[[#This Row],[O]],".",Tabela813[[#This Row],[E]],".",Tabela813[[#This Row],[D1]],".",Tabela813[[#This Row],[D2]],".",Tabela813[[#This Row],[D3]],".",Tabela813[[#This Row],[T]],".",Tabela813[[#This Row],[D4]]),"")</f>
        <v>2.4.1.4.50.0.1.02</v>
      </c>
      <c r="L1729" s="23" t="s">
        <v>3805</v>
      </c>
      <c r="M1729" s="20" t="str">
        <f t="shared" si="37"/>
        <v>A</v>
      </c>
      <c r="N1729" s="20">
        <f>IF(VALUE(Tabela813[[#This Row],[RED]]) &gt; 0,1,0) + IF(VALUE(J1729)&gt;0,8,IF(VALUE(I1729)&gt;0,7,IF(VALUE(H1729)&gt;0,6,IF(VALUE(G1729)&gt;0,5,IF(VALUE(F1729)&gt;0,4,IF(VALUE(E1729)&gt;0,3,IF(VALUE(D1729)&gt;0,2,1)))))))</f>
        <v>8</v>
      </c>
      <c r="O1729" s="22" t="s">
        <v>3107</v>
      </c>
      <c r="P1729" s="1" t="s">
        <v>4182</v>
      </c>
      <c r="Q1729" s="1"/>
      <c r="R1729" s="39"/>
      <c r="S1729" s="154" t="s">
        <v>158</v>
      </c>
      <c r="T1729" s="7" t="str">
        <f>Tabela813[[#This Row],[NR]]&amp;" - "&amp;Tabela813[[#This Row],[Especificação]]</f>
        <v>2.4.1.4.50.0.1.02 - Transferências de Convênios da União para o Sistema Único de Saúde - SUS - Transferências da União Decorrentes de Emendas Parlamentares Individuais - Finalidade Definida</v>
      </c>
    </row>
    <row r="1730" spans="1:20" ht="45" x14ac:dyDescent="0.25">
      <c r="A1730" s="7"/>
      <c r="B1730" s="51"/>
      <c r="C1730" s="22" t="s">
        <v>1546</v>
      </c>
      <c r="D1730" s="22" t="s">
        <v>1547</v>
      </c>
      <c r="E1730" s="22" t="s">
        <v>1537</v>
      </c>
      <c r="F1730" s="22" t="s">
        <v>1547</v>
      </c>
      <c r="G1730" s="22" t="s">
        <v>1570</v>
      </c>
      <c r="H1730" s="22" t="s">
        <v>1540</v>
      </c>
      <c r="I1730" s="22" t="s">
        <v>1537</v>
      </c>
      <c r="J1730" s="22" t="s">
        <v>1550</v>
      </c>
      <c r="K1730" s="20" t="str">
        <f>IF(Tabela813[[#This Row],[C]]&lt;&gt;"",IF(Tabela813[[#This Row],[RED]]&lt;&gt;"",(Tabela813[[#This Row],[RED]] &amp; "."),"") &amp; CONCATENATE(Tabela813[[#This Row],[C]],".",Tabela813[[#This Row],[O]],".",Tabela813[[#This Row],[E]],".",Tabela813[[#This Row],[D1]],".",Tabela813[[#This Row],[D2]],".",Tabela813[[#This Row],[D3]],".",Tabela813[[#This Row],[T]],".",Tabela813[[#This Row],[D4]]),"")</f>
        <v>2.4.1.4.50.0.1.03</v>
      </c>
      <c r="L1730" s="1" t="s">
        <v>3806</v>
      </c>
      <c r="M1730" s="20" t="str">
        <f t="shared" si="37"/>
        <v>A</v>
      </c>
      <c r="N1730" s="20">
        <f>IF(VALUE(Tabela813[[#This Row],[RED]]) &gt; 0,1,0) + IF(VALUE(J1730)&gt;0,8,IF(VALUE(I1730)&gt;0,7,IF(VALUE(H1730)&gt;0,6,IF(VALUE(G1730)&gt;0,5,IF(VALUE(F1730)&gt;0,4,IF(VALUE(E1730)&gt;0,3,IF(VALUE(D1730)&gt;0,2,1)))))))</f>
        <v>8</v>
      </c>
      <c r="O1730" s="22" t="s">
        <v>3107</v>
      </c>
      <c r="P1730" s="1" t="s">
        <v>4181</v>
      </c>
      <c r="Q1730" s="1"/>
      <c r="R1730" s="39"/>
      <c r="S1730" s="154" t="s">
        <v>158</v>
      </c>
      <c r="T1730" s="7" t="str">
        <f>Tabela813[[#This Row],[NR]]&amp;" - "&amp;Tabela813[[#This Row],[Especificação]]</f>
        <v>2.4.1.4.50.0.1.03 - Transferências de Convênios da União para o Sistema Único de Saúde - SUS - Transferências da União Decorrentes de Emendas Parlamentares de Bancada</v>
      </c>
    </row>
    <row r="1731" spans="1:20" ht="30" x14ac:dyDescent="0.25">
      <c r="A1731" s="7"/>
      <c r="B1731" s="51"/>
      <c r="C1731" s="22" t="s">
        <v>1546</v>
      </c>
      <c r="D1731" s="22" t="s">
        <v>1547</v>
      </c>
      <c r="E1731" s="22" t="s">
        <v>1537</v>
      </c>
      <c r="F1731" s="22" t="s">
        <v>1547</v>
      </c>
      <c r="G1731" s="22" t="s">
        <v>1575</v>
      </c>
      <c r="H1731" s="22" t="s">
        <v>1540</v>
      </c>
      <c r="I1731" s="22" t="s">
        <v>1540</v>
      </c>
      <c r="J1731" s="22" t="s">
        <v>1543</v>
      </c>
      <c r="K1731" s="20" t="str">
        <f>IF(Tabela813[[#This Row],[C]]&lt;&gt;"",IF(Tabela813[[#This Row],[RED]]&lt;&gt;"",(Tabela813[[#This Row],[RED]] &amp; "."),"") &amp; CONCATENATE(Tabela813[[#This Row],[C]],".",Tabela813[[#This Row],[O]],".",Tabela813[[#This Row],[E]],".",Tabela813[[#This Row],[D1]],".",Tabela813[[#This Row],[D2]],".",Tabela813[[#This Row],[D3]],".",Tabela813[[#This Row],[T]],".",Tabela813[[#This Row],[D4]]),"")</f>
        <v>2.4.1.4.51.0.0.00</v>
      </c>
      <c r="L1731" s="1" t="s">
        <v>408</v>
      </c>
      <c r="M1731" s="20" t="str">
        <f t="shared" si="37"/>
        <v>S</v>
      </c>
      <c r="N1731" s="20">
        <f>IF(VALUE(Tabela813[[#This Row],[RED]]) &gt; 0,1,0) + IF(VALUE(J1731)&gt;0,8,IF(VALUE(I1731)&gt;0,7,IF(VALUE(H1731)&gt;0,6,IF(VALUE(G1731)&gt;0,5,IF(VALUE(F1731)&gt;0,4,IF(VALUE(E1731)&gt;0,3,IF(VALUE(D1731)&gt;0,2,1)))))))</f>
        <v>5</v>
      </c>
      <c r="O1731" s="22" t="s">
        <v>55</v>
      </c>
      <c r="P1731" s="1" t="s">
        <v>728</v>
      </c>
      <c r="Q1731" s="1"/>
      <c r="R1731" s="39"/>
      <c r="S1731" s="154" t="s">
        <v>158</v>
      </c>
      <c r="T1731" s="7" t="str">
        <f>Tabela813[[#This Row],[NR]]&amp;" - "&amp;Tabela813[[#This Row],[Especificação]]</f>
        <v>2.4.1.4.51.0.0.00 - Transferências de Convênios da União Destinadas a Programas de Educação</v>
      </c>
    </row>
    <row r="1732" spans="1:20" ht="30" x14ac:dyDescent="0.25">
      <c r="A1732" s="196"/>
      <c r="B1732" s="51"/>
      <c r="C1732" s="22" t="s">
        <v>1546</v>
      </c>
      <c r="D1732" s="22" t="s">
        <v>1547</v>
      </c>
      <c r="E1732" s="22" t="s">
        <v>1537</v>
      </c>
      <c r="F1732" s="22" t="s">
        <v>1547</v>
      </c>
      <c r="G1732" s="22" t="s">
        <v>1575</v>
      </c>
      <c r="H1732" s="22" t="s">
        <v>1540</v>
      </c>
      <c r="I1732" s="22" t="s">
        <v>1537</v>
      </c>
      <c r="J1732" s="22" t="s">
        <v>1543</v>
      </c>
      <c r="K1732" s="20" t="str">
        <f>IF(Tabela813[[#This Row],[C]]&lt;&gt;"",IF(Tabela813[[#This Row],[RED]]&lt;&gt;"",(Tabela813[[#This Row],[RED]] &amp; "."),"") &amp; CONCATENATE(Tabela813[[#This Row],[C]],".",Tabela813[[#This Row],[O]],".",Tabela813[[#This Row],[E]],".",Tabela813[[#This Row],[D1]],".",Tabela813[[#This Row],[D2]],".",Tabela813[[#This Row],[D3]],".",Tabela813[[#This Row],[T]],".",Tabela813[[#This Row],[D4]]),"")</f>
        <v>2.4.1.4.51.0.1.00</v>
      </c>
      <c r="L1732" s="1" t="s">
        <v>1349</v>
      </c>
      <c r="M1732" s="20" t="str">
        <f t="shared" si="37"/>
        <v>S</v>
      </c>
      <c r="N1732" s="20">
        <f>IF(VALUE(Tabela813[[#This Row],[RED]]) &gt; 0,1,0) + IF(VALUE(J1732)&gt;0,8,IF(VALUE(I1732)&gt;0,7,IF(VALUE(H1732)&gt;0,6,IF(VALUE(G1732)&gt;0,5,IF(VALUE(F1732)&gt;0,4,IF(VALUE(E1732)&gt;0,3,IF(VALUE(D1732)&gt;0,2,1)))))))</f>
        <v>7</v>
      </c>
      <c r="O1732" s="22" t="s">
        <v>55</v>
      </c>
      <c r="P1732" s="1" t="s">
        <v>728</v>
      </c>
      <c r="Q1732" s="1"/>
      <c r="R1732" s="39"/>
      <c r="S1732" s="154" t="s">
        <v>158</v>
      </c>
      <c r="T1732" s="7" t="str">
        <f>Tabela813[[#This Row],[NR]]&amp;" - "&amp;Tabela813[[#This Row],[Especificação]]</f>
        <v>2.4.1.4.51.0.1.00 - Transferências de Convênios da União Destinadas a Programas de Educação - Principal</v>
      </c>
    </row>
    <row r="1733" spans="1:20" ht="30" x14ac:dyDescent="0.25">
      <c r="A1733" s="196"/>
      <c r="B1733" s="51"/>
      <c r="C1733" s="22" t="s">
        <v>1546</v>
      </c>
      <c r="D1733" s="22" t="s">
        <v>1547</v>
      </c>
      <c r="E1733" s="22" t="s">
        <v>1537</v>
      </c>
      <c r="F1733" s="22" t="s">
        <v>1547</v>
      </c>
      <c r="G1733" s="22" t="s">
        <v>1575</v>
      </c>
      <c r="H1733" s="22" t="s">
        <v>1540</v>
      </c>
      <c r="I1733" s="22" t="s">
        <v>1537</v>
      </c>
      <c r="J1733" s="22" t="s">
        <v>1539</v>
      </c>
      <c r="K1733" s="20" t="str">
        <f>IF(Tabela813[[#This Row],[C]]&lt;&gt;"",IF(Tabela813[[#This Row],[RED]]&lt;&gt;"",(Tabela813[[#This Row],[RED]] &amp; "."),"") &amp; CONCATENATE(Tabela813[[#This Row],[C]],".",Tabela813[[#This Row],[O]],".",Tabela813[[#This Row],[E]],".",Tabela813[[#This Row],[D1]],".",Tabela813[[#This Row],[D2]],".",Tabela813[[#This Row],[D3]],".",Tabela813[[#This Row],[T]],".",Tabela813[[#This Row],[D4]]),"")</f>
        <v>2.4.1.4.51.0.1.01</v>
      </c>
      <c r="L1733" s="1" t="s">
        <v>1349</v>
      </c>
      <c r="M1733" s="20" t="str">
        <f t="shared" si="37"/>
        <v>A</v>
      </c>
      <c r="N1733" s="20">
        <f>IF(VALUE(Tabela813[[#This Row],[RED]]) &gt; 0,1,0) + IF(VALUE(J1733)&gt;0,8,IF(VALUE(I1733)&gt;0,7,IF(VALUE(H1733)&gt;0,6,IF(VALUE(G1733)&gt;0,5,IF(VALUE(F1733)&gt;0,4,IF(VALUE(E1733)&gt;0,3,IF(VALUE(D1733)&gt;0,2,1)))))))</f>
        <v>8</v>
      </c>
      <c r="O1733" s="22" t="s">
        <v>3107</v>
      </c>
      <c r="P1733" s="1" t="s">
        <v>728</v>
      </c>
      <c r="Q1733" s="1"/>
      <c r="R1733" s="39"/>
      <c r="S1733" s="154" t="s">
        <v>158</v>
      </c>
      <c r="T1733" s="7" t="str">
        <f>Tabela813[[#This Row],[NR]]&amp;" - "&amp;Tabela813[[#This Row],[Especificação]]</f>
        <v>2.4.1.4.51.0.1.01 - Transferências de Convênios da União Destinadas a Programas de Educação - Principal</v>
      </c>
    </row>
    <row r="1734" spans="1:20" ht="45" x14ac:dyDescent="0.25">
      <c r="A1734" s="7"/>
      <c r="B1734" s="51"/>
      <c r="C1734" s="22" t="s">
        <v>1546</v>
      </c>
      <c r="D1734" s="22" t="s">
        <v>1547</v>
      </c>
      <c r="E1734" s="22" t="s">
        <v>1537</v>
      </c>
      <c r="F1734" s="22" t="s">
        <v>1547</v>
      </c>
      <c r="G1734" s="22" t="s">
        <v>1575</v>
      </c>
      <c r="H1734" s="22" t="s">
        <v>1540</v>
      </c>
      <c r="I1734" s="22" t="s">
        <v>1537</v>
      </c>
      <c r="J1734" s="22" t="s">
        <v>1541</v>
      </c>
      <c r="K1734" s="20" t="str">
        <f>IF(Tabela813[[#This Row],[C]]&lt;&gt;"",IF(Tabela813[[#This Row],[RED]]&lt;&gt;"",(Tabela813[[#This Row],[RED]] &amp; "."),"") &amp; CONCATENATE(Tabela813[[#This Row],[C]],".",Tabela813[[#This Row],[O]],".",Tabela813[[#This Row],[E]],".",Tabela813[[#This Row],[D1]],".",Tabela813[[#This Row],[D2]],".",Tabela813[[#This Row],[D3]],".",Tabela813[[#This Row],[T]],".",Tabela813[[#This Row],[D4]]),"")</f>
        <v>2.4.1.4.51.0.1.02</v>
      </c>
      <c r="L1734" s="1" t="s">
        <v>3807</v>
      </c>
      <c r="M1734" s="20" t="str">
        <f t="shared" si="37"/>
        <v>A</v>
      </c>
      <c r="N1734" s="20">
        <f>IF(VALUE(Tabela813[[#This Row],[RED]]) &gt; 0,1,0) + IF(VALUE(J1734)&gt;0,8,IF(VALUE(I1734)&gt;0,7,IF(VALUE(H1734)&gt;0,6,IF(VALUE(G1734)&gt;0,5,IF(VALUE(F1734)&gt;0,4,IF(VALUE(E1734)&gt;0,3,IF(VALUE(D1734)&gt;0,2,1)))))))</f>
        <v>8</v>
      </c>
      <c r="O1734" s="22" t="s">
        <v>3107</v>
      </c>
      <c r="P1734" s="1" t="s">
        <v>4182</v>
      </c>
      <c r="Q1734" s="1"/>
      <c r="R1734" s="39"/>
      <c r="S1734" s="154" t="s">
        <v>158</v>
      </c>
      <c r="T1734" s="7" t="str">
        <f>Tabela813[[#This Row],[NR]]&amp;" - "&amp;Tabela813[[#This Row],[Especificação]]</f>
        <v>2.4.1.4.51.0.1.02 - Transferências de Convênios da União Destinadas a Programas de Educação - Transferências da União Decorrentes de Emendas Parlamentares Individuais - Finalidade Definida</v>
      </c>
    </row>
    <row r="1735" spans="1:20" ht="45" x14ac:dyDescent="0.25">
      <c r="A1735" s="7"/>
      <c r="B1735" s="51"/>
      <c r="C1735" s="22" t="s">
        <v>1546</v>
      </c>
      <c r="D1735" s="22" t="s">
        <v>1547</v>
      </c>
      <c r="E1735" s="22" t="s">
        <v>1537</v>
      </c>
      <c r="F1735" s="22" t="s">
        <v>1547</v>
      </c>
      <c r="G1735" s="22" t="s">
        <v>1575</v>
      </c>
      <c r="H1735" s="22" t="s">
        <v>1540</v>
      </c>
      <c r="I1735" s="22" t="s">
        <v>1537</v>
      </c>
      <c r="J1735" s="22" t="s">
        <v>1550</v>
      </c>
      <c r="K1735" s="20" t="str">
        <f>IF(Tabela813[[#This Row],[C]]&lt;&gt;"",IF(Tabela813[[#This Row],[RED]]&lt;&gt;"",(Tabela813[[#This Row],[RED]] &amp; "."),"") &amp; CONCATENATE(Tabela813[[#This Row],[C]],".",Tabela813[[#This Row],[O]],".",Tabela813[[#This Row],[E]],".",Tabela813[[#This Row],[D1]],".",Tabela813[[#This Row],[D2]],".",Tabela813[[#This Row],[D3]],".",Tabela813[[#This Row],[T]],".",Tabela813[[#This Row],[D4]]),"")</f>
        <v>2.4.1.4.51.0.1.03</v>
      </c>
      <c r="L1735" s="23" t="s">
        <v>3906</v>
      </c>
      <c r="M1735" s="20" t="str">
        <f t="shared" si="37"/>
        <v>A</v>
      </c>
      <c r="N1735" s="20">
        <f>IF(VALUE(Tabela813[[#This Row],[RED]]) &gt; 0,1,0) + IF(VALUE(J1735)&gt;0,8,IF(VALUE(I1735)&gt;0,7,IF(VALUE(H1735)&gt;0,6,IF(VALUE(G1735)&gt;0,5,IF(VALUE(F1735)&gt;0,4,IF(VALUE(E1735)&gt;0,3,IF(VALUE(D1735)&gt;0,2,1)))))))</f>
        <v>8</v>
      </c>
      <c r="O1735" s="22" t="s">
        <v>3107</v>
      </c>
      <c r="P1735" s="1" t="s">
        <v>4181</v>
      </c>
      <c r="Q1735" s="1"/>
      <c r="R1735" s="39"/>
      <c r="S1735" s="154" t="s">
        <v>158</v>
      </c>
      <c r="T1735" s="7" t="str">
        <f>Tabela813[[#This Row],[NR]]&amp;" - "&amp;Tabela813[[#This Row],[Especificação]]</f>
        <v>2.4.1.4.51.0.1.03 - Transferências de Convênios da União Destinadas a Programas de Educação - Transferências da União Decorrentes de Emendas Parlamentares de Bancada</v>
      </c>
    </row>
    <row r="1736" spans="1:20" ht="45" x14ac:dyDescent="0.25">
      <c r="A1736" s="7"/>
      <c r="B1736" s="51"/>
      <c r="C1736" s="22" t="s">
        <v>1546</v>
      </c>
      <c r="D1736" s="22" t="s">
        <v>1547</v>
      </c>
      <c r="E1736" s="22" t="s">
        <v>1537</v>
      </c>
      <c r="F1736" s="22" t="s">
        <v>1547</v>
      </c>
      <c r="G1736" s="22" t="s">
        <v>1577</v>
      </c>
      <c r="H1736" s="22" t="s">
        <v>1540</v>
      </c>
      <c r="I1736" s="22" t="s">
        <v>1540</v>
      </c>
      <c r="J1736" s="22" t="s">
        <v>1543</v>
      </c>
      <c r="K1736" s="20" t="str">
        <f>IF(Tabela813[[#This Row],[C]]&lt;&gt;"",IF(Tabela813[[#This Row],[RED]]&lt;&gt;"",(Tabela813[[#This Row],[RED]] &amp; "."),"") &amp; CONCATENATE(Tabela813[[#This Row],[C]],".",Tabela813[[#This Row],[O]],".",Tabela813[[#This Row],[E]],".",Tabela813[[#This Row],[D1]],".",Tabela813[[#This Row],[D2]],".",Tabela813[[#This Row],[D3]],".",Tabela813[[#This Row],[T]],".",Tabela813[[#This Row],[D4]]),"")</f>
        <v>2.4.1.4.52.0.0.00</v>
      </c>
      <c r="L1736" s="23" t="s">
        <v>414</v>
      </c>
      <c r="M1736" s="20" t="str">
        <f t="shared" si="37"/>
        <v>S</v>
      </c>
      <c r="N1736" s="20">
        <f>IF(VALUE(Tabela813[[#This Row],[RED]]) &gt; 0,1,0) + IF(VALUE(J1736)&gt;0,8,IF(VALUE(I1736)&gt;0,7,IF(VALUE(H1736)&gt;0,6,IF(VALUE(G1736)&gt;0,5,IF(VALUE(F1736)&gt;0,4,IF(VALUE(E1736)&gt;0,3,IF(VALUE(D1736)&gt;0,2,1)))))))</f>
        <v>5</v>
      </c>
      <c r="O1736" s="22" t="s">
        <v>55</v>
      </c>
      <c r="P1736" s="1" t="s">
        <v>730</v>
      </c>
      <c r="Q1736" s="1"/>
      <c r="R1736" s="39"/>
      <c r="S1736" s="154" t="s">
        <v>158</v>
      </c>
      <c r="T1736" s="7" t="str">
        <f>Tabela813[[#This Row],[NR]]&amp;" - "&amp;Tabela813[[#This Row],[Especificação]]</f>
        <v>2.4.1.4.52.0.0.00 - Transferências de Convênios da União Destinadas a Programas de Saneamento Básico</v>
      </c>
    </row>
    <row r="1737" spans="1:20" ht="45" x14ac:dyDescent="0.25">
      <c r="A1737" s="179"/>
      <c r="B1737" s="51"/>
      <c r="C1737" s="22" t="s">
        <v>1546</v>
      </c>
      <c r="D1737" s="22" t="s">
        <v>1547</v>
      </c>
      <c r="E1737" s="22" t="s">
        <v>1537</v>
      </c>
      <c r="F1737" s="22" t="s">
        <v>1547</v>
      </c>
      <c r="G1737" s="22" t="s">
        <v>1577</v>
      </c>
      <c r="H1737" s="22" t="s">
        <v>1540</v>
      </c>
      <c r="I1737" s="22" t="s">
        <v>1537</v>
      </c>
      <c r="J1737" s="22" t="s">
        <v>1543</v>
      </c>
      <c r="K1737" s="20" t="str">
        <f>IF(Tabela813[[#This Row],[C]]&lt;&gt;"",IF(Tabela813[[#This Row],[RED]]&lt;&gt;"",(Tabela813[[#This Row],[RED]] &amp; "."),"") &amp; CONCATENATE(Tabela813[[#This Row],[C]],".",Tabela813[[#This Row],[O]],".",Tabela813[[#This Row],[E]],".",Tabela813[[#This Row],[D1]],".",Tabela813[[#This Row],[D2]],".",Tabela813[[#This Row],[D3]],".",Tabela813[[#This Row],[T]],".",Tabela813[[#This Row],[D4]]),"")</f>
        <v>2.4.1.4.52.0.1.00</v>
      </c>
      <c r="L1737" s="23" t="s">
        <v>1352</v>
      </c>
      <c r="M1737" s="20" t="str">
        <f t="shared" si="37"/>
        <v>S</v>
      </c>
      <c r="N1737" s="20">
        <f>IF(VALUE(Tabela813[[#This Row],[RED]]) &gt; 0,1,0) + IF(VALUE(J1737)&gt;0,8,IF(VALUE(I1737)&gt;0,7,IF(VALUE(H1737)&gt;0,6,IF(VALUE(G1737)&gt;0,5,IF(VALUE(F1737)&gt;0,4,IF(VALUE(E1737)&gt;0,3,IF(VALUE(D1737)&gt;0,2,1)))))))</f>
        <v>7</v>
      </c>
      <c r="O1737" s="22" t="s">
        <v>55</v>
      </c>
      <c r="P1737" s="1" t="s">
        <v>730</v>
      </c>
      <c r="Q1737" s="1"/>
      <c r="R1737" s="39"/>
      <c r="S1737" s="154" t="s">
        <v>158</v>
      </c>
      <c r="T1737" s="7" t="str">
        <f>Tabela813[[#This Row],[NR]]&amp;" - "&amp;Tabela813[[#This Row],[Especificação]]</f>
        <v>2.4.1.4.52.0.1.00 - Transferências de Convênios da União Destinadas a Programas de Saneamento Básico - Principal</v>
      </c>
    </row>
    <row r="1738" spans="1:20" ht="45" x14ac:dyDescent="0.25">
      <c r="A1738" s="179"/>
      <c r="B1738" s="51"/>
      <c r="C1738" s="22" t="s">
        <v>1546</v>
      </c>
      <c r="D1738" s="22" t="s">
        <v>1547</v>
      </c>
      <c r="E1738" s="22" t="s">
        <v>1537</v>
      </c>
      <c r="F1738" s="22" t="s">
        <v>1547</v>
      </c>
      <c r="G1738" s="22" t="s">
        <v>1577</v>
      </c>
      <c r="H1738" s="22" t="s">
        <v>1540</v>
      </c>
      <c r="I1738" s="22" t="s">
        <v>1537</v>
      </c>
      <c r="J1738" s="22" t="s">
        <v>1539</v>
      </c>
      <c r="K1738" s="20" t="str">
        <f>IF(Tabela813[[#This Row],[C]]&lt;&gt;"",IF(Tabela813[[#This Row],[RED]]&lt;&gt;"",(Tabela813[[#This Row],[RED]] &amp; "."),"") &amp; CONCATENATE(Tabela813[[#This Row],[C]],".",Tabela813[[#This Row],[O]],".",Tabela813[[#This Row],[E]],".",Tabela813[[#This Row],[D1]],".",Tabela813[[#This Row],[D2]],".",Tabela813[[#This Row],[D3]],".",Tabela813[[#This Row],[T]],".",Tabela813[[#This Row],[D4]]),"")</f>
        <v>2.4.1.4.52.0.1.01</v>
      </c>
      <c r="L1738" s="23" t="s">
        <v>1352</v>
      </c>
      <c r="M1738" s="20" t="str">
        <f t="shared" si="37"/>
        <v>A</v>
      </c>
      <c r="N1738" s="20">
        <f>IF(VALUE(Tabela813[[#This Row],[RED]]) &gt; 0,1,0) + IF(VALUE(J1738)&gt;0,8,IF(VALUE(I1738)&gt;0,7,IF(VALUE(H1738)&gt;0,6,IF(VALUE(G1738)&gt;0,5,IF(VALUE(F1738)&gt;0,4,IF(VALUE(E1738)&gt;0,3,IF(VALUE(D1738)&gt;0,2,1)))))))</f>
        <v>8</v>
      </c>
      <c r="O1738" s="22" t="s">
        <v>3107</v>
      </c>
      <c r="P1738" s="1" t="s">
        <v>730</v>
      </c>
      <c r="Q1738" s="1"/>
      <c r="R1738" s="39"/>
      <c r="S1738" s="154" t="s">
        <v>158</v>
      </c>
      <c r="T1738" s="7" t="str">
        <f>Tabela813[[#This Row],[NR]]&amp;" - "&amp;Tabela813[[#This Row],[Especificação]]</f>
        <v>2.4.1.4.52.0.1.01 - Transferências de Convênios da União Destinadas a Programas de Saneamento Básico - Principal</v>
      </c>
    </row>
    <row r="1739" spans="1:20" ht="45" x14ac:dyDescent="0.25">
      <c r="A1739" s="7"/>
      <c r="B1739" s="51"/>
      <c r="C1739" s="22" t="s">
        <v>1546</v>
      </c>
      <c r="D1739" s="22" t="s">
        <v>1547</v>
      </c>
      <c r="E1739" s="22" t="s">
        <v>1537</v>
      </c>
      <c r="F1739" s="22" t="s">
        <v>1547</v>
      </c>
      <c r="G1739" s="22" t="s">
        <v>1577</v>
      </c>
      <c r="H1739" s="22" t="s">
        <v>1540</v>
      </c>
      <c r="I1739" s="22" t="s">
        <v>1537</v>
      </c>
      <c r="J1739" s="22" t="s">
        <v>1541</v>
      </c>
      <c r="K1739" s="20" t="str">
        <f>IF(Tabela813[[#This Row],[C]]&lt;&gt;"",IF(Tabela813[[#This Row],[RED]]&lt;&gt;"",(Tabela813[[#This Row],[RED]] &amp; "."),"") &amp; CONCATENATE(Tabela813[[#This Row],[C]],".",Tabela813[[#This Row],[O]],".",Tabela813[[#This Row],[E]],".",Tabela813[[#This Row],[D1]],".",Tabela813[[#This Row],[D2]],".",Tabela813[[#This Row],[D3]],".",Tabela813[[#This Row],[T]],".",Tabela813[[#This Row],[D4]]),"")</f>
        <v>2.4.1.4.52.0.1.02</v>
      </c>
      <c r="L1739" s="23" t="s">
        <v>3811</v>
      </c>
      <c r="M1739" s="20" t="str">
        <f t="shared" si="37"/>
        <v>A</v>
      </c>
      <c r="N1739" s="20">
        <f>IF(VALUE(Tabela813[[#This Row],[RED]]) &gt; 0,1,0) + IF(VALUE(J1739)&gt;0,8,IF(VALUE(I1739)&gt;0,7,IF(VALUE(H1739)&gt;0,6,IF(VALUE(G1739)&gt;0,5,IF(VALUE(F1739)&gt;0,4,IF(VALUE(E1739)&gt;0,3,IF(VALUE(D1739)&gt;0,2,1)))))))</f>
        <v>8</v>
      </c>
      <c r="O1739" s="22" t="s">
        <v>3107</v>
      </c>
      <c r="P1739" s="1" t="s">
        <v>4182</v>
      </c>
      <c r="Q1739" s="1"/>
      <c r="R1739" s="39"/>
      <c r="S1739" s="154" t="s">
        <v>158</v>
      </c>
      <c r="T1739" s="7" t="str">
        <f>Tabela813[[#This Row],[NR]]&amp;" - "&amp;Tabela813[[#This Row],[Especificação]]</f>
        <v>2.4.1.4.52.0.1.02 - Transferências de Convênios da União Destinadas a Programas de Saneamento Básico - Transferências da União Decorrentes de Emendas Parlamentares Individuais - Finalidade Definida</v>
      </c>
    </row>
    <row r="1740" spans="1:20" ht="45" x14ac:dyDescent="0.25">
      <c r="A1740" s="208"/>
      <c r="B1740" s="51"/>
      <c r="C1740" s="22" t="s">
        <v>1546</v>
      </c>
      <c r="D1740" s="22" t="s">
        <v>1547</v>
      </c>
      <c r="E1740" s="22" t="s">
        <v>1537</v>
      </c>
      <c r="F1740" s="22" t="s">
        <v>1547</v>
      </c>
      <c r="G1740" s="22" t="s">
        <v>1577</v>
      </c>
      <c r="H1740" s="22" t="s">
        <v>1540</v>
      </c>
      <c r="I1740" s="22" t="s">
        <v>1537</v>
      </c>
      <c r="J1740" s="22" t="s">
        <v>1550</v>
      </c>
      <c r="K1740" s="20" t="str">
        <f>IF(Tabela813[[#This Row],[C]]&lt;&gt;"",IF(Tabela813[[#This Row],[RED]]&lt;&gt;"",(Tabela813[[#This Row],[RED]] &amp; "."),"") &amp; CONCATENATE(Tabela813[[#This Row],[C]],".",Tabela813[[#This Row],[O]],".",Tabela813[[#This Row],[E]],".",Tabela813[[#This Row],[D1]],".",Tabela813[[#This Row],[D2]],".",Tabela813[[#This Row],[D3]],".",Tabela813[[#This Row],[T]],".",Tabela813[[#This Row],[D4]]),"")</f>
        <v>2.4.1.4.52.0.1.03</v>
      </c>
      <c r="L1740" s="23" t="s">
        <v>3812</v>
      </c>
      <c r="M1740" s="20" t="str">
        <f t="shared" si="37"/>
        <v>A</v>
      </c>
      <c r="N1740" s="20">
        <f>IF(VALUE(Tabela813[[#This Row],[RED]]) &gt; 0,1,0) + IF(VALUE(J1740)&gt;0,8,IF(VALUE(I1740)&gt;0,7,IF(VALUE(H1740)&gt;0,6,IF(VALUE(G1740)&gt;0,5,IF(VALUE(F1740)&gt;0,4,IF(VALUE(E1740)&gt;0,3,IF(VALUE(D1740)&gt;0,2,1)))))))</f>
        <v>8</v>
      </c>
      <c r="O1740" s="22" t="s">
        <v>3107</v>
      </c>
      <c r="P1740" s="1" t="s">
        <v>4181</v>
      </c>
      <c r="Q1740" s="1"/>
      <c r="R1740" s="39"/>
      <c r="S1740" s="154" t="s">
        <v>158</v>
      </c>
      <c r="T1740" s="7" t="str">
        <f>Tabela813[[#This Row],[NR]]&amp;" - "&amp;Tabela813[[#This Row],[Especificação]]</f>
        <v>2.4.1.4.52.0.1.03 - Transferências de Convênios da União Destinadas a Programas de Saneamento Básico - Transferências da União Decorrentes de Emendas Parlamentares de Bancada</v>
      </c>
    </row>
    <row r="1741" spans="1:20" ht="60" x14ac:dyDescent="0.25">
      <c r="A1741" s="208"/>
      <c r="B1741" s="51"/>
      <c r="C1741" s="22" t="s">
        <v>1546</v>
      </c>
      <c r="D1741" s="22" t="s">
        <v>1547</v>
      </c>
      <c r="E1741" s="22" t="s">
        <v>1537</v>
      </c>
      <c r="F1741" s="22" t="s">
        <v>1547</v>
      </c>
      <c r="G1741" s="22" t="s">
        <v>1574</v>
      </c>
      <c r="H1741" s="22" t="s">
        <v>1540</v>
      </c>
      <c r="I1741" s="22" t="s">
        <v>1540</v>
      </c>
      <c r="J1741" s="22" t="s">
        <v>1543</v>
      </c>
      <c r="K1741" s="20" t="str">
        <f>IF(Tabela813[[#This Row],[C]]&lt;&gt;"",IF(Tabela813[[#This Row],[RED]]&lt;&gt;"",(Tabela813[[#This Row],[RED]] &amp; "."),"") &amp; CONCATENATE(Tabela813[[#This Row],[C]],".",Tabela813[[#This Row],[O]],".",Tabela813[[#This Row],[E]],".",Tabela813[[#This Row],[D1]],".",Tabela813[[#This Row],[D2]],".",Tabela813[[#This Row],[D3]],".",Tabela813[[#This Row],[T]],".",Tabela813[[#This Row],[D4]]),"")</f>
        <v>2.4.1.4.53.0.0.00</v>
      </c>
      <c r="L1741" s="23" t="s">
        <v>3907</v>
      </c>
      <c r="M1741" s="20" t="str">
        <f t="shared" si="37"/>
        <v>S</v>
      </c>
      <c r="N1741" s="20">
        <f>IF(VALUE(Tabela813[[#This Row],[RED]]) &gt; 0,1,0) + IF(VALUE(J1741)&gt;0,8,IF(VALUE(I1741)&gt;0,7,IF(VALUE(H1741)&gt;0,6,IF(VALUE(G1741)&gt;0,5,IF(VALUE(F1741)&gt;0,4,IF(VALUE(E1741)&gt;0,3,IF(VALUE(D1741)&gt;0,2,1)))))))</f>
        <v>5</v>
      </c>
      <c r="O1741" s="22" t="s">
        <v>55</v>
      </c>
      <c r="P1741" s="1" t="s">
        <v>732</v>
      </c>
      <c r="Q1741" s="1"/>
      <c r="R1741" s="39"/>
      <c r="S1741" s="154" t="s">
        <v>158</v>
      </c>
      <c r="T1741" s="7" t="str">
        <f>Tabela813[[#This Row],[NR]]&amp;" - "&amp;Tabela813[[#This Row],[Especificação]]</f>
        <v>2.4.1.4.53.0.0.00 - Transferências de Convênios da União Destinadas a Programas de Meio Ambiente</v>
      </c>
    </row>
    <row r="1742" spans="1:20" ht="60" x14ac:dyDescent="0.25">
      <c r="A1742" s="7"/>
      <c r="B1742" s="51"/>
      <c r="C1742" s="22" t="s">
        <v>1546</v>
      </c>
      <c r="D1742" s="22" t="s">
        <v>1547</v>
      </c>
      <c r="E1742" s="22" t="s">
        <v>1537</v>
      </c>
      <c r="F1742" s="22" t="s">
        <v>1547</v>
      </c>
      <c r="G1742" s="22" t="s">
        <v>1574</v>
      </c>
      <c r="H1742" s="22" t="s">
        <v>1540</v>
      </c>
      <c r="I1742" s="22" t="s">
        <v>1537</v>
      </c>
      <c r="J1742" s="22" t="s">
        <v>1543</v>
      </c>
      <c r="K1742" s="20" t="str">
        <f>IF(Tabela813[[#This Row],[C]]&lt;&gt;"",IF(Tabela813[[#This Row],[RED]]&lt;&gt;"",(Tabela813[[#This Row],[RED]] &amp; "."),"") &amp; CONCATENATE(Tabela813[[#This Row],[C]],".",Tabela813[[#This Row],[O]],".",Tabela813[[#This Row],[E]],".",Tabela813[[#This Row],[D1]],".",Tabela813[[#This Row],[D2]],".",Tabela813[[#This Row],[D3]],".",Tabela813[[#This Row],[T]],".",Tabela813[[#This Row],[D4]]),"")</f>
        <v>2.4.1.4.53.0.1.00</v>
      </c>
      <c r="L1742" s="23" t="s">
        <v>3908</v>
      </c>
      <c r="M1742" s="20" t="str">
        <f t="shared" si="37"/>
        <v>S</v>
      </c>
      <c r="N1742" s="20">
        <f>IF(VALUE(Tabela813[[#This Row],[RED]]) &gt; 0,1,0) + IF(VALUE(J1742)&gt;0,8,IF(VALUE(I1742)&gt;0,7,IF(VALUE(H1742)&gt;0,6,IF(VALUE(G1742)&gt;0,5,IF(VALUE(F1742)&gt;0,4,IF(VALUE(E1742)&gt;0,3,IF(VALUE(D1742)&gt;0,2,1)))))))</f>
        <v>7</v>
      </c>
      <c r="O1742" s="22" t="s">
        <v>55</v>
      </c>
      <c r="P1742" s="1" t="s">
        <v>732</v>
      </c>
      <c r="Q1742" s="1"/>
      <c r="R1742" s="39"/>
      <c r="S1742" s="154" t="s">
        <v>158</v>
      </c>
      <c r="T1742" s="7" t="str">
        <f>Tabela813[[#This Row],[NR]]&amp;" - "&amp;Tabela813[[#This Row],[Especificação]]</f>
        <v>2.4.1.4.53.0.1.00 - Transferências de Convênios da União Destinadas a Programas de Meio Ambiente - Principal</v>
      </c>
    </row>
    <row r="1743" spans="1:20" ht="60" x14ac:dyDescent="0.25">
      <c r="A1743" s="179"/>
      <c r="B1743" s="51"/>
      <c r="C1743" s="22" t="s">
        <v>1546</v>
      </c>
      <c r="D1743" s="22" t="s">
        <v>1547</v>
      </c>
      <c r="E1743" s="22" t="s">
        <v>1537</v>
      </c>
      <c r="F1743" s="22" t="s">
        <v>1547</v>
      </c>
      <c r="G1743" s="22" t="s">
        <v>1574</v>
      </c>
      <c r="H1743" s="22" t="s">
        <v>1540</v>
      </c>
      <c r="I1743" s="22" t="s">
        <v>1537</v>
      </c>
      <c r="J1743" s="22" t="s">
        <v>1539</v>
      </c>
      <c r="K1743" s="20" t="str">
        <f>IF(Tabela813[[#This Row],[C]]&lt;&gt;"",IF(Tabela813[[#This Row],[RED]]&lt;&gt;"",(Tabela813[[#This Row],[RED]] &amp; "."),"") &amp; CONCATENATE(Tabela813[[#This Row],[C]],".",Tabela813[[#This Row],[O]],".",Tabela813[[#This Row],[E]],".",Tabela813[[#This Row],[D1]],".",Tabela813[[#This Row],[D2]],".",Tabela813[[#This Row],[D3]],".",Tabela813[[#This Row],[T]],".",Tabela813[[#This Row],[D4]]),"")</f>
        <v>2.4.1.4.53.0.1.01</v>
      </c>
      <c r="L1743" s="23" t="s">
        <v>3908</v>
      </c>
      <c r="M1743" s="20" t="str">
        <f t="shared" si="37"/>
        <v>A</v>
      </c>
      <c r="N1743" s="20">
        <f>IF(VALUE(Tabela813[[#This Row],[RED]]) &gt; 0,1,0) + IF(VALUE(J1743)&gt;0,8,IF(VALUE(I1743)&gt;0,7,IF(VALUE(H1743)&gt;0,6,IF(VALUE(G1743)&gt;0,5,IF(VALUE(F1743)&gt;0,4,IF(VALUE(E1743)&gt;0,3,IF(VALUE(D1743)&gt;0,2,1)))))))</f>
        <v>8</v>
      </c>
      <c r="O1743" s="22" t="s">
        <v>3107</v>
      </c>
      <c r="P1743" s="1" t="s">
        <v>732</v>
      </c>
      <c r="Q1743" s="1"/>
      <c r="R1743" s="39"/>
      <c r="S1743" s="154" t="s">
        <v>158</v>
      </c>
      <c r="T1743" s="7" t="str">
        <f>Tabela813[[#This Row],[NR]]&amp;" - "&amp;Tabela813[[#This Row],[Especificação]]</f>
        <v>2.4.1.4.53.0.1.01 - Transferências de Convênios da União Destinadas a Programas de Meio Ambiente - Principal</v>
      </c>
    </row>
    <row r="1744" spans="1:20" ht="45" x14ac:dyDescent="0.25">
      <c r="A1744" s="7"/>
      <c r="B1744" s="51"/>
      <c r="C1744" s="22" t="s">
        <v>1546</v>
      </c>
      <c r="D1744" s="22" t="s">
        <v>1547</v>
      </c>
      <c r="E1744" s="22" t="s">
        <v>1537</v>
      </c>
      <c r="F1744" s="22" t="s">
        <v>1547</v>
      </c>
      <c r="G1744" s="22" t="s">
        <v>1574</v>
      </c>
      <c r="H1744" s="22" t="s">
        <v>1540</v>
      </c>
      <c r="I1744" s="22" t="s">
        <v>1537</v>
      </c>
      <c r="J1744" s="22" t="s">
        <v>1541</v>
      </c>
      <c r="K1744" s="20" t="str">
        <f>IF(Tabela813[[#This Row],[C]]&lt;&gt;"",IF(Tabela813[[#This Row],[RED]]&lt;&gt;"",(Tabela813[[#This Row],[RED]] &amp; "."),"") &amp; CONCATENATE(Tabela813[[#This Row],[C]],".",Tabela813[[#This Row],[O]],".",Tabela813[[#This Row],[E]],".",Tabela813[[#This Row],[D1]],".",Tabela813[[#This Row],[D2]],".",Tabela813[[#This Row],[D3]],".",Tabela813[[#This Row],[T]],".",Tabela813[[#This Row],[D4]]),"")</f>
        <v>2.4.1.4.53.0.1.02</v>
      </c>
      <c r="L1744" s="23" t="s">
        <v>3909</v>
      </c>
      <c r="M1744" s="20" t="str">
        <f t="shared" si="37"/>
        <v>A</v>
      </c>
      <c r="N1744" s="20">
        <f>IF(VALUE(Tabela813[[#This Row],[RED]]) &gt; 0,1,0) + IF(VALUE(J1744)&gt;0,8,IF(VALUE(I1744)&gt;0,7,IF(VALUE(H1744)&gt;0,6,IF(VALUE(G1744)&gt;0,5,IF(VALUE(F1744)&gt;0,4,IF(VALUE(E1744)&gt;0,3,IF(VALUE(D1744)&gt;0,2,1)))))))</f>
        <v>8</v>
      </c>
      <c r="O1744" s="22" t="s">
        <v>3107</v>
      </c>
      <c r="P1744" s="1" t="s">
        <v>4182</v>
      </c>
      <c r="Q1744" s="1"/>
      <c r="R1744" s="39"/>
      <c r="S1744" s="154" t="s">
        <v>158</v>
      </c>
      <c r="T1744" s="7" t="str">
        <f>Tabela813[[#This Row],[NR]]&amp;" - "&amp;Tabela813[[#This Row],[Especificação]]</f>
        <v>2.4.1.4.53.0.1.02 - Transferências de Convênios da União Destinadas a Programas de Meio Ambiente - Transferências da União Decorrentes de Emendas Parlamentares Individuais - Finalidade Definida</v>
      </c>
    </row>
    <row r="1745" spans="1:20" ht="45" x14ac:dyDescent="0.25">
      <c r="A1745" s="7"/>
      <c r="B1745" s="51"/>
      <c r="C1745" s="22" t="s">
        <v>1546</v>
      </c>
      <c r="D1745" s="22" t="s">
        <v>1547</v>
      </c>
      <c r="E1745" s="22" t="s">
        <v>1537</v>
      </c>
      <c r="F1745" s="22" t="s">
        <v>1547</v>
      </c>
      <c r="G1745" s="22" t="s">
        <v>1574</v>
      </c>
      <c r="H1745" s="22" t="s">
        <v>1540</v>
      </c>
      <c r="I1745" s="22" t="s">
        <v>1537</v>
      </c>
      <c r="J1745" s="22" t="s">
        <v>1550</v>
      </c>
      <c r="K1745" s="20" t="str">
        <f>IF(Tabela813[[#This Row],[C]]&lt;&gt;"",IF(Tabela813[[#This Row],[RED]]&lt;&gt;"",(Tabela813[[#This Row],[RED]] &amp; "."),"") &amp; CONCATENATE(Tabela813[[#This Row],[C]],".",Tabela813[[#This Row],[O]],".",Tabela813[[#This Row],[E]],".",Tabela813[[#This Row],[D1]],".",Tabela813[[#This Row],[D2]],".",Tabela813[[#This Row],[D3]],".",Tabela813[[#This Row],[T]],".",Tabela813[[#This Row],[D4]]),"")</f>
        <v>2.4.1.4.53.0.1.03</v>
      </c>
      <c r="L1745" s="23" t="s">
        <v>3910</v>
      </c>
      <c r="M1745" s="20" t="str">
        <f t="shared" si="37"/>
        <v>A</v>
      </c>
      <c r="N1745" s="20">
        <f>IF(VALUE(Tabela813[[#This Row],[RED]]) &gt; 0,1,0) + IF(VALUE(J1745)&gt;0,8,IF(VALUE(I1745)&gt;0,7,IF(VALUE(H1745)&gt;0,6,IF(VALUE(G1745)&gt;0,5,IF(VALUE(F1745)&gt;0,4,IF(VALUE(E1745)&gt;0,3,IF(VALUE(D1745)&gt;0,2,1)))))))</f>
        <v>8</v>
      </c>
      <c r="O1745" s="22" t="s">
        <v>3107</v>
      </c>
      <c r="P1745" s="1" t="s">
        <v>4181</v>
      </c>
      <c r="Q1745" s="1"/>
      <c r="R1745" s="39"/>
      <c r="S1745" s="154" t="s">
        <v>158</v>
      </c>
      <c r="T1745" s="7" t="str">
        <f>Tabela813[[#This Row],[NR]]&amp;" - "&amp;Tabela813[[#This Row],[Especificação]]</f>
        <v>2.4.1.4.53.0.1.03 - Transferências de Convênios da União Destinadas a Programas de Meio Ambiente - Transferências da União Decorrentes de Emendas Parlamentares de Bancada</v>
      </c>
    </row>
    <row r="1746" spans="1:20" ht="75" x14ac:dyDescent="0.25">
      <c r="A1746" s="7"/>
      <c r="B1746" s="51"/>
      <c r="C1746" s="22" t="s">
        <v>1546</v>
      </c>
      <c r="D1746" s="22" t="s">
        <v>1547</v>
      </c>
      <c r="E1746" s="22" t="s">
        <v>1537</v>
      </c>
      <c r="F1746" s="22" t="s">
        <v>1547</v>
      </c>
      <c r="G1746" s="22" t="s">
        <v>1578</v>
      </c>
      <c r="H1746" s="22" t="s">
        <v>1540</v>
      </c>
      <c r="I1746" s="22" t="s">
        <v>1540</v>
      </c>
      <c r="J1746" s="22" t="s">
        <v>1543</v>
      </c>
      <c r="K1746" s="20" t="str">
        <f>IF(Tabela813[[#This Row],[C]]&lt;&gt;"",IF(Tabela813[[#This Row],[RED]]&lt;&gt;"",(Tabela813[[#This Row],[RED]] &amp; "."),"") &amp; CONCATENATE(Tabela813[[#This Row],[C]],".",Tabela813[[#This Row],[O]],".",Tabela813[[#This Row],[E]],".",Tabela813[[#This Row],[D1]],".",Tabela813[[#This Row],[D2]],".",Tabela813[[#This Row],[D3]],".",Tabela813[[#This Row],[T]],".",Tabela813[[#This Row],[D4]]),"")</f>
        <v>2.4.1.4.54.0.0.00</v>
      </c>
      <c r="L1746" s="23" t="s">
        <v>3911</v>
      </c>
      <c r="M1746" s="20" t="str">
        <f t="shared" si="37"/>
        <v>S</v>
      </c>
      <c r="N1746" s="20">
        <f>IF(VALUE(Tabela813[[#This Row],[RED]]) &gt; 0,1,0) + IF(VALUE(J1746)&gt;0,8,IF(VALUE(I1746)&gt;0,7,IF(VALUE(H1746)&gt;0,6,IF(VALUE(G1746)&gt;0,5,IF(VALUE(F1746)&gt;0,4,IF(VALUE(E1746)&gt;0,3,IF(VALUE(D1746)&gt;0,2,1)))))))</f>
        <v>5</v>
      </c>
      <c r="O1746" s="22" t="s">
        <v>55</v>
      </c>
      <c r="P1746" s="1" t="s">
        <v>734</v>
      </c>
      <c r="Q1746" s="1"/>
      <c r="R1746" s="39"/>
      <c r="S1746" s="154" t="s">
        <v>158</v>
      </c>
      <c r="T1746" s="7" t="str">
        <f>Tabela813[[#This Row],[NR]]&amp;" - "&amp;Tabela813[[#This Row],[Especificação]]</f>
        <v>2.4.1.4.54.0.0.00 - Transferências de Convênios da União Destinadas a Programas de Infraestrutura em Transporte</v>
      </c>
    </row>
    <row r="1747" spans="1:20" ht="75" x14ac:dyDescent="0.25">
      <c r="A1747" s="179"/>
      <c r="B1747" s="51"/>
      <c r="C1747" s="22" t="s">
        <v>1546</v>
      </c>
      <c r="D1747" s="22" t="s">
        <v>1547</v>
      </c>
      <c r="E1747" s="22" t="s">
        <v>1537</v>
      </c>
      <c r="F1747" s="22" t="s">
        <v>1547</v>
      </c>
      <c r="G1747" s="22" t="s">
        <v>1578</v>
      </c>
      <c r="H1747" s="22" t="s">
        <v>1540</v>
      </c>
      <c r="I1747" s="22" t="s">
        <v>1537</v>
      </c>
      <c r="J1747" s="22" t="s">
        <v>1543</v>
      </c>
      <c r="K1747" s="20" t="str">
        <f>IF(Tabela813[[#This Row],[C]]&lt;&gt;"",IF(Tabela813[[#This Row],[RED]]&lt;&gt;"",(Tabela813[[#This Row],[RED]] &amp; "."),"") &amp; CONCATENATE(Tabela813[[#This Row],[C]],".",Tabela813[[#This Row],[O]],".",Tabela813[[#This Row],[E]],".",Tabela813[[#This Row],[D1]],".",Tabela813[[#This Row],[D2]],".",Tabela813[[#This Row],[D3]],".",Tabela813[[#This Row],[T]],".",Tabela813[[#This Row],[D4]]),"")</f>
        <v>2.4.1.4.54.0.1.00</v>
      </c>
      <c r="L1747" s="23" t="s">
        <v>3912</v>
      </c>
      <c r="M1747" s="20" t="str">
        <f t="shared" si="37"/>
        <v>S</v>
      </c>
      <c r="N1747" s="20">
        <f>IF(VALUE(Tabela813[[#This Row],[RED]]) &gt; 0,1,0) + IF(VALUE(J1747)&gt;0,8,IF(VALUE(I1747)&gt;0,7,IF(VALUE(H1747)&gt;0,6,IF(VALUE(G1747)&gt;0,5,IF(VALUE(F1747)&gt;0,4,IF(VALUE(E1747)&gt;0,3,IF(VALUE(D1747)&gt;0,2,1)))))))</f>
        <v>7</v>
      </c>
      <c r="O1747" s="22" t="s">
        <v>55</v>
      </c>
      <c r="P1747" s="1" t="s">
        <v>734</v>
      </c>
      <c r="Q1747" s="1"/>
      <c r="R1747" s="39"/>
      <c r="S1747" s="154" t="s">
        <v>158</v>
      </c>
      <c r="T1747" s="7" t="str">
        <f>Tabela813[[#This Row],[NR]]&amp;" - "&amp;Tabela813[[#This Row],[Especificação]]</f>
        <v>2.4.1.4.54.0.1.00 - Transferências de Convênios da União Destinadas a Programas de Infraestrutura em Transporte - Principal</v>
      </c>
    </row>
    <row r="1748" spans="1:20" ht="75" x14ac:dyDescent="0.25">
      <c r="A1748" s="179"/>
      <c r="B1748" s="51"/>
      <c r="C1748" s="22" t="s">
        <v>1546</v>
      </c>
      <c r="D1748" s="22" t="s">
        <v>1547</v>
      </c>
      <c r="E1748" s="22" t="s">
        <v>1537</v>
      </c>
      <c r="F1748" s="22" t="s">
        <v>1547</v>
      </c>
      <c r="G1748" s="22" t="s">
        <v>1578</v>
      </c>
      <c r="H1748" s="22" t="s">
        <v>1540</v>
      </c>
      <c r="I1748" s="22" t="s">
        <v>1537</v>
      </c>
      <c r="J1748" s="22" t="s">
        <v>1539</v>
      </c>
      <c r="K1748" s="20" t="str">
        <f>IF(Tabela813[[#This Row],[C]]&lt;&gt;"",IF(Tabela813[[#This Row],[RED]]&lt;&gt;"",(Tabela813[[#This Row],[RED]] &amp; "."),"") &amp; CONCATENATE(Tabela813[[#This Row],[C]],".",Tabela813[[#This Row],[O]],".",Tabela813[[#This Row],[E]],".",Tabela813[[#This Row],[D1]],".",Tabela813[[#This Row],[D2]],".",Tabela813[[#This Row],[D3]],".",Tabela813[[#This Row],[T]],".",Tabela813[[#This Row],[D4]]),"")</f>
        <v>2.4.1.4.54.0.1.01</v>
      </c>
      <c r="L1748" s="23" t="s">
        <v>3912</v>
      </c>
      <c r="M1748" s="20" t="str">
        <f t="shared" si="37"/>
        <v>A</v>
      </c>
      <c r="N1748" s="20">
        <f>IF(VALUE(Tabela813[[#This Row],[RED]]) &gt; 0,1,0) + IF(VALUE(J1748)&gt;0,8,IF(VALUE(I1748)&gt;0,7,IF(VALUE(H1748)&gt;0,6,IF(VALUE(G1748)&gt;0,5,IF(VALUE(F1748)&gt;0,4,IF(VALUE(E1748)&gt;0,3,IF(VALUE(D1748)&gt;0,2,1)))))))</f>
        <v>8</v>
      </c>
      <c r="O1748" s="22" t="s">
        <v>3107</v>
      </c>
      <c r="P1748" s="1" t="s">
        <v>734</v>
      </c>
      <c r="Q1748" s="1"/>
      <c r="R1748" s="39"/>
      <c r="S1748" s="154" t="s">
        <v>158</v>
      </c>
      <c r="T1748" s="7" t="str">
        <f>Tabela813[[#This Row],[NR]]&amp;" - "&amp;Tabela813[[#This Row],[Especificação]]</f>
        <v>2.4.1.4.54.0.1.01 - Transferências de Convênios da União Destinadas a Programas de Infraestrutura em Transporte - Principal</v>
      </c>
    </row>
    <row r="1749" spans="1:20" ht="45" x14ac:dyDescent="0.25">
      <c r="A1749" s="179"/>
      <c r="B1749" s="51"/>
      <c r="C1749" s="22" t="s">
        <v>1546</v>
      </c>
      <c r="D1749" s="22" t="s">
        <v>1547</v>
      </c>
      <c r="E1749" s="22" t="s">
        <v>1537</v>
      </c>
      <c r="F1749" s="22" t="s">
        <v>1547</v>
      </c>
      <c r="G1749" s="22" t="s">
        <v>1578</v>
      </c>
      <c r="H1749" s="22" t="s">
        <v>1540</v>
      </c>
      <c r="I1749" s="22" t="s">
        <v>1537</v>
      </c>
      <c r="J1749" s="22" t="s">
        <v>1541</v>
      </c>
      <c r="K1749" s="20" t="str">
        <f>IF(Tabela813[[#This Row],[C]]&lt;&gt;"",IF(Tabela813[[#This Row],[RED]]&lt;&gt;"",(Tabela813[[#This Row],[RED]] &amp; "."),"") &amp; CONCATENATE(Tabela813[[#This Row],[C]],".",Tabela813[[#This Row],[O]],".",Tabela813[[#This Row],[E]],".",Tabela813[[#This Row],[D1]],".",Tabela813[[#This Row],[D2]],".",Tabela813[[#This Row],[D3]],".",Tabela813[[#This Row],[T]],".",Tabela813[[#This Row],[D4]]),"")</f>
        <v>2.4.1.4.54.0.1.02</v>
      </c>
      <c r="L1749" s="23" t="s">
        <v>3913</v>
      </c>
      <c r="M1749" s="20" t="str">
        <f t="shared" si="37"/>
        <v>A</v>
      </c>
      <c r="N1749" s="20">
        <f>IF(VALUE(Tabela813[[#This Row],[RED]]) &gt; 0,1,0) + IF(VALUE(J1749)&gt;0,8,IF(VALUE(I1749)&gt;0,7,IF(VALUE(H1749)&gt;0,6,IF(VALUE(G1749)&gt;0,5,IF(VALUE(F1749)&gt;0,4,IF(VALUE(E1749)&gt;0,3,IF(VALUE(D1749)&gt;0,2,1)))))))</f>
        <v>8</v>
      </c>
      <c r="O1749" s="22" t="s">
        <v>3107</v>
      </c>
      <c r="P1749" s="1" t="s">
        <v>4182</v>
      </c>
      <c r="Q1749" s="1"/>
      <c r="R1749" s="39"/>
      <c r="S1749" s="154" t="s">
        <v>158</v>
      </c>
      <c r="T1749" s="7" t="str">
        <f>Tabela813[[#This Row],[NR]]&amp;" - "&amp;Tabela813[[#This Row],[Especificação]]</f>
        <v>2.4.1.4.54.0.1.02 - Transferências de Convênios da União Destinadas a Programas de Infraestrutura em Transporte - Transferências da União Decorrentes de Emendas Parlamentares Individuais - Finalidade Definida</v>
      </c>
    </row>
    <row r="1750" spans="1:20" ht="45" x14ac:dyDescent="0.25">
      <c r="A1750" s="179"/>
      <c r="B1750" s="51"/>
      <c r="C1750" s="22" t="s">
        <v>1546</v>
      </c>
      <c r="D1750" s="22" t="s">
        <v>1547</v>
      </c>
      <c r="E1750" s="22" t="s">
        <v>1537</v>
      </c>
      <c r="F1750" s="22" t="s">
        <v>1547</v>
      </c>
      <c r="G1750" s="22" t="s">
        <v>1578</v>
      </c>
      <c r="H1750" s="22" t="s">
        <v>1540</v>
      </c>
      <c r="I1750" s="22" t="s">
        <v>1537</v>
      </c>
      <c r="J1750" s="22" t="s">
        <v>1550</v>
      </c>
      <c r="K1750" s="20" t="str">
        <f>IF(Tabela813[[#This Row],[C]]&lt;&gt;"",IF(Tabela813[[#This Row],[RED]]&lt;&gt;"",(Tabela813[[#This Row],[RED]] &amp; "."),"") &amp; CONCATENATE(Tabela813[[#This Row],[C]],".",Tabela813[[#This Row],[O]],".",Tabela813[[#This Row],[E]],".",Tabela813[[#This Row],[D1]],".",Tabela813[[#This Row],[D2]],".",Tabela813[[#This Row],[D3]],".",Tabela813[[#This Row],[T]],".",Tabela813[[#This Row],[D4]]),"")</f>
        <v>2.4.1.4.54.0.1.03</v>
      </c>
      <c r="L1750" s="23" t="s">
        <v>3914</v>
      </c>
      <c r="M1750" s="20" t="str">
        <f t="shared" si="37"/>
        <v>A</v>
      </c>
      <c r="N1750" s="20">
        <f>IF(VALUE(Tabela813[[#This Row],[RED]]) &gt; 0,1,0) + IF(VALUE(J1750)&gt;0,8,IF(VALUE(I1750)&gt;0,7,IF(VALUE(H1750)&gt;0,6,IF(VALUE(G1750)&gt;0,5,IF(VALUE(F1750)&gt;0,4,IF(VALUE(E1750)&gt;0,3,IF(VALUE(D1750)&gt;0,2,1)))))))</f>
        <v>8</v>
      </c>
      <c r="O1750" s="22" t="s">
        <v>3107</v>
      </c>
      <c r="P1750" s="1" t="s">
        <v>4181</v>
      </c>
      <c r="Q1750" s="1"/>
      <c r="R1750" s="39"/>
      <c r="S1750" s="154" t="s">
        <v>158</v>
      </c>
      <c r="T1750" s="7" t="str">
        <f>Tabela813[[#This Row],[NR]]&amp;" - "&amp;Tabela813[[#This Row],[Especificação]]</f>
        <v>2.4.1.4.54.0.1.03 - Transferências de Convênios da União Destinadas a Programas de Infraestrutura em Transporte - Transferências da União Decorrentes de Emendas Parlamentares de Bancada</v>
      </c>
    </row>
    <row r="1751" spans="1:20" ht="45" x14ac:dyDescent="0.25">
      <c r="A1751" s="179"/>
      <c r="B1751" s="51"/>
      <c r="C1751" s="22" t="s">
        <v>1546</v>
      </c>
      <c r="D1751" s="22" t="s">
        <v>1547</v>
      </c>
      <c r="E1751" s="22" t="s">
        <v>1537</v>
      </c>
      <c r="F1751" s="22" t="s">
        <v>1547</v>
      </c>
      <c r="G1751" s="22" t="s">
        <v>1553</v>
      </c>
      <c r="H1751" s="22" t="s">
        <v>1540</v>
      </c>
      <c r="I1751" s="22" t="s">
        <v>1540</v>
      </c>
      <c r="J1751" s="22" t="s">
        <v>1543</v>
      </c>
      <c r="K1751" s="20" t="str">
        <f>IF(Tabela813[[#This Row],[C]]&lt;&gt;"",IF(Tabela813[[#This Row],[RED]]&lt;&gt;"",(Tabela813[[#This Row],[RED]] &amp; "."),"") &amp; CONCATENATE(Tabela813[[#This Row],[C]],".",Tabela813[[#This Row],[O]],".",Tabela813[[#This Row],[E]],".",Tabela813[[#This Row],[D1]],".",Tabela813[[#This Row],[D2]],".",Tabela813[[#This Row],[D3]],".",Tabela813[[#This Row],[T]],".",Tabela813[[#This Row],[D4]]),"")</f>
        <v>2.4.1.4.99.0.0.00</v>
      </c>
      <c r="L1751" s="23" t="s">
        <v>3027</v>
      </c>
      <c r="M1751" s="20" t="str">
        <f t="shared" si="37"/>
        <v>S</v>
      </c>
      <c r="N1751" s="20">
        <f>IF(VALUE(Tabela813[[#This Row],[RED]]) &gt; 0,1,0) + IF(VALUE(J1751)&gt;0,8,IF(VALUE(I1751)&gt;0,7,IF(VALUE(H1751)&gt;0,6,IF(VALUE(G1751)&gt;0,5,IF(VALUE(F1751)&gt;0,4,IF(VALUE(E1751)&gt;0,3,IF(VALUE(D1751)&gt;0,2,1)))))))</f>
        <v>5</v>
      </c>
      <c r="O1751" s="22" t="s">
        <v>51</v>
      </c>
      <c r="P1751" s="1" t="s">
        <v>3087</v>
      </c>
      <c r="Q1751" s="1"/>
      <c r="R1751" s="39"/>
      <c r="S1751" s="154" t="s">
        <v>158</v>
      </c>
      <c r="T1751" s="7" t="str">
        <f>Tabela813[[#This Row],[NR]]&amp;" - "&amp;Tabela813[[#This Row],[Especificação]]</f>
        <v>2.4.1.4.99.0.0.00 - Outras Transferências de Convênios da União e de Suas Entidades</v>
      </c>
    </row>
    <row r="1752" spans="1:20" ht="45" x14ac:dyDescent="0.25">
      <c r="A1752" s="179"/>
      <c r="B1752" s="51"/>
      <c r="C1752" s="22" t="s">
        <v>1546</v>
      </c>
      <c r="D1752" s="22" t="s">
        <v>1547</v>
      </c>
      <c r="E1752" s="22" t="s">
        <v>1537</v>
      </c>
      <c r="F1752" s="22" t="s">
        <v>1547</v>
      </c>
      <c r="G1752" s="22" t="s">
        <v>1553</v>
      </c>
      <c r="H1752" s="22" t="s">
        <v>1540</v>
      </c>
      <c r="I1752" s="22" t="s">
        <v>1537</v>
      </c>
      <c r="J1752" s="22" t="s">
        <v>1543</v>
      </c>
      <c r="K1752" s="20" t="str">
        <f>IF(Tabela813[[#This Row],[C]]&lt;&gt;"",IF(Tabela813[[#This Row],[RED]]&lt;&gt;"",(Tabela813[[#This Row],[RED]] &amp; "."),"") &amp; CONCATENATE(Tabela813[[#This Row],[C]],".",Tabela813[[#This Row],[O]],".",Tabela813[[#This Row],[E]],".",Tabela813[[#This Row],[D1]],".",Tabela813[[#This Row],[D2]],".",Tabela813[[#This Row],[D3]],".",Tabela813[[#This Row],[T]],".",Tabela813[[#This Row],[D4]]),"")</f>
        <v>2.4.1.4.99.0.1.00</v>
      </c>
      <c r="L1752" s="23" t="s">
        <v>3027</v>
      </c>
      <c r="M1752" s="20" t="str">
        <f t="shared" si="37"/>
        <v>S</v>
      </c>
      <c r="N1752" s="20">
        <f>IF(VALUE(Tabela813[[#This Row],[RED]]) &gt; 0,1,0) + IF(VALUE(J1752)&gt;0,8,IF(VALUE(I1752)&gt;0,7,IF(VALUE(H1752)&gt;0,6,IF(VALUE(G1752)&gt;0,5,IF(VALUE(F1752)&gt;0,4,IF(VALUE(E1752)&gt;0,3,IF(VALUE(D1752)&gt;0,2,1)))))))</f>
        <v>7</v>
      </c>
      <c r="O1752" s="22" t="s">
        <v>51</v>
      </c>
      <c r="P1752" s="1" t="s">
        <v>3087</v>
      </c>
      <c r="Q1752" s="1"/>
      <c r="R1752" s="39"/>
      <c r="S1752" s="154" t="s">
        <v>158</v>
      </c>
      <c r="T1752" s="7" t="str">
        <f>Tabela813[[#This Row],[NR]]&amp;" - "&amp;Tabela813[[#This Row],[Especificação]]</f>
        <v>2.4.1.4.99.0.1.00 - Outras Transferências de Convênios da União e de Suas Entidades</v>
      </c>
    </row>
    <row r="1753" spans="1:20" ht="45" x14ac:dyDescent="0.25">
      <c r="A1753" s="179"/>
      <c r="B1753" s="51"/>
      <c r="C1753" s="22" t="s">
        <v>1546</v>
      </c>
      <c r="D1753" s="22" t="s">
        <v>1547</v>
      </c>
      <c r="E1753" s="22" t="s">
        <v>1537</v>
      </c>
      <c r="F1753" s="22" t="s">
        <v>1547</v>
      </c>
      <c r="G1753" s="22" t="s">
        <v>1553</v>
      </c>
      <c r="H1753" s="22" t="s">
        <v>1540</v>
      </c>
      <c r="I1753" s="22" t="s">
        <v>1537</v>
      </c>
      <c r="J1753" s="22" t="s">
        <v>1539</v>
      </c>
      <c r="K1753" s="20" t="str">
        <f>IF(Tabela813[[#This Row],[C]]&lt;&gt;"",IF(Tabela813[[#This Row],[RED]]&lt;&gt;"",(Tabela813[[#This Row],[RED]] &amp; "."),"") &amp; CONCATENATE(Tabela813[[#This Row],[C]],".",Tabela813[[#This Row],[O]],".",Tabela813[[#This Row],[E]],".",Tabela813[[#This Row],[D1]],".",Tabela813[[#This Row],[D2]],".",Tabela813[[#This Row],[D3]],".",Tabela813[[#This Row],[T]],".",Tabela813[[#This Row],[D4]]),"")</f>
        <v>2.4.1.4.99.0.1.01</v>
      </c>
      <c r="L1753" s="23" t="s">
        <v>3813</v>
      </c>
      <c r="M1753" s="20" t="str">
        <f t="shared" si="37"/>
        <v>A</v>
      </c>
      <c r="N1753" s="20">
        <f>IF(VALUE(Tabela813[[#This Row],[RED]]) &gt; 0,1,0) + IF(VALUE(J1753)&gt;0,8,IF(VALUE(I1753)&gt;0,7,IF(VALUE(H1753)&gt;0,6,IF(VALUE(G1753)&gt;0,5,IF(VALUE(F1753)&gt;0,4,IF(VALUE(E1753)&gt;0,3,IF(VALUE(D1753)&gt;0,2,1)))))))</f>
        <v>8</v>
      </c>
      <c r="O1753" s="22" t="s">
        <v>51</v>
      </c>
      <c r="P1753" s="1" t="s">
        <v>3087</v>
      </c>
      <c r="Q1753" s="1"/>
      <c r="R1753" s="39"/>
      <c r="S1753" s="154" t="s">
        <v>158</v>
      </c>
      <c r="T1753" s="7" t="str">
        <f>Tabela813[[#This Row],[NR]]&amp;" - "&amp;Tabela813[[#This Row],[Especificação]]</f>
        <v>2.4.1.4.99.0.1.01 - Outras Transferências de Convênios da União e de Suas Entidades - Principal</v>
      </c>
    </row>
    <row r="1754" spans="1:20" ht="45" x14ac:dyDescent="0.25">
      <c r="A1754" s="7"/>
      <c r="B1754" s="51"/>
      <c r="C1754" s="22" t="s">
        <v>1546</v>
      </c>
      <c r="D1754" s="22" t="s">
        <v>1547</v>
      </c>
      <c r="E1754" s="22" t="s">
        <v>1537</v>
      </c>
      <c r="F1754" s="22" t="s">
        <v>1547</v>
      </c>
      <c r="G1754" s="22" t="s">
        <v>1553</v>
      </c>
      <c r="H1754" s="22" t="s">
        <v>1540</v>
      </c>
      <c r="I1754" s="22" t="s">
        <v>1537</v>
      </c>
      <c r="J1754" s="22" t="s">
        <v>1541</v>
      </c>
      <c r="K1754" s="20" t="str">
        <f>IF(Tabela813[[#This Row],[C]]&lt;&gt;"",IF(Tabela813[[#This Row],[RED]]&lt;&gt;"",(Tabela813[[#This Row],[RED]] &amp; "."),"") &amp; CONCATENATE(Tabela813[[#This Row],[C]],".",Tabela813[[#This Row],[O]],".",Tabela813[[#This Row],[E]],".",Tabela813[[#This Row],[D1]],".",Tabela813[[#This Row],[D2]],".",Tabela813[[#This Row],[D3]],".",Tabela813[[#This Row],[T]],".",Tabela813[[#This Row],[D4]]),"")</f>
        <v>2.4.1.4.99.0.1.02</v>
      </c>
      <c r="L1754" s="23" t="s">
        <v>3814</v>
      </c>
      <c r="M1754" s="20" t="str">
        <f t="shared" si="37"/>
        <v>A</v>
      </c>
      <c r="N1754" s="20">
        <f>IF(VALUE(Tabela813[[#This Row],[RED]]) &gt; 0,1,0) + IF(VALUE(J1754)&gt;0,8,IF(VALUE(I1754)&gt;0,7,IF(VALUE(H1754)&gt;0,6,IF(VALUE(G1754)&gt;0,5,IF(VALUE(F1754)&gt;0,4,IF(VALUE(E1754)&gt;0,3,IF(VALUE(D1754)&gt;0,2,1)))))))</f>
        <v>8</v>
      </c>
      <c r="O1754" s="22" t="s">
        <v>3107</v>
      </c>
      <c r="P1754" s="1" t="s">
        <v>4182</v>
      </c>
      <c r="Q1754" s="1"/>
      <c r="R1754" s="39"/>
      <c r="S1754" s="154" t="s">
        <v>158</v>
      </c>
      <c r="T1754" s="7" t="str">
        <f>Tabela813[[#This Row],[NR]]&amp;" - "&amp;Tabela813[[#This Row],[Especificação]]</f>
        <v>2.4.1.4.99.0.1.02 - Outras Transferências de Convênios da União e de Suas Entidades - Transferências da União Decorrentes de Emendas Parlamentares Individuais - Finalidade Definida</v>
      </c>
    </row>
    <row r="1755" spans="1:20" ht="45" x14ac:dyDescent="0.25">
      <c r="A1755" s="7"/>
      <c r="B1755" s="51"/>
      <c r="C1755" s="22" t="s">
        <v>1546</v>
      </c>
      <c r="D1755" s="22" t="s">
        <v>1547</v>
      </c>
      <c r="E1755" s="22" t="s">
        <v>1537</v>
      </c>
      <c r="F1755" s="22" t="s">
        <v>1547</v>
      </c>
      <c r="G1755" s="22" t="s">
        <v>1553</v>
      </c>
      <c r="H1755" s="22" t="s">
        <v>1540</v>
      </c>
      <c r="I1755" s="22" t="s">
        <v>1537</v>
      </c>
      <c r="J1755" s="22" t="s">
        <v>1550</v>
      </c>
      <c r="K1755" s="20" t="str">
        <f>IF(Tabela813[[#This Row],[C]]&lt;&gt;"",IF(Tabela813[[#This Row],[RED]]&lt;&gt;"",(Tabela813[[#This Row],[RED]] &amp; "."),"") &amp; CONCATENATE(Tabela813[[#This Row],[C]],".",Tabela813[[#This Row],[O]],".",Tabela813[[#This Row],[E]],".",Tabela813[[#This Row],[D1]],".",Tabela813[[#This Row],[D2]],".",Tabela813[[#This Row],[D3]],".",Tabela813[[#This Row],[T]],".",Tabela813[[#This Row],[D4]]),"")</f>
        <v>2.4.1.4.99.0.1.03</v>
      </c>
      <c r="L1755" s="23" t="s">
        <v>3815</v>
      </c>
      <c r="M1755" s="20" t="str">
        <f t="shared" si="37"/>
        <v>A</v>
      </c>
      <c r="N1755" s="20">
        <f>IF(VALUE(Tabela813[[#This Row],[RED]]) &gt; 0,1,0) + IF(VALUE(J1755)&gt;0,8,IF(VALUE(I1755)&gt;0,7,IF(VALUE(H1755)&gt;0,6,IF(VALUE(G1755)&gt;0,5,IF(VALUE(F1755)&gt;0,4,IF(VALUE(E1755)&gt;0,3,IF(VALUE(D1755)&gt;0,2,1)))))))</f>
        <v>8</v>
      </c>
      <c r="O1755" s="22" t="s">
        <v>3107</v>
      </c>
      <c r="P1755" s="1" t="s">
        <v>4181</v>
      </c>
      <c r="Q1755" s="1"/>
      <c r="R1755" s="39"/>
      <c r="S1755" s="154" t="s">
        <v>158</v>
      </c>
      <c r="T1755" s="7" t="str">
        <f>Tabela813[[#This Row],[NR]]&amp;" - "&amp;Tabela813[[#This Row],[Especificação]]</f>
        <v>2.4.1.4.99.0.1.03 - Outras Transferências de Convênios da União e de Suas Entidades - Transferências da União Decorrentes de Emendas Parlamentares de Bancada</v>
      </c>
    </row>
    <row r="1756" spans="1:20" ht="60" x14ac:dyDescent="0.25">
      <c r="A1756" s="7"/>
      <c r="B1756" s="51"/>
      <c r="C1756" s="22" t="s">
        <v>1546</v>
      </c>
      <c r="D1756" s="22" t="s">
        <v>1547</v>
      </c>
      <c r="E1756" s="22" t="s">
        <v>1537</v>
      </c>
      <c r="F1756" s="22" t="s">
        <v>1549</v>
      </c>
      <c r="G1756" s="22" t="s">
        <v>1543</v>
      </c>
      <c r="H1756" s="22" t="s">
        <v>1540</v>
      </c>
      <c r="I1756" s="22" t="s">
        <v>1540</v>
      </c>
      <c r="J1756" s="22" t="s">
        <v>1543</v>
      </c>
      <c r="K1756" s="20" t="str">
        <f>IF(Tabela813[[#This Row],[C]]&lt;&gt;"",IF(Tabela813[[#This Row],[RED]]&lt;&gt;"",(Tabela813[[#This Row],[RED]] &amp; "."),"") &amp; CONCATENATE(Tabela813[[#This Row],[C]],".",Tabela813[[#This Row],[O]],".",Tabela813[[#This Row],[E]],".",Tabela813[[#This Row],[D1]],".",Tabela813[[#This Row],[D2]],".",Tabela813[[#This Row],[D3]],".",Tabela813[[#This Row],[T]],".",Tabela813[[#This Row],[D4]]),"")</f>
        <v>2.4.1.9.00.0.0.00</v>
      </c>
      <c r="L1756" s="23" t="s">
        <v>3816</v>
      </c>
      <c r="M1756" s="20" t="str">
        <f t="shared" si="37"/>
        <v>S</v>
      </c>
      <c r="N1756" s="20">
        <f>IF(VALUE(Tabela813[[#This Row],[RED]]) &gt; 0,1,0) + IF(VALUE(J1756)&gt;0,8,IF(VALUE(I1756)&gt;0,7,IF(VALUE(H1756)&gt;0,6,IF(VALUE(G1756)&gt;0,5,IF(VALUE(F1756)&gt;0,4,IF(VALUE(E1756)&gt;0,3,IF(VALUE(D1756)&gt;0,2,1)))))))</f>
        <v>4</v>
      </c>
      <c r="O1756" s="22" t="s">
        <v>45</v>
      </c>
      <c r="P1756" s="1" t="s">
        <v>735</v>
      </c>
      <c r="Q1756" s="1"/>
      <c r="R1756" s="39"/>
      <c r="S1756" s="154" t="s">
        <v>158</v>
      </c>
      <c r="T1756" s="7" t="str">
        <f>Tabela813[[#This Row],[NR]]&amp;" - "&amp;Tabela813[[#This Row],[Especificação]]</f>
        <v>2.4.1.9.00.0.0.00 - Outras Transferências de Recursos da União e de Suas Entidades</v>
      </c>
    </row>
    <row r="1757" spans="1:20" ht="30" x14ac:dyDescent="0.25">
      <c r="A1757" s="7"/>
      <c r="B1757" s="51"/>
      <c r="C1757" s="22" t="s">
        <v>1546</v>
      </c>
      <c r="D1757" s="22" t="s">
        <v>1547</v>
      </c>
      <c r="E1757" s="22" t="s">
        <v>1537</v>
      </c>
      <c r="F1757" s="22" t="s">
        <v>1549</v>
      </c>
      <c r="G1757" s="22" t="s">
        <v>1570</v>
      </c>
      <c r="H1757" s="22" t="s">
        <v>1540</v>
      </c>
      <c r="I1757" s="22" t="s">
        <v>1540</v>
      </c>
      <c r="J1757" s="22" t="s">
        <v>1543</v>
      </c>
      <c r="K1757" s="20" t="str">
        <f>IF(Tabela813[[#This Row],[C]]&lt;&gt;"",IF(Tabela813[[#This Row],[RED]]&lt;&gt;"",(Tabela813[[#This Row],[RED]] &amp; "."),"") &amp; CONCATENATE(Tabela813[[#This Row],[C]],".",Tabela813[[#This Row],[O]],".",Tabela813[[#This Row],[E]],".",Tabela813[[#This Row],[D1]],".",Tabela813[[#This Row],[D2]],".",Tabela813[[#This Row],[D3]],".",Tabela813[[#This Row],[T]],".",Tabela813[[#This Row],[D4]]),"")</f>
        <v>2.4.1.9.50.0.0.00</v>
      </c>
      <c r="L1757" s="23" t="s">
        <v>419</v>
      </c>
      <c r="M1757" s="20" t="str">
        <f t="shared" si="37"/>
        <v>S</v>
      </c>
      <c r="N1757" s="20">
        <f>IF(VALUE(Tabela813[[#This Row],[RED]]) &gt; 0,1,0) + IF(VALUE(J1757)&gt;0,8,IF(VALUE(I1757)&gt;0,7,IF(VALUE(H1757)&gt;0,6,IF(VALUE(G1757)&gt;0,5,IF(VALUE(F1757)&gt;0,4,IF(VALUE(E1757)&gt;0,3,IF(VALUE(D1757)&gt;0,2,1)))))))</f>
        <v>5</v>
      </c>
      <c r="O1757" s="22" t="s">
        <v>55</v>
      </c>
      <c r="P1757" s="1" t="s">
        <v>707</v>
      </c>
      <c r="Q1757" s="1"/>
      <c r="R1757" s="39"/>
      <c r="S1757" s="154" t="s">
        <v>158</v>
      </c>
      <c r="T1757" s="7" t="str">
        <f>Tabela813[[#This Row],[NR]]&amp;" - "&amp;Tabela813[[#This Row],[Especificação]]</f>
        <v>2.4.1.9.50.0.0.00 - Transferências da União a Consórcios Públicos</v>
      </c>
    </row>
    <row r="1758" spans="1:20" ht="30" x14ac:dyDescent="0.25">
      <c r="A1758" s="179"/>
      <c r="B1758" s="51"/>
      <c r="C1758" s="22" t="s">
        <v>1546</v>
      </c>
      <c r="D1758" s="22" t="s">
        <v>1547</v>
      </c>
      <c r="E1758" s="22" t="s">
        <v>1537</v>
      </c>
      <c r="F1758" s="22" t="s">
        <v>1549</v>
      </c>
      <c r="G1758" s="22" t="s">
        <v>1570</v>
      </c>
      <c r="H1758" s="22" t="s">
        <v>1540</v>
      </c>
      <c r="I1758" s="22" t="s">
        <v>1537</v>
      </c>
      <c r="J1758" s="22" t="s">
        <v>1543</v>
      </c>
      <c r="K1758" s="20" t="str">
        <f>IF(Tabela813[[#This Row],[C]]&lt;&gt;"",IF(Tabela813[[#This Row],[RED]]&lt;&gt;"",(Tabela813[[#This Row],[RED]] &amp; "."),"") &amp; CONCATENATE(Tabela813[[#This Row],[C]],".",Tabela813[[#This Row],[O]],".",Tabela813[[#This Row],[E]],".",Tabela813[[#This Row],[D1]],".",Tabela813[[#This Row],[D2]],".",Tabela813[[#This Row],[D3]],".",Tabela813[[#This Row],[T]],".",Tabela813[[#This Row],[D4]]),"")</f>
        <v>2.4.1.9.50.0.1.00</v>
      </c>
      <c r="L1758" s="23" t="s">
        <v>1353</v>
      </c>
      <c r="M1758" s="20" t="str">
        <f t="shared" si="37"/>
        <v>A</v>
      </c>
      <c r="N1758" s="20">
        <f>IF(VALUE(Tabela813[[#This Row],[RED]]) &gt; 0,1,0) + IF(VALUE(J1758)&gt;0,8,IF(VALUE(I1758)&gt;0,7,IF(VALUE(H1758)&gt;0,6,IF(VALUE(G1758)&gt;0,5,IF(VALUE(F1758)&gt;0,4,IF(VALUE(E1758)&gt;0,3,IF(VALUE(D1758)&gt;0,2,1)))))))</f>
        <v>7</v>
      </c>
      <c r="O1758" s="22" t="s">
        <v>55</v>
      </c>
      <c r="P1758" s="1" t="s">
        <v>707</v>
      </c>
      <c r="Q1758" s="1"/>
      <c r="R1758" s="39"/>
      <c r="S1758" s="154" t="s">
        <v>158</v>
      </c>
      <c r="T1758" s="7" t="str">
        <f>Tabela813[[#This Row],[NR]]&amp;" - "&amp;Tabela813[[#This Row],[Especificação]]</f>
        <v>2.4.1.9.50.0.1.00 - Transferências da União a Consórcios Públicos - Principal</v>
      </c>
    </row>
    <row r="1759" spans="1:20" ht="30" x14ac:dyDescent="0.25">
      <c r="A1759" s="179"/>
      <c r="B1759" s="51"/>
      <c r="C1759" s="22" t="s">
        <v>1546</v>
      </c>
      <c r="D1759" s="22" t="s">
        <v>1547</v>
      </c>
      <c r="E1759" s="22" t="s">
        <v>1537</v>
      </c>
      <c r="F1759" s="22" t="s">
        <v>1549</v>
      </c>
      <c r="G1759" s="22" t="s">
        <v>1575</v>
      </c>
      <c r="H1759" s="22" t="s">
        <v>1540</v>
      </c>
      <c r="I1759" s="22" t="s">
        <v>1540</v>
      </c>
      <c r="J1759" s="22" t="s">
        <v>1543</v>
      </c>
      <c r="K1759" s="20" t="str">
        <f>IF(Tabela813[[#This Row],[C]]&lt;&gt;"",IF(Tabela813[[#This Row],[RED]]&lt;&gt;"",(Tabela813[[#This Row],[RED]] &amp; "."),"") &amp; CONCATENATE(Tabela813[[#This Row],[C]],".",Tabela813[[#This Row],[O]],".",Tabela813[[#This Row],[E]],".",Tabela813[[#This Row],[D1]],".",Tabela813[[#This Row],[D2]],".",Tabela813[[#This Row],[D3]],".",Tabela813[[#This Row],[T]],".",Tabela813[[#This Row],[D4]]),"")</f>
        <v>2.4.1.9.51.0.0.00</v>
      </c>
      <c r="L1759" s="23" t="s">
        <v>3031</v>
      </c>
      <c r="M1759" s="20" t="str">
        <f t="shared" si="37"/>
        <v>S</v>
      </c>
      <c r="N1759" s="20">
        <f>IF(VALUE(Tabela813[[#This Row],[RED]]) &gt; 0,1,0) + IF(VALUE(J1759)&gt;0,8,IF(VALUE(I1759)&gt;0,7,IF(VALUE(H1759)&gt;0,6,IF(VALUE(G1759)&gt;0,5,IF(VALUE(F1759)&gt;0,4,IF(VALUE(E1759)&gt;0,3,IF(VALUE(D1759)&gt;0,2,1)))))))</f>
        <v>5</v>
      </c>
      <c r="O1759" s="22" t="s">
        <v>45</v>
      </c>
      <c r="P1759" s="1" t="s">
        <v>3032</v>
      </c>
      <c r="Q1759" s="1" t="s">
        <v>4442</v>
      </c>
      <c r="R1759" s="39"/>
      <c r="S1759" s="154" t="s">
        <v>158</v>
      </c>
      <c r="T1759" s="7" t="str">
        <f>Tabela813[[#This Row],[NR]]&amp;" - "&amp;Tabela813[[#This Row],[Especificação]]</f>
        <v>2.4.1.9.51.0.0.00 - Transferência Especial da União</v>
      </c>
    </row>
    <row r="1760" spans="1:20" ht="30" x14ac:dyDescent="0.25">
      <c r="A1760" s="179"/>
      <c r="B1760" s="51"/>
      <c r="C1760" s="22" t="s">
        <v>1546</v>
      </c>
      <c r="D1760" s="22" t="s">
        <v>1547</v>
      </c>
      <c r="E1760" s="22" t="s">
        <v>1537</v>
      </c>
      <c r="F1760" s="22" t="s">
        <v>1549</v>
      </c>
      <c r="G1760" s="22" t="s">
        <v>1575</v>
      </c>
      <c r="H1760" s="22" t="s">
        <v>1540</v>
      </c>
      <c r="I1760" s="22" t="s">
        <v>1537</v>
      </c>
      <c r="J1760" s="22" t="s">
        <v>1543</v>
      </c>
      <c r="K1760" s="20" t="str">
        <f>IF(Tabela813[[#This Row],[C]]&lt;&gt;"",IF(Tabela813[[#This Row],[RED]]&lt;&gt;"",(Tabela813[[#This Row],[RED]] &amp; "."),"") &amp; CONCATENATE(Tabela813[[#This Row],[C]],".",Tabela813[[#This Row],[O]],".",Tabela813[[#This Row],[E]],".",Tabela813[[#This Row],[D1]],".",Tabela813[[#This Row],[D2]],".",Tabela813[[#This Row],[D3]],".",Tabela813[[#This Row],[T]],".",Tabela813[[#This Row],[D4]]),"")</f>
        <v>2.4.1.9.51.0.1.00</v>
      </c>
      <c r="L1760" s="23" t="s">
        <v>3031</v>
      </c>
      <c r="M1760" s="20" t="str">
        <f t="shared" si="37"/>
        <v>A</v>
      </c>
      <c r="N1760" s="20">
        <f>IF(VALUE(Tabela813[[#This Row],[RED]]) &gt; 0,1,0) + IF(VALUE(J1760)&gt;0,8,IF(VALUE(I1760)&gt;0,7,IF(VALUE(H1760)&gt;0,6,IF(VALUE(G1760)&gt;0,5,IF(VALUE(F1760)&gt;0,4,IF(VALUE(E1760)&gt;0,3,IF(VALUE(D1760)&gt;0,2,1)))))))</f>
        <v>7</v>
      </c>
      <c r="O1760" s="22" t="s">
        <v>55</v>
      </c>
      <c r="P1760" s="1" t="s">
        <v>3032</v>
      </c>
      <c r="Q1760" s="1" t="s">
        <v>4442</v>
      </c>
      <c r="R1760" s="39"/>
      <c r="S1760" s="154" t="s">
        <v>158</v>
      </c>
      <c r="T1760" s="7" t="str">
        <f>Tabela813[[#This Row],[NR]]&amp;" - "&amp;Tabela813[[#This Row],[Especificação]]</f>
        <v>2.4.1.9.51.0.1.00 - Transferência Especial da União</v>
      </c>
    </row>
    <row r="1761" spans="1:20" ht="30" x14ac:dyDescent="0.25">
      <c r="A1761" s="179"/>
      <c r="B1761" s="51"/>
      <c r="C1761" s="22" t="s">
        <v>1546</v>
      </c>
      <c r="D1761" s="22" t="s">
        <v>1547</v>
      </c>
      <c r="E1761" s="22" t="s">
        <v>1537</v>
      </c>
      <c r="F1761" s="22" t="s">
        <v>1549</v>
      </c>
      <c r="G1761" s="22" t="s">
        <v>1574</v>
      </c>
      <c r="H1761" s="22" t="s">
        <v>1540</v>
      </c>
      <c r="I1761" s="22" t="s">
        <v>1540</v>
      </c>
      <c r="J1761" s="22" t="s">
        <v>1543</v>
      </c>
      <c r="K1761" s="20" t="str">
        <f>IF(Tabela813[[#This Row],[C]]&lt;&gt;"",IF(Tabela813[[#This Row],[RED]]&lt;&gt;"",(Tabela813[[#This Row],[RED]] &amp; "."),"") &amp; CONCATENATE(Tabela813[[#This Row],[C]],".",Tabela813[[#This Row],[O]],".",Tabela813[[#This Row],[E]],".",Tabela813[[#This Row],[D1]],".",Tabela813[[#This Row],[D2]],".",Tabela813[[#This Row],[D3]],".",Tabela813[[#This Row],[T]],".",Tabela813[[#This Row],[D4]]),"")</f>
        <v>2.4.1.9.53.0.0.00</v>
      </c>
      <c r="L1761" s="23" t="s">
        <v>6280</v>
      </c>
      <c r="M1761" s="20" t="str">
        <f t="shared" si="37"/>
        <v>S</v>
      </c>
      <c r="N1761" s="20">
        <f>IF(VALUE(Tabela813[[#This Row],[RED]]) &gt; 0,1,0) + IF(VALUE(J1761)&gt;0,8,IF(VALUE(I1761)&gt;0,7,IF(VALUE(H1761)&gt;0,6,IF(VALUE(G1761)&gt;0,5,IF(VALUE(F1761)&gt;0,4,IF(VALUE(E1761)&gt;0,3,IF(VALUE(D1761)&gt;0,2,1)))))))</f>
        <v>5</v>
      </c>
      <c r="O1761" s="22"/>
      <c r="P1761" s="1" t="s">
        <v>5866</v>
      </c>
      <c r="Q1761" s="1"/>
      <c r="R1761" s="39"/>
      <c r="S1761" s="154"/>
      <c r="T1761" s="7" t="str">
        <f>Tabela813[[#This Row],[NR]]&amp;" - "&amp;Tabela813[[#This Row],[Especificação]]</f>
        <v>2.4.1.9.53.0.0.00 - Transferências de Recursos do Fundo Penitenciário Nacional - Funpen</v>
      </c>
    </row>
    <row r="1762" spans="1:20" ht="30" x14ac:dyDescent="0.25">
      <c r="A1762" s="179"/>
      <c r="B1762" s="51"/>
      <c r="C1762" s="22" t="s">
        <v>1546</v>
      </c>
      <c r="D1762" s="22" t="s">
        <v>1547</v>
      </c>
      <c r="E1762" s="22" t="s">
        <v>1537</v>
      </c>
      <c r="F1762" s="22" t="s">
        <v>1549</v>
      </c>
      <c r="G1762" s="22" t="s">
        <v>1574</v>
      </c>
      <c r="H1762" s="22" t="s">
        <v>1540</v>
      </c>
      <c r="I1762" s="22" t="s">
        <v>1537</v>
      </c>
      <c r="J1762" s="22" t="s">
        <v>1543</v>
      </c>
      <c r="K1762" s="20" t="str">
        <f>IF(Tabela813[[#This Row],[C]]&lt;&gt;"",IF(Tabela813[[#This Row],[RED]]&lt;&gt;"",(Tabela813[[#This Row],[RED]] &amp; "."),"") &amp; CONCATENATE(Tabela813[[#This Row],[C]],".",Tabela813[[#This Row],[O]],".",Tabela813[[#This Row],[E]],".",Tabela813[[#This Row],[D1]],".",Tabela813[[#This Row],[D2]],".",Tabela813[[#This Row],[D3]],".",Tabela813[[#This Row],[T]],".",Tabela813[[#This Row],[D4]]),"")</f>
        <v>2.4.1.9.53.0.1.00</v>
      </c>
      <c r="L1762" s="23" t="s">
        <v>6281</v>
      </c>
      <c r="M1762" s="20" t="str">
        <f t="shared" si="37"/>
        <v>A</v>
      </c>
      <c r="N1762" s="20">
        <f>IF(VALUE(Tabela813[[#This Row],[RED]]) &gt; 0,1,0) + IF(VALUE(J1762)&gt;0,8,IF(VALUE(I1762)&gt;0,7,IF(VALUE(H1762)&gt;0,6,IF(VALUE(G1762)&gt;0,5,IF(VALUE(F1762)&gt;0,4,IF(VALUE(E1762)&gt;0,3,IF(VALUE(D1762)&gt;0,2,1)))))))</f>
        <v>7</v>
      </c>
      <c r="O1762" s="22"/>
      <c r="P1762" s="1" t="s">
        <v>5866</v>
      </c>
      <c r="Q1762" s="1"/>
      <c r="R1762" s="39"/>
      <c r="S1762" s="154"/>
      <c r="T1762" s="7" t="str">
        <f>Tabela813[[#This Row],[NR]]&amp;" - "&amp;Tabela813[[#This Row],[Especificação]]</f>
        <v>2.4.1.9.53.0.1.00 - Transferências de Recursos do Fundo Penitenciário Nacional - Funpen- Principal</v>
      </c>
    </row>
    <row r="1763" spans="1:20" ht="30" x14ac:dyDescent="0.25">
      <c r="A1763" s="179"/>
      <c r="B1763" s="51"/>
      <c r="C1763" s="22" t="s">
        <v>1546</v>
      </c>
      <c r="D1763" s="22" t="s">
        <v>1547</v>
      </c>
      <c r="E1763" s="22" t="s">
        <v>1537</v>
      </c>
      <c r="F1763" s="22" t="s">
        <v>1549</v>
      </c>
      <c r="G1763" s="22" t="s">
        <v>1578</v>
      </c>
      <c r="H1763" s="22" t="s">
        <v>1540</v>
      </c>
      <c r="I1763" s="22" t="s">
        <v>1540</v>
      </c>
      <c r="J1763" s="22" t="s">
        <v>1543</v>
      </c>
      <c r="K1763" s="20" t="str">
        <f>IF(Tabela813[[#This Row],[C]]&lt;&gt;"",IF(Tabela813[[#This Row],[RED]]&lt;&gt;"",(Tabela813[[#This Row],[RED]] &amp; "."),"") &amp; CONCATENATE(Tabela813[[#This Row],[C]],".",Tabela813[[#This Row],[O]],".",Tabela813[[#This Row],[E]],".",Tabela813[[#This Row],[D1]],".",Tabela813[[#This Row],[D2]],".",Tabela813[[#This Row],[D3]],".",Tabela813[[#This Row],[T]],".",Tabela813[[#This Row],[D4]]),"")</f>
        <v>2.4.1.9.54.0.0.00</v>
      </c>
      <c r="L1763" s="23" t="s">
        <v>6201</v>
      </c>
      <c r="M1763" s="20" t="str">
        <f t="shared" si="37"/>
        <v>S</v>
      </c>
      <c r="N1763" s="20">
        <f>IF(VALUE(Tabela813[[#This Row],[RED]]) &gt; 0,1,0) + IF(VALUE(J1763)&gt;0,8,IF(VALUE(I1763)&gt;0,7,IF(VALUE(H1763)&gt;0,6,IF(VALUE(G1763)&gt;0,5,IF(VALUE(F1763)&gt;0,4,IF(VALUE(E1763)&gt;0,3,IF(VALUE(D1763)&gt;0,2,1)))))))</f>
        <v>5</v>
      </c>
      <c r="O1763" s="22"/>
      <c r="P1763" s="1" t="s">
        <v>423</v>
      </c>
      <c r="Q1763" s="1"/>
      <c r="R1763" s="39"/>
      <c r="S1763" s="154"/>
      <c r="T1763" s="7" t="str">
        <f>Tabela813[[#This Row],[NR]]&amp;" - "&amp;Tabela813[[#This Row],[Especificação]]</f>
        <v>2.4.1.9.54.0.0.00 - Transferências de Recursos do Fundo Nacional de Segurança Pública - Fnsp</v>
      </c>
    </row>
    <row r="1764" spans="1:20" ht="75" x14ac:dyDescent="0.25">
      <c r="A1764" s="179"/>
      <c r="B1764" s="51"/>
      <c r="C1764" s="22" t="s">
        <v>1546</v>
      </c>
      <c r="D1764" s="22" t="s">
        <v>1547</v>
      </c>
      <c r="E1764" s="22" t="s">
        <v>1537</v>
      </c>
      <c r="F1764" s="22" t="s">
        <v>1549</v>
      </c>
      <c r="G1764" s="22" t="s">
        <v>1578</v>
      </c>
      <c r="H1764" s="22" t="s">
        <v>1537</v>
      </c>
      <c r="I1764" s="22" t="s">
        <v>1540</v>
      </c>
      <c r="J1764" s="22" t="s">
        <v>1543</v>
      </c>
      <c r="K1764" s="20" t="str">
        <f>IF(Tabela813[[#This Row],[C]]&lt;&gt;"",IF(Tabela813[[#This Row],[RED]]&lt;&gt;"",(Tabela813[[#This Row],[RED]] &amp; "."),"") &amp; CONCATENATE(Tabela813[[#This Row],[C]],".",Tabela813[[#This Row],[O]],".",Tabela813[[#This Row],[E]],".",Tabela813[[#This Row],[D1]],".",Tabela813[[#This Row],[D2]],".",Tabela813[[#This Row],[D3]],".",Tabela813[[#This Row],[T]],".",Tabela813[[#This Row],[D4]]),"")</f>
        <v>2.4.1.9.54.1.0.00</v>
      </c>
      <c r="L1764" s="23" t="s">
        <v>6202</v>
      </c>
      <c r="M1764" s="20" t="str">
        <f t="shared" si="37"/>
        <v>S</v>
      </c>
      <c r="N1764" s="20">
        <f>IF(VALUE(Tabela813[[#This Row],[RED]]) &gt; 0,1,0) + IF(VALUE(J1764)&gt;0,8,IF(VALUE(I1764)&gt;0,7,IF(VALUE(H1764)&gt;0,6,IF(VALUE(G1764)&gt;0,5,IF(VALUE(F1764)&gt;0,4,IF(VALUE(E1764)&gt;0,3,IF(VALUE(D1764)&gt;0,2,1)))))))</f>
        <v>6</v>
      </c>
      <c r="O1764" s="22"/>
      <c r="P1764" s="1" t="s">
        <v>425</v>
      </c>
      <c r="Q1764" s="1" t="s">
        <v>426</v>
      </c>
      <c r="R1764" s="39"/>
      <c r="S1764" s="154"/>
      <c r="T1764" s="7" t="str">
        <f>Tabela813[[#This Row],[NR]]&amp;" - "&amp;Tabela813[[#This Row],[Especificação]]</f>
        <v>2.4.1.9.54.1.0.00 - Transferências de Recursos do Fundo Nacional de Segurança Pública - Fnsp - Obrigatórias</v>
      </c>
    </row>
    <row r="1765" spans="1:20" ht="75" x14ac:dyDescent="0.25">
      <c r="A1765" s="179"/>
      <c r="B1765" s="51"/>
      <c r="C1765" s="22" t="s">
        <v>1546</v>
      </c>
      <c r="D1765" s="22" t="s">
        <v>1547</v>
      </c>
      <c r="E1765" s="22" t="s">
        <v>1537</v>
      </c>
      <c r="F1765" s="22" t="s">
        <v>1549</v>
      </c>
      <c r="G1765" s="22" t="s">
        <v>1578</v>
      </c>
      <c r="H1765" s="22" t="s">
        <v>1537</v>
      </c>
      <c r="I1765" s="22" t="s">
        <v>1537</v>
      </c>
      <c r="J1765" s="22" t="s">
        <v>1543</v>
      </c>
      <c r="K1765" s="20" t="str">
        <f>IF(Tabela813[[#This Row],[C]]&lt;&gt;"",IF(Tabela813[[#This Row],[RED]]&lt;&gt;"",(Tabela813[[#This Row],[RED]] &amp; "."),"") &amp; CONCATENATE(Tabela813[[#This Row],[C]],".",Tabela813[[#This Row],[O]],".",Tabela813[[#This Row],[E]],".",Tabela813[[#This Row],[D1]],".",Tabela813[[#This Row],[D2]],".",Tabela813[[#This Row],[D3]],".",Tabela813[[#This Row],[T]],".",Tabela813[[#This Row],[D4]]),"")</f>
        <v>2.4.1.9.54.1.1.00</v>
      </c>
      <c r="L1765" s="23" t="s">
        <v>6282</v>
      </c>
      <c r="M1765" s="20" t="str">
        <f t="shared" si="37"/>
        <v>A</v>
      </c>
      <c r="N1765" s="20">
        <f>IF(VALUE(Tabela813[[#This Row],[RED]]) &gt; 0,1,0) + IF(VALUE(J1765)&gt;0,8,IF(VALUE(I1765)&gt;0,7,IF(VALUE(H1765)&gt;0,6,IF(VALUE(G1765)&gt;0,5,IF(VALUE(F1765)&gt;0,4,IF(VALUE(E1765)&gt;0,3,IF(VALUE(D1765)&gt;0,2,1)))))))</f>
        <v>7</v>
      </c>
      <c r="O1765" s="22"/>
      <c r="P1765" s="1" t="s">
        <v>425</v>
      </c>
      <c r="Q1765" s="1" t="s">
        <v>426</v>
      </c>
      <c r="R1765" s="39"/>
      <c r="S1765" s="154"/>
      <c r="T1765" s="7" t="str">
        <f>Tabela813[[#This Row],[NR]]&amp;" - "&amp;Tabela813[[#This Row],[Especificação]]</f>
        <v>2.4.1.9.54.1.1.00 - Transferências de Recursos do Fundo Nacional de Segurança Pública - Fnsp - Obrigatórias- Principal</v>
      </c>
    </row>
    <row r="1766" spans="1:20" ht="75" x14ac:dyDescent="0.25">
      <c r="A1766" s="179"/>
      <c r="B1766" s="51"/>
      <c r="C1766" s="22" t="s">
        <v>1546</v>
      </c>
      <c r="D1766" s="22" t="s">
        <v>1547</v>
      </c>
      <c r="E1766" s="22" t="s">
        <v>1537</v>
      </c>
      <c r="F1766" s="22" t="s">
        <v>1549</v>
      </c>
      <c r="G1766" s="22" t="s">
        <v>1578</v>
      </c>
      <c r="H1766" s="22" t="s">
        <v>1546</v>
      </c>
      <c r="I1766" s="22" t="s">
        <v>1540</v>
      </c>
      <c r="J1766" s="22" t="s">
        <v>1543</v>
      </c>
      <c r="K1766" s="20" t="str">
        <f>IF(Tabela813[[#This Row],[C]]&lt;&gt;"",IF(Tabela813[[#This Row],[RED]]&lt;&gt;"",(Tabela813[[#This Row],[RED]] &amp; "."),"") &amp; CONCATENATE(Tabela813[[#This Row],[C]],".",Tabela813[[#This Row],[O]],".",Tabela813[[#This Row],[E]],".",Tabela813[[#This Row],[D1]],".",Tabela813[[#This Row],[D2]],".",Tabela813[[#This Row],[D3]],".",Tabela813[[#This Row],[T]],".",Tabela813[[#This Row],[D4]]),"")</f>
        <v>2.4.1.9.54.2.0.00</v>
      </c>
      <c r="L1766" s="23" t="s">
        <v>6204</v>
      </c>
      <c r="M1766" s="20" t="str">
        <f t="shared" si="37"/>
        <v>S</v>
      </c>
      <c r="N1766" s="20">
        <f>IF(VALUE(Tabela813[[#This Row],[RED]]) &gt; 0,1,0) + IF(VALUE(J1766)&gt;0,8,IF(VALUE(I1766)&gt;0,7,IF(VALUE(H1766)&gt;0,6,IF(VALUE(G1766)&gt;0,5,IF(VALUE(F1766)&gt;0,4,IF(VALUE(E1766)&gt;0,3,IF(VALUE(D1766)&gt;0,2,1)))))))</f>
        <v>6</v>
      </c>
      <c r="O1766" s="22"/>
      <c r="P1766" s="1" t="s">
        <v>428</v>
      </c>
      <c r="Q1766" s="1" t="s">
        <v>426</v>
      </c>
      <c r="R1766" s="39"/>
      <c r="S1766" s="154"/>
      <c r="T1766" s="7" t="str">
        <f>Tabela813[[#This Row],[NR]]&amp;" - "&amp;Tabela813[[#This Row],[Especificação]]</f>
        <v>2.4.1.9.54.2.0.00 - Transferências de Recursos do Fundo Nacional de Segurança Pública - Fnsp - Acordadas</v>
      </c>
    </row>
    <row r="1767" spans="1:20" ht="75" x14ac:dyDescent="0.25">
      <c r="A1767" s="179"/>
      <c r="B1767" s="51"/>
      <c r="C1767" s="22" t="s">
        <v>1546</v>
      </c>
      <c r="D1767" s="22" t="s">
        <v>1547</v>
      </c>
      <c r="E1767" s="22" t="s">
        <v>1537</v>
      </c>
      <c r="F1767" s="22" t="s">
        <v>1549</v>
      </c>
      <c r="G1767" s="22" t="s">
        <v>1578</v>
      </c>
      <c r="H1767" s="22" t="s">
        <v>1546</v>
      </c>
      <c r="I1767" s="22" t="s">
        <v>1537</v>
      </c>
      <c r="J1767" s="22" t="s">
        <v>1543</v>
      </c>
      <c r="K1767" s="20" t="str">
        <f>IF(Tabela813[[#This Row],[C]]&lt;&gt;"",IF(Tabela813[[#This Row],[RED]]&lt;&gt;"",(Tabela813[[#This Row],[RED]] &amp; "."),"") &amp; CONCATENATE(Tabela813[[#This Row],[C]],".",Tabela813[[#This Row],[O]],".",Tabela813[[#This Row],[E]],".",Tabela813[[#This Row],[D1]],".",Tabela813[[#This Row],[D2]],".",Tabela813[[#This Row],[D3]],".",Tabela813[[#This Row],[T]],".",Tabela813[[#This Row],[D4]]),"")</f>
        <v>2.4.1.9.54.2.1.00</v>
      </c>
      <c r="L1767" s="23" t="s">
        <v>6204</v>
      </c>
      <c r="M1767" s="20" t="str">
        <f t="shared" si="37"/>
        <v>A</v>
      </c>
      <c r="N1767" s="20">
        <f>IF(VALUE(Tabela813[[#This Row],[RED]]) &gt; 0,1,0) + IF(VALUE(J1767)&gt;0,8,IF(VALUE(I1767)&gt;0,7,IF(VALUE(H1767)&gt;0,6,IF(VALUE(G1767)&gt;0,5,IF(VALUE(F1767)&gt;0,4,IF(VALUE(E1767)&gt;0,3,IF(VALUE(D1767)&gt;0,2,1)))))))</f>
        <v>7</v>
      </c>
      <c r="O1767" s="22"/>
      <c r="P1767" s="1" t="s">
        <v>428</v>
      </c>
      <c r="Q1767" s="1" t="s">
        <v>426</v>
      </c>
      <c r="R1767" s="39"/>
      <c r="S1767" s="154"/>
      <c r="T1767" s="7" t="str">
        <f>Tabela813[[#This Row],[NR]]&amp;" - "&amp;Tabela813[[#This Row],[Especificação]]</f>
        <v>2.4.1.9.54.2.1.00 - Transferências de Recursos do Fundo Nacional de Segurança Pública - Fnsp - Acordadas</v>
      </c>
    </row>
    <row r="1768" spans="1:20" x14ac:dyDescent="0.25">
      <c r="A1768" s="179"/>
      <c r="B1768" s="51"/>
      <c r="C1768" s="22" t="s">
        <v>1546</v>
      </c>
      <c r="D1768" s="22" t="s">
        <v>1547</v>
      </c>
      <c r="E1768" s="22" t="s">
        <v>1537</v>
      </c>
      <c r="F1768" s="22" t="s">
        <v>1549</v>
      </c>
      <c r="G1768" s="22" t="s">
        <v>1615</v>
      </c>
      <c r="H1768" s="22" t="s">
        <v>1540</v>
      </c>
      <c r="I1768" s="22" t="s">
        <v>1540</v>
      </c>
      <c r="J1768" s="22" t="s">
        <v>1543</v>
      </c>
      <c r="K1768" s="20" t="str">
        <f>IF(Tabela813[[#This Row],[C]]&lt;&gt;"",IF(Tabela813[[#This Row],[RED]]&lt;&gt;"",(Tabela813[[#This Row],[RED]] &amp; "."),"") &amp; CONCATENATE(Tabela813[[#This Row],[C]],".",Tabela813[[#This Row],[O]],".",Tabela813[[#This Row],[E]],".",Tabela813[[#This Row],[D1]],".",Tabela813[[#This Row],[D2]],".",Tabela813[[#This Row],[D3]],".",Tabela813[[#This Row],[T]],".",Tabela813[[#This Row],[D4]]),"")</f>
        <v>2.4.1.9.59.0.0.00</v>
      </c>
      <c r="L1768" s="23" t="s">
        <v>4505</v>
      </c>
      <c r="M1768" s="20" t="str">
        <f t="shared" si="37"/>
        <v>S</v>
      </c>
      <c r="N1768" s="20">
        <f>IF(VALUE(Tabela813[[#This Row],[RED]]) &gt; 0,1,0) + IF(VALUE(J1768)&gt;0,8,IF(VALUE(I1768)&gt;0,7,IF(VALUE(H1768)&gt;0,6,IF(VALUE(G1768)&gt;0,5,IF(VALUE(F1768)&gt;0,4,IF(VALUE(E1768)&gt;0,3,IF(VALUE(D1768)&gt;0,2,1)))))))</f>
        <v>5</v>
      </c>
      <c r="O1768" s="22"/>
      <c r="P1768" s="1" t="s">
        <v>4506</v>
      </c>
      <c r="Q1768" s="1"/>
      <c r="R1768" s="39"/>
      <c r="S1768" s="154"/>
      <c r="T1768" s="7" t="str">
        <f>Tabela813[[#This Row],[NR]]&amp;" - "&amp;Tabela813[[#This Row],[Especificação]]</f>
        <v>2.4.1.9.59.0.0.00 - Transferência de Recursos do Fundo de Amparo ao Trabalhador - FAT</v>
      </c>
    </row>
    <row r="1769" spans="1:20" x14ac:dyDescent="0.25">
      <c r="A1769" s="7"/>
      <c r="B1769" s="51"/>
      <c r="C1769" s="22" t="s">
        <v>1546</v>
      </c>
      <c r="D1769" s="22" t="s">
        <v>1547</v>
      </c>
      <c r="E1769" s="22" t="s">
        <v>1537</v>
      </c>
      <c r="F1769" s="22" t="s">
        <v>1549</v>
      </c>
      <c r="G1769" s="22" t="s">
        <v>1615</v>
      </c>
      <c r="H1769" s="22" t="s">
        <v>1540</v>
      </c>
      <c r="I1769" s="22" t="s">
        <v>1537</v>
      </c>
      <c r="J1769" s="22" t="s">
        <v>1543</v>
      </c>
      <c r="K1769" s="20" t="str">
        <f>IF(Tabela813[[#This Row],[C]]&lt;&gt;"",IF(Tabela813[[#This Row],[RED]]&lt;&gt;"",(Tabela813[[#This Row],[RED]] &amp; "."),"") &amp; CONCATENATE(Tabela813[[#This Row],[C]],".",Tabela813[[#This Row],[O]],".",Tabela813[[#This Row],[E]],".",Tabela813[[#This Row],[D1]],".",Tabela813[[#This Row],[D2]],".",Tabela813[[#This Row],[D3]],".",Tabela813[[#This Row],[T]],".",Tabela813[[#This Row],[D4]]),"")</f>
        <v>2.4.1.9.59.0.1.00</v>
      </c>
      <c r="L1769" s="23" t="s">
        <v>4505</v>
      </c>
      <c r="M1769" s="20" t="str">
        <f t="shared" si="37"/>
        <v>A</v>
      </c>
      <c r="N1769" s="20">
        <f>IF(VALUE(Tabela813[[#This Row],[RED]]) &gt; 0,1,0) + IF(VALUE(J1769)&gt;0,8,IF(VALUE(I1769)&gt;0,7,IF(VALUE(H1769)&gt;0,6,IF(VALUE(G1769)&gt;0,5,IF(VALUE(F1769)&gt;0,4,IF(VALUE(E1769)&gt;0,3,IF(VALUE(D1769)&gt;0,2,1)))))))</f>
        <v>7</v>
      </c>
      <c r="O1769" s="22"/>
      <c r="P1769" s="1" t="s">
        <v>4506</v>
      </c>
      <c r="Q1769" s="1"/>
      <c r="R1769" s="39"/>
      <c r="S1769" s="154"/>
      <c r="T1769" s="7" t="str">
        <f>Tabela813[[#This Row],[NR]]&amp;" - "&amp;Tabela813[[#This Row],[Especificação]]</f>
        <v>2.4.1.9.59.0.1.00 - Transferência de Recursos do Fundo de Amparo ao Trabalhador - FAT</v>
      </c>
    </row>
    <row r="1770" spans="1:20" ht="60" x14ac:dyDescent="0.25">
      <c r="A1770" s="179"/>
      <c r="B1770" s="51"/>
      <c r="C1770" s="22" t="s">
        <v>1546</v>
      </c>
      <c r="D1770" s="22" t="s">
        <v>1547</v>
      </c>
      <c r="E1770" s="22" t="s">
        <v>1537</v>
      </c>
      <c r="F1770" s="22" t="s">
        <v>1549</v>
      </c>
      <c r="G1770" s="22" t="s">
        <v>1553</v>
      </c>
      <c r="H1770" s="22" t="s">
        <v>1540</v>
      </c>
      <c r="I1770" s="22" t="s">
        <v>1540</v>
      </c>
      <c r="J1770" s="22" t="s">
        <v>1543</v>
      </c>
      <c r="K1770" s="20" t="str">
        <f>IF(Tabela813[[#This Row],[C]]&lt;&gt;"",IF(Tabela813[[#This Row],[RED]]&lt;&gt;"",(Tabela813[[#This Row],[RED]] &amp; "."),"") &amp; CONCATENATE(Tabela813[[#This Row],[C]],".",Tabela813[[#This Row],[O]],".",Tabela813[[#This Row],[E]],".",Tabela813[[#This Row],[D1]],".",Tabela813[[#This Row],[D2]],".",Tabela813[[#This Row],[D3]],".",Tabela813[[#This Row],[T]],".",Tabela813[[#This Row],[D4]]),"")</f>
        <v>2.4.1.9.99.0.0.00</v>
      </c>
      <c r="L1770" s="23" t="s">
        <v>3816</v>
      </c>
      <c r="M1770" s="20" t="str">
        <f t="shared" si="37"/>
        <v>S</v>
      </c>
      <c r="N1770" s="20">
        <f>IF(VALUE(Tabela813[[#This Row],[RED]]) &gt; 0,1,0) + IF(VALUE(J1770)&gt;0,8,IF(VALUE(I1770)&gt;0,7,IF(VALUE(H1770)&gt;0,6,IF(VALUE(G1770)&gt;0,5,IF(VALUE(F1770)&gt;0,4,IF(VALUE(E1770)&gt;0,3,IF(VALUE(D1770)&gt;0,2,1)))))))</f>
        <v>5</v>
      </c>
      <c r="O1770" s="22" t="s">
        <v>51</v>
      </c>
      <c r="P1770" s="1" t="s">
        <v>735</v>
      </c>
      <c r="Q1770" s="1"/>
      <c r="R1770" s="39"/>
      <c r="S1770" s="154" t="s">
        <v>158</v>
      </c>
      <c r="T1770" s="7" t="str">
        <f>Tabela813[[#This Row],[NR]]&amp;" - "&amp;Tabela813[[#This Row],[Especificação]]</f>
        <v>2.4.1.9.99.0.0.00 - Outras Transferências de Recursos da União e de Suas Entidades</v>
      </c>
    </row>
    <row r="1771" spans="1:20" ht="60" x14ac:dyDescent="0.25">
      <c r="A1771" s="179"/>
      <c r="B1771" s="51"/>
      <c r="C1771" s="22" t="s">
        <v>1546</v>
      </c>
      <c r="D1771" s="22" t="s">
        <v>1547</v>
      </c>
      <c r="E1771" s="22" t="s">
        <v>1537</v>
      </c>
      <c r="F1771" s="22" t="s">
        <v>1549</v>
      </c>
      <c r="G1771" s="22" t="s">
        <v>1553</v>
      </c>
      <c r="H1771" s="22" t="s">
        <v>1540</v>
      </c>
      <c r="I1771" s="22" t="s">
        <v>1537</v>
      </c>
      <c r="J1771" s="22" t="s">
        <v>1543</v>
      </c>
      <c r="K1771" s="20" t="str">
        <f>IF(Tabela813[[#This Row],[C]]&lt;&gt;"",IF(Tabela813[[#This Row],[RED]]&lt;&gt;"",(Tabela813[[#This Row],[RED]] &amp; "."),"") &amp; CONCATENATE(Tabela813[[#This Row],[C]],".",Tabela813[[#This Row],[O]],".",Tabela813[[#This Row],[E]],".",Tabela813[[#This Row],[D1]],".",Tabela813[[#This Row],[D2]],".",Tabela813[[#This Row],[D3]],".",Tabela813[[#This Row],[T]],".",Tabela813[[#This Row],[D4]]),"")</f>
        <v>2.4.1.9.99.0.1.00</v>
      </c>
      <c r="L1771" s="23" t="s">
        <v>3818</v>
      </c>
      <c r="M1771" s="20" t="str">
        <f t="shared" si="37"/>
        <v>A</v>
      </c>
      <c r="N1771" s="20">
        <f>IF(VALUE(Tabela813[[#This Row],[RED]]) &gt; 0,1,0) + IF(VALUE(J1771)&gt;0,8,IF(VALUE(I1771)&gt;0,7,IF(VALUE(H1771)&gt;0,6,IF(VALUE(G1771)&gt;0,5,IF(VALUE(F1771)&gt;0,4,IF(VALUE(E1771)&gt;0,3,IF(VALUE(D1771)&gt;0,2,1)))))))</f>
        <v>7</v>
      </c>
      <c r="O1771" s="22" t="s">
        <v>51</v>
      </c>
      <c r="P1771" s="1" t="s">
        <v>735</v>
      </c>
      <c r="Q1771" s="1"/>
      <c r="R1771" s="39"/>
      <c r="S1771" s="154" t="s">
        <v>158</v>
      </c>
      <c r="T1771" s="7" t="str">
        <f>Tabela813[[#This Row],[NR]]&amp;" - "&amp;Tabela813[[#This Row],[Especificação]]</f>
        <v>2.4.1.9.99.0.1.00 - Outras Transferências de Recursos da União e de Suas Entidades - Principal</v>
      </c>
    </row>
    <row r="1772" spans="1:20" ht="45" x14ac:dyDescent="0.25">
      <c r="A1772" s="179"/>
      <c r="B1772" s="51"/>
      <c r="C1772" s="22" t="s">
        <v>1546</v>
      </c>
      <c r="D1772" s="22" t="s">
        <v>1547</v>
      </c>
      <c r="E1772" s="22" t="s">
        <v>1546</v>
      </c>
      <c r="F1772" s="22" t="s">
        <v>1540</v>
      </c>
      <c r="G1772" s="22" t="s">
        <v>1543</v>
      </c>
      <c r="H1772" s="22" t="s">
        <v>1540</v>
      </c>
      <c r="I1772" s="22" t="s">
        <v>1540</v>
      </c>
      <c r="J1772" s="22" t="s">
        <v>1543</v>
      </c>
      <c r="K1772" s="20" t="str">
        <f>IF(Tabela813[[#This Row],[C]]&lt;&gt;"",IF(Tabela813[[#This Row],[RED]]&lt;&gt;"",(Tabela813[[#This Row],[RED]] &amp; "."),"") &amp; CONCATENATE(Tabela813[[#This Row],[C]],".",Tabela813[[#This Row],[O]],".",Tabela813[[#This Row],[E]],".",Tabela813[[#This Row],[D1]],".",Tabela813[[#This Row],[D2]],".",Tabela813[[#This Row],[D3]],".",Tabela813[[#This Row],[T]],".",Tabela813[[#This Row],[D4]]),"")</f>
        <v>2.4.2.0.00.0.0.00</v>
      </c>
      <c r="L1772" s="23" t="s">
        <v>3820</v>
      </c>
      <c r="M1772" s="20" t="str">
        <f t="shared" si="37"/>
        <v>S</v>
      </c>
      <c r="N1772" s="20">
        <f>IF(VALUE(Tabela813[[#This Row],[RED]]) &gt; 0,1,0) + IF(VALUE(J1772)&gt;0,8,IF(VALUE(I1772)&gt;0,7,IF(VALUE(H1772)&gt;0,6,IF(VALUE(G1772)&gt;0,5,IF(VALUE(F1772)&gt;0,4,IF(VALUE(E1772)&gt;0,3,IF(VALUE(D1772)&gt;0,2,1)))))))</f>
        <v>3</v>
      </c>
      <c r="O1772" s="22" t="s">
        <v>45</v>
      </c>
      <c r="P1772" s="1" t="s">
        <v>736</v>
      </c>
      <c r="Q1772" s="1"/>
      <c r="R1772" s="39"/>
      <c r="S1772" s="154" t="s">
        <v>158</v>
      </c>
      <c r="T1772" s="7" t="str">
        <f>Tabela813[[#This Row],[NR]]&amp;" - "&amp;Tabela813[[#This Row],[Especificação]]</f>
        <v>2.4.2.0.00.0.0.00 - Transferências dos Estados e do Distrito Federal e de Suas Entidades</v>
      </c>
    </row>
    <row r="1773" spans="1:20" ht="45" x14ac:dyDescent="0.25">
      <c r="A1773" s="179"/>
      <c r="B1773" s="51"/>
      <c r="C1773" s="22" t="s">
        <v>1546</v>
      </c>
      <c r="D1773" s="22" t="s">
        <v>1547</v>
      </c>
      <c r="E1773" s="22" t="s">
        <v>1546</v>
      </c>
      <c r="F1773" s="22" t="s">
        <v>1537</v>
      </c>
      <c r="G1773" s="22" t="s">
        <v>1543</v>
      </c>
      <c r="H1773" s="22" t="s">
        <v>1540</v>
      </c>
      <c r="I1773" s="22" t="s">
        <v>1540</v>
      </c>
      <c r="J1773" s="22" t="s">
        <v>1543</v>
      </c>
      <c r="K1773" s="20" t="str">
        <f>IF(Tabela813[[#This Row],[C]]&lt;&gt;"",IF(Tabela813[[#This Row],[RED]]&lt;&gt;"",(Tabela813[[#This Row],[RED]] &amp; "."),"") &amp; CONCATENATE(Tabela813[[#This Row],[C]],".",Tabela813[[#This Row],[O]],".",Tabela813[[#This Row],[E]],".",Tabela813[[#This Row],[D1]],".",Tabela813[[#This Row],[D2]],".",Tabela813[[#This Row],[D3]],".",Tabela813[[#This Row],[T]],".",Tabela813[[#This Row],[D4]]),"")</f>
        <v>2.4.2.1.00.0.0.00</v>
      </c>
      <c r="L1773" s="23" t="s">
        <v>6283</v>
      </c>
      <c r="M1773" s="20" t="str">
        <f t="shared" si="37"/>
        <v>S</v>
      </c>
      <c r="N1773" s="20">
        <f>IF(VALUE(Tabela813[[#This Row],[RED]]) &gt; 0,1,0) + IF(VALUE(J1773)&gt;0,8,IF(VALUE(I1773)&gt;0,7,IF(VALUE(H1773)&gt;0,6,IF(VALUE(G1773)&gt;0,5,IF(VALUE(F1773)&gt;0,4,IF(VALUE(E1773)&gt;0,3,IF(VALUE(D1773)&gt;0,2,1)))))))</f>
        <v>4</v>
      </c>
      <c r="O1773" s="22" t="s">
        <v>45</v>
      </c>
      <c r="P1773" s="1" t="s">
        <v>738</v>
      </c>
      <c r="Q1773" s="1"/>
      <c r="R1773" s="39"/>
      <c r="S1773" s="154" t="s">
        <v>158</v>
      </c>
      <c r="T1773" s="7" t="str">
        <f>Tabela813[[#This Row],[NR]]&amp;" - "&amp;Tabela813[[#This Row],[Especificação]]</f>
        <v>2.4.2.1.00.0.0.00 - Transferências de Recursos do Sistema Único de Saúde - Susdos Estados e DF</v>
      </c>
    </row>
    <row r="1774" spans="1:20" ht="45" x14ac:dyDescent="0.25">
      <c r="A1774" s="179"/>
      <c r="B1774" s="51"/>
      <c r="C1774" s="22" t="s">
        <v>1546</v>
      </c>
      <c r="D1774" s="22" t="s">
        <v>1547</v>
      </c>
      <c r="E1774" s="22" t="s">
        <v>1546</v>
      </c>
      <c r="F1774" s="22" t="s">
        <v>1537</v>
      </c>
      <c r="G1774" s="22" t="s">
        <v>1570</v>
      </c>
      <c r="H1774" s="22" t="s">
        <v>1540</v>
      </c>
      <c r="I1774" s="22" t="s">
        <v>1540</v>
      </c>
      <c r="J1774" s="22" t="s">
        <v>1543</v>
      </c>
      <c r="K1774" s="20" t="str">
        <f>IF(Tabela813[[#This Row],[C]]&lt;&gt;"",IF(Tabela813[[#This Row],[RED]]&lt;&gt;"",(Tabela813[[#This Row],[RED]] &amp; "."),"") &amp; CONCATENATE(Tabela813[[#This Row],[C]],".",Tabela813[[#This Row],[O]],".",Tabela813[[#This Row],[E]],".",Tabela813[[#This Row],[D1]],".",Tabela813[[#This Row],[D2]],".",Tabela813[[#This Row],[D3]],".",Tabela813[[#This Row],[T]],".",Tabela813[[#This Row],[D4]]),"")</f>
        <v>2.4.2.1.50.0.0.00</v>
      </c>
      <c r="L1774" s="23" t="s">
        <v>698</v>
      </c>
      <c r="M1774" s="20" t="str">
        <f t="shared" si="37"/>
        <v>S</v>
      </c>
      <c r="N1774" s="20">
        <f>IF(VALUE(Tabela813[[#This Row],[RED]]) &gt; 0,1,0) + IF(VALUE(J1774)&gt;0,8,IF(VALUE(I1774)&gt;0,7,IF(VALUE(H1774)&gt;0,6,IF(VALUE(G1774)&gt;0,5,IF(VALUE(F1774)&gt;0,4,IF(VALUE(E1774)&gt;0,3,IF(VALUE(D1774)&gt;0,2,1)))))))</f>
        <v>5</v>
      </c>
      <c r="O1774" s="22" t="s">
        <v>55</v>
      </c>
      <c r="P1774" s="1" t="s">
        <v>739</v>
      </c>
      <c r="Q1774" s="1"/>
      <c r="R1774" s="39"/>
      <c r="S1774" s="154" t="s">
        <v>158</v>
      </c>
      <c r="T1774" s="7" t="str">
        <f>Tabela813[[#This Row],[NR]]&amp;" - "&amp;Tabela813[[#This Row],[Especificação]]</f>
        <v>2.4.2.1.50.0.0.00 - Transferências de Recursos do Sistema Único de Saúde - SUS</v>
      </c>
    </row>
    <row r="1775" spans="1:20" ht="45" x14ac:dyDescent="0.25">
      <c r="A1775" s="179"/>
      <c r="B1775" s="51"/>
      <c r="C1775" s="22" t="s">
        <v>1546</v>
      </c>
      <c r="D1775" s="22" t="s">
        <v>1547</v>
      </c>
      <c r="E1775" s="22" t="s">
        <v>1546</v>
      </c>
      <c r="F1775" s="22" t="s">
        <v>1537</v>
      </c>
      <c r="G1775" s="22" t="s">
        <v>1570</v>
      </c>
      <c r="H1775" s="22" t="s">
        <v>1540</v>
      </c>
      <c r="I1775" s="22" t="s">
        <v>1537</v>
      </c>
      <c r="J1775" s="22" t="s">
        <v>1543</v>
      </c>
      <c r="K1775" s="20" t="str">
        <f>IF(Tabela813[[#This Row],[C]]&lt;&gt;"",IF(Tabela813[[#This Row],[RED]]&lt;&gt;"",(Tabela813[[#This Row],[RED]] &amp; "."),"") &amp; CONCATENATE(Tabela813[[#This Row],[C]],".",Tabela813[[#This Row],[O]],".",Tabela813[[#This Row],[E]],".",Tabela813[[#This Row],[D1]],".",Tabela813[[#This Row],[D2]],".",Tabela813[[#This Row],[D3]],".",Tabela813[[#This Row],[T]],".",Tabela813[[#This Row],[D4]]),"")</f>
        <v>2.4.2.1.50.0.1.00</v>
      </c>
      <c r="L1775" s="23" t="s">
        <v>3823</v>
      </c>
      <c r="M1775" s="20" t="str">
        <f t="shared" si="37"/>
        <v>S</v>
      </c>
      <c r="N1775" s="20">
        <f>IF(VALUE(Tabela813[[#This Row],[RED]]) &gt; 0,1,0) + IF(VALUE(J1775)&gt;0,8,IF(VALUE(I1775)&gt;0,7,IF(VALUE(H1775)&gt;0,6,IF(VALUE(G1775)&gt;0,5,IF(VALUE(F1775)&gt;0,4,IF(VALUE(E1775)&gt;0,3,IF(VALUE(D1775)&gt;0,2,1)))))))</f>
        <v>7</v>
      </c>
      <c r="O1775" s="22" t="s">
        <v>55</v>
      </c>
      <c r="P1775" s="1" t="s">
        <v>739</v>
      </c>
      <c r="Q1775" s="1"/>
      <c r="R1775" s="39"/>
      <c r="S1775" s="154" t="s">
        <v>158</v>
      </c>
      <c r="T1775" s="7" t="str">
        <f>Tabela813[[#This Row],[NR]]&amp;" - "&amp;Tabela813[[#This Row],[Especificação]]</f>
        <v>2.4.2.1.50.0.1.00 - Transferências de Recursos do Sistema Único de Saúde - SUS - Principal</v>
      </c>
    </row>
    <row r="1776" spans="1:20" ht="45" x14ac:dyDescent="0.25">
      <c r="A1776" s="179"/>
      <c r="B1776" s="51"/>
      <c r="C1776" s="22" t="s">
        <v>1546</v>
      </c>
      <c r="D1776" s="22" t="s">
        <v>1547</v>
      </c>
      <c r="E1776" s="22" t="s">
        <v>1546</v>
      </c>
      <c r="F1776" s="22" t="s">
        <v>1537</v>
      </c>
      <c r="G1776" s="22" t="s">
        <v>1570</v>
      </c>
      <c r="H1776" s="22" t="s">
        <v>1540</v>
      </c>
      <c r="I1776" s="22" t="s">
        <v>1537</v>
      </c>
      <c r="J1776" s="22" t="s">
        <v>1539</v>
      </c>
      <c r="K1776" s="20" t="str">
        <f>IF(Tabela813[[#This Row],[C]]&lt;&gt;"",IF(Tabela813[[#This Row],[RED]]&lt;&gt;"",(Tabela813[[#This Row],[RED]] &amp; "."),"") &amp; CONCATENATE(Tabela813[[#This Row],[C]],".",Tabela813[[#This Row],[O]],".",Tabela813[[#This Row],[E]],".",Tabela813[[#This Row],[D1]],".",Tabela813[[#This Row],[D2]],".",Tabela813[[#This Row],[D3]],".",Tabela813[[#This Row],[T]],".",Tabela813[[#This Row],[D4]]),"")</f>
        <v>2.4.2.1.50.0.1.01</v>
      </c>
      <c r="L1776" s="23" t="s">
        <v>3823</v>
      </c>
      <c r="M1776" s="20" t="str">
        <f t="shared" si="37"/>
        <v>A</v>
      </c>
      <c r="N1776" s="20">
        <f>IF(VALUE(Tabela813[[#This Row],[RED]]) &gt; 0,1,0) + IF(VALUE(J1776)&gt;0,8,IF(VALUE(I1776)&gt;0,7,IF(VALUE(H1776)&gt;0,6,IF(VALUE(G1776)&gt;0,5,IF(VALUE(F1776)&gt;0,4,IF(VALUE(E1776)&gt;0,3,IF(VALUE(D1776)&gt;0,2,1)))))))</f>
        <v>8</v>
      </c>
      <c r="O1776" s="22" t="s">
        <v>3107</v>
      </c>
      <c r="P1776" s="1" t="s">
        <v>739</v>
      </c>
      <c r="Q1776" s="1"/>
      <c r="R1776" s="39"/>
      <c r="S1776" s="154" t="s">
        <v>158</v>
      </c>
      <c r="T1776" s="7" t="str">
        <f>Tabela813[[#This Row],[NR]]&amp;" - "&amp;Tabela813[[#This Row],[Especificação]]</f>
        <v>2.4.2.1.50.0.1.01 - Transferências de Recursos do Sistema Único de Saúde - SUS - Principal</v>
      </c>
    </row>
    <row r="1777" spans="1:20" ht="45" x14ac:dyDescent="0.25">
      <c r="A1777" s="179"/>
      <c r="B1777" s="51"/>
      <c r="C1777" s="22" t="s">
        <v>1546</v>
      </c>
      <c r="D1777" s="22" t="s">
        <v>1547</v>
      </c>
      <c r="E1777" s="22" t="s">
        <v>1546</v>
      </c>
      <c r="F1777" s="22" t="s">
        <v>1537</v>
      </c>
      <c r="G1777" s="22" t="s">
        <v>1570</v>
      </c>
      <c r="H1777" s="22" t="s">
        <v>1540</v>
      </c>
      <c r="I1777" s="22" t="s">
        <v>1537</v>
      </c>
      <c r="J1777" s="22" t="s">
        <v>1541</v>
      </c>
      <c r="K1777" s="20" t="str">
        <f>IF(Tabela813[[#This Row],[C]]&lt;&gt;"",IF(Tabela813[[#This Row],[RED]]&lt;&gt;"",(Tabela813[[#This Row],[RED]] &amp; "."),"") &amp; CONCATENATE(Tabela813[[#This Row],[C]],".",Tabela813[[#This Row],[O]],".",Tabela813[[#This Row],[E]],".",Tabela813[[#This Row],[D1]],".",Tabela813[[#This Row],[D2]],".",Tabela813[[#This Row],[D3]],".",Tabela813[[#This Row],[T]],".",Tabela813[[#This Row],[D4]]),"")</f>
        <v>2.4.2.1.50.0.1.02</v>
      </c>
      <c r="L1777" s="23" t="s">
        <v>6211</v>
      </c>
      <c r="M1777" s="20" t="str">
        <f t="shared" si="37"/>
        <v>A</v>
      </c>
      <c r="N1777" s="20">
        <f>IF(VALUE(Tabela813[[#This Row],[RED]]) &gt; 0,1,0) + IF(VALUE(J1777)&gt;0,8,IF(VALUE(I1777)&gt;0,7,IF(VALUE(H1777)&gt;0,6,IF(VALUE(G1777)&gt;0,5,IF(VALUE(F1777)&gt;0,4,IF(VALUE(E1777)&gt;0,3,IF(VALUE(D1777)&gt;0,2,1)))))))</f>
        <v>8</v>
      </c>
      <c r="O1777" s="22" t="s">
        <v>3107</v>
      </c>
      <c r="P1777" s="1" t="s">
        <v>4507</v>
      </c>
      <c r="Q1777" s="1"/>
      <c r="R1777" s="39"/>
      <c r="S1777" s="154" t="s">
        <v>158</v>
      </c>
      <c r="T1777" s="7" t="str">
        <f>Tabela813[[#This Row],[NR]]&amp;" - "&amp;Tabela813[[#This Row],[Especificação]]</f>
        <v>2.4.2.1.50.0.1.02 - Transferências de Recursos do Sistema Único de Saúde - SUS - Transferências dos Estados Decorrentes de Emendas Parlamentares Individuais</v>
      </c>
    </row>
    <row r="1778" spans="1:20" ht="45" x14ac:dyDescent="0.25">
      <c r="A1778" s="179"/>
      <c r="B1778" s="51"/>
      <c r="C1778" s="22" t="s">
        <v>1546</v>
      </c>
      <c r="D1778" s="22" t="s">
        <v>1547</v>
      </c>
      <c r="E1778" s="22" t="s">
        <v>1546</v>
      </c>
      <c r="F1778" s="22" t="s">
        <v>1537</v>
      </c>
      <c r="G1778" s="22" t="s">
        <v>1570</v>
      </c>
      <c r="H1778" s="22" t="s">
        <v>1540</v>
      </c>
      <c r="I1778" s="22" t="s">
        <v>1537</v>
      </c>
      <c r="J1778" s="22" t="s">
        <v>1550</v>
      </c>
      <c r="K1778" s="20" t="str">
        <f>IF(Tabela813[[#This Row],[C]]&lt;&gt;"",IF(Tabela813[[#This Row],[RED]]&lt;&gt;"",(Tabela813[[#This Row],[RED]] &amp; "."),"") &amp; CONCATENATE(Tabela813[[#This Row],[C]],".",Tabela813[[#This Row],[O]],".",Tabela813[[#This Row],[E]],".",Tabela813[[#This Row],[D1]],".",Tabela813[[#This Row],[D2]],".",Tabela813[[#This Row],[D3]],".",Tabela813[[#This Row],[T]],".",Tabela813[[#This Row],[D4]]),"")</f>
        <v>2.4.2.1.50.0.1.03</v>
      </c>
      <c r="L1778" s="23" t="s">
        <v>3824</v>
      </c>
      <c r="M1778" s="20" t="str">
        <f t="shared" si="37"/>
        <v>A</v>
      </c>
      <c r="N1778" s="20">
        <f>IF(VALUE(Tabela813[[#This Row],[RED]]) &gt; 0,1,0) + IF(VALUE(J1778)&gt;0,8,IF(VALUE(I1778)&gt;0,7,IF(VALUE(H1778)&gt;0,6,IF(VALUE(G1778)&gt;0,5,IF(VALUE(F1778)&gt;0,4,IF(VALUE(E1778)&gt;0,3,IF(VALUE(D1778)&gt;0,2,1)))))))</f>
        <v>8</v>
      </c>
      <c r="O1778" s="22" t="s">
        <v>3107</v>
      </c>
      <c r="P1778" s="1" t="s">
        <v>4508</v>
      </c>
      <c r="Q1778" s="1"/>
      <c r="R1778" s="39"/>
      <c r="S1778" s="154" t="s">
        <v>158</v>
      </c>
      <c r="T1778" s="7" t="str">
        <f>Tabela813[[#This Row],[NR]]&amp;" - "&amp;Tabela813[[#This Row],[Especificação]]</f>
        <v>2.4.2.1.50.0.1.03 - Transferências de Recursos do Sistema Único de Saúde - SUS - Transferências dos Estados Decorrentes de Emendas Parlamentares de Bancada</v>
      </c>
    </row>
    <row r="1779" spans="1:20" ht="45" x14ac:dyDescent="0.25">
      <c r="A1779" s="179"/>
      <c r="B1779" s="51"/>
      <c r="C1779" s="22" t="s">
        <v>1546</v>
      </c>
      <c r="D1779" s="22" t="s">
        <v>1547</v>
      </c>
      <c r="E1779" s="22" t="s">
        <v>1546</v>
      </c>
      <c r="F1779" s="22" t="s">
        <v>1546</v>
      </c>
      <c r="G1779" s="22" t="s">
        <v>1543</v>
      </c>
      <c r="H1779" s="22" t="s">
        <v>1540</v>
      </c>
      <c r="I1779" s="22" t="s">
        <v>1540</v>
      </c>
      <c r="J1779" s="22" t="s">
        <v>1543</v>
      </c>
      <c r="K1779" s="20" t="str">
        <f>IF(Tabela813[[#This Row],[C]]&lt;&gt;"",IF(Tabela813[[#This Row],[RED]]&lt;&gt;"",(Tabela813[[#This Row],[RED]] &amp; "."),"") &amp; CONCATENATE(Tabela813[[#This Row],[C]],".",Tabela813[[#This Row],[O]],".",Tabela813[[#This Row],[E]],".",Tabela813[[#This Row],[D1]],".",Tabela813[[#This Row],[D2]],".",Tabela813[[#This Row],[D3]],".",Tabela813[[#This Row],[T]],".",Tabela813[[#This Row],[D4]]),"")</f>
        <v>2.4.2.2.00.0.0.00</v>
      </c>
      <c r="L1779" s="23" t="s">
        <v>448</v>
      </c>
      <c r="M1779" s="20" t="str">
        <f t="shared" si="37"/>
        <v>S</v>
      </c>
      <c r="N1779" s="20">
        <f>IF(VALUE(Tabela813[[#This Row],[RED]]) &gt; 0,1,0) + IF(VALUE(J1779)&gt;0,8,IF(VALUE(I1779)&gt;0,7,IF(VALUE(H1779)&gt;0,6,IF(VALUE(G1779)&gt;0,5,IF(VALUE(F1779)&gt;0,4,IF(VALUE(E1779)&gt;0,3,IF(VALUE(D1779)&gt;0,2,1)))))))</f>
        <v>4</v>
      </c>
      <c r="O1779" s="22" t="s">
        <v>45</v>
      </c>
      <c r="P1779" s="1" t="s">
        <v>743</v>
      </c>
      <c r="Q1779" s="1"/>
      <c r="R1779" s="39"/>
      <c r="S1779" s="154" t="s">
        <v>158</v>
      </c>
      <c r="T1779" s="7" t="str">
        <f>Tabela813[[#This Row],[NR]]&amp;" - "&amp;Tabela813[[#This Row],[Especificação]]</f>
        <v>2.4.2.2.00.0.0.00 - Transferências de Convênios dos Estados e DF e de Suas Entidades</v>
      </c>
    </row>
    <row r="1780" spans="1:20" ht="45" x14ac:dyDescent="0.25">
      <c r="A1780" s="179"/>
      <c r="B1780" s="51"/>
      <c r="C1780" s="22" t="s">
        <v>1546</v>
      </c>
      <c r="D1780" s="22" t="s">
        <v>1547</v>
      </c>
      <c r="E1780" s="22" t="s">
        <v>1546</v>
      </c>
      <c r="F1780" s="22" t="s">
        <v>1546</v>
      </c>
      <c r="G1780" s="22" t="s">
        <v>1570</v>
      </c>
      <c r="H1780" s="22" t="s">
        <v>1540</v>
      </c>
      <c r="I1780" s="22" t="s">
        <v>1540</v>
      </c>
      <c r="J1780" s="22" t="s">
        <v>1543</v>
      </c>
      <c r="K1780" s="20" t="str">
        <f>IF(Tabela813[[#This Row],[C]]&lt;&gt;"",IF(Tabela813[[#This Row],[RED]]&lt;&gt;"",(Tabela813[[#This Row],[RED]] &amp; "."),"") &amp; CONCATENATE(Tabela813[[#This Row],[C]],".",Tabela813[[#This Row],[O]],".",Tabela813[[#This Row],[E]],".",Tabela813[[#This Row],[D1]],".",Tabela813[[#This Row],[D2]],".",Tabela813[[#This Row],[D3]],".",Tabela813[[#This Row],[T]],".",Tabela813[[#This Row],[D4]]),"")</f>
        <v>2.4.2.2.50.0.0.00</v>
      </c>
      <c r="L1780" s="23" t="s">
        <v>6284</v>
      </c>
      <c r="M1780" s="20" t="str">
        <f t="shared" ref="M1780:M1843" si="38">IF(N1780 &lt; N1781,"S","A")</f>
        <v>S</v>
      </c>
      <c r="N1780" s="20">
        <f>IF(VALUE(Tabela813[[#This Row],[RED]]) &gt; 0,1,0) + IF(VALUE(J1780)&gt;0,8,IF(VALUE(I1780)&gt;0,7,IF(VALUE(H1780)&gt;0,6,IF(VALUE(G1780)&gt;0,5,IF(VALUE(F1780)&gt;0,4,IF(VALUE(E1780)&gt;0,3,IF(VALUE(D1780)&gt;0,2,1)))))))</f>
        <v>5</v>
      </c>
      <c r="O1780" s="22" t="s">
        <v>55</v>
      </c>
      <c r="P1780" s="1" t="s">
        <v>745</v>
      </c>
      <c r="Q1780" s="1"/>
      <c r="R1780" s="39"/>
      <c r="S1780" s="154" t="s">
        <v>158</v>
      </c>
      <c r="T1780" s="7" t="str">
        <f>Tabela813[[#This Row],[NR]]&amp;" - "&amp;Tabela813[[#This Row],[Especificação]]</f>
        <v>2.4.2.2.50.0.0.00 - Transferências de Convênios dos Estados para o Sistema Único de Saúde - SUS</v>
      </c>
    </row>
    <row r="1781" spans="1:20" ht="45" x14ac:dyDescent="0.25">
      <c r="A1781" s="179"/>
      <c r="B1781" s="51"/>
      <c r="C1781" s="22" t="s">
        <v>1546</v>
      </c>
      <c r="D1781" s="22" t="s">
        <v>1547</v>
      </c>
      <c r="E1781" s="22" t="s">
        <v>1546</v>
      </c>
      <c r="F1781" s="22" t="s">
        <v>1546</v>
      </c>
      <c r="G1781" s="22" t="s">
        <v>1570</v>
      </c>
      <c r="H1781" s="22" t="s">
        <v>1540</v>
      </c>
      <c r="I1781" s="22" t="s">
        <v>1537</v>
      </c>
      <c r="J1781" s="22" t="s">
        <v>1543</v>
      </c>
      <c r="K1781" s="20" t="str">
        <f>IF(Tabela813[[#This Row],[C]]&lt;&gt;"",IF(Tabela813[[#This Row],[RED]]&lt;&gt;"",(Tabela813[[#This Row],[RED]] &amp; "."),"") &amp; CONCATENATE(Tabela813[[#This Row],[C]],".",Tabela813[[#This Row],[O]],".",Tabela813[[#This Row],[E]],".",Tabela813[[#This Row],[D1]],".",Tabela813[[#This Row],[D2]],".",Tabela813[[#This Row],[D3]],".",Tabela813[[#This Row],[T]],".",Tabela813[[#This Row],[D4]]),"")</f>
        <v>2.4.2.2.50.0.1.00</v>
      </c>
      <c r="L1781" s="23" t="s">
        <v>3915</v>
      </c>
      <c r="M1781" s="20" t="str">
        <f t="shared" si="38"/>
        <v>S</v>
      </c>
      <c r="N1781" s="20">
        <f>IF(VALUE(Tabela813[[#This Row],[RED]]) &gt; 0,1,0) + IF(VALUE(J1781)&gt;0,8,IF(VALUE(I1781)&gt;0,7,IF(VALUE(H1781)&gt;0,6,IF(VALUE(G1781)&gt;0,5,IF(VALUE(F1781)&gt;0,4,IF(VALUE(E1781)&gt;0,3,IF(VALUE(D1781)&gt;0,2,1)))))))</f>
        <v>7</v>
      </c>
      <c r="O1781" s="22" t="s">
        <v>55</v>
      </c>
      <c r="P1781" s="1" t="s">
        <v>745</v>
      </c>
      <c r="Q1781" s="1"/>
      <c r="R1781" s="39"/>
      <c r="S1781" s="154" t="s">
        <v>158</v>
      </c>
      <c r="T1781" s="7" t="str">
        <f>Tabela813[[#This Row],[NR]]&amp;" - "&amp;Tabela813[[#This Row],[Especificação]]</f>
        <v>2.4.2.2.50.0.1.00 - Transferências de Convênios dos Estados para o Sistema Único de Saúde - SUS - Principal</v>
      </c>
    </row>
    <row r="1782" spans="1:20" ht="45" x14ac:dyDescent="0.25">
      <c r="A1782" s="7"/>
      <c r="B1782" s="51"/>
      <c r="C1782" s="22" t="s">
        <v>1546</v>
      </c>
      <c r="D1782" s="22" t="s">
        <v>1547</v>
      </c>
      <c r="E1782" s="22" t="s">
        <v>1546</v>
      </c>
      <c r="F1782" s="22" t="s">
        <v>1546</v>
      </c>
      <c r="G1782" s="22" t="s">
        <v>1570</v>
      </c>
      <c r="H1782" s="22" t="s">
        <v>1540</v>
      </c>
      <c r="I1782" s="22" t="s">
        <v>1537</v>
      </c>
      <c r="J1782" s="22" t="s">
        <v>1539</v>
      </c>
      <c r="K1782" s="20" t="str">
        <f>IF(Tabela813[[#This Row],[C]]&lt;&gt;"",IF(Tabela813[[#This Row],[RED]]&lt;&gt;"",(Tabela813[[#This Row],[RED]] &amp; "."),"") &amp; CONCATENATE(Tabela813[[#This Row],[C]],".",Tabela813[[#This Row],[O]],".",Tabela813[[#This Row],[E]],".",Tabela813[[#This Row],[D1]],".",Tabela813[[#This Row],[D2]],".",Tabela813[[#This Row],[D3]],".",Tabela813[[#This Row],[T]],".",Tabela813[[#This Row],[D4]]),"")</f>
        <v>2.4.2.2.50.0.1.01</v>
      </c>
      <c r="L1782" s="23" t="s">
        <v>3915</v>
      </c>
      <c r="M1782" s="20" t="str">
        <f t="shared" si="38"/>
        <v>A</v>
      </c>
      <c r="N1782" s="20">
        <f>IF(VALUE(Tabela813[[#This Row],[RED]]) &gt; 0,1,0) + IF(VALUE(J1782)&gt;0,8,IF(VALUE(I1782)&gt;0,7,IF(VALUE(H1782)&gt;0,6,IF(VALUE(G1782)&gt;0,5,IF(VALUE(F1782)&gt;0,4,IF(VALUE(E1782)&gt;0,3,IF(VALUE(D1782)&gt;0,2,1)))))))</f>
        <v>8</v>
      </c>
      <c r="O1782" s="22" t="s">
        <v>3107</v>
      </c>
      <c r="P1782" s="1" t="s">
        <v>745</v>
      </c>
      <c r="Q1782" s="1"/>
      <c r="R1782" s="39"/>
      <c r="S1782" s="154" t="s">
        <v>158</v>
      </c>
      <c r="T1782" s="7" t="str">
        <f>Tabela813[[#This Row],[NR]]&amp;" - "&amp;Tabela813[[#This Row],[Especificação]]</f>
        <v>2.4.2.2.50.0.1.01 - Transferências de Convênios dos Estados para o Sistema Único de Saúde - SUS - Principal</v>
      </c>
    </row>
    <row r="1783" spans="1:20" ht="45" x14ac:dyDescent="0.25">
      <c r="A1783" s="179"/>
      <c r="B1783" s="51"/>
      <c r="C1783" s="22" t="s">
        <v>1546</v>
      </c>
      <c r="D1783" s="22" t="s">
        <v>1547</v>
      </c>
      <c r="E1783" s="22" t="s">
        <v>1546</v>
      </c>
      <c r="F1783" s="22" t="s">
        <v>1546</v>
      </c>
      <c r="G1783" s="22" t="s">
        <v>1570</v>
      </c>
      <c r="H1783" s="22" t="s">
        <v>1540</v>
      </c>
      <c r="I1783" s="22" t="s">
        <v>1537</v>
      </c>
      <c r="J1783" s="22" t="s">
        <v>1541</v>
      </c>
      <c r="K1783" s="20" t="str">
        <f>IF(Tabela813[[#This Row],[C]]&lt;&gt;"",IF(Tabela813[[#This Row],[RED]]&lt;&gt;"",(Tabela813[[#This Row],[RED]] &amp; "."),"") &amp; CONCATENATE(Tabela813[[#This Row],[C]],".",Tabela813[[#This Row],[O]],".",Tabela813[[#This Row],[E]],".",Tabela813[[#This Row],[D1]],".",Tabela813[[#This Row],[D2]],".",Tabela813[[#This Row],[D3]],".",Tabela813[[#This Row],[T]],".",Tabela813[[#This Row],[D4]]),"")</f>
        <v>2.4.2.2.50.0.1.02</v>
      </c>
      <c r="L1783" s="23" t="s">
        <v>4525</v>
      </c>
      <c r="M1783" s="20" t="str">
        <f t="shared" si="38"/>
        <v>A</v>
      </c>
      <c r="N1783" s="20">
        <f>IF(VALUE(Tabela813[[#This Row],[RED]]) &gt; 0,1,0) + IF(VALUE(J1783)&gt;0,8,IF(VALUE(I1783)&gt;0,7,IF(VALUE(H1783)&gt;0,6,IF(VALUE(G1783)&gt;0,5,IF(VALUE(F1783)&gt;0,4,IF(VALUE(E1783)&gt;0,3,IF(VALUE(D1783)&gt;0,2,1)))))))</f>
        <v>8</v>
      </c>
      <c r="O1783" s="22" t="s">
        <v>3107</v>
      </c>
      <c r="P1783" s="1" t="s">
        <v>4507</v>
      </c>
      <c r="Q1783" s="1"/>
      <c r="R1783" s="39"/>
      <c r="S1783" s="154" t="s">
        <v>158</v>
      </c>
      <c r="T1783" s="7" t="str">
        <f>Tabela813[[#This Row],[NR]]&amp;" - "&amp;Tabela813[[#This Row],[Especificação]]</f>
        <v>2.4.2.2.50.0.1.02 - Transferências de Convênios dos Estados para o Sistema Único de Saúde - SUS - Transferências dos Estados Decorrentes de Emendas Parlamentares Individuais</v>
      </c>
    </row>
    <row r="1784" spans="1:20" ht="45" x14ac:dyDescent="0.25">
      <c r="A1784" s="179"/>
      <c r="B1784" s="51"/>
      <c r="C1784" s="22" t="s">
        <v>1546</v>
      </c>
      <c r="D1784" s="22" t="s">
        <v>1547</v>
      </c>
      <c r="E1784" s="22" t="s">
        <v>1546</v>
      </c>
      <c r="F1784" s="22" t="s">
        <v>1546</v>
      </c>
      <c r="G1784" s="22" t="s">
        <v>1570</v>
      </c>
      <c r="H1784" s="22" t="s">
        <v>1540</v>
      </c>
      <c r="I1784" s="22" t="s">
        <v>1537</v>
      </c>
      <c r="J1784" s="22" t="s">
        <v>1550</v>
      </c>
      <c r="K1784" s="20" t="str">
        <f>IF(Tabela813[[#This Row],[C]]&lt;&gt;"",IF(Tabela813[[#This Row],[RED]]&lt;&gt;"",(Tabela813[[#This Row],[RED]] &amp; "."),"") &amp; CONCATENATE(Tabela813[[#This Row],[C]],".",Tabela813[[#This Row],[O]],".",Tabela813[[#This Row],[E]],".",Tabela813[[#This Row],[D1]],".",Tabela813[[#This Row],[D2]],".",Tabela813[[#This Row],[D3]],".",Tabela813[[#This Row],[T]],".",Tabela813[[#This Row],[D4]]),"")</f>
        <v>2.4.2.2.50.0.1.03</v>
      </c>
      <c r="L1784" s="1" t="s">
        <v>3916</v>
      </c>
      <c r="M1784" s="20" t="str">
        <f t="shared" si="38"/>
        <v>A</v>
      </c>
      <c r="N1784" s="20">
        <f>IF(VALUE(Tabela813[[#This Row],[RED]]) &gt; 0,1,0) + IF(VALUE(J1784)&gt;0,8,IF(VALUE(I1784)&gt;0,7,IF(VALUE(H1784)&gt;0,6,IF(VALUE(G1784)&gt;0,5,IF(VALUE(F1784)&gt;0,4,IF(VALUE(E1784)&gt;0,3,IF(VALUE(D1784)&gt;0,2,1)))))))</f>
        <v>8</v>
      </c>
      <c r="O1784" s="22" t="s">
        <v>3107</v>
      </c>
      <c r="P1784" s="1" t="s">
        <v>4508</v>
      </c>
      <c r="Q1784" s="1"/>
      <c r="R1784" s="39"/>
      <c r="S1784" s="154" t="s">
        <v>158</v>
      </c>
      <c r="T1784" s="7" t="str">
        <f>Tabela813[[#This Row],[NR]]&amp;" - "&amp;Tabela813[[#This Row],[Especificação]]</f>
        <v>2.4.2.2.50.0.1.03 - Transferências de Convênios dos Estados para o Sistema Único de Saúde - SUS - Transferências dos Estados Decorrentes de Emendas Parlamentares de Bancada</v>
      </c>
    </row>
    <row r="1785" spans="1:20" ht="30" x14ac:dyDescent="0.25">
      <c r="A1785" s="179"/>
      <c r="B1785" s="51"/>
      <c r="C1785" s="22" t="s">
        <v>1546</v>
      </c>
      <c r="D1785" s="22" t="s">
        <v>1547</v>
      </c>
      <c r="E1785" s="22" t="s">
        <v>1546</v>
      </c>
      <c r="F1785" s="22" t="s">
        <v>1546</v>
      </c>
      <c r="G1785" s="22" t="s">
        <v>1575</v>
      </c>
      <c r="H1785" s="22" t="s">
        <v>1540</v>
      </c>
      <c r="I1785" s="22" t="s">
        <v>1540</v>
      </c>
      <c r="J1785" s="22" t="s">
        <v>1543</v>
      </c>
      <c r="K1785" s="20" t="str">
        <f>IF(Tabela813[[#This Row],[C]]&lt;&gt;"",IF(Tabela813[[#This Row],[RED]]&lt;&gt;"",(Tabela813[[#This Row],[RED]] &amp; "."),"") &amp; CONCATENATE(Tabela813[[#This Row],[C]],".",Tabela813[[#This Row],[O]],".",Tabela813[[#This Row],[E]],".",Tabela813[[#This Row],[D1]],".",Tabela813[[#This Row],[D2]],".",Tabela813[[#This Row],[D3]],".",Tabela813[[#This Row],[T]],".",Tabela813[[#This Row],[D4]]),"")</f>
        <v>2.4.2.2.51.0.0.00</v>
      </c>
      <c r="L1785" s="1" t="s">
        <v>452</v>
      </c>
      <c r="M1785" s="20" t="str">
        <f t="shared" si="38"/>
        <v>S</v>
      </c>
      <c r="N1785" s="20">
        <f>IF(VALUE(Tabela813[[#This Row],[RED]]) &gt; 0,1,0) + IF(VALUE(J1785)&gt;0,8,IF(VALUE(I1785)&gt;0,7,IF(VALUE(H1785)&gt;0,6,IF(VALUE(G1785)&gt;0,5,IF(VALUE(F1785)&gt;0,4,IF(VALUE(E1785)&gt;0,3,IF(VALUE(D1785)&gt;0,2,1)))))))</f>
        <v>5</v>
      </c>
      <c r="O1785" s="22" t="s">
        <v>55</v>
      </c>
      <c r="P1785" s="1" t="s">
        <v>747</v>
      </c>
      <c r="Q1785" s="1"/>
      <c r="R1785" s="39"/>
      <c r="S1785" s="154" t="s">
        <v>158</v>
      </c>
      <c r="T1785" s="7" t="str">
        <f>Tabela813[[#This Row],[NR]]&amp;" - "&amp;Tabela813[[#This Row],[Especificação]]</f>
        <v>2.4.2.2.51.0.0.00 - Transferências de Convênios dos Estados Destinadas a Programas de Educação</v>
      </c>
    </row>
    <row r="1786" spans="1:20" ht="30" x14ac:dyDescent="0.25">
      <c r="A1786" s="179"/>
      <c r="B1786" s="51"/>
      <c r="C1786" s="22" t="s">
        <v>1546</v>
      </c>
      <c r="D1786" s="22" t="s">
        <v>1547</v>
      </c>
      <c r="E1786" s="22" t="s">
        <v>1546</v>
      </c>
      <c r="F1786" s="22" t="s">
        <v>1546</v>
      </c>
      <c r="G1786" s="22" t="s">
        <v>1575</v>
      </c>
      <c r="H1786" s="22" t="s">
        <v>1540</v>
      </c>
      <c r="I1786" s="22" t="s">
        <v>1537</v>
      </c>
      <c r="J1786" s="22" t="s">
        <v>1543</v>
      </c>
      <c r="K1786" s="20" t="str">
        <f>IF(Tabela813[[#This Row],[C]]&lt;&gt;"",IF(Tabela813[[#This Row],[RED]]&lt;&gt;"",(Tabela813[[#This Row],[RED]] &amp; "."),"") &amp; CONCATENATE(Tabela813[[#This Row],[C]],".",Tabela813[[#This Row],[O]],".",Tabela813[[#This Row],[E]],".",Tabela813[[#This Row],[D1]],".",Tabela813[[#This Row],[D2]],".",Tabela813[[#This Row],[D3]],".",Tabela813[[#This Row],[T]],".",Tabela813[[#This Row],[D4]]),"")</f>
        <v>2.4.2.2.51.0.1.00</v>
      </c>
      <c r="L1786" s="1" t="s">
        <v>1363</v>
      </c>
      <c r="M1786" s="20" t="str">
        <f t="shared" si="38"/>
        <v>S</v>
      </c>
      <c r="N1786" s="20">
        <f>IF(VALUE(Tabela813[[#This Row],[RED]]) &gt; 0,1,0) + IF(VALUE(J1786)&gt;0,8,IF(VALUE(I1786)&gt;0,7,IF(VALUE(H1786)&gt;0,6,IF(VALUE(G1786)&gt;0,5,IF(VALUE(F1786)&gt;0,4,IF(VALUE(E1786)&gt;0,3,IF(VALUE(D1786)&gt;0,2,1)))))))</f>
        <v>7</v>
      </c>
      <c r="O1786" s="22" t="s">
        <v>55</v>
      </c>
      <c r="P1786" s="1" t="s">
        <v>747</v>
      </c>
      <c r="Q1786" s="1"/>
      <c r="R1786" s="39"/>
      <c r="S1786" s="154" t="s">
        <v>158</v>
      </c>
      <c r="T1786" s="7" t="str">
        <f>Tabela813[[#This Row],[NR]]&amp;" - "&amp;Tabela813[[#This Row],[Especificação]]</f>
        <v>2.4.2.2.51.0.1.00 - Transferências de Convênios dos Estados Destinadas a Programas de Educação - Principal</v>
      </c>
    </row>
    <row r="1787" spans="1:20" ht="30" x14ac:dyDescent="0.25">
      <c r="A1787" s="179"/>
      <c r="B1787" s="51"/>
      <c r="C1787" s="22" t="s">
        <v>1546</v>
      </c>
      <c r="D1787" s="22" t="s">
        <v>1547</v>
      </c>
      <c r="E1787" s="22" t="s">
        <v>1546</v>
      </c>
      <c r="F1787" s="22" t="s">
        <v>1546</v>
      </c>
      <c r="G1787" s="22" t="s">
        <v>1575</v>
      </c>
      <c r="H1787" s="22" t="s">
        <v>1540</v>
      </c>
      <c r="I1787" s="22" t="s">
        <v>1537</v>
      </c>
      <c r="J1787" s="22" t="s">
        <v>1539</v>
      </c>
      <c r="K1787" s="20" t="str">
        <f>IF(Tabela813[[#This Row],[C]]&lt;&gt;"",IF(Tabela813[[#This Row],[RED]]&lt;&gt;"",(Tabela813[[#This Row],[RED]] &amp; "."),"") &amp; CONCATENATE(Tabela813[[#This Row],[C]],".",Tabela813[[#This Row],[O]],".",Tabela813[[#This Row],[E]],".",Tabela813[[#This Row],[D1]],".",Tabela813[[#This Row],[D2]],".",Tabela813[[#This Row],[D3]],".",Tabela813[[#This Row],[T]],".",Tabela813[[#This Row],[D4]]),"")</f>
        <v>2.4.2.2.51.0.1.01</v>
      </c>
      <c r="L1787" s="1" t="s">
        <v>1363</v>
      </c>
      <c r="M1787" s="20" t="str">
        <f t="shared" si="38"/>
        <v>A</v>
      </c>
      <c r="N1787" s="20">
        <f>IF(VALUE(Tabela813[[#This Row],[RED]]) &gt; 0,1,0) + IF(VALUE(J1787)&gt;0,8,IF(VALUE(I1787)&gt;0,7,IF(VALUE(H1787)&gt;0,6,IF(VALUE(G1787)&gt;0,5,IF(VALUE(F1787)&gt;0,4,IF(VALUE(E1787)&gt;0,3,IF(VALUE(D1787)&gt;0,2,1)))))))</f>
        <v>8</v>
      </c>
      <c r="O1787" s="22" t="s">
        <v>3107</v>
      </c>
      <c r="P1787" s="1" t="s">
        <v>747</v>
      </c>
      <c r="Q1787" s="1"/>
      <c r="R1787" s="39"/>
      <c r="S1787" s="154" t="s">
        <v>158</v>
      </c>
      <c r="T1787" s="7" t="str">
        <f>Tabela813[[#This Row],[NR]]&amp;" - "&amp;Tabela813[[#This Row],[Especificação]]</f>
        <v>2.4.2.2.51.0.1.01 - Transferências de Convênios dos Estados Destinadas a Programas de Educação - Principal</v>
      </c>
    </row>
    <row r="1788" spans="1:20" ht="45" x14ac:dyDescent="0.25">
      <c r="A1788" s="179"/>
      <c r="B1788" s="51"/>
      <c r="C1788" s="22" t="s">
        <v>1546</v>
      </c>
      <c r="D1788" s="22" t="s">
        <v>1547</v>
      </c>
      <c r="E1788" s="22" t="s">
        <v>1546</v>
      </c>
      <c r="F1788" s="22" t="s">
        <v>1546</v>
      </c>
      <c r="G1788" s="22" t="s">
        <v>1575</v>
      </c>
      <c r="H1788" s="22" t="s">
        <v>1540</v>
      </c>
      <c r="I1788" s="22" t="s">
        <v>1537</v>
      </c>
      <c r="J1788" s="22" t="s">
        <v>1541</v>
      </c>
      <c r="K1788" s="20" t="str">
        <f>IF(Tabela813[[#This Row],[C]]&lt;&gt;"",IF(Tabela813[[#This Row],[RED]]&lt;&gt;"",(Tabela813[[#This Row],[RED]] &amp; "."),"") &amp; CONCATENATE(Tabela813[[#This Row],[C]],".",Tabela813[[#This Row],[O]],".",Tabela813[[#This Row],[E]],".",Tabela813[[#This Row],[D1]],".",Tabela813[[#This Row],[D2]],".",Tabela813[[#This Row],[D3]],".",Tabela813[[#This Row],[T]],".",Tabela813[[#This Row],[D4]]),"")</f>
        <v>2.4.2.2.51.0.1.02</v>
      </c>
      <c r="L1788" s="1" t="s">
        <v>6214</v>
      </c>
      <c r="M1788" s="20" t="str">
        <f t="shared" si="38"/>
        <v>A</v>
      </c>
      <c r="N1788" s="20">
        <f>IF(VALUE(Tabela813[[#This Row],[RED]]) &gt; 0,1,0) + IF(VALUE(J1788)&gt;0,8,IF(VALUE(I1788)&gt;0,7,IF(VALUE(H1788)&gt;0,6,IF(VALUE(G1788)&gt;0,5,IF(VALUE(F1788)&gt;0,4,IF(VALUE(E1788)&gt;0,3,IF(VALUE(D1788)&gt;0,2,1)))))))</f>
        <v>8</v>
      </c>
      <c r="O1788" s="22" t="s">
        <v>3107</v>
      </c>
      <c r="P1788" s="1" t="s">
        <v>4507</v>
      </c>
      <c r="Q1788" s="1"/>
      <c r="R1788" s="39"/>
      <c r="S1788" s="154" t="s">
        <v>158</v>
      </c>
      <c r="T1788" s="7" t="str">
        <f>Tabela813[[#This Row],[NR]]&amp;" - "&amp;Tabela813[[#This Row],[Especificação]]</f>
        <v>2.4.2.2.51.0.1.02 - Transferências de Convênios dos Estados Destinadas a Programas de Educação - Transferências dos Estados Decorrentes de Emendas Parlamentares Individuais</v>
      </c>
    </row>
    <row r="1789" spans="1:20" ht="45" x14ac:dyDescent="0.25">
      <c r="A1789" s="179"/>
      <c r="B1789" s="51"/>
      <c r="C1789" s="22" t="s">
        <v>1546</v>
      </c>
      <c r="D1789" s="22" t="s">
        <v>1547</v>
      </c>
      <c r="E1789" s="22" t="s">
        <v>1546</v>
      </c>
      <c r="F1789" s="22" t="s">
        <v>1546</v>
      </c>
      <c r="G1789" s="22" t="s">
        <v>1575</v>
      </c>
      <c r="H1789" s="22" t="s">
        <v>1540</v>
      </c>
      <c r="I1789" s="22" t="s">
        <v>1537</v>
      </c>
      <c r="J1789" s="22" t="s">
        <v>1550</v>
      </c>
      <c r="K1789" s="20" t="str">
        <f>IF(Tabela813[[#This Row],[C]]&lt;&gt;"",IF(Tabela813[[#This Row],[RED]]&lt;&gt;"",(Tabela813[[#This Row],[RED]] &amp; "."),"") &amp; CONCATENATE(Tabela813[[#This Row],[C]],".",Tabela813[[#This Row],[O]],".",Tabela813[[#This Row],[E]],".",Tabela813[[#This Row],[D1]],".",Tabela813[[#This Row],[D2]],".",Tabela813[[#This Row],[D3]],".",Tabela813[[#This Row],[T]],".",Tabela813[[#This Row],[D4]]),"")</f>
        <v>2.4.2.2.51.0.1.03</v>
      </c>
      <c r="L1789" s="23" t="s">
        <v>3827</v>
      </c>
      <c r="M1789" s="20" t="str">
        <f t="shared" si="38"/>
        <v>A</v>
      </c>
      <c r="N1789" s="20">
        <f>IF(VALUE(Tabela813[[#This Row],[RED]]) &gt; 0,1,0) + IF(VALUE(J1789)&gt;0,8,IF(VALUE(I1789)&gt;0,7,IF(VALUE(H1789)&gt;0,6,IF(VALUE(G1789)&gt;0,5,IF(VALUE(F1789)&gt;0,4,IF(VALUE(E1789)&gt;0,3,IF(VALUE(D1789)&gt;0,2,1)))))))</f>
        <v>8</v>
      </c>
      <c r="O1789" s="22" t="s">
        <v>3107</v>
      </c>
      <c r="P1789" s="1" t="s">
        <v>4508</v>
      </c>
      <c r="Q1789" s="1"/>
      <c r="R1789" s="39"/>
      <c r="S1789" s="154" t="s">
        <v>158</v>
      </c>
      <c r="T1789" s="7" t="str">
        <f>Tabela813[[#This Row],[NR]]&amp;" - "&amp;Tabela813[[#This Row],[Especificação]]</f>
        <v>2.4.2.2.51.0.1.03 - Transferências de Convênios dos Estados Destinadas a Programas de Educação - Transferências dos Estados Decorrentes de Emendas Parlamentares de Bancada</v>
      </c>
    </row>
    <row r="1790" spans="1:20" ht="45" x14ac:dyDescent="0.25">
      <c r="A1790" s="179"/>
      <c r="B1790" s="51"/>
      <c r="C1790" s="22" t="s">
        <v>1546</v>
      </c>
      <c r="D1790" s="22" t="s">
        <v>1547</v>
      </c>
      <c r="E1790" s="22" t="s">
        <v>1546</v>
      </c>
      <c r="F1790" s="22" t="s">
        <v>1546</v>
      </c>
      <c r="G1790" s="22" t="s">
        <v>1577</v>
      </c>
      <c r="H1790" s="22" t="s">
        <v>1540</v>
      </c>
      <c r="I1790" s="22" t="s">
        <v>1540</v>
      </c>
      <c r="J1790" s="22" t="s">
        <v>1543</v>
      </c>
      <c r="K1790" s="20" t="str">
        <f>IF(Tabela813[[#This Row],[C]]&lt;&gt;"",IF(Tabela813[[#This Row],[RED]]&lt;&gt;"",(Tabela813[[#This Row],[RED]] &amp; "."),"") &amp; CONCATENATE(Tabela813[[#This Row],[C]],".",Tabela813[[#This Row],[O]],".",Tabela813[[#This Row],[E]],".",Tabela813[[#This Row],[D1]],".",Tabela813[[#This Row],[D2]],".",Tabela813[[#This Row],[D3]],".",Tabela813[[#This Row],[T]],".",Tabela813[[#This Row],[D4]]),"")</f>
        <v>2.4.2.2.52.0.0.00</v>
      </c>
      <c r="L1790" s="23" t="s">
        <v>3917</v>
      </c>
      <c r="M1790" s="20" t="str">
        <f t="shared" si="38"/>
        <v>S</v>
      </c>
      <c r="N1790" s="20">
        <f>IF(VALUE(Tabela813[[#This Row],[RED]]) &gt; 0,1,0) + IF(VALUE(J1790)&gt;0,8,IF(VALUE(I1790)&gt;0,7,IF(VALUE(H1790)&gt;0,6,IF(VALUE(G1790)&gt;0,5,IF(VALUE(F1790)&gt;0,4,IF(VALUE(E1790)&gt;0,3,IF(VALUE(D1790)&gt;0,2,1)))))))</f>
        <v>5</v>
      </c>
      <c r="O1790" s="22" t="s">
        <v>55</v>
      </c>
      <c r="P1790" s="1" t="s">
        <v>749</v>
      </c>
      <c r="Q1790" s="1"/>
      <c r="R1790" s="39"/>
      <c r="S1790" s="154" t="s">
        <v>158</v>
      </c>
      <c r="T1790" s="7" t="str">
        <f>Tabela813[[#This Row],[NR]]&amp;" - "&amp;Tabela813[[#This Row],[Especificação]]</f>
        <v>2.4.2.2.52.0.0.00 - Transferências de Convênios dos Estados Destinadas a Programas de Saneamento Básico</v>
      </c>
    </row>
    <row r="1791" spans="1:20" ht="45" x14ac:dyDescent="0.25">
      <c r="A1791" s="179"/>
      <c r="B1791" s="51"/>
      <c r="C1791" s="22" t="s">
        <v>1546</v>
      </c>
      <c r="D1791" s="22" t="s">
        <v>1547</v>
      </c>
      <c r="E1791" s="22" t="s">
        <v>1546</v>
      </c>
      <c r="F1791" s="22" t="s">
        <v>1546</v>
      </c>
      <c r="G1791" s="22" t="s">
        <v>1577</v>
      </c>
      <c r="H1791" s="22" t="s">
        <v>1540</v>
      </c>
      <c r="I1791" s="22" t="s">
        <v>1537</v>
      </c>
      <c r="J1791" s="22" t="s">
        <v>1543</v>
      </c>
      <c r="K1791" s="20" t="str">
        <f>IF(Tabela813[[#This Row],[C]]&lt;&gt;"",IF(Tabela813[[#This Row],[RED]]&lt;&gt;"",(Tabela813[[#This Row],[RED]] &amp; "."),"") &amp; CONCATENATE(Tabela813[[#This Row],[C]],".",Tabela813[[#This Row],[O]],".",Tabela813[[#This Row],[E]],".",Tabela813[[#This Row],[D1]],".",Tabela813[[#This Row],[D2]],".",Tabela813[[#This Row],[D3]],".",Tabela813[[#This Row],[T]],".",Tabela813[[#This Row],[D4]]),"")</f>
        <v>2.4.2.2.52.0.1.00</v>
      </c>
      <c r="L1791" s="23" t="s">
        <v>3918</v>
      </c>
      <c r="M1791" s="20" t="str">
        <f t="shared" si="38"/>
        <v>S</v>
      </c>
      <c r="N1791" s="20">
        <f>IF(VALUE(Tabela813[[#This Row],[RED]]) &gt; 0,1,0) + IF(VALUE(J1791)&gt;0,8,IF(VALUE(I1791)&gt;0,7,IF(VALUE(H1791)&gt;0,6,IF(VALUE(G1791)&gt;0,5,IF(VALUE(F1791)&gt;0,4,IF(VALUE(E1791)&gt;0,3,IF(VALUE(D1791)&gt;0,2,1)))))))</f>
        <v>7</v>
      </c>
      <c r="O1791" s="22" t="s">
        <v>55</v>
      </c>
      <c r="P1791" s="1" t="s">
        <v>749</v>
      </c>
      <c r="Q1791" s="1"/>
      <c r="R1791" s="39"/>
      <c r="S1791" s="154" t="s">
        <v>158</v>
      </c>
      <c r="T1791" s="7" t="str">
        <f>Tabela813[[#This Row],[NR]]&amp;" - "&amp;Tabela813[[#This Row],[Especificação]]</f>
        <v>2.4.2.2.52.0.1.00 - Transferências de Convênios dos Estados Destinadas a Programas de Saneamento Básico - Principal</v>
      </c>
    </row>
    <row r="1792" spans="1:20" ht="45" x14ac:dyDescent="0.25">
      <c r="A1792" s="179"/>
      <c r="B1792" s="51"/>
      <c r="C1792" s="22" t="s">
        <v>1546</v>
      </c>
      <c r="D1792" s="22" t="s">
        <v>1547</v>
      </c>
      <c r="E1792" s="22" t="s">
        <v>1546</v>
      </c>
      <c r="F1792" s="22" t="s">
        <v>1546</v>
      </c>
      <c r="G1792" s="22" t="s">
        <v>1577</v>
      </c>
      <c r="H1792" s="22" t="s">
        <v>1540</v>
      </c>
      <c r="I1792" s="22" t="s">
        <v>1537</v>
      </c>
      <c r="J1792" s="22" t="s">
        <v>1539</v>
      </c>
      <c r="K1792" s="20" t="str">
        <f>IF(Tabela813[[#This Row],[C]]&lt;&gt;"",IF(Tabela813[[#This Row],[RED]]&lt;&gt;"",(Tabela813[[#This Row],[RED]] &amp; "."),"") &amp; CONCATENATE(Tabela813[[#This Row],[C]],".",Tabela813[[#This Row],[O]],".",Tabela813[[#This Row],[E]],".",Tabela813[[#This Row],[D1]],".",Tabela813[[#This Row],[D2]],".",Tabela813[[#This Row],[D3]],".",Tabela813[[#This Row],[T]],".",Tabela813[[#This Row],[D4]]),"")</f>
        <v>2.4.2.2.52.0.1.01</v>
      </c>
      <c r="L1792" s="23" t="s">
        <v>3918</v>
      </c>
      <c r="M1792" s="20" t="str">
        <f t="shared" si="38"/>
        <v>A</v>
      </c>
      <c r="N1792" s="20">
        <f>IF(VALUE(Tabela813[[#This Row],[RED]]) &gt; 0,1,0) + IF(VALUE(J1792)&gt;0,8,IF(VALUE(I1792)&gt;0,7,IF(VALUE(H1792)&gt;0,6,IF(VALUE(G1792)&gt;0,5,IF(VALUE(F1792)&gt;0,4,IF(VALUE(E1792)&gt;0,3,IF(VALUE(D1792)&gt;0,2,1)))))))</f>
        <v>8</v>
      </c>
      <c r="O1792" s="22" t="s">
        <v>3107</v>
      </c>
      <c r="P1792" s="1" t="s">
        <v>749</v>
      </c>
      <c r="Q1792" s="1"/>
      <c r="R1792" s="39"/>
      <c r="S1792" s="154" t="s">
        <v>158</v>
      </c>
      <c r="T1792" s="7" t="str">
        <f>Tabela813[[#This Row],[NR]]&amp;" - "&amp;Tabela813[[#This Row],[Especificação]]</f>
        <v>2.4.2.2.52.0.1.01 - Transferências de Convênios dos Estados Destinadas a Programas de Saneamento Básico - Principal</v>
      </c>
    </row>
    <row r="1793" spans="1:20" ht="45" x14ac:dyDescent="0.25">
      <c r="A1793" s="179"/>
      <c r="B1793" s="51"/>
      <c r="C1793" s="22" t="s">
        <v>1546</v>
      </c>
      <c r="D1793" s="22" t="s">
        <v>1547</v>
      </c>
      <c r="E1793" s="22" t="s">
        <v>1546</v>
      </c>
      <c r="F1793" s="22" t="s">
        <v>1546</v>
      </c>
      <c r="G1793" s="22" t="s">
        <v>1577</v>
      </c>
      <c r="H1793" s="22" t="s">
        <v>1540</v>
      </c>
      <c r="I1793" s="22" t="s">
        <v>1537</v>
      </c>
      <c r="J1793" s="22" t="s">
        <v>1541</v>
      </c>
      <c r="K1793" s="20" t="str">
        <f>IF(Tabela813[[#This Row],[C]]&lt;&gt;"",IF(Tabela813[[#This Row],[RED]]&lt;&gt;"",(Tabela813[[#This Row],[RED]] &amp; "."),"") &amp; CONCATENATE(Tabela813[[#This Row],[C]],".",Tabela813[[#This Row],[O]],".",Tabela813[[#This Row],[E]],".",Tabela813[[#This Row],[D1]],".",Tabela813[[#This Row],[D2]],".",Tabela813[[#This Row],[D3]],".",Tabela813[[#This Row],[T]],".",Tabela813[[#This Row],[D4]]),"")</f>
        <v>2.4.2.2.52.0.1.02</v>
      </c>
      <c r="L1793" s="23" t="s">
        <v>4526</v>
      </c>
      <c r="M1793" s="20" t="str">
        <f t="shared" si="38"/>
        <v>A</v>
      </c>
      <c r="N1793" s="20">
        <f>IF(VALUE(Tabela813[[#This Row],[RED]]) &gt; 0,1,0) + IF(VALUE(J1793)&gt;0,8,IF(VALUE(I1793)&gt;0,7,IF(VALUE(H1793)&gt;0,6,IF(VALUE(G1793)&gt;0,5,IF(VALUE(F1793)&gt;0,4,IF(VALUE(E1793)&gt;0,3,IF(VALUE(D1793)&gt;0,2,1)))))))</f>
        <v>8</v>
      </c>
      <c r="O1793" s="22" t="s">
        <v>3107</v>
      </c>
      <c r="P1793" s="1" t="s">
        <v>4507</v>
      </c>
      <c r="Q1793" s="1"/>
      <c r="R1793" s="39"/>
      <c r="S1793" s="154" t="s">
        <v>158</v>
      </c>
      <c r="T1793" s="7" t="str">
        <f>Tabela813[[#This Row],[NR]]&amp;" - "&amp;Tabela813[[#This Row],[Especificação]]</f>
        <v>2.4.2.2.52.0.1.02 - Transferências de Convênios dos Estados Destinadas a Programas de Saneamento Básico - Transferências dos Estados Decorrentes de Emendas Parlamentares Individuais</v>
      </c>
    </row>
    <row r="1794" spans="1:20" ht="45" x14ac:dyDescent="0.25">
      <c r="A1794" s="7"/>
      <c r="B1794" s="51"/>
      <c r="C1794" s="22" t="s">
        <v>1546</v>
      </c>
      <c r="D1794" s="22" t="s">
        <v>1547</v>
      </c>
      <c r="E1794" s="22" t="s">
        <v>1546</v>
      </c>
      <c r="F1794" s="22" t="s">
        <v>1546</v>
      </c>
      <c r="G1794" s="22" t="s">
        <v>1577</v>
      </c>
      <c r="H1794" s="22" t="s">
        <v>1540</v>
      </c>
      <c r="I1794" s="22" t="s">
        <v>1537</v>
      </c>
      <c r="J1794" s="22" t="s">
        <v>1550</v>
      </c>
      <c r="K1794" s="20" t="str">
        <f>IF(Tabela813[[#This Row],[C]]&lt;&gt;"",IF(Tabela813[[#This Row],[RED]]&lt;&gt;"",(Tabela813[[#This Row],[RED]] &amp; "."),"") &amp; CONCATENATE(Tabela813[[#This Row],[C]],".",Tabela813[[#This Row],[O]],".",Tabela813[[#This Row],[E]],".",Tabela813[[#This Row],[D1]],".",Tabela813[[#This Row],[D2]],".",Tabela813[[#This Row],[D3]],".",Tabela813[[#This Row],[T]],".",Tabela813[[#This Row],[D4]]),"")</f>
        <v>2.4.2.2.52.0.1.03</v>
      </c>
      <c r="L1794" s="23" t="s">
        <v>3919</v>
      </c>
      <c r="M1794" s="20" t="str">
        <f t="shared" si="38"/>
        <v>A</v>
      </c>
      <c r="N1794" s="20">
        <f>IF(VALUE(Tabela813[[#This Row],[RED]]) &gt; 0,1,0) + IF(VALUE(J1794)&gt;0,8,IF(VALUE(I1794)&gt;0,7,IF(VALUE(H1794)&gt;0,6,IF(VALUE(G1794)&gt;0,5,IF(VALUE(F1794)&gt;0,4,IF(VALUE(E1794)&gt;0,3,IF(VALUE(D1794)&gt;0,2,1)))))))</f>
        <v>8</v>
      </c>
      <c r="O1794" s="22" t="s">
        <v>3107</v>
      </c>
      <c r="P1794" s="1" t="s">
        <v>4508</v>
      </c>
      <c r="Q1794" s="1"/>
      <c r="R1794" s="39"/>
      <c r="S1794" s="154" t="s">
        <v>158</v>
      </c>
      <c r="T1794" s="7" t="str">
        <f>Tabela813[[#This Row],[NR]]&amp;" - "&amp;Tabela813[[#This Row],[Especificação]]</f>
        <v>2.4.2.2.52.0.1.03 - Transferências de Convênios dos Estados Destinadas a Programas de Saneamento Básico - Transferências dos Estados Decorrentes de Emendas Parlamentares de Bancada</v>
      </c>
    </row>
    <row r="1795" spans="1:20" ht="75" x14ac:dyDescent="0.25">
      <c r="A1795" s="179"/>
      <c r="B1795" s="51"/>
      <c r="C1795" s="22" t="s">
        <v>1546</v>
      </c>
      <c r="D1795" s="22" t="s">
        <v>1547</v>
      </c>
      <c r="E1795" s="22" t="s">
        <v>1546</v>
      </c>
      <c r="F1795" s="22" t="s">
        <v>1546</v>
      </c>
      <c r="G1795" s="22" t="s">
        <v>1574</v>
      </c>
      <c r="H1795" s="22" t="s">
        <v>1540</v>
      </c>
      <c r="I1795" s="22" t="s">
        <v>1540</v>
      </c>
      <c r="J1795" s="22" t="s">
        <v>1543</v>
      </c>
      <c r="K1795" s="20" t="str">
        <f>IF(Tabela813[[#This Row],[C]]&lt;&gt;"",IF(Tabela813[[#This Row],[RED]]&lt;&gt;"",(Tabela813[[#This Row],[RED]] &amp; "."),"") &amp; CONCATENATE(Tabela813[[#This Row],[C]],".",Tabela813[[#This Row],[O]],".",Tabela813[[#This Row],[E]],".",Tabela813[[#This Row],[D1]],".",Tabela813[[#This Row],[D2]],".",Tabela813[[#This Row],[D3]],".",Tabela813[[#This Row],[T]],".",Tabela813[[#This Row],[D4]]),"")</f>
        <v>2.4.2.2.53.0.0.00</v>
      </c>
      <c r="L1795" s="23" t="s">
        <v>3920</v>
      </c>
      <c r="M1795" s="20" t="str">
        <f t="shared" si="38"/>
        <v>S</v>
      </c>
      <c r="N1795" s="20">
        <f>IF(VALUE(Tabela813[[#This Row],[RED]]) &gt; 0,1,0) + IF(VALUE(J1795)&gt;0,8,IF(VALUE(I1795)&gt;0,7,IF(VALUE(H1795)&gt;0,6,IF(VALUE(G1795)&gt;0,5,IF(VALUE(F1795)&gt;0,4,IF(VALUE(E1795)&gt;0,3,IF(VALUE(D1795)&gt;0,2,1)))))))</f>
        <v>5</v>
      </c>
      <c r="O1795" s="22" t="s">
        <v>55</v>
      </c>
      <c r="P1795" s="1" t="s">
        <v>751</v>
      </c>
      <c r="Q1795" s="1"/>
      <c r="R1795" s="39"/>
      <c r="S1795" s="154" t="s">
        <v>158</v>
      </c>
      <c r="T1795" s="7" t="str">
        <f>Tabela813[[#This Row],[NR]]&amp;" - "&amp;Tabela813[[#This Row],[Especificação]]</f>
        <v>2.4.2.2.53.0.0.00 - Transferências de Convênios dos Estados Destinadas a Programas de Meio Ambiente</v>
      </c>
    </row>
    <row r="1796" spans="1:20" ht="75" x14ac:dyDescent="0.25">
      <c r="A1796" s="179"/>
      <c r="B1796" s="51"/>
      <c r="C1796" s="22" t="s">
        <v>1546</v>
      </c>
      <c r="D1796" s="22" t="s">
        <v>1547</v>
      </c>
      <c r="E1796" s="22" t="s">
        <v>1546</v>
      </c>
      <c r="F1796" s="22" t="s">
        <v>1546</v>
      </c>
      <c r="G1796" s="22" t="s">
        <v>1574</v>
      </c>
      <c r="H1796" s="22" t="s">
        <v>1540</v>
      </c>
      <c r="I1796" s="22" t="s">
        <v>1537</v>
      </c>
      <c r="J1796" s="22" t="s">
        <v>1543</v>
      </c>
      <c r="K1796" s="20" t="str">
        <f>IF(Tabela813[[#This Row],[C]]&lt;&gt;"",IF(Tabela813[[#This Row],[RED]]&lt;&gt;"",(Tabela813[[#This Row],[RED]] &amp; "."),"") &amp; CONCATENATE(Tabela813[[#This Row],[C]],".",Tabela813[[#This Row],[O]],".",Tabela813[[#This Row],[E]],".",Tabela813[[#This Row],[D1]],".",Tabela813[[#This Row],[D2]],".",Tabela813[[#This Row],[D3]],".",Tabela813[[#This Row],[T]],".",Tabela813[[#This Row],[D4]]),"")</f>
        <v>2.4.2.2.53.0.1.00</v>
      </c>
      <c r="L1796" s="23" t="s">
        <v>3921</v>
      </c>
      <c r="M1796" s="20" t="str">
        <f t="shared" si="38"/>
        <v>S</v>
      </c>
      <c r="N1796" s="20">
        <f>IF(VALUE(Tabela813[[#This Row],[RED]]) &gt; 0,1,0) + IF(VALUE(J1796)&gt;0,8,IF(VALUE(I1796)&gt;0,7,IF(VALUE(H1796)&gt;0,6,IF(VALUE(G1796)&gt;0,5,IF(VALUE(F1796)&gt;0,4,IF(VALUE(E1796)&gt;0,3,IF(VALUE(D1796)&gt;0,2,1)))))))</f>
        <v>7</v>
      </c>
      <c r="O1796" s="22" t="s">
        <v>55</v>
      </c>
      <c r="P1796" s="1" t="s">
        <v>751</v>
      </c>
      <c r="Q1796" s="1"/>
      <c r="R1796" s="39"/>
      <c r="S1796" s="154" t="s">
        <v>158</v>
      </c>
      <c r="T1796" s="7" t="str">
        <f>Tabela813[[#This Row],[NR]]&amp;" - "&amp;Tabela813[[#This Row],[Especificação]]</f>
        <v>2.4.2.2.53.0.1.00 - Transferências de Convênios dos Estados Destinadas a Programas de Meio Ambiente - Principal</v>
      </c>
    </row>
    <row r="1797" spans="1:20" ht="75" x14ac:dyDescent="0.25">
      <c r="A1797" s="179"/>
      <c r="B1797" s="51"/>
      <c r="C1797" s="22" t="s">
        <v>1546</v>
      </c>
      <c r="D1797" s="22" t="s">
        <v>1547</v>
      </c>
      <c r="E1797" s="22" t="s">
        <v>1546</v>
      </c>
      <c r="F1797" s="22" t="s">
        <v>1546</v>
      </c>
      <c r="G1797" s="22" t="s">
        <v>1574</v>
      </c>
      <c r="H1797" s="22" t="s">
        <v>1540</v>
      </c>
      <c r="I1797" s="22" t="s">
        <v>1537</v>
      </c>
      <c r="J1797" s="22" t="s">
        <v>1539</v>
      </c>
      <c r="K1797" s="20" t="str">
        <f>IF(Tabela813[[#This Row],[C]]&lt;&gt;"",IF(Tabela813[[#This Row],[RED]]&lt;&gt;"",(Tabela813[[#This Row],[RED]] &amp; "."),"") &amp; CONCATENATE(Tabela813[[#This Row],[C]],".",Tabela813[[#This Row],[O]],".",Tabela813[[#This Row],[E]],".",Tabela813[[#This Row],[D1]],".",Tabela813[[#This Row],[D2]],".",Tabela813[[#This Row],[D3]],".",Tabela813[[#This Row],[T]],".",Tabela813[[#This Row],[D4]]),"")</f>
        <v>2.4.2.2.53.0.1.01</v>
      </c>
      <c r="L1797" s="23" t="s">
        <v>3921</v>
      </c>
      <c r="M1797" s="20" t="str">
        <f t="shared" si="38"/>
        <v>A</v>
      </c>
      <c r="N1797" s="20">
        <f>IF(VALUE(Tabela813[[#This Row],[RED]]) &gt; 0,1,0) + IF(VALUE(J1797)&gt;0,8,IF(VALUE(I1797)&gt;0,7,IF(VALUE(H1797)&gt;0,6,IF(VALUE(G1797)&gt;0,5,IF(VALUE(F1797)&gt;0,4,IF(VALUE(E1797)&gt;0,3,IF(VALUE(D1797)&gt;0,2,1)))))))</f>
        <v>8</v>
      </c>
      <c r="O1797" s="22" t="s">
        <v>55</v>
      </c>
      <c r="P1797" s="1" t="s">
        <v>751</v>
      </c>
      <c r="Q1797" s="1"/>
      <c r="R1797" s="39"/>
      <c r="S1797" s="154" t="s">
        <v>158</v>
      </c>
      <c r="T1797" s="7" t="str">
        <f>Tabela813[[#This Row],[NR]]&amp;" - "&amp;Tabela813[[#This Row],[Especificação]]</f>
        <v>2.4.2.2.53.0.1.01 - Transferências de Convênios dos Estados Destinadas a Programas de Meio Ambiente - Principal</v>
      </c>
    </row>
    <row r="1798" spans="1:20" ht="45" x14ac:dyDescent="0.25">
      <c r="A1798" s="179"/>
      <c r="B1798" s="51"/>
      <c r="C1798" s="22" t="s">
        <v>1546</v>
      </c>
      <c r="D1798" s="22" t="s">
        <v>1547</v>
      </c>
      <c r="E1798" s="22" t="s">
        <v>1546</v>
      </c>
      <c r="F1798" s="22" t="s">
        <v>1546</v>
      </c>
      <c r="G1798" s="22" t="s">
        <v>1574</v>
      </c>
      <c r="H1798" s="22" t="s">
        <v>1540</v>
      </c>
      <c r="I1798" s="22" t="s">
        <v>1537</v>
      </c>
      <c r="J1798" s="22" t="s">
        <v>1541</v>
      </c>
      <c r="K1798" s="20" t="str">
        <f>IF(Tabela813[[#This Row],[C]]&lt;&gt;"",IF(Tabela813[[#This Row],[RED]]&lt;&gt;"",(Tabela813[[#This Row],[RED]] &amp; "."),"") &amp; CONCATENATE(Tabela813[[#This Row],[C]],".",Tabela813[[#This Row],[O]],".",Tabela813[[#This Row],[E]],".",Tabela813[[#This Row],[D1]],".",Tabela813[[#This Row],[D2]],".",Tabela813[[#This Row],[D3]],".",Tabela813[[#This Row],[T]],".",Tabela813[[#This Row],[D4]]),"")</f>
        <v>2.4.2.2.53.0.1.02</v>
      </c>
      <c r="L1798" s="23" t="s">
        <v>4527</v>
      </c>
      <c r="M1798" s="20" t="str">
        <f t="shared" si="38"/>
        <v>A</v>
      </c>
      <c r="N1798" s="20">
        <f>IF(VALUE(Tabela813[[#This Row],[RED]]) &gt; 0,1,0) + IF(VALUE(J1798)&gt;0,8,IF(VALUE(I1798)&gt;0,7,IF(VALUE(H1798)&gt;0,6,IF(VALUE(G1798)&gt;0,5,IF(VALUE(F1798)&gt;0,4,IF(VALUE(E1798)&gt;0,3,IF(VALUE(D1798)&gt;0,2,1)))))))</f>
        <v>8</v>
      </c>
      <c r="O1798" s="22" t="s">
        <v>3107</v>
      </c>
      <c r="P1798" s="1" t="s">
        <v>4507</v>
      </c>
      <c r="Q1798" s="1"/>
      <c r="R1798" s="39"/>
      <c r="S1798" s="154" t="s">
        <v>158</v>
      </c>
      <c r="T1798" s="7" t="str">
        <f>Tabela813[[#This Row],[NR]]&amp;" - "&amp;Tabela813[[#This Row],[Especificação]]</f>
        <v>2.4.2.2.53.0.1.02 - Transferências de Convênios dos Estados Destinadas a Programas de Meio Ambiente - Transferências dos Estados Decorrentes de Emendas Parlamentares Individuais</v>
      </c>
    </row>
    <row r="1799" spans="1:20" ht="45" x14ac:dyDescent="0.25">
      <c r="A1799" s="179"/>
      <c r="B1799" s="51"/>
      <c r="C1799" s="22" t="s">
        <v>1546</v>
      </c>
      <c r="D1799" s="22" t="s">
        <v>1547</v>
      </c>
      <c r="E1799" s="22" t="s">
        <v>1546</v>
      </c>
      <c r="F1799" s="22" t="s">
        <v>1546</v>
      </c>
      <c r="G1799" s="22" t="s">
        <v>1574</v>
      </c>
      <c r="H1799" s="22" t="s">
        <v>1540</v>
      </c>
      <c r="I1799" s="22" t="s">
        <v>1537</v>
      </c>
      <c r="J1799" s="22" t="s">
        <v>1550</v>
      </c>
      <c r="K1799" s="20" t="str">
        <f>IF(Tabela813[[#This Row],[C]]&lt;&gt;"",IF(Tabela813[[#This Row],[RED]]&lt;&gt;"",(Tabela813[[#This Row],[RED]] &amp; "."),"") &amp; CONCATENATE(Tabela813[[#This Row],[C]],".",Tabela813[[#This Row],[O]],".",Tabela813[[#This Row],[E]],".",Tabela813[[#This Row],[D1]],".",Tabela813[[#This Row],[D2]],".",Tabela813[[#This Row],[D3]],".",Tabela813[[#This Row],[T]],".",Tabela813[[#This Row],[D4]]),"")</f>
        <v>2.4.2.2.53.0.1.03</v>
      </c>
      <c r="L1799" s="23" t="s">
        <v>3922</v>
      </c>
      <c r="M1799" s="20" t="str">
        <f t="shared" si="38"/>
        <v>A</v>
      </c>
      <c r="N1799" s="20">
        <f>IF(VALUE(Tabela813[[#This Row],[RED]]) &gt; 0,1,0) + IF(VALUE(J1799)&gt;0,8,IF(VALUE(I1799)&gt;0,7,IF(VALUE(H1799)&gt;0,6,IF(VALUE(G1799)&gt;0,5,IF(VALUE(F1799)&gt;0,4,IF(VALUE(E1799)&gt;0,3,IF(VALUE(D1799)&gt;0,2,1)))))))</f>
        <v>8</v>
      </c>
      <c r="O1799" s="22" t="s">
        <v>3107</v>
      </c>
      <c r="P1799" s="1" t="s">
        <v>4528</v>
      </c>
      <c r="Q1799" s="1"/>
      <c r="R1799" s="39"/>
      <c r="S1799" s="154" t="s">
        <v>158</v>
      </c>
      <c r="T1799" s="7" t="str">
        <f>Tabela813[[#This Row],[NR]]&amp;" - "&amp;Tabela813[[#This Row],[Especificação]]</f>
        <v>2.4.2.2.53.0.1.03 - Transferências de Convênios dos Estados Destinadas a Programas de Meio Ambiente - Transferências dos Estados Decorrentes de Emendas Parlamentares de Bancada</v>
      </c>
    </row>
    <row r="1800" spans="1:20" ht="75" x14ac:dyDescent="0.25">
      <c r="A1800" s="179"/>
      <c r="B1800" s="51"/>
      <c r="C1800" s="22" t="s">
        <v>1546</v>
      </c>
      <c r="D1800" s="22" t="s">
        <v>1547</v>
      </c>
      <c r="E1800" s="22" t="s">
        <v>1546</v>
      </c>
      <c r="F1800" s="22" t="s">
        <v>1546</v>
      </c>
      <c r="G1800" s="22" t="s">
        <v>1578</v>
      </c>
      <c r="H1800" s="22" t="s">
        <v>1540</v>
      </c>
      <c r="I1800" s="22" t="s">
        <v>1540</v>
      </c>
      <c r="J1800" s="22" t="s">
        <v>1543</v>
      </c>
      <c r="K1800" s="20" t="str">
        <f>IF(Tabela813[[#This Row],[C]]&lt;&gt;"",IF(Tabela813[[#This Row],[RED]]&lt;&gt;"",(Tabela813[[#This Row],[RED]] &amp; "."),"") &amp; CONCATENATE(Tabela813[[#This Row],[C]],".",Tabela813[[#This Row],[O]],".",Tabela813[[#This Row],[E]],".",Tabela813[[#This Row],[D1]],".",Tabela813[[#This Row],[D2]],".",Tabela813[[#This Row],[D3]],".",Tabela813[[#This Row],[T]],".",Tabela813[[#This Row],[D4]]),"")</f>
        <v>2.4.2.2.54.0.0.00</v>
      </c>
      <c r="L1800" s="23" t="s">
        <v>3923</v>
      </c>
      <c r="M1800" s="20" t="str">
        <f t="shared" si="38"/>
        <v>S</v>
      </c>
      <c r="N1800" s="20">
        <f>IF(VALUE(Tabela813[[#This Row],[RED]]) &gt; 0,1,0) + IF(VALUE(J1800)&gt;0,8,IF(VALUE(I1800)&gt;0,7,IF(VALUE(H1800)&gt;0,6,IF(VALUE(G1800)&gt;0,5,IF(VALUE(F1800)&gt;0,4,IF(VALUE(E1800)&gt;0,3,IF(VALUE(D1800)&gt;0,2,1)))))))</f>
        <v>5</v>
      </c>
      <c r="O1800" s="22" t="s">
        <v>55</v>
      </c>
      <c r="P1800" s="1" t="s">
        <v>753</v>
      </c>
      <c r="Q1800" s="1"/>
      <c r="R1800" s="39"/>
      <c r="S1800" s="154" t="s">
        <v>158</v>
      </c>
      <c r="T1800" s="7" t="str">
        <f>Tabela813[[#This Row],[NR]]&amp;" - "&amp;Tabela813[[#This Row],[Especificação]]</f>
        <v>2.4.2.2.54.0.0.00 - Transferências de Convênios dos Estados Destinadas a Programas de Infraestrutura em Transporte</v>
      </c>
    </row>
    <row r="1801" spans="1:20" ht="75" x14ac:dyDescent="0.25">
      <c r="A1801" s="7"/>
      <c r="B1801" s="51"/>
      <c r="C1801" s="22" t="s">
        <v>1546</v>
      </c>
      <c r="D1801" s="22" t="s">
        <v>1547</v>
      </c>
      <c r="E1801" s="22" t="s">
        <v>1546</v>
      </c>
      <c r="F1801" s="22" t="s">
        <v>1546</v>
      </c>
      <c r="G1801" s="22" t="s">
        <v>1578</v>
      </c>
      <c r="H1801" s="22" t="s">
        <v>1540</v>
      </c>
      <c r="I1801" s="22" t="s">
        <v>1537</v>
      </c>
      <c r="J1801" s="22" t="s">
        <v>1543</v>
      </c>
      <c r="K1801" s="20" t="str">
        <f>IF(Tabela813[[#This Row],[C]]&lt;&gt;"",IF(Tabela813[[#This Row],[RED]]&lt;&gt;"",(Tabela813[[#This Row],[RED]] &amp; "."),"") &amp; CONCATENATE(Tabela813[[#This Row],[C]],".",Tabela813[[#This Row],[O]],".",Tabela813[[#This Row],[E]],".",Tabela813[[#This Row],[D1]],".",Tabela813[[#This Row],[D2]],".",Tabela813[[#This Row],[D3]],".",Tabela813[[#This Row],[T]],".",Tabela813[[#This Row],[D4]]),"")</f>
        <v>2.4.2.2.54.0.1.00</v>
      </c>
      <c r="L1801" s="23" t="s">
        <v>3924</v>
      </c>
      <c r="M1801" s="20" t="str">
        <f t="shared" si="38"/>
        <v>S</v>
      </c>
      <c r="N1801" s="20">
        <f>IF(VALUE(Tabela813[[#This Row],[RED]]) &gt; 0,1,0) + IF(VALUE(J1801)&gt;0,8,IF(VALUE(I1801)&gt;0,7,IF(VALUE(H1801)&gt;0,6,IF(VALUE(G1801)&gt;0,5,IF(VALUE(F1801)&gt;0,4,IF(VALUE(E1801)&gt;0,3,IF(VALUE(D1801)&gt;0,2,1)))))))</f>
        <v>7</v>
      </c>
      <c r="O1801" s="22" t="s">
        <v>55</v>
      </c>
      <c r="P1801" s="1" t="s">
        <v>753</v>
      </c>
      <c r="Q1801" s="1"/>
      <c r="R1801" s="39"/>
      <c r="S1801" s="154" t="s">
        <v>158</v>
      </c>
      <c r="T1801" s="7" t="str">
        <f>Tabela813[[#This Row],[NR]]&amp;" - "&amp;Tabela813[[#This Row],[Especificação]]</f>
        <v>2.4.2.2.54.0.1.00 - Transferências de Convênios dos Estados Destinadas a Programas de Infraestrutura em Transporte - Principal</v>
      </c>
    </row>
    <row r="1802" spans="1:20" ht="75" x14ac:dyDescent="0.25">
      <c r="A1802" s="7"/>
      <c r="B1802" s="51"/>
      <c r="C1802" s="22" t="s">
        <v>1546</v>
      </c>
      <c r="D1802" s="22" t="s">
        <v>1547</v>
      </c>
      <c r="E1802" s="22" t="s">
        <v>1546</v>
      </c>
      <c r="F1802" s="22" t="s">
        <v>1546</v>
      </c>
      <c r="G1802" s="22" t="s">
        <v>1578</v>
      </c>
      <c r="H1802" s="22" t="s">
        <v>1540</v>
      </c>
      <c r="I1802" s="22" t="s">
        <v>1537</v>
      </c>
      <c r="J1802" s="22" t="s">
        <v>1539</v>
      </c>
      <c r="K1802" s="20" t="str">
        <f>IF(Tabela813[[#This Row],[C]]&lt;&gt;"",IF(Tabela813[[#This Row],[RED]]&lt;&gt;"",(Tabela813[[#This Row],[RED]] &amp; "."),"") &amp; CONCATENATE(Tabela813[[#This Row],[C]],".",Tabela813[[#This Row],[O]],".",Tabela813[[#This Row],[E]],".",Tabela813[[#This Row],[D1]],".",Tabela813[[#This Row],[D2]],".",Tabela813[[#This Row],[D3]],".",Tabela813[[#This Row],[T]],".",Tabela813[[#This Row],[D4]]),"")</f>
        <v>2.4.2.2.54.0.1.01</v>
      </c>
      <c r="L1802" s="23" t="s">
        <v>3924</v>
      </c>
      <c r="M1802" s="20" t="str">
        <f t="shared" si="38"/>
        <v>A</v>
      </c>
      <c r="N1802" s="20">
        <f>IF(VALUE(Tabela813[[#This Row],[RED]]) &gt; 0,1,0) + IF(VALUE(J1802)&gt;0,8,IF(VALUE(I1802)&gt;0,7,IF(VALUE(H1802)&gt;0,6,IF(VALUE(G1802)&gt;0,5,IF(VALUE(F1802)&gt;0,4,IF(VALUE(E1802)&gt;0,3,IF(VALUE(D1802)&gt;0,2,1)))))))</f>
        <v>8</v>
      </c>
      <c r="O1802" s="22" t="s">
        <v>3107</v>
      </c>
      <c r="P1802" s="1" t="s">
        <v>753</v>
      </c>
      <c r="Q1802" s="1"/>
      <c r="R1802" s="39"/>
      <c r="S1802" s="154" t="s">
        <v>158</v>
      </c>
      <c r="T1802" s="7" t="str">
        <f>Tabela813[[#This Row],[NR]]&amp;" - "&amp;Tabela813[[#This Row],[Especificação]]</f>
        <v>2.4.2.2.54.0.1.01 - Transferências de Convênios dos Estados Destinadas a Programas de Infraestrutura em Transporte - Principal</v>
      </c>
    </row>
    <row r="1803" spans="1:20" ht="45" x14ac:dyDescent="0.25">
      <c r="A1803" s="179"/>
      <c r="B1803" s="51"/>
      <c r="C1803" s="22" t="s">
        <v>1546</v>
      </c>
      <c r="D1803" s="22" t="s">
        <v>1547</v>
      </c>
      <c r="E1803" s="22" t="s">
        <v>1546</v>
      </c>
      <c r="F1803" s="22" t="s">
        <v>1546</v>
      </c>
      <c r="G1803" s="22" t="s">
        <v>1578</v>
      </c>
      <c r="H1803" s="22" t="s">
        <v>1540</v>
      </c>
      <c r="I1803" s="22" t="s">
        <v>1537</v>
      </c>
      <c r="J1803" s="22" t="s">
        <v>1541</v>
      </c>
      <c r="K1803" s="20" t="str">
        <f>IF(Tabela813[[#This Row],[C]]&lt;&gt;"",IF(Tabela813[[#This Row],[RED]]&lt;&gt;"",(Tabela813[[#This Row],[RED]] &amp; "."),"") &amp; CONCATENATE(Tabela813[[#This Row],[C]],".",Tabela813[[#This Row],[O]],".",Tabela813[[#This Row],[E]],".",Tabela813[[#This Row],[D1]],".",Tabela813[[#This Row],[D2]],".",Tabela813[[#This Row],[D3]],".",Tabela813[[#This Row],[T]],".",Tabela813[[#This Row],[D4]]),"")</f>
        <v>2.4.2.2.54.0.1.02</v>
      </c>
      <c r="L1803" s="23" t="s">
        <v>4529</v>
      </c>
      <c r="M1803" s="20" t="str">
        <f t="shared" si="38"/>
        <v>A</v>
      </c>
      <c r="N1803" s="20">
        <f>IF(VALUE(Tabela813[[#This Row],[RED]]) &gt; 0,1,0) + IF(VALUE(J1803)&gt;0,8,IF(VALUE(I1803)&gt;0,7,IF(VALUE(H1803)&gt;0,6,IF(VALUE(G1803)&gt;0,5,IF(VALUE(F1803)&gt;0,4,IF(VALUE(E1803)&gt;0,3,IF(VALUE(D1803)&gt;0,2,1)))))))</f>
        <v>8</v>
      </c>
      <c r="O1803" s="22" t="s">
        <v>3107</v>
      </c>
      <c r="P1803" s="1" t="s">
        <v>4507</v>
      </c>
      <c r="Q1803" s="1"/>
      <c r="R1803" s="39"/>
      <c r="S1803" s="154" t="s">
        <v>158</v>
      </c>
      <c r="T1803" s="7" t="str">
        <f>Tabela813[[#This Row],[NR]]&amp;" - "&amp;Tabela813[[#This Row],[Especificação]]</f>
        <v>2.4.2.2.54.0.1.02 - Transferências de Convênios dos Estados Destinadas a Programas de Infraestrutura em Transporte - Transferências dos Estados Decorrentes de Emendas Parlamentares Individuais</v>
      </c>
    </row>
    <row r="1804" spans="1:20" ht="45" x14ac:dyDescent="0.25">
      <c r="A1804" s="179"/>
      <c r="B1804" s="51"/>
      <c r="C1804" s="22" t="s">
        <v>1546</v>
      </c>
      <c r="D1804" s="22" t="s">
        <v>1547</v>
      </c>
      <c r="E1804" s="22" t="s">
        <v>1546</v>
      </c>
      <c r="F1804" s="22" t="s">
        <v>1546</v>
      </c>
      <c r="G1804" s="22" t="s">
        <v>1578</v>
      </c>
      <c r="H1804" s="22" t="s">
        <v>1540</v>
      </c>
      <c r="I1804" s="22" t="s">
        <v>1537</v>
      </c>
      <c r="J1804" s="22" t="s">
        <v>1550</v>
      </c>
      <c r="K1804" s="20" t="str">
        <f>IF(Tabela813[[#This Row],[C]]&lt;&gt;"",IF(Tabela813[[#This Row],[RED]]&lt;&gt;"",(Tabela813[[#This Row],[RED]] &amp; "."),"") &amp; CONCATENATE(Tabela813[[#This Row],[C]],".",Tabela813[[#This Row],[O]],".",Tabela813[[#This Row],[E]],".",Tabela813[[#This Row],[D1]],".",Tabela813[[#This Row],[D2]],".",Tabela813[[#This Row],[D3]],".",Tabela813[[#This Row],[T]],".",Tabela813[[#This Row],[D4]]),"")</f>
        <v>2.4.2.2.54.0.1.03</v>
      </c>
      <c r="L1804" s="23" t="s">
        <v>3925</v>
      </c>
      <c r="M1804" s="20" t="str">
        <f t="shared" si="38"/>
        <v>A</v>
      </c>
      <c r="N1804" s="20">
        <f>IF(VALUE(Tabela813[[#This Row],[RED]]) &gt; 0,1,0) + IF(VALUE(J1804)&gt;0,8,IF(VALUE(I1804)&gt;0,7,IF(VALUE(H1804)&gt;0,6,IF(VALUE(G1804)&gt;0,5,IF(VALUE(F1804)&gt;0,4,IF(VALUE(E1804)&gt;0,3,IF(VALUE(D1804)&gt;0,2,1)))))))</f>
        <v>8</v>
      </c>
      <c r="O1804" s="22" t="s">
        <v>3107</v>
      </c>
      <c r="P1804" s="1" t="s">
        <v>4508</v>
      </c>
      <c r="Q1804" s="1"/>
      <c r="R1804" s="39"/>
      <c r="S1804" s="154" t="s">
        <v>158</v>
      </c>
      <c r="T1804" s="7" t="str">
        <f>Tabela813[[#This Row],[NR]]&amp;" - "&amp;Tabela813[[#This Row],[Especificação]]</f>
        <v>2.4.2.2.54.0.1.03 - Transferências de Convênios dos Estados Destinadas a Programas de Infraestrutura em Transporte - Transferências dos Estados Decorrentes de Emendas Parlamentares de Bancada</v>
      </c>
    </row>
    <row r="1805" spans="1:20" ht="45" x14ac:dyDescent="0.25">
      <c r="A1805" s="179"/>
      <c r="B1805" s="51"/>
      <c r="C1805" s="22" t="s">
        <v>1546</v>
      </c>
      <c r="D1805" s="22" t="s">
        <v>1547</v>
      </c>
      <c r="E1805" s="22" t="s">
        <v>1546</v>
      </c>
      <c r="F1805" s="22" t="s">
        <v>1546</v>
      </c>
      <c r="G1805" s="22" t="s">
        <v>1553</v>
      </c>
      <c r="H1805" s="22" t="s">
        <v>1540</v>
      </c>
      <c r="I1805" s="22" t="s">
        <v>1540</v>
      </c>
      <c r="J1805" s="22" t="s">
        <v>1543</v>
      </c>
      <c r="K1805" s="20" t="str">
        <f>IF(Tabela813[[#This Row],[C]]&lt;&gt;"",IF(Tabela813[[#This Row],[RED]]&lt;&gt;"",(Tabela813[[#This Row],[RED]] &amp; "."),"") &amp; CONCATENATE(Tabela813[[#This Row],[C]],".",Tabela813[[#This Row],[O]],".",Tabela813[[#This Row],[E]],".",Tabela813[[#This Row],[D1]],".",Tabela813[[#This Row],[D2]],".",Tabela813[[#This Row],[D3]],".",Tabela813[[#This Row],[T]],".",Tabela813[[#This Row],[D4]]),"")</f>
        <v>2.4.2.2.99.0.0.00</v>
      </c>
      <c r="L1805" s="23" t="s">
        <v>3040</v>
      </c>
      <c r="M1805" s="20" t="str">
        <f t="shared" si="38"/>
        <v>S</v>
      </c>
      <c r="N1805" s="20">
        <f>IF(VALUE(Tabela813[[#This Row],[RED]]) &gt; 0,1,0) + IF(VALUE(J1805)&gt;0,8,IF(VALUE(I1805)&gt;0,7,IF(VALUE(H1805)&gt;0,6,IF(VALUE(G1805)&gt;0,5,IF(VALUE(F1805)&gt;0,4,IF(VALUE(E1805)&gt;0,3,IF(VALUE(D1805)&gt;0,2,1)))))))</f>
        <v>5</v>
      </c>
      <c r="O1805" s="22" t="s">
        <v>51</v>
      </c>
      <c r="P1805" s="1" t="s">
        <v>3088</v>
      </c>
      <c r="Q1805" s="1"/>
      <c r="R1805" s="39"/>
      <c r="S1805" s="154" t="s">
        <v>158</v>
      </c>
      <c r="T1805" s="7" t="str">
        <f>Tabela813[[#This Row],[NR]]&amp;" - "&amp;Tabela813[[#This Row],[Especificação]]</f>
        <v>2.4.2.2.99.0.0.00 - Outras Transferências de Convênios dos Estados e DF e de Suas Entidades</v>
      </c>
    </row>
    <row r="1806" spans="1:20" ht="45" x14ac:dyDescent="0.25">
      <c r="A1806" s="179"/>
      <c r="B1806" s="51"/>
      <c r="C1806" s="22" t="s">
        <v>1546</v>
      </c>
      <c r="D1806" s="22" t="s">
        <v>1547</v>
      </c>
      <c r="E1806" s="22" t="s">
        <v>1546</v>
      </c>
      <c r="F1806" s="22" t="s">
        <v>1546</v>
      </c>
      <c r="G1806" s="22" t="s">
        <v>1553</v>
      </c>
      <c r="H1806" s="22" t="s">
        <v>1540</v>
      </c>
      <c r="I1806" s="22" t="s">
        <v>1537</v>
      </c>
      <c r="J1806" s="22" t="s">
        <v>1543</v>
      </c>
      <c r="K1806" s="20" t="str">
        <f>IF(Tabela813[[#This Row],[C]]&lt;&gt;"",IF(Tabela813[[#This Row],[RED]]&lt;&gt;"",(Tabela813[[#This Row],[RED]] &amp; "."),"") &amp; CONCATENATE(Tabela813[[#This Row],[C]],".",Tabela813[[#This Row],[O]],".",Tabela813[[#This Row],[E]],".",Tabela813[[#This Row],[D1]],".",Tabela813[[#This Row],[D2]],".",Tabela813[[#This Row],[D3]],".",Tabela813[[#This Row],[T]],".",Tabela813[[#This Row],[D4]]),"")</f>
        <v>2.4.2.2.99.0.1.00</v>
      </c>
      <c r="L1806" s="23" t="s">
        <v>3040</v>
      </c>
      <c r="M1806" s="20" t="str">
        <f t="shared" si="38"/>
        <v>S</v>
      </c>
      <c r="N1806" s="20">
        <f>IF(VALUE(Tabela813[[#This Row],[RED]]) &gt; 0,1,0) + IF(VALUE(J1806)&gt;0,8,IF(VALUE(I1806)&gt;0,7,IF(VALUE(H1806)&gt;0,6,IF(VALUE(G1806)&gt;0,5,IF(VALUE(F1806)&gt;0,4,IF(VALUE(E1806)&gt;0,3,IF(VALUE(D1806)&gt;0,2,1)))))))</f>
        <v>7</v>
      </c>
      <c r="O1806" s="22" t="s">
        <v>51</v>
      </c>
      <c r="P1806" s="1" t="s">
        <v>3088</v>
      </c>
      <c r="Q1806" s="1"/>
      <c r="R1806" s="39"/>
      <c r="S1806" s="154" t="s">
        <v>158</v>
      </c>
      <c r="T1806" s="7" t="str">
        <f>Tabela813[[#This Row],[NR]]&amp;" - "&amp;Tabela813[[#This Row],[Especificação]]</f>
        <v>2.4.2.2.99.0.1.00 - Outras Transferências de Convênios dos Estados e DF e de Suas Entidades</v>
      </c>
    </row>
    <row r="1807" spans="1:20" ht="45" x14ac:dyDescent="0.25">
      <c r="A1807" s="179"/>
      <c r="B1807" s="51"/>
      <c r="C1807" s="22" t="s">
        <v>1546</v>
      </c>
      <c r="D1807" s="22" t="s">
        <v>1547</v>
      </c>
      <c r="E1807" s="22" t="s">
        <v>1546</v>
      </c>
      <c r="F1807" s="22" t="s">
        <v>1546</v>
      </c>
      <c r="G1807" s="22" t="s">
        <v>1553</v>
      </c>
      <c r="H1807" s="22" t="s">
        <v>1540</v>
      </c>
      <c r="I1807" s="22" t="s">
        <v>1537</v>
      </c>
      <c r="J1807" s="22" t="s">
        <v>1539</v>
      </c>
      <c r="K1807" s="20" t="str">
        <f>IF(Tabela813[[#This Row],[C]]&lt;&gt;"",IF(Tabela813[[#This Row],[RED]]&lt;&gt;"",(Tabela813[[#This Row],[RED]] &amp; "."),"") &amp; CONCATENATE(Tabela813[[#This Row],[C]],".",Tabela813[[#This Row],[O]],".",Tabela813[[#This Row],[E]],".",Tabela813[[#This Row],[D1]],".",Tabela813[[#This Row],[D2]],".",Tabela813[[#This Row],[D3]],".",Tabela813[[#This Row],[T]],".",Tabela813[[#This Row],[D4]]),"")</f>
        <v>2.4.2.2.99.0.1.01</v>
      </c>
      <c r="L1807" s="23" t="s">
        <v>3285</v>
      </c>
      <c r="M1807" s="20" t="str">
        <f t="shared" si="38"/>
        <v>A</v>
      </c>
      <c r="N1807" s="20">
        <f>IF(VALUE(Tabela813[[#This Row],[RED]]) &gt; 0,1,0) + IF(VALUE(J1807)&gt;0,8,IF(VALUE(I1807)&gt;0,7,IF(VALUE(H1807)&gt;0,6,IF(VALUE(G1807)&gt;0,5,IF(VALUE(F1807)&gt;0,4,IF(VALUE(E1807)&gt;0,3,IF(VALUE(D1807)&gt;0,2,1)))))))</f>
        <v>8</v>
      </c>
      <c r="O1807" s="22" t="s">
        <v>3107</v>
      </c>
      <c r="P1807" s="1" t="s">
        <v>3088</v>
      </c>
      <c r="Q1807" s="1"/>
      <c r="R1807" s="39"/>
      <c r="S1807" s="154" t="s">
        <v>158</v>
      </c>
      <c r="T1807" s="7" t="str">
        <f>Tabela813[[#This Row],[NR]]&amp;" - "&amp;Tabela813[[#This Row],[Especificação]]</f>
        <v>2.4.2.2.99.0.1.01 - Outras Transferências de Convênios dos Estados e DF e de Suas Entidades - Principal</v>
      </c>
    </row>
    <row r="1808" spans="1:20" ht="45" x14ac:dyDescent="0.25">
      <c r="A1808" s="7"/>
      <c r="B1808" s="51"/>
      <c r="C1808" s="22" t="s">
        <v>1546</v>
      </c>
      <c r="D1808" s="22" t="s">
        <v>1547</v>
      </c>
      <c r="E1808" s="22" t="s">
        <v>1546</v>
      </c>
      <c r="F1808" s="22" t="s">
        <v>1546</v>
      </c>
      <c r="G1808" s="22" t="s">
        <v>1553</v>
      </c>
      <c r="H1808" s="22" t="s">
        <v>1540</v>
      </c>
      <c r="I1808" s="22" t="s">
        <v>1537</v>
      </c>
      <c r="J1808" s="22" t="s">
        <v>1541</v>
      </c>
      <c r="K1808" s="20" t="str">
        <f>IF(Tabela813[[#This Row],[C]]&lt;&gt;"",IF(Tabela813[[#This Row],[RED]]&lt;&gt;"",(Tabela813[[#This Row],[RED]] &amp; "."),"") &amp; CONCATENATE(Tabela813[[#This Row],[C]],".",Tabela813[[#This Row],[O]],".",Tabela813[[#This Row],[E]],".",Tabela813[[#This Row],[D1]],".",Tabela813[[#This Row],[D2]],".",Tabela813[[#This Row],[D3]],".",Tabela813[[#This Row],[T]],".",Tabela813[[#This Row],[D4]]),"")</f>
        <v>2.4.2.2.99.0.1.02</v>
      </c>
      <c r="L1808" s="23" t="s">
        <v>6285</v>
      </c>
      <c r="M1808" s="20" t="str">
        <f t="shared" si="38"/>
        <v>A</v>
      </c>
      <c r="N1808" s="20">
        <f>IF(VALUE(Tabela813[[#This Row],[RED]]) &gt; 0,1,0) + IF(VALUE(J1808)&gt;0,8,IF(VALUE(I1808)&gt;0,7,IF(VALUE(H1808)&gt;0,6,IF(VALUE(G1808)&gt;0,5,IF(VALUE(F1808)&gt;0,4,IF(VALUE(E1808)&gt;0,3,IF(VALUE(D1808)&gt;0,2,1)))))))</f>
        <v>8</v>
      </c>
      <c r="O1808" s="22" t="s">
        <v>3107</v>
      </c>
      <c r="P1808" s="1" t="s">
        <v>4507</v>
      </c>
      <c r="Q1808" s="1"/>
      <c r="R1808" s="39"/>
      <c r="S1808" s="154" t="s">
        <v>158</v>
      </c>
      <c r="T1808" s="7" t="str">
        <f>Tabela813[[#This Row],[NR]]&amp;" - "&amp;Tabela813[[#This Row],[Especificação]]</f>
        <v>2.4.2.2.99.0.1.02 - Outras Transferências de Convênios dos Estados e DF e de Suas - Transferências dos Estados Decorrentes de Emendas Parlamentares Individuais</v>
      </c>
    </row>
    <row r="1809" spans="1:20" ht="45" x14ac:dyDescent="0.25">
      <c r="A1809" s="179"/>
      <c r="B1809" s="51"/>
      <c r="C1809" s="22" t="s">
        <v>1546</v>
      </c>
      <c r="D1809" s="22" t="s">
        <v>1547</v>
      </c>
      <c r="E1809" s="22" t="s">
        <v>1546</v>
      </c>
      <c r="F1809" s="22" t="s">
        <v>1546</v>
      </c>
      <c r="G1809" s="22" t="s">
        <v>1553</v>
      </c>
      <c r="H1809" s="22" t="s">
        <v>1540</v>
      </c>
      <c r="I1809" s="22" t="s">
        <v>1537</v>
      </c>
      <c r="J1809" s="22" t="s">
        <v>1550</v>
      </c>
      <c r="K1809" s="20" t="str">
        <f>IF(Tabela813[[#This Row],[C]]&lt;&gt;"",IF(Tabela813[[#This Row],[RED]]&lt;&gt;"",(Tabela813[[#This Row],[RED]] &amp; "."),"") &amp; CONCATENATE(Tabela813[[#This Row],[C]],".",Tabela813[[#This Row],[O]],".",Tabela813[[#This Row],[E]],".",Tabela813[[#This Row],[D1]],".",Tabela813[[#This Row],[D2]],".",Tabela813[[#This Row],[D3]],".",Tabela813[[#This Row],[T]],".",Tabela813[[#This Row],[D4]]),"")</f>
        <v>2.4.2.2.99.0.1.03</v>
      </c>
      <c r="L1809" s="23" t="s">
        <v>3926</v>
      </c>
      <c r="M1809" s="20" t="str">
        <f t="shared" si="38"/>
        <v>A</v>
      </c>
      <c r="N1809" s="20">
        <f>IF(VALUE(Tabela813[[#This Row],[RED]]) &gt; 0,1,0) + IF(VALUE(J1809)&gt;0,8,IF(VALUE(I1809)&gt;0,7,IF(VALUE(H1809)&gt;0,6,IF(VALUE(G1809)&gt;0,5,IF(VALUE(F1809)&gt;0,4,IF(VALUE(E1809)&gt;0,3,IF(VALUE(D1809)&gt;0,2,1)))))))</f>
        <v>8</v>
      </c>
      <c r="O1809" s="22" t="s">
        <v>3107</v>
      </c>
      <c r="P1809" s="1" t="s">
        <v>4508</v>
      </c>
      <c r="Q1809" s="1"/>
      <c r="R1809" s="39"/>
      <c r="S1809" s="154" t="s">
        <v>158</v>
      </c>
      <c r="T1809" s="7" t="str">
        <f>Tabela813[[#This Row],[NR]]&amp;" - "&amp;Tabela813[[#This Row],[Especificação]]</f>
        <v>2.4.2.2.99.0.1.03 - Outras Transferências de Convênios dos Estados e DF e de Suas Entidades - Transferências dos Estados Decorrentes de Emendas Parlamentares de Bancada</v>
      </c>
    </row>
    <row r="1810" spans="1:20" ht="30" x14ac:dyDescent="0.25">
      <c r="A1810" s="179"/>
      <c r="B1810" s="51"/>
      <c r="C1810" s="22" t="s">
        <v>1546</v>
      </c>
      <c r="D1810" s="22" t="s">
        <v>1547</v>
      </c>
      <c r="E1810" s="22" t="s">
        <v>1546</v>
      </c>
      <c r="F1810" s="22" t="s">
        <v>1549</v>
      </c>
      <c r="G1810" s="22" t="s">
        <v>1543</v>
      </c>
      <c r="H1810" s="22" t="s">
        <v>1540</v>
      </c>
      <c r="I1810" s="22" t="s">
        <v>1540</v>
      </c>
      <c r="J1810" s="22" t="s">
        <v>1543</v>
      </c>
      <c r="K1810" s="20" t="str">
        <f>IF(Tabela813[[#This Row],[C]]&lt;&gt;"",IF(Tabela813[[#This Row],[RED]]&lt;&gt;"",(Tabela813[[#This Row],[RED]] &amp; "."),"") &amp; CONCATENATE(Tabela813[[#This Row],[C]],".",Tabela813[[#This Row],[O]],".",Tabela813[[#This Row],[E]],".",Tabela813[[#This Row],[D1]],".",Tabela813[[#This Row],[D2]],".",Tabela813[[#This Row],[D3]],".",Tabela813[[#This Row],[T]],".",Tabela813[[#This Row],[D4]]),"")</f>
        <v>2.4.2.9.00.0.0.00</v>
      </c>
      <c r="L1810" s="23" t="s">
        <v>754</v>
      </c>
      <c r="M1810" s="20" t="str">
        <f t="shared" si="38"/>
        <v>S</v>
      </c>
      <c r="N1810" s="20">
        <f>IF(VALUE(Tabela813[[#This Row],[RED]]) &gt; 0,1,0) + IF(VALUE(J1810)&gt;0,8,IF(VALUE(I1810)&gt;0,7,IF(VALUE(H1810)&gt;0,6,IF(VALUE(G1810)&gt;0,5,IF(VALUE(F1810)&gt;0,4,IF(VALUE(E1810)&gt;0,3,IF(VALUE(D1810)&gt;0,2,1)))))))</f>
        <v>4</v>
      </c>
      <c r="O1810" s="22" t="s">
        <v>45</v>
      </c>
      <c r="P1810" s="1" t="s">
        <v>755</v>
      </c>
      <c r="Q1810" s="1"/>
      <c r="R1810" s="39"/>
      <c r="S1810" s="154" t="s">
        <v>158</v>
      </c>
      <c r="T1810" s="7" t="str">
        <f>Tabela813[[#This Row],[NR]]&amp;" - "&amp;Tabela813[[#This Row],[Especificação]]</f>
        <v>2.4.2.9.00.0.0.00 - Outras Transferências de Recursos dos Estados</v>
      </c>
    </row>
    <row r="1811" spans="1:20" ht="30" x14ac:dyDescent="0.25">
      <c r="A1811" s="179"/>
      <c r="B1811" s="51"/>
      <c r="C1811" s="22" t="s">
        <v>1546</v>
      </c>
      <c r="D1811" s="22" t="s">
        <v>1547</v>
      </c>
      <c r="E1811" s="22" t="s">
        <v>1546</v>
      </c>
      <c r="F1811" s="22" t="s">
        <v>1549</v>
      </c>
      <c r="G1811" s="22" t="s">
        <v>1570</v>
      </c>
      <c r="H1811" s="22" t="s">
        <v>1540</v>
      </c>
      <c r="I1811" s="22" t="s">
        <v>1540</v>
      </c>
      <c r="J1811" s="22" t="s">
        <v>1543</v>
      </c>
      <c r="K1811" s="20" t="str">
        <f>IF(Tabela813[[#This Row],[C]]&lt;&gt;"",IF(Tabela813[[#This Row],[RED]]&lt;&gt;"",(Tabela813[[#This Row],[RED]] &amp; "."),"") &amp; CONCATENATE(Tabela813[[#This Row],[C]],".",Tabela813[[#This Row],[O]],".",Tabela813[[#This Row],[E]],".",Tabela813[[#This Row],[D1]],".",Tabela813[[#This Row],[D2]],".",Tabela813[[#This Row],[D3]],".",Tabela813[[#This Row],[T]],".",Tabela813[[#This Row],[D4]]),"")</f>
        <v>2.4.2.9.50.0.0.00</v>
      </c>
      <c r="L1811" s="1" t="s">
        <v>740</v>
      </c>
      <c r="M1811" s="20" t="str">
        <f t="shared" si="38"/>
        <v>S</v>
      </c>
      <c r="N1811" s="20">
        <f>IF(VALUE(Tabela813[[#This Row],[RED]]) &gt; 0,1,0) + IF(VALUE(J1811)&gt;0,8,IF(VALUE(I1811)&gt;0,7,IF(VALUE(H1811)&gt;0,6,IF(VALUE(G1811)&gt;0,5,IF(VALUE(F1811)&gt;0,4,IF(VALUE(E1811)&gt;0,3,IF(VALUE(D1811)&gt;0,2,1)))))))</f>
        <v>5</v>
      </c>
      <c r="O1811" s="22" t="s">
        <v>55</v>
      </c>
      <c r="P1811" s="1" t="s">
        <v>756</v>
      </c>
      <c r="Q1811" s="1"/>
      <c r="R1811" s="39"/>
      <c r="S1811" s="154" t="s">
        <v>158</v>
      </c>
      <c r="T1811" s="7" t="str">
        <f>Tabela813[[#This Row],[NR]]&amp;" - "&amp;Tabela813[[#This Row],[Especificação]]</f>
        <v>2.4.2.9.50.0.0.00 - Transferências dos Estados e Distrito Federal a Consórcios Públicos</v>
      </c>
    </row>
    <row r="1812" spans="1:20" ht="30" x14ac:dyDescent="0.25">
      <c r="A1812" s="179"/>
      <c r="B1812" s="51"/>
      <c r="C1812" s="22" t="s">
        <v>1546</v>
      </c>
      <c r="D1812" s="22" t="s">
        <v>1547</v>
      </c>
      <c r="E1812" s="22" t="s">
        <v>1546</v>
      </c>
      <c r="F1812" s="22" t="s">
        <v>1549</v>
      </c>
      <c r="G1812" s="22" t="s">
        <v>1570</v>
      </c>
      <c r="H1812" s="22" t="s">
        <v>1540</v>
      </c>
      <c r="I1812" s="22" t="s">
        <v>1537</v>
      </c>
      <c r="J1812" s="22" t="s">
        <v>1543</v>
      </c>
      <c r="K1812" s="20" t="str">
        <f>IF(Tabela813[[#This Row],[C]]&lt;&gt;"",IF(Tabela813[[#This Row],[RED]]&lt;&gt;"",(Tabela813[[#This Row],[RED]] &amp; "."),"") &amp; CONCATENATE(Tabela813[[#This Row],[C]],".",Tabela813[[#This Row],[O]],".",Tabela813[[#This Row],[E]],".",Tabela813[[#This Row],[D1]],".",Tabela813[[#This Row],[D2]],".",Tabela813[[#This Row],[D3]],".",Tabela813[[#This Row],[T]],".",Tabela813[[#This Row],[D4]]),"")</f>
        <v>2.4.2.9.50.0.1.00</v>
      </c>
      <c r="L1812" s="1" t="s">
        <v>1524</v>
      </c>
      <c r="M1812" s="20" t="str">
        <f t="shared" si="38"/>
        <v>A</v>
      </c>
      <c r="N1812" s="20">
        <f>IF(VALUE(Tabela813[[#This Row],[RED]]) &gt; 0,1,0) + IF(VALUE(J1812)&gt;0,8,IF(VALUE(I1812)&gt;0,7,IF(VALUE(H1812)&gt;0,6,IF(VALUE(G1812)&gt;0,5,IF(VALUE(F1812)&gt;0,4,IF(VALUE(E1812)&gt;0,3,IF(VALUE(D1812)&gt;0,2,1)))))))</f>
        <v>7</v>
      </c>
      <c r="O1812" s="22" t="s">
        <v>55</v>
      </c>
      <c r="P1812" s="1" t="s">
        <v>756</v>
      </c>
      <c r="Q1812" s="1"/>
      <c r="R1812" s="39"/>
      <c r="S1812" s="154" t="s">
        <v>158</v>
      </c>
      <c r="T1812" s="7" t="str">
        <f>Tabela813[[#This Row],[NR]]&amp;" - "&amp;Tabela813[[#This Row],[Especificação]]</f>
        <v>2.4.2.9.50.0.1.00 - Transferências dos Estados e Distrito Federal a Consórcios Públicos - Principal</v>
      </c>
    </row>
    <row r="1813" spans="1:20" ht="45" x14ac:dyDescent="0.25">
      <c r="A1813" s="179"/>
      <c r="B1813" s="51"/>
      <c r="C1813" s="22" t="s">
        <v>1546</v>
      </c>
      <c r="D1813" s="22" t="s">
        <v>1547</v>
      </c>
      <c r="E1813" s="22" t="s">
        <v>1546</v>
      </c>
      <c r="F1813" s="22" t="s">
        <v>1549</v>
      </c>
      <c r="G1813" s="22" t="s">
        <v>1575</v>
      </c>
      <c r="H1813" s="22" t="s">
        <v>1540</v>
      </c>
      <c r="I1813" s="22" t="s">
        <v>1540</v>
      </c>
      <c r="J1813" s="22" t="s">
        <v>1543</v>
      </c>
      <c r="K1813" s="20" t="str">
        <f>IF(Tabela813[[#This Row],[C]]&lt;&gt;"",IF(Tabela813[[#This Row],[RED]]&lt;&gt;"",(Tabela813[[#This Row],[RED]] &amp; "."),"") &amp; CONCATENATE(Tabela813[[#This Row],[C]],".",Tabela813[[#This Row],[O]],".",Tabela813[[#This Row],[E]],".",Tabela813[[#This Row],[D1]],".",Tabela813[[#This Row],[D2]],".",Tabela813[[#This Row],[D3]],".",Tabela813[[#This Row],[T]],".",Tabela813[[#This Row],[D4]]),"")</f>
        <v>2.4.2.9.51.0.0.00</v>
      </c>
      <c r="L1813" s="23" t="s">
        <v>716</v>
      </c>
      <c r="M1813" s="20" t="str">
        <f t="shared" si="38"/>
        <v>S</v>
      </c>
      <c r="N1813" s="20">
        <f>IF(VALUE(Tabela813[[#This Row],[RED]]) &gt; 0,1,0) + IF(VALUE(J1813)&gt;0,8,IF(VALUE(I1813)&gt;0,7,IF(VALUE(H1813)&gt;0,6,IF(VALUE(G1813)&gt;0,5,IF(VALUE(F1813)&gt;0,4,IF(VALUE(E1813)&gt;0,3,IF(VALUE(D1813)&gt;0,2,1)))))))</f>
        <v>5</v>
      </c>
      <c r="O1813" s="22" t="s">
        <v>55</v>
      </c>
      <c r="P1813" s="1" t="s">
        <v>741</v>
      </c>
      <c r="Q1813" s="1"/>
      <c r="R1813" s="39"/>
      <c r="S1813" s="154" t="s">
        <v>158</v>
      </c>
      <c r="T1813" s="7" t="str">
        <f>Tabela813[[#This Row],[NR]]&amp;" - "&amp;Tabela813[[#This Row],[Especificação]]</f>
        <v>2.4.2.9.51.0.0.00 - Transferências de Recursos Destinados a Programas de Educação</v>
      </c>
    </row>
    <row r="1814" spans="1:20" ht="45" x14ac:dyDescent="0.25">
      <c r="A1814" s="179"/>
      <c r="B1814" s="51"/>
      <c r="C1814" s="22" t="s">
        <v>1546</v>
      </c>
      <c r="D1814" s="22" t="s">
        <v>1547</v>
      </c>
      <c r="E1814" s="22" t="s">
        <v>1546</v>
      </c>
      <c r="F1814" s="22" t="s">
        <v>1549</v>
      </c>
      <c r="G1814" s="22" t="s">
        <v>1575</v>
      </c>
      <c r="H1814" s="22" t="s">
        <v>1540</v>
      </c>
      <c r="I1814" s="22" t="s">
        <v>1537</v>
      </c>
      <c r="J1814" s="22" t="s">
        <v>1543</v>
      </c>
      <c r="K1814" s="20" t="str">
        <f>IF(Tabela813[[#This Row],[C]]&lt;&gt;"",IF(Tabela813[[#This Row],[RED]]&lt;&gt;"",(Tabela813[[#This Row],[RED]] &amp; "."),"") &amp; CONCATENATE(Tabela813[[#This Row],[C]],".",Tabela813[[#This Row],[O]],".",Tabela813[[#This Row],[E]],".",Tabela813[[#This Row],[D1]],".",Tabela813[[#This Row],[D2]],".",Tabela813[[#This Row],[D3]],".",Tabela813[[#This Row],[T]],".",Tabela813[[#This Row],[D4]]),"")</f>
        <v>2.4.2.9.51.0.1.00</v>
      </c>
      <c r="L1814" s="23" t="s">
        <v>1525</v>
      </c>
      <c r="M1814" s="20" t="str">
        <f t="shared" si="38"/>
        <v>S</v>
      </c>
      <c r="N1814" s="20">
        <f>IF(VALUE(Tabela813[[#This Row],[RED]]) &gt; 0,1,0) + IF(VALUE(J1814)&gt;0,8,IF(VALUE(I1814)&gt;0,7,IF(VALUE(H1814)&gt;0,6,IF(VALUE(G1814)&gt;0,5,IF(VALUE(F1814)&gt;0,4,IF(VALUE(E1814)&gt;0,3,IF(VALUE(D1814)&gt;0,2,1)))))))</f>
        <v>7</v>
      </c>
      <c r="O1814" s="22" t="s">
        <v>55</v>
      </c>
      <c r="P1814" s="1" t="s">
        <v>741</v>
      </c>
      <c r="Q1814" s="1"/>
      <c r="R1814" s="39"/>
      <c r="S1814" s="154" t="s">
        <v>158</v>
      </c>
      <c r="T1814" s="7" t="str">
        <f>Tabela813[[#This Row],[NR]]&amp;" - "&amp;Tabela813[[#This Row],[Especificação]]</f>
        <v>2.4.2.9.51.0.1.00 - Transferências de Recursos Destinados a Programas de Educação - Principal</v>
      </c>
    </row>
    <row r="1815" spans="1:20" ht="45" x14ac:dyDescent="0.25">
      <c r="A1815" s="179"/>
      <c r="B1815" s="51"/>
      <c r="C1815" s="22" t="s">
        <v>1546</v>
      </c>
      <c r="D1815" s="22" t="s">
        <v>1547</v>
      </c>
      <c r="E1815" s="22" t="s">
        <v>1546</v>
      </c>
      <c r="F1815" s="22" t="s">
        <v>1549</v>
      </c>
      <c r="G1815" s="22" t="s">
        <v>1575</v>
      </c>
      <c r="H1815" s="22" t="s">
        <v>1540</v>
      </c>
      <c r="I1815" s="22" t="s">
        <v>1537</v>
      </c>
      <c r="J1815" s="22" t="s">
        <v>1539</v>
      </c>
      <c r="K1815" s="20" t="str">
        <f>IF(Tabela813[[#This Row],[C]]&lt;&gt;"",IF(Tabela813[[#This Row],[RED]]&lt;&gt;"",(Tabela813[[#This Row],[RED]] &amp; "."),"") &amp; CONCATENATE(Tabela813[[#This Row],[C]],".",Tabela813[[#This Row],[O]],".",Tabela813[[#This Row],[E]],".",Tabela813[[#This Row],[D1]],".",Tabela813[[#This Row],[D2]],".",Tabela813[[#This Row],[D3]],".",Tabela813[[#This Row],[T]],".",Tabela813[[#This Row],[D4]]),"")</f>
        <v>2.4.2.9.51.0.1.01</v>
      </c>
      <c r="L1815" s="23" t="s">
        <v>1525</v>
      </c>
      <c r="M1815" s="20" t="str">
        <f t="shared" si="38"/>
        <v>A</v>
      </c>
      <c r="N1815" s="20">
        <f>IF(VALUE(Tabela813[[#This Row],[RED]]) &gt; 0,1,0) + IF(VALUE(J1815)&gt;0,8,IF(VALUE(I1815)&gt;0,7,IF(VALUE(H1815)&gt;0,6,IF(VALUE(G1815)&gt;0,5,IF(VALUE(F1815)&gt;0,4,IF(VALUE(E1815)&gt;0,3,IF(VALUE(D1815)&gt;0,2,1)))))))</f>
        <v>8</v>
      </c>
      <c r="O1815" s="22" t="s">
        <v>55</v>
      </c>
      <c r="P1815" s="1" t="s">
        <v>741</v>
      </c>
      <c r="Q1815" s="1"/>
      <c r="R1815" s="39"/>
      <c r="S1815" s="154"/>
      <c r="T1815" s="7" t="str">
        <f>Tabela813[[#This Row],[NR]]&amp;" - "&amp;Tabela813[[#This Row],[Especificação]]</f>
        <v>2.4.2.9.51.0.1.01 - Transferências de Recursos Destinados a Programas de Educação - Principal</v>
      </c>
    </row>
    <row r="1816" spans="1:20" ht="45" x14ac:dyDescent="0.25">
      <c r="A1816" s="179"/>
      <c r="B1816" s="51"/>
      <c r="C1816" s="22" t="s">
        <v>1546</v>
      </c>
      <c r="D1816" s="22" t="s">
        <v>1547</v>
      </c>
      <c r="E1816" s="22" t="s">
        <v>1546</v>
      </c>
      <c r="F1816" s="22" t="s">
        <v>1549</v>
      </c>
      <c r="G1816" s="22" t="s">
        <v>1575</v>
      </c>
      <c r="H1816" s="22" t="s">
        <v>1540</v>
      </c>
      <c r="I1816" s="22" t="s">
        <v>1537</v>
      </c>
      <c r="J1816" s="22" t="s">
        <v>1541</v>
      </c>
      <c r="K1816" s="20" t="str">
        <f>IF(Tabela813[[#This Row],[C]]&lt;&gt;"",IF(Tabela813[[#This Row],[RED]]&lt;&gt;"",(Tabela813[[#This Row],[RED]] &amp; "."),"") &amp; CONCATENATE(Tabela813[[#This Row],[C]],".",Tabela813[[#This Row],[O]],".",Tabela813[[#This Row],[E]],".",Tabela813[[#This Row],[D1]],".",Tabela813[[#This Row],[D2]],".",Tabela813[[#This Row],[D3]],".",Tabela813[[#This Row],[T]],".",Tabela813[[#This Row],[D4]]),"")</f>
        <v>2.4.2.9.51.0.1.02</v>
      </c>
      <c r="L1816" s="23" t="s">
        <v>6286</v>
      </c>
      <c r="M1816" s="20" t="str">
        <f t="shared" si="38"/>
        <v>A</v>
      </c>
      <c r="N1816" s="20">
        <f>IF(VALUE(Tabela813[[#This Row],[RED]]) &gt; 0,1,0) + IF(VALUE(J1816)&gt;0,8,IF(VALUE(I1816)&gt;0,7,IF(VALUE(H1816)&gt;0,6,IF(VALUE(G1816)&gt;0,5,IF(VALUE(F1816)&gt;0,4,IF(VALUE(E1816)&gt;0,3,IF(VALUE(D1816)&gt;0,2,1)))))))</f>
        <v>8</v>
      </c>
      <c r="O1816" s="22" t="s">
        <v>3107</v>
      </c>
      <c r="P1816" s="1" t="s">
        <v>4576</v>
      </c>
      <c r="Q1816" s="1"/>
      <c r="R1816" s="39"/>
      <c r="S1816" s="154"/>
      <c r="T1816" s="7" t="str">
        <f>Tabela813[[#This Row],[NR]]&amp;" - "&amp;Tabela813[[#This Row],[Especificação]]</f>
        <v>2.4.2.9.51.0.1.02 - Transferências de Recursos Destinados a Programas de Educação - Identificação das Transferências dos Estados Decorrentes de Emendas Parlamentares Individuais</v>
      </c>
    </row>
    <row r="1817" spans="1:20" ht="45" x14ac:dyDescent="0.25">
      <c r="A1817" s="179"/>
      <c r="B1817" s="51"/>
      <c r="C1817" s="22" t="s">
        <v>1546</v>
      </c>
      <c r="D1817" s="22" t="s">
        <v>1547</v>
      </c>
      <c r="E1817" s="22" t="s">
        <v>1546</v>
      </c>
      <c r="F1817" s="22" t="s">
        <v>1549</v>
      </c>
      <c r="G1817" s="22" t="s">
        <v>1575</v>
      </c>
      <c r="H1817" s="22" t="s">
        <v>1540</v>
      </c>
      <c r="I1817" s="22" t="s">
        <v>1537</v>
      </c>
      <c r="J1817" s="22" t="s">
        <v>1550</v>
      </c>
      <c r="K1817" s="20" t="str">
        <f>IF(Tabela813[[#This Row],[C]]&lt;&gt;"",IF(Tabela813[[#This Row],[RED]]&lt;&gt;"",(Tabela813[[#This Row],[RED]] &amp; "."),"") &amp; CONCATENATE(Tabela813[[#This Row],[C]],".",Tabela813[[#This Row],[O]],".",Tabela813[[#This Row],[E]],".",Tabela813[[#This Row],[D1]],".",Tabela813[[#This Row],[D2]],".",Tabela813[[#This Row],[D3]],".",Tabela813[[#This Row],[T]],".",Tabela813[[#This Row],[D4]]),"")</f>
        <v>2.4.2.9.51.0.1.03</v>
      </c>
      <c r="L1817" s="23" t="s">
        <v>6217</v>
      </c>
      <c r="M1817" s="20" t="str">
        <f t="shared" si="38"/>
        <v>A</v>
      </c>
      <c r="N1817" s="20">
        <f>IF(VALUE(Tabela813[[#This Row],[RED]]) &gt; 0,1,0) + IF(VALUE(J1817)&gt;0,8,IF(VALUE(I1817)&gt;0,7,IF(VALUE(H1817)&gt;0,6,IF(VALUE(G1817)&gt;0,5,IF(VALUE(F1817)&gt;0,4,IF(VALUE(E1817)&gt;0,3,IF(VALUE(D1817)&gt;0,2,1)))))))</f>
        <v>8</v>
      </c>
      <c r="O1817" s="22" t="s">
        <v>3107</v>
      </c>
      <c r="P1817" s="1" t="s">
        <v>4580</v>
      </c>
      <c r="Q1817" s="1"/>
      <c r="R1817" s="39"/>
      <c r="S1817" s="154"/>
      <c r="T1817" s="7" t="str">
        <f>Tabela813[[#This Row],[NR]]&amp;" - "&amp;Tabela813[[#This Row],[Especificação]]</f>
        <v>2.4.2.9.51.0.1.03 - Transferências de Recursos Destinados a Programas de Educação - Identificação das Transferências dos Estados Decorrentes de Emendas Parlamentares de Bancada</v>
      </c>
    </row>
    <row r="1818" spans="1:20" ht="30" x14ac:dyDescent="0.25">
      <c r="A1818" s="179"/>
      <c r="B1818" s="51"/>
      <c r="C1818" s="22" t="s">
        <v>1546</v>
      </c>
      <c r="D1818" s="22" t="s">
        <v>1547</v>
      </c>
      <c r="E1818" s="22" t="s">
        <v>1546</v>
      </c>
      <c r="F1818" s="22" t="s">
        <v>1549</v>
      </c>
      <c r="G1818" s="22" t="s">
        <v>1553</v>
      </c>
      <c r="H1818" s="22" t="s">
        <v>1540</v>
      </c>
      <c r="I1818" s="22" t="s">
        <v>1540</v>
      </c>
      <c r="J1818" s="22" t="s">
        <v>1543</v>
      </c>
      <c r="K1818" s="20" t="str">
        <f>IF(Tabela813[[#This Row],[C]]&lt;&gt;"",IF(Tabela813[[#This Row],[RED]]&lt;&gt;"",(Tabela813[[#This Row],[RED]] &amp; "."),"") &amp; CONCATENATE(Tabela813[[#This Row],[C]],".",Tabela813[[#This Row],[O]],".",Tabela813[[#This Row],[E]],".",Tabela813[[#This Row],[D1]],".",Tabela813[[#This Row],[D2]],".",Tabela813[[#This Row],[D3]],".",Tabela813[[#This Row],[T]],".",Tabela813[[#This Row],[D4]]),"")</f>
        <v>2.4.2.9.99.0.0.00</v>
      </c>
      <c r="L1818" s="23" t="s">
        <v>754</v>
      </c>
      <c r="M1818" s="20" t="str">
        <f t="shared" si="38"/>
        <v>S</v>
      </c>
      <c r="N1818" s="20">
        <f>IF(VALUE(Tabela813[[#This Row],[RED]]) &gt; 0,1,0) + IF(VALUE(J1818)&gt;0,8,IF(VALUE(I1818)&gt;0,7,IF(VALUE(H1818)&gt;0,6,IF(VALUE(G1818)&gt;0,5,IF(VALUE(F1818)&gt;0,4,IF(VALUE(E1818)&gt;0,3,IF(VALUE(D1818)&gt;0,2,1)))))))</f>
        <v>5</v>
      </c>
      <c r="O1818" s="22" t="s">
        <v>51</v>
      </c>
      <c r="P1818" s="1" t="s">
        <v>757</v>
      </c>
      <c r="Q1818" s="1"/>
      <c r="R1818" s="39"/>
      <c r="S1818" s="154" t="s">
        <v>158</v>
      </c>
      <c r="T1818" s="7" t="str">
        <f>Tabela813[[#This Row],[NR]]&amp;" - "&amp;Tabela813[[#This Row],[Especificação]]</f>
        <v>2.4.2.9.99.0.0.00 - Outras Transferências de Recursos dos Estados</v>
      </c>
    </row>
    <row r="1819" spans="1:20" ht="30" x14ac:dyDescent="0.25">
      <c r="A1819" s="179"/>
      <c r="B1819" s="51"/>
      <c r="C1819" s="22" t="s">
        <v>1546</v>
      </c>
      <c r="D1819" s="22" t="s">
        <v>1547</v>
      </c>
      <c r="E1819" s="22" t="s">
        <v>1546</v>
      </c>
      <c r="F1819" s="22" t="s">
        <v>1549</v>
      </c>
      <c r="G1819" s="22" t="s">
        <v>1553</v>
      </c>
      <c r="H1819" s="22" t="s">
        <v>1540</v>
      </c>
      <c r="I1819" s="22" t="s">
        <v>1537</v>
      </c>
      <c r="J1819" s="22" t="s">
        <v>1543</v>
      </c>
      <c r="K1819" s="20" t="str">
        <f>IF(Tabela813[[#This Row],[C]]&lt;&gt;"",IF(Tabela813[[#This Row],[RED]]&lt;&gt;"",(Tabela813[[#This Row],[RED]] &amp; "."),"") &amp; CONCATENATE(Tabela813[[#This Row],[C]],".",Tabela813[[#This Row],[O]],".",Tabela813[[#This Row],[E]],".",Tabela813[[#This Row],[D1]],".",Tabela813[[#This Row],[D2]],".",Tabela813[[#This Row],[D3]],".",Tabela813[[#This Row],[T]],".",Tabela813[[#This Row],[D4]]),"")</f>
        <v>2.4.2.9.99.0.1.00</v>
      </c>
      <c r="L1819" s="23" t="s">
        <v>1526</v>
      </c>
      <c r="M1819" s="20" t="str">
        <f t="shared" si="38"/>
        <v>S</v>
      </c>
      <c r="N1819" s="20">
        <f>IF(VALUE(Tabela813[[#This Row],[RED]]) &gt; 0,1,0) + IF(VALUE(J1819)&gt;0,8,IF(VALUE(I1819)&gt;0,7,IF(VALUE(H1819)&gt;0,6,IF(VALUE(G1819)&gt;0,5,IF(VALUE(F1819)&gt;0,4,IF(VALUE(E1819)&gt;0,3,IF(VALUE(D1819)&gt;0,2,1)))))))</f>
        <v>7</v>
      </c>
      <c r="O1819" s="22" t="s">
        <v>51</v>
      </c>
      <c r="P1819" s="1" t="s">
        <v>757</v>
      </c>
      <c r="Q1819" s="1"/>
      <c r="R1819" s="39"/>
      <c r="S1819" s="154" t="s">
        <v>158</v>
      </c>
      <c r="T1819" s="7" t="str">
        <f>Tabela813[[#This Row],[NR]]&amp;" - "&amp;Tabela813[[#This Row],[Especificação]]</f>
        <v>2.4.2.9.99.0.1.00 - Outras Transferências de Recursos dos Estados - Principal</v>
      </c>
    </row>
    <row r="1820" spans="1:20" ht="45" x14ac:dyDescent="0.25">
      <c r="A1820" s="179"/>
      <c r="B1820" s="51"/>
      <c r="C1820" s="22" t="s">
        <v>1546</v>
      </c>
      <c r="D1820" s="22" t="s">
        <v>1547</v>
      </c>
      <c r="E1820" s="22" t="s">
        <v>1546</v>
      </c>
      <c r="F1820" s="22" t="s">
        <v>1549</v>
      </c>
      <c r="G1820" s="22" t="s">
        <v>1553</v>
      </c>
      <c r="H1820" s="22" t="s">
        <v>1540</v>
      </c>
      <c r="I1820" s="22" t="s">
        <v>1537</v>
      </c>
      <c r="J1820" s="22" t="s">
        <v>1539</v>
      </c>
      <c r="K1820" s="20" t="str">
        <f>IF(Tabela813[[#This Row],[C]]&lt;&gt;"",IF(Tabela813[[#This Row],[RED]]&lt;&gt;"",(Tabela813[[#This Row],[RED]] &amp; "."),"") &amp; CONCATENATE(Tabela813[[#This Row],[C]],".",Tabela813[[#This Row],[O]],".",Tabela813[[#This Row],[E]],".",Tabela813[[#This Row],[D1]],".",Tabela813[[#This Row],[D2]],".",Tabela813[[#This Row],[D3]],".",Tabela813[[#This Row],[T]],".",Tabela813[[#This Row],[D4]]),"")</f>
        <v>2.4.2.9.99.0.1.01</v>
      </c>
      <c r="L1820" s="23" t="s">
        <v>6287</v>
      </c>
      <c r="M1820" s="20" t="str">
        <f t="shared" si="38"/>
        <v>A</v>
      </c>
      <c r="N1820" s="20">
        <f>IF(VALUE(Tabela813[[#This Row],[RED]]) &gt; 0,1,0) + IF(VALUE(J1820)&gt;0,8,IF(VALUE(I1820)&gt;0,7,IF(VALUE(H1820)&gt;0,6,IF(VALUE(G1820)&gt;0,5,IF(VALUE(F1820)&gt;0,4,IF(VALUE(E1820)&gt;0,3,IF(VALUE(D1820)&gt;0,2,1)))))))</f>
        <v>8</v>
      </c>
      <c r="O1820" s="22" t="s">
        <v>3107</v>
      </c>
      <c r="P1820" s="1" t="s">
        <v>4510</v>
      </c>
      <c r="Q1820" s="1"/>
      <c r="R1820" s="39"/>
      <c r="S1820" s="154" t="s">
        <v>158</v>
      </c>
      <c r="T1820" s="7" t="str">
        <f>Tabela813[[#This Row],[NR]]&amp;" - "&amp;Tabela813[[#This Row],[Especificação]]</f>
        <v>2.4.2.9.99.0.1.01 - Outras Transferências de Recursos dos Estados - Transferência Especial Relativas às Emendas Individuais (Art. 166-A, Inciso I, § 1º, da CF)</v>
      </c>
    </row>
    <row r="1821" spans="1:20" ht="30" x14ac:dyDescent="0.25">
      <c r="A1821" s="179"/>
      <c r="B1821" s="51"/>
      <c r="C1821" s="22" t="s">
        <v>1546</v>
      </c>
      <c r="D1821" s="22" t="s">
        <v>1547</v>
      </c>
      <c r="E1821" s="22" t="s">
        <v>1546</v>
      </c>
      <c r="F1821" s="22" t="s">
        <v>1549</v>
      </c>
      <c r="G1821" s="22" t="s">
        <v>1553</v>
      </c>
      <c r="H1821" s="22" t="s">
        <v>1540</v>
      </c>
      <c r="I1821" s="22" t="s">
        <v>1537</v>
      </c>
      <c r="J1821" s="22" t="s">
        <v>1541</v>
      </c>
      <c r="K1821" s="20" t="str">
        <f>IF(Tabela813[[#This Row],[C]]&lt;&gt;"",IF(Tabela813[[#This Row],[RED]]&lt;&gt;"",(Tabela813[[#This Row],[RED]] &amp; "."),"") &amp; CONCATENATE(Tabela813[[#This Row],[C]],".",Tabela813[[#This Row],[O]],".",Tabela813[[#This Row],[E]],".",Tabela813[[#This Row],[D1]],".",Tabela813[[#This Row],[D2]],".",Tabela813[[#This Row],[D3]],".",Tabela813[[#This Row],[T]],".",Tabela813[[#This Row],[D4]]),"")</f>
        <v>2.4.2.9.99.0.1.02</v>
      </c>
      <c r="L1821" s="23" t="s">
        <v>6288</v>
      </c>
      <c r="M1821" s="20" t="str">
        <f t="shared" si="38"/>
        <v>A</v>
      </c>
      <c r="N1821" s="20">
        <f>IF(VALUE(Tabela813[[#This Row],[RED]]) &gt; 0,1,0) + IF(VALUE(J1821)&gt;0,8,IF(VALUE(I1821)&gt;0,7,IF(VALUE(H1821)&gt;0,6,IF(VALUE(G1821)&gt;0,5,IF(VALUE(F1821)&gt;0,4,IF(VALUE(E1821)&gt;0,3,IF(VALUE(D1821)&gt;0,2,1)))))))</f>
        <v>8</v>
      </c>
      <c r="O1821" s="22" t="s">
        <v>3107</v>
      </c>
      <c r="P1821" s="1" t="s">
        <v>4581</v>
      </c>
      <c r="Q1821" s="1"/>
      <c r="R1821" s="39"/>
      <c r="S1821" s="154" t="s">
        <v>158</v>
      </c>
      <c r="T1821" s="7" t="str">
        <f>Tabela813[[#This Row],[NR]]&amp;" - "&amp;Tabela813[[#This Row],[Especificação]]</f>
        <v>2.4.2.9.99.0.1.02 - Outras Transferências de Recursos dos Estados - Transferências da União Decorrentes de Emendas Parlamentares Individuais</v>
      </c>
    </row>
    <row r="1822" spans="1:20" ht="30" x14ac:dyDescent="0.25">
      <c r="A1822" s="179"/>
      <c r="B1822" s="51"/>
      <c r="C1822" s="22" t="s">
        <v>1546</v>
      </c>
      <c r="D1822" s="22" t="s">
        <v>1547</v>
      </c>
      <c r="E1822" s="22" t="s">
        <v>1546</v>
      </c>
      <c r="F1822" s="22" t="s">
        <v>1549</v>
      </c>
      <c r="G1822" s="22" t="s">
        <v>1553</v>
      </c>
      <c r="H1822" s="22" t="s">
        <v>1540</v>
      </c>
      <c r="I1822" s="22" t="s">
        <v>1537</v>
      </c>
      <c r="J1822" s="22" t="s">
        <v>1550</v>
      </c>
      <c r="K1822" s="20" t="str">
        <f>IF(Tabela813[[#This Row],[C]]&lt;&gt;"",IF(Tabela813[[#This Row],[RED]]&lt;&gt;"",(Tabela813[[#This Row],[RED]] &amp; "."),"") &amp; CONCATENATE(Tabela813[[#This Row],[C]],".",Tabela813[[#This Row],[O]],".",Tabela813[[#This Row],[E]],".",Tabela813[[#This Row],[D1]],".",Tabela813[[#This Row],[D2]],".",Tabela813[[#This Row],[D3]],".",Tabela813[[#This Row],[T]],".",Tabela813[[#This Row],[D4]]),"")</f>
        <v>2.4.2.9.99.0.1.03</v>
      </c>
      <c r="L1822" s="23" t="s">
        <v>3927</v>
      </c>
      <c r="M1822" s="20" t="str">
        <f t="shared" si="38"/>
        <v>A</v>
      </c>
      <c r="N1822" s="20">
        <f>IF(VALUE(Tabela813[[#This Row],[RED]]) &gt; 0,1,0) + IF(VALUE(J1822)&gt;0,8,IF(VALUE(I1822)&gt;0,7,IF(VALUE(H1822)&gt;0,6,IF(VALUE(G1822)&gt;0,5,IF(VALUE(F1822)&gt;0,4,IF(VALUE(E1822)&gt;0,3,IF(VALUE(D1822)&gt;0,2,1)))))))</f>
        <v>8</v>
      </c>
      <c r="O1822" s="22" t="s">
        <v>3107</v>
      </c>
      <c r="P1822" s="1" t="s">
        <v>4582</v>
      </c>
      <c r="Q1822" s="1"/>
      <c r="R1822" s="39"/>
      <c r="S1822" s="154" t="s">
        <v>158</v>
      </c>
      <c r="T1822" s="7" t="str">
        <f>Tabela813[[#This Row],[NR]]&amp;" - "&amp;Tabela813[[#This Row],[Especificação]]</f>
        <v>2.4.2.9.99.0.1.03 - Outras Transferências de Recursos dos Estados - Transferências dos Estados Decorrentes de Emendas Parlamentares de Bancada</v>
      </c>
    </row>
    <row r="1823" spans="1:20" ht="30" x14ac:dyDescent="0.25">
      <c r="A1823" s="179"/>
      <c r="B1823" s="51"/>
      <c r="C1823" s="22" t="s">
        <v>1546</v>
      </c>
      <c r="D1823" s="22" t="s">
        <v>1547</v>
      </c>
      <c r="E1823" s="22" t="s">
        <v>1546</v>
      </c>
      <c r="F1823" s="22" t="s">
        <v>1549</v>
      </c>
      <c r="G1823" s="22" t="s">
        <v>1553</v>
      </c>
      <c r="H1823" s="22" t="s">
        <v>1540</v>
      </c>
      <c r="I1823" s="22" t="s">
        <v>1537</v>
      </c>
      <c r="J1823" s="22" t="s">
        <v>1553</v>
      </c>
      <c r="K1823" s="20" t="str">
        <f>IF(Tabela813[[#This Row],[C]]&lt;&gt;"",IF(Tabela813[[#This Row],[RED]]&lt;&gt;"",(Tabela813[[#This Row],[RED]] &amp; "."),"") &amp; CONCATENATE(Tabela813[[#This Row],[C]],".",Tabela813[[#This Row],[O]],".",Tabela813[[#This Row],[E]],".",Tabela813[[#This Row],[D1]],".",Tabela813[[#This Row],[D2]],".",Tabela813[[#This Row],[D3]],".",Tabela813[[#This Row],[T]],".",Tabela813[[#This Row],[D4]]),"")</f>
        <v>2.4.2.9.99.0.1.99</v>
      </c>
      <c r="L1823" s="23" t="s">
        <v>1526</v>
      </c>
      <c r="M1823" s="20" t="str">
        <f t="shared" si="38"/>
        <v>A</v>
      </c>
      <c r="N1823" s="20">
        <f>IF(VALUE(Tabela813[[#This Row],[RED]]) &gt; 0,1,0) + IF(VALUE(J1823)&gt;0,8,IF(VALUE(I1823)&gt;0,7,IF(VALUE(H1823)&gt;0,6,IF(VALUE(G1823)&gt;0,5,IF(VALUE(F1823)&gt;0,4,IF(VALUE(E1823)&gt;0,3,IF(VALUE(D1823)&gt;0,2,1)))))))</f>
        <v>8</v>
      </c>
      <c r="O1823" s="22" t="s">
        <v>3107</v>
      </c>
      <c r="P1823" s="1" t="s">
        <v>757</v>
      </c>
      <c r="Q1823" s="1"/>
      <c r="R1823" s="39"/>
      <c r="S1823" s="154" t="s">
        <v>158</v>
      </c>
      <c r="T1823" s="7" t="str">
        <f>Tabela813[[#This Row],[NR]]&amp;" - "&amp;Tabela813[[#This Row],[Especificação]]</f>
        <v>2.4.2.9.99.0.1.99 - Outras Transferências de Recursos dos Estados - Principal</v>
      </c>
    </row>
    <row r="1824" spans="1:20" ht="45" x14ac:dyDescent="0.25">
      <c r="A1824" s="179"/>
      <c r="B1824" s="51"/>
      <c r="C1824" s="22" t="s">
        <v>1546</v>
      </c>
      <c r="D1824" s="22" t="s">
        <v>1547</v>
      </c>
      <c r="E1824" s="22" t="s">
        <v>1538</v>
      </c>
      <c r="F1824" s="22" t="s">
        <v>1540</v>
      </c>
      <c r="G1824" s="22" t="s">
        <v>1543</v>
      </c>
      <c r="H1824" s="22" t="s">
        <v>1540</v>
      </c>
      <c r="I1824" s="22" t="s">
        <v>1540</v>
      </c>
      <c r="J1824" s="22" t="s">
        <v>1543</v>
      </c>
      <c r="K1824" s="20" t="str">
        <f>IF(Tabela813[[#This Row],[C]]&lt;&gt;"",IF(Tabela813[[#This Row],[RED]]&lt;&gt;"",(Tabela813[[#This Row],[RED]] &amp; "."),"") &amp; CONCATENATE(Tabela813[[#This Row],[C]],".",Tabela813[[#This Row],[O]],".",Tabela813[[#This Row],[E]],".",Tabela813[[#This Row],[D1]],".",Tabela813[[#This Row],[D2]],".",Tabela813[[#This Row],[D3]],".",Tabela813[[#This Row],[T]],".",Tabela813[[#This Row],[D4]]),"")</f>
        <v>2.4.3.0.00.0.0.00</v>
      </c>
      <c r="L1824" s="23" t="s">
        <v>3832</v>
      </c>
      <c r="M1824" s="20" t="str">
        <f t="shared" si="38"/>
        <v>S</v>
      </c>
      <c r="N1824" s="20">
        <f>IF(VALUE(Tabela813[[#This Row],[RED]]) &gt; 0,1,0) + IF(VALUE(J1824)&gt;0,8,IF(VALUE(I1824)&gt;0,7,IF(VALUE(H1824)&gt;0,6,IF(VALUE(G1824)&gt;0,5,IF(VALUE(F1824)&gt;0,4,IF(VALUE(E1824)&gt;0,3,IF(VALUE(D1824)&gt;0,2,1)))))))</f>
        <v>3</v>
      </c>
      <c r="O1824" s="22" t="s">
        <v>45</v>
      </c>
      <c r="P1824" s="1" t="s">
        <v>758</v>
      </c>
      <c r="Q1824" s="1"/>
      <c r="R1824" s="39"/>
      <c r="S1824" s="154" t="s">
        <v>158</v>
      </c>
      <c r="T1824" s="7" t="str">
        <f>Tabela813[[#This Row],[NR]]&amp;" - "&amp;Tabela813[[#This Row],[Especificação]]</f>
        <v>2.4.3.0.00.0.0.00 - Transferências dos Municípios e de Suas Entidades</v>
      </c>
    </row>
    <row r="1825" spans="1:20" x14ac:dyDescent="0.25">
      <c r="A1825" s="179"/>
      <c r="B1825" s="51"/>
      <c r="C1825" s="22" t="s">
        <v>1546</v>
      </c>
      <c r="D1825" s="22" t="s">
        <v>1547</v>
      </c>
      <c r="E1825" s="22" t="s">
        <v>1538</v>
      </c>
      <c r="F1825" s="22" t="s">
        <v>1537</v>
      </c>
      <c r="G1825" s="22" t="s">
        <v>1543</v>
      </c>
      <c r="H1825" s="22" t="s">
        <v>1540</v>
      </c>
      <c r="I1825" s="22" t="s">
        <v>1540</v>
      </c>
      <c r="J1825" s="22" t="s">
        <v>1543</v>
      </c>
      <c r="K1825" s="20" t="str">
        <f>IF(Tabela813[[#This Row],[C]]&lt;&gt;"",IF(Tabela813[[#This Row],[RED]]&lt;&gt;"",(Tabela813[[#This Row],[RED]] &amp; "."),"") &amp; CONCATENATE(Tabela813[[#This Row],[C]],".",Tabela813[[#This Row],[O]],".",Tabela813[[#This Row],[E]],".",Tabela813[[#This Row],[D1]],".",Tabela813[[#This Row],[D2]],".",Tabela813[[#This Row],[D3]],".",Tabela813[[#This Row],[T]],".",Tabela813[[#This Row],[D4]]),"")</f>
        <v>2.4.3.1.00.0.0.00</v>
      </c>
      <c r="L1825" s="23" t="s">
        <v>6289</v>
      </c>
      <c r="M1825" s="20" t="str">
        <f t="shared" si="38"/>
        <v>S</v>
      </c>
      <c r="N1825" s="20">
        <f>IF(VALUE(Tabela813[[#This Row],[RED]]) &gt; 0,1,0) + IF(VALUE(J1825)&gt;0,8,IF(VALUE(I1825)&gt;0,7,IF(VALUE(H1825)&gt;0,6,IF(VALUE(G1825)&gt;0,5,IF(VALUE(F1825)&gt;0,4,IF(VALUE(E1825)&gt;0,3,IF(VALUE(D1825)&gt;0,2,1)))))))</f>
        <v>4</v>
      </c>
      <c r="O1825" s="22" t="s">
        <v>45</v>
      </c>
      <c r="P1825" s="1" t="s">
        <v>3089</v>
      </c>
      <c r="Q1825" s="1"/>
      <c r="R1825" s="39"/>
      <c r="S1825" s="154" t="s">
        <v>158</v>
      </c>
      <c r="T1825" s="7" t="str">
        <f>Tabela813[[#This Row],[NR]]&amp;" - "&amp;Tabela813[[#This Row],[Especificação]]</f>
        <v>2.4.3.1.00.0.0.00 - Transferências de Recursos do Sistema Único de Saúde - SUS dos Municípios</v>
      </c>
    </row>
    <row r="1826" spans="1:20" x14ac:dyDescent="0.25">
      <c r="A1826" s="179"/>
      <c r="B1826" s="51"/>
      <c r="C1826" s="22" t="s">
        <v>1546</v>
      </c>
      <c r="D1826" s="22" t="s">
        <v>1547</v>
      </c>
      <c r="E1826" s="22" t="s">
        <v>1538</v>
      </c>
      <c r="F1826" s="22" t="s">
        <v>1537</v>
      </c>
      <c r="G1826" s="22" t="s">
        <v>1570</v>
      </c>
      <c r="H1826" s="22" t="s">
        <v>1540</v>
      </c>
      <c r="I1826" s="22" t="s">
        <v>1540</v>
      </c>
      <c r="J1826" s="22" t="s">
        <v>1543</v>
      </c>
      <c r="K1826" s="20" t="str">
        <f>IF(Tabela813[[#This Row],[C]]&lt;&gt;"",IF(Tabela813[[#This Row],[RED]]&lt;&gt;"",(Tabela813[[#This Row],[RED]] &amp; "."),"") &amp; CONCATENATE(Tabela813[[#This Row],[C]],".",Tabela813[[#This Row],[O]],".",Tabela813[[#This Row],[E]],".",Tabela813[[#This Row],[D1]],".",Tabela813[[#This Row],[D2]],".",Tabela813[[#This Row],[D3]],".",Tabela813[[#This Row],[T]],".",Tabela813[[#This Row],[D4]]),"")</f>
        <v>2.4.3.1.50.0.0.00</v>
      </c>
      <c r="L1826" s="23" t="s">
        <v>6289</v>
      </c>
      <c r="M1826" s="20" t="str">
        <f t="shared" si="38"/>
        <v>S</v>
      </c>
      <c r="N1826" s="20">
        <f>IF(VALUE(Tabela813[[#This Row],[RED]]) &gt; 0,1,0) + IF(VALUE(J1826)&gt;0,8,IF(VALUE(I1826)&gt;0,7,IF(VALUE(H1826)&gt;0,6,IF(VALUE(G1826)&gt;0,5,IF(VALUE(F1826)&gt;0,4,IF(VALUE(E1826)&gt;0,3,IF(VALUE(D1826)&gt;0,2,1)))))))</f>
        <v>5</v>
      </c>
      <c r="O1826" s="22" t="s">
        <v>55</v>
      </c>
      <c r="P1826" s="1" t="s">
        <v>3090</v>
      </c>
      <c r="Q1826" s="1"/>
      <c r="R1826" s="39"/>
      <c r="S1826" s="154" t="s">
        <v>158</v>
      </c>
      <c r="T1826" s="7" t="str">
        <f>Tabela813[[#This Row],[NR]]&amp;" - "&amp;Tabela813[[#This Row],[Especificação]]</f>
        <v>2.4.3.1.50.0.0.00 - Transferências de Recursos do Sistema Único de Saúde - SUS dos Municípios</v>
      </c>
    </row>
    <row r="1827" spans="1:20" ht="30" x14ac:dyDescent="0.25">
      <c r="A1827" s="179"/>
      <c r="B1827" s="51"/>
      <c r="C1827" s="22" t="s">
        <v>1546</v>
      </c>
      <c r="D1827" s="22" t="s">
        <v>1547</v>
      </c>
      <c r="E1827" s="22" t="s">
        <v>1538</v>
      </c>
      <c r="F1827" s="22" t="s">
        <v>1537</v>
      </c>
      <c r="G1827" s="22" t="s">
        <v>1570</v>
      </c>
      <c r="H1827" s="22" t="s">
        <v>1540</v>
      </c>
      <c r="I1827" s="22" t="s">
        <v>1537</v>
      </c>
      <c r="J1827" s="22" t="s">
        <v>1543</v>
      </c>
      <c r="K1827" s="20" t="str">
        <f>IF(Tabela813[[#This Row],[C]]&lt;&gt;"",IF(Tabela813[[#This Row],[RED]]&lt;&gt;"",(Tabela813[[#This Row],[RED]] &amp; "."),"") &amp; CONCATENATE(Tabela813[[#This Row],[C]],".",Tabela813[[#This Row],[O]],".",Tabela813[[#This Row],[E]],".",Tabela813[[#This Row],[D1]],".",Tabela813[[#This Row],[D2]],".",Tabela813[[#This Row],[D3]],".",Tabela813[[#This Row],[T]],".",Tabela813[[#This Row],[D4]]),"")</f>
        <v>2.4.3.1.50.0.1.00</v>
      </c>
      <c r="L1827" s="1" t="s">
        <v>6290</v>
      </c>
      <c r="M1827" s="20" t="str">
        <f t="shared" si="38"/>
        <v>A</v>
      </c>
      <c r="N1827" s="20">
        <f>IF(VALUE(Tabela813[[#This Row],[RED]]) &gt; 0,1,0) + IF(VALUE(J1827)&gt;0,8,IF(VALUE(I1827)&gt;0,7,IF(VALUE(H1827)&gt;0,6,IF(VALUE(G1827)&gt;0,5,IF(VALUE(F1827)&gt;0,4,IF(VALUE(E1827)&gt;0,3,IF(VALUE(D1827)&gt;0,2,1)))))))</f>
        <v>7</v>
      </c>
      <c r="O1827" s="22" t="s">
        <v>55</v>
      </c>
      <c r="P1827" s="1" t="s">
        <v>3090</v>
      </c>
      <c r="Q1827" s="1"/>
      <c r="R1827" s="39"/>
      <c r="S1827" s="154" t="s">
        <v>158</v>
      </c>
      <c r="T1827" s="7" t="str">
        <f>Tabela813[[#This Row],[NR]]&amp;" - "&amp;Tabela813[[#This Row],[Especificação]]</f>
        <v>2.4.3.1.50.0.1.00 - Transferências de Recursos do Sistema Único de Saúde - SUS dos Municípios - Principal</v>
      </c>
    </row>
    <row r="1828" spans="1:20" ht="45" x14ac:dyDescent="0.25">
      <c r="A1828" s="179"/>
      <c r="B1828" s="51"/>
      <c r="C1828" s="22" t="s">
        <v>1546</v>
      </c>
      <c r="D1828" s="22" t="s">
        <v>1547</v>
      </c>
      <c r="E1828" s="22" t="s">
        <v>1538</v>
      </c>
      <c r="F1828" s="22" t="s">
        <v>1546</v>
      </c>
      <c r="G1828" s="22" t="s">
        <v>1543</v>
      </c>
      <c r="H1828" s="22" t="s">
        <v>1540</v>
      </c>
      <c r="I1828" s="22" t="s">
        <v>1540</v>
      </c>
      <c r="J1828" s="22" t="s">
        <v>1543</v>
      </c>
      <c r="K1828" s="20" t="str">
        <f>IF(Tabela813[[#This Row],[C]]&lt;&gt;"",IF(Tabela813[[#This Row],[RED]]&lt;&gt;"",(Tabela813[[#This Row],[RED]] &amp; "."),"") &amp; CONCATENATE(Tabela813[[#This Row],[C]],".",Tabela813[[#This Row],[O]],".",Tabela813[[#This Row],[E]],".",Tabela813[[#This Row],[D1]],".",Tabela813[[#This Row],[D2]],".",Tabela813[[#This Row],[D3]],".",Tabela813[[#This Row],[T]],".",Tabela813[[#This Row],[D4]]),"")</f>
        <v>2.4.3.2.00.0.0.00</v>
      </c>
      <c r="L1828" s="1" t="s">
        <v>465</v>
      </c>
      <c r="M1828" s="20" t="str">
        <f t="shared" si="38"/>
        <v>S</v>
      </c>
      <c r="N1828" s="20">
        <f>IF(VALUE(Tabela813[[#This Row],[RED]]) &gt; 0,1,0) + IF(VALUE(J1828)&gt;0,8,IF(VALUE(I1828)&gt;0,7,IF(VALUE(H1828)&gt;0,6,IF(VALUE(G1828)&gt;0,5,IF(VALUE(F1828)&gt;0,4,IF(VALUE(E1828)&gt;0,3,IF(VALUE(D1828)&gt;0,2,1)))))))</f>
        <v>4</v>
      </c>
      <c r="O1828" s="22" t="s">
        <v>45</v>
      </c>
      <c r="P1828" s="1" t="s">
        <v>761</v>
      </c>
      <c r="Q1828" s="1"/>
      <c r="R1828" s="39"/>
      <c r="S1828" s="154" t="s">
        <v>158</v>
      </c>
      <c r="T1828" s="7" t="str">
        <f>Tabela813[[#This Row],[NR]]&amp;" - "&amp;Tabela813[[#This Row],[Especificação]]</f>
        <v>2.4.3.2.00.0.0.00 - Transferências de Convênios dos Municípios e de Suas Entidades</v>
      </c>
    </row>
    <row r="1829" spans="1:20" ht="30" x14ac:dyDescent="0.25">
      <c r="A1829" s="179"/>
      <c r="B1829" s="51"/>
      <c r="C1829" s="22" t="s">
        <v>1546</v>
      </c>
      <c r="D1829" s="22" t="s">
        <v>1547</v>
      </c>
      <c r="E1829" s="22" t="s">
        <v>1538</v>
      </c>
      <c r="F1829" s="22" t="s">
        <v>1546</v>
      </c>
      <c r="G1829" s="22" t="s">
        <v>1570</v>
      </c>
      <c r="H1829" s="22" t="s">
        <v>1540</v>
      </c>
      <c r="I1829" s="22" t="s">
        <v>1540</v>
      </c>
      <c r="J1829" s="22" t="s">
        <v>1543</v>
      </c>
      <c r="K1829" s="20" t="str">
        <f>IF(Tabela813[[#This Row],[C]]&lt;&gt;"",IF(Tabela813[[#This Row],[RED]]&lt;&gt;"",(Tabela813[[#This Row],[RED]] &amp; "."),"") &amp; CONCATENATE(Tabela813[[#This Row],[C]],".",Tabela813[[#This Row],[O]],".",Tabela813[[#This Row],[E]],".",Tabela813[[#This Row],[D1]],".",Tabela813[[#This Row],[D2]],".",Tabela813[[#This Row],[D3]],".",Tabela813[[#This Row],[T]],".",Tabela813[[#This Row],[D4]]),"")</f>
        <v>2.4.3.2.50.0.0.00</v>
      </c>
      <c r="L1829" s="23" t="s">
        <v>3928</v>
      </c>
      <c r="M1829" s="20" t="str">
        <f t="shared" si="38"/>
        <v>S</v>
      </c>
      <c r="N1829" s="20">
        <f>IF(VALUE(Tabela813[[#This Row],[RED]]) &gt; 0,1,0) + IF(VALUE(J1829)&gt;0,8,IF(VALUE(I1829)&gt;0,7,IF(VALUE(H1829)&gt;0,6,IF(VALUE(G1829)&gt;0,5,IF(VALUE(F1829)&gt;0,4,IF(VALUE(E1829)&gt;0,3,IF(VALUE(D1829)&gt;0,2,1)))))))</f>
        <v>5</v>
      </c>
      <c r="O1829" s="22" t="s">
        <v>55</v>
      </c>
      <c r="P1829" s="1" t="s">
        <v>763</v>
      </c>
      <c r="Q1829" s="1"/>
      <c r="R1829" s="39"/>
      <c r="S1829" s="154" t="s">
        <v>158</v>
      </c>
      <c r="T1829" s="7" t="str">
        <f>Tabela813[[#This Row],[NR]]&amp;" - "&amp;Tabela813[[#This Row],[Especificação]]</f>
        <v>2.4.3.2.50.0.0.00 - Transferências de Convênios dos Municípios Destinados a Programas de Saúde</v>
      </c>
    </row>
    <row r="1830" spans="1:20" ht="30" x14ac:dyDescent="0.25">
      <c r="A1830" s="179"/>
      <c r="B1830" s="51"/>
      <c r="C1830" s="22" t="s">
        <v>1546</v>
      </c>
      <c r="D1830" s="22" t="s">
        <v>1547</v>
      </c>
      <c r="E1830" s="22" t="s">
        <v>1538</v>
      </c>
      <c r="F1830" s="22" t="s">
        <v>1546</v>
      </c>
      <c r="G1830" s="22" t="s">
        <v>1570</v>
      </c>
      <c r="H1830" s="22" t="s">
        <v>1540</v>
      </c>
      <c r="I1830" s="22" t="s">
        <v>1537</v>
      </c>
      <c r="J1830" s="22" t="s">
        <v>1543</v>
      </c>
      <c r="K1830" s="20" t="str">
        <f>IF(Tabela813[[#This Row],[C]]&lt;&gt;"",IF(Tabela813[[#This Row],[RED]]&lt;&gt;"",(Tabela813[[#This Row],[RED]] &amp; "."),"") &amp; CONCATENATE(Tabela813[[#This Row],[C]],".",Tabela813[[#This Row],[O]],".",Tabela813[[#This Row],[E]],".",Tabela813[[#This Row],[D1]],".",Tabela813[[#This Row],[D2]],".",Tabela813[[#This Row],[D3]],".",Tabela813[[#This Row],[T]],".",Tabela813[[#This Row],[D4]]),"")</f>
        <v>2.4.3.2.50.0.1.00</v>
      </c>
      <c r="L1830" s="23" t="s">
        <v>3929</v>
      </c>
      <c r="M1830" s="20" t="str">
        <f t="shared" si="38"/>
        <v>A</v>
      </c>
      <c r="N1830" s="20">
        <f>IF(VALUE(Tabela813[[#This Row],[RED]]) &gt; 0,1,0) + IF(VALUE(J1830)&gt;0,8,IF(VALUE(I1830)&gt;0,7,IF(VALUE(H1830)&gt;0,6,IF(VALUE(G1830)&gt;0,5,IF(VALUE(F1830)&gt;0,4,IF(VALUE(E1830)&gt;0,3,IF(VALUE(D1830)&gt;0,2,1)))))))</f>
        <v>7</v>
      </c>
      <c r="O1830" s="22" t="s">
        <v>55</v>
      </c>
      <c r="P1830" s="1" t="s">
        <v>763</v>
      </c>
      <c r="Q1830" s="1"/>
      <c r="R1830" s="39"/>
      <c r="S1830" s="154" t="s">
        <v>158</v>
      </c>
      <c r="T1830" s="7" t="str">
        <f>Tabela813[[#This Row],[NR]]&amp;" - "&amp;Tabela813[[#This Row],[Especificação]]</f>
        <v>2.4.3.2.50.0.1.00 - Transferências de Convênios dos Municípios Destinados a Programas de Saúde - Principal</v>
      </c>
    </row>
    <row r="1831" spans="1:20" ht="45" x14ac:dyDescent="0.25">
      <c r="A1831" s="179"/>
      <c r="B1831" s="51"/>
      <c r="C1831" s="22" t="s">
        <v>1546</v>
      </c>
      <c r="D1831" s="22" t="s">
        <v>1547</v>
      </c>
      <c r="E1831" s="22" t="s">
        <v>1538</v>
      </c>
      <c r="F1831" s="22" t="s">
        <v>1546</v>
      </c>
      <c r="G1831" s="22" t="s">
        <v>1575</v>
      </c>
      <c r="H1831" s="22" t="s">
        <v>1540</v>
      </c>
      <c r="I1831" s="22" t="s">
        <v>1540</v>
      </c>
      <c r="J1831" s="22" t="s">
        <v>1543</v>
      </c>
      <c r="K1831" s="20" t="str">
        <f>IF(Tabela813[[#This Row],[C]]&lt;&gt;"",IF(Tabela813[[#This Row],[RED]]&lt;&gt;"",(Tabela813[[#This Row],[RED]] &amp; "."),"") &amp; CONCATENATE(Tabela813[[#This Row],[C]],".",Tabela813[[#This Row],[O]],".",Tabela813[[#This Row],[E]],".",Tabela813[[#This Row],[D1]],".",Tabela813[[#This Row],[D2]],".",Tabela813[[#This Row],[D3]],".",Tabela813[[#This Row],[T]],".",Tabela813[[#This Row],[D4]]),"")</f>
        <v>2.4.3.2.51.0.0.00</v>
      </c>
      <c r="L1831" s="23" t="s">
        <v>3834</v>
      </c>
      <c r="M1831" s="20" t="str">
        <f t="shared" si="38"/>
        <v>S</v>
      </c>
      <c r="N1831" s="20">
        <f>IF(VALUE(Tabela813[[#This Row],[RED]]) &gt; 0,1,0) + IF(VALUE(J1831)&gt;0,8,IF(VALUE(I1831)&gt;0,7,IF(VALUE(H1831)&gt;0,6,IF(VALUE(G1831)&gt;0,5,IF(VALUE(F1831)&gt;0,4,IF(VALUE(E1831)&gt;0,3,IF(VALUE(D1831)&gt;0,2,1)))))))</f>
        <v>5</v>
      </c>
      <c r="O1831" s="22" t="s">
        <v>55</v>
      </c>
      <c r="P1831" s="1" t="s">
        <v>764</v>
      </c>
      <c r="Q1831" s="1"/>
      <c r="R1831" s="39"/>
      <c r="S1831" s="154" t="s">
        <v>158</v>
      </c>
      <c r="T1831" s="7" t="str">
        <f>Tabela813[[#This Row],[NR]]&amp;" - "&amp;Tabela813[[#This Row],[Especificação]]</f>
        <v>2.4.3.2.51.0.0.00 - Transferências de Convênios dos Municípios Destinadas a Programas de Educação</v>
      </c>
    </row>
    <row r="1832" spans="1:20" ht="45" x14ac:dyDescent="0.25">
      <c r="A1832" s="179"/>
      <c r="B1832" s="51"/>
      <c r="C1832" s="22" t="s">
        <v>1546</v>
      </c>
      <c r="D1832" s="22" t="s">
        <v>1547</v>
      </c>
      <c r="E1832" s="22" t="s">
        <v>1538</v>
      </c>
      <c r="F1832" s="22" t="s">
        <v>1546</v>
      </c>
      <c r="G1832" s="22" t="s">
        <v>1575</v>
      </c>
      <c r="H1832" s="22" t="s">
        <v>1540</v>
      </c>
      <c r="I1832" s="22" t="s">
        <v>1537</v>
      </c>
      <c r="J1832" s="22" t="s">
        <v>1543</v>
      </c>
      <c r="K1832" s="20" t="str">
        <f>IF(Tabela813[[#This Row],[C]]&lt;&gt;"",IF(Tabela813[[#This Row],[RED]]&lt;&gt;"",(Tabela813[[#This Row],[RED]] &amp; "."),"") &amp; CONCATENATE(Tabela813[[#This Row],[C]],".",Tabela813[[#This Row],[O]],".",Tabela813[[#This Row],[E]],".",Tabela813[[#This Row],[D1]],".",Tabela813[[#This Row],[D2]],".",Tabela813[[#This Row],[D3]],".",Tabela813[[#This Row],[T]],".",Tabela813[[#This Row],[D4]]),"")</f>
        <v>2.4.3.2.51.0.1.00</v>
      </c>
      <c r="L1832" s="23" t="s">
        <v>3835</v>
      </c>
      <c r="M1832" s="20" t="str">
        <f t="shared" si="38"/>
        <v>A</v>
      </c>
      <c r="N1832" s="20">
        <f>IF(VALUE(Tabela813[[#This Row],[RED]]) &gt; 0,1,0) + IF(VALUE(J1832)&gt;0,8,IF(VALUE(I1832)&gt;0,7,IF(VALUE(H1832)&gt;0,6,IF(VALUE(G1832)&gt;0,5,IF(VALUE(F1832)&gt;0,4,IF(VALUE(E1832)&gt;0,3,IF(VALUE(D1832)&gt;0,2,1)))))))</f>
        <v>7</v>
      </c>
      <c r="O1832" s="22" t="s">
        <v>55</v>
      </c>
      <c r="P1832" s="1" t="s">
        <v>764</v>
      </c>
      <c r="Q1832" s="1"/>
      <c r="R1832" s="39"/>
      <c r="S1832" s="154" t="s">
        <v>158</v>
      </c>
      <c r="T1832" s="7" t="str">
        <f>Tabela813[[#This Row],[NR]]&amp;" - "&amp;Tabela813[[#This Row],[Especificação]]</f>
        <v>2.4.3.2.51.0.1.00 - Transferências de Convênios dos Municípios Destinadas a Programas de Educação - Principal</v>
      </c>
    </row>
    <row r="1833" spans="1:20" ht="45" x14ac:dyDescent="0.25">
      <c r="A1833" s="179"/>
      <c r="B1833" s="51"/>
      <c r="C1833" s="22" t="s">
        <v>1546</v>
      </c>
      <c r="D1833" s="22" t="s">
        <v>1547</v>
      </c>
      <c r="E1833" s="22" t="s">
        <v>1538</v>
      </c>
      <c r="F1833" s="22" t="s">
        <v>1546</v>
      </c>
      <c r="G1833" s="22" t="s">
        <v>1577</v>
      </c>
      <c r="H1833" s="22" t="s">
        <v>1540</v>
      </c>
      <c r="I1833" s="22" t="s">
        <v>1540</v>
      </c>
      <c r="J1833" s="22" t="s">
        <v>1543</v>
      </c>
      <c r="K1833" s="20" t="str">
        <f>IF(Tabela813[[#This Row],[C]]&lt;&gt;"",IF(Tabela813[[#This Row],[RED]]&lt;&gt;"",(Tabela813[[#This Row],[RED]] &amp; "."),"") &amp; CONCATENATE(Tabela813[[#This Row],[C]],".",Tabela813[[#This Row],[O]],".",Tabela813[[#This Row],[E]],".",Tabela813[[#This Row],[D1]],".",Tabela813[[#This Row],[D2]],".",Tabela813[[#This Row],[D3]],".",Tabela813[[#This Row],[T]],".",Tabela813[[#This Row],[D4]]),"")</f>
        <v>2.4.3.2.52.0.0.00</v>
      </c>
      <c r="L1833" s="23" t="s">
        <v>3930</v>
      </c>
      <c r="M1833" s="20" t="str">
        <f t="shared" si="38"/>
        <v>S</v>
      </c>
      <c r="N1833" s="20">
        <f>IF(VALUE(Tabela813[[#This Row],[RED]]) &gt; 0,1,0) + IF(VALUE(J1833)&gt;0,8,IF(VALUE(I1833)&gt;0,7,IF(VALUE(H1833)&gt;0,6,IF(VALUE(G1833)&gt;0,5,IF(VALUE(F1833)&gt;0,4,IF(VALUE(E1833)&gt;0,3,IF(VALUE(D1833)&gt;0,2,1)))))))</f>
        <v>5</v>
      </c>
      <c r="O1833" s="22" t="s">
        <v>55</v>
      </c>
      <c r="P1833" s="1" t="s">
        <v>765</v>
      </c>
      <c r="Q1833" s="1"/>
      <c r="R1833" s="39"/>
      <c r="S1833" s="154" t="s">
        <v>158</v>
      </c>
      <c r="T1833" s="7" t="str">
        <f>Tabela813[[#This Row],[NR]]&amp;" - "&amp;Tabela813[[#This Row],[Especificação]]</f>
        <v>2.4.3.2.52.0.0.00 - Transferências de Convênios dos Municípios Destinadas a Programas de Saneamento</v>
      </c>
    </row>
    <row r="1834" spans="1:20" ht="45" x14ac:dyDescent="0.25">
      <c r="A1834" s="179"/>
      <c r="B1834" s="51"/>
      <c r="C1834" s="22" t="s">
        <v>1546</v>
      </c>
      <c r="D1834" s="22" t="s">
        <v>1547</v>
      </c>
      <c r="E1834" s="22" t="s">
        <v>1538</v>
      </c>
      <c r="F1834" s="22" t="s">
        <v>1546</v>
      </c>
      <c r="G1834" s="22" t="s">
        <v>1577</v>
      </c>
      <c r="H1834" s="22" t="s">
        <v>1540</v>
      </c>
      <c r="I1834" s="22" t="s">
        <v>1537</v>
      </c>
      <c r="J1834" s="22" t="s">
        <v>1543</v>
      </c>
      <c r="K1834" s="20" t="str">
        <f>IF(Tabela813[[#This Row],[C]]&lt;&gt;"",IF(Tabela813[[#This Row],[RED]]&lt;&gt;"",(Tabela813[[#This Row],[RED]] &amp; "."),"") &amp; CONCATENATE(Tabela813[[#This Row],[C]],".",Tabela813[[#This Row],[O]],".",Tabela813[[#This Row],[E]],".",Tabela813[[#This Row],[D1]],".",Tabela813[[#This Row],[D2]],".",Tabela813[[#This Row],[D3]],".",Tabela813[[#This Row],[T]],".",Tabela813[[#This Row],[D4]]),"")</f>
        <v>2.4.3.2.52.0.1.00</v>
      </c>
      <c r="L1834" s="23" t="s">
        <v>3931</v>
      </c>
      <c r="M1834" s="20" t="str">
        <f t="shared" si="38"/>
        <v>A</v>
      </c>
      <c r="N1834" s="20">
        <f>IF(VALUE(Tabela813[[#This Row],[RED]]) &gt; 0,1,0) + IF(VALUE(J1834)&gt;0,8,IF(VALUE(I1834)&gt;0,7,IF(VALUE(H1834)&gt;0,6,IF(VALUE(G1834)&gt;0,5,IF(VALUE(F1834)&gt;0,4,IF(VALUE(E1834)&gt;0,3,IF(VALUE(D1834)&gt;0,2,1)))))))</f>
        <v>7</v>
      </c>
      <c r="O1834" s="22" t="s">
        <v>55</v>
      </c>
      <c r="P1834" s="1" t="s">
        <v>765</v>
      </c>
      <c r="Q1834" s="1"/>
      <c r="R1834" s="39"/>
      <c r="S1834" s="154" t="s">
        <v>158</v>
      </c>
      <c r="T1834" s="7" t="str">
        <f>Tabela813[[#This Row],[NR]]&amp;" - "&amp;Tabela813[[#This Row],[Especificação]]</f>
        <v>2.4.3.2.52.0.1.00 - Transferências de Convênios dos Municípios Destinadas a Programas de Saneamento - Principal</v>
      </c>
    </row>
    <row r="1835" spans="1:20" ht="45" x14ac:dyDescent="0.25">
      <c r="A1835" s="179"/>
      <c r="B1835" s="51"/>
      <c r="C1835" s="22" t="s">
        <v>1546</v>
      </c>
      <c r="D1835" s="22" t="s">
        <v>1547</v>
      </c>
      <c r="E1835" s="22" t="s">
        <v>1538</v>
      </c>
      <c r="F1835" s="22" t="s">
        <v>1546</v>
      </c>
      <c r="G1835" s="22" t="s">
        <v>1553</v>
      </c>
      <c r="H1835" s="22" t="s">
        <v>1540</v>
      </c>
      <c r="I1835" s="22" t="s">
        <v>1540</v>
      </c>
      <c r="J1835" s="22" t="s">
        <v>1543</v>
      </c>
      <c r="K1835" s="20" t="str">
        <f>IF(Tabela813[[#This Row],[C]]&lt;&gt;"",IF(Tabela813[[#This Row],[RED]]&lt;&gt;"",(Tabela813[[#This Row],[RED]] &amp; "."),"") &amp; CONCATENATE(Tabela813[[#This Row],[C]],".",Tabela813[[#This Row],[O]],".",Tabela813[[#This Row],[E]],".",Tabela813[[#This Row],[D1]],".",Tabela813[[#This Row],[D2]],".",Tabela813[[#This Row],[D3]],".",Tabela813[[#This Row],[T]],".",Tabela813[[#This Row],[D4]]),"")</f>
        <v>2.4.3.2.99.0.0.00</v>
      </c>
      <c r="L1835" s="23" t="s">
        <v>3046</v>
      </c>
      <c r="M1835" s="20" t="str">
        <f t="shared" si="38"/>
        <v>S</v>
      </c>
      <c r="N1835" s="20">
        <f>IF(VALUE(Tabela813[[#This Row],[RED]]) &gt; 0,1,0) + IF(VALUE(J1835)&gt;0,8,IF(VALUE(I1835)&gt;0,7,IF(VALUE(H1835)&gt;0,6,IF(VALUE(G1835)&gt;0,5,IF(VALUE(F1835)&gt;0,4,IF(VALUE(E1835)&gt;0,3,IF(VALUE(D1835)&gt;0,2,1)))))))</f>
        <v>5</v>
      </c>
      <c r="O1835" s="22" t="s">
        <v>51</v>
      </c>
      <c r="P1835" s="1" t="s">
        <v>3091</v>
      </c>
      <c r="Q1835" s="1"/>
      <c r="R1835" s="39"/>
      <c r="S1835" s="154" t="s">
        <v>158</v>
      </c>
      <c r="T1835" s="7" t="str">
        <f>Tabela813[[#This Row],[NR]]&amp;" - "&amp;Tabela813[[#This Row],[Especificação]]</f>
        <v>2.4.3.2.99.0.0.00 - Outras Transferências de Convênios dos Municípios e de Suas Entidades</v>
      </c>
    </row>
    <row r="1836" spans="1:20" ht="45" x14ac:dyDescent="0.25">
      <c r="A1836" s="179"/>
      <c r="B1836" s="51"/>
      <c r="C1836" s="22" t="s">
        <v>1546</v>
      </c>
      <c r="D1836" s="22" t="s">
        <v>1547</v>
      </c>
      <c r="E1836" s="22" t="s">
        <v>1538</v>
      </c>
      <c r="F1836" s="22" t="s">
        <v>1546</v>
      </c>
      <c r="G1836" s="22" t="s">
        <v>1553</v>
      </c>
      <c r="H1836" s="22" t="s">
        <v>1540</v>
      </c>
      <c r="I1836" s="22" t="s">
        <v>1537</v>
      </c>
      <c r="J1836" s="22" t="s">
        <v>1543</v>
      </c>
      <c r="K1836" s="20" t="str">
        <f>IF(Tabela813[[#This Row],[C]]&lt;&gt;"",IF(Tabela813[[#This Row],[RED]]&lt;&gt;"",(Tabela813[[#This Row],[RED]] &amp; "."),"") &amp; CONCATENATE(Tabela813[[#This Row],[C]],".",Tabela813[[#This Row],[O]],".",Tabela813[[#This Row],[E]],".",Tabela813[[#This Row],[D1]],".",Tabela813[[#This Row],[D2]],".",Tabela813[[#This Row],[D3]],".",Tabela813[[#This Row],[T]],".",Tabela813[[#This Row],[D4]]),"")</f>
        <v>2.4.3.2.99.0.1.00</v>
      </c>
      <c r="L1836" s="23" t="s">
        <v>3551</v>
      </c>
      <c r="M1836" s="20" t="str">
        <f t="shared" si="38"/>
        <v>A</v>
      </c>
      <c r="N1836" s="20">
        <f>IF(VALUE(Tabela813[[#This Row],[RED]]) &gt; 0,1,0) + IF(VALUE(J1836)&gt;0,8,IF(VALUE(I1836)&gt;0,7,IF(VALUE(H1836)&gt;0,6,IF(VALUE(G1836)&gt;0,5,IF(VALUE(F1836)&gt;0,4,IF(VALUE(E1836)&gt;0,3,IF(VALUE(D1836)&gt;0,2,1)))))))</f>
        <v>7</v>
      </c>
      <c r="O1836" s="22" t="s">
        <v>51</v>
      </c>
      <c r="P1836" s="1" t="s">
        <v>3091</v>
      </c>
      <c r="Q1836" s="1"/>
      <c r="R1836" s="39"/>
      <c r="S1836" s="154" t="s">
        <v>158</v>
      </c>
      <c r="T1836" s="7" t="str">
        <f>Tabela813[[#This Row],[NR]]&amp;" - "&amp;Tabela813[[#This Row],[Especificação]]</f>
        <v>2.4.3.2.99.0.1.00 - Outras Transferências de Convênios dos Municípios e de Suas Entidades - Principal</v>
      </c>
    </row>
    <row r="1837" spans="1:20" ht="30" x14ac:dyDescent="0.25">
      <c r="A1837" s="179"/>
      <c r="B1837" s="51"/>
      <c r="C1837" s="22" t="s">
        <v>1546</v>
      </c>
      <c r="D1837" s="22" t="s">
        <v>1547</v>
      </c>
      <c r="E1837" s="22" t="s">
        <v>1538</v>
      </c>
      <c r="F1837" s="22" t="s">
        <v>1549</v>
      </c>
      <c r="G1837" s="22" t="s">
        <v>1543</v>
      </c>
      <c r="H1837" s="22" t="s">
        <v>1540</v>
      </c>
      <c r="I1837" s="22" t="s">
        <v>1540</v>
      </c>
      <c r="J1837" s="22" t="s">
        <v>1543</v>
      </c>
      <c r="K1837" s="20" t="str">
        <f>IF(Tabela813[[#This Row],[C]]&lt;&gt;"",IF(Tabela813[[#This Row],[RED]]&lt;&gt;"",(Tabela813[[#This Row],[RED]] &amp; "."),"") &amp; CONCATENATE(Tabela813[[#This Row],[C]],".",Tabela813[[#This Row],[O]],".",Tabela813[[#This Row],[E]],".",Tabela813[[#This Row],[D1]],".",Tabela813[[#This Row],[D2]],".",Tabela813[[#This Row],[D3]],".",Tabela813[[#This Row],[T]],".",Tabela813[[#This Row],[D4]]),"")</f>
        <v>2.4.3.9.00.0.0.00</v>
      </c>
      <c r="L1837" s="23" t="s">
        <v>469</v>
      </c>
      <c r="M1837" s="20" t="str">
        <f t="shared" si="38"/>
        <v>S</v>
      </c>
      <c r="N1837" s="20">
        <f>IF(VALUE(Tabela813[[#This Row],[RED]]) &gt; 0,1,0) + IF(VALUE(J1837)&gt;0,8,IF(VALUE(I1837)&gt;0,7,IF(VALUE(H1837)&gt;0,6,IF(VALUE(G1837)&gt;0,5,IF(VALUE(F1837)&gt;0,4,IF(VALUE(E1837)&gt;0,3,IF(VALUE(D1837)&gt;0,2,1)))))))</f>
        <v>4</v>
      </c>
      <c r="O1837" s="22" t="s">
        <v>45</v>
      </c>
      <c r="P1837" s="1" t="s">
        <v>766</v>
      </c>
      <c r="Q1837" s="1"/>
      <c r="R1837" s="39"/>
      <c r="S1837" s="154" t="s">
        <v>158</v>
      </c>
      <c r="T1837" s="7" t="str">
        <f>Tabela813[[#This Row],[NR]]&amp;" - "&amp;Tabela813[[#This Row],[Especificação]]</f>
        <v>2.4.3.9.00.0.0.00 - Outras Transferências dos Municípios</v>
      </c>
    </row>
    <row r="1838" spans="1:20" ht="30" x14ac:dyDescent="0.25">
      <c r="A1838" s="179"/>
      <c r="B1838" s="51"/>
      <c r="C1838" s="22" t="s">
        <v>1546</v>
      </c>
      <c r="D1838" s="22" t="s">
        <v>1547</v>
      </c>
      <c r="E1838" s="22" t="s">
        <v>1538</v>
      </c>
      <c r="F1838" s="22" t="s">
        <v>1549</v>
      </c>
      <c r="G1838" s="22" t="s">
        <v>1570</v>
      </c>
      <c r="H1838" s="22" t="s">
        <v>1540</v>
      </c>
      <c r="I1838" s="22" t="s">
        <v>1540</v>
      </c>
      <c r="J1838" s="22" t="s">
        <v>1543</v>
      </c>
      <c r="K1838" s="20" t="str">
        <f>IF(Tabela813[[#This Row],[C]]&lt;&gt;"",IF(Tabela813[[#This Row],[RED]]&lt;&gt;"",(Tabela813[[#This Row],[RED]] &amp; "."),"") &amp; CONCATENATE(Tabela813[[#This Row],[C]],".",Tabela813[[#This Row],[O]],".",Tabela813[[#This Row],[E]],".",Tabela813[[#This Row],[D1]],".",Tabela813[[#This Row],[D2]],".",Tabela813[[#This Row],[D3]],".",Tabela813[[#This Row],[T]],".",Tabela813[[#This Row],[D4]]),"")</f>
        <v>2.4.3.9.50.0.0.00</v>
      </c>
      <c r="L1838" s="23" t="s">
        <v>463</v>
      </c>
      <c r="M1838" s="20" t="str">
        <f t="shared" si="38"/>
        <v>S</v>
      </c>
      <c r="N1838" s="20">
        <f>IF(VALUE(Tabela813[[#This Row],[RED]]) &gt; 0,1,0) + IF(VALUE(J1838)&gt;0,8,IF(VALUE(I1838)&gt;0,7,IF(VALUE(H1838)&gt;0,6,IF(VALUE(G1838)&gt;0,5,IF(VALUE(F1838)&gt;0,4,IF(VALUE(E1838)&gt;0,3,IF(VALUE(D1838)&gt;0,2,1)))))))</f>
        <v>5</v>
      </c>
      <c r="O1838" s="22" t="s">
        <v>55</v>
      </c>
      <c r="P1838" s="1" t="s">
        <v>762</v>
      </c>
      <c r="Q1838" s="1"/>
      <c r="R1838" s="39"/>
      <c r="S1838" s="154" t="s">
        <v>158</v>
      </c>
      <c r="T1838" s="7" t="str">
        <f>Tabela813[[#This Row],[NR]]&amp;" - "&amp;Tabela813[[#This Row],[Especificação]]</f>
        <v>2.4.3.9.50.0.0.00 - Transferências de Municípios a Consórcios Públicos</v>
      </c>
    </row>
    <row r="1839" spans="1:20" ht="30" x14ac:dyDescent="0.25">
      <c r="A1839" s="179"/>
      <c r="B1839" s="51"/>
      <c r="C1839" s="22" t="s">
        <v>1546</v>
      </c>
      <c r="D1839" s="22" t="s">
        <v>1547</v>
      </c>
      <c r="E1839" s="22" t="s">
        <v>1538</v>
      </c>
      <c r="F1839" s="22" t="s">
        <v>1549</v>
      </c>
      <c r="G1839" s="22" t="s">
        <v>1570</v>
      </c>
      <c r="H1839" s="22" t="s">
        <v>1540</v>
      </c>
      <c r="I1839" s="22" t="s">
        <v>1537</v>
      </c>
      <c r="J1839" s="22" t="s">
        <v>1543</v>
      </c>
      <c r="K1839" s="20" t="str">
        <f>IF(Tabela813[[#This Row],[C]]&lt;&gt;"",IF(Tabela813[[#This Row],[RED]]&lt;&gt;"",(Tabela813[[#This Row],[RED]] &amp; "."),"") &amp; CONCATENATE(Tabela813[[#This Row],[C]],".",Tabela813[[#This Row],[O]],".",Tabela813[[#This Row],[E]],".",Tabela813[[#This Row],[D1]],".",Tabela813[[#This Row],[D2]],".",Tabela813[[#This Row],[D3]],".",Tabela813[[#This Row],[T]],".",Tabela813[[#This Row],[D4]]),"")</f>
        <v>2.4.3.9.50.0.1.00</v>
      </c>
      <c r="L1839" s="1" t="s">
        <v>1367</v>
      </c>
      <c r="M1839" s="20" t="str">
        <f t="shared" si="38"/>
        <v>A</v>
      </c>
      <c r="N1839" s="20">
        <f>IF(VALUE(Tabela813[[#This Row],[RED]]) &gt; 0,1,0) + IF(VALUE(J1839)&gt;0,8,IF(VALUE(I1839)&gt;0,7,IF(VALUE(H1839)&gt;0,6,IF(VALUE(G1839)&gt;0,5,IF(VALUE(F1839)&gt;0,4,IF(VALUE(E1839)&gt;0,3,IF(VALUE(D1839)&gt;0,2,1)))))))</f>
        <v>7</v>
      </c>
      <c r="O1839" s="22" t="s">
        <v>55</v>
      </c>
      <c r="P1839" s="1" t="s">
        <v>762</v>
      </c>
      <c r="Q1839" s="1"/>
      <c r="R1839" s="39"/>
      <c r="S1839" s="154" t="s">
        <v>158</v>
      </c>
      <c r="T1839" s="7" t="str">
        <f>Tabela813[[#This Row],[NR]]&amp;" - "&amp;Tabela813[[#This Row],[Especificação]]</f>
        <v>2.4.3.9.50.0.1.00 - Transferências de Municípios a Consórcios Públicos - Principal</v>
      </c>
    </row>
    <row r="1840" spans="1:20" ht="30" x14ac:dyDescent="0.25">
      <c r="A1840" s="179"/>
      <c r="B1840" s="51"/>
      <c r="C1840" s="22" t="s">
        <v>1546</v>
      </c>
      <c r="D1840" s="22" t="s">
        <v>1547</v>
      </c>
      <c r="E1840" s="22" t="s">
        <v>1538</v>
      </c>
      <c r="F1840" s="22" t="s">
        <v>1549</v>
      </c>
      <c r="G1840" s="22" t="s">
        <v>1553</v>
      </c>
      <c r="H1840" s="22" t="s">
        <v>1540</v>
      </c>
      <c r="I1840" s="22" t="s">
        <v>1540</v>
      </c>
      <c r="J1840" s="22" t="s">
        <v>1543</v>
      </c>
      <c r="K1840" s="20" t="str">
        <f>IF(Tabela813[[#This Row],[C]]&lt;&gt;"",IF(Tabela813[[#This Row],[RED]]&lt;&gt;"",(Tabela813[[#This Row],[RED]] &amp; "."),"") &amp; CONCATENATE(Tabela813[[#This Row],[C]],".",Tabela813[[#This Row],[O]],".",Tabela813[[#This Row],[E]],".",Tabela813[[#This Row],[D1]],".",Tabela813[[#This Row],[D2]],".",Tabela813[[#This Row],[D3]],".",Tabela813[[#This Row],[T]],".",Tabela813[[#This Row],[D4]]),"")</f>
        <v>2.4.3.9.99.0.0.00</v>
      </c>
      <c r="L1840" s="1" t="s">
        <v>469</v>
      </c>
      <c r="M1840" s="20" t="str">
        <f t="shared" si="38"/>
        <v>S</v>
      </c>
      <c r="N1840" s="20">
        <f>IF(VALUE(Tabela813[[#This Row],[RED]]) &gt; 0,1,0) + IF(VALUE(J1840)&gt;0,8,IF(VALUE(I1840)&gt;0,7,IF(VALUE(H1840)&gt;0,6,IF(VALUE(G1840)&gt;0,5,IF(VALUE(F1840)&gt;0,4,IF(VALUE(E1840)&gt;0,3,IF(VALUE(D1840)&gt;0,2,1)))))))</f>
        <v>5</v>
      </c>
      <c r="O1840" s="22" t="s">
        <v>51</v>
      </c>
      <c r="P1840" s="1" t="s">
        <v>767</v>
      </c>
      <c r="Q1840" s="1"/>
      <c r="R1840" s="39"/>
      <c r="S1840" s="154" t="s">
        <v>158</v>
      </c>
      <c r="T1840" s="7" t="str">
        <f>Tabela813[[#This Row],[NR]]&amp;" - "&amp;Tabela813[[#This Row],[Especificação]]</f>
        <v>2.4.3.9.99.0.0.00 - Outras Transferências dos Municípios</v>
      </c>
    </row>
    <row r="1841" spans="1:20" ht="30" x14ac:dyDescent="0.25">
      <c r="A1841" s="179"/>
      <c r="B1841" s="51"/>
      <c r="C1841" s="22" t="s">
        <v>1546</v>
      </c>
      <c r="D1841" s="22" t="s">
        <v>1547</v>
      </c>
      <c r="E1841" s="22" t="s">
        <v>1538</v>
      </c>
      <c r="F1841" s="22" t="s">
        <v>1549</v>
      </c>
      <c r="G1841" s="22" t="s">
        <v>1553</v>
      </c>
      <c r="H1841" s="22" t="s">
        <v>1540</v>
      </c>
      <c r="I1841" s="22" t="s">
        <v>1537</v>
      </c>
      <c r="J1841" s="22" t="s">
        <v>1543</v>
      </c>
      <c r="K1841" s="20" t="str">
        <f>IF(Tabela813[[#This Row],[C]]&lt;&gt;"",IF(Tabela813[[#This Row],[RED]]&lt;&gt;"",(Tabela813[[#This Row],[RED]] &amp; "."),"") &amp; CONCATENATE(Tabela813[[#This Row],[C]],".",Tabela813[[#This Row],[O]],".",Tabela813[[#This Row],[E]],".",Tabela813[[#This Row],[D1]],".",Tabela813[[#This Row],[D2]],".",Tabela813[[#This Row],[D3]],".",Tabela813[[#This Row],[T]],".",Tabela813[[#This Row],[D4]]),"")</f>
        <v>2.4.3.9.99.0.1.00</v>
      </c>
      <c r="L1841" s="23" t="s">
        <v>1368</v>
      </c>
      <c r="M1841" s="20" t="str">
        <f t="shared" si="38"/>
        <v>A</v>
      </c>
      <c r="N1841" s="20">
        <f>IF(VALUE(Tabela813[[#This Row],[RED]]) &gt; 0,1,0) + IF(VALUE(J1841)&gt;0,8,IF(VALUE(I1841)&gt;0,7,IF(VALUE(H1841)&gt;0,6,IF(VALUE(G1841)&gt;0,5,IF(VALUE(F1841)&gt;0,4,IF(VALUE(E1841)&gt;0,3,IF(VALUE(D1841)&gt;0,2,1)))))))</f>
        <v>7</v>
      </c>
      <c r="O1841" s="22" t="s">
        <v>51</v>
      </c>
      <c r="P1841" s="1" t="s">
        <v>767</v>
      </c>
      <c r="Q1841" s="1"/>
      <c r="R1841" s="39"/>
      <c r="S1841" s="154" t="s">
        <v>158</v>
      </c>
      <c r="T1841" s="7" t="str">
        <f>Tabela813[[#This Row],[NR]]&amp;" - "&amp;Tabela813[[#This Row],[Especificação]]</f>
        <v>2.4.3.9.99.0.1.00 - Outras Transferências dos Municípios - Principal</v>
      </c>
    </row>
    <row r="1842" spans="1:20" ht="45" x14ac:dyDescent="0.25">
      <c r="A1842" s="179"/>
      <c r="B1842" s="51"/>
      <c r="C1842" s="22" t="s">
        <v>1546</v>
      </c>
      <c r="D1842" s="22" t="s">
        <v>1547</v>
      </c>
      <c r="E1842" s="22" t="s">
        <v>1547</v>
      </c>
      <c r="F1842" s="22" t="s">
        <v>1540</v>
      </c>
      <c r="G1842" s="22" t="s">
        <v>1543</v>
      </c>
      <c r="H1842" s="22" t="s">
        <v>1540</v>
      </c>
      <c r="I1842" s="22" t="s">
        <v>1540</v>
      </c>
      <c r="J1842" s="22" t="s">
        <v>1543</v>
      </c>
      <c r="K1842" s="20" t="str">
        <f>IF(Tabela813[[#This Row],[C]]&lt;&gt;"",IF(Tabela813[[#This Row],[RED]]&lt;&gt;"",(Tabela813[[#This Row],[RED]] &amp; "."),"") &amp; CONCATENATE(Tabela813[[#This Row],[C]],".",Tabela813[[#This Row],[O]],".",Tabela813[[#This Row],[E]],".",Tabela813[[#This Row],[D1]],".",Tabela813[[#This Row],[D2]],".",Tabela813[[#This Row],[D3]],".",Tabela813[[#This Row],[T]],".",Tabela813[[#This Row],[D4]]),"")</f>
        <v>2.4.4.0.00.0.0.00</v>
      </c>
      <c r="L1842" s="23" t="s">
        <v>470</v>
      </c>
      <c r="M1842" s="20" t="str">
        <f t="shared" si="38"/>
        <v>S</v>
      </c>
      <c r="N1842" s="20">
        <f>IF(VALUE(Tabela813[[#This Row],[RED]]) &gt; 0,1,0) + IF(VALUE(J1842)&gt;0,8,IF(VALUE(I1842)&gt;0,7,IF(VALUE(H1842)&gt;0,6,IF(VALUE(G1842)&gt;0,5,IF(VALUE(F1842)&gt;0,4,IF(VALUE(E1842)&gt;0,3,IF(VALUE(D1842)&gt;0,2,1)))))))</f>
        <v>3</v>
      </c>
      <c r="O1842" s="22" t="s">
        <v>45</v>
      </c>
      <c r="P1842" s="1" t="s">
        <v>768</v>
      </c>
      <c r="Q1842" s="1"/>
      <c r="R1842" s="39"/>
      <c r="S1842" s="154" t="s">
        <v>158</v>
      </c>
      <c r="T1842" s="7" t="str">
        <f>Tabela813[[#This Row],[NR]]&amp;" - "&amp;Tabela813[[#This Row],[Especificação]]</f>
        <v>2.4.4.0.00.0.0.00 - Transferências de Instituições Privadas</v>
      </c>
    </row>
    <row r="1843" spans="1:20" ht="45" x14ac:dyDescent="0.25">
      <c r="A1843" s="179"/>
      <c r="B1843" s="51"/>
      <c r="C1843" s="22" t="s">
        <v>1546</v>
      </c>
      <c r="D1843" s="22" t="s">
        <v>1547</v>
      </c>
      <c r="E1843" s="22" t="s">
        <v>1547</v>
      </c>
      <c r="F1843" s="22" t="s">
        <v>1537</v>
      </c>
      <c r="G1843" s="22" t="s">
        <v>1543</v>
      </c>
      <c r="H1843" s="22" t="s">
        <v>1540</v>
      </c>
      <c r="I1843" s="22" t="s">
        <v>1540</v>
      </c>
      <c r="J1843" s="22" t="s">
        <v>1543</v>
      </c>
      <c r="K1843" s="20" t="str">
        <f>IF(Tabela813[[#This Row],[C]]&lt;&gt;"",IF(Tabela813[[#This Row],[RED]]&lt;&gt;"",(Tabela813[[#This Row],[RED]] &amp; "."),"") &amp; CONCATENATE(Tabela813[[#This Row],[C]],".",Tabela813[[#This Row],[O]],".",Tabela813[[#This Row],[E]],".",Tabela813[[#This Row],[D1]],".",Tabela813[[#This Row],[D2]],".",Tabela813[[#This Row],[D3]],".",Tabela813[[#This Row],[T]],".",Tabela813[[#This Row],[D4]]),"")</f>
        <v>2.4.4.1.00.0.0.00</v>
      </c>
      <c r="L1843" s="23" t="s">
        <v>470</v>
      </c>
      <c r="M1843" s="20" t="str">
        <f t="shared" si="38"/>
        <v>S</v>
      </c>
      <c r="N1843" s="20">
        <f>IF(VALUE(Tabela813[[#This Row],[RED]]) &gt; 0,1,0) + IF(VALUE(J1843)&gt;0,8,IF(VALUE(I1843)&gt;0,7,IF(VALUE(H1843)&gt;0,6,IF(VALUE(G1843)&gt;0,5,IF(VALUE(F1843)&gt;0,4,IF(VALUE(E1843)&gt;0,3,IF(VALUE(D1843)&gt;0,2,1)))))))</f>
        <v>4</v>
      </c>
      <c r="O1843" s="22" t="s">
        <v>45</v>
      </c>
      <c r="P1843" s="1" t="s">
        <v>768</v>
      </c>
      <c r="Q1843" s="1"/>
      <c r="R1843" s="39"/>
      <c r="S1843" s="154" t="s">
        <v>158</v>
      </c>
      <c r="T1843" s="7" t="str">
        <f>Tabela813[[#This Row],[NR]]&amp;" - "&amp;Tabela813[[#This Row],[Especificação]]</f>
        <v>2.4.4.1.00.0.0.00 - Transferências de Instituições Privadas</v>
      </c>
    </row>
    <row r="1844" spans="1:20" ht="45" x14ac:dyDescent="0.25">
      <c r="A1844" s="179"/>
      <c r="B1844" s="51"/>
      <c r="C1844" s="22" t="s">
        <v>1546</v>
      </c>
      <c r="D1844" s="22" t="s">
        <v>1547</v>
      </c>
      <c r="E1844" s="22" t="s">
        <v>1547</v>
      </c>
      <c r="F1844" s="22" t="s">
        <v>1537</v>
      </c>
      <c r="G1844" s="22" t="s">
        <v>1570</v>
      </c>
      <c r="H1844" s="22" t="s">
        <v>1540</v>
      </c>
      <c r="I1844" s="22" t="s">
        <v>1540</v>
      </c>
      <c r="J1844" s="22" t="s">
        <v>1543</v>
      </c>
      <c r="K1844" s="20" t="str">
        <f>IF(Tabela813[[#This Row],[C]]&lt;&gt;"",IF(Tabela813[[#This Row],[RED]]&lt;&gt;"",(Tabela813[[#This Row],[RED]] &amp; "."),"") &amp; CONCATENATE(Tabela813[[#This Row],[C]],".",Tabela813[[#This Row],[O]],".",Tabela813[[#This Row],[E]],".",Tabela813[[#This Row],[D1]],".",Tabela813[[#This Row],[D2]],".",Tabela813[[#This Row],[D3]],".",Tabela813[[#This Row],[T]],".",Tabela813[[#This Row],[D4]]),"")</f>
        <v>2.4.4.1.50.0.0.00</v>
      </c>
      <c r="L1844" s="23" t="s">
        <v>769</v>
      </c>
      <c r="M1844" s="20" t="str">
        <f t="shared" ref="M1844:M1907" si="39">IF(N1844 &lt; N1845,"S","A")</f>
        <v>S</v>
      </c>
      <c r="N1844" s="20">
        <f>IF(VALUE(Tabela813[[#This Row],[RED]]) &gt; 0,1,0) + IF(VALUE(J1844)&gt;0,8,IF(VALUE(I1844)&gt;0,7,IF(VALUE(H1844)&gt;0,6,IF(VALUE(G1844)&gt;0,5,IF(VALUE(F1844)&gt;0,4,IF(VALUE(E1844)&gt;0,3,IF(VALUE(D1844)&gt;0,2,1)))))))</f>
        <v>5</v>
      </c>
      <c r="O1844" s="22" t="s">
        <v>55</v>
      </c>
      <c r="P1844" s="1" t="s">
        <v>4153</v>
      </c>
      <c r="Q1844" s="1"/>
      <c r="R1844" s="39"/>
      <c r="S1844" s="154" t="s">
        <v>158</v>
      </c>
      <c r="T1844" s="7" t="str">
        <f>Tabela813[[#This Row],[NR]]&amp;" - "&amp;Tabela813[[#This Row],[Especificação]]</f>
        <v>2.4.4.1.50.0.0.00 - Transferências de Convênios de Instituições Privadas Destinados a Programas de Saúde</v>
      </c>
    </row>
    <row r="1845" spans="1:20" ht="45" x14ac:dyDescent="0.25">
      <c r="A1845" s="179"/>
      <c r="B1845" s="51"/>
      <c r="C1845" s="22" t="s">
        <v>1546</v>
      </c>
      <c r="D1845" s="22" t="s">
        <v>1547</v>
      </c>
      <c r="E1845" s="22" t="s">
        <v>1547</v>
      </c>
      <c r="F1845" s="22" t="s">
        <v>1537</v>
      </c>
      <c r="G1845" s="22" t="s">
        <v>1570</v>
      </c>
      <c r="H1845" s="22" t="s">
        <v>1540</v>
      </c>
      <c r="I1845" s="22" t="s">
        <v>1537</v>
      </c>
      <c r="J1845" s="22" t="s">
        <v>1543</v>
      </c>
      <c r="K1845" s="20" t="str">
        <f>IF(Tabela813[[#This Row],[C]]&lt;&gt;"",IF(Tabela813[[#This Row],[RED]]&lt;&gt;"",(Tabela813[[#This Row],[RED]] &amp; "."),"") &amp; CONCATENATE(Tabela813[[#This Row],[C]],".",Tabela813[[#This Row],[O]],".",Tabela813[[#This Row],[E]],".",Tabela813[[#This Row],[D1]],".",Tabela813[[#This Row],[D2]],".",Tabela813[[#This Row],[D3]],".",Tabela813[[#This Row],[T]],".",Tabela813[[#This Row],[D4]]),"")</f>
        <v>2.4.4.1.50.0.1.00</v>
      </c>
      <c r="L1845" s="23" t="s">
        <v>1527</v>
      </c>
      <c r="M1845" s="20" t="str">
        <f t="shared" si="39"/>
        <v>A</v>
      </c>
      <c r="N1845" s="20">
        <f>IF(VALUE(Tabela813[[#This Row],[RED]]) &gt; 0,1,0) + IF(VALUE(J1845)&gt;0,8,IF(VALUE(I1845)&gt;0,7,IF(VALUE(H1845)&gt;0,6,IF(VALUE(G1845)&gt;0,5,IF(VALUE(F1845)&gt;0,4,IF(VALUE(E1845)&gt;0,3,IF(VALUE(D1845)&gt;0,2,1)))))))</f>
        <v>7</v>
      </c>
      <c r="O1845" s="22" t="s">
        <v>55</v>
      </c>
      <c r="P1845" s="1" t="s">
        <v>4153</v>
      </c>
      <c r="Q1845" s="1"/>
      <c r="R1845" s="39"/>
      <c r="S1845" s="154" t="s">
        <v>158</v>
      </c>
      <c r="T1845" s="7" t="str">
        <f>Tabela813[[#This Row],[NR]]&amp;" - "&amp;Tabela813[[#This Row],[Especificação]]</f>
        <v>2.4.4.1.50.0.1.00 - Transferências de Convênios de Instituições Privadas Destinados a Programas de Saúde - Principal</v>
      </c>
    </row>
    <row r="1846" spans="1:20" ht="45" x14ac:dyDescent="0.25">
      <c r="A1846" s="179"/>
      <c r="B1846" s="51"/>
      <c r="C1846" s="22" t="s">
        <v>1546</v>
      </c>
      <c r="D1846" s="22" t="s">
        <v>1547</v>
      </c>
      <c r="E1846" s="22" t="s">
        <v>1547</v>
      </c>
      <c r="F1846" s="22" t="s">
        <v>1537</v>
      </c>
      <c r="G1846" s="22" t="s">
        <v>1575</v>
      </c>
      <c r="H1846" s="22" t="s">
        <v>1540</v>
      </c>
      <c r="I1846" s="22" t="s">
        <v>1540</v>
      </c>
      <c r="J1846" s="22" t="s">
        <v>1543</v>
      </c>
      <c r="K1846" s="20" t="str">
        <f>IF(Tabela813[[#This Row],[C]]&lt;&gt;"",IF(Tabela813[[#This Row],[RED]]&lt;&gt;"",(Tabela813[[#This Row],[RED]] &amp; "."),"") &amp; CONCATENATE(Tabela813[[#This Row],[C]],".",Tabela813[[#This Row],[O]],".",Tabela813[[#This Row],[E]],".",Tabela813[[#This Row],[D1]],".",Tabela813[[#This Row],[D2]],".",Tabela813[[#This Row],[D3]],".",Tabela813[[#This Row],[T]],".",Tabela813[[#This Row],[D4]]),"")</f>
        <v>2.4.4.1.51.0.0.00</v>
      </c>
      <c r="L1846" s="23" t="s">
        <v>770</v>
      </c>
      <c r="M1846" s="20" t="str">
        <f t="shared" si="39"/>
        <v>S</v>
      </c>
      <c r="N1846" s="20">
        <f>IF(VALUE(Tabela813[[#This Row],[RED]]) &gt; 0,1,0) + IF(VALUE(J1846)&gt;0,8,IF(VALUE(I1846)&gt;0,7,IF(VALUE(H1846)&gt;0,6,IF(VALUE(G1846)&gt;0,5,IF(VALUE(F1846)&gt;0,4,IF(VALUE(E1846)&gt;0,3,IF(VALUE(D1846)&gt;0,2,1)))))))</f>
        <v>5</v>
      </c>
      <c r="O1846" s="22" t="s">
        <v>55</v>
      </c>
      <c r="P1846" s="1" t="s">
        <v>4154</v>
      </c>
      <c r="Q1846" s="1"/>
      <c r="R1846" s="39"/>
      <c r="S1846" s="154" t="s">
        <v>158</v>
      </c>
      <c r="T1846" s="7" t="str">
        <f>Tabela813[[#This Row],[NR]]&amp;" - "&amp;Tabela813[[#This Row],[Especificação]]</f>
        <v>2.4.4.1.51.0.0.00 - Transferências de Convênios de Instituições Privadas Destinados a Programas de Educação</v>
      </c>
    </row>
    <row r="1847" spans="1:20" ht="45" x14ac:dyDescent="0.25">
      <c r="A1847" s="179"/>
      <c r="B1847" s="51"/>
      <c r="C1847" s="22" t="s">
        <v>1546</v>
      </c>
      <c r="D1847" s="22" t="s">
        <v>1547</v>
      </c>
      <c r="E1847" s="22" t="s">
        <v>1547</v>
      </c>
      <c r="F1847" s="22" t="s">
        <v>1537</v>
      </c>
      <c r="G1847" s="22" t="s">
        <v>1575</v>
      </c>
      <c r="H1847" s="22" t="s">
        <v>1540</v>
      </c>
      <c r="I1847" s="22" t="s">
        <v>1537</v>
      </c>
      <c r="J1847" s="22" t="s">
        <v>1543</v>
      </c>
      <c r="K1847" s="20" t="str">
        <f>IF(Tabela813[[#This Row],[C]]&lt;&gt;"",IF(Tabela813[[#This Row],[RED]]&lt;&gt;"",(Tabela813[[#This Row],[RED]] &amp; "."),"") &amp; CONCATENATE(Tabela813[[#This Row],[C]],".",Tabela813[[#This Row],[O]],".",Tabela813[[#This Row],[E]],".",Tabela813[[#This Row],[D1]],".",Tabela813[[#This Row],[D2]],".",Tabela813[[#This Row],[D3]],".",Tabela813[[#This Row],[T]],".",Tabela813[[#This Row],[D4]]),"")</f>
        <v>2.4.4.1.51.0.1.00</v>
      </c>
      <c r="L1847" s="1" t="s">
        <v>1528</v>
      </c>
      <c r="M1847" s="20" t="str">
        <f t="shared" si="39"/>
        <v>A</v>
      </c>
      <c r="N1847" s="20">
        <f>IF(VALUE(Tabela813[[#This Row],[RED]]) &gt; 0,1,0) + IF(VALUE(J1847)&gt;0,8,IF(VALUE(I1847)&gt;0,7,IF(VALUE(H1847)&gt;0,6,IF(VALUE(G1847)&gt;0,5,IF(VALUE(F1847)&gt;0,4,IF(VALUE(E1847)&gt;0,3,IF(VALUE(D1847)&gt;0,2,1)))))))</f>
        <v>7</v>
      </c>
      <c r="O1847" s="22" t="s">
        <v>55</v>
      </c>
      <c r="P1847" s="1" t="s">
        <v>4154</v>
      </c>
      <c r="Q1847" s="1"/>
      <c r="R1847" s="39"/>
      <c r="S1847" s="154" t="s">
        <v>158</v>
      </c>
      <c r="T1847" s="7" t="str">
        <f>Tabela813[[#This Row],[NR]]&amp;" - "&amp;Tabela813[[#This Row],[Especificação]]</f>
        <v>2.4.4.1.51.0.1.00 - Transferências de Convênios de Instituições Privadas Destinados a Programas de Educação - Principal</v>
      </c>
    </row>
    <row r="1848" spans="1:20" ht="45" x14ac:dyDescent="0.25">
      <c r="A1848" s="179"/>
      <c r="B1848" s="51"/>
      <c r="C1848" s="22" t="s">
        <v>1546</v>
      </c>
      <c r="D1848" s="22" t="s">
        <v>1547</v>
      </c>
      <c r="E1848" s="22" t="s">
        <v>1547</v>
      </c>
      <c r="F1848" s="22" t="s">
        <v>1537</v>
      </c>
      <c r="G1848" s="22" t="s">
        <v>1553</v>
      </c>
      <c r="H1848" s="22" t="s">
        <v>1540</v>
      </c>
      <c r="I1848" s="22" t="s">
        <v>1540</v>
      </c>
      <c r="J1848" s="22" t="s">
        <v>1543</v>
      </c>
      <c r="K1848" s="20" t="str">
        <f>IF(Tabela813[[#This Row],[C]]&lt;&gt;"",IF(Tabela813[[#This Row],[RED]]&lt;&gt;"",(Tabela813[[#This Row],[RED]] &amp; "."),"") &amp; CONCATENATE(Tabela813[[#This Row],[C]],".",Tabela813[[#This Row],[O]],".",Tabela813[[#This Row],[E]],".",Tabela813[[#This Row],[D1]],".",Tabela813[[#This Row],[D2]],".",Tabela813[[#This Row],[D3]],".",Tabela813[[#This Row],[T]],".",Tabela813[[#This Row],[D4]]),"")</f>
        <v>2.4.4.1.99.0.0.00</v>
      </c>
      <c r="L1848" s="1" t="s">
        <v>476</v>
      </c>
      <c r="M1848" s="20" t="str">
        <f t="shared" si="39"/>
        <v>S</v>
      </c>
      <c r="N1848" s="20">
        <f>IF(VALUE(Tabela813[[#This Row],[RED]]) &gt; 0,1,0) + IF(VALUE(J1848)&gt;0,8,IF(VALUE(I1848)&gt;0,7,IF(VALUE(H1848)&gt;0,6,IF(VALUE(G1848)&gt;0,5,IF(VALUE(F1848)&gt;0,4,IF(VALUE(E1848)&gt;0,3,IF(VALUE(D1848)&gt;0,2,1)))))))</f>
        <v>5</v>
      </c>
      <c r="O1848" s="22" t="s">
        <v>51</v>
      </c>
      <c r="P1848" s="1" t="s">
        <v>3092</v>
      </c>
      <c r="Q1848" s="1"/>
      <c r="R1848" s="39"/>
      <c r="S1848" s="154" t="s">
        <v>158</v>
      </c>
      <c r="T1848" s="7" t="str">
        <f>Tabela813[[#This Row],[NR]]&amp;" - "&amp;Tabela813[[#This Row],[Especificação]]</f>
        <v>2.4.4.1.99.0.0.00 - Outras Transferências de Instituições Privadas</v>
      </c>
    </row>
    <row r="1849" spans="1:20" ht="45" x14ac:dyDescent="0.25">
      <c r="A1849" s="179"/>
      <c r="B1849" s="51"/>
      <c r="C1849" s="22" t="s">
        <v>1546</v>
      </c>
      <c r="D1849" s="22" t="s">
        <v>1547</v>
      </c>
      <c r="E1849" s="22" t="s">
        <v>1547</v>
      </c>
      <c r="F1849" s="22" t="s">
        <v>1537</v>
      </c>
      <c r="G1849" s="22" t="s">
        <v>1553</v>
      </c>
      <c r="H1849" s="22" t="s">
        <v>1540</v>
      </c>
      <c r="I1849" s="22" t="s">
        <v>1537</v>
      </c>
      <c r="J1849" s="22" t="s">
        <v>1543</v>
      </c>
      <c r="K1849" s="20" t="str">
        <f>IF(Tabela813[[#This Row],[C]]&lt;&gt;"",IF(Tabela813[[#This Row],[RED]]&lt;&gt;"",(Tabela813[[#This Row],[RED]] &amp; "."),"") &amp; CONCATENATE(Tabela813[[#This Row],[C]],".",Tabela813[[#This Row],[O]],".",Tabela813[[#This Row],[E]],".",Tabela813[[#This Row],[D1]],".",Tabela813[[#This Row],[D2]],".",Tabela813[[#This Row],[D3]],".",Tabela813[[#This Row],[T]],".",Tabela813[[#This Row],[D4]]),"")</f>
        <v>2.4.4.1.99.0.1.00</v>
      </c>
      <c r="L1849" s="23" t="s">
        <v>476</v>
      </c>
      <c r="M1849" s="20" t="str">
        <f t="shared" si="39"/>
        <v>A</v>
      </c>
      <c r="N1849" s="20">
        <f>IF(VALUE(Tabela813[[#This Row],[RED]]) &gt; 0,1,0) + IF(VALUE(J1849)&gt;0,8,IF(VALUE(I1849)&gt;0,7,IF(VALUE(H1849)&gt;0,6,IF(VALUE(G1849)&gt;0,5,IF(VALUE(F1849)&gt;0,4,IF(VALUE(E1849)&gt;0,3,IF(VALUE(D1849)&gt;0,2,1)))))))</f>
        <v>7</v>
      </c>
      <c r="O1849" s="22" t="s">
        <v>51</v>
      </c>
      <c r="P1849" s="1" t="s">
        <v>3092</v>
      </c>
      <c r="Q1849" s="1"/>
      <c r="R1849" s="39"/>
      <c r="S1849" s="154" t="s">
        <v>158</v>
      </c>
      <c r="T1849" s="7" t="str">
        <f>Tabela813[[#This Row],[NR]]&amp;" - "&amp;Tabela813[[#This Row],[Especificação]]</f>
        <v>2.4.4.1.99.0.1.00 - Outras Transferências de Instituições Privadas</v>
      </c>
    </row>
    <row r="1850" spans="1:20" ht="45" x14ac:dyDescent="0.25">
      <c r="A1850" s="179"/>
      <c r="B1850" s="51"/>
      <c r="C1850" s="22" t="s">
        <v>1546</v>
      </c>
      <c r="D1850" s="22" t="s">
        <v>1547</v>
      </c>
      <c r="E1850" s="22" t="s">
        <v>1548</v>
      </c>
      <c r="F1850" s="22" t="s">
        <v>1540</v>
      </c>
      <c r="G1850" s="22" t="s">
        <v>1543</v>
      </c>
      <c r="H1850" s="22" t="s">
        <v>1540</v>
      </c>
      <c r="I1850" s="22" t="s">
        <v>1540</v>
      </c>
      <c r="J1850" s="22" t="s">
        <v>1543</v>
      </c>
      <c r="K1850" s="20" t="str">
        <f>IF(Tabela813[[#This Row],[C]]&lt;&gt;"",IF(Tabela813[[#This Row],[RED]]&lt;&gt;"",(Tabela813[[#This Row],[RED]] &amp; "."),"") &amp; CONCATENATE(Tabela813[[#This Row],[C]],".",Tabela813[[#This Row],[O]],".",Tabela813[[#This Row],[E]],".",Tabela813[[#This Row],[D1]],".",Tabela813[[#This Row],[D2]],".",Tabela813[[#This Row],[D3]],".",Tabela813[[#This Row],[T]],".",Tabela813[[#This Row],[D4]]),"")</f>
        <v>2.4.5.0.00.0.0.00</v>
      </c>
      <c r="L1850" s="23" t="s">
        <v>477</v>
      </c>
      <c r="M1850" s="20" t="str">
        <f t="shared" si="39"/>
        <v>S</v>
      </c>
      <c r="N1850" s="20">
        <f>IF(VALUE(Tabela813[[#This Row],[RED]]) &gt; 0,1,0) + IF(VALUE(J1850)&gt;0,8,IF(VALUE(I1850)&gt;0,7,IF(VALUE(H1850)&gt;0,6,IF(VALUE(G1850)&gt;0,5,IF(VALUE(F1850)&gt;0,4,IF(VALUE(E1850)&gt;0,3,IF(VALUE(D1850)&gt;0,2,1)))))))</f>
        <v>3</v>
      </c>
      <c r="O1850" s="22" t="s">
        <v>45</v>
      </c>
      <c r="P1850" s="1" t="s">
        <v>771</v>
      </c>
      <c r="Q1850" s="1"/>
      <c r="R1850" s="39"/>
      <c r="S1850" s="154" t="s">
        <v>158</v>
      </c>
      <c r="T1850" s="7" t="str">
        <f>Tabela813[[#This Row],[NR]]&amp;" - "&amp;Tabela813[[#This Row],[Especificação]]</f>
        <v>2.4.5.0.00.0.0.00 - Transferências de Outras Instituições Públicas</v>
      </c>
    </row>
    <row r="1851" spans="1:20" ht="45" x14ac:dyDescent="0.25">
      <c r="A1851" s="179"/>
      <c r="B1851" s="51"/>
      <c r="C1851" s="22" t="s">
        <v>1546</v>
      </c>
      <c r="D1851" s="22" t="s">
        <v>1547</v>
      </c>
      <c r="E1851" s="22" t="s">
        <v>1548</v>
      </c>
      <c r="F1851" s="22" t="s">
        <v>1537</v>
      </c>
      <c r="G1851" s="22" t="s">
        <v>1543</v>
      </c>
      <c r="H1851" s="22" t="s">
        <v>1540</v>
      </c>
      <c r="I1851" s="22" t="s">
        <v>1540</v>
      </c>
      <c r="J1851" s="22" t="s">
        <v>1543</v>
      </c>
      <c r="K1851" s="20" t="str">
        <f>IF(Tabela813[[#This Row],[C]]&lt;&gt;"",IF(Tabela813[[#This Row],[RED]]&lt;&gt;"",(Tabela813[[#This Row],[RED]] &amp; "."),"") &amp; CONCATENATE(Tabela813[[#This Row],[C]],".",Tabela813[[#This Row],[O]],".",Tabela813[[#This Row],[E]],".",Tabela813[[#This Row],[D1]],".",Tabela813[[#This Row],[D2]],".",Tabela813[[#This Row],[D3]],".",Tabela813[[#This Row],[T]],".",Tabela813[[#This Row],[D4]]),"")</f>
        <v>2.4.5.1.00.0.0.00</v>
      </c>
      <c r="L1851" s="23" t="s">
        <v>477</v>
      </c>
      <c r="M1851" s="20" t="str">
        <f t="shared" si="39"/>
        <v>S</v>
      </c>
      <c r="N1851" s="20">
        <f>IF(VALUE(Tabela813[[#This Row],[RED]]) &gt; 0,1,0) + IF(VALUE(J1851)&gt;0,8,IF(VALUE(I1851)&gt;0,7,IF(VALUE(H1851)&gt;0,6,IF(VALUE(G1851)&gt;0,5,IF(VALUE(F1851)&gt;0,4,IF(VALUE(E1851)&gt;0,3,IF(VALUE(D1851)&gt;0,2,1)))))))</f>
        <v>4</v>
      </c>
      <c r="O1851" s="22" t="s">
        <v>45</v>
      </c>
      <c r="P1851" s="1" t="s">
        <v>771</v>
      </c>
      <c r="Q1851" s="1"/>
      <c r="R1851" s="39"/>
      <c r="S1851" s="154" t="s">
        <v>158</v>
      </c>
      <c r="T1851" s="7" t="str">
        <f>Tabela813[[#This Row],[NR]]&amp;" - "&amp;Tabela813[[#This Row],[Especificação]]</f>
        <v>2.4.5.1.00.0.0.00 - Transferências de Outras Instituições Públicas</v>
      </c>
    </row>
    <row r="1852" spans="1:20" ht="45" x14ac:dyDescent="0.25">
      <c r="A1852" s="179"/>
      <c r="B1852" s="51"/>
      <c r="C1852" s="22" t="s">
        <v>1546</v>
      </c>
      <c r="D1852" s="22" t="s">
        <v>1547</v>
      </c>
      <c r="E1852" s="22" t="s">
        <v>1548</v>
      </c>
      <c r="F1852" s="22" t="s">
        <v>1537</v>
      </c>
      <c r="G1852" s="22" t="s">
        <v>1539</v>
      </c>
      <c r="H1852" s="22" t="s">
        <v>1540</v>
      </c>
      <c r="I1852" s="22" t="s">
        <v>1540</v>
      </c>
      <c r="J1852" s="22" t="s">
        <v>1543</v>
      </c>
      <c r="K1852" s="20" t="str">
        <f>IF(Tabela813[[#This Row],[C]]&lt;&gt;"",IF(Tabela813[[#This Row],[RED]]&lt;&gt;"",(Tabela813[[#This Row],[RED]] &amp; "."),"") &amp; CONCATENATE(Tabela813[[#This Row],[C]],".",Tabela813[[#This Row],[O]],".",Tabela813[[#This Row],[E]],".",Tabela813[[#This Row],[D1]],".",Tabela813[[#This Row],[D2]],".",Tabela813[[#This Row],[D3]],".",Tabela813[[#This Row],[T]],".",Tabela813[[#This Row],[D4]]),"")</f>
        <v>2.4.5.1.01.0.0.00</v>
      </c>
      <c r="L1852" s="23" t="s">
        <v>477</v>
      </c>
      <c r="M1852" s="20" t="str">
        <f t="shared" si="39"/>
        <v>S</v>
      </c>
      <c r="N1852" s="20">
        <f>IF(VALUE(Tabela813[[#This Row],[RED]]) &gt; 0,1,0) + IF(VALUE(J1852)&gt;0,8,IF(VALUE(I1852)&gt;0,7,IF(VALUE(H1852)&gt;0,6,IF(VALUE(G1852)&gt;0,5,IF(VALUE(F1852)&gt;0,4,IF(VALUE(E1852)&gt;0,3,IF(VALUE(D1852)&gt;0,2,1)))))))</f>
        <v>5</v>
      </c>
      <c r="O1852" s="22" t="s">
        <v>51</v>
      </c>
      <c r="P1852" s="1" t="s">
        <v>4155</v>
      </c>
      <c r="Q1852" s="1"/>
      <c r="R1852" s="39"/>
      <c r="S1852" s="154" t="s">
        <v>158</v>
      </c>
      <c r="T1852" s="7" t="str">
        <f>Tabela813[[#This Row],[NR]]&amp;" - "&amp;Tabela813[[#This Row],[Especificação]]</f>
        <v>2.4.5.1.01.0.0.00 - Transferências de Outras Instituições Públicas</v>
      </c>
    </row>
    <row r="1853" spans="1:20" ht="45" x14ac:dyDescent="0.25">
      <c r="A1853" s="179"/>
      <c r="B1853" s="51"/>
      <c r="C1853" s="22" t="s">
        <v>1546</v>
      </c>
      <c r="D1853" s="22" t="s">
        <v>1547</v>
      </c>
      <c r="E1853" s="22" t="s">
        <v>1548</v>
      </c>
      <c r="F1853" s="22" t="s">
        <v>1537</v>
      </c>
      <c r="G1853" s="22" t="s">
        <v>1539</v>
      </c>
      <c r="H1853" s="22" t="s">
        <v>1540</v>
      </c>
      <c r="I1853" s="22" t="s">
        <v>1537</v>
      </c>
      <c r="J1853" s="22" t="s">
        <v>1543</v>
      </c>
      <c r="K1853" s="20" t="str">
        <f>IF(Tabela813[[#This Row],[C]]&lt;&gt;"",IF(Tabela813[[#This Row],[RED]]&lt;&gt;"",(Tabela813[[#This Row],[RED]] &amp; "."),"") &amp; CONCATENATE(Tabela813[[#This Row],[C]],".",Tabela813[[#This Row],[O]],".",Tabela813[[#This Row],[E]],".",Tabela813[[#This Row],[D1]],".",Tabela813[[#This Row],[D2]],".",Tabela813[[#This Row],[D3]],".",Tabela813[[#This Row],[T]],".",Tabela813[[#This Row],[D4]]),"")</f>
        <v>2.4.5.1.01.0.1.00</v>
      </c>
      <c r="L1853" s="23" t="s">
        <v>1529</v>
      </c>
      <c r="M1853" s="20" t="str">
        <f t="shared" si="39"/>
        <v>A</v>
      </c>
      <c r="N1853" s="20">
        <f>IF(VALUE(Tabela813[[#This Row],[RED]]) &gt; 0,1,0) + IF(VALUE(J1853)&gt;0,8,IF(VALUE(I1853)&gt;0,7,IF(VALUE(H1853)&gt;0,6,IF(VALUE(G1853)&gt;0,5,IF(VALUE(F1853)&gt;0,4,IF(VALUE(E1853)&gt;0,3,IF(VALUE(D1853)&gt;0,2,1)))))))</f>
        <v>7</v>
      </c>
      <c r="O1853" s="22" t="s">
        <v>51</v>
      </c>
      <c r="P1853" s="1" t="s">
        <v>4155</v>
      </c>
      <c r="Q1853" s="1"/>
      <c r="R1853" s="39"/>
      <c r="S1853" s="154" t="s">
        <v>158</v>
      </c>
      <c r="T1853" s="7" t="str">
        <f>Tabela813[[#This Row],[NR]]&amp;" - "&amp;Tabela813[[#This Row],[Especificação]]</f>
        <v>2.4.5.1.01.0.1.00 - Transferências de Outras Instituições Públicas - Principal</v>
      </c>
    </row>
    <row r="1854" spans="1:20" ht="30" x14ac:dyDescent="0.25">
      <c r="A1854" s="179"/>
      <c r="B1854" s="51"/>
      <c r="C1854" s="22" t="s">
        <v>1546</v>
      </c>
      <c r="D1854" s="22" t="s">
        <v>1547</v>
      </c>
      <c r="E1854" s="22" t="s">
        <v>1542</v>
      </c>
      <c r="F1854" s="22" t="s">
        <v>1540</v>
      </c>
      <c r="G1854" s="22" t="s">
        <v>1543</v>
      </c>
      <c r="H1854" s="22" t="s">
        <v>1540</v>
      </c>
      <c r="I1854" s="22" t="s">
        <v>1540</v>
      </c>
      <c r="J1854" s="22" t="s">
        <v>1543</v>
      </c>
      <c r="K1854" s="20" t="str">
        <f>IF(Tabela813[[#This Row],[C]]&lt;&gt;"",IF(Tabela813[[#This Row],[RED]]&lt;&gt;"",(Tabela813[[#This Row],[RED]] &amp; "."),"") &amp; CONCATENATE(Tabela813[[#This Row],[C]],".",Tabela813[[#This Row],[O]],".",Tabela813[[#This Row],[E]],".",Tabela813[[#This Row],[D1]],".",Tabela813[[#This Row],[D2]],".",Tabela813[[#This Row],[D3]],".",Tabela813[[#This Row],[T]],".",Tabela813[[#This Row],[D4]]),"")</f>
        <v>2.4.6.0.00.0.0.00</v>
      </c>
      <c r="L1854" s="23" t="s">
        <v>484</v>
      </c>
      <c r="M1854" s="20" t="str">
        <f t="shared" si="39"/>
        <v>S</v>
      </c>
      <c r="N1854" s="20">
        <f>IF(VALUE(Tabela813[[#This Row],[RED]]) &gt; 0,1,0) + IF(VALUE(J1854)&gt;0,8,IF(VALUE(I1854)&gt;0,7,IF(VALUE(H1854)&gt;0,6,IF(VALUE(G1854)&gt;0,5,IF(VALUE(F1854)&gt;0,4,IF(VALUE(E1854)&gt;0,3,IF(VALUE(D1854)&gt;0,2,1)))))))</f>
        <v>3</v>
      </c>
      <c r="O1854" s="22" t="s">
        <v>45</v>
      </c>
      <c r="P1854" s="1" t="s">
        <v>772</v>
      </c>
      <c r="Q1854" s="1"/>
      <c r="R1854" s="39"/>
      <c r="S1854" s="154" t="s">
        <v>158</v>
      </c>
      <c r="T1854" s="7" t="str">
        <f>Tabela813[[#This Row],[NR]]&amp;" - "&amp;Tabela813[[#This Row],[Especificação]]</f>
        <v>2.4.6.0.00.0.0.00 - Transferências do Exterior</v>
      </c>
    </row>
    <row r="1855" spans="1:20" ht="30" x14ac:dyDescent="0.25">
      <c r="A1855" s="179"/>
      <c r="B1855" s="51"/>
      <c r="C1855" s="22" t="s">
        <v>1546</v>
      </c>
      <c r="D1855" s="22" t="s">
        <v>1547</v>
      </c>
      <c r="E1855" s="22" t="s">
        <v>1542</v>
      </c>
      <c r="F1855" s="22" t="s">
        <v>1537</v>
      </c>
      <c r="G1855" s="22" t="s">
        <v>1543</v>
      </c>
      <c r="H1855" s="22" t="s">
        <v>1540</v>
      </c>
      <c r="I1855" s="22" t="s">
        <v>1540</v>
      </c>
      <c r="J1855" s="22" t="s">
        <v>1543</v>
      </c>
      <c r="K1855" s="20" t="str">
        <f>IF(Tabela813[[#This Row],[C]]&lt;&gt;"",IF(Tabela813[[#This Row],[RED]]&lt;&gt;"",(Tabela813[[#This Row],[RED]] &amp; "."),"") &amp; CONCATENATE(Tabela813[[#This Row],[C]],".",Tabela813[[#This Row],[O]],".",Tabela813[[#This Row],[E]],".",Tabela813[[#This Row],[D1]],".",Tabela813[[#This Row],[D2]],".",Tabela813[[#This Row],[D3]],".",Tabela813[[#This Row],[T]],".",Tabela813[[#This Row],[D4]]),"")</f>
        <v>2.4.6.1.00.0.0.00</v>
      </c>
      <c r="L1855" s="23" t="s">
        <v>484</v>
      </c>
      <c r="M1855" s="20" t="str">
        <f t="shared" si="39"/>
        <v>S</v>
      </c>
      <c r="N1855" s="20">
        <f>IF(VALUE(Tabela813[[#This Row],[RED]]) &gt; 0,1,0) + IF(VALUE(J1855)&gt;0,8,IF(VALUE(I1855)&gt;0,7,IF(VALUE(H1855)&gt;0,6,IF(VALUE(G1855)&gt;0,5,IF(VALUE(F1855)&gt;0,4,IF(VALUE(E1855)&gt;0,3,IF(VALUE(D1855)&gt;0,2,1)))))))</f>
        <v>4</v>
      </c>
      <c r="O1855" s="22" t="s">
        <v>45</v>
      </c>
      <c r="P1855" s="1" t="s">
        <v>772</v>
      </c>
      <c r="Q1855" s="1"/>
      <c r="R1855" s="39"/>
      <c r="S1855" s="154" t="s">
        <v>158</v>
      </c>
      <c r="T1855" s="7" t="str">
        <f>Tabela813[[#This Row],[NR]]&amp;" - "&amp;Tabela813[[#This Row],[Especificação]]</f>
        <v>2.4.6.1.00.0.0.00 - Transferências do Exterior</v>
      </c>
    </row>
    <row r="1856" spans="1:20" ht="45" x14ac:dyDescent="0.25">
      <c r="A1856" s="179"/>
      <c r="B1856" s="51"/>
      <c r="C1856" s="22" t="s">
        <v>1546</v>
      </c>
      <c r="D1856" s="22" t="s">
        <v>1547</v>
      </c>
      <c r="E1856" s="22" t="s">
        <v>1542</v>
      </c>
      <c r="F1856" s="22" t="s">
        <v>1537</v>
      </c>
      <c r="G1856" s="22" t="s">
        <v>1570</v>
      </c>
      <c r="H1856" s="22" t="s">
        <v>1540</v>
      </c>
      <c r="I1856" s="22" t="s">
        <v>1540</v>
      </c>
      <c r="J1856" s="22" t="s">
        <v>1543</v>
      </c>
      <c r="K1856" s="20" t="str">
        <f>IF(Tabela813[[#This Row],[C]]&lt;&gt;"",IF(Tabela813[[#This Row],[RED]]&lt;&gt;"",(Tabela813[[#This Row],[RED]] &amp; "."),"") &amp; CONCATENATE(Tabela813[[#This Row],[C]],".",Tabela813[[#This Row],[O]],".",Tabela813[[#This Row],[E]],".",Tabela813[[#This Row],[D1]],".",Tabela813[[#This Row],[D2]],".",Tabela813[[#This Row],[D3]],".",Tabela813[[#This Row],[T]],".",Tabela813[[#This Row],[D4]]),"")</f>
        <v>2.4.6.1.50.0.0.00</v>
      </c>
      <c r="L1856" s="23" t="s">
        <v>773</v>
      </c>
      <c r="M1856" s="20" t="str">
        <f t="shared" si="39"/>
        <v>S</v>
      </c>
      <c r="N1856" s="20">
        <f>IF(VALUE(Tabela813[[#This Row],[RED]]) &gt; 0,1,0) + IF(VALUE(J1856)&gt;0,8,IF(VALUE(I1856)&gt;0,7,IF(VALUE(H1856)&gt;0,6,IF(VALUE(G1856)&gt;0,5,IF(VALUE(F1856)&gt;0,4,IF(VALUE(E1856)&gt;0,3,IF(VALUE(D1856)&gt;0,2,1)))))))</f>
        <v>5</v>
      </c>
      <c r="O1856" s="22" t="s">
        <v>55</v>
      </c>
      <c r="P1856" s="1" t="s">
        <v>4156</v>
      </c>
      <c r="Q1856" s="1"/>
      <c r="R1856" s="39"/>
      <c r="S1856" s="154" t="s">
        <v>158</v>
      </c>
      <c r="T1856" s="7" t="str">
        <f>Tabela813[[#This Row],[NR]]&amp;" - "&amp;Tabela813[[#This Row],[Especificação]]</f>
        <v>2.4.6.1.50.0.0.00 - Transferências do Exterior para Programas de Saúde</v>
      </c>
    </row>
    <row r="1857" spans="1:20" ht="45" x14ac:dyDescent="0.25">
      <c r="A1857" s="179"/>
      <c r="B1857" s="51"/>
      <c r="C1857" s="22" t="s">
        <v>1546</v>
      </c>
      <c r="D1857" s="22" t="s">
        <v>1547</v>
      </c>
      <c r="E1857" s="22" t="s">
        <v>1542</v>
      </c>
      <c r="F1857" s="22" t="s">
        <v>1537</v>
      </c>
      <c r="G1857" s="22" t="s">
        <v>1570</v>
      </c>
      <c r="H1857" s="22" t="s">
        <v>1540</v>
      </c>
      <c r="I1857" s="22" t="s">
        <v>1537</v>
      </c>
      <c r="J1857" s="22" t="s">
        <v>1543</v>
      </c>
      <c r="K1857" s="20" t="str">
        <f>IF(Tabela813[[#This Row],[C]]&lt;&gt;"",IF(Tabela813[[#This Row],[RED]]&lt;&gt;"",(Tabela813[[#This Row],[RED]] &amp; "."),"") &amp; CONCATENATE(Tabela813[[#This Row],[C]],".",Tabela813[[#This Row],[O]],".",Tabela813[[#This Row],[E]],".",Tabela813[[#This Row],[D1]],".",Tabela813[[#This Row],[D2]],".",Tabela813[[#This Row],[D3]],".",Tabela813[[#This Row],[T]],".",Tabela813[[#This Row],[D4]]),"")</f>
        <v>2.4.6.1.50.0.1.00</v>
      </c>
      <c r="L1857" s="23" t="s">
        <v>1530</v>
      </c>
      <c r="M1857" s="20" t="str">
        <f t="shared" si="39"/>
        <v>A</v>
      </c>
      <c r="N1857" s="20">
        <f>IF(VALUE(Tabela813[[#This Row],[RED]]) &gt; 0,1,0) + IF(VALUE(J1857)&gt;0,8,IF(VALUE(I1857)&gt;0,7,IF(VALUE(H1857)&gt;0,6,IF(VALUE(G1857)&gt;0,5,IF(VALUE(F1857)&gt;0,4,IF(VALUE(E1857)&gt;0,3,IF(VALUE(D1857)&gt;0,2,1)))))))</f>
        <v>7</v>
      </c>
      <c r="O1857" s="22" t="s">
        <v>55</v>
      </c>
      <c r="P1857" s="1" t="s">
        <v>4156</v>
      </c>
      <c r="Q1857" s="1"/>
      <c r="R1857" s="39"/>
      <c r="S1857" s="154" t="s">
        <v>158</v>
      </c>
      <c r="T1857" s="7" t="str">
        <f>Tabela813[[#This Row],[NR]]&amp;" - "&amp;Tabela813[[#This Row],[Especificação]]</f>
        <v>2.4.6.1.50.0.1.00 - Transferências do Exterior para Programas de Saúde - Principal</v>
      </c>
    </row>
    <row r="1858" spans="1:20" ht="45" x14ac:dyDescent="0.25">
      <c r="A1858" s="179"/>
      <c r="B1858" s="51"/>
      <c r="C1858" s="22" t="s">
        <v>1546</v>
      </c>
      <c r="D1858" s="22" t="s">
        <v>1547</v>
      </c>
      <c r="E1858" s="22" t="s">
        <v>1542</v>
      </c>
      <c r="F1858" s="22" t="s">
        <v>1537</v>
      </c>
      <c r="G1858" s="22" t="s">
        <v>1575</v>
      </c>
      <c r="H1858" s="22" t="s">
        <v>1540</v>
      </c>
      <c r="I1858" s="22" t="s">
        <v>1540</v>
      </c>
      <c r="J1858" s="22" t="s">
        <v>1543</v>
      </c>
      <c r="K1858" s="20" t="str">
        <f>IF(Tabela813[[#This Row],[C]]&lt;&gt;"",IF(Tabela813[[#This Row],[RED]]&lt;&gt;"",(Tabela813[[#This Row],[RED]] &amp; "."),"") &amp; CONCATENATE(Tabela813[[#This Row],[C]],".",Tabela813[[#This Row],[O]],".",Tabela813[[#This Row],[E]],".",Tabela813[[#This Row],[D1]],".",Tabela813[[#This Row],[D2]],".",Tabela813[[#This Row],[D3]],".",Tabela813[[#This Row],[T]],".",Tabela813[[#This Row],[D4]]),"")</f>
        <v>2.4.6.1.51.0.0.00</v>
      </c>
      <c r="L1858" s="23" t="s">
        <v>774</v>
      </c>
      <c r="M1858" s="20" t="str">
        <f t="shared" si="39"/>
        <v>S</v>
      </c>
      <c r="N1858" s="20">
        <f>IF(VALUE(Tabela813[[#This Row],[RED]]) &gt; 0,1,0) + IF(VALUE(J1858)&gt;0,8,IF(VALUE(I1858)&gt;0,7,IF(VALUE(H1858)&gt;0,6,IF(VALUE(G1858)&gt;0,5,IF(VALUE(F1858)&gt;0,4,IF(VALUE(E1858)&gt;0,3,IF(VALUE(D1858)&gt;0,2,1)))))))</f>
        <v>5</v>
      </c>
      <c r="O1858" s="22" t="s">
        <v>55</v>
      </c>
      <c r="P1858" s="1" t="s">
        <v>4157</v>
      </c>
      <c r="Q1858" s="1" t="s">
        <v>101</v>
      </c>
      <c r="R1858" s="39"/>
      <c r="S1858" s="154" t="s">
        <v>158</v>
      </c>
      <c r="T1858" s="7" t="str">
        <f>Tabela813[[#This Row],[NR]]&amp;" - "&amp;Tabela813[[#This Row],[Especificação]]</f>
        <v>2.4.6.1.51.0.0.00 - Transferências do Exterior para Programas de Educação</v>
      </c>
    </row>
    <row r="1859" spans="1:20" ht="45" x14ac:dyDescent="0.25">
      <c r="A1859" s="179"/>
      <c r="B1859" s="51"/>
      <c r="C1859" s="22" t="s">
        <v>1546</v>
      </c>
      <c r="D1859" s="22" t="s">
        <v>1547</v>
      </c>
      <c r="E1859" s="22" t="s">
        <v>1542</v>
      </c>
      <c r="F1859" s="22" t="s">
        <v>1537</v>
      </c>
      <c r="G1859" s="22" t="s">
        <v>1575</v>
      </c>
      <c r="H1859" s="22" t="s">
        <v>1540</v>
      </c>
      <c r="I1859" s="22" t="s">
        <v>1537</v>
      </c>
      <c r="J1859" s="22" t="s">
        <v>1543</v>
      </c>
      <c r="K1859" s="20" t="str">
        <f>IF(Tabela813[[#This Row],[C]]&lt;&gt;"",IF(Tabela813[[#This Row],[RED]]&lt;&gt;"",(Tabela813[[#This Row],[RED]] &amp; "."),"") &amp; CONCATENATE(Tabela813[[#This Row],[C]],".",Tabela813[[#This Row],[O]],".",Tabela813[[#This Row],[E]],".",Tabela813[[#This Row],[D1]],".",Tabela813[[#This Row],[D2]],".",Tabela813[[#This Row],[D3]],".",Tabela813[[#This Row],[T]],".",Tabela813[[#This Row],[D4]]),"")</f>
        <v>2.4.6.1.51.0.1.00</v>
      </c>
      <c r="L1859" s="23" t="s">
        <v>1531</v>
      </c>
      <c r="M1859" s="20" t="str">
        <f t="shared" si="39"/>
        <v>A</v>
      </c>
      <c r="N1859" s="20">
        <f>IF(VALUE(Tabela813[[#This Row],[RED]]) &gt; 0,1,0) + IF(VALUE(J1859)&gt;0,8,IF(VALUE(I1859)&gt;0,7,IF(VALUE(H1859)&gt;0,6,IF(VALUE(G1859)&gt;0,5,IF(VALUE(F1859)&gt;0,4,IF(VALUE(E1859)&gt;0,3,IF(VALUE(D1859)&gt;0,2,1)))))))</f>
        <v>7</v>
      </c>
      <c r="O1859" s="22" t="s">
        <v>55</v>
      </c>
      <c r="P1859" s="1" t="s">
        <v>4157</v>
      </c>
      <c r="Q1859" s="1" t="s">
        <v>101</v>
      </c>
      <c r="R1859" s="39"/>
      <c r="S1859" s="154" t="s">
        <v>158</v>
      </c>
      <c r="T1859" s="7" t="str">
        <f>Tabela813[[#This Row],[NR]]&amp;" - "&amp;Tabela813[[#This Row],[Especificação]]</f>
        <v>2.4.6.1.51.0.1.00 - Transferências do Exterior para Programas de Educação - Principal</v>
      </c>
    </row>
    <row r="1860" spans="1:20" ht="30" x14ac:dyDescent="0.25">
      <c r="A1860" s="179"/>
      <c r="B1860" s="51"/>
      <c r="C1860" s="22" t="s">
        <v>1546</v>
      </c>
      <c r="D1860" s="22" t="s">
        <v>1547</v>
      </c>
      <c r="E1860" s="22" t="s">
        <v>1542</v>
      </c>
      <c r="F1860" s="22" t="s">
        <v>1537</v>
      </c>
      <c r="G1860" s="22" t="s">
        <v>1553</v>
      </c>
      <c r="H1860" s="22" t="s">
        <v>1540</v>
      </c>
      <c r="I1860" s="22" t="s">
        <v>1540</v>
      </c>
      <c r="J1860" s="22" t="s">
        <v>1543</v>
      </c>
      <c r="K1860" s="20" t="str">
        <f>IF(Tabela813[[#This Row],[C]]&lt;&gt;"",IF(Tabela813[[#This Row],[RED]]&lt;&gt;"",(Tabela813[[#This Row],[RED]] &amp; "."),"") &amp; CONCATENATE(Tabela813[[#This Row],[C]],".",Tabela813[[#This Row],[O]],".",Tabela813[[#This Row],[E]],".",Tabela813[[#This Row],[D1]],".",Tabela813[[#This Row],[D2]],".",Tabela813[[#This Row],[D3]],".",Tabela813[[#This Row],[T]],".",Tabela813[[#This Row],[D4]]),"")</f>
        <v>2.4.6.1.99.0.0.00</v>
      </c>
      <c r="L1860" s="23" t="s">
        <v>3051</v>
      </c>
      <c r="M1860" s="20" t="str">
        <f t="shared" si="39"/>
        <v>S</v>
      </c>
      <c r="N1860" s="20">
        <f>IF(VALUE(Tabela813[[#This Row],[RED]]) &gt; 0,1,0) + IF(VALUE(J1860)&gt;0,8,IF(VALUE(I1860)&gt;0,7,IF(VALUE(H1860)&gt;0,6,IF(VALUE(G1860)&gt;0,5,IF(VALUE(F1860)&gt;0,4,IF(VALUE(E1860)&gt;0,3,IF(VALUE(D1860)&gt;0,2,1)))))))</f>
        <v>5</v>
      </c>
      <c r="O1860" s="22" t="s">
        <v>51</v>
      </c>
      <c r="P1860" s="1" t="s">
        <v>3093</v>
      </c>
      <c r="Q1860" s="1"/>
      <c r="R1860" s="39"/>
      <c r="S1860" s="154" t="s">
        <v>158</v>
      </c>
      <c r="T1860" s="7" t="str">
        <f>Tabela813[[#This Row],[NR]]&amp;" - "&amp;Tabela813[[#This Row],[Especificação]]</f>
        <v>2.4.6.1.99.0.0.00 - Outras Transferências do Exterior</v>
      </c>
    </row>
    <row r="1861" spans="1:20" ht="30" x14ac:dyDescent="0.25">
      <c r="A1861" s="179"/>
      <c r="B1861" s="51"/>
      <c r="C1861" s="22" t="s">
        <v>1546</v>
      </c>
      <c r="D1861" s="22" t="s">
        <v>1547</v>
      </c>
      <c r="E1861" s="22" t="s">
        <v>1542</v>
      </c>
      <c r="F1861" s="22" t="s">
        <v>1537</v>
      </c>
      <c r="G1861" s="22" t="s">
        <v>1553</v>
      </c>
      <c r="H1861" s="22" t="s">
        <v>1540</v>
      </c>
      <c r="I1861" s="22" t="s">
        <v>1537</v>
      </c>
      <c r="J1861" s="22" t="s">
        <v>1543</v>
      </c>
      <c r="K1861" s="20" t="str">
        <f>IF(Tabela813[[#This Row],[C]]&lt;&gt;"",IF(Tabela813[[#This Row],[RED]]&lt;&gt;"",(Tabela813[[#This Row],[RED]] &amp; "."),"") &amp; CONCATENATE(Tabela813[[#This Row],[C]],".",Tabela813[[#This Row],[O]],".",Tabela813[[#This Row],[E]],".",Tabela813[[#This Row],[D1]],".",Tabela813[[#This Row],[D2]],".",Tabela813[[#This Row],[D3]],".",Tabela813[[#This Row],[T]],".",Tabela813[[#This Row],[D4]]),"")</f>
        <v>2.4.6.1.99.0.1.00</v>
      </c>
      <c r="L1861" s="23" t="s">
        <v>3051</v>
      </c>
      <c r="M1861" s="20" t="str">
        <f t="shared" si="39"/>
        <v>A</v>
      </c>
      <c r="N1861" s="20">
        <f>IF(VALUE(Tabela813[[#This Row],[RED]]) &gt; 0,1,0) + IF(VALUE(J1861)&gt;0,8,IF(VALUE(I1861)&gt;0,7,IF(VALUE(H1861)&gt;0,6,IF(VALUE(G1861)&gt;0,5,IF(VALUE(F1861)&gt;0,4,IF(VALUE(E1861)&gt;0,3,IF(VALUE(D1861)&gt;0,2,1)))))))</f>
        <v>7</v>
      </c>
      <c r="O1861" s="22" t="s">
        <v>51</v>
      </c>
      <c r="P1861" s="1" t="s">
        <v>3093</v>
      </c>
      <c r="Q1861" s="1"/>
      <c r="R1861" s="39"/>
      <c r="S1861" s="154" t="s">
        <v>158</v>
      </c>
      <c r="T1861" s="7" t="str">
        <f>Tabela813[[#This Row],[NR]]&amp;" - "&amp;Tabela813[[#This Row],[Especificação]]</f>
        <v>2.4.6.1.99.0.1.00 - Outras Transferências do Exterior</v>
      </c>
    </row>
    <row r="1862" spans="1:20" x14ac:dyDescent="0.25">
      <c r="A1862" s="179"/>
      <c r="B1862" s="51"/>
      <c r="C1862" s="22" t="s">
        <v>1546</v>
      </c>
      <c r="D1862" s="22" t="s">
        <v>1547</v>
      </c>
      <c r="E1862" s="22" t="s">
        <v>1549</v>
      </c>
      <c r="F1862" s="22" t="s">
        <v>1540</v>
      </c>
      <c r="G1862" s="22" t="s">
        <v>1543</v>
      </c>
      <c r="H1862" s="22" t="s">
        <v>1540</v>
      </c>
      <c r="I1862" s="22" t="s">
        <v>1540</v>
      </c>
      <c r="J1862" s="22" t="s">
        <v>1543</v>
      </c>
      <c r="K1862" s="20" t="str">
        <f>IF(Tabela813[[#This Row],[C]]&lt;&gt;"",IF(Tabela813[[#This Row],[RED]]&lt;&gt;"",(Tabela813[[#This Row],[RED]] &amp; "."),"") &amp; CONCATENATE(Tabela813[[#This Row],[C]],".",Tabela813[[#This Row],[O]],".",Tabela813[[#This Row],[E]],".",Tabela813[[#This Row],[D1]],".",Tabela813[[#This Row],[D2]],".",Tabela813[[#This Row],[D3]],".",Tabela813[[#This Row],[T]],".",Tabela813[[#This Row],[D4]]),"")</f>
        <v>2.4.9.0.00.0.0.00</v>
      </c>
      <c r="L1862" s="23" t="s">
        <v>775</v>
      </c>
      <c r="M1862" s="20" t="str">
        <f t="shared" si="39"/>
        <v>S</v>
      </c>
      <c r="N1862" s="20">
        <f>IF(VALUE(Tabela813[[#This Row],[RED]]) &gt; 0,1,0) + IF(VALUE(J1862)&gt;0,8,IF(VALUE(I1862)&gt;0,7,IF(VALUE(H1862)&gt;0,6,IF(VALUE(G1862)&gt;0,5,IF(VALUE(F1862)&gt;0,4,IF(VALUE(E1862)&gt;0,3,IF(VALUE(D1862)&gt;0,2,1)))))))</f>
        <v>3</v>
      </c>
      <c r="O1862" s="22" t="s">
        <v>45</v>
      </c>
      <c r="P1862" s="1" t="s">
        <v>3094</v>
      </c>
      <c r="Q1862" s="1"/>
      <c r="R1862" s="39"/>
      <c r="S1862" s="154" t="s">
        <v>158</v>
      </c>
      <c r="T1862" s="7" t="str">
        <f>Tabela813[[#This Row],[NR]]&amp;" - "&amp;Tabela813[[#This Row],[Especificação]]</f>
        <v>2.4.9.0.00.0.0.00 - Demais Transferências de Capital</v>
      </c>
    </row>
    <row r="1863" spans="1:20" ht="45" x14ac:dyDescent="0.25">
      <c r="A1863" s="179"/>
      <c r="B1863" s="51"/>
      <c r="C1863" s="22" t="s">
        <v>1546</v>
      </c>
      <c r="D1863" s="22" t="s">
        <v>1547</v>
      </c>
      <c r="E1863" s="22" t="s">
        <v>1549</v>
      </c>
      <c r="F1863" s="22" t="s">
        <v>1537</v>
      </c>
      <c r="G1863" s="22" t="s">
        <v>1543</v>
      </c>
      <c r="H1863" s="22" t="s">
        <v>1540</v>
      </c>
      <c r="I1863" s="22" t="s">
        <v>1540</v>
      </c>
      <c r="J1863" s="22" t="s">
        <v>1543</v>
      </c>
      <c r="K1863" s="20" t="str">
        <f>IF(Tabela813[[#This Row],[C]]&lt;&gt;"",IF(Tabela813[[#This Row],[RED]]&lt;&gt;"",(Tabela813[[#This Row],[RED]] &amp; "."),"") &amp; CONCATENATE(Tabela813[[#This Row],[C]],".",Tabela813[[#This Row],[O]],".",Tabela813[[#This Row],[E]],".",Tabela813[[#This Row],[D1]],".",Tabela813[[#This Row],[D2]],".",Tabela813[[#This Row],[D3]],".",Tabela813[[#This Row],[T]],".",Tabela813[[#This Row],[D4]]),"")</f>
        <v>2.4.9.1.00.0.0.00</v>
      </c>
      <c r="L1863" s="23" t="s">
        <v>491</v>
      </c>
      <c r="M1863" s="20" t="str">
        <f t="shared" si="39"/>
        <v>S</v>
      </c>
      <c r="N1863" s="20">
        <f>IF(VALUE(Tabela813[[#This Row],[RED]]) &gt; 0,1,0) + IF(VALUE(J1863)&gt;0,8,IF(VALUE(I1863)&gt;0,7,IF(VALUE(H1863)&gt;0,6,IF(VALUE(G1863)&gt;0,5,IF(VALUE(F1863)&gt;0,4,IF(VALUE(E1863)&gt;0,3,IF(VALUE(D1863)&gt;0,2,1)))))))</f>
        <v>4</v>
      </c>
      <c r="O1863" s="22" t="s">
        <v>45</v>
      </c>
      <c r="P1863" s="1" t="s">
        <v>776</v>
      </c>
      <c r="Q1863" s="1"/>
      <c r="R1863" s="39"/>
      <c r="S1863" s="154" t="s">
        <v>158</v>
      </c>
      <c r="T1863" s="7" t="str">
        <f>Tabela813[[#This Row],[NR]]&amp;" - "&amp;Tabela813[[#This Row],[Especificação]]</f>
        <v>2.4.9.1.00.0.0.00 - Transferências de Pessoas Físicas</v>
      </c>
    </row>
    <row r="1864" spans="1:20" ht="30" x14ac:dyDescent="0.25">
      <c r="A1864" s="179"/>
      <c r="B1864" s="51"/>
      <c r="C1864" s="22" t="s">
        <v>1546</v>
      </c>
      <c r="D1864" s="22" t="s">
        <v>1547</v>
      </c>
      <c r="E1864" s="22" t="s">
        <v>1549</v>
      </c>
      <c r="F1864" s="22" t="s">
        <v>1537</v>
      </c>
      <c r="G1864" s="22" t="s">
        <v>1570</v>
      </c>
      <c r="H1864" s="22" t="s">
        <v>1540</v>
      </c>
      <c r="I1864" s="22" t="s">
        <v>1540</v>
      </c>
      <c r="J1864" s="22" t="s">
        <v>1543</v>
      </c>
      <c r="K1864" s="20" t="str">
        <f>IF(Tabela813[[#This Row],[C]]&lt;&gt;"",IF(Tabela813[[#This Row],[RED]]&lt;&gt;"",(Tabela813[[#This Row],[RED]] &amp; "."),"") &amp; CONCATENATE(Tabela813[[#This Row],[C]],".",Tabela813[[#This Row],[O]],".",Tabela813[[#This Row],[E]],".",Tabela813[[#This Row],[D1]],".",Tabela813[[#This Row],[D2]],".",Tabela813[[#This Row],[D3]],".",Tabela813[[#This Row],[T]],".",Tabela813[[#This Row],[D4]]),"")</f>
        <v>2.4.9.1.50.0.0.00</v>
      </c>
      <c r="L1864" s="23" t="s">
        <v>777</v>
      </c>
      <c r="M1864" s="20" t="str">
        <f t="shared" si="39"/>
        <v>S</v>
      </c>
      <c r="N1864" s="20">
        <f>IF(VALUE(Tabela813[[#This Row],[RED]]) &gt; 0,1,0) + IF(VALUE(J1864)&gt;0,8,IF(VALUE(I1864)&gt;0,7,IF(VALUE(H1864)&gt;0,6,IF(VALUE(G1864)&gt;0,5,IF(VALUE(F1864)&gt;0,4,IF(VALUE(E1864)&gt;0,3,IF(VALUE(D1864)&gt;0,2,1)))))))</f>
        <v>5</v>
      </c>
      <c r="O1864" s="22" t="s">
        <v>55</v>
      </c>
      <c r="P1864" s="1" t="s">
        <v>4158</v>
      </c>
      <c r="Q1864" s="1"/>
      <c r="R1864" s="39"/>
      <c r="S1864" s="154" t="s">
        <v>158</v>
      </c>
      <c r="T1864" s="7" t="str">
        <f>Tabela813[[#This Row],[NR]]&amp;" - "&amp;Tabela813[[#This Row],[Especificação]]</f>
        <v>2.4.9.1.50.0.0.00 - Transferências de Pessoas Físicas para Programas de Saúde</v>
      </c>
    </row>
    <row r="1865" spans="1:20" ht="30" x14ac:dyDescent="0.25">
      <c r="A1865" s="179"/>
      <c r="B1865" s="51"/>
      <c r="C1865" s="22" t="s">
        <v>1546</v>
      </c>
      <c r="D1865" s="22" t="s">
        <v>1547</v>
      </c>
      <c r="E1865" s="22" t="s">
        <v>1549</v>
      </c>
      <c r="F1865" s="22" t="s">
        <v>1537</v>
      </c>
      <c r="G1865" s="22" t="s">
        <v>1570</v>
      </c>
      <c r="H1865" s="22" t="s">
        <v>1540</v>
      </c>
      <c r="I1865" s="22" t="s">
        <v>1537</v>
      </c>
      <c r="J1865" s="22" t="s">
        <v>1543</v>
      </c>
      <c r="K1865" s="20" t="str">
        <f>IF(Tabela813[[#This Row],[C]]&lt;&gt;"",IF(Tabela813[[#This Row],[RED]]&lt;&gt;"",(Tabela813[[#This Row],[RED]] &amp; "."),"") &amp; CONCATENATE(Tabela813[[#This Row],[C]],".",Tabela813[[#This Row],[O]],".",Tabela813[[#This Row],[E]],".",Tabela813[[#This Row],[D1]],".",Tabela813[[#This Row],[D2]],".",Tabela813[[#This Row],[D3]],".",Tabela813[[#This Row],[T]],".",Tabela813[[#This Row],[D4]]),"")</f>
        <v>2.4.9.1.50.0.1.00</v>
      </c>
      <c r="L1865" s="23" t="s">
        <v>1532</v>
      </c>
      <c r="M1865" s="20" t="str">
        <f t="shared" si="39"/>
        <v>A</v>
      </c>
      <c r="N1865" s="20">
        <f>IF(VALUE(Tabela813[[#This Row],[RED]]) &gt; 0,1,0) + IF(VALUE(J1865)&gt;0,8,IF(VALUE(I1865)&gt;0,7,IF(VALUE(H1865)&gt;0,6,IF(VALUE(G1865)&gt;0,5,IF(VALUE(F1865)&gt;0,4,IF(VALUE(E1865)&gt;0,3,IF(VALUE(D1865)&gt;0,2,1)))))))</f>
        <v>7</v>
      </c>
      <c r="O1865" s="22" t="s">
        <v>55</v>
      </c>
      <c r="P1865" s="1" t="s">
        <v>4158</v>
      </c>
      <c r="Q1865" s="1"/>
      <c r="R1865" s="39"/>
      <c r="S1865" s="154" t="s">
        <v>158</v>
      </c>
      <c r="T1865" s="7" t="str">
        <f>Tabela813[[#This Row],[NR]]&amp;" - "&amp;Tabela813[[#This Row],[Especificação]]</f>
        <v>2.4.9.1.50.0.1.00 - Transferências de Pessoas Físicas para Programas de Saúde - Principal</v>
      </c>
    </row>
    <row r="1866" spans="1:20" ht="30" x14ac:dyDescent="0.25">
      <c r="A1866" s="179"/>
      <c r="B1866" s="51"/>
      <c r="C1866" s="22" t="s">
        <v>1546</v>
      </c>
      <c r="D1866" s="22" t="s">
        <v>1547</v>
      </c>
      <c r="E1866" s="22" t="s">
        <v>1549</v>
      </c>
      <c r="F1866" s="22" t="s">
        <v>1537</v>
      </c>
      <c r="G1866" s="22" t="s">
        <v>1575</v>
      </c>
      <c r="H1866" s="22" t="s">
        <v>1540</v>
      </c>
      <c r="I1866" s="22" t="s">
        <v>1540</v>
      </c>
      <c r="J1866" s="22" t="s">
        <v>1543</v>
      </c>
      <c r="K1866" s="20" t="str">
        <f>IF(Tabela813[[#This Row],[C]]&lt;&gt;"",IF(Tabela813[[#This Row],[RED]]&lt;&gt;"",(Tabela813[[#This Row],[RED]] &amp; "."),"") &amp; CONCATENATE(Tabela813[[#This Row],[C]],".",Tabela813[[#This Row],[O]],".",Tabela813[[#This Row],[E]],".",Tabela813[[#This Row],[D1]],".",Tabela813[[#This Row],[D2]],".",Tabela813[[#This Row],[D3]],".",Tabela813[[#This Row],[T]],".",Tabela813[[#This Row],[D4]]),"")</f>
        <v>2.4.9.1.51.0.0.00</v>
      </c>
      <c r="L1866" s="23" t="s">
        <v>778</v>
      </c>
      <c r="M1866" s="20" t="str">
        <f t="shared" si="39"/>
        <v>S</v>
      </c>
      <c r="N1866" s="20">
        <f>IF(VALUE(Tabela813[[#This Row],[RED]]) &gt; 0,1,0) + IF(VALUE(J1866)&gt;0,8,IF(VALUE(I1866)&gt;0,7,IF(VALUE(H1866)&gt;0,6,IF(VALUE(G1866)&gt;0,5,IF(VALUE(F1866)&gt;0,4,IF(VALUE(E1866)&gt;0,3,IF(VALUE(D1866)&gt;0,2,1)))))))</f>
        <v>5</v>
      </c>
      <c r="O1866" s="22" t="s">
        <v>55</v>
      </c>
      <c r="P1866" s="1" t="s">
        <v>4159</v>
      </c>
      <c r="Q1866" s="1"/>
      <c r="R1866" s="39"/>
      <c r="S1866" s="154" t="s">
        <v>158</v>
      </c>
      <c r="T1866" s="7" t="str">
        <f>Tabela813[[#This Row],[NR]]&amp;" - "&amp;Tabela813[[#This Row],[Especificação]]</f>
        <v>2.4.9.1.51.0.0.00 - Transferências de Pessoas Físicas para Programas de Educação</v>
      </c>
    </row>
    <row r="1867" spans="1:20" ht="30" x14ac:dyDescent="0.25">
      <c r="A1867" s="179"/>
      <c r="B1867" s="51"/>
      <c r="C1867" s="22" t="s">
        <v>1546</v>
      </c>
      <c r="D1867" s="22" t="s">
        <v>1547</v>
      </c>
      <c r="E1867" s="22" t="s">
        <v>1549</v>
      </c>
      <c r="F1867" s="22" t="s">
        <v>1537</v>
      </c>
      <c r="G1867" s="22" t="s">
        <v>1575</v>
      </c>
      <c r="H1867" s="22" t="s">
        <v>1540</v>
      </c>
      <c r="I1867" s="22" t="s">
        <v>1537</v>
      </c>
      <c r="J1867" s="22" t="s">
        <v>1543</v>
      </c>
      <c r="K1867" s="20" t="str">
        <f>IF(Tabela813[[#This Row],[C]]&lt;&gt;"",IF(Tabela813[[#This Row],[RED]]&lt;&gt;"",(Tabela813[[#This Row],[RED]] &amp; "."),"") &amp; CONCATENATE(Tabela813[[#This Row],[C]],".",Tabela813[[#This Row],[O]],".",Tabela813[[#This Row],[E]],".",Tabela813[[#This Row],[D1]],".",Tabela813[[#This Row],[D2]],".",Tabela813[[#This Row],[D3]],".",Tabela813[[#This Row],[T]],".",Tabela813[[#This Row],[D4]]),"")</f>
        <v>2.4.9.1.51.0.1.00</v>
      </c>
      <c r="L1867" s="23" t="s">
        <v>1533</v>
      </c>
      <c r="M1867" s="20" t="str">
        <f t="shared" si="39"/>
        <v>A</v>
      </c>
      <c r="N1867" s="20">
        <f>IF(VALUE(Tabela813[[#This Row],[RED]]) &gt; 0,1,0) + IF(VALUE(J1867)&gt;0,8,IF(VALUE(I1867)&gt;0,7,IF(VALUE(H1867)&gt;0,6,IF(VALUE(G1867)&gt;0,5,IF(VALUE(F1867)&gt;0,4,IF(VALUE(E1867)&gt;0,3,IF(VALUE(D1867)&gt;0,2,1)))))))</f>
        <v>7</v>
      </c>
      <c r="O1867" s="22" t="s">
        <v>55</v>
      </c>
      <c r="P1867" s="1" t="s">
        <v>4159</v>
      </c>
      <c r="Q1867" s="1"/>
      <c r="R1867" s="39"/>
      <c r="S1867" s="154" t="s">
        <v>158</v>
      </c>
      <c r="T1867" s="7" t="str">
        <f>Tabela813[[#This Row],[NR]]&amp;" - "&amp;Tabela813[[#This Row],[Especificação]]</f>
        <v>2.4.9.1.51.0.1.00 - Transferências de Pessoas Físicas para Programas de Educação - Principal</v>
      </c>
    </row>
    <row r="1868" spans="1:20" ht="30" x14ac:dyDescent="0.25">
      <c r="A1868" s="179"/>
      <c r="B1868" s="51"/>
      <c r="C1868" s="22" t="s">
        <v>1546</v>
      </c>
      <c r="D1868" s="22" t="s">
        <v>1547</v>
      </c>
      <c r="E1868" s="22" t="s">
        <v>1549</v>
      </c>
      <c r="F1868" s="22" t="s">
        <v>1537</v>
      </c>
      <c r="G1868" s="22" t="s">
        <v>1553</v>
      </c>
      <c r="H1868" s="22" t="s">
        <v>1540</v>
      </c>
      <c r="I1868" s="22" t="s">
        <v>1540</v>
      </c>
      <c r="J1868" s="22" t="s">
        <v>1543</v>
      </c>
      <c r="K1868" s="20" t="str">
        <f>IF(Tabela813[[#This Row],[C]]&lt;&gt;"",IF(Tabela813[[#This Row],[RED]]&lt;&gt;"",(Tabela813[[#This Row],[RED]] &amp; "."),"") &amp; CONCATENATE(Tabela813[[#This Row],[C]],".",Tabela813[[#This Row],[O]],".",Tabela813[[#This Row],[E]],".",Tabela813[[#This Row],[D1]],".",Tabela813[[#This Row],[D2]],".",Tabela813[[#This Row],[D3]],".",Tabela813[[#This Row],[T]],".",Tabela813[[#This Row],[D4]]),"")</f>
        <v>2.4.9.1.99.0.0.00</v>
      </c>
      <c r="L1868" s="23" t="s">
        <v>3054</v>
      </c>
      <c r="M1868" s="20" t="str">
        <f t="shared" si="39"/>
        <v>S</v>
      </c>
      <c r="N1868" s="20">
        <f>IF(VALUE(Tabela813[[#This Row],[RED]]) &gt; 0,1,0) + IF(VALUE(J1868)&gt;0,8,IF(VALUE(I1868)&gt;0,7,IF(VALUE(H1868)&gt;0,6,IF(VALUE(G1868)&gt;0,5,IF(VALUE(F1868)&gt;0,4,IF(VALUE(E1868)&gt;0,3,IF(VALUE(D1868)&gt;0,2,1)))))))</f>
        <v>5</v>
      </c>
      <c r="O1868" s="22" t="s">
        <v>51</v>
      </c>
      <c r="P1868" s="1" t="s">
        <v>3095</v>
      </c>
      <c r="Q1868" s="1"/>
      <c r="R1868" s="39"/>
      <c r="S1868" s="154" t="s">
        <v>158</v>
      </c>
      <c r="T1868" s="7" t="str">
        <f>Tabela813[[#This Row],[NR]]&amp;" - "&amp;Tabela813[[#This Row],[Especificação]]</f>
        <v>2.4.9.1.99.0.0.00 - Outras Transferências de Pessoas Físicas</v>
      </c>
    </row>
    <row r="1869" spans="1:20" ht="30" x14ac:dyDescent="0.25">
      <c r="A1869" s="179"/>
      <c r="B1869" s="51"/>
      <c r="C1869" s="22" t="s">
        <v>1546</v>
      </c>
      <c r="D1869" s="22" t="s">
        <v>1547</v>
      </c>
      <c r="E1869" s="22" t="s">
        <v>1549</v>
      </c>
      <c r="F1869" s="22" t="s">
        <v>1537</v>
      </c>
      <c r="G1869" s="22" t="s">
        <v>1553</v>
      </c>
      <c r="H1869" s="22" t="s">
        <v>1540</v>
      </c>
      <c r="I1869" s="22" t="s">
        <v>1537</v>
      </c>
      <c r="J1869" s="22" t="s">
        <v>1543</v>
      </c>
      <c r="K1869" s="20" t="str">
        <f>IF(Tabela813[[#This Row],[C]]&lt;&gt;"",IF(Tabela813[[#This Row],[RED]]&lt;&gt;"",(Tabela813[[#This Row],[RED]] &amp; "."),"") &amp; CONCATENATE(Tabela813[[#This Row],[C]],".",Tabela813[[#This Row],[O]],".",Tabela813[[#This Row],[E]],".",Tabela813[[#This Row],[D1]],".",Tabela813[[#This Row],[D2]],".",Tabela813[[#This Row],[D3]],".",Tabela813[[#This Row],[T]],".",Tabela813[[#This Row],[D4]]),"")</f>
        <v>2.4.9.1.99.0.1.00</v>
      </c>
      <c r="L1869" s="23" t="s">
        <v>3552</v>
      </c>
      <c r="M1869" s="20" t="str">
        <f t="shared" si="39"/>
        <v>A</v>
      </c>
      <c r="N1869" s="20">
        <f>IF(VALUE(Tabela813[[#This Row],[RED]]) &gt; 0,1,0) + IF(VALUE(J1869)&gt;0,8,IF(VALUE(I1869)&gt;0,7,IF(VALUE(H1869)&gt;0,6,IF(VALUE(G1869)&gt;0,5,IF(VALUE(F1869)&gt;0,4,IF(VALUE(E1869)&gt;0,3,IF(VALUE(D1869)&gt;0,2,1)))))))</f>
        <v>7</v>
      </c>
      <c r="O1869" s="22" t="s">
        <v>51</v>
      </c>
      <c r="P1869" s="1" t="s">
        <v>3095</v>
      </c>
      <c r="Q1869" s="1"/>
      <c r="R1869" s="39"/>
      <c r="S1869" s="154" t="s">
        <v>158</v>
      </c>
      <c r="T1869" s="7" t="str">
        <f>Tabela813[[#This Row],[NR]]&amp;" - "&amp;Tabela813[[#This Row],[Especificação]]</f>
        <v>2.4.9.1.99.0.1.00 - Outras Transferências de Pessoas Físicas - Principal</v>
      </c>
    </row>
    <row r="1870" spans="1:20" ht="30" x14ac:dyDescent="0.25">
      <c r="A1870" s="179"/>
      <c r="B1870" s="51"/>
      <c r="C1870" s="22" t="s">
        <v>1546</v>
      </c>
      <c r="D1870" s="22" t="s">
        <v>1547</v>
      </c>
      <c r="E1870" s="22" t="s">
        <v>1549</v>
      </c>
      <c r="F1870" s="22" t="s">
        <v>1546</v>
      </c>
      <c r="G1870" s="22" t="s">
        <v>1543</v>
      </c>
      <c r="H1870" s="22" t="s">
        <v>1540</v>
      </c>
      <c r="I1870" s="22" t="s">
        <v>1540</v>
      </c>
      <c r="J1870" s="22" t="s">
        <v>1543</v>
      </c>
      <c r="K1870" s="20" t="str">
        <f>IF(Tabela813[[#This Row],[C]]&lt;&gt;"",IF(Tabela813[[#This Row],[RED]]&lt;&gt;"",(Tabela813[[#This Row],[RED]] &amp; "."),"") &amp; CONCATENATE(Tabela813[[#This Row],[C]],".",Tabela813[[#This Row],[O]],".",Tabela813[[#This Row],[E]],".",Tabela813[[#This Row],[D1]],".",Tabela813[[#This Row],[D2]],".",Tabela813[[#This Row],[D3]],".",Tabela813[[#This Row],[T]],".",Tabela813[[#This Row],[D4]]),"")</f>
        <v>2.4.9.2.00.0.0.00</v>
      </c>
      <c r="L1870" s="23" t="s">
        <v>496</v>
      </c>
      <c r="M1870" s="20" t="str">
        <f t="shared" si="39"/>
        <v>S</v>
      </c>
      <c r="N1870" s="20">
        <f>IF(VALUE(Tabela813[[#This Row],[RED]]) &gt; 0,1,0) + IF(VALUE(J1870)&gt;0,8,IF(VALUE(I1870)&gt;0,7,IF(VALUE(H1870)&gt;0,6,IF(VALUE(G1870)&gt;0,5,IF(VALUE(F1870)&gt;0,4,IF(VALUE(E1870)&gt;0,3,IF(VALUE(D1870)&gt;0,2,1)))))))</f>
        <v>4</v>
      </c>
      <c r="O1870" s="22" t="s">
        <v>45</v>
      </c>
      <c r="P1870" s="1" t="s">
        <v>779</v>
      </c>
      <c r="Q1870" s="1"/>
      <c r="R1870" s="39"/>
      <c r="S1870" s="154" t="s">
        <v>158</v>
      </c>
      <c r="T1870" s="7" t="str">
        <f>Tabela813[[#This Row],[NR]]&amp;" - "&amp;Tabela813[[#This Row],[Especificação]]</f>
        <v>2.4.9.2.00.0.0.00 - Transferências Provenientes de Depósitos Não Identificados</v>
      </c>
    </row>
    <row r="1871" spans="1:20" ht="30" x14ac:dyDescent="0.25">
      <c r="A1871" s="179"/>
      <c r="B1871" s="51"/>
      <c r="C1871" s="22" t="s">
        <v>1546</v>
      </c>
      <c r="D1871" s="22" t="s">
        <v>1547</v>
      </c>
      <c r="E1871" s="22" t="s">
        <v>1549</v>
      </c>
      <c r="F1871" s="22" t="s">
        <v>1546</v>
      </c>
      <c r="G1871" s="22" t="s">
        <v>1539</v>
      </c>
      <c r="H1871" s="22" t="s">
        <v>1540</v>
      </c>
      <c r="I1871" s="22" t="s">
        <v>1540</v>
      </c>
      <c r="J1871" s="22" t="s">
        <v>1543</v>
      </c>
      <c r="K1871" s="20" t="str">
        <f>IF(Tabela813[[#This Row],[C]]&lt;&gt;"",IF(Tabela813[[#This Row],[RED]]&lt;&gt;"",(Tabela813[[#This Row],[RED]] &amp; "."),"") &amp; CONCATENATE(Tabela813[[#This Row],[C]],".",Tabela813[[#This Row],[O]],".",Tabela813[[#This Row],[E]],".",Tabela813[[#This Row],[D1]],".",Tabela813[[#This Row],[D2]],".",Tabela813[[#This Row],[D3]],".",Tabela813[[#This Row],[T]],".",Tabela813[[#This Row],[D4]]),"")</f>
        <v>2.4.9.2.01.0.0.00</v>
      </c>
      <c r="L1871" s="23" t="s">
        <v>496</v>
      </c>
      <c r="M1871" s="20" t="str">
        <f t="shared" si="39"/>
        <v>S</v>
      </c>
      <c r="N1871" s="20">
        <f>IF(VALUE(Tabela813[[#This Row],[RED]]) &gt; 0,1,0) + IF(VALUE(J1871)&gt;0,8,IF(VALUE(I1871)&gt;0,7,IF(VALUE(H1871)&gt;0,6,IF(VALUE(G1871)&gt;0,5,IF(VALUE(F1871)&gt;0,4,IF(VALUE(E1871)&gt;0,3,IF(VALUE(D1871)&gt;0,2,1)))))))</f>
        <v>5</v>
      </c>
      <c r="O1871" s="22" t="s">
        <v>51</v>
      </c>
      <c r="P1871" s="1" t="s">
        <v>780</v>
      </c>
      <c r="Q1871" s="1"/>
      <c r="R1871" s="39"/>
      <c r="S1871" s="154" t="s">
        <v>158</v>
      </c>
      <c r="T1871" s="7" t="str">
        <f>Tabela813[[#This Row],[NR]]&amp;" - "&amp;Tabela813[[#This Row],[Especificação]]</f>
        <v>2.4.9.2.01.0.0.00 - Transferências Provenientes de Depósitos Não Identificados</v>
      </c>
    </row>
    <row r="1872" spans="1:20" ht="30" x14ac:dyDescent="0.25">
      <c r="A1872" s="179"/>
      <c r="B1872" s="51"/>
      <c r="C1872" s="22" t="s">
        <v>1546</v>
      </c>
      <c r="D1872" s="22" t="s">
        <v>1547</v>
      </c>
      <c r="E1872" s="22" t="s">
        <v>1549</v>
      </c>
      <c r="F1872" s="22" t="s">
        <v>1546</v>
      </c>
      <c r="G1872" s="22" t="s">
        <v>1539</v>
      </c>
      <c r="H1872" s="22" t="s">
        <v>1540</v>
      </c>
      <c r="I1872" s="22" t="s">
        <v>1537</v>
      </c>
      <c r="J1872" s="22" t="s">
        <v>1543</v>
      </c>
      <c r="K1872" s="20" t="str">
        <f>IF(Tabela813[[#This Row],[C]]&lt;&gt;"",IF(Tabela813[[#This Row],[RED]]&lt;&gt;"",(Tabela813[[#This Row],[RED]] &amp; "."),"") &amp; CONCATENATE(Tabela813[[#This Row],[C]],".",Tabela813[[#This Row],[O]],".",Tabela813[[#This Row],[E]],".",Tabela813[[#This Row],[D1]],".",Tabela813[[#This Row],[D2]],".",Tabela813[[#This Row],[D3]],".",Tabela813[[#This Row],[T]],".",Tabela813[[#This Row],[D4]]),"")</f>
        <v>2.4.9.2.01.0.1.00</v>
      </c>
      <c r="L1872" s="23" t="s">
        <v>1374</v>
      </c>
      <c r="M1872" s="20" t="str">
        <f t="shared" si="39"/>
        <v>A</v>
      </c>
      <c r="N1872" s="20">
        <f>IF(VALUE(Tabela813[[#This Row],[RED]]) &gt; 0,1,0) + IF(VALUE(J1872)&gt;0,8,IF(VALUE(I1872)&gt;0,7,IF(VALUE(H1872)&gt;0,6,IF(VALUE(G1872)&gt;0,5,IF(VALUE(F1872)&gt;0,4,IF(VALUE(E1872)&gt;0,3,IF(VALUE(D1872)&gt;0,2,1)))))))</f>
        <v>7</v>
      </c>
      <c r="O1872" s="22" t="s">
        <v>51</v>
      </c>
      <c r="P1872" s="1" t="s">
        <v>780</v>
      </c>
      <c r="Q1872" s="1"/>
      <c r="R1872" s="39"/>
      <c r="S1872" s="154" t="s">
        <v>158</v>
      </c>
      <c r="T1872" s="7" t="str">
        <f>Tabela813[[#This Row],[NR]]&amp;" - "&amp;Tabela813[[#This Row],[Especificação]]</f>
        <v>2.4.9.2.01.0.1.00 - Transferências Provenientes de Depósitos Não Identificados - Principal</v>
      </c>
    </row>
    <row r="1873" spans="1:20" x14ac:dyDescent="0.25">
      <c r="A1873" s="179"/>
      <c r="B1873" s="51"/>
      <c r="C1873" s="22" t="s">
        <v>1546</v>
      </c>
      <c r="D1873" s="22" t="s">
        <v>1547</v>
      </c>
      <c r="E1873" s="22" t="s">
        <v>1549</v>
      </c>
      <c r="F1873" s="22" t="s">
        <v>1549</v>
      </c>
      <c r="G1873" s="22" t="s">
        <v>1543</v>
      </c>
      <c r="H1873" s="22" t="s">
        <v>1540</v>
      </c>
      <c r="I1873" s="22" t="s">
        <v>1540</v>
      </c>
      <c r="J1873" s="22" t="s">
        <v>1543</v>
      </c>
      <c r="K1873" s="20" t="str">
        <f>IF(Tabela813[[#This Row],[C]]&lt;&gt;"",IF(Tabela813[[#This Row],[RED]]&lt;&gt;"",(Tabela813[[#This Row],[RED]] &amp; "."),"") &amp; CONCATENATE(Tabela813[[#This Row],[C]],".",Tabela813[[#This Row],[O]],".",Tabela813[[#This Row],[E]],".",Tabela813[[#This Row],[D1]],".",Tabela813[[#This Row],[D2]],".",Tabela813[[#This Row],[D3]],".",Tabela813[[#This Row],[T]],".",Tabela813[[#This Row],[D4]]),"")</f>
        <v>2.4.9.9.00.0.0.00</v>
      </c>
      <c r="L1873" s="23" t="s">
        <v>3932</v>
      </c>
      <c r="M1873" s="20" t="str">
        <f t="shared" si="39"/>
        <v>S</v>
      </c>
      <c r="N1873" s="20">
        <f>IF(VALUE(Tabela813[[#This Row],[RED]]) &gt; 0,1,0) + IF(VALUE(J1873)&gt;0,8,IF(VALUE(I1873)&gt;0,7,IF(VALUE(H1873)&gt;0,6,IF(VALUE(G1873)&gt;0,5,IF(VALUE(F1873)&gt;0,4,IF(VALUE(E1873)&gt;0,3,IF(VALUE(D1873)&gt;0,2,1)))))))</f>
        <v>4</v>
      </c>
      <c r="O1873" s="22" t="s">
        <v>45</v>
      </c>
      <c r="P1873" s="1" t="s">
        <v>3096</v>
      </c>
      <c r="Q1873" s="1"/>
      <c r="R1873" s="39"/>
      <c r="S1873" s="154" t="s">
        <v>158</v>
      </c>
      <c r="T1873" s="7" t="str">
        <f>Tabela813[[#This Row],[NR]]&amp;" - "&amp;Tabela813[[#This Row],[Especificação]]</f>
        <v>2.4.9.9.00.0.0.00 - Outras Transferências de Capital</v>
      </c>
    </row>
    <row r="1874" spans="1:20" x14ac:dyDescent="0.25">
      <c r="A1874" s="179"/>
      <c r="B1874" s="51"/>
      <c r="C1874" s="22" t="s">
        <v>1546</v>
      </c>
      <c r="D1874" s="22" t="s">
        <v>1547</v>
      </c>
      <c r="E1874" s="22" t="s">
        <v>1549</v>
      </c>
      <c r="F1874" s="22" t="s">
        <v>1549</v>
      </c>
      <c r="G1874" s="22" t="s">
        <v>1553</v>
      </c>
      <c r="H1874" s="22" t="s">
        <v>1540</v>
      </c>
      <c r="I1874" s="22" t="s">
        <v>1540</v>
      </c>
      <c r="J1874" s="22" t="s">
        <v>1543</v>
      </c>
      <c r="K1874" s="20" t="str">
        <f>IF(Tabela813[[#This Row],[C]]&lt;&gt;"",IF(Tabela813[[#This Row],[RED]]&lt;&gt;"",(Tabela813[[#This Row],[RED]] &amp; "."),"") &amp; CONCATENATE(Tabela813[[#This Row],[C]],".",Tabela813[[#This Row],[O]],".",Tabela813[[#This Row],[E]],".",Tabela813[[#This Row],[D1]],".",Tabela813[[#This Row],[D2]],".",Tabela813[[#This Row],[D3]],".",Tabela813[[#This Row],[T]],".",Tabela813[[#This Row],[D4]]),"")</f>
        <v>2.4.9.9.99.0.0.00</v>
      </c>
      <c r="L1874" s="23" t="s">
        <v>3932</v>
      </c>
      <c r="M1874" s="20" t="str">
        <f t="shared" si="39"/>
        <v>S</v>
      </c>
      <c r="N1874" s="20">
        <f>IF(VALUE(Tabela813[[#This Row],[RED]]) &gt; 0,1,0) + IF(VALUE(J1874)&gt;0,8,IF(VALUE(I1874)&gt;0,7,IF(VALUE(H1874)&gt;0,6,IF(VALUE(G1874)&gt;0,5,IF(VALUE(F1874)&gt;0,4,IF(VALUE(E1874)&gt;0,3,IF(VALUE(D1874)&gt;0,2,1)))))))</f>
        <v>5</v>
      </c>
      <c r="O1874" s="22" t="s">
        <v>51</v>
      </c>
      <c r="P1874" s="1" t="s">
        <v>3097</v>
      </c>
      <c r="Q1874" s="1"/>
      <c r="R1874" s="39"/>
      <c r="S1874" s="154" t="s">
        <v>158</v>
      </c>
      <c r="T1874" s="7" t="str">
        <f>Tabela813[[#This Row],[NR]]&amp;" - "&amp;Tabela813[[#This Row],[Especificação]]</f>
        <v>2.4.9.9.99.0.0.00 - Outras Transferências de Capital</v>
      </c>
    </row>
    <row r="1875" spans="1:20" x14ac:dyDescent="0.25">
      <c r="A1875" s="179"/>
      <c r="B1875" s="51"/>
      <c r="C1875" s="22" t="s">
        <v>1546</v>
      </c>
      <c r="D1875" s="22" t="s">
        <v>1547</v>
      </c>
      <c r="E1875" s="22" t="s">
        <v>1549</v>
      </c>
      <c r="F1875" s="22" t="s">
        <v>1549</v>
      </c>
      <c r="G1875" s="22" t="s">
        <v>1553</v>
      </c>
      <c r="H1875" s="22" t="s">
        <v>1540</v>
      </c>
      <c r="I1875" s="22" t="s">
        <v>1537</v>
      </c>
      <c r="J1875" s="22" t="s">
        <v>1543</v>
      </c>
      <c r="K1875" s="20" t="str">
        <f>IF(Tabela813[[#This Row],[C]]&lt;&gt;"",IF(Tabela813[[#This Row],[RED]]&lt;&gt;"",(Tabela813[[#This Row],[RED]] &amp; "."),"") &amp; CONCATENATE(Tabela813[[#This Row],[C]],".",Tabela813[[#This Row],[O]],".",Tabela813[[#This Row],[E]],".",Tabela813[[#This Row],[D1]],".",Tabela813[[#This Row],[D2]],".",Tabela813[[#This Row],[D3]],".",Tabela813[[#This Row],[T]],".",Tabela813[[#This Row],[D4]]),"")</f>
        <v>2.4.9.9.99.0.1.00</v>
      </c>
      <c r="L1875" s="23" t="s">
        <v>3933</v>
      </c>
      <c r="M1875" s="20" t="str">
        <f t="shared" si="39"/>
        <v>A</v>
      </c>
      <c r="N1875" s="20">
        <f>IF(VALUE(Tabela813[[#This Row],[RED]]) &gt; 0,1,0) + IF(VALUE(J1875)&gt;0,8,IF(VALUE(I1875)&gt;0,7,IF(VALUE(H1875)&gt;0,6,IF(VALUE(G1875)&gt;0,5,IF(VALUE(F1875)&gt;0,4,IF(VALUE(E1875)&gt;0,3,IF(VALUE(D1875)&gt;0,2,1)))))))</f>
        <v>7</v>
      </c>
      <c r="O1875" s="22" t="s">
        <v>51</v>
      </c>
      <c r="P1875" s="1" t="s">
        <v>3096</v>
      </c>
      <c r="Q1875" s="1"/>
      <c r="R1875" s="39"/>
      <c r="S1875" s="154" t="s">
        <v>158</v>
      </c>
      <c r="T1875" s="7" t="str">
        <f>Tabela813[[#This Row],[NR]]&amp;" - "&amp;Tabela813[[#This Row],[Especificação]]</f>
        <v>2.4.9.9.99.0.1.00 - Outras Transferências de Capital - Principal</v>
      </c>
    </row>
    <row r="1876" spans="1:20" ht="30" x14ac:dyDescent="0.25">
      <c r="A1876" s="179"/>
      <c r="B1876" s="51"/>
      <c r="C1876" s="22" t="s">
        <v>1546</v>
      </c>
      <c r="D1876" s="22" t="s">
        <v>1549</v>
      </c>
      <c r="E1876" s="22" t="s">
        <v>1540</v>
      </c>
      <c r="F1876" s="22" t="s">
        <v>1540</v>
      </c>
      <c r="G1876" s="22" t="s">
        <v>1543</v>
      </c>
      <c r="H1876" s="22" t="s">
        <v>1540</v>
      </c>
      <c r="I1876" s="22" t="s">
        <v>1540</v>
      </c>
      <c r="J1876" s="22" t="s">
        <v>1543</v>
      </c>
      <c r="K1876" s="20" t="str">
        <f>IF(Tabela813[[#This Row],[C]]&lt;&gt;"",IF(Tabela813[[#This Row],[RED]]&lt;&gt;"",(Tabela813[[#This Row],[RED]] &amp; "."),"") &amp; CONCATENATE(Tabela813[[#This Row],[C]],".",Tabela813[[#This Row],[O]],".",Tabela813[[#This Row],[E]],".",Tabela813[[#This Row],[D1]],".",Tabela813[[#This Row],[D2]],".",Tabela813[[#This Row],[D3]],".",Tabela813[[#This Row],[T]],".",Tabela813[[#This Row],[D4]]),"")</f>
        <v>2.9.0.0.00.0.0.00</v>
      </c>
      <c r="L1876" s="23" t="s">
        <v>781</v>
      </c>
      <c r="M1876" s="20" t="str">
        <f t="shared" si="39"/>
        <v>S</v>
      </c>
      <c r="N1876" s="20">
        <f>IF(VALUE(Tabela813[[#This Row],[RED]]) &gt; 0,1,0) + IF(VALUE(J1876)&gt;0,8,IF(VALUE(I1876)&gt;0,7,IF(VALUE(H1876)&gt;0,6,IF(VALUE(G1876)&gt;0,5,IF(VALUE(F1876)&gt;0,4,IF(VALUE(E1876)&gt;0,3,IF(VALUE(D1876)&gt;0,2,1)))))))</f>
        <v>2</v>
      </c>
      <c r="O1876" s="22" t="s">
        <v>45</v>
      </c>
      <c r="P1876" s="1" t="s">
        <v>782</v>
      </c>
      <c r="Q1876" s="1"/>
      <c r="R1876" s="39"/>
      <c r="S1876" s="154" t="s">
        <v>158</v>
      </c>
      <c r="T1876" s="7" t="str">
        <f>Tabela813[[#This Row],[NR]]&amp;" - "&amp;Tabela813[[#This Row],[Especificação]]</f>
        <v>2.9.0.0.00.0.0.00 - Outras Receitas de Capital</v>
      </c>
    </row>
    <row r="1877" spans="1:20" ht="45" x14ac:dyDescent="0.25">
      <c r="A1877" s="179"/>
      <c r="B1877" s="51"/>
      <c r="C1877" s="22" t="s">
        <v>1546</v>
      </c>
      <c r="D1877" s="22" t="s">
        <v>1549</v>
      </c>
      <c r="E1877" s="22" t="s">
        <v>1537</v>
      </c>
      <c r="F1877" s="22" t="s">
        <v>1540</v>
      </c>
      <c r="G1877" s="22" t="s">
        <v>1543</v>
      </c>
      <c r="H1877" s="22" t="s">
        <v>1540</v>
      </c>
      <c r="I1877" s="22" t="s">
        <v>1540</v>
      </c>
      <c r="J1877" s="22" t="s">
        <v>1543</v>
      </c>
      <c r="K1877" s="20" t="str">
        <f>IF(Tabela813[[#This Row],[C]]&lt;&gt;"",IF(Tabela813[[#This Row],[RED]]&lt;&gt;"",(Tabela813[[#This Row],[RED]] &amp; "."),"") &amp; CONCATENATE(Tabela813[[#This Row],[C]],".",Tabela813[[#This Row],[O]],".",Tabela813[[#This Row],[E]],".",Tabela813[[#This Row],[D1]],".",Tabela813[[#This Row],[D2]],".",Tabela813[[#This Row],[D3]],".",Tabela813[[#This Row],[T]],".",Tabela813[[#This Row],[D4]]),"")</f>
        <v>2.9.1.0.00.0.0.00</v>
      </c>
      <c r="L1877" s="23" t="s">
        <v>783</v>
      </c>
      <c r="M1877" s="20" t="str">
        <f t="shared" si="39"/>
        <v>S</v>
      </c>
      <c r="N1877" s="20">
        <f>IF(VALUE(Tabela813[[#This Row],[RED]]) &gt; 0,1,0) + IF(VALUE(J1877)&gt;0,8,IF(VALUE(I1877)&gt;0,7,IF(VALUE(H1877)&gt;0,6,IF(VALUE(G1877)&gt;0,5,IF(VALUE(F1877)&gt;0,4,IF(VALUE(E1877)&gt;0,3,IF(VALUE(D1877)&gt;0,2,1)))))))</f>
        <v>3</v>
      </c>
      <c r="O1877" s="22" t="s">
        <v>45</v>
      </c>
      <c r="P1877" s="1" t="s">
        <v>784</v>
      </c>
      <c r="Q1877" s="1"/>
      <c r="R1877" s="39"/>
      <c r="S1877" s="154" t="s">
        <v>158</v>
      </c>
      <c r="T1877" s="7" t="str">
        <f>Tabela813[[#This Row],[NR]]&amp;" - "&amp;Tabela813[[#This Row],[Especificação]]</f>
        <v>2.9.1.0.00.0.0.00 - Integralização de Capital Social</v>
      </c>
    </row>
    <row r="1878" spans="1:20" ht="45" x14ac:dyDescent="0.25">
      <c r="A1878" s="179"/>
      <c r="B1878" s="51"/>
      <c r="C1878" s="22" t="s">
        <v>1546</v>
      </c>
      <c r="D1878" s="22" t="s">
        <v>1549</v>
      </c>
      <c r="E1878" s="22" t="s">
        <v>1537</v>
      </c>
      <c r="F1878" s="22" t="s">
        <v>1537</v>
      </c>
      <c r="G1878" s="22" t="s">
        <v>1543</v>
      </c>
      <c r="H1878" s="22" t="s">
        <v>1540</v>
      </c>
      <c r="I1878" s="22" t="s">
        <v>1540</v>
      </c>
      <c r="J1878" s="22" t="s">
        <v>1543</v>
      </c>
      <c r="K1878" s="20" t="str">
        <f>IF(Tabela813[[#This Row],[C]]&lt;&gt;"",IF(Tabela813[[#This Row],[RED]]&lt;&gt;"",(Tabela813[[#This Row],[RED]] &amp; "."),"") &amp; CONCATENATE(Tabela813[[#This Row],[C]],".",Tabela813[[#This Row],[O]],".",Tabela813[[#This Row],[E]],".",Tabela813[[#This Row],[D1]],".",Tabela813[[#This Row],[D2]],".",Tabela813[[#This Row],[D3]],".",Tabela813[[#This Row],[T]],".",Tabela813[[#This Row],[D4]]),"")</f>
        <v>2.9.1.1.00.0.0.00</v>
      </c>
      <c r="L1878" s="23" t="s">
        <v>783</v>
      </c>
      <c r="M1878" s="20" t="str">
        <f t="shared" si="39"/>
        <v>S</v>
      </c>
      <c r="N1878" s="20">
        <f>IF(VALUE(Tabela813[[#This Row],[RED]]) &gt; 0,1,0) + IF(VALUE(J1878)&gt;0,8,IF(VALUE(I1878)&gt;0,7,IF(VALUE(H1878)&gt;0,6,IF(VALUE(G1878)&gt;0,5,IF(VALUE(F1878)&gt;0,4,IF(VALUE(E1878)&gt;0,3,IF(VALUE(D1878)&gt;0,2,1)))))))</f>
        <v>4</v>
      </c>
      <c r="O1878" s="22" t="s">
        <v>45</v>
      </c>
      <c r="P1878" s="1" t="s">
        <v>784</v>
      </c>
      <c r="Q1878" s="1"/>
      <c r="R1878" s="39"/>
      <c r="S1878" s="154" t="s">
        <v>158</v>
      </c>
      <c r="T1878" s="7" t="str">
        <f>Tabela813[[#This Row],[NR]]&amp;" - "&amp;Tabela813[[#This Row],[Especificação]]</f>
        <v>2.9.1.1.00.0.0.00 - Integralização de Capital Social</v>
      </c>
    </row>
    <row r="1879" spans="1:20" ht="45" x14ac:dyDescent="0.25">
      <c r="A1879" s="179"/>
      <c r="B1879" s="51"/>
      <c r="C1879" s="22" t="s">
        <v>1546</v>
      </c>
      <c r="D1879" s="22" t="s">
        <v>1549</v>
      </c>
      <c r="E1879" s="22" t="s">
        <v>1537</v>
      </c>
      <c r="F1879" s="22" t="s">
        <v>1537</v>
      </c>
      <c r="G1879" s="22" t="s">
        <v>1539</v>
      </c>
      <c r="H1879" s="22" t="s">
        <v>1540</v>
      </c>
      <c r="I1879" s="22" t="s">
        <v>1540</v>
      </c>
      <c r="J1879" s="22" t="s">
        <v>1543</v>
      </c>
      <c r="K1879" s="20" t="str">
        <f>IF(Tabela813[[#This Row],[C]]&lt;&gt;"",IF(Tabela813[[#This Row],[RED]]&lt;&gt;"",(Tabela813[[#This Row],[RED]] &amp; "."),"") &amp; CONCATENATE(Tabela813[[#This Row],[C]],".",Tabela813[[#This Row],[O]],".",Tabela813[[#This Row],[E]],".",Tabela813[[#This Row],[D1]],".",Tabela813[[#This Row],[D2]],".",Tabela813[[#This Row],[D3]],".",Tabela813[[#This Row],[T]],".",Tabela813[[#This Row],[D4]]),"")</f>
        <v>2.9.1.1.01.0.0.00</v>
      </c>
      <c r="L1879" s="23" t="s">
        <v>783</v>
      </c>
      <c r="M1879" s="20" t="str">
        <f t="shared" si="39"/>
        <v>S</v>
      </c>
      <c r="N1879" s="20">
        <f>IF(VALUE(Tabela813[[#This Row],[RED]]) &gt; 0,1,0) + IF(VALUE(J1879)&gt;0,8,IF(VALUE(I1879)&gt;0,7,IF(VALUE(H1879)&gt;0,6,IF(VALUE(G1879)&gt;0,5,IF(VALUE(F1879)&gt;0,4,IF(VALUE(E1879)&gt;0,3,IF(VALUE(D1879)&gt;0,2,1)))))))</f>
        <v>5</v>
      </c>
      <c r="O1879" s="22" t="s">
        <v>51</v>
      </c>
      <c r="P1879" s="1" t="s">
        <v>4160</v>
      </c>
      <c r="Q1879" s="1"/>
      <c r="R1879" s="39"/>
      <c r="S1879" s="154" t="s">
        <v>158</v>
      </c>
      <c r="T1879" s="7" t="str">
        <f>Tabela813[[#This Row],[NR]]&amp;" - "&amp;Tabela813[[#This Row],[Especificação]]</f>
        <v>2.9.1.1.01.0.0.00 - Integralização de Capital Social</v>
      </c>
    </row>
    <row r="1880" spans="1:20" ht="45" x14ac:dyDescent="0.25">
      <c r="A1880" s="179"/>
      <c r="B1880" s="51"/>
      <c r="C1880" s="22" t="s">
        <v>1546</v>
      </c>
      <c r="D1880" s="22" t="s">
        <v>1549</v>
      </c>
      <c r="E1880" s="22" t="s">
        <v>1537</v>
      </c>
      <c r="F1880" s="22" t="s">
        <v>1537</v>
      </c>
      <c r="G1880" s="22" t="s">
        <v>1539</v>
      </c>
      <c r="H1880" s="22" t="s">
        <v>1540</v>
      </c>
      <c r="I1880" s="22" t="s">
        <v>1537</v>
      </c>
      <c r="J1880" s="22" t="s">
        <v>1543</v>
      </c>
      <c r="K1880" s="20" t="str">
        <f>IF(Tabela813[[#This Row],[C]]&lt;&gt;"",IF(Tabela813[[#This Row],[RED]]&lt;&gt;"",(Tabela813[[#This Row],[RED]] &amp; "."),"") &amp; CONCATENATE(Tabela813[[#This Row],[C]],".",Tabela813[[#This Row],[O]],".",Tabela813[[#This Row],[E]],".",Tabela813[[#This Row],[D1]],".",Tabela813[[#This Row],[D2]],".",Tabela813[[#This Row],[D3]],".",Tabela813[[#This Row],[T]],".",Tabela813[[#This Row],[D4]]),"")</f>
        <v>2.9.1.1.01.0.1.00</v>
      </c>
      <c r="L1880" s="23" t="s">
        <v>1534</v>
      </c>
      <c r="M1880" s="20" t="str">
        <f t="shared" si="39"/>
        <v>A</v>
      </c>
      <c r="N1880" s="20">
        <f>IF(VALUE(Tabela813[[#This Row],[RED]]) &gt; 0,1,0) + IF(VALUE(J1880)&gt;0,8,IF(VALUE(I1880)&gt;0,7,IF(VALUE(H1880)&gt;0,6,IF(VALUE(G1880)&gt;0,5,IF(VALUE(F1880)&gt;0,4,IF(VALUE(E1880)&gt;0,3,IF(VALUE(D1880)&gt;0,2,1)))))))</f>
        <v>7</v>
      </c>
      <c r="O1880" s="22" t="s">
        <v>51</v>
      </c>
      <c r="P1880" s="1" t="s">
        <v>4160</v>
      </c>
      <c r="Q1880" s="1"/>
      <c r="R1880" s="39"/>
      <c r="S1880" s="154" t="s">
        <v>158</v>
      </c>
      <c r="T1880" s="7" t="str">
        <f>Tabela813[[#This Row],[NR]]&amp;" - "&amp;Tabela813[[#This Row],[Especificação]]</f>
        <v>2.9.1.1.01.0.1.00 - Integralização de Capital Social - Principal</v>
      </c>
    </row>
    <row r="1881" spans="1:20" ht="30" x14ac:dyDescent="0.25">
      <c r="A1881" s="179"/>
      <c r="B1881" s="51"/>
      <c r="C1881" s="22" t="s">
        <v>1546</v>
      </c>
      <c r="D1881" s="22" t="s">
        <v>1549</v>
      </c>
      <c r="E1881" s="22" t="s">
        <v>1547</v>
      </c>
      <c r="F1881" s="22" t="s">
        <v>1540</v>
      </c>
      <c r="G1881" s="22" t="s">
        <v>1543</v>
      </c>
      <c r="H1881" s="22" t="s">
        <v>1540</v>
      </c>
      <c r="I1881" s="22" t="s">
        <v>1540</v>
      </c>
      <c r="J1881" s="22" t="s">
        <v>1543</v>
      </c>
      <c r="K1881" s="20" t="str">
        <f>IF(Tabela813[[#This Row],[C]]&lt;&gt;"",IF(Tabela813[[#This Row],[RED]]&lt;&gt;"",(Tabela813[[#This Row],[RED]] &amp; "."),"") &amp; CONCATENATE(Tabela813[[#This Row],[C]],".",Tabela813[[#This Row],[O]],".",Tabela813[[#This Row],[E]],".",Tabela813[[#This Row],[D1]],".",Tabela813[[#This Row],[D2]],".",Tabela813[[#This Row],[D3]],".",Tabela813[[#This Row],[T]],".",Tabela813[[#This Row],[D4]]),"")</f>
        <v>2.9.4.0.00.0.0.00</v>
      </c>
      <c r="L1881" s="23" t="s">
        <v>785</v>
      </c>
      <c r="M1881" s="20" t="str">
        <f t="shared" si="39"/>
        <v>S</v>
      </c>
      <c r="N1881" s="20">
        <f>IF(VALUE(Tabela813[[#This Row],[RED]]) &gt; 0,1,0) + IF(VALUE(J1881)&gt;0,8,IF(VALUE(I1881)&gt;0,7,IF(VALUE(H1881)&gt;0,6,IF(VALUE(G1881)&gt;0,5,IF(VALUE(F1881)&gt;0,4,IF(VALUE(E1881)&gt;0,3,IF(VALUE(D1881)&gt;0,2,1)))))))</f>
        <v>3</v>
      </c>
      <c r="O1881" s="22" t="s">
        <v>45</v>
      </c>
      <c r="P1881" s="1" t="s">
        <v>786</v>
      </c>
      <c r="Q1881" s="1"/>
      <c r="R1881" s="39"/>
      <c r="S1881" s="154" t="s">
        <v>158</v>
      </c>
      <c r="T1881" s="7" t="str">
        <f>Tabela813[[#This Row],[NR]]&amp;" - "&amp;Tabela813[[#This Row],[Especificação]]</f>
        <v>2.9.4.0.00.0.0.00 - Resgate de Títulos do Tesouro</v>
      </c>
    </row>
    <row r="1882" spans="1:20" ht="30" x14ac:dyDescent="0.25">
      <c r="A1882" s="179"/>
      <c r="B1882" s="51"/>
      <c r="C1882" s="22" t="s">
        <v>1546</v>
      </c>
      <c r="D1882" s="22" t="s">
        <v>1549</v>
      </c>
      <c r="E1882" s="22" t="s">
        <v>1547</v>
      </c>
      <c r="F1882" s="22" t="s">
        <v>1537</v>
      </c>
      <c r="G1882" s="22" t="s">
        <v>1543</v>
      </c>
      <c r="H1882" s="22" t="s">
        <v>1540</v>
      </c>
      <c r="I1882" s="22" t="s">
        <v>1540</v>
      </c>
      <c r="J1882" s="22" t="s">
        <v>1543</v>
      </c>
      <c r="K1882" s="20" t="str">
        <f>IF(Tabela813[[#This Row],[C]]&lt;&gt;"",IF(Tabela813[[#This Row],[RED]]&lt;&gt;"",(Tabela813[[#This Row],[RED]] &amp; "."),"") &amp; CONCATENATE(Tabela813[[#This Row],[C]],".",Tabela813[[#This Row],[O]],".",Tabela813[[#This Row],[E]],".",Tabela813[[#This Row],[D1]],".",Tabela813[[#This Row],[D2]],".",Tabela813[[#This Row],[D3]],".",Tabela813[[#This Row],[T]],".",Tabela813[[#This Row],[D4]]),"")</f>
        <v>2.9.4.1.00.0.0.00</v>
      </c>
      <c r="L1882" s="23" t="s">
        <v>785</v>
      </c>
      <c r="M1882" s="20" t="str">
        <f t="shared" si="39"/>
        <v>S</v>
      </c>
      <c r="N1882" s="20">
        <f>IF(VALUE(Tabela813[[#This Row],[RED]]) &gt; 0,1,0) + IF(VALUE(J1882)&gt;0,8,IF(VALUE(I1882)&gt;0,7,IF(VALUE(H1882)&gt;0,6,IF(VALUE(G1882)&gt;0,5,IF(VALUE(F1882)&gt;0,4,IF(VALUE(E1882)&gt;0,3,IF(VALUE(D1882)&gt;0,2,1)))))))</f>
        <v>4</v>
      </c>
      <c r="O1882" s="22" t="s">
        <v>45</v>
      </c>
      <c r="P1882" s="1" t="s">
        <v>786</v>
      </c>
      <c r="Q1882" s="1"/>
      <c r="R1882" s="39"/>
      <c r="S1882" s="154" t="s">
        <v>158</v>
      </c>
      <c r="T1882" s="7" t="str">
        <f>Tabela813[[#This Row],[NR]]&amp;" - "&amp;Tabela813[[#This Row],[Especificação]]</f>
        <v>2.9.4.1.00.0.0.00 - Resgate de Títulos do Tesouro</v>
      </c>
    </row>
    <row r="1883" spans="1:20" ht="30" x14ac:dyDescent="0.25">
      <c r="A1883" s="179"/>
      <c r="B1883" s="51"/>
      <c r="C1883" s="22" t="s">
        <v>1546</v>
      </c>
      <c r="D1883" s="22" t="s">
        <v>1549</v>
      </c>
      <c r="E1883" s="22" t="s">
        <v>1547</v>
      </c>
      <c r="F1883" s="22" t="s">
        <v>1537</v>
      </c>
      <c r="G1883" s="22" t="s">
        <v>1539</v>
      </c>
      <c r="H1883" s="22" t="s">
        <v>1540</v>
      </c>
      <c r="I1883" s="22" t="s">
        <v>1540</v>
      </c>
      <c r="J1883" s="22" t="s">
        <v>1543</v>
      </c>
      <c r="K1883" s="20" t="str">
        <f>IF(Tabela813[[#This Row],[C]]&lt;&gt;"",IF(Tabela813[[#This Row],[RED]]&lt;&gt;"",(Tabela813[[#This Row],[RED]] &amp; "."),"") &amp; CONCATENATE(Tabela813[[#This Row],[C]],".",Tabela813[[#This Row],[O]],".",Tabela813[[#This Row],[E]],".",Tabela813[[#This Row],[D1]],".",Tabela813[[#This Row],[D2]],".",Tabela813[[#This Row],[D3]],".",Tabela813[[#This Row],[T]],".",Tabela813[[#This Row],[D4]]),"")</f>
        <v>2.9.4.1.01.0.0.00</v>
      </c>
      <c r="L1883" s="23" t="s">
        <v>785</v>
      </c>
      <c r="M1883" s="20" t="str">
        <f t="shared" si="39"/>
        <v>S</v>
      </c>
      <c r="N1883" s="20">
        <f>IF(VALUE(Tabela813[[#This Row],[RED]]) &gt; 0,1,0) + IF(VALUE(J1883)&gt;0,8,IF(VALUE(I1883)&gt;0,7,IF(VALUE(H1883)&gt;0,6,IF(VALUE(G1883)&gt;0,5,IF(VALUE(F1883)&gt;0,4,IF(VALUE(E1883)&gt;0,3,IF(VALUE(D1883)&gt;0,2,1)))))))</f>
        <v>5</v>
      </c>
      <c r="O1883" s="22" t="s">
        <v>51</v>
      </c>
      <c r="P1883" s="1" t="s">
        <v>787</v>
      </c>
      <c r="Q1883" s="1"/>
      <c r="R1883" s="39"/>
      <c r="S1883" s="154" t="s">
        <v>158</v>
      </c>
      <c r="T1883" s="7" t="str">
        <f>Tabela813[[#This Row],[NR]]&amp;" - "&amp;Tabela813[[#This Row],[Especificação]]</f>
        <v>2.9.4.1.01.0.0.00 - Resgate de Títulos do Tesouro</v>
      </c>
    </row>
    <row r="1884" spans="1:20" ht="30" x14ac:dyDescent="0.25">
      <c r="A1884" s="179"/>
      <c r="B1884" s="51"/>
      <c r="C1884" s="22" t="s">
        <v>1546</v>
      </c>
      <c r="D1884" s="22" t="s">
        <v>1549</v>
      </c>
      <c r="E1884" s="22" t="s">
        <v>1547</v>
      </c>
      <c r="F1884" s="22" t="s">
        <v>1537</v>
      </c>
      <c r="G1884" s="22" t="s">
        <v>1539</v>
      </c>
      <c r="H1884" s="22" t="s">
        <v>1540</v>
      </c>
      <c r="I1884" s="22" t="s">
        <v>1537</v>
      </c>
      <c r="J1884" s="22" t="s">
        <v>1543</v>
      </c>
      <c r="K1884" s="20" t="str">
        <f>IF(Tabela813[[#This Row],[C]]&lt;&gt;"",IF(Tabela813[[#This Row],[RED]]&lt;&gt;"",(Tabela813[[#This Row],[RED]] &amp; "."),"") &amp; CONCATENATE(Tabela813[[#This Row],[C]],".",Tabela813[[#This Row],[O]],".",Tabela813[[#This Row],[E]],".",Tabela813[[#This Row],[D1]],".",Tabela813[[#This Row],[D2]],".",Tabela813[[#This Row],[D3]],".",Tabela813[[#This Row],[T]],".",Tabela813[[#This Row],[D4]]),"")</f>
        <v>2.9.4.1.01.0.1.00</v>
      </c>
      <c r="L1884" s="23" t="s">
        <v>1535</v>
      </c>
      <c r="M1884" s="20" t="str">
        <f t="shared" si="39"/>
        <v>A</v>
      </c>
      <c r="N1884" s="20">
        <f>IF(VALUE(Tabela813[[#This Row],[RED]]) &gt; 0,1,0) + IF(VALUE(J1884)&gt;0,8,IF(VALUE(I1884)&gt;0,7,IF(VALUE(H1884)&gt;0,6,IF(VALUE(G1884)&gt;0,5,IF(VALUE(F1884)&gt;0,4,IF(VALUE(E1884)&gt;0,3,IF(VALUE(D1884)&gt;0,2,1)))))))</f>
        <v>7</v>
      </c>
      <c r="O1884" s="22" t="s">
        <v>51</v>
      </c>
      <c r="P1884" s="1" t="s">
        <v>787</v>
      </c>
      <c r="Q1884" s="1"/>
      <c r="R1884" s="39"/>
      <c r="S1884" s="154" t="s">
        <v>158</v>
      </c>
      <c r="T1884" s="7" t="str">
        <f>Tabela813[[#This Row],[NR]]&amp;" - "&amp;Tabela813[[#This Row],[Especificação]]</f>
        <v>2.9.4.1.01.0.1.00 - Resgate de Títulos do Tesouro - Principal</v>
      </c>
    </row>
    <row r="1885" spans="1:20" ht="30" x14ac:dyDescent="0.25">
      <c r="A1885" s="179"/>
      <c r="B1885" s="51"/>
      <c r="C1885" s="22" t="s">
        <v>1546</v>
      </c>
      <c r="D1885" s="22" t="s">
        <v>1549</v>
      </c>
      <c r="E1885" s="22" t="s">
        <v>1549</v>
      </c>
      <c r="F1885" s="22" t="s">
        <v>1540</v>
      </c>
      <c r="G1885" s="22" t="s">
        <v>1543</v>
      </c>
      <c r="H1885" s="22" t="s">
        <v>1540</v>
      </c>
      <c r="I1885" s="22" t="s">
        <v>1540</v>
      </c>
      <c r="J1885" s="22" t="s">
        <v>1543</v>
      </c>
      <c r="K1885" s="20" t="str">
        <f>IF(Tabela813[[#This Row],[C]]&lt;&gt;"",IF(Tabela813[[#This Row],[RED]]&lt;&gt;"",(Tabela813[[#This Row],[RED]] &amp; "."),"") &amp; CONCATENATE(Tabela813[[#This Row],[C]],".",Tabela813[[#This Row],[O]],".",Tabela813[[#This Row],[E]],".",Tabela813[[#This Row],[D1]],".",Tabela813[[#This Row],[D2]],".",Tabela813[[#This Row],[D3]],".",Tabela813[[#This Row],[T]],".",Tabela813[[#This Row],[D4]]),"")</f>
        <v>2.9.9.0.00.0.0.00</v>
      </c>
      <c r="L1885" s="23" t="s">
        <v>788</v>
      </c>
      <c r="M1885" s="20" t="str">
        <f t="shared" si="39"/>
        <v>S</v>
      </c>
      <c r="N1885" s="20">
        <f>IF(VALUE(Tabela813[[#This Row],[RED]]) &gt; 0,1,0) + IF(VALUE(J1885)&gt;0,8,IF(VALUE(I1885)&gt;0,7,IF(VALUE(H1885)&gt;0,6,IF(VALUE(G1885)&gt;0,5,IF(VALUE(F1885)&gt;0,4,IF(VALUE(E1885)&gt;0,3,IF(VALUE(D1885)&gt;0,2,1)))))))</f>
        <v>3</v>
      </c>
      <c r="O1885" s="22" t="s">
        <v>45</v>
      </c>
      <c r="P1885" s="1" t="s">
        <v>789</v>
      </c>
      <c r="Q1885" s="1"/>
      <c r="R1885" s="39"/>
      <c r="S1885" s="154" t="s">
        <v>158</v>
      </c>
      <c r="T1885" s="7" t="str">
        <f>Tabela813[[#This Row],[NR]]&amp;" - "&amp;Tabela813[[#This Row],[Especificação]]</f>
        <v>2.9.9.0.00.0.0.00 - Demais Receitas de Capital</v>
      </c>
    </row>
    <row r="1886" spans="1:20" ht="30" x14ac:dyDescent="0.25">
      <c r="A1886" s="179"/>
      <c r="B1886" s="51"/>
      <c r="C1886" s="22" t="s">
        <v>1546</v>
      </c>
      <c r="D1886" s="22" t="s">
        <v>1549</v>
      </c>
      <c r="E1886" s="22" t="s">
        <v>1549</v>
      </c>
      <c r="F1886" s="22" t="s">
        <v>1549</v>
      </c>
      <c r="G1886" s="22" t="s">
        <v>1543</v>
      </c>
      <c r="H1886" s="22" t="s">
        <v>1540</v>
      </c>
      <c r="I1886" s="22" t="s">
        <v>1540</v>
      </c>
      <c r="J1886" s="22" t="s">
        <v>1543</v>
      </c>
      <c r="K1886" s="20" t="str">
        <f>IF(Tabela813[[#This Row],[C]]&lt;&gt;"",IF(Tabela813[[#This Row],[RED]]&lt;&gt;"",(Tabela813[[#This Row],[RED]] &amp; "."),"") &amp; CONCATENATE(Tabela813[[#This Row],[C]],".",Tabela813[[#This Row],[O]],".",Tabela813[[#This Row],[E]],".",Tabela813[[#This Row],[D1]],".",Tabela813[[#This Row],[D2]],".",Tabela813[[#This Row],[D3]],".",Tabela813[[#This Row],[T]],".",Tabela813[[#This Row],[D4]]),"")</f>
        <v>2.9.9.9.00.0.0.00</v>
      </c>
      <c r="L1886" s="23" t="s">
        <v>781</v>
      </c>
      <c r="M1886" s="20" t="str">
        <f t="shared" si="39"/>
        <v>S</v>
      </c>
      <c r="N1886" s="20">
        <f>IF(VALUE(Tabela813[[#This Row],[RED]]) &gt; 0,1,0) + IF(VALUE(J1886)&gt;0,8,IF(VALUE(I1886)&gt;0,7,IF(VALUE(H1886)&gt;0,6,IF(VALUE(G1886)&gt;0,5,IF(VALUE(F1886)&gt;0,4,IF(VALUE(E1886)&gt;0,3,IF(VALUE(D1886)&gt;0,2,1)))))))</f>
        <v>4</v>
      </c>
      <c r="O1886" s="22" t="s">
        <v>45</v>
      </c>
      <c r="P1886" s="1" t="s">
        <v>789</v>
      </c>
      <c r="Q1886" s="1"/>
      <c r="R1886" s="39"/>
      <c r="S1886" s="154" t="s">
        <v>158</v>
      </c>
      <c r="T1886" s="7" t="str">
        <f>Tabela813[[#This Row],[NR]]&amp;" - "&amp;Tabela813[[#This Row],[Especificação]]</f>
        <v>2.9.9.9.00.0.0.00 - Outras Receitas de Capital</v>
      </c>
    </row>
    <row r="1887" spans="1:20" ht="45" x14ac:dyDescent="0.25">
      <c r="A1887" s="179"/>
      <c r="B1887" s="51"/>
      <c r="C1887" s="22" t="s">
        <v>1546</v>
      </c>
      <c r="D1887" s="22" t="s">
        <v>1549</v>
      </c>
      <c r="E1887" s="22" t="s">
        <v>1549</v>
      </c>
      <c r="F1887" s="22" t="s">
        <v>1549</v>
      </c>
      <c r="G1887" s="22" t="s">
        <v>1570</v>
      </c>
      <c r="H1887" s="22" t="s">
        <v>1540</v>
      </c>
      <c r="I1887" s="22" t="s">
        <v>1540</v>
      </c>
      <c r="J1887" s="22" t="s">
        <v>1543</v>
      </c>
      <c r="K1887" s="20" t="str">
        <f>IF(Tabela813[[#This Row],[C]]&lt;&gt;"",IF(Tabela813[[#This Row],[RED]]&lt;&gt;"",(Tabela813[[#This Row],[RED]] &amp; "."),"") &amp; CONCATENATE(Tabela813[[#This Row],[C]],".",Tabela813[[#This Row],[O]],".",Tabela813[[#This Row],[E]],".",Tabela813[[#This Row],[D1]],".",Tabela813[[#This Row],[D2]],".",Tabela813[[#This Row],[D3]],".",Tabela813[[#This Row],[T]],".",Tabela813[[#This Row],[D4]]),"")</f>
        <v>2.9.9.9.50.0.0.00</v>
      </c>
      <c r="L1887" s="23" t="s">
        <v>3934</v>
      </c>
      <c r="M1887" s="20" t="str">
        <f t="shared" si="39"/>
        <v>S</v>
      </c>
      <c r="N1887" s="20">
        <f>IF(VALUE(Tabela813[[#This Row],[RED]]) &gt; 0,1,0) + IF(VALUE(J1887)&gt;0,8,IF(VALUE(I1887)&gt;0,7,IF(VALUE(H1887)&gt;0,6,IF(VALUE(G1887)&gt;0,5,IF(VALUE(F1887)&gt;0,4,IF(VALUE(E1887)&gt;0,3,IF(VALUE(D1887)&gt;0,2,1)))))))</f>
        <v>5</v>
      </c>
      <c r="O1887" s="22" t="s">
        <v>55</v>
      </c>
      <c r="P1887" s="1" t="s">
        <v>4459</v>
      </c>
      <c r="Q1887" s="1"/>
      <c r="R1887" s="39"/>
      <c r="S1887" s="154" t="s">
        <v>158</v>
      </c>
      <c r="T1887" s="7" t="str">
        <f>Tabela813[[#This Row],[NR]]&amp;" - "&amp;Tabela813[[#This Row],[Especificação]]</f>
        <v>2.9.9.9.50.0.0.00 - Receitas de Alienação de Certificados de Potencial Adicional de Construção - Cepac</v>
      </c>
    </row>
    <row r="1888" spans="1:20" ht="45" x14ac:dyDescent="0.25">
      <c r="A1888" s="179"/>
      <c r="B1888" s="51"/>
      <c r="C1888" s="22" t="s">
        <v>1546</v>
      </c>
      <c r="D1888" s="22" t="s">
        <v>1549</v>
      </c>
      <c r="E1888" s="22" t="s">
        <v>1549</v>
      </c>
      <c r="F1888" s="22" t="s">
        <v>1549</v>
      </c>
      <c r="G1888" s="22" t="s">
        <v>1570</v>
      </c>
      <c r="H1888" s="22" t="s">
        <v>1540</v>
      </c>
      <c r="I1888" s="22" t="s">
        <v>1537</v>
      </c>
      <c r="J1888" s="22" t="s">
        <v>1543</v>
      </c>
      <c r="K1888" s="20" t="str">
        <f>IF(Tabela813[[#This Row],[C]]&lt;&gt;"",IF(Tabela813[[#This Row],[RED]]&lt;&gt;"",(Tabela813[[#This Row],[RED]] &amp; "."),"") &amp; CONCATENATE(Tabela813[[#This Row],[C]],".",Tabela813[[#This Row],[O]],".",Tabela813[[#This Row],[E]],".",Tabela813[[#This Row],[D1]],".",Tabela813[[#This Row],[D2]],".",Tabela813[[#This Row],[D3]],".",Tabela813[[#This Row],[T]],".",Tabela813[[#This Row],[D4]]),"")</f>
        <v>2.9.9.9.50.0.1.00</v>
      </c>
      <c r="L1888" s="23" t="s">
        <v>3935</v>
      </c>
      <c r="M1888" s="20" t="str">
        <f t="shared" si="39"/>
        <v>A</v>
      </c>
      <c r="N1888" s="20">
        <f>IF(VALUE(Tabela813[[#This Row],[RED]]) &gt; 0,1,0) + IF(VALUE(J1888)&gt;0,8,IF(VALUE(I1888)&gt;0,7,IF(VALUE(H1888)&gt;0,6,IF(VALUE(G1888)&gt;0,5,IF(VALUE(F1888)&gt;0,4,IF(VALUE(E1888)&gt;0,3,IF(VALUE(D1888)&gt;0,2,1)))))))</f>
        <v>7</v>
      </c>
      <c r="O1888" s="22" t="s">
        <v>55</v>
      </c>
      <c r="P1888" s="1" t="s">
        <v>4233</v>
      </c>
      <c r="Q1888" s="1"/>
      <c r="R1888" s="39"/>
      <c r="S1888" s="154" t="s">
        <v>158</v>
      </c>
      <c r="T1888" s="7" t="str">
        <f>Tabela813[[#This Row],[NR]]&amp;" - "&amp;Tabela813[[#This Row],[Especificação]]</f>
        <v>2.9.9.9.50.0.1.00 - Receitas de Alienação de Certificados de Potencial Adicional de Construção - Cepac - Principal</v>
      </c>
    </row>
    <row r="1889" spans="1:20" ht="30" x14ac:dyDescent="0.25">
      <c r="A1889" s="179"/>
      <c r="B1889" s="51"/>
      <c r="C1889" s="22" t="s">
        <v>1546</v>
      </c>
      <c r="D1889" s="22" t="s">
        <v>1549</v>
      </c>
      <c r="E1889" s="22" t="s">
        <v>1549</v>
      </c>
      <c r="F1889" s="22" t="s">
        <v>1549</v>
      </c>
      <c r="G1889" s="22" t="s">
        <v>1553</v>
      </c>
      <c r="H1889" s="22" t="s">
        <v>1540</v>
      </c>
      <c r="I1889" s="22" t="s">
        <v>1540</v>
      </c>
      <c r="J1889" s="22" t="s">
        <v>1543</v>
      </c>
      <c r="K1889" s="20" t="str">
        <f>IF(Tabela813[[#This Row],[C]]&lt;&gt;"",IF(Tabela813[[#This Row],[RED]]&lt;&gt;"",(Tabela813[[#This Row],[RED]] &amp; "."),"") &amp; CONCATENATE(Tabela813[[#This Row],[C]],".",Tabela813[[#This Row],[O]],".",Tabela813[[#This Row],[E]],".",Tabela813[[#This Row],[D1]],".",Tabela813[[#This Row],[D2]],".",Tabela813[[#This Row],[D3]],".",Tabela813[[#This Row],[T]],".",Tabela813[[#This Row],[D4]]),"")</f>
        <v>2.9.9.9.99.0.0.00</v>
      </c>
      <c r="L1889" s="23" t="s">
        <v>781</v>
      </c>
      <c r="M1889" s="20" t="str">
        <f t="shared" si="39"/>
        <v>S</v>
      </c>
      <c r="N1889" s="20">
        <f>IF(VALUE(Tabela813[[#This Row],[RED]]) &gt; 0,1,0) + IF(VALUE(J1889)&gt;0,8,IF(VALUE(I1889)&gt;0,7,IF(VALUE(H1889)&gt;0,6,IF(VALUE(G1889)&gt;0,5,IF(VALUE(F1889)&gt;0,4,IF(VALUE(E1889)&gt;0,3,IF(VALUE(D1889)&gt;0,2,1)))))))</f>
        <v>5</v>
      </c>
      <c r="O1889" s="22" t="s">
        <v>51</v>
      </c>
      <c r="P1889" s="1" t="s">
        <v>4161</v>
      </c>
      <c r="Q1889" s="1"/>
      <c r="R1889" s="39"/>
      <c r="S1889" s="154" t="s">
        <v>158</v>
      </c>
      <c r="T1889" s="7" t="str">
        <f>Tabela813[[#This Row],[NR]]&amp;" - "&amp;Tabela813[[#This Row],[Especificação]]</f>
        <v>2.9.9.9.99.0.0.00 - Outras Receitas de Capital</v>
      </c>
    </row>
    <row r="1890" spans="1:20" ht="30" x14ac:dyDescent="0.25">
      <c r="A1890" s="179"/>
      <c r="B1890" s="51"/>
      <c r="C1890" s="22" t="s">
        <v>1546</v>
      </c>
      <c r="D1890" s="22" t="s">
        <v>1549</v>
      </c>
      <c r="E1890" s="22" t="s">
        <v>1549</v>
      </c>
      <c r="F1890" s="22" t="s">
        <v>1549</v>
      </c>
      <c r="G1890" s="22" t="s">
        <v>1553</v>
      </c>
      <c r="H1890" s="22" t="s">
        <v>1540</v>
      </c>
      <c r="I1890" s="22" t="s">
        <v>1537</v>
      </c>
      <c r="J1890" s="22" t="s">
        <v>1543</v>
      </c>
      <c r="K1890" s="20" t="str">
        <f>IF(Tabela813[[#This Row],[C]]&lt;&gt;"",IF(Tabela813[[#This Row],[RED]]&lt;&gt;"",(Tabela813[[#This Row],[RED]] &amp; "."),"") &amp; CONCATENATE(Tabela813[[#This Row],[C]],".",Tabela813[[#This Row],[O]],".",Tabela813[[#This Row],[E]],".",Tabela813[[#This Row],[D1]],".",Tabela813[[#This Row],[D2]],".",Tabela813[[#This Row],[D3]],".",Tabela813[[#This Row],[T]],".",Tabela813[[#This Row],[D4]]),"")</f>
        <v>2.9.9.9.99.0.1.00</v>
      </c>
      <c r="L1890" s="23" t="s">
        <v>1536</v>
      </c>
      <c r="M1890" s="20" t="str">
        <f t="shared" si="39"/>
        <v>A</v>
      </c>
      <c r="N1890" s="20">
        <f>IF(VALUE(Tabela813[[#This Row],[RED]]) &gt; 0,1,0) + IF(VALUE(J1890)&gt;0,8,IF(VALUE(I1890)&gt;0,7,IF(VALUE(H1890)&gt;0,6,IF(VALUE(G1890)&gt;0,5,IF(VALUE(F1890)&gt;0,4,IF(VALUE(E1890)&gt;0,3,IF(VALUE(D1890)&gt;0,2,1)))))))</f>
        <v>7</v>
      </c>
      <c r="O1890" s="22" t="s">
        <v>51</v>
      </c>
      <c r="P1890" s="1" t="s">
        <v>4161</v>
      </c>
      <c r="Q1890" s="1"/>
      <c r="R1890" s="39"/>
      <c r="S1890" s="154" t="s">
        <v>158</v>
      </c>
      <c r="T1890" s="7" t="str">
        <f>Tabela813[[#This Row],[NR]]&amp;" - "&amp;Tabela813[[#This Row],[Especificação]]</f>
        <v>2.9.9.9.99.0.1.00 - Outras Receitas de Capital - Principal</v>
      </c>
    </row>
    <row r="1891" spans="1:20" ht="45" x14ac:dyDescent="0.25">
      <c r="A1891" s="179"/>
      <c r="B1891" s="51"/>
      <c r="C1891" s="22" t="s">
        <v>1544</v>
      </c>
      <c r="D1891" s="22" t="s">
        <v>1540</v>
      </c>
      <c r="E1891" s="22" t="s">
        <v>1540</v>
      </c>
      <c r="F1891" s="22" t="s">
        <v>1540</v>
      </c>
      <c r="G1891" s="22" t="s">
        <v>1543</v>
      </c>
      <c r="H1891" s="22" t="s">
        <v>1540</v>
      </c>
      <c r="I1891" s="22" t="s">
        <v>1540</v>
      </c>
      <c r="J1891" s="22" t="s">
        <v>1543</v>
      </c>
      <c r="K1891" s="20" t="str">
        <f>IF(Tabela813[[#This Row],[C]]&lt;&gt;"",IF(Tabela813[[#This Row],[RED]]&lt;&gt;"",(Tabela813[[#This Row],[RED]] &amp; "."),"") &amp; CONCATENATE(Tabela813[[#This Row],[C]],".",Tabela813[[#This Row],[O]],".",Tabela813[[#This Row],[E]],".",Tabela813[[#This Row],[D1]],".",Tabela813[[#This Row],[D2]],".",Tabela813[[#This Row],[D3]],".",Tabela813[[#This Row],[T]],".",Tabela813[[#This Row],[D4]]),"")</f>
        <v>7.0.0.0.00.0.0.00</v>
      </c>
      <c r="L1891" s="23" t="s">
        <v>2338</v>
      </c>
      <c r="M1891" s="20" t="str">
        <f t="shared" si="39"/>
        <v>S</v>
      </c>
      <c r="N1891" s="20">
        <f>IF(VALUE(Tabela813[[#This Row],[RED]]) &gt; 0,1,0) + IF(VALUE(J1891)&gt;0,8,IF(VALUE(I1891)&gt;0,7,IF(VALUE(H1891)&gt;0,6,IF(VALUE(G1891)&gt;0,5,IF(VALUE(F1891)&gt;0,4,IF(VALUE(E1891)&gt;0,3,IF(VALUE(D1891)&gt;0,2,1)))))))</f>
        <v>1</v>
      </c>
      <c r="O1891" s="22" t="s">
        <v>45</v>
      </c>
      <c r="P1891" s="1" t="s">
        <v>46</v>
      </c>
      <c r="Q1891" s="1"/>
      <c r="R1891" s="39"/>
      <c r="S1891" s="154" t="s">
        <v>158</v>
      </c>
      <c r="T1891" s="7" t="str">
        <f>Tabela813[[#This Row],[NR]]&amp;" - "&amp;Tabela813[[#This Row],[Especificação]]</f>
        <v>7.0.0.0.00.0.0.00 - Receitas Correntes - Intra OFSS</v>
      </c>
    </row>
    <row r="1892" spans="1:20" x14ac:dyDescent="0.25">
      <c r="A1892" s="179"/>
      <c r="B1892" s="51"/>
      <c r="C1892" s="22" t="s">
        <v>1544</v>
      </c>
      <c r="D1892" s="22" t="s">
        <v>1537</v>
      </c>
      <c r="E1892" s="22" t="s">
        <v>1540</v>
      </c>
      <c r="F1892" s="22" t="s">
        <v>1540</v>
      </c>
      <c r="G1892" s="22" t="s">
        <v>1543</v>
      </c>
      <c r="H1892" s="22" t="s">
        <v>1540</v>
      </c>
      <c r="I1892" s="22" t="s">
        <v>1540</v>
      </c>
      <c r="J1892" s="22" t="s">
        <v>1543</v>
      </c>
      <c r="K1892" s="20" t="str">
        <f>IF(Tabela813[[#This Row],[C]]&lt;&gt;"",IF(Tabela813[[#This Row],[RED]]&lt;&gt;"",(Tabela813[[#This Row],[RED]] &amp; "."),"") &amp; CONCATENATE(Tabela813[[#This Row],[C]],".",Tabela813[[#This Row],[O]],".",Tabela813[[#This Row],[E]],".",Tabela813[[#This Row],[D1]],".",Tabela813[[#This Row],[D2]],".",Tabela813[[#This Row],[D3]],".",Tabela813[[#This Row],[T]],".",Tabela813[[#This Row],[D4]]),"")</f>
        <v>7.1.0.0.00.0.0.00</v>
      </c>
      <c r="L1892" s="23" t="s">
        <v>2339</v>
      </c>
      <c r="M1892" s="20" t="str">
        <f t="shared" si="39"/>
        <v>S</v>
      </c>
      <c r="N1892" s="20">
        <f>IF(VALUE(Tabela813[[#This Row],[RED]]) &gt; 0,1,0) + IF(VALUE(J1892)&gt;0,8,IF(VALUE(I1892)&gt;0,7,IF(VALUE(H1892)&gt;0,6,IF(VALUE(G1892)&gt;0,5,IF(VALUE(F1892)&gt;0,4,IF(VALUE(E1892)&gt;0,3,IF(VALUE(D1892)&gt;0,2,1)))))))</f>
        <v>2</v>
      </c>
      <c r="O1892" s="22" t="s">
        <v>45</v>
      </c>
      <c r="P1892" s="1" t="s">
        <v>48</v>
      </c>
      <c r="Q1892" s="1"/>
      <c r="R1892" s="39"/>
      <c r="S1892" s="154" t="s">
        <v>158</v>
      </c>
      <c r="T1892" s="7" t="str">
        <f>Tabela813[[#This Row],[NR]]&amp;" - "&amp;Tabela813[[#This Row],[Especificação]]</f>
        <v>7.1.0.0.00.0.0.00 - Impostos, Taxas e Contribuições de Melhoria - Intra OFSS</v>
      </c>
    </row>
    <row r="1893" spans="1:20" ht="60" x14ac:dyDescent="0.25">
      <c r="A1893" s="179"/>
      <c r="B1893" s="51"/>
      <c r="C1893" s="22" t="s">
        <v>1544</v>
      </c>
      <c r="D1893" s="22" t="s">
        <v>1537</v>
      </c>
      <c r="E1893" s="22" t="s">
        <v>1537</v>
      </c>
      <c r="F1893" s="22" t="s">
        <v>1540</v>
      </c>
      <c r="G1893" s="22" t="s">
        <v>1543</v>
      </c>
      <c r="H1893" s="22" t="s">
        <v>1540</v>
      </c>
      <c r="I1893" s="22" t="s">
        <v>1540</v>
      </c>
      <c r="J1893" s="22" t="s">
        <v>1543</v>
      </c>
      <c r="K1893" s="20" t="str">
        <f>IF(Tabela813[[#This Row],[C]]&lt;&gt;"",IF(Tabela813[[#This Row],[RED]]&lt;&gt;"",(Tabela813[[#This Row],[RED]] &amp; "."),"") &amp; CONCATENATE(Tabela813[[#This Row],[C]],".",Tabela813[[#This Row],[O]],".",Tabela813[[#This Row],[E]],".",Tabela813[[#This Row],[D1]],".",Tabela813[[#This Row],[D2]],".",Tabela813[[#This Row],[D3]],".",Tabela813[[#This Row],[T]],".",Tabela813[[#This Row],[D4]]),"")</f>
        <v>7.1.1.0.00.0.0.00</v>
      </c>
      <c r="L1893" s="23" t="s">
        <v>2340</v>
      </c>
      <c r="M1893" s="20" t="str">
        <f t="shared" si="39"/>
        <v>S</v>
      </c>
      <c r="N1893" s="20">
        <f>IF(VALUE(Tabela813[[#This Row],[RED]]) &gt; 0,1,0) + IF(VALUE(J1893)&gt;0,8,IF(VALUE(I1893)&gt;0,7,IF(VALUE(H1893)&gt;0,6,IF(VALUE(G1893)&gt;0,5,IF(VALUE(F1893)&gt;0,4,IF(VALUE(E1893)&gt;0,3,IF(VALUE(D1893)&gt;0,2,1)))))))</f>
        <v>3</v>
      </c>
      <c r="O1893" s="22" t="s">
        <v>45</v>
      </c>
      <c r="P1893" s="1" t="s">
        <v>50</v>
      </c>
      <c r="Q1893" s="1"/>
      <c r="R1893" s="39"/>
      <c r="S1893" s="154" t="s">
        <v>158</v>
      </c>
      <c r="T1893" s="7" t="str">
        <f>Tabela813[[#This Row],[NR]]&amp;" - "&amp;Tabela813[[#This Row],[Especificação]]</f>
        <v>7.1.1.0.00.0.0.00 - Impostos - Intra OFSS</v>
      </c>
    </row>
    <row r="1894" spans="1:20" x14ac:dyDescent="0.25">
      <c r="A1894" s="179"/>
      <c r="B1894" s="51"/>
      <c r="C1894" s="22" t="s">
        <v>1544</v>
      </c>
      <c r="D1894" s="22" t="s">
        <v>1537</v>
      </c>
      <c r="E1894" s="22" t="s">
        <v>1537</v>
      </c>
      <c r="F1894" s="22" t="s">
        <v>1546</v>
      </c>
      <c r="G1894" s="22" t="s">
        <v>1543</v>
      </c>
      <c r="H1894" s="22" t="s">
        <v>1540</v>
      </c>
      <c r="I1894" s="22" t="s">
        <v>1540</v>
      </c>
      <c r="J1894" s="22" t="s">
        <v>1543</v>
      </c>
      <c r="K1894" s="20" t="str">
        <f>IF(Tabela813[[#This Row],[C]]&lt;&gt;"",IF(Tabela813[[#This Row],[RED]]&lt;&gt;"",(Tabela813[[#This Row],[RED]] &amp; "."),"") &amp; CONCATENATE(Tabela813[[#This Row],[C]],".",Tabela813[[#This Row],[O]],".",Tabela813[[#This Row],[E]],".",Tabela813[[#This Row],[D1]],".",Tabela813[[#This Row],[D2]],".",Tabela813[[#This Row],[D3]],".",Tabela813[[#This Row],[T]],".",Tabela813[[#This Row],[D4]]),"")</f>
        <v>7.1.1.2.00.0.0.00</v>
      </c>
      <c r="L1894" s="23" t="s">
        <v>2341</v>
      </c>
      <c r="M1894" s="20" t="str">
        <f t="shared" si="39"/>
        <v>S</v>
      </c>
      <c r="N1894" s="20">
        <f>IF(VALUE(Tabela813[[#This Row],[RED]]) &gt; 0,1,0) + IF(VALUE(J1894)&gt;0,8,IF(VALUE(I1894)&gt;0,7,IF(VALUE(H1894)&gt;0,6,IF(VALUE(G1894)&gt;0,5,IF(VALUE(F1894)&gt;0,4,IF(VALUE(E1894)&gt;0,3,IF(VALUE(D1894)&gt;0,2,1)))))))</f>
        <v>4</v>
      </c>
      <c r="O1894" s="22" t="s">
        <v>45</v>
      </c>
      <c r="P1894" s="1" t="s">
        <v>53</v>
      </c>
      <c r="Q1894" s="1"/>
      <c r="R1894" s="39"/>
      <c r="S1894" s="154" t="s">
        <v>158</v>
      </c>
      <c r="T1894" s="7" t="str">
        <f>Tabela813[[#This Row],[NR]]&amp;" - "&amp;Tabela813[[#This Row],[Especificação]]</f>
        <v>7.1.1.2.00.0.0.00 - Impostos sobre o Patrimônio - Intra OFSS</v>
      </c>
    </row>
    <row r="1895" spans="1:20" ht="45" x14ac:dyDescent="0.25">
      <c r="A1895" s="179"/>
      <c r="B1895" s="51"/>
      <c r="C1895" s="22" t="s">
        <v>1544</v>
      </c>
      <c r="D1895" s="22" t="s">
        <v>1537</v>
      </c>
      <c r="E1895" s="22" t="s">
        <v>1537</v>
      </c>
      <c r="F1895" s="22" t="s">
        <v>1546</v>
      </c>
      <c r="G1895" s="22" t="s">
        <v>1570</v>
      </c>
      <c r="H1895" s="22" t="s">
        <v>1540</v>
      </c>
      <c r="I1895" s="22" t="s">
        <v>1540</v>
      </c>
      <c r="J1895" s="22" t="s">
        <v>1543</v>
      </c>
      <c r="K1895" s="20" t="str">
        <f>IF(Tabela813[[#This Row],[C]]&lt;&gt;"",IF(Tabela813[[#This Row],[RED]]&lt;&gt;"",(Tabela813[[#This Row],[RED]] &amp; "."),"") &amp; CONCATENATE(Tabela813[[#This Row],[C]],".",Tabela813[[#This Row],[O]],".",Tabela813[[#This Row],[E]],".",Tabela813[[#This Row],[D1]],".",Tabela813[[#This Row],[D2]],".",Tabela813[[#This Row],[D3]],".",Tabela813[[#This Row],[T]],".",Tabela813[[#This Row],[D4]]),"")</f>
        <v>7.1.1.2.50.0.0.00</v>
      </c>
      <c r="L1895" s="23" t="s">
        <v>2342</v>
      </c>
      <c r="M1895" s="20" t="str">
        <f t="shared" si="39"/>
        <v>S</v>
      </c>
      <c r="N1895" s="20">
        <f>IF(VALUE(Tabela813[[#This Row],[RED]]) &gt; 0,1,0) + IF(VALUE(J1895)&gt;0,8,IF(VALUE(I1895)&gt;0,7,IF(VALUE(H1895)&gt;0,6,IF(VALUE(G1895)&gt;0,5,IF(VALUE(F1895)&gt;0,4,IF(VALUE(E1895)&gt;0,3,IF(VALUE(D1895)&gt;0,2,1)))))))</f>
        <v>5</v>
      </c>
      <c r="O1895" s="22" t="s">
        <v>55</v>
      </c>
      <c r="P1895" s="1" t="s">
        <v>56</v>
      </c>
      <c r="Q1895" s="1"/>
      <c r="R1895" s="39"/>
      <c r="S1895" s="154" t="s">
        <v>158</v>
      </c>
      <c r="T1895" s="7" t="str">
        <f>Tabela813[[#This Row],[NR]]&amp;" - "&amp;Tabela813[[#This Row],[Especificação]]</f>
        <v>7.1.1.2.50.0.0.00 - Imposto sobre a Propriedade Predial e Territorial Urbana - Intra OFSS</v>
      </c>
    </row>
    <row r="1896" spans="1:20" ht="45" x14ac:dyDescent="0.25">
      <c r="A1896" s="179"/>
      <c r="B1896" s="51"/>
      <c r="C1896" s="22" t="s">
        <v>1544</v>
      </c>
      <c r="D1896" s="22" t="s">
        <v>1537</v>
      </c>
      <c r="E1896" s="22" t="s">
        <v>1537</v>
      </c>
      <c r="F1896" s="22" t="s">
        <v>1546</v>
      </c>
      <c r="G1896" s="22" t="s">
        <v>1570</v>
      </c>
      <c r="H1896" s="22" t="s">
        <v>1540</v>
      </c>
      <c r="I1896" s="22" t="s">
        <v>1537</v>
      </c>
      <c r="J1896" s="22" t="s">
        <v>1543</v>
      </c>
      <c r="K1896" s="20" t="str">
        <f>IF(Tabela813[[#This Row],[C]]&lt;&gt;"",IF(Tabela813[[#This Row],[RED]]&lt;&gt;"",(Tabela813[[#This Row],[RED]] &amp; "."),"") &amp; CONCATENATE(Tabela813[[#This Row],[C]],".",Tabela813[[#This Row],[O]],".",Tabela813[[#This Row],[E]],".",Tabela813[[#This Row],[D1]],".",Tabela813[[#This Row],[D2]],".",Tabela813[[#This Row],[D3]],".",Tabela813[[#This Row],[T]],".",Tabela813[[#This Row],[D4]]),"")</f>
        <v>7.1.1.2.50.0.1.00</v>
      </c>
      <c r="L1896" s="23" t="s">
        <v>2343</v>
      </c>
      <c r="M1896" s="20" t="str">
        <f t="shared" si="39"/>
        <v>A</v>
      </c>
      <c r="N1896" s="20">
        <f>IF(VALUE(Tabela813[[#This Row],[RED]]) &gt; 0,1,0) + IF(VALUE(J1896)&gt;0,8,IF(VALUE(I1896)&gt;0,7,IF(VALUE(H1896)&gt;0,6,IF(VALUE(G1896)&gt;0,5,IF(VALUE(F1896)&gt;0,4,IF(VALUE(E1896)&gt;0,3,IF(VALUE(D1896)&gt;0,2,1)))))))</f>
        <v>7</v>
      </c>
      <c r="O1896" s="22" t="s">
        <v>55</v>
      </c>
      <c r="P1896" s="1" t="s">
        <v>56</v>
      </c>
      <c r="Q1896" s="1"/>
      <c r="R1896" s="39"/>
      <c r="S1896" s="154" t="s">
        <v>158</v>
      </c>
      <c r="T1896" s="7" t="str">
        <f>Tabela813[[#This Row],[NR]]&amp;" - "&amp;Tabela813[[#This Row],[Especificação]]</f>
        <v>7.1.1.2.50.0.1.00 - Imposto sobre a Propriedade Predial e Territorial Urbana - Principal - Intra OFSS</v>
      </c>
    </row>
    <row r="1897" spans="1:20" ht="45" x14ac:dyDescent="0.25">
      <c r="A1897" s="179"/>
      <c r="B1897" s="51"/>
      <c r="C1897" s="22" t="s">
        <v>1544</v>
      </c>
      <c r="D1897" s="22" t="s">
        <v>1537</v>
      </c>
      <c r="E1897" s="22" t="s">
        <v>1537</v>
      </c>
      <c r="F1897" s="22" t="s">
        <v>1546</v>
      </c>
      <c r="G1897" s="22" t="s">
        <v>1570</v>
      </c>
      <c r="H1897" s="22" t="s">
        <v>1540</v>
      </c>
      <c r="I1897" s="22" t="s">
        <v>1546</v>
      </c>
      <c r="J1897" s="22" t="s">
        <v>1543</v>
      </c>
      <c r="K1897" s="20" t="str">
        <f>IF(Tabela813[[#This Row],[C]]&lt;&gt;"",IF(Tabela813[[#This Row],[RED]]&lt;&gt;"",(Tabela813[[#This Row],[RED]] &amp; "."),"") &amp; CONCATENATE(Tabela813[[#This Row],[C]],".",Tabela813[[#This Row],[O]],".",Tabela813[[#This Row],[E]],".",Tabela813[[#This Row],[D1]],".",Tabela813[[#This Row],[D2]],".",Tabela813[[#This Row],[D3]],".",Tabela813[[#This Row],[T]],".",Tabela813[[#This Row],[D4]]),"")</f>
        <v>7.1.1.2.50.0.2.00</v>
      </c>
      <c r="L1897" s="23" t="s">
        <v>2344</v>
      </c>
      <c r="M1897" s="20" t="str">
        <f t="shared" si="39"/>
        <v>A</v>
      </c>
      <c r="N1897" s="20">
        <f>IF(VALUE(Tabela813[[#This Row],[RED]]) &gt; 0,1,0) + IF(VALUE(J1897)&gt;0,8,IF(VALUE(I1897)&gt;0,7,IF(VALUE(H1897)&gt;0,6,IF(VALUE(G1897)&gt;0,5,IF(VALUE(F1897)&gt;0,4,IF(VALUE(E1897)&gt;0,3,IF(VALUE(D1897)&gt;0,2,1)))))))</f>
        <v>7</v>
      </c>
      <c r="O1897" s="22" t="s">
        <v>55</v>
      </c>
      <c r="P1897" s="1" t="s">
        <v>56</v>
      </c>
      <c r="Q1897" s="1"/>
      <c r="R1897" s="39"/>
      <c r="S1897" s="154" t="s">
        <v>158</v>
      </c>
      <c r="T1897" s="7" t="str">
        <f>Tabela813[[#This Row],[NR]]&amp;" - "&amp;Tabela813[[#This Row],[Especificação]]</f>
        <v>7.1.1.2.50.0.2.00 - Imposto sobre a Propriedade Predial e Territorial Urbana - Multas e Juros de Mora - Intra OFSS</v>
      </c>
    </row>
    <row r="1898" spans="1:20" ht="45" x14ac:dyDescent="0.25">
      <c r="A1898" s="179"/>
      <c r="B1898" s="51"/>
      <c r="C1898" s="22" t="s">
        <v>1544</v>
      </c>
      <c r="D1898" s="22" t="s">
        <v>1537</v>
      </c>
      <c r="E1898" s="22" t="s">
        <v>1537</v>
      </c>
      <c r="F1898" s="22" t="s">
        <v>1546</v>
      </c>
      <c r="G1898" s="22" t="s">
        <v>1570</v>
      </c>
      <c r="H1898" s="22" t="s">
        <v>1540</v>
      </c>
      <c r="I1898" s="22" t="s">
        <v>1538</v>
      </c>
      <c r="J1898" s="22" t="s">
        <v>1543</v>
      </c>
      <c r="K1898" s="20" t="str">
        <f>IF(Tabela813[[#This Row],[C]]&lt;&gt;"",IF(Tabela813[[#This Row],[RED]]&lt;&gt;"",(Tabela813[[#This Row],[RED]] &amp; "."),"") &amp; CONCATENATE(Tabela813[[#This Row],[C]],".",Tabela813[[#This Row],[O]],".",Tabela813[[#This Row],[E]],".",Tabela813[[#This Row],[D1]],".",Tabela813[[#This Row],[D2]],".",Tabela813[[#This Row],[D3]],".",Tabela813[[#This Row],[T]],".",Tabela813[[#This Row],[D4]]),"")</f>
        <v>7.1.1.2.50.0.3.00</v>
      </c>
      <c r="L1898" s="23" t="s">
        <v>2345</v>
      </c>
      <c r="M1898" s="20" t="str">
        <f t="shared" si="39"/>
        <v>A</v>
      </c>
      <c r="N1898" s="20">
        <f>IF(VALUE(Tabela813[[#This Row],[RED]]) &gt; 0,1,0) + IF(VALUE(J1898)&gt;0,8,IF(VALUE(I1898)&gt;0,7,IF(VALUE(H1898)&gt;0,6,IF(VALUE(G1898)&gt;0,5,IF(VALUE(F1898)&gt;0,4,IF(VALUE(E1898)&gt;0,3,IF(VALUE(D1898)&gt;0,2,1)))))))</f>
        <v>7</v>
      </c>
      <c r="O1898" s="22" t="s">
        <v>55</v>
      </c>
      <c r="P1898" s="1" t="s">
        <v>56</v>
      </c>
      <c r="Q1898" s="1"/>
      <c r="R1898" s="39"/>
      <c r="S1898" s="154" t="s">
        <v>158</v>
      </c>
      <c r="T1898" s="7" t="str">
        <f>Tabela813[[#This Row],[NR]]&amp;" - "&amp;Tabela813[[#This Row],[Especificação]]</f>
        <v>7.1.1.2.50.0.3.00 - Imposto sobre a Propriedade Predial e Territorial Urbana - Dívida Ativa - Intra OFSS</v>
      </c>
    </row>
    <row r="1899" spans="1:20" ht="45" x14ac:dyDescent="0.25">
      <c r="A1899" s="179"/>
      <c r="B1899" s="51"/>
      <c r="C1899" s="22" t="s">
        <v>1544</v>
      </c>
      <c r="D1899" s="22" t="s">
        <v>1537</v>
      </c>
      <c r="E1899" s="22" t="s">
        <v>1537</v>
      </c>
      <c r="F1899" s="22" t="s">
        <v>1546</v>
      </c>
      <c r="G1899" s="22" t="s">
        <v>1570</v>
      </c>
      <c r="H1899" s="22" t="s">
        <v>1540</v>
      </c>
      <c r="I1899" s="22" t="s">
        <v>1547</v>
      </c>
      <c r="J1899" s="22" t="s">
        <v>1543</v>
      </c>
      <c r="K1899" s="20" t="str">
        <f>IF(Tabela813[[#This Row],[C]]&lt;&gt;"",IF(Tabela813[[#This Row],[RED]]&lt;&gt;"",(Tabela813[[#This Row],[RED]] &amp; "."),"") &amp; CONCATENATE(Tabela813[[#This Row],[C]],".",Tabela813[[#This Row],[O]],".",Tabela813[[#This Row],[E]],".",Tabela813[[#This Row],[D1]],".",Tabela813[[#This Row],[D2]],".",Tabela813[[#This Row],[D3]],".",Tabela813[[#This Row],[T]],".",Tabela813[[#This Row],[D4]]),"")</f>
        <v>7.1.1.2.50.0.4.00</v>
      </c>
      <c r="L1899" s="23" t="s">
        <v>2346</v>
      </c>
      <c r="M1899" s="20" t="str">
        <f t="shared" si="39"/>
        <v>A</v>
      </c>
      <c r="N1899" s="20">
        <f>IF(VALUE(Tabela813[[#This Row],[RED]]) &gt; 0,1,0) + IF(VALUE(J1899)&gt;0,8,IF(VALUE(I1899)&gt;0,7,IF(VALUE(H1899)&gt;0,6,IF(VALUE(G1899)&gt;0,5,IF(VALUE(F1899)&gt;0,4,IF(VALUE(E1899)&gt;0,3,IF(VALUE(D1899)&gt;0,2,1)))))))</f>
        <v>7</v>
      </c>
      <c r="O1899" s="22" t="s">
        <v>55</v>
      </c>
      <c r="P1899" s="1" t="s">
        <v>56</v>
      </c>
      <c r="Q1899" s="1"/>
      <c r="R1899" s="39"/>
      <c r="S1899" s="154" t="s">
        <v>158</v>
      </c>
      <c r="T1899" s="7" t="str">
        <f>Tabela813[[#This Row],[NR]]&amp;" - "&amp;Tabela813[[#This Row],[Especificação]]</f>
        <v>7.1.1.2.50.0.4.00 - Imposto sobre a Propriedade Predial e Territorial Urbana - Dívida Ativa - Multas e Juros de Mora da Dívida Ativa - Intra OFSS</v>
      </c>
    </row>
    <row r="1900" spans="1:20" ht="45" x14ac:dyDescent="0.25">
      <c r="A1900" s="179"/>
      <c r="B1900" s="51"/>
      <c r="C1900" s="22" t="s">
        <v>1544</v>
      </c>
      <c r="D1900" s="22" t="s">
        <v>1537</v>
      </c>
      <c r="E1900" s="22" t="s">
        <v>1537</v>
      </c>
      <c r="F1900" s="22" t="s">
        <v>1546</v>
      </c>
      <c r="G1900" s="22" t="s">
        <v>1570</v>
      </c>
      <c r="H1900" s="22" t="s">
        <v>1540</v>
      </c>
      <c r="I1900" s="22" t="s">
        <v>1548</v>
      </c>
      <c r="J1900" s="22" t="s">
        <v>1543</v>
      </c>
      <c r="K1900" s="20" t="str">
        <f>IF(Tabela813[[#This Row],[C]]&lt;&gt;"",IF(Tabela813[[#This Row],[RED]]&lt;&gt;"",(Tabela813[[#This Row],[RED]] &amp; "."),"") &amp; CONCATENATE(Tabela813[[#This Row],[C]],".",Tabela813[[#This Row],[O]],".",Tabela813[[#This Row],[E]],".",Tabela813[[#This Row],[D1]],".",Tabela813[[#This Row],[D2]],".",Tabela813[[#This Row],[D3]],".",Tabela813[[#This Row],[T]],".",Tabela813[[#This Row],[D4]]),"")</f>
        <v>7.1.1.2.50.0.5.00</v>
      </c>
      <c r="L1900" s="23" t="s">
        <v>2347</v>
      </c>
      <c r="M1900" s="20" t="str">
        <f t="shared" si="39"/>
        <v>A</v>
      </c>
      <c r="N1900" s="20">
        <f>IF(VALUE(Tabela813[[#This Row],[RED]]) &gt; 0,1,0) + IF(VALUE(J1900)&gt;0,8,IF(VALUE(I1900)&gt;0,7,IF(VALUE(H1900)&gt;0,6,IF(VALUE(G1900)&gt;0,5,IF(VALUE(F1900)&gt;0,4,IF(VALUE(E1900)&gt;0,3,IF(VALUE(D1900)&gt;0,2,1)))))))</f>
        <v>7</v>
      </c>
      <c r="O1900" s="22" t="s">
        <v>55</v>
      </c>
      <c r="P1900" s="1" t="s">
        <v>56</v>
      </c>
      <c r="Q1900" s="1"/>
      <c r="R1900" s="39"/>
      <c r="S1900" s="154" t="s">
        <v>158</v>
      </c>
      <c r="T1900" s="7" t="str">
        <f>Tabela813[[#This Row],[NR]]&amp;" - "&amp;Tabela813[[#This Row],[Especificação]]</f>
        <v>7.1.1.2.50.0.5.00 - Imposto sobre a Propriedade Predial e Territorial Urbana - Multas - Intra OFSS</v>
      </c>
    </row>
    <row r="1901" spans="1:20" ht="45" x14ac:dyDescent="0.25">
      <c r="A1901" s="179"/>
      <c r="B1901" s="51"/>
      <c r="C1901" s="22" t="s">
        <v>1544</v>
      </c>
      <c r="D1901" s="22" t="s">
        <v>1537</v>
      </c>
      <c r="E1901" s="22" t="s">
        <v>1537</v>
      </c>
      <c r="F1901" s="22" t="s">
        <v>1546</v>
      </c>
      <c r="G1901" s="22" t="s">
        <v>1570</v>
      </c>
      <c r="H1901" s="22" t="s">
        <v>1540</v>
      </c>
      <c r="I1901" s="22" t="s">
        <v>1542</v>
      </c>
      <c r="J1901" s="22" t="s">
        <v>1543</v>
      </c>
      <c r="K1901" s="20" t="str">
        <f>IF(Tabela813[[#This Row],[C]]&lt;&gt;"",IF(Tabela813[[#This Row],[RED]]&lt;&gt;"",(Tabela813[[#This Row],[RED]] &amp; "."),"") &amp; CONCATENATE(Tabela813[[#This Row],[C]],".",Tabela813[[#This Row],[O]],".",Tabela813[[#This Row],[E]],".",Tabela813[[#This Row],[D1]],".",Tabela813[[#This Row],[D2]],".",Tabela813[[#This Row],[D3]],".",Tabela813[[#This Row],[T]],".",Tabela813[[#This Row],[D4]]),"")</f>
        <v>7.1.1.2.50.0.6.00</v>
      </c>
      <c r="L1901" s="23" t="s">
        <v>2348</v>
      </c>
      <c r="M1901" s="20" t="str">
        <f t="shared" si="39"/>
        <v>A</v>
      </c>
      <c r="N1901" s="20">
        <f>IF(VALUE(Tabela813[[#This Row],[RED]]) &gt; 0,1,0) + IF(VALUE(J1901)&gt;0,8,IF(VALUE(I1901)&gt;0,7,IF(VALUE(H1901)&gt;0,6,IF(VALUE(G1901)&gt;0,5,IF(VALUE(F1901)&gt;0,4,IF(VALUE(E1901)&gt;0,3,IF(VALUE(D1901)&gt;0,2,1)))))))</f>
        <v>7</v>
      </c>
      <c r="O1901" s="22" t="s">
        <v>55</v>
      </c>
      <c r="P1901" s="1" t="s">
        <v>56</v>
      </c>
      <c r="Q1901" s="1"/>
      <c r="R1901" s="39"/>
      <c r="S1901" s="154" t="s">
        <v>158</v>
      </c>
      <c r="T1901" s="7" t="str">
        <f>Tabela813[[#This Row],[NR]]&amp;" - "&amp;Tabela813[[#This Row],[Especificação]]</f>
        <v>7.1.1.2.50.0.6.00 - Imposto sobre a Propriedade Predial e Territorial Urbana - Juros de Mora - Intra OFSS</v>
      </c>
    </row>
    <row r="1902" spans="1:20" ht="45" x14ac:dyDescent="0.25">
      <c r="A1902" s="179"/>
      <c r="B1902" s="51"/>
      <c r="C1902" s="22" t="s">
        <v>1544</v>
      </c>
      <c r="D1902" s="22" t="s">
        <v>1537</v>
      </c>
      <c r="E1902" s="22" t="s">
        <v>1537</v>
      </c>
      <c r="F1902" s="22" t="s">
        <v>1546</v>
      </c>
      <c r="G1902" s="22" t="s">
        <v>1570</v>
      </c>
      <c r="H1902" s="22" t="s">
        <v>1540</v>
      </c>
      <c r="I1902" s="22" t="s">
        <v>1544</v>
      </c>
      <c r="J1902" s="22" t="s">
        <v>1543</v>
      </c>
      <c r="K1902" s="20" t="str">
        <f>IF(Tabela813[[#This Row],[C]]&lt;&gt;"",IF(Tabela813[[#This Row],[RED]]&lt;&gt;"",(Tabela813[[#This Row],[RED]] &amp; "."),"") &amp; CONCATENATE(Tabela813[[#This Row],[C]],".",Tabela813[[#This Row],[O]],".",Tabela813[[#This Row],[E]],".",Tabela813[[#This Row],[D1]],".",Tabela813[[#This Row],[D2]],".",Tabela813[[#This Row],[D3]],".",Tabela813[[#This Row],[T]],".",Tabela813[[#This Row],[D4]]),"")</f>
        <v>7.1.1.2.50.0.7.00</v>
      </c>
      <c r="L1902" s="23" t="s">
        <v>2349</v>
      </c>
      <c r="M1902" s="20" t="str">
        <f t="shared" si="39"/>
        <v>A</v>
      </c>
      <c r="N1902" s="20">
        <f>IF(VALUE(Tabela813[[#This Row],[RED]]) &gt; 0,1,0) + IF(VALUE(J1902)&gt;0,8,IF(VALUE(I1902)&gt;0,7,IF(VALUE(H1902)&gt;0,6,IF(VALUE(G1902)&gt;0,5,IF(VALUE(F1902)&gt;0,4,IF(VALUE(E1902)&gt;0,3,IF(VALUE(D1902)&gt;0,2,1)))))))</f>
        <v>7</v>
      </c>
      <c r="O1902" s="22" t="s">
        <v>55</v>
      </c>
      <c r="P1902" s="1" t="s">
        <v>56</v>
      </c>
      <c r="Q1902" s="1"/>
      <c r="R1902" s="39"/>
      <c r="S1902" s="154" t="s">
        <v>158</v>
      </c>
      <c r="T1902" s="7" t="str">
        <f>Tabela813[[#This Row],[NR]]&amp;" - "&amp;Tabela813[[#This Row],[Especificação]]</f>
        <v>7.1.1.2.50.0.7.00 - Imposto sobre a Propriedade Predial e Territorial Urbana - Dívida Ativa - Multas da Dívida Ativa - Intra OFSS</v>
      </c>
    </row>
    <row r="1903" spans="1:20" ht="45" x14ac:dyDescent="0.25">
      <c r="A1903" s="179"/>
      <c r="B1903" s="51"/>
      <c r="C1903" s="22" t="s">
        <v>1544</v>
      </c>
      <c r="D1903" s="22" t="s">
        <v>1537</v>
      </c>
      <c r="E1903" s="22" t="s">
        <v>1537</v>
      </c>
      <c r="F1903" s="22" t="s">
        <v>1546</v>
      </c>
      <c r="G1903" s="22" t="s">
        <v>1570</v>
      </c>
      <c r="H1903" s="22" t="s">
        <v>1540</v>
      </c>
      <c r="I1903" s="22" t="s">
        <v>1545</v>
      </c>
      <c r="J1903" s="22" t="s">
        <v>1543</v>
      </c>
      <c r="K1903" s="20" t="str">
        <f>IF(Tabela813[[#This Row],[C]]&lt;&gt;"",IF(Tabela813[[#This Row],[RED]]&lt;&gt;"",(Tabela813[[#This Row],[RED]] &amp; "."),"") &amp; CONCATENATE(Tabela813[[#This Row],[C]],".",Tabela813[[#This Row],[O]],".",Tabela813[[#This Row],[E]],".",Tabela813[[#This Row],[D1]],".",Tabela813[[#This Row],[D2]],".",Tabela813[[#This Row],[D3]],".",Tabela813[[#This Row],[T]],".",Tabela813[[#This Row],[D4]]),"")</f>
        <v>7.1.1.2.50.0.8.00</v>
      </c>
      <c r="L1903" s="23" t="s">
        <v>2350</v>
      </c>
      <c r="M1903" s="20" t="str">
        <f t="shared" si="39"/>
        <v>A</v>
      </c>
      <c r="N1903" s="20">
        <f>IF(VALUE(Tabela813[[#This Row],[RED]]) &gt; 0,1,0) + IF(VALUE(J1903)&gt;0,8,IF(VALUE(I1903)&gt;0,7,IF(VALUE(H1903)&gt;0,6,IF(VALUE(G1903)&gt;0,5,IF(VALUE(F1903)&gt;0,4,IF(VALUE(E1903)&gt;0,3,IF(VALUE(D1903)&gt;0,2,1)))))))</f>
        <v>7</v>
      </c>
      <c r="O1903" s="22" t="s">
        <v>55</v>
      </c>
      <c r="P1903" s="1" t="s">
        <v>56</v>
      </c>
      <c r="Q1903" s="1"/>
      <c r="R1903" s="39"/>
      <c r="S1903" s="154" t="s">
        <v>158</v>
      </c>
      <c r="T1903" s="7" t="str">
        <f>Tabela813[[#This Row],[NR]]&amp;" - "&amp;Tabela813[[#This Row],[Especificação]]</f>
        <v>7.1.1.2.50.0.8.00 - Imposto sobre a Propriedade Predial e Territorial Urbana - Juros de Mora da Dívida Ativa - Intra OFSS</v>
      </c>
    </row>
    <row r="1904" spans="1:20" ht="60" x14ac:dyDescent="0.25">
      <c r="A1904" s="179"/>
      <c r="B1904" s="51"/>
      <c r="C1904" s="22" t="s">
        <v>1544</v>
      </c>
      <c r="D1904" s="22" t="s">
        <v>1537</v>
      </c>
      <c r="E1904" s="22" t="s">
        <v>1537</v>
      </c>
      <c r="F1904" s="22" t="s">
        <v>1546</v>
      </c>
      <c r="G1904" s="22" t="s">
        <v>1574</v>
      </c>
      <c r="H1904" s="22" t="s">
        <v>1540</v>
      </c>
      <c r="I1904" s="22" t="s">
        <v>1540</v>
      </c>
      <c r="J1904" s="22" t="s">
        <v>1543</v>
      </c>
      <c r="K1904" s="20" t="str">
        <f>IF(Tabela813[[#This Row],[C]]&lt;&gt;"",IF(Tabela813[[#This Row],[RED]]&lt;&gt;"",(Tabela813[[#This Row],[RED]] &amp; "."),"") &amp; CONCATENATE(Tabela813[[#This Row],[C]],".",Tabela813[[#This Row],[O]],".",Tabela813[[#This Row],[E]],".",Tabela813[[#This Row],[D1]],".",Tabela813[[#This Row],[D2]],".",Tabela813[[#This Row],[D3]],".",Tabela813[[#This Row],[T]],".",Tabela813[[#This Row],[D4]]),"")</f>
        <v>7.1.1.2.53.0.0.00</v>
      </c>
      <c r="L1904" s="23" t="s">
        <v>4583</v>
      </c>
      <c r="M1904" s="20" t="str">
        <f t="shared" si="39"/>
        <v>S</v>
      </c>
      <c r="N1904" s="20">
        <f>IF(VALUE(Tabela813[[#This Row],[RED]]) &gt; 0,1,0) + IF(VALUE(J1904)&gt;0,8,IF(VALUE(I1904)&gt;0,7,IF(VALUE(H1904)&gt;0,6,IF(VALUE(G1904)&gt;0,5,IF(VALUE(F1904)&gt;0,4,IF(VALUE(E1904)&gt;0,3,IF(VALUE(D1904)&gt;0,2,1)))))))</f>
        <v>5</v>
      </c>
      <c r="O1904" s="22" t="s">
        <v>55</v>
      </c>
      <c r="P1904" s="1" t="s">
        <v>58</v>
      </c>
      <c r="Q1904" s="1"/>
      <c r="R1904" s="39"/>
      <c r="S1904" s="154" t="s">
        <v>158</v>
      </c>
      <c r="T1904" s="7" t="str">
        <f>Tabela813[[#This Row],[NR]]&amp;" - "&amp;Tabela813[[#This Row],[Especificação]]</f>
        <v>7.1.1.2.53.0.0.00 - Impostos sobre Transmissão "Inter Vivos" de Bens Imóveis e de Direitos Reais sobre Imóveis - Intra OFSS</v>
      </c>
    </row>
    <row r="1905" spans="1:20" ht="60" x14ac:dyDescent="0.25">
      <c r="A1905" s="179"/>
      <c r="B1905" s="51"/>
      <c r="C1905" s="22" t="s">
        <v>1544</v>
      </c>
      <c r="D1905" s="22" t="s">
        <v>1537</v>
      </c>
      <c r="E1905" s="22" t="s">
        <v>1537</v>
      </c>
      <c r="F1905" s="22" t="s">
        <v>1546</v>
      </c>
      <c r="G1905" s="22" t="s">
        <v>1574</v>
      </c>
      <c r="H1905" s="22" t="s">
        <v>1540</v>
      </c>
      <c r="I1905" s="22" t="s">
        <v>1537</v>
      </c>
      <c r="J1905" s="22" t="s">
        <v>1543</v>
      </c>
      <c r="K1905" s="20" t="str">
        <f>IF(Tabela813[[#This Row],[C]]&lt;&gt;"",IF(Tabela813[[#This Row],[RED]]&lt;&gt;"",(Tabela813[[#This Row],[RED]] &amp; "."),"") &amp; CONCATENATE(Tabela813[[#This Row],[C]],".",Tabela813[[#This Row],[O]],".",Tabela813[[#This Row],[E]],".",Tabela813[[#This Row],[D1]],".",Tabela813[[#This Row],[D2]],".",Tabela813[[#This Row],[D3]],".",Tabela813[[#This Row],[T]],".",Tabela813[[#This Row],[D4]]),"")</f>
        <v>7.1.1.2.53.0.1.00</v>
      </c>
      <c r="L1905" s="23" t="s">
        <v>2351</v>
      </c>
      <c r="M1905" s="20" t="str">
        <f t="shared" si="39"/>
        <v>A</v>
      </c>
      <c r="N1905" s="20">
        <f>IF(VALUE(Tabela813[[#This Row],[RED]]) &gt; 0,1,0) + IF(VALUE(J1905)&gt;0,8,IF(VALUE(I1905)&gt;0,7,IF(VALUE(H1905)&gt;0,6,IF(VALUE(G1905)&gt;0,5,IF(VALUE(F1905)&gt;0,4,IF(VALUE(E1905)&gt;0,3,IF(VALUE(D1905)&gt;0,2,1)))))))</f>
        <v>7</v>
      </c>
      <c r="O1905" s="22" t="s">
        <v>55</v>
      </c>
      <c r="P1905" s="1" t="s">
        <v>58</v>
      </c>
      <c r="Q1905" s="1"/>
      <c r="R1905" s="39"/>
      <c r="S1905" s="154" t="s">
        <v>158</v>
      </c>
      <c r="T1905" s="7" t="str">
        <f>Tabela813[[#This Row],[NR]]&amp;" - "&amp;Tabela813[[#This Row],[Especificação]]</f>
        <v>7.1.1.2.53.0.1.00 - Impostos sobre Transmissão "Inter Vivos" de Bens Imóveis e de Direitos Reais sobre Imóveis - Principal - Intra OFSS</v>
      </c>
    </row>
    <row r="1906" spans="1:20" ht="60" x14ac:dyDescent="0.25">
      <c r="A1906" s="179"/>
      <c r="B1906" s="51"/>
      <c r="C1906" s="22" t="s">
        <v>1544</v>
      </c>
      <c r="D1906" s="22" t="s">
        <v>1537</v>
      </c>
      <c r="E1906" s="22" t="s">
        <v>1537</v>
      </c>
      <c r="F1906" s="22" t="s">
        <v>1546</v>
      </c>
      <c r="G1906" s="22" t="s">
        <v>1574</v>
      </c>
      <c r="H1906" s="22" t="s">
        <v>1540</v>
      </c>
      <c r="I1906" s="22" t="s">
        <v>1546</v>
      </c>
      <c r="J1906" s="22" t="s">
        <v>1543</v>
      </c>
      <c r="K1906" s="20" t="str">
        <f>IF(Tabela813[[#This Row],[C]]&lt;&gt;"",IF(Tabela813[[#This Row],[RED]]&lt;&gt;"",(Tabela813[[#This Row],[RED]] &amp; "."),"") &amp; CONCATENATE(Tabela813[[#This Row],[C]],".",Tabela813[[#This Row],[O]],".",Tabela813[[#This Row],[E]],".",Tabela813[[#This Row],[D1]],".",Tabela813[[#This Row],[D2]],".",Tabela813[[#This Row],[D3]],".",Tabela813[[#This Row],[T]],".",Tabela813[[#This Row],[D4]]),"")</f>
        <v>7.1.1.2.53.0.2.00</v>
      </c>
      <c r="L1906" s="23" t="s">
        <v>2352</v>
      </c>
      <c r="M1906" s="20" t="str">
        <f t="shared" si="39"/>
        <v>A</v>
      </c>
      <c r="N1906" s="20">
        <f>IF(VALUE(Tabela813[[#This Row],[RED]]) &gt; 0,1,0) + IF(VALUE(J1906)&gt;0,8,IF(VALUE(I1906)&gt;0,7,IF(VALUE(H1906)&gt;0,6,IF(VALUE(G1906)&gt;0,5,IF(VALUE(F1906)&gt;0,4,IF(VALUE(E1906)&gt;0,3,IF(VALUE(D1906)&gt;0,2,1)))))))</f>
        <v>7</v>
      </c>
      <c r="O1906" s="22" t="s">
        <v>55</v>
      </c>
      <c r="P1906" s="1" t="s">
        <v>58</v>
      </c>
      <c r="Q1906" s="1"/>
      <c r="R1906" s="39"/>
      <c r="S1906" s="154" t="s">
        <v>158</v>
      </c>
      <c r="T1906" s="7" t="str">
        <f>Tabela813[[#This Row],[NR]]&amp;" - "&amp;Tabela813[[#This Row],[Especificação]]</f>
        <v>7.1.1.2.53.0.2.00 - Impostos sobre Transmissão "Inter Vivos" de Bens Imóveis e de Direitos Reais sobre Imóveis - Multas e Juros de Mora - Intra OFSS</v>
      </c>
    </row>
    <row r="1907" spans="1:20" ht="60" x14ac:dyDescent="0.25">
      <c r="A1907" s="179"/>
      <c r="B1907" s="51"/>
      <c r="C1907" s="22" t="s">
        <v>1544</v>
      </c>
      <c r="D1907" s="22" t="s">
        <v>1537</v>
      </c>
      <c r="E1907" s="22" t="s">
        <v>1537</v>
      </c>
      <c r="F1907" s="22" t="s">
        <v>1546</v>
      </c>
      <c r="G1907" s="22" t="s">
        <v>1574</v>
      </c>
      <c r="H1907" s="22" t="s">
        <v>1540</v>
      </c>
      <c r="I1907" s="22" t="s">
        <v>1538</v>
      </c>
      <c r="J1907" s="22" t="s">
        <v>1543</v>
      </c>
      <c r="K1907" s="20" t="str">
        <f>IF(Tabela813[[#This Row],[C]]&lt;&gt;"",IF(Tabela813[[#This Row],[RED]]&lt;&gt;"",(Tabela813[[#This Row],[RED]] &amp; "."),"") &amp; CONCATENATE(Tabela813[[#This Row],[C]],".",Tabela813[[#This Row],[O]],".",Tabela813[[#This Row],[E]],".",Tabela813[[#This Row],[D1]],".",Tabela813[[#This Row],[D2]],".",Tabela813[[#This Row],[D3]],".",Tabela813[[#This Row],[T]],".",Tabela813[[#This Row],[D4]]),"")</f>
        <v>7.1.1.2.53.0.3.00</v>
      </c>
      <c r="L1907" s="23" t="s">
        <v>2353</v>
      </c>
      <c r="M1907" s="20" t="str">
        <f t="shared" si="39"/>
        <v>A</v>
      </c>
      <c r="N1907" s="20">
        <f>IF(VALUE(Tabela813[[#This Row],[RED]]) &gt; 0,1,0) + IF(VALUE(J1907)&gt;0,8,IF(VALUE(I1907)&gt;0,7,IF(VALUE(H1907)&gt;0,6,IF(VALUE(G1907)&gt;0,5,IF(VALUE(F1907)&gt;0,4,IF(VALUE(E1907)&gt;0,3,IF(VALUE(D1907)&gt;0,2,1)))))))</f>
        <v>7</v>
      </c>
      <c r="O1907" s="22" t="s">
        <v>55</v>
      </c>
      <c r="P1907" s="1" t="s">
        <v>58</v>
      </c>
      <c r="Q1907" s="1"/>
      <c r="R1907" s="39"/>
      <c r="S1907" s="154" t="s">
        <v>158</v>
      </c>
      <c r="T1907" s="7" t="str">
        <f>Tabela813[[#This Row],[NR]]&amp;" - "&amp;Tabela813[[#This Row],[Especificação]]</f>
        <v>7.1.1.2.53.0.3.00 - Impostos sobre Transmissão "Inter Vivos" de Bens Imóveis e de Direitos Reais sobre Imóveis - Dívida Ativa - Intra OFSS</v>
      </c>
    </row>
    <row r="1908" spans="1:20" ht="60" x14ac:dyDescent="0.25">
      <c r="A1908" s="179"/>
      <c r="B1908" s="51"/>
      <c r="C1908" s="22" t="s">
        <v>1544</v>
      </c>
      <c r="D1908" s="22" t="s">
        <v>1537</v>
      </c>
      <c r="E1908" s="22" t="s">
        <v>1537</v>
      </c>
      <c r="F1908" s="22" t="s">
        <v>1546</v>
      </c>
      <c r="G1908" s="22" t="s">
        <v>1574</v>
      </c>
      <c r="H1908" s="22" t="s">
        <v>1540</v>
      </c>
      <c r="I1908" s="22" t="s">
        <v>1547</v>
      </c>
      <c r="J1908" s="22" t="s">
        <v>1543</v>
      </c>
      <c r="K1908" s="20" t="str">
        <f>IF(Tabela813[[#This Row],[C]]&lt;&gt;"",IF(Tabela813[[#This Row],[RED]]&lt;&gt;"",(Tabela813[[#This Row],[RED]] &amp; "."),"") &amp; CONCATENATE(Tabela813[[#This Row],[C]],".",Tabela813[[#This Row],[O]],".",Tabela813[[#This Row],[E]],".",Tabela813[[#This Row],[D1]],".",Tabela813[[#This Row],[D2]],".",Tabela813[[#This Row],[D3]],".",Tabela813[[#This Row],[T]],".",Tabela813[[#This Row],[D4]]),"")</f>
        <v>7.1.1.2.53.0.4.00</v>
      </c>
      <c r="L1908" s="23" t="s">
        <v>2354</v>
      </c>
      <c r="M1908" s="20" t="str">
        <f t="shared" ref="M1908:M1971" si="40">IF(N1908 &lt; N1909,"S","A")</f>
        <v>A</v>
      </c>
      <c r="N1908" s="20">
        <f>IF(VALUE(Tabela813[[#This Row],[RED]]) &gt; 0,1,0) + IF(VALUE(J1908)&gt;0,8,IF(VALUE(I1908)&gt;0,7,IF(VALUE(H1908)&gt;0,6,IF(VALUE(G1908)&gt;0,5,IF(VALUE(F1908)&gt;0,4,IF(VALUE(E1908)&gt;0,3,IF(VALUE(D1908)&gt;0,2,1)))))))</f>
        <v>7</v>
      </c>
      <c r="O1908" s="22" t="s">
        <v>55</v>
      </c>
      <c r="P1908" s="1" t="s">
        <v>58</v>
      </c>
      <c r="Q1908" s="1"/>
      <c r="R1908" s="39"/>
      <c r="S1908" s="154" t="s">
        <v>158</v>
      </c>
      <c r="T1908" s="7" t="str">
        <f>Tabela813[[#This Row],[NR]]&amp;" - "&amp;Tabela813[[#This Row],[Especificação]]</f>
        <v>7.1.1.2.53.0.4.00 - Impostos sobre Transmissão "Inter Vivos" de Bens Imóveis e de Direitos Reais sobre Imóveis - Dívida Ativa - Multas e Juros de Mora da Dívida Ativa - Intra OFSS</v>
      </c>
    </row>
    <row r="1909" spans="1:20" ht="60" x14ac:dyDescent="0.25">
      <c r="A1909" s="179"/>
      <c r="B1909" s="51"/>
      <c r="C1909" s="22" t="s">
        <v>1544</v>
      </c>
      <c r="D1909" s="22" t="s">
        <v>1537</v>
      </c>
      <c r="E1909" s="22" t="s">
        <v>1537</v>
      </c>
      <c r="F1909" s="22" t="s">
        <v>1546</v>
      </c>
      <c r="G1909" s="22" t="s">
        <v>1574</v>
      </c>
      <c r="H1909" s="22" t="s">
        <v>1540</v>
      </c>
      <c r="I1909" s="22" t="s">
        <v>1548</v>
      </c>
      <c r="J1909" s="22" t="s">
        <v>1543</v>
      </c>
      <c r="K1909" s="20" t="str">
        <f>IF(Tabela813[[#This Row],[C]]&lt;&gt;"",IF(Tabela813[[#This Row],[RED]]&lt;&gt;"",(Tabela813[[#This Row],[RED]] &amp; "."),"") &amp; CONCATENATE(Tabela813[[#This Row],[C]],".",Tabela813[[#This Row],[O]],".",Tabela813[[#This Row],[E]],".",Tabela813[[#This Row],[D1]],".",Tabela813[[#This Row],[D2]],".",Tabela813[[#This Row],[D3]],".",Tabela813[[#This Row],[T]],".",Tabela813[[#This Row],[D4]]),"")</f>
        <v>7.1.1.2.53.0.5.00</v>
      </c>
      <c r="L1909" s="23" t="s">
        <v>2355</v>
      </c>
      <c r="M1909" s="20" t="str">
        <f t="shared" si="40"/>
        <v>A</v>
      </c>
      <c r="N1909" s="20">
        <f>IF(VALUE(Tabela813[[#This Row],[RED]]) &gt; 0,1,0) + IF(VALUE(J1909)&gt;0,8,IF(VALUE(I1909)&gt;0,7,IF(VALUE(H1909)&gt;0,6,IF(VALUE(G1909)&gt;0,5,IF(VALUE(F1909)&gt;0,4,IF(VALUE(E1909)&gt;0,3,IF(VALUE(D1909)&gt;0,2,1)))))))</f>
        <v>7</v>
      </c>
      <c r="O1909" s="22" t="s">
        <v>55</v>
      </c>
      <c r="P1909" s="1" t="s">
        <v>58</v>
      </c>
      <c r="Q1909" s="1"/>
      <c r="R1909" s="39"/>
      <c r="S1909" s="154" t="s">
        <v>158</v>
      </c>
      <c r="T1909" s="7" t="str">
        <f>Tabela813[[#This Row],[NR]]&amp;" - "&amp;Tabela813[[#This Row],[Especificação]]</f>
        <v>7.1.1.2.53.0.5.00 - Impostos sobre Transmissão "Inter Vivos" de Bens Imóveis e de Direitos Reais sobre Imóveis - Multas - Intra OFSS</v>
      </c>
    </row>
    <row r="1910" spans="1:20" ht="60" x14ac:dyDescent="0.25">
      <c r="A1910" s="196"/>
      <c r="B1910" s="51"/>
      <c r="C1910" s="22" t="s">
        <v>1544</v>
      </c>
      <c r="D1910" s="22" t="s">
        <v>1537</v>
      </c>
      <c r="E1910" s="22" t="s">
        <v>1537</v>
      </c>
      <c r="F1910" s="22" t="s">
        <v>1546</v>
      </c>
      <c r="G1910" s="22" t="s">
        <v>1574</v>
      </c>
      <c r="H1910" s="22" t="s">
        <v>1540</v>
      </c>
      <c r="I1910" s="22" t="s">
        <v>1542</v>
      </c>
      <c r="J1910" s="22" t="s">
        <v>1543</v>
      </c>
      <c r="K1910" s="20" t="str">
        <f>IF(Tabela813[[#This Row],[C]]&lt;&gt;"",IF(Tabela813[[#This Row],[RED]]&lt;&gt;"",(Tabela813[[#This Row],[RED]] &amp; "."),"") &amp; CONCATENATE(Tabela813[[#This Row],[C]],".",Tabela813[[#This Row],[O]],".",Tabela813[[#This Row],[E]],".",Tabela813[[#This Row],[D1]],".",Tabela813[[#This Row],[D2]],".",Tabela813[[#This Row],[D3]],".",Tabela813[[#This Row],[T]],".",Tabela813[[#This Row],[D4]]),"")</f>
        <v>7.1.1.2.53.0.6.00</v>
      </c>
      <c r="L1910" s="23" t="s">
        <v>2356</v>
      </c>
      <c r="M1910" s="20" t="str">
        <f t="shared" si="40"/>
        <v>A</v>
      </c>
      <c r="N1910" s="20">
        <f>IF(VALUE(Tabela813[[#This Row],[RED]]) &gt; 0,1,0) + IF(VALUE(J1910)&gt;0,8,IF(VALUE(I1910)&gt;0,7,IF(VALUE(H1910)&gt;0,6,IF(VALUE(G1910)&gt;0,5,IF(VALUE(F1910)&gt;0,4,IF(VALUE(E1910)&gt;0,3,IF(VALUE(D1910)&gt;0,2,1)))))))</f>
        <v>7</v>
      </c>
      <c r="O1910" s="22" t="s">
        <v>55</v>
      </c>
      <c r="P1910" s="1" t="s">
        <v>58</v>
      </c>
      <c r="Q1910" s="1"/>
      <c r="R1910" s="39"/>
      <c r="S1910" s="154" t="s">
        <v>158</v>
      </c>
      <c r="T1910" s="7" t="str">
        <f>Tabela813[[#This Row],[NR]]&amp;" - "&amp;Tabela813[[#This Row],[Especificação]]</f>
        <v>7.1.1.2.53.0.6.00 - Impostos sobre Transmissão "Inter Vivos" de Bens Imóveis e de Direitos Reais sobre Imóveis - Juros de Mora - Intra OFSS</v>
      </c>
    </row>
    <row r="1911" spans="1:20" ht="60" x14ac:dyDescent="0.25">
      <c r="A1911" s="196"/>
      <c r="B1911" s="51"/>
      <c r="C1911" s="22" t="s">
        <v>1544</v>
      </c>
      <c r="D1911" s="22" t="s">
        <v>1537</v>
      </c>
      <c r="E1911" s="22" t="s">
        <v>1537</v>
      </c>
      <c r="F1911" s="22" t="s">
        <v>1546</v>
      </c>
      <c r="G1911" s="22" t="s">
        <v>1574</v>
      </c>
      <c r="H1911" s="22" t="s">
        <v>1540</v>
      </c>
      <c r="I1911" s="22" t="s">
        <v>1544</v>
      </c>
      <c r="J1911" s="22" t="s">
        <v>1543</v>
      </c>
      <c r="K1911" s="20" t="str">
        <f>IF(Tabela813[[#This Row],[C]]&lt;&gt;"",IF(Tabela813[[#This Row],[RED]]&lt;&gt;"",(Tabela813[[#This Row],[RED]] &amp; "."),"") &amp; CONCATENATE(Tabela813[[#This Row],[C]],".",Tabela813[[#This Row],[O]],".",Tabela813[[#This Row],[E]],".",Tabela813[[#This Row],[D1]],".",Tabela813[[#This Row],[D2]],".",Tabela813[[#This Row],[D3]],".",Tabela813[[#This Row],[T]],".",Tabela813[[#This Row],[D4]]),"")</f>
        <v>7.1.1.2.53.0.7.00</v>
      </c>
      <c r="L1911" s="23" t="s">
        <v>2357</v>
      </c>
      <c r="M1911" s="20" t="str">
        <f t="shared" si="40"/>
        <v>A</v>
      </c>
      <c r="N1911" s="20">
        <f>IF(VALUE(Tabela813[[#This Row],[RED]]) &gt; 0,1,0) + IF(VALUE(J1911)&gt;0,8,IF(VALUE(I1911)&gt;0,7,IF(VALUE(H1911)&gt;0,6,IF(VALUE(G1911)&gt;0,5,IF(VALUE(F1911)&gt;0,4,IF(VALUE(E1911)&gt;0,3,IF(VALUE(D1911)&gt;0,2,1)))))))</f>
        <v>7</v>
      </c>
      <c r="O1911" s="22" t="s">
        <v>55</v>
      </c>
      <c r="P1911" s="1" t="s">
        <v>58</v>
      </c>
      <c r="Q1911" s="1"/>
      <c r="R1911" s="39"/>
      <c r="S1911" s="154" t="s">
        <v>158</v>
      </c>
      <c r="T1911" s="7" t="str">
        <f>Tabela813[[#This Row],[NR]]&amp;" - "&amp;Tabela813[[#This Row],[Especificação]]</f>
        <v>7.1.1.2.53.0.7.00 - Impostos sobre Transmissão "Inter Vivos" de Bens Imóveis e de Direitos Reais sobre Imóveis - Dívida Ativa - Multas da Dívida Ativa - Intra OFSS</v>
      </c>
    </row>
    <row r="1912" spans="1:20" ht="60" x14ac:dyDescent="0.25">
      <c r="A1912" s="196"/>
      <c r="B1912" s="51"/>
      <c r="C1912" s="22" t="s">
        <v>1544</v>
      </c>
      <c r="D1912" s="22" t="s">
        <v>1537</v>
      </c>
      <c r="E1912" s="22" t="s">
        <v>1537</v>
      </c>
      <c r="F1912" s="22" t="s">
        <v>1546</v>
      </c>
      <c r="G1912" s="22" t="s">
        <v>1574</v>
      </c>
      <c r="H1912" s="22" t="s">
        <v>1540</v>
      </c>
      <c r="I1912" s="22" t="s">
        <v>1545</v>
      </c>
      <c r="J1912" s="22" t="s">
        <v>1543</v>
      </c>
      <c r="K1912" s="20" t="str">
        <f>IF(Tabela813[[#This Row],[C]]&lt;&gt;"",IF(Tabela813[[#This Row],[RED]]&lt;&gt;"",(Tabela813[[#This Row],[RED]] &amp; "."),"") &amp; CONCATENATE(Tabela813[[#This Row],[C]],".",Tabela813[[#This Row],[O]],".",Tabela813[[#This Row],[E]],".",Tabela813[[#This Row],[D1]],".",Tabela813[[#This Row],[D2]],".",Tabela813[[#This Row],[D3]],".",Tabela813[[#This Row],[T]],".",Tabela813[[#This Row],[D4]]),"")</f>
        <v>7.1.1.2.53.0.8.00</v>
      </c>
      <c r="L1912" s="23" t="s">
        <v>2358</v>
      </c>
      <c r="M1912" s="20" t="str">
        <f t="shared" si="40"/>
        <v>A</v>
      </c>
      <c r="N1912" s="20">
        <f>IF(VALUE(Tabela813[[#This Row],[RED]]) &gt; 0,1,0) + IF(VALUE(J1912)&gt;0,8,IF(VALUE(I1912)&gt;0,7,IF(VALUE(H1912)&gt;0,6,IF(VALUE(G1912)&gt;0,5,IF(VALUE(F1912)&gt;0,4,IF(VALUE(E1912)&gt;0,3,IF(VALUE(D1912)&gt;0,2,1)))))))</f>
        <v>7</v>
      </c>
      <c r="O1912" s="22" t="s">
        <v>55</v>
      </c>
      <c r="P1912" s="1" t="s">
        <v>58</v>
      </c>
      <c r="Q1912" s="1"/>
      <c r="R1912" s="39"/>
      <c r="S1912" s="154" t="s">
        <v>158</v>
      </c>
      <c r="T1912" s="7" t="str">
        <f>Tabela813[[#This Row],[NR]]&amp;" - "&amp;Tabela813[[#This Row],[Especificação]]</f>
        <v>7.1.1.2.53.0.8.00 - Impostos sobre Transmissão "Inter Vivos" de Bens Imóveis e de Direitos Reais sobre Imóveis - Juros de Mora da Dívida Ativa - Intra OFSS</v>
      </c>
    </row>
    <row r="1913" spans="1:20" ht="90" x14ac:dyDescent="0.25">
      <c r="A1913" s="196"/>
      <c r="B1913" s="51"/>
      <c r="C1913" s="22" t="s">
        <v>1544</v>
      </c>
      <c r="D1913" s="22" t="s">
        <v>1537</v>
      </c>
      <c r="E1913" s="22" t="s">
        <v>1537</v>
      </c>
      <c r="F1913" s="22" t="s">
        <v>1547</v>
      </c>
      <c r="G1913" s="22" t="s">
        <v>1543</v>
      </c>
      <c r="H1913" s="22" t="s">
        <v>1540</v>
      </c>
      <c r="I1913" s="22" t="s">
        <v>1540</v>
      </c>
      <c r="J1913" s="22" t="s">
        <v>1543</v>
      </c>
      <c r="K1913" s="20" t="str">
        <f>IF(Tabela813[[#This Row],[C]]&lt;&gt;"",IF(Tabela813[[#This Row],[RED]]&lt;&gt;"",(Tabela813[[#This Row],[RED]] &amp; "."),"") &amp; CONCATENATE(Tabela813[[#This Row],[C]],".",Tabela813[[#This Row],[O]],".",Tabela813[[#This Row],[E]],".",Tabela813[[#This Row],[D1]],".",Tabela813[[#This Row],[D2]],".",Tabela813[[#This Row],[D3]],".",Tabela813[[#This Row],[T]],".",Tabela813[[#This Row],[D4]]),"")</f>
        <v>7.1.1.4.00.0.0.00</v>
      </c>
      <c r="L1913" s="23" t="s">
        <v>2359</v>
      </c>
      <c r="M1913" s="20" t="str">
        <f t="shared" si="40"/>
        <v>S</v>
      </c>
      <c r="N1913" s="20">
        <f>IF(VALUE(Tabela813[[#This Row],[RED]]) &gt; 0,1,0) + IF(VALUE(J1913)&gt;0,8,IF(VALUE(I1913)&gt;0,7,IF(VALUE(H1913)&gt;0,6,IF(VALUE(G1913)&gt;0,5,IF(VALUE(F1913)&gt;0,4,IF(VALUE(E1913)&gt;0,3,IF(VALUE(D1913)&gt;0,2,1)))))))</f>
        <v>4</v>
      </c>
      <c r="O1913" s="22" t="s">
        <v>45</v>
      </c>
      <c r="P1913" s="1" t="s">
        <v>68</v>
      </c>
      <c r="Q1913" s="1"/>
      <c r="R1913" s="39"/>
      <c r="S1913" s="154" t="s">
        <v>158</v>
      </c>
      <c r="T1913" s="7" t="str">
        <f>Tabela813[[#This Row],[NR]]&amp;" - "&amp;Tabela813[[#This Row],[Especificação]]</f>
        <v>7.1.1.4.00.0.0.00 - Impostos sobre a Produção e Circulação de Mercadorias e Serviços - Intra OFSS</v>
      </c>
    </row>
    <row r="1914" spans="1:20" ht="45" x14ac:dyDescent="0.25">
      <c r="A1914" s="196"/>
      <c r="B1914" s="51"/>
      <c r="C1914" s="22" t="s">
        <v>1544</v>
      </c>
      <c r="D1914" s="22" t="s">
        <v>1537</v>
      </c>
      <c r="E1914" s="22" t="s">
        <v>1537</v>
      </c>
      <c r="F1914" s="22" t="s">
        <v>1547</v>
      </c>
      <c r="G1914" s="22" t="s">
        <v>1575</v>
      </c>
      <c r="H1914" s="22" t="s">
        <v>1540</v>
      </c>
      <c r="I1914" s="22" t="s">
        <v>1540</v>
      </c>
      <c r="J1914" s="22" t="s">
        <v>1543</v>
      </c>
      <c r="K1914" s="20" t="str">
        <f>IF(Tabela813[[#This Row],[C]]&lt;&gt;"",IF(Tabela813[[#This Row],[RED]]&lt;&gt;"",(Tabela813[[#This Row],[RED]] &amp; "."),"") &amp; CONCATENATE(Tabela813[[#This Row],[C]],".",Tabela813[[#This Row],[O]],".",Tabela813[[#This Row],[E]],".",Tabela813[[#This Row],[D1]],".",Tabela813[[#This Row],[D2]],".",Tabela813[[#This Row],[D3]],".",Tabela813[[#This Row],[T]],".",Tabela813[[#This Row],[D4]]),"")</f>
        <v>7.1.1.4.51.0.0.00</v>
      </c>
      <c r="L1914" s="23" t="s">
        <v>2360</v>
      </c>
      <c r="M1914" s="20" t="str">
        <f t="shared" si="40"/>
        <v>S</v>
      </c>
      <c r="N1914" s="20">
        <f>IF(VALUE(Tabela813[[#This Row],[RED]]) &gt; 0,1,0) + IF(VALUE(J1914)&gt;0,8,IF(VALUE(I1914)&gt;0,7,IF(VALUE(H1914)&gt;0,6,IF(VALUE(G1914)&gt;0,5,IF(VALUE(F1914)&gt;0,4,IF(VALUE(E1914)&gt;0,3,IF(VALUE(D1914)&gt;0,2,1)))))))</f>
        <v>5</v>
      </c>
      <c r="O1914" s="22" t="s">
        <v>55</v>
      </c>
      <c r="P1914" s="1" t="s">
        <v>70</v>
      </c>
      <c r="Q1914" s="1"/>
      <c r="R1914" s="39"/>
      <c r="S1914" s="154" t="s">
        <v>158</v>
      </c>
      <c r="T1914" s="7" t="str">
        <f>Tabela813[[#This Row],[NR]]&amp;" - "&amp;Tabela813[[#This Row],[Especificação]]</f>
        <v>7.1.1.4.51.0.0.00 - Impostos sobre Serviços - Intra OFSS</v>
      </c>
    </row>
    <row r="1915" spans="1:20" ht="45" x14ac:dyDescent="0.25">
      <c r="A1915" s="196"/>
      <c r="B1915" s="51"/>
      <c r="C1915" s="22" t="s">
        <v>1544</v>
      </c>
      <c r="D1915" s="22" t="s">
        <v>1537</v>
      </c>
      <c r="E1915" s="22" t="s">
        <v>1537</v>
      </c>
      <c r="F1915" s="22" t="s">
        <v>1547</v>
      </c>
      <c r="G1915" s="22" t="s">
        <v>1575</v>
      </c>
      <c r="H1915" s="22" t="s">
        <v>1537</v>
      </c>
      <c r="I1915" s="22" t="s">
        <v>1540</v>
      </c>
      <c r="J1915" s="22" t="s">
        <v>1543</v>
      </c>
      <c r="K1915" s="20" t="str">
        <f>IF(Tabela813[[#This Row],[C]]&lt;&gt;"",IF(Tabela813[[#This Row],[RED]]&lt;&gt;"",(Tabela813[[#This Row],[RED]] &amp; "."),"") &amp; CONCATENATE(Tabela813[[#This Row],[C]],".",Tabela813[[#This Row],[O]],".",Tabela813[[#This Row],[E]],".",Tabela813[[#This Row],[D1]],".",Tabela813[[#This Row],[D2]],".",Tabela813[[#This Row],[D3]],".",Tabela813[[#This Row],[T]],".",Tabela813[[#This Row],[D4]]),"")</f>
        <v>7.1.1.4.51.1.0.00</v>
      </c>
      <c r="L1915" s="23" t="s">
        <v>6291</v>
      </c>
      <c r="M1915" s="20" t="str">
        <f t="shared" si="40"/>
        <v>S</v>
      </c>
      <c r="N1915" s="20">
        <f>IF(VALUE(Tabela813[[#This Row],[RED]]) &gt; 0,1,0) + IF(VALUE(J1915)&gt;0,8,IF(VALUE(I1915)&gt;0,7,IF(VALUE(H1915)&gt;0,6,IF(VALUE(G1915)&gt;0,5,IF(VALUE(F1915)&gt;0,4,IF(VALUE(E1915)&gt;0,3,IF(VALUE(D1915)&gt;0,2,1)))))))</f>
        <v>6</v>
      </c>
      <c r="O1915" s="22" t="s">
        <v>55</v>
      </c>
      <c r="P1915" s="1" t="s">
        <v>71</v>
      </c>
      <c r="Q1915" s="1"/>
      <c r="R1915" s="39"/>
      <c r="S1915" s="154" t="s">
        <v>158</v>
      </c>
      <c r="T1915" s="7" t="str">
        <f>Tabela813[[#This Row],[NR]]&amp;" - "&amp;Tabela813[[#This Row],[Especificação]]</f>
        <v>7.1.1.4.51.1.0.00 - Imposto sobre Serviços de Qualquer Natureza - ISSQN - Intra OFSS</v>
      </c>
    </row>
    <row r="1916" spans="1:20" ht="45" x14ac:dyDescent="0.25">
      <c r="A1916" s="196"/>
      <c r="B1916" s="51"/>
      <c r="C1916" s="22" t="s">
        <v>1544</v>
      </c>
      <c r="D1916" s="22" t="s">
        <v>1537</v>
      </c>
      <c r="E1916" s="22" t="s">
        <v>1537</v>
      </c>
      <c r="F1916" s="22" t="s">
        <v>1547</v>
      </c>
      <c r="G1916" s="22" t="s">
        <v>1575</v>
      </c>
      <c r="H1916" s="22" t="s">
        <v>1537</v>
      </c>
      <c r="I1916" s="22" t="s">
        <v>1537</v>
      </c>
      <c r="J1916" s="22" t="s">
        <v>1543</v>
      </c>
      <c r="K1916" s="20" t="str">
        <f>IF(Tabela813[[#This Row],[C]]&lt;&gt;"",IF(Tabela813[[#This Row],[RED]]&lt;&gt;"",(Tabela813[[#This Row],[RED]] &amp; "."),"") &amp; CONCATENATE(Tabela813[[#This Row],[C]],".",Tabela813[[#This Row],[O]],".",Tabela813[[#This Row],[E]],".",Tabela813[[#This Row],[D1]],".",Tabela813[[#This Row],[D2]],".",Tabela813[[#This Row],[D3]],".",Tabela813[[#This Row],[T]],".",Tabela813[[#This Row],[D4]]),"")</f>
        <v>7.1.1.4.51.1.1.00</v>
      </c>
      <c r="L1916" s="23" t="s">
        <v>6292</v>
      </c>
      <c r="M1916" s="20" t="str">
        <f t="shared" si="40"/>
        <v>A</v>
      </c>
      <c r="N1916" s="20">
        <f>IF(VALUE(Tabela813[[#This Row],[RED]]) &gt; 0,1,0) + IF(VALUE(J1916)&gt;0,8,IF(VALUE(I1916)&gt;0,7,IF(VALUE(H1916)&gt;0,6,IF(VALUE(G1916)&gt;0,5,IF(VALUE(F1916)&gt;0,4,IF(VALUE(E1916)&gt;0,3,IF(VALUE(D1916)&gt;0,2,1)))))))</f>
        <v>7</v>
      </c>
      <c r="O1916" s="22" t="s">
        <v>55</v>
      </c>
      <c r="P1916" s="1" t="s">
        <v>71</v>
      </c>
      <c r="Q1916" s="1"/>
      <c r="R1916" s="39"/>
      <c r="S1916" s="154" t="s">
        <v>158</v>
      </c>
      <c r="T1916" s="7" t="str">
        <f>Tabela813[[#This Row],[NR]]&amp;" - "&amp;Tabela813[[#This Row],[Especificação]]</f>
        <v>7.1.1.4.51.1.1.00 - Imposto sobre Serviços de Qualquer Natureza - ISSQN - Principal - Intra OFSS</v>
      </c>
    </row>
    <row r="1917" spans="1:20" ht="45" x14ac:dyDescent="0.25">
      <c r="A1917" s="196"/>
      <c r="B1917" s="51"/>
      <c r="C1917" s="22" t="s">
        <v>1544</v>
      </c>
      <c r="D1917" s="22" t="s">
        <v>1537</v>
      </c>
      <c r="E1917" s="22" t="s">
        <v>1537</v>
      </c>
      <c r="F1917" s="22" t="s">
        <v>1547</v>
      </c>
      <c r="G1917" s="22" t="s">
        <v>1575</v>
      </c>
      <c r="H1917" s="22" t="s">
        <v>1537</v>
      </c>
      <c r="I1917" s="22" t="s">
        <v>1546</v>
      </c>
      <c r="J1917" s="22" t="s">
        <v>1543</v>
      </c>
      <c r="K1917" s="20" t="str">
        <f>IF(Tabela813[[#This Row],[C]]&lt;&gt;"",IF(Tabela813[[#This Row],[RED]]&lt;&gt;"",(Tabela813[[#This Row],[RED]] &amp; "."),"") &amp; CONCATENATE(Tabela813[[#This Row],[C]],".",Tabela813[[#This Row],[O]],".",Tabela813[[#This Row],[E]],".",Tabela813[[#This Row],[D1]],".",Tabela813[[#This Row],[D2]],".",Tabela813[[#This Row],[D3]],".",Tabela813[[#This Row],[T]],".",Tabela813[[#This Row],[D4]]),"")</f>
        <v>7.1.1.4.51.1.2.00</v>
      </c>
      <c r="L1917" s="23" t="s">
        <v>6293</v>
      </c>
      <c r="M1917" s="20" t="str">
        <f t="shared" si="40"/>
        <v>A</v>
      </c>
      <c r="N1917" s="20">
        <f>IF(VALUE(Tabela813[[#This Row],[RED]]) &gt; 0,1,0) + IF(VALUE(J1917)&gt;0,8,IF(VALUE(I1917)&gt;0,7,IF(VALUE(H1917)&gt;0,6,IF(VALUE(G1917)&gt;0,5,IF(VALUE(F1917)&gt;0,4,IF(VALUE(E1917)&gt;0,3,IF(VALUE(D1917)&gt;0,2,1)))))))</f>
        <v>7</v>
      </c>
      <c r="O1917" s="22" t="s">
        <v>55</v>
      </c>
      <c r="P1917" s="1" t="s">
        <v>71</v>
      </c>
      <c r="Q1917" s="1"/>
      <c r="R1917" s="39"/>
      <c r="S1917" s="154" t="s">
        <v>158</v>
      </c>
      <c r="T1917" s="7" t="str">
        <f>Tabela813[[#This Row],[NR]]&amp;" - "&amp;Tabela813[[#This Row],[Especificação]]</f>
        <v>7.1.1.4.51.1.2.00 - Imposto sobre Serviços de Qualquer Natureza - ISSQN - Multas e Juros de Mora - Intra OFSS</v>
      </c>
    </row>
    <row r="1918" spans="1:20" ht="45" x14ac:dyDescent="0.25">
      <c r="A1918" s="196"/>
      <c r="B1918" s="51"/>
      <c r="C1918" s="22" t="s">
        <v>1544</v>
      </c>
      <c r="D1918" s="22" t="s">
        <v>1537</v>
      </c>
      <c r="E1918" s="22" t="s">
        <v>1537</v>
      </c>
      <c r="F1918" s="22" t="s">
        <v>1547</v>
      </c>
      <c r="G1918" s="22" t="s">
        <v>1575</v>
      </c>
      <c r="H1918" s="22" t="s">
        <v>1537</v>
      </c>
      <c r="I1918" s="22" t="s">
        <v>1538</v>
      </c>
      <c r="J1918" s="22" t="s">
        <v>1543</v>
      </c>
      <c r="K1918" s="20" t="str">
        <f>IF(Tabela813[[#This Row],[C]]&lt;&gt;"",IF(Tabela813[[#This Row],[RED]]&lt;&gt;"",(Tabela813[[#This Row],[RED]] &amp; "."),"") &amp; CONCATENATE(Tabela813[[#This Row],[C]],".",Tabela813[[#This Row],[O]],".",Tabela813[[#This Row],[E]],".",Tabela813[[#This Row],[D1]],".",Tabela813[[#This Row],[D2]],".",Tabela813[[#This Row],[D3]],".",Tabela813[[#This Row],[T]],".",Tabela813[[#This Row],[D4]]),"")</f>
        <v>7.1.1.4.51.1.3.00</v>
      </c>
      <c r="L1918" s="23" t="s">
        <v>6294</v>
      </c>
      <c r="M1918" s="20" t="str">
        <f t="shared" si="40"/>
        <v>A</v>
      </c>
      <c r="N1918" s="20">
        <f>IF(VALUE(Tabela813[[#This Row],[RED]]) &gt; 0,1,0) + IF(VALUE(J1918)&gt;0,8,IF(VALUE(I1918)&gt;0,7,IF(VALUE(H1918)&gt;0,6,IF(VALUE(G1918)&gt;0,5,IF(VALUE(F1918)&gt;0,4,IF(VALUE(E1918)&gt;0,3,IF(VALUE(D1918)&gt;0,2,1)))))))</f>
        <v>7</v>
      </c>
      <c r="O1918" s="22" t="s">
        <v>55</v>
      </c>
      <c r="P1918" s="1" t="s">
        <v>71</v>
      </c>
      <c r="Q1918" s="1"/>
      <c r="R1918" s="39"/>
      <c r="S1918" s="154" t="s">
        <v>158</v>
      </c>
      <c r="T1918" s="7" t="str">
        <f>Tabela813[[#This Row],[NR]]&amp;" - "&amp;Tabela813[[#This Row],[Especificação]]</f>
        <v>7.1.1.4.51.1.3.00 - Imposto sobre Serviços de Qualquer Natureza - ISSQN - Dívida Ativa - Intra OFSS</v>
      </c>
    </row>
    <row r="1919" spans="1:20" ht="45" x14ac:dyDescent="0.25">
      <c r="A1919" s="179"/>
      <c r="B1919" s="51"/>
      <c r="C1919" s="22" t="s">
        <v>1544</v>
      </c>
      <c r="D1919" s="22" t="s">
        <v>1537</v>
      </c>
      <c r="E1919" s="22" t="s">
        <v>1537</v>
      </c>
      <c r="F1919" s="22" t="s">
        <v>1547</v>
      </c>
      <c r="G1919" s="22" t="s">
        <v>1575</v>
      </c>
      <c r="H1919" s="22" t="s">
        <v>1537</v>
      </c>
      <c r="I1919" s="22" t="s">
        <v>1547</v>
      </c>
      <c r="J1919" s="22" t="s">
        <v>1543</v>
      </c>
      <c r="K1919" s="20" t="str">
        <f>IF(Tabela813[[#This Row],[C]]&lt;&gt;"",IF(Tabela813[[#This Row],[RED]]&lt;&gt;"",(Tabela813[[#This Row],[RED]] &amp; "."),"") &amp; CONCATENATE(Tabela813[[#This Row],[C]],".",Tabela813[[#This Row],[O]],".",Tabela813[[#This Row],[E]],".",Tabela813[[#This Row],[D1]],".",Tabela813[[#This Row],[D2]],".",Tabela813[[#This Row],[D3]],".",Tabela813[[#This Row],[T]],".",Tabela813[[#This Row],[D4]]),"")</f>
        <v>7.1.1.4.51.1.4.00</v>
      </c>
      <c r="L1919" s="23" t="s">
        <v>6295</v>
      </c>
      <c r="M1919" s="20" t="str">
        <f t="shared" si="40"/>
        <v>A</v>
      </c>
      <c r="N1919" s="20">
        <f>IF(VALUE(Tabela813[[#This Row],[RED]]) &gt; 0,1,0) + IF(VALUE(J1919)&gt;0,8,IF(VALUE(I1919)&gt;0,7,IF(VALUE(H1919)&gt;0,6,IF(VALUE(G1919)&gt;0,5,IF(VALUE(F1919)&gt;0,4,IF(VALUE(E1919)&gt;0,3,IF(VALUE(D1919)&gt;0,2,1)))))))</f>
        <v>7</v>
      </c>
      <c r="O1919" s="22" t="s">
        <v>55</v>
      </c>
      <c r="P1919" s="1" t="s">
        <v>71</v>
      </c>
      <c r="Q1919" s="1"/>
      <c r="R1919" s="39"/>
      <c r="S1919" s="154" t="s">
        <v>158</v>
      </c>
      <c r="T1919" s="7" t="str">
        <f>Tabela813[[#This Row],[NR]]&amp;" - "&amp;Tabela813[[#This Row],[Especificação]]</f>
        <v>7.1.1.4.51.1.4.00 - Imposto sobre Serviços de Qualquer Natureza - ISSQN - Dívida Ativa - Multas e Juros de Mora da Dívida Ativa - Intra OFSS</v>
      </c>
    </row>
    <row r="1920" spans="1:20" ht="45" x14ac:dyDescent="0.25">
      <c r="A1920" s="179"/>
      <c r="B1920" s="51"/>
      <c r="C1920" s="22" t="s">
        <v>1544</v>
      </c>
      <c r="D1920" s="22" t="s">
        <v>1537</v>
      </c>
      <c r="E1920" s="22" t="s">
        <v>1537</v>
      </c>
      <c r="F1920" s="22" t="s">
        <v>1547</v>
      </c>
      <c r="G1920" s="22" t="s">
        <v>1575</v>
      </c>
      <c r="H1920" s="22" t="s">
        <v>1537</v>
      </c>
      <c r="I1920" s="22" t="s">
        <v>1548</v>
      </c>
      <c r="J1920" s="22" t="s">
        <v>1543</v>
      </c>
      <c r="K1920" s="20" t="str">
        <f>IF(Tabela813[[#This Row],[C]]&lt;&gt;"",IF(Tabela813[[#This Row],[RED]]&lt;&gt;"",(Tabela813[[#This Row],[RED]] &amp; "."),"") &amp; CONCATENATE(Tabela813[[#This Row],[C]],".",Tabela813[[#This Row],[O]],".",Tabela813[[#This Row],[E]],".",Tabela813[[#This Row],[D1]],".",Tabela813[[#This Row],[D2]],".",Tabela813[[#This Row],[D3]],".",Tabela813[[#This Row],[T]],".",Tabela813[[#This Row],[D4]]),"")</f>
        <v>7.1.1.4.51.1.5.00</v>
      </c>
      <c r="L1920" s="23" t="s">
        <v>6296</v>
      </c>
      <c r="M1920" s="20" t="str">
        <f t="shared" si="40"/>
        <v>A</v>
      </c>
      <c r="N1920" s="20">
        <f>IF(VALUE(Tabela813[[#This Row],[RED]]) &gt; 0,1,0) + IF(VALUE(J1920)&gt;0,8,IF(VALUE(I1920)&gt;0,7,IF(VALUE(H1920)&gt;0,6,IF(VALUE(G1920)&gt;0,5,IF(VALUE(F1920)&gt;0,4,IF(VALUE(E1920)&gt;0,3,IF(VALUE(D1920)&gt;0,2,1)))))))</f>
        <v>7</v>
      </c>
      <c r="O1920" s="22" t="s">
        <v>55</v>
      </c>
      <c r="P1920" s="1" t="s">
        <v>71</v>
      </c>
      <c r="Q1920" s="1"/>
      <c r="R1920" s="39"/>
      <c r="S1920" s="154" t="s">
        <v>158</v>
      </c>
      <c r="T1920" s="7" t="str">
        <f>Tabela813[[#This Row],[NR]]&amp;" - "&amp;Tabela813[[#This Row],[Especificação]]</f>
        <v>7.1.1.4.51.1.5.00 - Imposto sobre Serviços de Qualquer Natureza - ISSQN - Multas - Intra OFSS</v>
      </c>
    </row>
    <row r="1921" spans="1:20" ht="45" x14ac:dyDescent="0.25">
      <c r="A1921" s="179"/>
      <c r="B1921" s="51"/>
      <c r="C1921" s="22" t="s">
        <v>1544</v>
      </c>
      <c r="D1921" s="22" t="s">
        <v>1537</v>
      </c>
      <c r="E1921" s="22" t="s">
        <v>1537</v>
      </c>
      <c r="F1921" s="22" t="s">
        <v>1547</v>
      </c>
      <c r="G1921" s="22" t="s">
        <v>1575</v>
      </c>
      <c r="H1921" s="22" t="s">
        <v>1537</v>
      </c>
      <c r="I1921" s="22" t="s">
        <v>1542</v>
      </c>
      <c r="J1921" s="22" t="s">
        <v>1543</v>
      </c>
      <c r="K1921" s="20" t="str">
        <f>IF(Tabela813[[#This Row],[C]]&lt;&gt;"",IF(Tabela813[[#This Row],[RED]]&lt;&gt;"",(Tabela813[[#This Row],[RED]] &amp; "."),"") &amp; CONCATENATE(Tabela813[[#This Row],[C]],".",Tabela813[[#This Row],[O]],".",Tabela813[[#This Row],[E]],".",Tabela813[[#This Row],[D1]],".",Tabela813[[#This Row],[D2]],".",Tabela813[[#This Row],[D3]],".",Tabela813[[#This Row],[T]],".",Tabela813[[#This Row],[D4]]),"")</f>
        <v>7.1.1.4.51.1.6.00</v>
      </c>
      <c r="L1921" s="23" t="s">
        <v>6297</v>
      </c>
      <c r="M1921" s="20" t="str">
        <f t="shared" si="40"/>
        <v>A</v>
      </c>
      <c r="N1921" s="20">
        <f>IF(VALUE(Tabela813[[#This Row],[RED]]) &gt; 0,1,0) + IF(VALUE(J1921)&gt;0,8,IF(VALUE(I1921)&gt;0,7,IF(VALUE(H1921)&gt;0,6,IF(VALUE(G1921)&gt;0,5,IF(VALUE(F1921)&gt;0,4,IF(VALUE(E1921)&gt;0,3,IF(VALUE(D1921)&gt;0,2,1)))))))</f>
        <v>7</v>
      </c>
      <c r="O1921" s="22" t="s">
        <v>55</v>
      </c>
      <c r="P1921" s="1" t="s">
        <v>71</v>
      </c>
      <c r="Q1921" s="1"/>
      <c r="R1921" s="39"/>
      <c r="S1921" s="154" t="s">
        <v>158</v>
      </c>
      <c r="T1921" s="7" t="str">
        <f>Tabela813[[#This Row],[NR]]&amp;" - "&amp;Tabela813[[#This Row],[Especificação]]</f>
        <v>7.1.1.4.51.1.6.00 - Imposto sobre Serviços de Qualquer Natureza - ISSQN - Juros de Mora - Intra OFSS</v>
      </c>
    </row>
    <row r="1922" spans="1:20" ht="45" x14ac:dyDescent="0.25">
      <c r="A1922" s="179"/>
      <c r="B1922" s="51"/>
      <c r="C1922" s="22" t="s">
        <v>1544</v>
      </c>
      <c r="D1922" s="22" t="s">
        <v>1537</v>
      </c>
      <c r="E1922" s="22" t="s">
        <v>1537</v>
      </c>
      <c r="F1922" s="22" t="s">
        <v>1547</v>
      </c>
      <c r="G1922" s="22" t="s">
        <v>1575</v>
      </c>
      <c r="H1922" s="22" t="s">
        <v>1537</v>
      </c>
      <c r="I1922" s="22" t="s">
        <v>1544</v>
      </c>
      <c r="J1922" s="22" t="s">
        <v>1543</v>
      </c>
      <c r="K1922" s="20" t="str">
        <f>IF(Tabela813[[#This Row],[C]]&lt;&gt;"",IF(Tabela813[[#This Row],[RED]]&lt;&gt;"",(Tabela813[[#This Row],[RED]] &amp; "."),"") &amp; CONCATENATE(Tabela813[[#This Row],[C]],".",Tabela813[[#This Row],[O]],".",Tabela813[[#This Row],[E]],".",Tabela813[[#This Row],[D1]],".",Tabela813[[#This Row],[D2]],".",Tabela813[[#This Row],[D3]],".",Tabela813[[#This Row],[T]],".",Tabela813[[#This Row],[D4]]),"")</f>
        <v>7.1.1.4.51.1.7.00</v>
      </c>
      <c r="L1922" s="23" t="s">
        <v>6298</v>
      </c>
      <c r="M1922" s="20" t="str">
        <f t="shared" si="40"/>
        <v>A</v>
      </c>
      <c r="N1922" s="20">
        <f>IF(VALUE(Tabela813[[#This Row],[RED]]) &gt; 0,1,0) + IF(VALUE(J1922)&gt;0,8,IF(VALUE(I1922)&gt;0,7,IF(VALUE(H1922)&gt;0,6,IF(VALUE(G1922)&gt;0,5,IF(VALUE(F1922)&gt;0,4,IF(VALUE(E1922)&gt;0,3,IF(VALUE(D1922)&gt;0,2,1)))))))</f>
        <v>7</v>
      </c>
      <c r="O1922" s="22" t="s">
        <v>55</v>
      </c>
      <c r="P1922" s="1" t="s">
        <v>71</v>
      </c>
      <c r="Q1922" s="1"/>
      <c r="R1922" s="39"/>
      <c r="S1922" s="154" t="s">
        <v>158</v>
      </c>
      <c r="T1922" s="7" t="str">
        <f>Tabela813[[#This Row],[NR]]&amp;" - "&amp;Tabela813[[#This Row],[Especificação]]</f>
        <v>7.1.1.4.51.1.7.00 - Imposto sobre Serviços de Qualquer Natureza - ISSQN - Dívida Ativa - Multas da Dívida Ativa - Intra OFSS</v>
      </c>
    </row>
    <row r="1923" spans="1:20" ht="45" x14ac:dyDescent="0.25">
      <c r="A1923" s="179"/>
      <c r="B1923" s="51"/>
      <c r="C1923" s="22" t="s">
        <v>1544</v>
      </c>
      <c r="D1923" s="22" t="s">
        <v>1537</v>
      </c>
      <c r="E1923" s="22" t="s">
        <v>1537</v>
      </c>
      <c r="F1923" s="22" t="s">
        <v>1547</v>
      </c>
      <c r="G1923" s="22" t="s">
        <v>1575</v>
      </c>
      <c r="H1923" s="22" t="s">
        <v>1537</v>
      </c>
      <c r="I1923" s="22" t="s">
        <v>1545</v>
      </c>
      <c r="J1923" s="22" t="s">
        <v>1543</v>
      </c>
      <c r="K1923" s="20" t="str">
        <f>IF(Tabela813[[#This Row],[C]]&lt;&gt;"",IF(Tabela813[[#This Row],[RED]]&lt;&gt;"",(Tabela813[[#This Row],[RED]] &amp; "."),"") &amp; CONCATENATE(Tabela813[[#This Row],[C]],".",Tabela813[[#This Row],[O]],".",Tabela813[[#This Row],[E]],".",Tabela813[[#This Row],[D1]],".",Tabela813[[#This Row],[D2]],".",Tabela813[[#This Row],[D3]],".",Tabela813[[#This Row],[T]],".",Tabela813[[#This Row],[D4]]),"")</f>
        <v>7.1.1.4.51.1.8.00</v>
      </c>
      <c r="L1923" s="23" t="s">
        <v>6299</v>
      </c>
      <c r="M1923" s="20" t="str">
        <f t="shared" si="40"/>
        <v>A</v>
      </c>
      <c r="N1923" s="20">
        <f>IF(VALUE(Tabela813[[#This Row],[RED]]) &gt; 0,1,0) + IF(VALUE(J1923)&gt;0,8,IF(VALUE(I1923)&gt;0,7,IF(VALUE(H1923)&gt;0,6,IF(VALUE(G1923)&gt;0,5,IF(VALUE(F1923)&gt;0,4,IF(VALUE(E1923)&gt;0,3,IF(VALUE(D1923)&gt;0,2,1)))))))</f>
        <v>7</v>
      </c>
      <c r="O1923" s="22" t="s">
        <v>55</v>
      </c>
      <c r="P1923" s="1" t="s">
        <v>71</v>
      </c>
      <c r="Q1923" s="1"/>
      <c r="R1923" s="39"/>
      <c r="S1923" s="154" t="s">
        <v>158</v>
      </c>
      <c r="T1923" s="7" t="str">
        <f>Tabela813[[#This Row],[NR]]&amp;" - "&amp;Tabela813[[#This Row],[Especificação]]</f>
        <v>7.1.1.4.51.1.8.00 - Imposto sobre Serviços de Qualquer Natureza - ISSQN - Juros de Mora da Dívida Ativa - Intra OFSS</v>
      </c>
    </row>
    <row r="1924" spans="1:20" x14ac:dyDescent="0.25">
      <c r="A1924" s="179"/>
      <c r="B1924" s="51"/>
      <c r="C1924" s="22" t="s">
        <v>1544</v>
      </c>
      <c r="D1924" s="22" t="s">
        <v>1537</v>
      </c>
      <c r="E1924" s="22" t="s">
        <v>1537</v>
      </c>
      <c r="F1924" s="22" t="s">
        <v>1549</v>
      </c>
      <c r="G1924" s="22" t="s">
        <v>1543</v>
      </c>
      <c r="H1924" s="22" t="s">
        <v>1540</v>
      </c>
      <c r="I1924" s="22" t="s">
        <v>1540</v>
      </c>
      <c r="J1924" s="22" t="s">
        <v>1543</v>
      </c>
      <c r="K1924" s="20" t="str">
        <f>IF(Tabela813[[#This Row],[C]]&lt;&gt;"",IF(Tabela813[[#This Row],[RED]]&lt;&gt;"",(Tabela813[[#This Row],[RED]] &amp; "."),"") &amp; CONCATENATE(Tabela813[[#This Row],[C]],".",Tabela813[[#This Row],[O]],".",Tabela813[[#This Row],[E]],".",Tabela813[[#This Row],[D1]],".",Tabela813[[#This Row],[D2]],".",Tabela813[[#This Row],[D3]],".",Tabela813[[#This Row],[T]],".",Tabela813[[#This Row],[D4]]),"")</f>
        <v>7.1.1.9.00.0.0.00</v>
      </c>
      <c r="L1924" s="23" t="s">
        <v>2361</v>
      </c>
      <c r="M1924" s="20" t="str">
        <f t="shared" si="40"/>
        <v>S</v>
      </c>
      <c r="N1924" s="20">
        <f>IF(VALUE(Tabela813[[#This Row],[RED]]) &gt; 0,1,0) + IF(VALUE(J1924)&gt;0,8,IF(VALUE(I1924)&gt;0,7,IF(VALUE(H1924)&gt;0,6,IF(VALUE(G1924)&gt;0,5,IF(VALUE(F1924)&gt;0,4,IF(VALUE(E1924)&gt;0,3,IF(VALUE(D1924)&gt;0,2,1)))))))</f>
        <v>4</v>
      </c>
      <c r="O1924" s="22" t="s">
        <v>45</v>
      </c>
      <c r="P1924" s="1" t="s">
        <v>77</v>
      </c>
      <c r="Q1924" s="1"/>
      <c r="R1924" s="39"/>
      <c r="S1924" s="154" t="s">
        <v>158</v>
      </c>
      <c r="T1924" s="7" t="str">
        <f>Tabela813[[#This Row],[NR]]&amp;" - "&amp;Tabela813[[#This Row],[Especificação]]</f>
        <v>7.1.1.9.00.0.0.00 - Outros Impostos - Intra OFSS</v>
      </c>
    </row>
    <row r="1925" spans="1:20" x14ac:dyDescent="0.25">
      <c r="A1925" s="179"/>
      <c r="B1925" s="51"/>
      <c r="C1925" s="22" t="s">
        <v>1544</v>
      </c>
      <c r="D1925" s="22" t="s">
        <v>1537</v>
      </c>
      <c r="E1925" s="22" t="s">
        <v>1537</v>
      </c>
      <c r="F1925" s="22" t="s">
        <v>1549</v>
      </c>
      <c r="G1925" s="22" t="s">
        <v>1553</v>
      </c>
      <c r="H1925" s="22" t="s">
        <v>1540</v>
      </c>
      <c r="I1925" s="22" t="s">
        <v>1540</v>
      </c>
      <c r="J1925" s="22" t="s">
        <v>1543</v>
      </c>
      <c r="K1925" s="20" t="str">
        <f>IF(Tabela813[[#This Row],[C]]&lt;&gt;"",IF(Tabela813[[#This Row],[RED]]&lt;&gt;"",(Tabela813[[#This Row],[RED]] &amp; "."),"") &amp; CONCATENATE(Tabela813[[#This Row],[C]],".",Tabela813[[#This Row],[O]],".",Tabela813[[#This Row],[E]],".",Tabela813[[#This Row],[D1]],".",Tabela813[[#This Row],[D2]],".",Tabela813[[#This Row],[D3]],".",Tabela813[[#This Row],[T]],".",Tabela813[[#This Row],[D4]]),"")</f>
        <v>7.1.1.9.99.0.0.00</v>
      </c>
      <c r="L1925" s="23" t="s">
        <v>2361</v>
      </c>
      <c r="M1925" s="20" t="str">
        <f t="shared" si="40"/>
        <v>S</v>
      </c>
      <c r="N1925" s="20">
        <f>IF(VALUE(Tabela813[[#This Row],[RED]]) &gt; 0,1,0) + IF(VALUE(J1925)&gt;0,8,IF(VALUE(I1925)&gt;0,7,IF(VALUE(H1925)&gt;0,6,IF(VALUE(G1925)&gt;0,5,IF(VALUE(F1925)&gt;0,4,IF(VALUE(E1925)&gt;0,3,IF(VALUE(D1925)&gt;0,2,1)))))))</f>
        <v>5</v>
      </c>
      <c r="O1925" s="22" t="s">
        <v>51</v>
      </c>
      <c r="P1925" s="1" t="s">
        <v>78</v>
      </c>
      <c r="Q1925" s="1"/>
      <c r="R1925" s="39"/>
      <c r="S1925" s="154" t="s">
        <v>158</v>
      </c>
      <c r="T1925" s="7" t="str">
        <f>Tabela813[[#This Row],[NR]]&amp;" - "&amp;Tabela813[[#This Row],[Especificação]]</f>
        <v>7.1.1.9.99.0.0.00 - Outros Impostos - Intra OFSS</v>
      </c>
    </row>
    <row r="1926" spans="1:20" x14ac:dyDescent="0.25">
      <c r="A1926" s="179"/>
      <c r="B1926" s="51"/>
      <c r="C1926" s="22" t="s">
        <v>1544</v>
      </c>
      <c r="D1926" s="22" t="s">
        <v>1537</v>
      </c>
      <c r="E1926" s="22" t="s">
        <v>1537</v>
      </c>
      <c r="F1926" s="22" t="s">
        <v>1549</v>
      </c>
      <c r="G1926" s="22" t="s">
        <v>1553</v>
      </c>
      <c r="H1926" s="22" t="s">
        <v>1540</v>
      </c>
      <c r="I1926" s="22" t="s">
        <v>1537</v>
      </c>
      <c r="J1926" s="22" t="s">
        <v>1543</v>
      </c>
      <c r="K1926" s="20" t="str">
        <f>IF(Tabela813[[#This Row],[C]]&lt;&gt;"",IF(Tabela813[[#This Row],[RED]]&lt;&gt;"",(Tabela813[[#This Row],[RED]] &amp; "."),"") &amp; CONCATENATE(Tabela813[[#This Row],[C]],".",Tabela813[[#This Row],[O]],".",Tabela813[[#This Row],[E]],".",Tabela813[[#This Row],[D1]],".",Tabela813[[#This Row],[D2]],".",Tabela813[[#This Row],[D3]],".",Tabela813[[#This Row],[T]],".",Tabela813[[#This Row],[D4]]),"")</f>
        <v>7.1.1.9.99.0.1.00</v>
      </c>
      <c r="L1926" s="23" t="s">
        <v>2362</v>
      </c>
      <c r="M1926" s="20" t="str">
        <f t="shared" si="40"/>
        <v>A</v>
      </c>
      <c r="N1926" s="20">
        <f>IF(VALUE(Tabela813[[#This Row],[RED]]) &gt; 0,1,0) + IF(VALUE(J1926)&gt;0,8,IF(VALUE(I1926)&gt;0,7,IF(VALUE(H1926)&gt;0,6,IF(VALUE(G1926)&gt;0,5,IF(VALUE(F1926)&gt;0,4,IF(VALUE(E1926)&gt;0,3,IF(VALUE(D1926)&gt;0,2,1)))))))</f>
        <v>7</v>
      </c>
      <c r="O1926" s="22" t="s">
        <v>51</v>
      </c>
      <c r="P1926" s="1" t="s">
        <v>78</v>
      </c>
      <c r="Q1926" s="1"/>
      <c r="R1926" s="39"/>
      <c r="S1926" s="154" t="s">
        <v>158</v>
      </c>
      <c r="T1926" s="7" t="str">
        <f>Tabela813[[#This Row],[NR]]&amp;" - "&amp;Tabela813[[#This Row],[Especificação]]</f>
        <v>7.1.1.9.99.0.1.00 - Outros Impostos - Principal - Intra OFSS</v>
      </c>
    </row>
    <row r="1927" spans="1:20" x14ac:dyDescent="0.25">
      <c r="A1927" s="179"/>
      <c r="B1927" s="51"/>
      <c r="C1927" s="22" t="s">
        <v>1544</v>
      </c>
      <c r="D1927" s="22" t="s">
        <v>1537</v>
      </c>
      <c r="E1927" s="22" t="s">
        <v>1537</v>
      </c>
      <c r="F1927" s="22" t="s">
        <v>1549</v>
      </c>
      <c r="G1927" s="22" t="s">
        <v>1553</v>
      </c>
      <c r="H1927" s="22" t="s">
        <v>1540</v>
      </c>
      <c r="I1927" s="22" t="s">
        <v>1546</v>
      </c>
      <c r="J1927" s="22" t="s">
        <v>1543</v>
      </c>
      <c r="K1927" s="20" t="str">
        <f>IF(Tabela813[[#This Row],[C]]&lt;&gt;"",IF(Tabela813[[#This Row],[RED]]&lt;&gt;"",(Tabela813[[#This Row],[RED]] &amp; "."),"") &amp; CONCATENATE(Tabela813[[#This Row],[C]],".",Tabela813[[#This Row],[O]],".",Tabela813[[#This Row],[E]],".",Tabela813[[#This Row],[D1]],".",Tabela813[[#This Row],[D2]],".",Tabela813[[#This Row],[D3]],".",Tabela813[[#This Row],[T]],".",Tabela813[[#This Row],[D4]]),"")</f>
        <v>7.1.1.9.99.0.2.00</v>
      </c>
      <c r="L1927" s="23" t="s">
        <v>2363</v>
      </c>
      <c r="M1927" s="20" t="str">
        <f t="shared" si="40"/>
        <v>A</v>
      </c>
      <c r="N1927" s="20">
        <f>IF(VALUE(Tabela813[[#This Row],[RED]]) &gt; 0,1,0) + IF(VALUE(J1927)&gt;0,8,IF(VALUE(I1927)&gt;0,7,IF(VALUE(H1927)&gt;0,6,IF(VALUE(G1927)&gt;0,5,IF(VALUE(F1927)&gt;0,4,IF(VALUE(E1927)&gt;0,3,IF(VALUE(D1927)&gt;0,2,1)))))))</f>
        <v>7</v>
      </c>
      <c r="O1927" s="22" t="s">
        <v>51</v>
      </c>
      <c r="P1927" s="1" t="s">
        <v>78</v>
      </c>
      <c r="Q1927" s="1"/>
      <c r="R1927" s="39"/>
      <c r="S1927" s="154" t="s">
        <v>158</v>
      </c>
      <c r="T1927" s="7" t="str">
        <f>Tabela813[[#This Row],[NR]]&amp;" - "&amp;Tabela813[[#This Row],[Especificação]]</f>
        <v>7.1.1.9.99.0.2.00 - Outros Impostos - Multas e Juros de Mora - Intra OFSS</v>
      </c>
    </row>
    <row r="1928" spans="1:20" x14ac:dyDescent="0.25">
      <c r="A1928" s="179"/>
      <c r="B1928" s="51"/>
      <c r="C1928" s="22" t="s">
        <v>1544</v>
      </c>
      <c r="D1928" s="22" t="s">
        <v>1537</v>
      </c>
      <c r="E1928" s="22" t="s">
        <v>1537</v>
      </c>
      <c r="F1928" s="22" t="s">
        <v>1549</v>
      </c>
      <c r="G1928" s="22" t="s">
        <v>1553</v>
      </c>
      <c r="H1928" s="22" t="s">
        <v>1540</v>
      </c>
      <c r="I1928" s="22" t="s">
        <v>1538</v>
      </c>
      <c r="J1928" s="22" t="s">
        <v>1543</v>
      </c>
      <c r="K1928" s="20" t="str">
        <f>IF(Tabela813[[#This Row],[C]]&lt;&gt;"",IF(Tabela813[[#This Row],[RED]]&lt;&gt;"",(Tabela813[[#This Row],[RED]] &amp; "."),"") &amp; CONCATENATE(Tabela813[[#This Row],[C]],".",Tabela813[[#This Row],[O]],".",Tabela813[[#This Row],[E]],".",Tabela813[[#This Row],[D1]],".",Tabela813[[#This Row],[D2]],".",Tabela813[[#This Row],[D3]],".",Tabela813[[#This Row],[T]],".",Tabela813[[#This Row],[D4]]),"")</f>
        <v>7.1.1.9.99.0.3.00</v>
      </c>
      <c r="L1928" s="23" t="s">
        <v>2364</v>
      </c>
      <c r="M1928" s="20" t="str">
        <f t="shared" si="40"/>
        <v>A</v>
      </c>
      <c r="N1928" s="20">
        <f>IF(VALUE(Tabela813[[#This Row],[RED]]) &gt; 0,1,0) + IF(VALUE(J1928)&gt;0,8,IF(VALUE(I1928)&gt;0,7,IF(VALUE(H1928)&gt;0,6,IF(VALUE(G1928)&gt;0,5,IF(VALUE(F1928)&gt;0,4,IF(VALUE(E1928)&gt;0,3,IF(VALUE(D1928)&gt;0,2,1)))))))</f>
        <v>7</v>
      </c>
      <c r="O1928" s="22" t="s">
        <v>51</v>
      </c>
      <c r="P1928" s="1" t="s">
        <v>78</v>
      </c>
      <c r="Q1928" s="1"/>
      <c r="R1928" s="39"/>
      <c r="S1928" s="154" t="s">
        <v>158</v>
      </c>
      <c r="T1928" s="7" t="str">
        <f>Tabela813[[#This Row],[NR]]&amp;" - "&amp;Tabela813[[#This Row],[Especificação]]</f>
        <v>7.1.1.9.99.0.3.00 - Outros Impostos - Dívida Ativa - Intra OFSS</v>
      </c>
    </row>
    <row r="1929" spans="1:20" ht="30" x14ac:dyDescent="0.25">
      <c r="A1929" s="179"/>
      <c r="B1929" s="51"/>
      <c r="C1929" s="22" t="s">
        <v>1544</v>
      </c>
      <c r="D1929" s="22" t="s">
        <v>1537</v>
      </c>
      <c r="E1929" s="22" t="s">
        <v>1537</v>
      </c>
      <c r="F1929" s="22" t="s">
        <v>1549</v>
      </c>
      <c r="G1929" s="22" t="s">
        <v>1553</v>
      </c>
      <c r="H1929" s="22" t="s">
        <v>1540</v>
      </c>
      <c r="I1929" s="22" t="s">
        <v>1547</v>
      </c>
      <c r="J1929" s="22" t="s">
        <v>1543</v>
      </c>
      <c r="K1929" s="20" t="str">
        <f>IF(Tabela813[[#This Row],[C]]&lt;&gt;"",IF(Tabela813[[#This Row],[RED]]&lt;&gt;"",(Tabela813[[#This Row],[RED]] &amp; "."),"") &amp; CONCATENATE(Tabela813[[#This Row],[C]],".",Tabela813[[#This Row],[O]],".",Tabela813[[#This Row],[E]],".",Tabela813[[#This Row],[D1]],".",Tabela813[[#This Row],[D2]],".",Tabela813[[#This Row],[D3]],".",Tabela813[[#This Row],[T]],".",Tabela813[[#This Row],[D4]]),"")</f>
        <v>7.1.1.9.99.0.4.00</v>
      </c>
      <c r="L1929" s="23" t="s">
        <v>2365</v>
      </c>
      <c r="M1929" s="20" t="str">
        <f t="shared" si="40"/>
        <v>A</v>
      </c>
      <c r="N1929" s="20">
        <f>IF(VALUE(Tabela813[[#This Row],[RED]]) &gt; 0,1,0) + IF(VALUE(J1929)&gt;0,8,IF(VALUE(I1929)&gt;0,7,IF(VALUE(H1929)&gt;0,6,IF(VALUE(G1929)&gt;0,5,IF(VALUE(F1929)&gt;0,4,IF(VALUE(E1929)&gt;0,3,IF(VALUE(D1929)&gt;0,2,1)))))))</f>
        <v>7</v>
      </c>
      <c r="O1929" s="22" t="s">
        <v>51</v>
      </c>
      <c r="P1929" s="1" t="s">
        <v>78</v>
      </c>
      <c r="Q1929" s="1"/>
      <c r="R1929" s="39"/>
      <c r="S1929" s="154" t="s">
        <v>158</v>
      </c>
      <c r="T1929" s="7" t="str">
        <f>Tabela813[[#This Row],[NR]]&amp;" - "&amp;Tabela813[[#This Row],[Especificação]]</f>
        <v>7.1.1.9.99.0.4.00 - Outros Impostos - Dívida Ativa - Multas e Juros de Mora da Dívida Ativa - Intra OFSS</v>
      </c>
    </row>
    <row r="1930" spans="1:20" x14ac:dyDescent="0.25">
      <c r="A1930" s="179"/>
      <c r="B1930" s="51"/>
      <c r="C1930" s="22" t="s">
        <v>1544</v>
      </c>
      <c r="D1930" s="22" t="s">
        <v>1537</v>
      </c>
      <c r="E1930" s="22" t="s">
        <v>1537</v>
      </c>
      <c r="F1930" s="22" t="s">
        <v>1549</v>
      </c>
      <c r="G1930" s="22" t="s">
        <v>1553</v>
      </c>
      <c r="H1930" s="22" t="s">
        <v>1540</v>
      </c>
      <c r="I1930" s="22" t="s">
        <v>1548</v>
      </c>
      <c r="J1930" s="22" t="s">
        <v>1543</v>
      </c>
      <c r="K1930" s="20" t="str">
        <f>IF(Tabela813[[#This Row],[C]]&lt;&gt;"",IF(Tabela813[[#This Row],[RED]]&lt;&gt;"",(Tabela813[[#This Row],[RED]] &amp; "."),"") &amp; CONCATENATE(Tabela813[[#This Row],[C]],".",Tabela813[[#This Row],[O]],".",Tabela813[[#This Row],[E]],".",Tabela813[[#This Row],[D1]],".",Tabela813[[#This Row],[D2]],".",Tabela813[[#This Row],[D3]],".",Tabela813[[#This Row],[T]],".",Tabela813[[#This Row],[D4]]),"")</f>
        <v>7.1.1.9.99.0.5.00</v>
      </c>
      <c r="L1930" s="23" t="s">
        <v>2366</v>
      </c>
      <c r="M1930" s="20" t="str">
        <f t="shared" si="40"/>
        <v>A</v>
      </c>
      <c r="N1930" s="20">
        <f>IF(VALUE(Tabela813[[#This Row],[RED]]) &gt; 0,1,0) + IF(VALUE(J1930)&gt;0,8,IF(VALUE(I1930)&gt;0,7,IF(VALUE(H1930)&gt;0,6,IF(VALUE(G1930)&gt;0,5,IF(VALUE(F1930)&gt;0,4,IF(VALUE(E1930)&gt;0,3,IF(VALUE(D1930)&gt;0,2,1)))))))</f>
        <v>7</v>
      </c>
      <c r="O1930" s="22" t="s">
        <v>51</v>
      </c>
      <c r="P1930" s="1" t="s">
        <v>78</v>
      </c>
      <c r="Q1930" s="1"/>
      <c r="R1930" s="39"/>
      <c r="S1930" s="154" t="s">
        <v>158</v>
      </c>
      <c r="T1930" s="7" t="str">
        <f>Tabela813[[#This Row],[NR]]&amp;" - "&amp;Tabela813[[#This Row],[Especificação]]</f>
        <v>7.1.1.9.99.0.5.00 - Outros Impostos - Multas - Intra OFSS</v>
      </c>
    </row>
    <row r="1931" spans="1:20" x14ac:dyDescent="0.25">
      <c r="A1931" s="179"/>
      <c r="B1931" s="51"/>
      <c r="C1931" s="22" t="s">
        <v>1544</v>
      </c>
      <c r="D1931" s="22" t="s">
        <v>1537</v>
      </c>
      <c r="E1931" s="22" t="s">
        <v>1537</v>
      </c>
      <c r="F1931" s="22" t="s">
        <v>1549</v>
      </c>
      <c r="G1931" s="22" t="s">
        <v>1553</v>
      </c>
      <c r="H1931" s="22" t="s">
        <v>1540</v>
      </c>
      <c r="I1931" s="22" t="s">
        <v>1542</v>
      </c>
      <c r="J1931" s="22" t="s">
        <v>1543</v>
      </c>
      <c r="K1931" s="20" t="str">
        <f>IF(Tabela813[[#This Row],[C]]&lt;&gt;"",IF(Tabela813[[#This Row],[RED]]&lt;&gt;"",(Tabela813[[#This Row],[RED]] &amp; "."),"") &amp; CONCATENATE(Tabela813[[#This Row],[C]],".",Tabela813[[#This Row],[O]],".",Tabela813[[#This Row],[E]],".",Tabela813[[#This Row],[D1]],".",Tabela813[[#This Row],[D2]],".",Tabela813[[#This Row],[D3]],".",Tabela813[[#This Row],[T]],".",Tabela813[[#This Row],[D4]]),"")</f>
        <v>7.1.1.9.99.0.6.00</v>
      </c>
      <c r="L1931" s="23" t="s">
        <v>2367</v>
      </c>
      <c r="M1931" s="20" t="str">
        <f t="shared" si="40"/>
        <v>A</v>
      </c>
      <c r="N1931" s="20">
        <f>IF(VALUE(Tabela813[[#This Row],[RED]]) &gt; 0,1,0) + IF(VALUE(J1931)&gt;0,8,IF(VALUE(I1931)&gt;0,7,IF(VALUE(H1931)&gt;0,6,IF(VALUE(G1931)&gt;0,5,IF(VALUE(F1931)&gt;0,4,IF(VALUE(E1931)&gt;0,3,IF(VALUE(D1931)&gt;0,2,1)))))))</f>
        <v>7</v>
      </c>
      <c r="O1931" s="22" t="s">
        <v>51</v>
      </c>
      <c r="P1931" s="1" t="s">
        <v>78</v>
      </c>
      <c r="Q1931" s="1"/>
      <c r="R1931" s="39"/>
      <c r="S1931" s="154" t="s">
        <v>158</v>
      </c>
      <c r="T1931" s="7" t="str">
        <f>Tabela813[[#This Row],[NR]]&amp;" - "&amp;Tabela813[[#This Row],[Especificação]]</f>
        <v>7.1.1.9.99.0.6.00 - Outros Impostos - Juros de Mora - Intra OFSS</v>
      </c>
    </row>
    <row r="1932" spans="1:20" x14ac:dyDescent="0.25">
      <c r="A1932" s="179"/>
      <c r="B1932" s="51"/>
      <c r="C1932" s="22" t="s">
        <v>1544</v>
      </c>
      <c r="D1932" s="22" t="s">
        <v>1537</v>
      </c>
      <c r="E1932" s="22" t="s">
        <v>1537</v>
      </c>
      <c r="F1932" s="22" t="s">
        <v>1549</v>
      </c>
      <c r="G1932" s="22" t="s">
        <v>1553</v>
      </c>
      <c r="H1932" s="22" t="s">
        <v>1540</v>
      </c>
      <c r="I1932" s="22" t="s">
        <v>1544</v>
      </c>
      <c r="J1932" s="22" t="s">
        <v>1543</v>
      </c>
      <c r="K1932" s="20" t="str">
        <f>IF(Tabela813[[#This Row],[C]]&lt;&gt;"",IF(Tabela813[[#This Row],[RED]]&lt;&gt;"",(Tabela813[[#This Row],[RED]] &amp; "."),"") &amp; CONCATENATE(Tabela813[[#This Row],[C]],".",Tabela813[[#This Row],[O]],".",Tabela813[[#This Row],[E]],".",Tabela813[[#This Row],[D1]],".",Tabela813[[#This Row],[D2]],".",Tabela813[[#This Row],[D3]],".",Tabela813[[#This Row],[T]],".",Tabela813[[#This Row],[D4]]),"")</f>
        <v>7.1.1.9.99.0.7.00</v>
      </c>
      <c r="L1932" s="23" t="s">
        <v>2368</v>
      </c>
      <c r="M1932" s="20" t="str">
        <f t="shared" si="40"/>
        <v>A</v>
      </c>
      <c r="N1932" s="20">
        <f>IF(VALUE(Tabela813[[#This Row],[RED]]) &gt; 0,1,0) + IF(VALUE(J1932)&gt;0,8,IF(VALUE(I1932)&gt;0,7,IF(VALUE(H1932)&gt;0,6,IF(VALUE(G1932)&gt;0,5,IF(VALUE(F1932)&gt;0,4,IF(VALUE(E1932)&gt;0,3,IF(VALUE(D1932)&gt;0,2,1)))))))</f>
        <v>7</v>
      </c>
      <c r="O1932" s="22" t="s">
        <v>51</v>
      </c>
      <c r="P1932" s="1" t="s">
        <v>78</v>
      </c>
      <c r="Q1932" s="1"/>
      <c r="R1932" s="39"/>
      <c r="S1932" s="154" t="s">
        <v>158</v>
      </c>
      <c r="T1932" s="7" t="str">
        <f>Tabela813[[#This Row],[NR]]&amp;" - "&amp;Tabela813[[#This Row],[Especificação]]</f>
        <v>7.1.1.9.99.0.7.00 - Outros Impostos - Dívida Ativa - Multas da Dívida Ativa - Intra OFSS</v>
      </c>
    </row>
    <row r="1933" spans="1:20" x14ac:dyDescent="0.25">
      <c r="A1933" s="179"/>
      <c r="B1933" s="51"/>
      <c r="C1933" s="22" t="s">
        <v>1544</v>
      </c>
      <c r="D1933" s="22" t="s">
        <v>1537</v>
      </c>
      <c r="E1933" s="22" t="s">
        <v>1537</v>
      </c>
      <c r="F1933" s="22" t="s">
        <v>1549</v>
      </c>
      <c r="G1933" s="22" t="s">
        <v>1553</v>
      </c>
      <c r="H1933" s="22" t="s">
        <v>1540</v>
      </c>
      <c r="I1933" s="22" t="s">
        <v>1545</v>
      </c>
      <c r="J1933" s="22" t="s">
        <v>1543</v>
      </c>
      <c r="K1933" s="20" t="str">
        <f>IF(Tabela813[[#This Row],[C]]&lt;&gt;"",IF(Tabela813[[#This Row],[RED]]&lt;&gt;"",(Tabela813[[#This Row],[RED]] &amp; "."),"") &amp; CONCATENATE(Tabela813[[#This Row],[C]],".",Tabela813[[#This Row],[O]],".",Tabela813[[#This Row],[E]],".",Tabela813[[#This Row],[D1]],".",Tabela813[[#This Row],[D2]],".",Tabela813[[#This Row],[D3]],".",Tabela813[[#This Row],[T]],".",Tabela813[[#This Row],[D4]]),"")</f>
        <v>7.1.1.9.99.0.8.00</v>
      </c>
      <c r="L1933" s="23" t="s">
        <v>2369</v>
      </c>
      <c r="M1933" s="20" t="str">
        <f t="shared" si="40"/>
        <v>A</v>
      </c>
      <c r="N1933" s="20">
        <f>IF(VALUE(Tabela813[[#This Row],[RED]]) &gt; 0,1,0) + IF(VALUE(J1933)&gt;0,8,IF(VALUE(I1933)&gt;0,7,IF(VALUE(H1933)&gt;0,6,IF(VALUE(G1933)&gt;0,5,IF(VALUE(F1933)&gt;0,4,IF(VALUE(E1933)&gt;0,3,IF(VALUE(D1933)&gt;0,2,1)))))))</f>
        <v>7</v>
      </c>
      <c r="O1933" s="22" t="s">
        <v>51</v>
      </c>
      <c r="P1933" s="1" t="s">
        <v>78</v>
      </c>
      <c r="Q1933" s="1"/>
      <c r="R1933" s="39"/>
      <c r="S1933" s="154" t="s">
        <v>158</v>
      </c>
      <c r="T1933" s="7" t="str">
        <f>Tabela813[[#This Row],[NR]]&amp;" - "&amp;Tabela813[[#This Row],[Especificação]]</f>
        <v>7.1.1.9.99.0.8.00 - Outros Impostos - Juros de Mora da Dívida Ativa - Intra OFSS</v>
      </c>
    </row>
    <row r="1934" spans="1:20" ht="45" x14ac:dyDescent="0.25">
      <c r="A1934" s="179"/>
      <c r="B1934" s="51"/>
      <c r="C1934" s="22" t="s">
        <v>1544</v>
      </c>
      <c r="D1934" s="22" t="s">
        <v>1537</v>
      </c>
      <c r="E1934" s="22" t="s">
        <v>1546</v>
      </c>
      <c r="F1934" s="22" t="s">
        <v>1540</v>
      </c>
      <c r="G1934" s="22" t="s">
        <v>1543</v>
      </c>
      <c r="H1934" s="22" t="s">
        <v>1540</v>
      </c>
      <c r="I1934" s="22" t="s">
        <v>1540</v>
      </c>
      <c r="J1934" s="22" t="s">
        <v>1543</v>
      </c>
      <c r="K1934" s="20" t="str">
        <f>IF(Tabela813[[#This Row],[C]]&lt;&gt;"",IF(Tabela813[[#This Row],[RED]]&lt;&gt;"",(Tabela813[[#This Row],[RED]] &amp; "."),"") &amp; CONCATENATE(Tabela813[[#This Row],[C]],".",Tabela813[[#This Row],[O]],".",Tabela813[[#This Row],[E]],".",Tabela813[[#This Row],[D1]],".",Tabela813[[#This Row],[D2]],".",Tabela813[[#This Row],[D3]],".",Tabela813[[#This Row],[T]],".",Tabela813[[#This Row],[D4]]),"")</f>
        <v>7.1.2.0.00.0.0.00</v>
      </c>
      <c r="L1934" s="23" t="s">
        <v>2370</v>
      </c>
      <c r="M1934" s="20" t="str">
        <f t="shared" si="40"/>
        <v>S</v>
      </c>
      <c r="N1934" s="20">
        <f>IF(VALUE(Tabela813[[#This Row],[RED]]) &gt; 0,1,0) + IF(VALUE(J1934)&gt;0,8,IF(VALUE(I1934)&gt;0,7,IF(VALUE(H1934)&gt;0,6,IF(VALUE(G1934)&gt;0,5,IF(VALUE(F1934)&gt;0,4,IF(VALUE(E1934)&gt;0,3,IF(VALUE(D1934)&gt;0,2,1)))))))</f>
        <v>3</v>
      </c>
      <c r="O1934" s="22" t="s">
        <v>45</v>
      </c>
      <c r="P1934" s="1" t="s">
        <v>81</v>
      </c>
      <c r="Q1934" s="1"/>
      <c r="R1934" s="39"/>
      <c r="S1934" s="154" t="s">
        <v>158</v>
      </c>
      <c r="T1934" s="7" t="str">
        <f>Tabela813[[#This Row],[NR]]&amp;" - "&amp;Tabela813[[#This Row],[Especificação]]</f>
        <v>7.1.2.0.00.0.0.00 - Taxas - Intra OFSS</v>
      </c>
    </row>
    <row r="1935" spans="1:20" x14ac:dyDescent="0.25">
      <c r="A1935" s="179"/>
      <c r="B1935" s="51"/>
      <c r="C1935" s="22" t="s">
        <v>1544</v>
      </c>
      <c r="D1935" s="22" t="s">
        <v>1537</v>
      </c>
      <c r="E1935" s="22" t="s">
        <v>1546</v>
      </c>
      <c r="F1935" s="22" t="s">
        <v>1537</v>
      </c>
      <c r="G1935" s="22" t="s">
        <v>1543</v>
      </c>
      <c r="H1935" s="22" t="s">
        <v>1540</v>
      </c>
      <c r="I1935" s="22" t="s">
        <v>1540</v>
      </c>
      <c r="J1935" s="22" t="s">
        <v>1543</v>
      </c>
      <c r="K1935" s="20" t="str">
        <f>IF(Tabela813[[#This Row],[C]]&lt;&gt;"",IF(Tabela813[[#This Row],[RED]]&lt;&gt;"",(Tabela813[[#This Row],[RED]] &amp; "."),"") &amp; CONCATENATE(Tabela813[[#This Row],[C]],".",Tabela813[[#This Row],[O]],".",Tabela813[[#This Row],[E]],".",Tabela813[[#This Row],[D1]],".",Tabela813[[#This Row],[D2]],".",Tabela813[[#This Row],[D3]],".",Tabela813[[#This Row],[T]],".",Tabela813[[#This Row],[D4]]),"")</f>
        <v>7.1.2.1.00.0.0.00</v>
      </c>
      <c r="L1935" s="23" t="s">
        <v>3936</v>
      </c>
      <c r="M1935" s="20" t="str">
        <f t="shared" si="40"/>
        <v>S</v>
      </c>
      <c r="N1935" s="20">
        <f>IF(VALUE(Tabela813[[#This Row],[RED]]) &gt; 0,1,0) + IF(VALUE(J1935)&gt;0,8,IF(VALUE(I1935)&gt;0,7,IF(VALUE(H1935)&gt;0,6,IF(VALUE(G1935)&gt;0,5,IF(VALUE(F1935)&gt;0,4,IF(VALUE(E1935)&gt;0,3,IF(VALUE(D1935)&gt;0,2,1)))))))</f>
        <v>4</v>
      </c>
      <c r="O1935" s="22" t="s">
        <v>45</v>
      </c>
      <c r="P1935" s="1" t="s">
        <v>82</v>
      </c>
      <c r="Q1935" s="1"/>
      <c r="R1935" s="39"/>
      <c r="S1935" s="154" t="s">
        <v>158</v>
      </c>
      <c r="T1935" s="7" t="str">
        <f>Tabela813[[#This Row],[NR]]&amp;" - "&amp;Tabela813[[#This Row],[Especificação]]</f>
        <v>7.1.2.1.00.0.0.00 - Taxas Pelo Exercício do Poder de Polícia - Intra OFSS</v>
      </c>
    </row>
    <row r="1936" spans="1:20" x14ac:dyDescent="0.25">
      <c r="A1936" s="179"/>
      <c r="B1936" s="51"/>
      <c r="C1936" s="22" t="s">
        <v>1544</v>
      </c>
      <c r="D1936" s="22" t="s">
        <v>1537</v>
      </c>
      <c r="E1936" s="22" t="s">
        <v>1546</v>
      </c>
      <c r="F1936" s="22" t="s">
        <v>1537</v>
      </c>
      <c r="G1936" s="22" t="s">
        <v>1539</v>
      </c>
      <c r="H1936" s="22" t="s">
        <v>1540</v>
      </c>
      <c r="I1936" s="22" t="s">
        <v>1540</v>
      </c>
      <c r="J1936" s="22" t="s">
        <v>1543</v>
      </c>
      <c r="K1936" s="20" t="str">
        <f>IF(Tabela813[[#This Row],[C]]&lt;&gt;"",IF(Tabela813[[#This Row],[RED]]&lt;&gt;"",(Tabela813[[#This Row],[RED]] &amp; "."),"") &amp; CONCATENATE(Tabela813[[#This Row],[C]],".",Tabela813[[#This Row],[O]],".",Tabela813[[#This Row],[E]],".",Tabela813[[#This Row],[D1]],".",Tabela813[[#This Row],[D2]],".",Tabela813[[#This Row],[D3]],".",Tabela813[[#This Row],[T]],".",Tabela813[[#This Row],[D4]]),"")</f>
        <v>7.1.2.1.01.0.0.00</v>
      </c>
      <c r="L1936" s="23" t="s">
        <v>2371</v>
      </c>
      <c r="M1936" s="20" t="str">
        <f t="shared" si="40"/>
        <v>S</v>
      </c>
      <c r="N1936" s="20">
        <f>IF(VALUE(Tabela813[[#This Row],[RED]]) &gt; 0,1,0) + IF(VALUE(J1936)&gt;0,8,IF(VALUE(I1936)&gt;0,7,IF(VALUE(H1936)&gt;0,6,IF(VALUE(G1936)&gt;0,5,IF(VALUE(F1936)&gt;0,4,IF(VALUE(E1936)&gt;0,3,IF(VALUE(D1936)&gt;0,2,1)))))))</f>
        <v>5</v>
      </c>
      <c r="O1936" s="22" t="s">
        <v>51</v>
      </c>
      <c r="P1936" s="1" t="s">
        <v>84</v>
      </c>
      <c r="Q1936" s="1"/>
      <c r="R1936" s="39"/>
      <c r="S1936" s="154" t="s">
        <v>158</v>
      </c>
      <c r="T1936" s="7" t="str">
        <f>Tabela813[[#This Row],[NR]]&amp;" - "&amp;Tabela813[[#This Row],[Especificação]]</f>
        <v>7.1.2.1.01.0.0.00 - Taxas de Inspeção, Controle e Fiscalização - Intra OFSS</v>
      </c>
    </row>
    <row r="1937" spans="1:20" x14ac:dyDescent="0.25">
      <c r="A1937" s="179"/>
      <c r="B1937" s="51"/>
      <c r="C1937" s="22" t="s">
        <v>1544</v>
      </c>
      <c r="D1937" s="22" t="s">
        <v>1537</v>
      </c>
      <c r="E1937" s="22" t="s">
        <v>1546</v>
      </c>
      <c r="F1937" s="22" t="s">
        <v>1537</v>
      </c>
      <c r="G1937" s="22" t="s">
        <v>1539</v>
      </c>
      <c r="H1937" s="22" t="s">
        <v>1540</v>
      </c>
      <c r="I1937" s="22" t="s">
        <v>1537</v>
      </c>
      <c r="J1937" s="22" t="s">
        <v>1543</v>
      </c>
      <c r="K1937" s="20" t="str">
        <f>IF(Tabela813[[#This Row],[C]]&lt;&gt;"",IF(Tabela813[[#This Row],[RED]]&lt;&gt;"",(Tabela813[[#This Row],[RED]] &amp; "."),"") &amp; CONCATENATE(Tabela813[[#This Row],[C]],".",Tabela813[[#This Row],[O]],".",Tabela813[[#This Row],[E]],".",Tabela813[[#This Row],[D1]],".",Tabela813[[#This Row],[D2]],".",Tabela813[[#This Row],[D3]],".",Tabela813[[#This Row],[T]],".",Tabela813[[#This Row],[D4]]),"")</f>
        <v>7.1.2.1.01.0.1.00</v>
      </c>
      <c r="L1937" s="23" t="s">
        <v>2372</v>
      </c>
      <c r="M1937" s="20" t="str">
        <f t="shared" si="40"/>
        <v>A</v>
      </c>
      <c r="N1937" s="20">
        <f>IF(VALUE(Tabela813[[#This Row],[RED]]) &gt; 0,1,0) + IF(VALUE(J1937)&gt;0,8,IF(VALUE(I1937)&gt;0,7,IF(VALUE(H1937)&gt;0,6,IF(VALUE(G1937)&gt;0,5,IF(VALUE(F1937)&gt;0,4,IF(VALUE(E1937)&gt;0,3,IF(VALUE(D1937)&gt;0,2,1)))))))</f>
        <v>7</v>
      </c>
      <c r="O1937" s="22" t="s">
        <v>51</v>
      </c>
      <c r="P1937" s="1" t="s">
        <v>84</v>
      </c>
      <c r="Q1937" s="1"/>
      <c r="R1937" s="39"/>
      <c r="S1937" s="154" t="s">
        <v>158</v>
      </c>
      <c r="T1937" s="7" t="str">
        <f>Tabela813[[#This Row],[NR]]&amp;" - "&amp;Tabela813[[#This Row],[Especificação]]</f>
        <v>7.1.2.1.01.0.1.00 - Taxas de Inspeção, Controle e Fiscalização - Principal - Intra OFSS</v>
      </c>
    </row>
    <row r="1938" spans="1:20" ht="30" x14ac:dyDescent="0.25">
      <c r="A1938" s="179"/>
      <c r="B1938" s="51"/>
      <c r="C1938" s="22" t="s">
        <v>1544</v>
      </c>
      <c r="D1938" s="22" t="s">
        <v>1537</v>
      </c>
      <c r="E1938" s="22" t="s">
        <v>1546</v>
      </c>
      <c r="F1938" s="22" t="s">
        <v>1537</v>
      </c>
      <c r="G1938" s="22" t="s">
        <v>1539</v>
      </c>
      <c r="H1938" s="22" t="s">
        <v>1540</v>
      </c>
      <c r="I1938" s="22" t="s">
        <v>1546</v>
      </c>
      <c r="J1938" s="22" t="s">
        <v>1543</v>
      </c>
      <c r="K1938" s="20" t="str">
        <f>IF(Tabela813[[#This Row],[C]]&lt;&gt;"",IF(Tabela813[[#This Row],[RED]]&lt;&gt;"",(Tabela813[[#This Row],[RED]] &amp; "."),"") &amp; CONCATENATE(Tabela813[[#This Row],[C]],".",Tabela813[[#This Row],[O]],".",Tabela813[[#This Row],[E]],".",Tabela813[[#This Row],[D1]],".",Tabela813[[#This Row],[D2]],".",Tabela813[[#This Row],[D3]],".",Tabela813[[#This Row],[T]],".",Tabela813[[#This Row],[D4]]),"")</f>
        <v>7.1.2.1.01.0.2.00</v>
      </c>
      <c r="L1938" s="23" t="s">
        <v>2373</v>
      </c>
      <c r="M1938" s="20" t="str">
        <f t="shared" si="40"/>
        <v>A</v>
      </c>
      <c r="N1938" s="20">
        <f>IF(VALUE(Tabela813[[#This Row],[RED]]) &gt; 0,1,0) + IF(VALUE(J1938)&gt;0,8,IF(VALUE(I1938)&gt;0,7,IF(VALUE(H1938)&gt;0,6,IF(VALUE(G1938)&gt;0,5,IF(VALUE(F1938)&gt;0,4,IF(VALUE(E1938)&gt;0,3,IF(VALUE(D1938)&gt;0,2,1)))))))</f>
        <v>7</v>
      </c>
      <c r="O1938" s="22" t="s">
        <v>51</v>
      </c>
      <c r="P1938" s="1" t="s">
        <v>84</v>
      </c>
      <c r="Q1938" s="1"/>
      <c r="R1938" s="39"/>
      <c r="S1938" s="154" t="s">
        <v>158</v>
      </c>
      <c r="T1938" s="7" t="str">
        <f>Tabela813[[#This Row],[NR]]&amp;" - "&amp;Tabela813[[#This Row],[Especificação]]</f>
        <v>7.1.2.1.01.0.2.00 - Taxas de Inspeção, Controle e Fiscalização - Multas e Juros de Mora - Intra OFSS</v>
      </c>
    </row>
    <row r="1939" spans="1:20" x14ac:dyDescent="0.25">
      <c r="A1939" s="179"/>
      <c r="B1939" s="51"/>
      <c r="C1939" s="22" t="s">
        <v>1544</v>
      </c>
      <c r="D1939" s="22" t="s">
        <v>1537</v>
      </c>
      <c r="E1939" s="22" t="s">
        <v>1546</v>
      </c>
      <c r="F1939" s="22" t="s">
        <v>1537</v>
      </c>
      <c r="G1939" s="22" t="s">
        <v>1539</v>
      </c>
      <c r="H1939" s="22" t="s">
        <v>1540</v>
      </c>
      <c r="I1939" s="22" t="s">
        <v>1538</v>
      </c>
      <c r="J1939" s="22" t="s">
        <v>1543</v>
      </c>
      <c r="K1939" s="20" t="str">
        <f>IF(Tabela813[[#This Row],[C]]&lt;&gt;"",IF(Tabela813[[#This Row],[RED]]&lt;&gt;"",(Tabela813[[#This Row],[RED]] &amp; "."),"") &amp; CONCATENATE(Tabela813[[#This Row],[C]],".",Tabela813[[#This Row],[O]],".",Tabela813[[#This Row],[E]],".",Tabela813[[#This Row],[D1]],".",Tabela813[[#This Row],[D2]],".",Tabela813[[#This Row],[D3]],".",Tabela813[[#This Row],[T]],".",Tabela813[[#This Row],[D4]]),"")</f>
        <v>7.1.2.1.01.0.3.00</v>
      </c>
      <c r="L1939" s="23" t="s">
        <v>2374</v>
      </c>
      <c r="M1939" s="20" t="str">
        <f t="shared" si="40"/>
        <v>A</v>
      </c>
      <c r="N1939" s="20">
        <f>IF(VALUE(Tabela813[[#This Row],[RED]]) &gt; 0,1,0) + IF(VALUE(J1939)&gt;0,8,IF(VALUE(I1939)&gt;0,7,IF(VALUE(H1939)&gt;0,6,IF(VALUE(G1939)&gt;0,5,IF(VALUE(F1939)&gt;0,4,IF(VALUE(E1939)&gt;0,3,IF(VALUE(D1939)&gt;0,2,1)))))))</f>
        <v>7</v>
      </c>
      <c r="O1939" s="22" t="s">
        <v>51</v>
      </c>
      <c r="P1939" s="1" t="s">
        <v>84</v>
      </c>
      <c r="Q1939" s="1"/>
      <c r="R1939" s="39"/>
      <c r="S1939" s="154" t="s">
        <v>158</v>
      </c>
      <c r="T1939" s="7" t="str">
        <f>Tabela813[[#This Row],[NR]]&amp;" - "&amp;Tabela813[[#This Row],[Especificação]]</f>
        <v>7.1.2.1.01.0.3.00 - Taxas de Inspeção, Controle e Fiscalização - Dívida Ativa - Intra OFSS</v>
      </c>
    </row>
    <row r="1940" spans="1:20" ht="30" x14ac:dyDescent="0.25">
      <c r="A1940" s="179"/>
      <c r="B1940" s="51"/>
      <c r="C1940" s="22" t="s">
        <v>1544</v>
      </c>
      <c r="D1940" s="22" t="s">
        <v>1537</v>
      </c>
      <c r="E1940" s="22" t="s">
        <v>1546</v>
      </c>
      <c r="F1940" s="22" t="s">
        <v>1537</v>
      </c>
      <c r="G1940" s="22" t="s">
        <v>1539</v>
      </c>
      <c r="H1940" s="22" t="s">
        <v>1540</v>
      </c>
      <c r="I1940" s="22" t="s">
        <v>1547</v>
      </c>
      <c r="J1940" s="22" t="s">
        <v>1543</v>
      </c>
      <c r="K1940" s="20" t="str">
        <f>IF(Tabela813[[#This Row],[C]]&lt;&gt;"",IF(Tabela813[[#This Row],[RED]]&lt;&gt;"",(Tabela813[[#This Row],[RED]] &amp; "."),"") &amp; CONCATENATE(Tabela813[[#This Row],[C]],".",Tabela813[[#This Row],[O]],".",Tabela813[[#This Row],[E]],".",Tabela813[[#This Row],[D1]],".",Tabela813[[#This Row],[D2]],".",Tabela813[[#This Row],[D3]],".",Tabela813[[#This Row],[T]],".",Tabela813[[#This Row],[D4]]),"")</f>
        <v>7.1.2.1.01.0.4.00</v>
      </c>
      <c r="L1940" s="23" t="s">
        <v>2375</v>
      </c>
      <c r="M1940" s="20" t="str">
        <f t="shared" si="40"/>
        <v>A</v>
      </c>
      <c r="N1940" s="20">
        <f>IF(VALUE(Tabela813[[#This Row],[RED]]) &gt; 0,1,0) + IF(VALUE(J1940)&gt;0,8,IF(VALUE(I1940)&gt;0,7,IF(VALUE(H1940)&gt;0,6,IF(VALUE(G1940)&gt;0,5,IF(VALUE(F1940)&gt;0,4,IF(VALUE(E1940)&gt;0,3,IF(VALUE(D1940)&gt;0,2,1)))))))</f>
        <v>7</v>
      </c>
      <c r="O1940" s="22" t="s">
        <v>51</v>
      </c>
      <c r="P1940" s="1" t="s">
        <v>84</v>
      </c>
      <c r="Q1940" s="1"/>
      <c r="R1940" s="39"/>
      <c r="S1940" s="154" t="s">
        <v>158</v>
      </c>
      <c r="T1940" s="7" t="str">
        <f>Tabela813[[#This Row],[NR]]&amp;" - "&amp;Tabela813[[#This Row],[Especificação]]</f>
        <v>7.1.2.1.01.0.4.00 - Taxas de Inspeção, Controle e Fiscalização - Dívida Ativa - Multas e Juros de Mora da Dívida Ativa - Intra OFSS</v>
      </c>
    </row>
    <row r="1941" spans="1:20" x14ac:dyDescent="0.25">
      <c r="A1941" s="179"/>
      <c r="B1941" s="51"/>
      <c r="C1941" s="22" t="s">
        <v>1544</v>
      </c>
      <c r="D1941" s="22" t="s">
        <v>1537</v>
      </c>
      <c r="E1941" s="22" t="s">
        <v>1546</v>
      </c>
      <c r="F1941" s="22" t="s">
        <v>1537</v>
      </c>
      <c r="G1941" s="22" t="s">
        <v>1539</v>
      </c>
      <c r="H1941" s="22" t="s">
        <v>1540</v>
      </c>
      <c r="I1941" s="22" t="s">
        <v>1548</v>
      </c>
      <c r="J1941" s="22" t="s">
        <v>1543</v>
      </c>
      <c r="K1941" s="20" t="str">
        <f>IF(Tabela813[[#This Row],[C]]&lt;&gt;"",IF(Tabela813[[#This Row],[RED]]&lt;&gt;"",(Tabela813[[#This Row],[RED]] &amp; "."),"") &amp; CONCATENATE(Tabela813[[#This Row],[C]],".",Tabela813[[#This Row],[O]],".",Tabela813[[#This Row],[E]],".",Tabela813[[#This Row],[D1]],".",Tabela813[[#This Row],[D2]],".",Tabela813[[#This Row],[D3]],".",Tabela813[[#This Row],[T]],".",Tabela813[[#This Row],[D4]]),"")</f>
        <v>7.1.2.1.01.0.5.00</v>
      </c>
      <c r="L1941" s="23" t="s">
        <v>2376</v>
      </c>
      <c r="M1941" s="20" t="str">
        <f t="shared" si="40"/>
        <v>A</v>
      </c>
      <c r="N1941" s="20">
        <f>IF(VALUE(Tabela813[[#This Row],[RED]]) &gt; 0,1,0) + IF(VALUE(J1941)&gt;0,8,IF(VALUE(I1941)&gt;0,7,IF(VALUE(H1941)&gt;0,6,IF(VALUE(G1941)&gt;0,5,IF(VALUE(F1941)&gt;0,4,IF(VALUE(E1941)&gt;0,3,IF(VALUE(D1941)&gt;0,2,1)))))))</f>
        <v>7</v>
      </c>
      <c r="O1941" s="22" t="s">
        <v>51</v>
      </c>
      <c r="P1941" s="1" t="s">
        <v>84</v>
      </c>
      <c r="Q1941" s="1"/>
      <c r="R1941" s="39"/>
      <c r="S1941" s="154" t="s">
        <v>158</v>
      </c>
      <c r="T1941" s="7" t="str">
        <f>Tabela813[[#This Row],[NR]]&amp;" - "&amp;Tabela813[[#This Row],[Especificação]]</f>
        <v>7.1.2.1.01.0.5.00 - Taxas de Inspeção, Controle e Fiscalização - Multas - Intra OFSS</v>
      </c>
    </row>
    <row r="1942" spans="1:20" x14ac:dyDescent="0.25">
      <c r="A1942" s="179"/>
      <c r="B1942" s="51"/>
      <c r="C1942" s="22" t="s">
        <v>1544</v>
      </c>
      <c r="D1942" s="22" t="s">
        <v>1537</v>
      </c>
      <c r="E1942" s="22" t="s">
        <v>1546</v>
      </c>
      <c r="F1942" s="22" t="s">
        <v>1537</v>
      </c>
      <c r="G1942" s="22" t="s">
        <v>1539</v>
      </c>
      <c r="H1942" s="22" t="s">
        <v>1540</v>
      </c>
      <c r="I1942" s="22" t="s">
        <v>1542</v>
      </c>
      <c r="J1942" s="22" t="s">
        <v>1543</v>
      </c>
      <c r="K1942" s="20" t="str">
        <f>IF(Tabela813[[#This Row],[C]]&lt;&gt;"",IF(Tabela813[[#This Row],[RED]]&lt;&gt;"",(Tabela813[[#This Row],[RED]] &amp; "."),"") &amp; CONCATENATE(Tabela813[[#This Row],[C]],".",Tabela813[[#This Row],[O]],".",Tabela813[[#This Row],[E]],".",Tabela813[[#This Row],[D1]],".",Tabela813[[#This Row],[D2]],".",Tabela813[[#This Row],[D3]],".",Tabela813[[#This Row],[T]],".",Tabela813[[#This Row],[D4]]),"")</f>
        <v>7.1.2.1.01.0.6.00</v>
      </c>
      <c r="L1942" s="23" t="s">
        <v>2377</v>
      </c>
      <c r="M1942" s="20" t="str">
        <f t="shared" si="40"/>
        <v>A</v>
      </c>
      <c r="N1942" s="20">
        <f>IF(VALUE(Tabela813[[#This Row],[RED]]) &gt; 0,1,0) + IF(VALUE(J1942)&gt;0,8,IF(VALUE(I1942)&gt;0,7,IF(VALUE(H1942)&gt;0,6,IF(VALUE(G1942)&gt;0,5,IF(VALUE(F1942)&gt;0,4,IF(VALUE(E1942)&gt;0,3,IF(VALUE(D1942)&gt;0,2,1)))))))</f>
        <v>7</v>
      </c>
      <c r="O1942" s="22" t="s">
        <v>51</v>
      </c>
      <c r="P1942" s="1" t="s">
        <v>84</v>
      </c>
      <c r="Q1942" s="1"/>
      <c r="R1942" s="39"/>
      <c r="S1942" s="154" t="s">
        <v>158</v>
      </c>
      <c r="T1942" s="7" t="str">
        <f>Tabela813[[#This Row],[NR]]&amp;" - "&amp;Tabela813[[#This Row],[Especificação]]</f>
        <v>7.1.2.1.01.0.6.00 - Taxas de Inspeção, Controle e Fiscalização - Juros de Mora - Intra OFSS</v>
      </c>
    </row>
    <row r="1943" spans="1:20" ht="30" x14ac:dyDescent="0.25">
      <c r="A1943" s="179"/>
      <c r="B1943" s="51"/>
      <c r="C1943" s="22" t="s">
        <v>1544</v>
      </c>
      <c r="D1943" s="22" t="s">
        <v>1537</v>
      </c>
      <c r="E1943" s="22" t="s">
        <v>1546</v>
      </c>
      <c r="F1943" s="22" t="s">
        <v>1537</v>
      </c>
      <c r="G1943" s="22" t="s">
        <v>1539</v>
      </c>
      <c r="H1943" s="22" t="s">
        <v>1540</v>
      </c>
      <c r="I1943" s="22" t="s">
        <v>1544</v>
      </c>
      <c r="J1943" s="22" t="s">
        <v>1543</v>
      </c>
      <c r="K1943" s="20" t="str">
        <f>IF(Tabela813[[#This Row],[C]]&lt;&gt;"",IF(Tabela813[[#This Row],[RED]]&lt;&gt;"",(Tabela813[[#This Row],[RED]] &amp; "."),"") &amp; CONCATENATE(Tabela813[[#This Row],[C]],".",Tabela813[[#This Row],[O]],".",Tabela813[[#This Row],[E]],".",Tabela813[[#This Row],[D1]],".",Tabela813[[#This Row],[D2]],".",Tabela813[[#This Row],[D3]],".",Tabela813[[#This Row],[T]],".",Tabela813[[#This Row],[D4]]),"")</f>
        <v>7.1.2.1.01.0.7.00</v>
      </c>
      <c r="L1943" s="23" t="s">
        <v>2378</v>
      </c>
      <c r="M1943" s="20" t="str">
        <f t="shared" si="40"/>
        <v>A</v>
      </c>
      <c r="N1943" s="20">
        <f>IF(VALUE(Tabela813[[#This Row],[RED]]) &gt; 0,1,0) + IF(VALUE(J1943)&gt;0,8,IF(VALUE(I1943)&gt;0,7,IF(VALUE(H1943)&gt;0,6,IF(VALUE(G1943)&gt;0,5,IF(VALUE(F1943)&gt;0,4,IF(VALUE(E1943)&gt;0,3,IF(VALUE(D1943)&gt;0,2,1)))))))</f>
        <v>7</v>
      </c>
      <c r="O1943" s="22" t="s">
        <v>51</v>
      </c>
      <c r="P1943" s="1" t="s">
        <v>84</v>
      </c>
      <c r="Q1943" s="1"/>
      <c r="R1943" s="39"/>
      <c r="S1943" s="154" t="s">
        <v>158</v>
      </c>
      <c r="T1943" s="7" t="str">
        <f>Tabela813[[#This Row],[NR]]&amp;" - "&amp;Tabela813[[#This Row],[Especificação]]</f>
        <v>7.1.2.1.01.0.7.00 - Taxas de Inspeção, Controle e Fiscalização - Dívida Ativa - Multas da Dívida Ativa - Intra OFSS</v>
      </c>
    </row>
    <row r="1944" spans="1:20" ht="30" x14ac:dyDescent="0.25">
      <c r="A1944" s="179"/>
      <c r="B1944" s="51"/>
      <c r="C1944" s="22" t="s">
        <v>1544</v>
      </c>
      <c r="D1944" s="22" t="s">
        <v>1537</v>
      </c>
      <c r="E1944" s="22" t="s">
        <v>1546</v>
      </c>
      <c r="F1944" s="22" t="s">
        <v>1537</v>
      </c>
      <c r="G1944" s="22" t="s">
        <v>1539</v>
      </c>
      <c r="H1944" s="22" t="s">
        <v>1540</v>
      </c>
      <c r="I1944" s="22" t="s">
        <v>1545</v>
      </c>
      <c r="J1944" s="22" t="s">
        <v>1543</v>
      </c>
      <c r="K1944" s="20" t="str">
        <f>IF(Tabela813[[#This Row],[C]]&lt;&gt;"",IF(Tabela813[[#This Row],[RED]]&lt;&gt;"",(Tabela813[[#This Row],[RED]] &amp; "."),"") &amp; CONCATENATE(Tabela813[[#This Row],[C]],".",Tabela813[[#This Row],[O]],".",Tabela813[[#This Row],[E]],".",Tabela813[[#This Row],[D1]],".",Tabela813[[#This Row],[D2]],".",Tabela813[[#This Row],[D3]],".",Tabela813[[#This Row],[T]],".",Tabela813[[#This Row],[D4]]),"")</f>
        <v>7.1.2.1.01.0.8.00</v>
      </c>
      <c r="L1944" s="23" t="s">
        <v>2379</v>
      </c>
      <c r="M1944" s="20" t="str">
        <f t="shared" si="40"/>
        <v>A</v>
      </c>
      <c r="N1944" s="20">
        <f>IF(VALUE(Tabela813[[#This Row],[RED]]) &gt; 0,1,0) + IF(VALUE(J1944)&gt;0,8,IF(VALUE(I1944)&gt;0,7,IF(VALUE(H1944)&gt;0,6,IF(VALUE(G1944)&gt;0,5,IF(VALUE(F1944)&gt;0,4,IF(VALUE(E1944)&gt;0,3,IF(VALUE(D1944)&gt;0,2,1)))))))</f>
        <v>7</v>
      </c>
      <c r="O1944" s="22" t="s">
        <v>51</v>
      </c>
      <c r="P1944" s="1" t="s">
        <v>84</v>
      </c>
      <c r="Q1944" s="1"/>
      <c r="R1944" s="39"/>
      <c r="S1944" s="154" t="s">
        <v>158</v>
      </c>
      <c r="T1944" s="7" t="str">
        <f>Tabela813[[#This Row],[NR]]&amp;" - "&amp;Tabela813[[#This Row],[Especificação]]</f>
        <v>7.1.2.1.01.0.8.00 - Taxas de Inspeção, Controle e Fiscalização - Juros de Mora da Dívida Ativa - Intra OFSS</v>
      </c>
    </row>
    <row r="1945" spans="1:20" ht="30" x14ac:dyDescent="0.25">
      <c r="A1945" s="179"/>
      <c r="B1945" s="51"/>
      <c r="C1945" s="22" t="s">
        <v>1544</v>
      </c>
      <c r="D1945" s="22" t="s">
        <v>1537</v>
      </c>
      <c r="E1945" s="22" t="s">
        <v>1546</v>
      </c>
      <c r="F1945" s="22" t="s">
        <v>1537</v>
      </c>
      <c r="G1945" s="22" t="s">
        <v>1551</v>
      </c>
      <c r="H1945" s="22" t="s">
        <v>1540</v>
      </c>
      <c r="I1945" s="22" t="s">
        <v>1540</v>
      </c>
      <c r="J1945" s="22" t="s">
        <v>1543</v>
      </c>
      <c r="K1945" s="20" t="str">
        <f>IF(Tabela813[[#This Row],[C]]&lt;&gt;"",IF(Tabela813[[#This Row],[RED]]&lt;&gt;"",(Tabela813[[#This Row],[RED]] &amp; "."),"") &amp; CONCATENATE(Tabela813[[#This Row],[C]],".",Tabela813[[#This Row],[O]],".",Tabela813[[#This Row],[E]],".",Tabela813[[#This Row],[D1]],".",Tabela813[[#This Row],[D2]],".",Tabela813[[#This Row],[D3]],".",Tabela813[[#This Row],[T]],".",Tabela813[[#This Row],[D4]]),"")</f>
        <v>7.1.2.1.04.0.0.00</v>
      </c>
      <c r="L1945" s="23" t="s">
        <v>2380</v>
      </c>
      <c r="M1945" s="20" t="str">
        <f t="shared" si="40"/>
        <v>S</v>
      </c>
      <c r="N1945" s="20">
        <f>IF(VALUE(Tabela813[[#This Row],[RED]]) &gt; 0,1,0) + IF(VALUE(J1945)&gt;0,8,IF(VALUE(I1945)&gt;0,7,IF(VALUE(H1945)&gt;0,6,IF(VALUE(G1945)&gt;0,5,IF(VALUE(F1945)&gt;0,4,IF(VALUE(E1945)&gt;0,3,IF(VALUE(D1945)&gt;0,2,1)))))))</f>
        <v>5</v>
      </c>
      <c r="O1945" s="22" t="s">
        <v>51</v>
      </c>
      <c r="P1945" s="1" t="s">
        <v>88</v>
      </c>
      <c r="Q1945" s="1"/>
      <c r="R1945" s="39"/>
      <c r="S1945" s="154" t="s">
        <v>158</v>
      </c>
      <c r="T1945" s="7" t="str">
        <f>Tabela813[[#This Row],[NR]]&amp;" - "&amp;Tabela813[[#This Row],[Especificação]]</f>
        <v>7.1.2.1.04.0.0.00 - Taxa de Controle e Fiscalização Ambiental - Intra OFSS</v>
      </c>
    </row>
    <row r="1946" spans="1:20" ht="30" x14ac:dyDescent="0.25">
      <c r="A1946" s="179"/>
      <c r="B1946" s="51"/>
      <c r="C1946" s="22" t="s">
        <v>1544</v>
      </c>
      <c r="D1946" s="22" t="s">
        <v>1537</v>
      </c>
      <c r="E1946" s="22" t="s">
        <v>1546</v>
      </c>
      <c r="F1946" s="22" t="s">
        <v>1537</v>
      </c>
      <c r="G1946" s="22" t="s">
        <v>1551</v>
      </c>
      <c r="H1946" s="22" t="s">
        <v>1540</v>
      </c>
      <c r="I1946" s="22" t="s">
        <v>1537</v>
      </c>
      <c r="J1946" s="22" t="s">
        <v>1543</v>
      </c>
      <c r="K1946" s="20" t="str">
        <f>IF(Tabela813[[#This Row],[C]]&lt;&gt;"",IF(Tabela813[[#This Row],[RED]]&lt;&gt;"",(Tabela813[[#This Row],[RED]] &amp; "."),"") &amp; CONCATENATE(Tabela813[[#This Row],[C]],".",Tabela813[[#This Row],[O]],".",Tabela813[[#This Row],[E]],".",Tabela813[[#This Row],[D1]],".",Tabela813[[#This Row],[D2]],".",Tabela813[[#This Row],[D3]],".",Tabela813[[#This Row],[T]],".",Tabela813[[#This Row],[D4]]),"")</f>
        <v>7.1.2.1.04.0.1.00</v>
      </c>
      <c r="L1946" s="23" t="s">
        <v>2381</v>
      </c>
      <c r="M1946" s="20" t="str">
        <f t="shared" si="40"/>
        <v>A</v>
      </c>
      <c r="N1946" s="20">
        <f>IF(VALUE(Tabela813[[#This Row],[RED]]) &gt; 0,1,0) + IF(VALUE(J1946)&gt;0,8,IF(VALUE(I1946)&gt;0,7,IF(VALUE(H1946)&gt;0,6,IF(VALUE(G1946)&gt;0,5,IF(VALUE(F1946)&gt;0,4,IF(VALUE(E1946)&gt;0,3,IF(VALUE(D1946)&gt;0,2,1)))))))</f>
        <v>7</v>
      </c>
      <c r="O1946" s="22" t="s">
        <v>51</v>
      </c>
      <c r="P1946" s="1" t="s">
        <v>88</v>
      </c>
      <c r="Q1946" s="1"/>
      <c r="R1946" s="39"/>
      <c r="S1946" s="154" t="s">
        <v>158</v>
      </c>
      <c r="T1946" s="7" t="str">
        <f>Tabela813[[#This Row],[NR]]&amp;" - "&amp;Tabela813[[#This Row],[Especificação]]</f>
        <v>7.1.2.1.04.0.1.00 - Taxa de Controle e Fiscalização Ambiental - Principal - Intra OFSS</v>
      </c>
    </row>
    <row r="1947" spans="1:20" ht="30" x14ac:dyDescent="0.25">
      <c r="A1947" s="179"/>
      <c r="B1947" s="51"/>
      <c r="C1947" s="22" t="s">
        <v>1544</v>
      </c>
      <c r="D1947" s="22" t="s">
        <v>1537</v>
      </c>
      <c r="E1947" s="22" t="s">
        <v>1546</v>
      </c>
      <c r="F1947" s="22" t="s">
        <v>1537</v>
      </c>
      <c r="G1947" s="22" t="s">
        <v>1551</v>
      </c>
      <c r="H1947" s="22" t="s">
        <v>1540</v>
      </c>
      <c r="I1947" s="22" t="s">
        <v>1546</v>
      </c>
      <c r="J1947" s="22" t="s">
        <v>1543</v>
      </c>
      <c r="K1947" s="20" t="str">
        <f>IF(Tabela813[[#This Row],[C]]&lt;&gt;"",IF(Tabela813[[#This Row],[RED]]&lt;&gt;"",(Tabela813[[#This Row],[RED]] &amp; "."),"") &amp; CONCATENATE(Tabela813[[#This Row],[C]],".",Tabela813[[#This Row],[O]],".",Tabela813[[#This Row],[E]],".",Tabela813[[#This Row],[D1]],".",Tabela813[[#This Row],[D2]],".",Tabela813[[#This Row],[D3]],".",Tabela813[[#This Row],[T]],".",Tabela813[[#This Row],[D4]]),"")</f>
        <v>7.1.2.1.04.0.2.00</v>
      </c>
      <c r="L1947" s="23" t="s">
        <v>2382</v>
      </c>
      <c r="M1947" s="20" t="str">
        <f t="shared" si="40"/>
        <v>A</v>
      </c>
      <c r="N1947" s="20">
        <f>IF(VALUE(Tabela813[[#This Row],[RED]]) &gt; 0,1,0) + IF(VALUE(J1947)&gt;0,8,IF(VALUE(I1947)&gt;0,7,IF(VALUE(H1947)&gt;0,6,IF(VALUE(G1947)&gt;0,5,IF(VALUE(F1947)&gt;0,4,IF(VALUE(E1947)&gt;0,3,IF(VALUE(D1947)&gt;0,2,1)))))))</f>
        <v>7</v>
      </c>
      <c r="O1947" s="22" t="s">
        <v>51</v>
      </c>
      <c r="P1947" s="1" t="s">
        <v>88</v>
      </c>
      <c r="Q1947" s="1"/>
      <c r="R1947" s="39"/>
      <c r="S1947" s="154" t="s">
        <v>158</v>
      </c>
      <c r="T1947" s="7" t="str">
        <f>Tabela813[[#This Row],[NR]]&amp;" - "&amp;Tabela813[[#This Row],[Especificação]]</f>
        <v>7.1.2.1.04.0.2.00 - Taxa de Controle e Fiscalização Ambiental - Multas e Juros de Mora - Intra OFSS</v>
      </c>
    </row>
    <row r="1948" spans="1:20" ht="30" x14ac:dyDescent="0.25">
      <c r="A1948" s="179"/>
      <c r="B1948" s="51"/>
      <c r="C1948" s="22" t="s">
        <v>1544</v>
      </c>
      <c r="D1948" s="22" t="s">
        <v>1537</v>
      </c>
      <c r="E1948" s="22" t="s">
        <v>1546</v>
      </c>
      <c r="F1948" s="22" t="s">
        <v>1537</v>
      </c>
      <c r="G1948" s="22" t="s">
        <v>1551</v>
      </c>
      <c r="H1948" s="22" t="s">
        <v>1540</v>
      </c>
      <c r="I1948" s="22" t="s">
        <v>1538</v>
      </c>
      <c r="J1948" s="22" t="s">
        <v>1543</v>
      </c>
      <c r="K1948" s="20" t="str">
        <f>IF(Tabela813[[#This Row],[C]]&lt;&gt;"",IF(Tabela813[[#This Row],[RED]]&lt;&gt;"",(Tabela813[[#This Row],[RED]] &amp; "."),"") &amp; CONCATENATE(Tabela813[[#This Row],[C]],".",Tabela813[[#This Row],[O]],".",Tabela813[[#This Row],[E]],".",Tabela813[[#This Row],[D1]],".",Tabela813[[#This Row],[D2]],".",Tabela813[[#This Row],[D3]],".",Tabela813[[#This Row],[T]],".",Tabela813[[#This Row],[D4]]),"")</f>
        <v>7.1.2.1.04.0.3.00</v>
      </c>
      <c r="L1948" s="23" t="s">
        <v>2383</v>
      </c>
      <c r="M1948" s="20" t="str">
        <f t="shared" si="40"/>
        <v>A</v>
      </c>
      <c r="N1948" s="20">
        <f>IF(VALUE(Tabela813[[#This Row],[RED]]) &gt; 0,1,0) + IF(VALUE(J1948)&gt;0,8,IF(VALUE(I1948)&gt;0,7,IF(VALUE(H1948)&gt;0,6,IF(VALUE(G1948)&gt;0,5,IF(VALUE(F1948)&gt;0,4,IF(VALUE(E1948)&gt;0,3,IF(VALUE(D1948)&gt;0,2,1)))))))</f>
        <v>7</v>
      </c>
      <c r="O1948" s="22" t="s">
        <v>51</v>
      </c>
      <c r="P1948" s="1" t="s">
        <v>88</v>
      </c>
      <c r="Q1948" s="1"/>
      <c r="R1948" s="39"/>
      <c r="S1948" s="154" t="s">
        <v>158</v>
      </c>
      <c r="T1948" s="7" t="str">
        <f>Tabela813[[#This Row],[NR]]&amp;" - "&amp;Tabela813[[#This Row],[Especificação]]</f>
        <v>7.1.2.1.04.0.3.00 - Taxa de Controle e Fiscalização Ambiental - Dívida Ativa - Intra OFSS</v>
      </c>
    </row>
    <row r="1949" spans="1:20" ht="30" x14ac:dyDescent="0.25">
      <c r="A1949" s="179"/>
      <c r="B1949" s="51"/>
      <c r="C1949" s="22" t="s">
        <v>1544</v>
      </c>
      <c r="D1949" s="22" t="s">
        <v>1537</v>
      </c>
      <c r="E1949" s="22" t="s">
        <v>1546</v>
      </c>
      <c r="F1949" s="22" t="s">
        <v>1537</v>
      </c>
      <c r="G1949" s="22" t="s">
        <v>1551</v>
      </c>
      <c r="H1949" s="22" t="s">
        <v>1540</v>
      </c>
      <c r="I1949" s="22" t="s">
        <v>1547</v>
      </c>
      <c r="J1949" s="22" t="s">
        <v>1543</v>
      </c>
      <c r="K1949" s="20" t="str">
        <f>IF(Tabela813[[#This Row],[C]]&lt;&gt;"",IF(Tabela813[[#This Row],[RED]]&lt;&gt;"",(Tabela813[[#This Row],[RED]] &amp; "."),"") &amp; CONCATENATE(Tabela813[[#This Row],[C]],".",Tabela813[[#This Row],[O]],".",Tabela813[[#This Row],[E]],".",Tabela813[[#This Row],[D1]],".",Tabela813[[#This Row],[D2]],".",Tabela813[[#This Row],[D3]],".",Tabela813[[#This Row],[T]],".",Tabela813[[#This Row],[D4]]),"")</f>
        <v>7.1.2.1.04.0.4.00</v>
      </c>
      <c r="L1949" s="23" t="s">
        <v>2384</v>
      </c>
      <c r="M1949" s="20" t="str">
        <f t="shared" si="40"/>
        <v>A</v>
      </c>
      <c r="N1949" s="20">
        <f>IF(VALUE(Tabela813[[#This Row],[RED]]) &gt; 0,1,0) + IF(VALUE(J1949)&gt;0,8,IF(VALUE(I1949)&gt;0,7,IF(VALUE(H1949)&gt;0,6,IF(VALUE(G1949)&gt;0,5,IF(VALUE(F1949)&gt;0,4,IF(VALUE(E1949)&gt;0,3,IF(VALUE(D1949)&gt;0,2,1)))))))</f>
        <v>7</v>
      </c>
      <c r="O1949" s="22" t="s">
        <v>51</v>
      </c>
      <c r="P1949" s="1" t="s">
        <v>88</v>
      </c>
      <c r="Q1949" s="1"/>
      <c r="R1949" s="39"/>
      <c r="S1949" s="154" t="s">
        <v>158</v>
      </c>
      <c r="T1949" s="7" t="str">
        <f>Tabela813[[#This Row],[NR]]&amp;" - "&amp;Tabela813[[#This Row],[Especificação]]</f>
        <v>7.1.2.1.04.0.4.00 - Taxa de Controle e Fiscalização Ambiental - Dívida Ativa - Multas e Juros de Mora da Dívida Ativa - Intra OFSS</v>
      </c>
    </row>
    <row r="1950" spans="1:20" ht="30" x14ac:dyDescent="0.25">
      <c r="A1950" s="179"/>
      <c r="B1950" s="51"/>
      <c r="C1950" s="22" t="s">
        <v>1544</v>
      </c>
      <c r="D1950" s="22" t="s">
        <v>1537</v>
      </c>
      <c r="E1950" s="22" t="s">
        <v>1546</v>
      </c>
      <c r="F1950" s="22" t="s">
        <v>1537</v>
      </c>
      <c r="G1950" s="22" t="s">
        <v>1551</v>
      </c>
      <c r="H1950" s="22" t="s">
        <v>1540</v>
      </c>
      <c r="I1950" s="22" t="s">
        <v>1548</v>
      </c>
      <c r="J1950" s="22" t="s">
        <v>1543</v>
      </c>
      <c r="K1950" s="20" t="str">
        <f>IF(Tabela813[[#This Row],[C]]&lt;&gt;"",IF(Tabela813[[#This Row],[RED]]&lt;&gt;"",(Tabela813[[#This Row],[RED]] &amp; "."),"") &amp; CONCATENATE(Tabela813[[#This Row],[C]],".",Tabela813[[#This Row],[O]],".",Tabela813[[#This Row],[E]],".",Tabela813[[#This Row],[D1]],".",Tabela813[[#This Row],[D2]],".",Tabela813[[#This Row],[D3]],".",Tabela813[[#This Row],[T]],".",Tabela813[[#This Row],[D4]]),"")</f>
        <v>7.1.2.1.04.0.5.00</v>
      </c>
      <c r="L1950" s="23" t="s">
        <v>2385</v>
      </c>
      <c r="M1950" s="20" t="str">
        <f t="shared" si="40"/>
        <v>A</v>
      </c>
      <c r="N1950" s="20">
        <f>IF(VALUE(Tabela813[[#This Row],[RED]]) &gt; 0,1,0) + IF(VALUE(J1950)&gt;0,8,IF(VALUE(I1950)&gt;0,7,IF(VALUE(H1950)&gt;0,6,IF(VALUE(G1950)&gt;0,5,IF(VALUE(F1950)&gt;0,4,IF(VALUE(E1950)&gt;0,3,IF(VALUE(D1950)&gt;0,2,1)))))))</f>
        <v>7</v>
      </c>
      <c r="O1950" s="22" t="s">
        <v>51</v>
      </c>
      <c r="P1950" s="1" t="s">
        <v>88</v>
      </c>
      <c r="Q1950" s="1"/>
      <c r="R1950" s="39"/>
      <c r="S1950" s="154" t="s">
        <v>158</v>
      </c>
      <c r="T1950" s="7" t="str">
        <f>Tabela813[[#This Row],[NR]]&amp;" - "&amp;Tabela813[[#This Row],[Especificação]]</f>
        <v>7.1.2.1.04.0.5.00 - Taxa de Controle e Fiscalização Ambiental - Multas - Intra OFSS</v>
      </c>
    </row>
    <row r="1951" spans="1:20" ht="30" x14ac:dyDescent="0.25">
      <c r="A1951" s="179"/>
      <c r="B1951" s="51"/>
      <c r="C1951" s="22" t="s">
        <v>1544</v>
      </c>
      <c r="D1951" s="22" t="s">
        <v>1537</v>
      </c>
      <c r="E1951" s="22" t="s">
        <v>1546</v>
      </c>
      <c r="F1951" s="22" t="s">
        <v>1537</v>
      </c>
      <c r="G1951" s="22" t="s">
        <v>1551</v>
      </c>
      <c r="H1951" s="22" t="s">
        <v>1540</v>
      </c>
      <c r="I1951" s="22" t="s">
        <v>1542</v>
      </c>
      <c r="J1951" s="22" t="s">
        <v>1543</v>
      </c>
      <c r="K1951" s="20" t="str">
        <f>IF(Tabela813[[#This Row],[C]]&lt;&gt;"",IF(Tabela813[[#This Row],[RED]]&lt;&gt;"",(Tabela813[[#This Row],[RED]] &amp; "."),"") &amp; CONCATENATE(Tabela813[[#This Row],[C]],".",Tabela813[[#This Row],[O]],".",Tabela813[[#This Row],[E]],".",Tabela813[[#This Row],[D1]],".",Tabela813[[#This Row],[D2]],".",Tabela813[[#This Row],[D3]],".",Tabela813[[#This Row],[T]],".",Tabela813[[#This Row],[D4]]),"")</f>
        <v>7.1.2.1.04.0.6.00</v>
      </c>
      <c r="L1951" s="23" t="s">
        <v>2386</v>
      </c>
      <c r="M1951" s="20" t="str">
        <f t="shared" si="40"/>
        <v>A</v>
      </c>
      <c r="N1951" s="20">
        <f>IF(VALUE(Tabela813[[#This Row],[RED]]) &gt; 0,1,0) + IF(VALUE(J1951)&gt;0,8,IF(VALUE(I1951)&gt;0,7,IF(VALUE(H1951)&gt;0,6,IF(VALUE(G1951)&gt;0,5,IF(VALUE(F1951)&gt;0,4,IF(VALUE(E1951)&gt;0,3,IF(VALUE(D1951)&gt;0,2,1)))))))</f>
        <v>7</v>
      </c>
      <c r="O1951" s="22" t="s">
        <v>51</v>
      </c>
      <c r="P1951" s="1" t="s">
        <v>88</v>
      </c>
      <c r="Q1951" s="1"/>
      <c r="R1951" s="39"/>
      <c r="S1951" s="154" t="s">
        <v>158</v>
      </c>
      <c r="T1951" s="7" t="str">
        <f>Tabela813[[#This Row],[NR]]&amp;" - "&amp;Tabela813[[#This Row],[Especificação]]</f>
        <v>7.1.2.1.04.0.6.00 - Taxa de Controle e Fiscalização Ambiental - Juros de Mora - Intra OFSS</v>
      </c>
    </row>
    <row r="1952" spans="1:20" ht="30" x14ac:dyDescent="0.25">
      <c r="A1952" s="179"/>
      <c r="B1952" s="51"/>
      <c r="C1952" s="22" t="s">
        <v>1544</v>
      </c>
      <c r="D1952" s="22" t="s">
        <v>1537</v>
      </c>
      <c r="E1952" s="22" t="s">
        <v>1546</v>
      </c>
      <c r="F1952" s="22" t="s">
        <v>1537</v>
      </c>
      <c r="G1952" s="22" t="s">
        <v>1551</v>
      </c>
      <c r="H1952" s="22" t="s">
        <v>1540</v>
      </c>
      <c r="I1952" s="22" t="s">
        <v>1544</v>
      </c>
      <c r="J1952" s="22" t="s">
        <v>1543</v>
      </c>
      <c r="K1952" s="20" t="str">
        <f>IF(Tabela813[[#This Row],[C]]&lt;&gt;"",IF(Tabela813[[#This Row],[RED]]&lt;&gt;"",(Tabela813[[#This Row],[RED]] &amp; "."),"") &amp; CONCATENATE(Tabela813[[#This Row],[C]],".",Tabela813[[#This Row],[O]],".",Tabela813[[#This Row],[E]],".",Tabela813[[#This Row],[D1]],".",Tabela813[[#This Row],[D2]],".",Tabela813[[#This Row],[D3]],".",Tabela813[[#This Row],[T]],".",Tabela813[[#This Row],[D4]]),"")</f>
        <v>7.1.2.1.04.0.7.00</v>
      </c>
      <c r="L1952" s="23" t="s">
        <v>2387</v>
      </c>
      <c r="M1952" s="20" t="str">
        <f t="shared" si="40"/>
        <v>A</v>
      </c>
      <c r="N1952" s="20">
        <f>IF(VALUE(Tabela813[[#This Row],[RED]]) &gt; 0,1,0) + IF(VALUE(J1952)&gt;0,8,IF(VALUE(I1952)&gt;0,7,IF(VALUE(H1952)&gt;0,6,IF(VALUE(G1952)&gt;0,5,IF(VALUE(F1952)&gt;0,4,IF(VALUE(E1952)&gt;0,3,IF(VALUE(D1952)&gt;0,2,1)))))))</f>
        <v>7</v>
      </c>
      <c r="O1952" s="22" t="s">
        <v>51</v>
      </c>
      <c r="P1952" s="1" t="s">
        <v>88</v>
      </c>
      <c r="Q1952" s="1"/>
      <c r="R1952" s="39"/>
      <c r="S1952" s="154" t="s">
        <v>158</v>
      </c>
      <c r="T1952" s="7" t="str">
        <f>Tabela813[[#This Row],[NR]]&amp;" - "&amp;Tabela813[[#This Row],[Especificação]]</f>
        <v>7.1.2.1.04.0.7.00 - Taxa de Controle e Fiscalização Ambiental - Dívida Ativa - Multas da Dívida Ativa - Intra OFSS</v>
      </c>
    </row>
    <row r="1953" spans="1:20" ht="30" x14ac:dyDescent="0.25">
      <c r="A1953" s="179"/>
      <c r="B1953" s="51"/>
      <c r="C1953" s="22" t="s">
        <v>1544</v>
      </c>
      <c r="D1953" s="22" t="s">
        <v>1537</v>
      </c>
      <c r="E1953" s="22" t="s">
        <v>1546</v>
      </c>
      <c r="F1953" s="22" t="s">
        <v>1537</v>
      </c>
      <c r="G1953" s="22" t="s">
        <v>1551</v>
      </c>
      <c r="H1953" s="22" t="s">
        <v>1540</v>
      </c>
      <c r="I1953" s="22" t="s">
        <v>1545</v>
      </c>
      <c r="J1953" s="22" t="s">
        <v>1543</v>
      </c>
      <c r="K1953" s="20" t="str">
        <f>IF(Tabela813[[#This Row],[C]]&lt;&gt;"",IF(Tabela813[[#This Row],[RED]]&lt;&gt;"",(Tabela813[[#This Row],[RED]] &amp; "."),"") &amp; CONCATENATE(Tabela813[[#This Row],[C]],".",Tabela813[[#This Row],[O]],".",Tabela813[[#This Row],[E]],".",Tabela813[[#This Row],[D1]],".",Tabela813[[#This Row],[D2]],".",Tabela813[[#This Row],[D3]],".",Tabela813[[#This Row],[T]],".",Tabela813[[#This Row],[D4]]),"")</f>
        <v>7.1.2.1.04.0.8.00</v>
      </c>
      <c r="L1953" s="23" t="s">
        <v>2388</v>
      </c>
      <c r="M1953" s="20" t="str">
        <f t="shared" si="40"/>
        <v>A</v>
      </c>
      <c r="N1953" s="20">
        <f>IF(VALUE(Tabela813[[#This Row],[RED]]) &gt; 0,1,0) + IF(VALUE(J1953)&gt;0,8,IF(VALUE(I1953)&gt;0,7,IF(VALUE(H1953)&gt;0,6,IF(VALUE(G1953)&gt;0,5,IF(VALUE(F1953)&gt;0,4,IF(VALUE(E1953)&gt;0,3,IF(VALUE(D1953)&gt;0,2,1)))))))</f>
        <v>7</v>
      </c>
      <c r="O1953" s="22" t="s">
        <v>51</v>
      </c>
      <c r="P1953" s="1" t="s">
        <v>88</v>
      </c>
      <c r="Q1953" s="1"/>
      <c r="R1953" s="39"/>
      <c r="S1953" s="154" t="s">
        <v>158</v>
      </c>
      <c r="T1953" s="7" t="str">
        <f>Tabela813[[#This Row],[NR]]&amp;" - "&amp;Tabela813[[#This Row],[Especificação]]</f>
        <v>7.1.2.1.04.0.8.00 - Taxa de Controle e Fiscalização Ambiental - Juros de Mora da Dívida Ativa - Intra OFSS</v>
      </c>
    </row>
    <row r="1954" spans="1:20" ht="30" x14ac:dyDescent="0.25">
      <c r="A1954" s="179"/>
      <c r="B1954" s="51"/>
      <c r="C1954" s="22" t="s">
        <v>1544</v>
      </c>
      <c r="D1954" s="22" t="s">
        <v>1537</v>
      </c>
      <c r="E1954" s="22" t="s">
        <v>1546</v>
      </c>
      <c r="F1954" s="22" t="s">
        <v>1537</v>
      </c>
      <c r="G1954" s="22" t="s">
        <v>1570</v>
      </c>
      <c r="H1954" s="22" t="s">
        <v>1540</v>
      </c>
      <c r="I1954" s="22" t="s">
        <v>1540</v>
      </c>
      <c r="J1954" s="22" t="s">
        <v>1543</v>
      </c>
      <c r="K1954" s="20" t="str">
        <f>IF(Tabela813[[#This Row],[C]]&lt;&gt;"",IF(Tabela813[[#This Row],[RED]]&lt;&gt;"",(Tabela813[[#This Row],[RED]] &amp; "."),"") &amp; CONCATENATE(Tabela813[[#This Row],[C]],".",Tabela813[[#This Row],[O]],".",Tabela813[[#This Row],[E]],".",Tabela813[[#This Row],[D1]],".",Tabela813[[#This Row],[D2]],".",Tabela813[[#This Row],[D3]],".",Tabela813[[#This Row],[T]],".",Tabela813[[#This Row],[D4]]),"")</f>
        <v>7.1.2.1.50.0.0.00</v>
      </c>
      <c r="L1954" s="23" t="s">
        <v>2389</v>
      </c>
      <c r="M1954" s="20" t="str">
        <f t="shared" si="40"/>
        <v>S</v>
      </c>
      <c r="N1954" s="20">
        <f>IF(VALUE(Tabela813[[#This Row],[RED]]) &gt; 0,1,0) + IF(VALUE(J1954)&gt;0,8,IF(VALUE(I1954)&gt;0,7,IF(VALUE(H1954)&gt;0,6,IF(VALUE(G1954)&gt;0,5,IF(VALUE(F1954)&gt;0,4,IF(VALUE(E1954)&gt;0,3,IF(VALUE(D1954)&gt;0,2,1)))))))</f>
        <v>5</v>
      </c>
      <c r="O1954" s="22" t="s">
        <v>55</v>
      </c>
      <c r="P1954" s="1" t="s">
        <v>92</v>
      </c>
      <c r="Q1954" s="1"/>
      <c r="R1954" s="39"/>
      <c r="S1954" s="154" t="s">
        <v>158</v>
      </c>
      <c r="T1954" s="7" t="str">
        <f>Tabela813[[#This Row],[NR]]&amp;" - "&amp;Tabela813[[#This Row],[Especificação]]</f>
        <v>7.1.2.1.50.0.0.00 - Taxa de Fiscalização de Vigilância Sanitária - Intra OFSS</v>
      </c>
    </row>
    <row r="1955" spans="1:20" ht="30" x14ac:dyDescent="0.25">
      <c r="A1955" s="179"/>
      <c r="B1955" s="51"/>
      <c r="C1955" s="22" t="s">
        <v>1544</v>
      </c>
      <c r="D1955" s="22" t="s">
        <v>1537</v>
      </c>
      <c r="E1955" s="22" t="s">
        <v>1546</v>
      </c>
      <c r="F1955" s="22" t="s">
        <v>1537</v>
      </c>
      <c r="G1955" s="22" t="s">
        <v>1570</v>
      </c>
      <c r="H1955" s="22" t="s">
        <v>1540</v>
      </c>
      <c r="I1955" s="22" t="s">
        <v>1537</v>
      </c>
      <c r="J1955" s="22" t="s">
        <v>1543</v>
      </c>
      <c r="K1955" s="20" t="str">
        <f>IF(Tabela813[[#This Row],[C]]&lt;&gt;"",IF(Tabela813[[#This Row],[RED]]&lt;&gt;"",(Tabela813[[#This Row],[RED]] &amp; "."),"") &amp; CONCATENATE(Tabela813[[#This Row],[C]],".",Tabela813[[#This Row],[O]],".",Tabela813[[#This Row],[E]],".",Tabela813[[#This Row],[D1]],".",Tabela813[[#This Row],[D2]],".",Tabela813[[#This Row],[D3]],".",Tabela813[[#This Row],[T]],".",Tabela813[[#This Row],[D4]]),"")</f>
        <v>7.1.2.1.50.0.1.00</v>
      </c>
      <c r="L1955" s="23" t="s">
        <v>2390</v>
      </c>
      <c r="M1955" s="20" t="str">
        <f t="shared" si="40"/>
        <v>A</v>
      </c>
      <c r="N1955" s="20">
        <f>IF(VALUE(Tabela813[[#This Row],[RED]]) &gt; 0,1,0) + IF(VALUE(J1955)&gt;0,8,IF(VALUE(I1955)&gt;0,7,IF(VALUE(H1955)&gt;0,6,IF(VALUE(G1955)&gt;0,5,IF(VALUE(F1955)&gt;0,4,IF(VALUE(E1955)&gt;0,3,IF(VALUE(D1955)&gt;0,2,1)))))))</f>
        <v>7</v>
      </c>
      <c r="O1955" s="22" t="s">
        <v>55</v>
      </c>
      <c r="P1955" s="1" t="s">
        <v>92</v>
      </c>
      <c r="Q1955" s="1"/>
      <c r="R1955" s="39"/>
      <c r="S1955" s="154" t="s">
        <v>158</v>
      </c>
      <c r="T1955" s="7" t="str">
        <f>Tabela813[[#This Row],[NR]]&amp;" - "&amp;Tabela813[[#This Row],[Especificação]]</f>
        <v>7.1.2.1.50.0.1.00 - Taxa de Fiscalização de Vigilância Sanitária - Principal - Intra OFSS</v>
      </c>
    </row>
    <row r="1956" spans="1:20" ht="30" x14ac:dyDescent="0.25">
      <c r="A1956" s="179"/>
      <c r="B1956" s="51"/>
      <c r="C1956" s="22" t="s">
        <v>1544</v>
      </c>
      <c r="D1956" s="22" t="s">
        <v>1537</v>
      </c>
      <c r="E1956" s="22" t="s">
        <v>1546</v>
      </c>
      <c r="F1956" s="22" t="s">
        <v>1537</v>
      </c>
      <c r="G1956" s="22" t="s">
        <v>1570</v>
      </c>
      <c r="H1956" s="22" t="s">
        <v>1540</v>
      </c>
      <c r="I1956" s="22" t="s">
        <v>1546</v>
      </c>
      <c r="J1956" s="22" t="s">
        <v>1543</v>
      </c>
      <c r="K1956" s="20" t="str">
        <f>IF(Tabela813[[#This Row],[C]]&lt;&gt;"",IF(Tabela813[[#This Row],[RED]]&lt;&gt;"",(Tabela813[[#This Row],[RED]] &amp; "."),"") &amp; CONCATENATE(Tabela813[[#This Row],[C]],".",Tabela813[[#This Row],[O]],".",Tabela813[[#This Row],[E]],".",Tabela813[[#This Row],[D1]],".",Tabela813[[#This Row],[D2]],".",Tabela813[[#This Row],[D3]],".",Tabela813[[#This Row],[T]],".",Tabela813[[#This Row],[D4]]),"")</f>
        <v>7.1.2.1.50.0.2.00</v>
      </c>
      <c r="L1956" s="23" t="s">
        <v>2391</v>
      </c>
      <c r="M1956" s="20" t="str">
        <f t="shared" si="40"/>
        <v>A</v>
      </c>
      <c r="N1956" s="20">
        <f>IF(VALUE(Tabela813[[#This Row],[RED]]) &gt; 0,1,0) + IF(VALUE(J1956)&gt;0,8,IF(VALUE(I1956)&gt;0,7,IF(VALUE(H1956)&gt;0,6,IF(VALUE(G1956)&gt;0,5,IF(VALUE(F1956)&gt;0,4,IF(VALUE(E1956)&gt;0,3,IF(VALUE(D1956)&gt;0,2,1)))))))</f>
        <v>7</v>
      </c>
      <c r="O1956" s="22" t="s">
        <v>55</v>
      </c>
      <c r="P1956" s="1" t="s">
        <v>92</v>
      </c>
      <c r="Q1956" s="1"/>
      <c r="R1956" s="39"/>
      <c r="S1956" s="154" t="s">
        <v>158</v>
      </c>
      <c r="T1956" s="7" t="str">
        <f>Tabela813[[#This Row],[NR]]&amp;" - "&amp;Tabela813[[#This Row],[Especificação]]</f>
        <v>7.1.2.1.50.0.2.00 - Taxa de Fiscalização de Vigilância Sanitária - Multas e Juros de Mora - Intra OFSS</v>
      </c>
    </row>
    <row r="1957" spans="1:20" ht="30" x14ac:dyDescent="0.25">
      <c r="A1957" s="179"/>
      <c r="B1957" s="51"/>
      <c r="C1957" s="22" t="s">
        <v>1544</v>
      </c>
      <c r="D1957" s="22" t="s">
        <v>1537</v>
      </c>
      <c r="E1957" s="22" t="s">
        <v>1546</v>
      </c>
      <c r="F1957" s="22" t="s">
        <v>1537</v>
      </c>
      <c r="G1957" s="22" t="s">
        <v>1570</v>
      </c>
      <c r="H1957" s="22" t="s">
        <v>1540</v>
      </c>
      <c r="I1957" s="22" t="s">
        <v>1538</v>
      </c>
      <c r="J1957" s="22" t="s">
        <v>1543</v>
      </c>
      <c r="K1957" s="20" t="str">
        <f>IF(Tabela813[[#This Row],[C]]&lt;&gt;"",IF(Tabela813[[#This Row],[RED]]&lt;&gt;"",(Tabela813[[#This Row],[RED]] &amp; "."),"") &amp; CONCATENATE(Tabela813[[#This Row],[C]],".",Tabela813[[#This Row],[O]],".",Tabela813[[#This Row],[E]],".",Tabela813[[#This Row],[D1]],".",Tabela813[[#This Row],[D2]],".",Tabela813[[#This Row],[D3]],".",Tabela813[[#This Row],[T]],".",Tabela813[[#This Row],[D4]]),"")</f>
        <v>7.1.2.1.50.0.3.00</v>
      </c>
      <c r="L1957" s="23" t="s">
        <v>2392</v>
      </c>
      <c r="M1957" s="20" t="str">
        <f t="shared" si="40"/>
        <v>A</v>
      </c>
      <c r="N1957" s="20">
        <f>IF(VALUE(Tabela813[[#This Row],[RED]]) &gt; 0,1,0) + IF(VALUE(J1957)&gt;0,8,IF(VALUE(I1957)&gt;0,7,IF(VALUE(H1957)&gt;0,6,IF(VALUE(G1957)&gt;0,5,IF(VALUE(F1957)&gt;0,4,IF(VALUE(E1957)&gt;0,3,IF(VALUE(D1957)&gt;0,2,1)))))))</f>
        <v>7</v>
      </c>
      <c r="O1957" s="22" t="s">
        <v>55</v>
      </c>
      <c r="P1957" s="1" t="s">
        <v>92</v>
      </c>
      <c r="Q1957" s="1"/>
      <c r="R1957" s="39"/>
      <c r="S1957" s="154" t="s">
        <v>158</v>
      </c>
      <c r="T1957" s="7" t="str">
        <f>Tabela813[[#This Row],[NR]]&amp;" - "&amp;Tabela813[[#This Row],[Especificação]]</f>
        <v>7.1.2.1.50.0.3.00 - Taxa de Fiscalização de Vigilância Sanitária - Dívida Ativa - Intra OFSS</v>
      </c>
    </row>
    <row r="1958" spans="1:20" ht="30" x14ac:dyDescent="0.25">
      <c r="A1958" s="179"/>
      <c r="B1958" s="51"/>
      <c r="C1958" s="22" t="s">
        <v>1544</v>
      </c>
      <c r="D1958" s="22" t="s">
        <v>1537</v>
      </c>
      <c r="E1958" s="22" t="s">
        <v>1546</v>
      </c>
      <c r="F1958" s="22" t="s">
        <v>1537</v>
      </c>
      <c r="G1958" s="22" t="s">
        <v>1570</v>
      </c>
      <c r="H1958" s="22" t="s">
        <v>1540</v>
      </c>
      <c r="I1958" s="22" t="s">
        <v>1547</v>
      </c>
      <c r="J1958" s="22" t="s">
        <v>1543</v>
      </c>
      <c r="K1958" s="20" t="str">
        <f>IF(Tabela813[[#This Row],[C]]&lt;&gt;"",IF(Tabela813[[#This Row],[RED]]&lt;&gt;"",(Tabela813[[#This Row],[RED]] &amp; "."),"") &amp; CONCATENATE(Tabela813[[#This Row],[C]],".",Tabela813[[#This Row],[O]],".",Tabela813[[#This Row],[E]],".",Tabela813[[#This Row],[D1]],".",Tabela813[[#This Row],[D2]],".",Tabela813[[#This Row],[D3]],".",Tabela813[[#This Row],[T]],".",Tabela813[[#This Row],[D4]]),"")</f>
        <v>7.1.2.1.50.0.4.00</v>
      </c>
      <c r="L1958" s="23" t="s">
        <v>2393</v>
      </c>
      <c r="M1958" s="20" t="str">
        <f t="shared" si="40"/>
        <v>A</v>
      </c>
      <c r="N1958" s="20">
        <f>IF(VALUE(Tabela813[[#This Row],[RED]]) &gt; 0,1,0) + IF(VALUE(J1958)&gt;0,8,IF(VALUE(I1958)&gt;0,7,IF(VALUE(H1958)&gt;0,6,IF(VALUE(G1958)&gt;0,5,IF(VALUE(F1958)&gt;0,4,IF(VALUE(E1958)&gt;0,3,IF(VALUE(D1958)&gt;0,2,1)))))))</f>
        <v>7</v>
      </c>
      <c r="O1958" s="22" t="s">
        <v>55</v>
      </c>
      <c r="P1958" s="1" t="s">
        <v>92</v>
      </c>
      <c r="Q1958" s="1"/>
      <c r="R1958" s="39"/>
      <c r="S1958" s="154" t="s">
        <v>158</v>
      </c>
      <c r="T1958" s="7" t="str">
        <f>Tabela813[[#This Row],[NR]]&amp;" - "&amp;Tabela813[[#This Row],[Especificação]]</f>
        <v>7.1.2.1.50.0.4.00 - Taxa de Fiscalização de Vigilância Sanitária - Dívida Ativa - Multas e Juros de Mora da Dívida Ativa - Intra OFSS</v>
      </c>
    </row>
    <row r="1959" spans="1:20" ht="30" x14ac:dyDescent="0.25">
      <c r="A1959" s="179"/>
      <c r="B1959" s="51"/>
      <c r="C1959" s="22" t="s">
        <v>1544</v>
      </c>
      <c r="D1959" s="22" t="s">
        <v>1537</v>
      </c>
      <c r="E1959" s="22" t="s">
        <v>1546</v>
      </c>
      <c r="F1959" s="22" t="s">
        <v>1537</v>
      </c>
      <c r="G1959" s="22" t="s">
        <v>1570</v>
      </c>
      <c r="H1959" s="22" t="s">
        <v>1540</v>
      </c>
      <c r="I1959" s="22" t="s">
        <v>1548</v>
      </c>
      <c r="J1959" s="22" t="s">
        <v>1543</v>
      </c>
      <c r="K1959" s="20" t="str">
        <f>IF(Tabela813[[#This Row],[C]]&lt;&gt;"",IF(Tabela813[[#This Row],[RED]]&lt;&gt;"",(Tabela813[[#This Row],[RED]] &amp; "."),"") &amp; CONCATENATE(Tabela813[[#This Row],[C]],".",Tabela813[[#This Row],[O]],".",Tabela813[[#This Row],[E]],".",Tabela813[[#This Row],[D1]],".",Tabela813[[#This Row],[D2]],".",Tabela813[[#This Row],[D3]],".",Tabela813[[#This Row],[T]],".",Tabela813[[#This Row],[D4]]),"")</f>
        <v>7.1.2.1.50.0.5.00</v>
      </c>
      <c r="L1959" s="23" t="s">
        <v>2394</v>
      </c>
      <c r="M1959" s="20" t="str">
        <f t="shared" si="40"/>
        <v>A</v>
      </c>
      <c r="N1959" s="20">
        <f>IF(VALUE(Tabela813[[#This Row],[RED]]) &gt; 0,1,0) + IF(VALUE(J1959)&gt;0,8,IF(VALUE(I1959)&gt;0,7,IF(VALUE(H1959)&gt;0,6,IF(VALUE(G1959)&gt;0,5,IF(VALUE(F1959)&gt;0,4,IF(VALUE(E1959)&gt;0,3,IF(VALUE(D1959)&gt;0,2,1)))))))</f>
        <v>7</v>
      </c>
      <c r="O1959" s="22" t="s">
        <v>55</v>
      </c>
      <c r="P1959" s="1" t="s">
        <v>92</v>
      </c>
      <c r="Q1959" s="1"/>
      <c r="R1959" s="39"/>
      <c r="S1959" s="154" t="s">
        <v>158</v>
      </c>
      <c r="T1959" s="7" t="str">
        <f>Tabela813[[#This Row],[NR]]&amp;" - "&amp;Tabela813[[#This Row],[Especificação]]</f>
        <v>7.1.2.1.50.0.5.00 - Taxa de Fiscalização de Vigilância Sanitária - Multas - Intra OFSS</v>
      </c>
    </row>
    <row r="1960" spans="1:20" ht="30" x14ac:dyDescent="0.25">
      <c r="A1960" s="179"/>
      <c r="B1960" s="51"/>
      <c r="C1960" s="22" t="s">
        <v>1544</v>
      </c>
      <c r="D1960" s="22" t="s">
        <v>1537</v>
      </c>
      <c r="E1960" s="22" t="s">
        <v>1546</v>
      </c>
      <c r="F1960" s="22" t="s">
        <v>1537</v>
      </c>
      <c r="G1960" s="22" t="s">
        <v>1570</v>
      </c>
      <c r="H1960" s="22" t="s">
        <v>1540</v>
      </c>
      <c r="I1960" s="22" t="s">
        <v>1542</v>
      </c>
      <c r="J1960" s="22" t="s">
        <v>1543</v>
      </c>
      <c r="K1960" s="20" t="str">
        <f>IF(Tabela813[[#This Row],[C]]&lt;&gt;"",IF(Tabela813[[#This Row],[RED]]&lt;&gt;"",(Tabela813[[#This Row],[RED]] &amp; "."),"") &amp; CONCATENATE(Tabela813[[#This Row],[C]],".",Tabela813[[#This Row],[O]],".",Tabela813[[#This Row],[E]],".",Tabela813[[#This Row],[D1]],".",Tabela813[[#This Row],[D2]],".",Tabela813[[#This Row],[D3]],".",Tabela813[[#This Row],[T]],".",Tabela813[[#This Row],[D4]]),"")</f>
        <v>7.1.2.1.50.0.6.00</v>
      </c>
      <c r="L1960" s="23" t="s">
        <v>2395</v>
      </c>
      <c r="M1960" s="20" t="str">
        <f t="shared" si="40"/>
        <v>A</v>
      </c>
      <c r="N1960" s="20">
        <f>IF(VALUE(Tabela813[[#This Row],[RED]]) &gt; 0,1,0) + IF(VALUE(J1960)&gt;0,8,IF(VALUE(I1960)&gt;0,7,IF(VALUE(H1960)&gt;0,6,IF(VALUE(G1960)&gt;0,5,IF(VALUE(F1960)&gt;0,4,IF(VALUE(E1960)&gt;0,3,IF(VALUE(D1960)&gt;0,2,1)))))))</f>
        <v>7</v>
      </c>
      <c r="O1960" s="22" t="s">
        <v>55</v>
      </c>
      <c r="P1960" s="1" t="s">
        <v>92</v>
      </c>
      <c r="Q1960" s="1"/>
      <c r="R1960" s="39"/>
      <c r="S1960" s="154" t="s">
        <v>158</v>
      </c>
      <c r="T1960" s="7" t="str">
        <f>Tabela813[[#This Row],[NR]]&amp;" - "&amp;Tabela813[[#This Row],[Especificação]]</f>
        <v>7.1.2.1.50.0.6.00 - Taxa de Fiscalização de Vigilância Sanitária - Juros de Mora - Intra OFSS</v>
      </c>
    </row>
    <row r="1961" spans="1:20" ht="30" x14ac:dyDescent="0.25">
      <c r="A1961" s="179"/>
      <c r="B1961" s="51"/>
      <c r="C1961" s="22" t="s">
        <v>1544</v>
      </c>
      <c r="D1961" s="22" t="s">
        <v>1537</v>
      </c>
      <c r="E1961" s="22" t="s">
        <v>1546</v>
      </c>
      <c r="F1961" s="22" t="s">
        <v>1537</v>
      </c>
      <c r="G1961" s="22" t="s">
        <v>1570</v>
      </c>
      <c r="H1961" s="22" t="s">
        <v>1540</v>
      </c>
      <c r="I1961" s="22" t="s">
        <v>1544</v>
      </c>
      <c r="J1961" s="22" t="s">
        <v>1543</v>
      </c>
      <c r="K1961" s="20" t="str">
        <f>IF(Tabela813[[#This Row],[C]]&lt;&gt;"",IF(Tabela813[[#This Row],[RED]]&lt;&gt;"",(Tabela813[[#This Row],[RED]] &amp; "."),"") &amp; CONCATENATE(Tabela813[[#This Row],[C]],".",Tabela813[[#This Row],[O]],".",Tabela813[[#This Row],[E]],".",Tabela813[[#This Row],[D1]],".",Tabela813[[#This Row],[D2]],".",Tabela813[[#This Row],[D3]],".",Tabela813[[#This Row],[T]],".",Tabela813[[#This Row],[D4]]),"")</f>
        <v>7.1.2.1.50.0.7.00</v>
      </c>
      <c r="L1961" s="23" t="s">
        <v>2396</v>
      </c>
      <c r="M1961" s="20" t="str">
        <f t="shared" si="40"/>
        <v>A</v>
      </c>
      <c r="N1961" s="20">
        <f>IF(VALUE(Tabela813[[#This Row],[RED]]) &gt; 0,1,0) + IF(VALUE(J1961)&gt;0,8,IF(VALUE(I1961)&gt;0,7,IF(VALUE(H1961)&gt;0,6,IF(VALUE(G1961)&gt;0,5,IF(VALUE(F1961)&gt;0,4,IF(VALUE(E1961)&gt;0,3,IF(VALUE(D1961)&gt;0,2,1)))))))</f>
        <v>7</v>
      </c>
      <c r="O1961" s="22" t="s">
        <v>55</v>
      </c>
      <c r="P1961" s="1" t="s">
        <v>92</v>
      </c>
      <c r="Q1961" s="1"/>
      <c r="R1961" s="39"/>
      <c r="S1961" s="154" t="s">
        <v>158</v>
      </c>
      <c r="T1961" s="7" t="str">
        <f>Tabela813[[#This Row],[NR]]&amp;" - "&amp;Tabela813[[#This Row],[Especificação]]</f>
        <v>7.1.2.1.50.0.7.00 - Taxa de Fiscalização de Vigilância Sanitária - Dívida Ativa - Multas da Dívida Ativa - Intra OFSS</v>
      </c>
    </row>
    <row r="1962" spans="1:20" ht="30" x14ac:dyDescent="0.25">
      <c r="A1962" s="179"/>
      <c r="B1962" s="51"/>
      <c r="C1962" s="22" t="s">
        <v>1544</v>
      </c>
      <c r="D1962" s="22" t="s">
        <v>1537</v>
      </c>
      <c r="E1962" s="22" t="s">
        <v>1546</v>
      </c>
      <c r="F1962" s="22" t="s">
        <v>1537</v>
      </c>
      <c r="G1962" s="22" t="s">
        <v>1570</v>
      </c>
      <c r="H1962" s="22" t="s">
        <v>1540</v>
      </c>
      <c r="I1962" s="22" t="s">
        <v>1545</v>
      </c>
      <c r="J1962" s="22" t="s">
        <v>1543</v>
      </c>
      <c r="K1962" s="20" t="str">
        <f>IF(Tabela813[[#This Row],[C]]&lt;&gt;"",IF(Tabela813[[#This Row],[RED]]&lt;&gt;"",(Tabela813[[#This Row],[RED]] &amp; "."),"") &amp; CONCATENATE(Tabela813[[#This Row],[C]],".",Tabela813[[#This Row],[O]],".",Tabela813[[#This Row],[E]],".",Tabela813[[#This Row],[D1]],".",Tabela813[[#This Row],[D2]],".",Tabela813[[#This Row],[D3]],".",Tabela813[[#This Row],[T]],".",Tabela813[[#This Row],[D4]]),"")</f>
        <v>7.1.2.1.50.0.8.00</v>
      </c>
      <c r="L1962" s="23" t="s">
        <v>2397</v>
      </c>
      <c r="M1962" s="20" t="str">
        <f t="shared" si="40"/>
        <v>A</v>
      </c>
      <c r="N1962" s="20">
        <f>IF(VALUE(Tabela813[[#This Row],[RED]]) &gt; 0,1,0) + IF(VALUE(J1962)&gt;0,8,IF(VALUE(I1962)&gt;0,7,IF(VALUE(H1962)&gt;0,6,IF(VALUE(G1962)&gt;0,5,IF(VALUE(F1962)&gt;0,4,IF(VALUE(E1962)&gt;0,3,IF(VALUE(D1962)&gt;0,2,1)))))))</f>
        <v>7</v>
      </c>
      <c r="O1962" s="22" t="s">
        <v>55</v>
      </c>
      <c r="P1962" s="1" t="s">
        <v>92</v>
      </c>
      <c r="Q1962" s="1"/>
      <c r="R1962" s="39"/>
      <c r="S1962" s="154" t="s">
        <v>158</v>
      </c>
      <c r="T1962" s="7" t="str">
        <f>Tabela813[[#This Row],[NR]]&amp;" - "&amp;Tabela813[[#This Row],[Especificação]]</f>
        <v>7.1.2.1.50.0.8.00 - Taxa de Fiscalização de Vigilância Sanitária - Juros de Mora da Dívida Ativa - Intra OFSS</v>
      </c>
    </row>
    <row r="1963" spans="1:20" ht="30" x14ac:dyDescent="0.25">
      <c r="A1963" s="179"/>
      <c r="B1963" s="51"/>
      <c r="C1963" s="22" t="s">
        <v>1544</v>
      </c>
      <c r="D1963" s="22" t="s">
        <v>1537</v>
      </c>
      <c r="E1963" s="22" t="s">
        <v>1546</v>
      </c>
      <c r="F1963" s="22" t="s">
        <v>1546</v>
      </c>
      <c r="G1963" s="22" t="s">
        <v>1543</v>
      </c>
      <c r="H1963" s="22" t="s">
        <v>1540</v>
      </c>
      <c r="I1963" s="22" t="s">
        <v>1540</v>
      </c>
      <c r="J1963" s="22" t="s">
        <v>1543</v>
      </c>
      <c r="K1963" s="20" t="str">
        <f>IF(Tabela813[[#This Row],[C]]&lt;&gt;"",IF(Tabela813[[#This Row],[RED]]&lt;&gt;"",(Tabela813[[#This Row],[RED]] &amp; "."),"") &amp; CONCATENATE(Tabela813[[#This Row],[C]],".",Tabela813[[#This Row],[O]],".",Tabela813[[#This Row],[E]],".",Tabela813[[#This Row],[D1]],".",Tabela813[[#This Row],[D2]],".",Tabela813[[#This Row],[D3]],".",Tabela813[[#This Row],[T]],".",Tabela813[[#This Row],[D4]]),"")</f>
        <v>7.1.2.2.00.0.0.00</v>
      </c>
      <c r="L1963" s="23" t="s">
        <v>3937</v>
      </c>
      <c r="M1963" s="20" t="str">
        <f t="shared" si="40"/>
        <v>S</v>
      </c>
      <c r="N1963" s="20">
        <f>IF(VALUE(Tabela813[[#This Row],[RED]]) &gt; 0,1,0) + IF(VALUE(J1963)&gt;0,8,IF(VALUE(I1963)&gt;0,7,IF(VALUE(H1963)&gt;0,6,IF(VALUE(G1963)&gt;0,5,IF(VALUE(F1963)&gt;0,4,IF(VALUE(E1963)&gt;0,3,IF(VALUE(D1963)&gt;0,2,1)))))))</f>
        <v>4</v>
      </c>
      <c r="O1963" s="22" t="s">
        <v>45</v>
      </c>
      <c r="P1963" s="1" t="s">
        <v>95</v>
      </c>
      <c r="Q1963" s="1"/>
      <c r="R1963" s="39"/>
      <c r="S1963" s="154" t="s">
        <v>158</v>
      </c>
      <c r="T1963" s="7" t="str">
        <f>Tabela813[[#This Row],[NR]]&amp;" - "&amp;Tabela813[[#This Row],[Especificação]]</f>
        <v>7.1.2.2.00.0.0.00 - Taxas Pela Prestação de Serviços - Intra OFSS</v>
      </c>
    </row>
    <row r="1964" spans="1:20" ht="30" x14ac:dyDescent="0.25">
      <c r="A1964" s="179"/>
      <c r="B1964" s="51"/>
      <c r="C1964" s="22" t="s">
        <v>1544</v>
      </c>
      <c r="D1964" s="22" t="s">
        <v>1537</v>
      </c>
      <c r="E1964" s="22" t="s">
        <v>1546</v>
      </c>
      <c r="F1964" s="22" t="s">
        <v>1546</v>
      </c>
      <c r="G1964" s="22" t="s">
        <v>1539</v>
      </c>
      <c r="H1964" s="22" t="s">
        <v>1540</v>
      </c>
      <c r="I1964" s="22" t="s">
        <v>1540</v>
      </c>
      <c r="J1964" s="22" t="s">
        <v>1543</v>
      </c>
      <c r="K1964" s="20" t="str">
        <f>IF(Tabela813[[#This Row],[C]]&lt;&gt;"",IF(Tabela813[[#This Row],[RED]]&lt;&gt;"",(Tabela813[[#This Row],[RED]] &amp; "."),"") &amp; CONCATENATE(Tabela813[[#This Row],[C]],".",Tabela813[[#This Row],[O]],".",Tabela813[[#This Row],[E]],".",Tabela813[[#This Row],[D1]],".",Tabela813[[#This Row],[D2]],".",Tabela813[[#This Row],[D3]],".",Tabela813[[#This Row],[T]],".",Tabela813[[#This Row],[D4]]),"")</f>
        <v>7.1.2.2.01.0.0.00</v>
      </c>
      <c r="L1964" s="23" t="s">
        <v>3938</v>
      </c>
      <c r="M1964" s="20" t="str">
        <f t="shared" si="40"/>
        <v>S</v>
      </c>
      <c r="N1964" s="20">
        <f>IF(VALUE(Tabela813[[#This Row],[RED]]) &gt; 0,1,0) + IF(VALUE(J1964)&gt;0,8,IF(VALUE(I1964)&gt;0,7,IF(VALUE(H1964)&gt;0,6,IF(VALUE(G1964)&gt;0,5,IF(VALUE(F1964)&gt;0,4,IF(VALUE(E1964)&gt;0,3,IF(VALUE(D1964)&gt;0,2,1)))))))</f>
        <v>5</v>
      </c>
      <c r="O1964" s="22" t="s">
        <v>51</v>
      </c>
      <c r="P1964" s="1" t="s">
        <v>96</v>
      </c>
      <c r="Q1964" s="1"/>
      <c r="R1964" s="39"/>
      <c r="S1964" s="154" t="s">
        <v>158</v>
      </c>
      <c r="T1964" s="7" t="str">
        <f>Tabela813[[#This Row],[NR]]&amp;" - "&amp;Tabela813[[#This Row],[Especificação]]</f>
        <v>7.1.2.2.01.0.0.00 - Taxas Pela Prestação de Serviços em Geral - Intra OFSS</v>
      </c>
    </row>
    <row r="1965" spans="1:20" ht="30" x14ac:dyDescent="0.25">
      <c r="A1965" s="179"/>
      <c r="B1965" s="51"/>
      <c r="C1965" s="22" t="s">
        <v>1544</v>
      </c>
      <c r="D1965" s="22" t="s">
        <v>1537</v>
      </c>
      <c r="E1965" s="22" t="s">
        <v>1546</v>
      </c>
      <c r="F1965" s="22" t="s">
        <v>1546</v>
      </c>
      <c r="G1965" s="22" t="s">
        <v>1539</v>
      </c>
      <c r="H1965" s="22" t="s">
        <v>1540</v>
      </c>
      <c r="I1965" s="22" t="s">
        <v>1537</v>
      </c>
      <c r="J1965" s="22" t="s">
        <v>1543</v>
      </c>
      <c r="K1965" s="20" t="str">
        <f>IF(Tabela813[[#This Row],[C]]&lt;&gt;"",IF(Tabela813[[#This Row],[RED]]&lt;&gt;"",(Tabela813[[#This Row],[RED]] &amp; "."),"") &amp; CONCATENATE(Tabela813[[#This Row],[C]],".",Tabela813[[#This Row],[O]],".",Tabela813[[#This Row],[E]],".",Tabela813[[#This Row],[D1]],".",Tabela813[[#This Row],[D2]],".",Tabela813[[#This Row],[D3]],".",Tabela813[[#This Row],[T]],".",Tabela813[[#This Row],[D4]]),"")</f>
        <v>7.1.2.2.01.0.1.00</v>
      </c>
      <c r="L1965" s="23" t="s">
        <v>3939</v>
      </c>
      <c r="M1965" s="20" t="str">
        <f t="shared" si="40"/>
        <v>A</v>
      </c>
      <c r="N1965" s="20">
        <f>IF(VALUE(Tabela813[[#This Row],[RED]]) &gt; 0,1,0) + IF(VALUE(J1965)&gt;0,8,IF(VALUE(I1965)&gt;0,7,IF(VALUE(H1965)&gt;0,6,IF(VALUE(G1965)&gt;0,5,IF(VALUE(F1965)&gt;0,4,IF(VALUE(E1965)&gt;0,3,IF(VALUE(D1965)&gt;0,2,1)))))))</f>
        <v>7</v>
      </c>
      <c r="O1965" s="22" t="s">
        <v>51</v>
      </c>
      <c r="P1965" s="1" t="s">
        <v>96</v>
      </c>
      <c r="Q1965" s="1"/>
      <c r="R1965" s="39"/>
      <c r="S1965" s="154" t="s">
        <v>158</v>
      </c>
      <c r="T1965" s="7" t="str">
        <f>Tabela813[[#This Row],[NR]]&amp;" - "&amp;Tabela813[[#This Row],[Especificação]]</f>
        <v>7.1.2.2.01.0.1.00 - Taxas Pela Prestação de Serviços em Geral - Principal - Intra OFSS</v>
      </c>
    </row>
    <row r="1966" spans="1:20" ht="30" x14ac:dyDescent="0.25">
      <c r="A1966" s="179"/>
      <c r="B1966" s="51"/>
      <c r="C1966" s="22" t="s">
        <v>1544</v>
      </c>
      <c r="D1966" s="22" t="s">
        <v>1537</v>
      </c>
      <c r="E1966" s="22" t="s">
        <v>1546</v>
      </c>
      <c r="F1966" s="22" t="s">
        <v>1546</v>
      </c>
      <c r="G1966" s="22" t="s">
        <v>1539</v>
      </c>
      <c r="H1966" s="22" t="s">
        <v>1540</v>
      </c>
      <c r="I1966" s="22" t="s">
        <v>1546</v>
      </c>
      <c r="J1966" s="22" t="s">
        <v>1543</v>
      </c>
      <c r="K1966" s="20" t="str">
        <f>IF(Tabela813[[#This Row],[C]]&lt;&gt;"",IF(Tabela813[[#This Row],[RED]]&lt;&gt;"",(Tabela813[[#This Row],[RED]] &amp; "."),"") &amp; CONCATENATE(Tabela813[[#This Row],[C]],".",Tabela813[[#This Row],[O]],".",Tabela813[[#This Row],[E]],".",Tabela813[[#This Row],[D1]],".",Tabela813[[#This Row],[D2]],".",Tabela813[[#This Row],[D3]],".",Tabela813[[#This Row],[T]],".",Tabela813[[#This Row],[D4]]),"")</f>
        <v>7.1.2.2.01.0.2.00</v>
      </c>
      <c r="L1966" s="23" t="s">
        <v>3940</v>
      </c>
      <c r="M1966" s="20" t="str">
        <f t="shared" si="40"/>
        <v>A</v>
      </c>
      <c r="N1966" s="20">
        <f>IF(VALUE(Tabela813[[#This Row],[RED]]) &gt; 0,1,0) + IF(VALUE(J1966)&gt;0,8,IF(VALUE(I1966)&gt;0,7,IF(VALUE(H1966)&gt;0,6,IF(VALUE(G1966)&gt;0,5,IF(VALUE(F1966)&gt;0,4,IF(VALUE(E1966)&gt;0,3,IF(VALUE(D1966)&gt;0,2,1)))))))</f>
        <v>7</v>
      </c>
      <c r="O1966" s="22" t="s">
        <v>51</v>
      </c>
      <c r="P1966" s="1" t="s">
        <v>96</v>
      </c>
      <c r="Q1966" s="1"/>
      <c r="R1966" s="39"/>
      <c r="S1966" s="154" t="s">
        <v>158</v>
      </c>
      <c r="T1966" s="7" t="str">
        <f>Tabela813[[#This Row],[NR]]&amp;" - "&amp;Tabela813[[#This Row],[Especificação]]</f>
        <v>7.1.2.2.01.0.2.00 - Taxas Pela Prestação de Serviços em Geral - Multas e Juros de Mora - Intra OFSS</v>
      </c>
    </row>
    <row r="1967" spans="1:20" ht="30" x14ac:dyDescent="0.25">
      <c r="A1967" s="179"/>
      <c r="B1967" s="51"/>
      <c r="C1967" s="22" t="s">
        <v>1544</v>
      </c>
      <c r="D1967" s="22" t="s">
        <v>1537</v>
      </c>
      <c r="E1967" s="22" t="s">
        <v>1546</v>
      </c>
      <c r="F1967" s="22" t="s">
        <v>1546</v>
      </c>
      <c r="G1967" s="22" t="s">
        <v>1539</v>
      </c>
      <c r="H1967" s="22" t="s">
        <v>1540</v>
      </c>
      <c r="I1967" s="22" t="s">
        <v>1538</v>
      </c>
      <c r="J1967" s="22" t="s">
        <v>1543</v>
      </c>
      <c r="K1967" s="20" t="str">
        <f>IF(Tabela813[[#This Row],[C]]&lt;&gt;"",IF(Tabela813[[#This Row],[RED]]&lt;&gt;"",(Tabela813[[#This Row],[RED]] &amp; "."),"") &amp; CONCATENATE(Tabela813[[#This Row],[C]],".",Tabela813[[#This Row],[O]],".",Tabela813[[#This Row],[E]],".",Tabela813[[#This Row],[D1]],".",Tabela813[[#This Row],[D2]],".",Tabela813[[#This Row],[D3]],".",Tabela813[[#This Row],[T]],".",Tabela813[[#This Row],[D4]]),"")</f>
        <v>7.1.2.2.01.0.3.00</v>
      </c>
      <c r="L1967" s="23" t="s">
        <v>3941</v>
      </c>
      <c r="M1967" s="20" t="str">
        <f t="shared" si="40"/>
        <v>A</v>
      </c>
      <c r="N1967" s="20">
        <f>IF(VALUE(Tabela813[[#This Row],[RED]]) &gt; 0,1,0) + IF(VALUE(J1967)&gt;0,8,IF(VALUE(I1967)&gt;0,7,IF(VALUE(H1967)&gt;0,6,IF(VALUE(G1967)&gt;0,5,IF(VALUE(F1967)&gt;0,4,IF(VALUE(E1967)&gt;0,3,IF(VALUE(D1967)&gt;0,2,1)))))))</f>
        <v>7</v>
      </c>
      <c r="O1967" s="22" t="s">
        <v>51</v>
      </c>
      <c r="P1967" s="1" t="s">
        <v>96</v>
      </c>
      <c r="Q1967" s="1"/>
      <c r="R1967" s="39"/>
      <c r="S1967" s="154" t="s">
        <v>158</v>
      </c>
      <c r="T1967" s="7" t="str">
        <f>Tabela813[[#This Row],[NR]]&amp;" - "&amp;Tabela813[[#This Row],[Especificação]]</f>
        <v>7.1.2.2.01.0.3.00 - Taxas Pela Prestação de Serviços em Geral - Dívida Ativa - Intra OFSS</v>
      </c>
    </row>
    <row r="1968" spans="1:20" ht="30" x14ac:dyDescent="0.25">
      <c r="A1968" s="179"/>
      <c r="B1968" s="51"/>
      <c r="C1968" s="22" t="s">
        <v>1544</v>
      </c>
      <c r="D1968" s="22" t="s">
        <v>1537</v>
      </c>
      <c r="E1968" s="22" t="s">
        <v>1546</v>
      </c>
      <c r="F1968" s="22" t="s">
        <v>1546</v>
      </c>
      <c r="G1968" s="22" t="s">
        <v>1539</v>
      </c>
      <c r="H1968" s="22" t="s">
        <v>1540</v>
      </c>
      <c r="I1968" s="22" t="s">
        <v>1547</v>
      </c>
      <c r="J1968" s="22" t="s">
        <v>1543</v>
      </c>
      <c r="K1968" s="20" t="str">
        <f>IF(Tabela813[[#This Row],[C]]&lt;&gt;"",IF(Tabela813[[#This Row],[RED]]&lt;&gt;"",(Tabela813[[#This Row],[RED]] &amp; "."),"") &amp; CONCATENATE(Tabela813[[#This Row],[C]],".",Tabela813[[#This Row],[O]],".",Tabela813[[#This Row],[E]],".",Tabela813[[#This Row],[D1]],".",Tabela813[[#This Row],[D2]],".",Tabela813[[#This Row],[D3]],".",Tabela813[[#This Row],[T]],".",Tabela813[[#This Row],[D4]]),"")</f>
        <v>7.1.2.2.01.0.4.00</v>
      </c>
      <c r="L1968" s="23" t="s">
        <v>3942</v>
      </c>
      <c r="M1968" s="20" t="str">
        <f t="shared" si="40"/>
        <v>A</v>
      </c>
      <c r="N1968" s="20">
        <f>IF(VALUE(Tabela813[[#This Row],[RED]]) &gt; 0,1,0) + IF(VALUE(J1968)&gt;0,8,IF(VALUE(I1968)&gt;0,7,IF(VALUE(H1968)&gt;0,6,IF(VALUE(G1968)&gt;0,5,IF(VALUE(F1968)&gt;0,4,IF(VALUE(E1968)&gt;0,3,IF(VALUE(D1968)&gt;0,2,1)))))))</f>
        <v>7</v>
      </c>
      <c r="O1968" s="22" t="s">
        <v>51</v>
      </c>
      <c r="P1968" s="1" t="s">
        <v>96</v>
      </c>
      <c r="Q1968" s="1"/>
      <c r="R1968" s="39"/>
      <c r="S1968" s="154" t="s">
        <v>158</v>
      </c>
      <c r="T1968" s="7" t="str">
        <f>Tabela813[[#This Row],[NR]]&amp;" - "&amp;Tabela813[[#This Row],[Especificação]]</f>
        <v>7.1.2.2.01.0.4.00 - Taxas Pela Prestação de Serviços em Geral - Dívida Ativa - Multas e Juros de Mora da Dívida Ativa - Intra OFSS</v>
      </c>
    </row>
    <row r="1969" spans="1:20" ht="30" x14ac:dyDescent="0.25">
      <c r="A1969" s="179"/>
      <c r="B1969" s="51"/>
      <c r="C1969" s="22" t="s">
        <v>1544</v>
      </c>
      <c r="D1969" s="22" t="s">
        <v>1537</v>
      </c>
      <c r="E1969" s="22" t="s">
        <v>1546</v>
      </c>
      <c r="F1969" s="22" t="s">
        <v>1546</v>
      </c>
      <c r="G1969" s="22" t="s">
        <v>1539</v>
      </c>
      <c r="H1969" s="22" t="s">
        <v>1540</v>
      </c>
      <c r="I1969" s="22" t="s">
        <v>1548</v>
      </c>
      <c r="J1969" s="22" t="s">
        <v>1543</v>
      </c>
      <c r="K1969" s="20" t="str">
        <f>IF(Tabela813[[#This Row],[C]]&lt;&gt;"",IF(Tabela813[[#This Row],[RED]]&lt;&gt;"",(Tabela813[[#This Row],[RED]] &amp; "."),"") &amp; CONCATENATE(Tabela813[[#This Row],[C]],".",Tabela813[[#This Row],[O]],".",Tabela813[[#This Row],[E]],".",Tabela813[[#This Row],[D1]],".",Tabela813[[#This Row],[D2]],".",Tabela813[[#This Row],[D3]],".",Tabela813[[#This Row],[T]],".",Tabela813[[#This Row],[D4]]),"")</f>
        <v>7.1.2.2.01.0.5.00</v>
      </c>
      <c r="L1969" s="23" t="s">
        <v>3943</v>
      </c>
      <c r="M1969" s="20" t="str">
        <f t="shared" si="40"/>
        <v>A</v>
      </c>
      <c r="N1969" s="20">
        <f>IF(VALUE(Tabela813[[#This Row],[RED]]) &gt; 0,1,0) + IF(VALUE(J1969)&gt;0,8,IF(VALUE(I1969)&gt;0,7,IF(VALUE(H1969)&gt;0,6,IF(VALUE(G1969)&gt;0,5,IF(VALUE(F1969)&gt;0,4,IF(VALUE(E1969)&gt;0,3,IF(VALUE(D1969)&gt;0,2,1)))))))</f>
        <v>7</v>
      </c>
      <c r="O1969" s="22" t="s">
        <v>51</v>
      </c>
      <c r="P1969" s="1" t="s">
        <v>96</v>
      </c>
      <c r="Q1969" s="1"/>
      <c r="R1969" s="39"/>
      <c r="S1969" s="154" t="s">
        <v>158</v>
      </c>
      <c r="T1969" s="7" t="str">
        <f>Tabela813[[#This Row],[NR]]&amp;" - "&amp;Tabela813[[#This Row],[Especificação]]</f>
        <v>7.1.2.2.01.0.5.00 - Taxas Pela Prestação de Serviços em Geral - Multas - Intra OFSS</v>
      </c>
    </row>
    <row r="1970" spans="1:20" ht="30" x14ac:dyDescent="0.25">
      <c r="A1970" s="179"/>
      <c r="B1970" s="51"/>
      <c r="C1970" s="22" t="s">
        <v>1544</v>
      </c>
      <c r="D1970" s="22" t="s">
        <v>1537</v>
      </c>
      <c r="E1970" s="22" t="s">
        <v>1546</v>
      </c>
      <c r="F1970" s="22" t="s">
        <v>1546</v>
      </c>
      <c r="G1970" s="22" t="s">
        <v>1539</v>
      </c>
      <c r="H1970" s="22" t="s">
        <v>1540</v>
      </c>
      <c r="I1970" s="22" t="s">
        <v>1542</v>
      </c>
      <c r="J1970" s="22" t="s">
        <v>1543</v>
      </c>
      <c r="K1970" s="20" t="str">
        <f>IF(Tabela813[[#This Row],[C]]&lt;&gt;"",IF(Tabela813[[#This Row],[RED]]&lt;&gt;"",(Tabela813[[#This Row],[RED]] &amp; "."),"") &amp; CONCATENATE(Tabela813[[#This Row],[C]],".",Tabela813[[#This Row],[O]],".",Tabela813[[#This Row],[E]],".",Tabela813[[#This Row],[D1]],".",Tabela813[[#This Row],[D2]],".",Tabela813[[#This Row],[D3]],".",Tabela813[[#This Row],[T]],".",Tabela813[[#This Row],[D4]]),"")</f>
        <v>7.1.2.2.01.0.6.00</v>
      </c>
      <c r="L1970" s="23" t="s">
        <v>3944</v>
      </c>
      <c r="M1970" s="20" t="str">
        <f t="shared" si="40"/>
        <v>A</v>
      </c>
      <c r="N1970" s="20">
        <f>IF(VALUE(Tabela813[[#This Row],[RED]]) &gt; 0,1,0) + IF(VALUE(J1970)&gt;0,8,IF(VALUE(I1970)&gt;0,7,IF(VALUE(H1970)&gt;0,6,IF(VALUE(G1970)&gt;0,5,IF(VALUE(F1970)&gt;0,4,IF(VALUE(E1970)&gt;0,3,IF(VALUE(D1970)&gt;0,2,1)))))))</f>
        <v>7</v>
      </c>
      <c r="O1970" s="22" t="s">
        <v>51</v>
      </c>
      <c r="P1970" s="1" t="s">
        <v>96</v>
      </c>
      <c r="Q1970" s="1"/>
      <c r="R1970" s="39"/>
      <c r="S1970" s="154" t="s">
        <v>158</v>
      </c>
      <c r="T1970" s="7" t="str">
        <f>Tabela813[[#This Row],[NR]]&amp;" - "&amp;Tabela813[[#This Row],[Especificação]]</f>
        <v>7.1.2.2.01.0.6.00 - Taxas Pela Prestação de Serviços em Geral - Juros de Mora - Intra OFSS</v>
      </c>
    </row>
    <row r="1971" spans="1:20" ht="30" x14ac:dyDescent="0.25">
      <c r="A1971" s="179"/>
      <c r="B1971" s="51"/>
      <c r="C1971" s="22" t="s">
        <v>1544</v>
      </c>
      <c r="D1971" s="22" t="s">
        <v>1537</v>
      </c>
      <c r="E1971" s="22" t="s">
        <v>1546</v>
      </c>
      <c r="F1971" s="22" t="s">
        <v>1546</v>
      </c>
      <c r="G1971" s="22" t="s">
        <v>1539</v>
      </c>
      <c r="H1971" s="22" t="s">
        <v>1540</v>
      </c>
      <c r="I1971" s="22" t="s">
        <v>1544</v>
      </c>
      <c r="J1971" s="22" t="s">
        <v>1543</v>
      </c>
      <c r="K1971" s="20" t="str">
        <f>IF(Tabela813[[#This Row],[C]]&lt;&gt;"",IF(Tabela813[[#This Row],[RED]]&lt;&gt;"",(Tabela813[[#This Row],[RED]] &amp; "."),"") &amp; CONCATENATE(Tabela813[[#This Row],[C]],".",Tabela813[[#This Row],[O]],".",Tabela813[[#This Row],[E]],".",Tabela813[[#This Row],[D1]],".",Tabela813[[#This Row],[D2]],".",Tabela813[[#This Row],[D3]],".",Tabela813[[#This Row],[T]],".",Tabela813[[#This Row],[D4]]),"")</f>
        <v>7.1.2.2.01.0.7.00</v>
      </c>
      <c r="L1971" s="23" t="s">
        <v>3945</v>
      </c>
      <c r="M1971" s="20" t="str">
        <f t="shared" si="40"/>
        <v>A</v>
      </c>
      <c r="N1971" s="20">
        <f>IF(VALUE(Tabela813[[#This Row],[RED]]) &gt; 0,1,0) + IF(VALUE(J1971)&gt;0,8,IF(VALUE(I1971)&gt;0,7,IF(VALUE(H1971)&gt;0,6,IF(VALUE(G1971)&gt;0,5,IF(VALUE(F1971)&gt;0,4,IF(VALUE(E1971)&gt;0,3,IF(VALUE(D1971)&gt;0,2,1)))))))</f>
        <v>7</v>
      </c>
      <c r="O1971" s="22" t="s">
        <v>51</v>
      </c>
      <c r="P1971" s="1" t="s">
        <v>96</v>
      </c>
      <c r="Q1971" s="1"/>
      <c r="R1971" s="39"/>
      <c r="S1971" s="154" t="s">
        <v>158</v>
      </c>
      <c r="T1971" s="7" t="str">
        <f>Tabela813[[#This Row],[NR]]&amp;" - "&amp;Tabela813[[#This Row],[Especificação]]</f>
        <v>7.1.2.2.01.0.7.00 - Taxas Pela Prestação de Serviços em Geral - Dívida Ativa - Multas da Dívida Ativa - Intra OFSS</v>
      </c>
    </row>
    <row r="1972" spans="1:20" ht="30" x14ac:dyDescent="0.25">
      <c r="A1972" s="179"/>
      <c r="B1972" s="51"/>
      <c r="C1972" s="22" t="s">
        <v>1544</v>
      </c>
      <c r="D1972" s="22" t="s">
        <v>1537</v>
      </c>
      <c r="E1972" s="22" t="s">
        <v>1546</v>
      </c>
      <c r="F1972" s="22" t="s">
        <v>1546</v>
      </c>
      <c r="G1972" s="22" t="s">
        <v>1539</v>
      </c>
      <c r="H1972" s="22" t="s">
        <v>1540</v>
      </c>
      <c r="I1972" s="22" t="s">
        <v>1545</v>
      </c>
      <c r="J1972" s="22" t="s">
        <v>1543</v>
      </c>
      <c r="K1972" s="20" t="str">
        <f>IF(Tabela813[[#This Row],[C]]&lt;&gt;"",IF(Tabela813[[#This Row],[RED]]&lt;&gt;"",(Tabela813[[#This Row],[RED]] &amp; "."),"") &amp; CONCATENATE(Tabela813[[#This Row],[C]],".",Tabela813[[#This Row],[O]],".",Tabela813[[#This Row],[E]],".",Tabela813[[#This Row],[D1]],".",Tabela813[[#This Row],[D2]],".",Tabela813[[#This Row],[D3]],".",Tabela813[[#This Row],[T]],".",Tabela813[[#This Row],[D4]]),"")</f>
        <v>7.1.2.2.01.0.8.00</v>
      </c>
      <c r="L1972" s="23" t="s">
        <v>3946</v>
      </c>
      <c r="M1972" s="20" t="str">
        <f t="shared" ref="M1972:M2044" si="41">IF(N1972 &lt; N1973,"S","A")</f>
        <v>A</v>
      </c>
      <c r="N1972" s="20">
        <f>IF(VALUE(Tabela813[[#This Row],[RED]]) &gt; 0,1,0) + IF(VALUE(J1972)&gt;0,8,IF(VALUE(I1972)&gt;0,7,IF(VALUE(H1972)&gt;0,6,IF(VALUE(G1972)&gt;0,5,IF(VALUE(F1972)&gt;0,4,IF(VALUE(E1972)&gt;0,3,IF(VALUE(D1972)&gt;0,2,1)))))))</f>
        <v>7</v>
      </c>
      <c r="O1972" s="22" t="s">
        <v>51</v>
      </c>
      <c r="P1972" s="1" t="s">
        <v>96</v>
      </c>
      <c r="Q1972" s="1"/>
      <c r="R1972" s="39"/>
      <c r="S1972" s="154" t="s">
        <v>158</v>
      </c>
      <c r="T1972" s="7" t="str">
        <f>Tabela813[[#This Row],[NR]]&amp;" - "&amp;Tabela813[[#This Row],[Especificação]]</f>
        <v>7.1.2.2.01.0.8.00 - Taxas Pela Prestação de Serviços em Geral - Juros de Mora da Dívida Ativa - Intra OFSS</v>
      </c>
    </row>
    <row r="1973" spans="1:20" ht="45" x14ac:dyDescent="0.25">
      <c r="A1973" s="179"/>
      <c r="B1973" s="51"/>
      <c r="C1973" s="22" t="s">
        <v>1544</v>
      </c>
      <c r="D1973" s="22" t="s">
        <v>1537</v>
      </c>
      <c r="E1973" s="22" t="s">
        <v>1546</v>
      </c>
      <c r="F1973" s="22" t="s">
        <v>1546</v>
      </c>
      <c r="G1973" s="22" t="s">
        <v>1570</v>
      </c>
      <c r="H1973" s="22" t="s">
        <v>1540</v>
      </c>
      <c r="I1973" s="22" t="s">
        <v>1540</v>
      </c>
      <c r="J1973" s="22" t="s">
        <v>1543</v>
      </c>
      <c r="K1973" s="20" t="str">
        <f>IF(Tabela813[[#This Row],[C]]&lt;&gt;"",IF(Tabela813[[#This Row],[RED]]&lt;&gt;"",(Tabela813[[#This Row],[RED]] &amp; "."),"") &amp; CONCATENATE(Tabela813[[#This Row],[C]],".",Tabela813[[#This Row],[O]],".",Tabela813[[#This Row],[E]],".",Tabela813[[#This Row],[D1]],".",Tabela813[[#This Row],[D2]],".",Tabela813[[#This Row],[D3]],".",Tabela813[[#This Row],[T]],".",Tabela813[[#This Row],[D4]]),"")</f>
        <v>7.1.2.2.50.0.0.00</v>
      </c>
      <c r="L1973" s="23" t="s">
        <v>2398</v>
      </c>
      <c r="M1973" s="20" t="str">
        <f t="shared" si="41"/>
        <v>S</v>
      </c>
      <c r="N1973" s="20">
        <f>IF(VALUE(Tabela813[[#This Row],[RED]]) &gt; 0,1,0) + IF(VALUE(J1973)&gt;0,8,IF(VALUE(I1973)&gt;0,7,IF(VALUE(H1973)&gt;0,6,IF(VALUE(G1973)&gt;0,5,IF(VALUE(F1973)&gt;0,4,IF(VALUE(E1973)&gt;0,3,IF(VALUE(D1973)&gt;0,2,1)))))))</f>
        <v>5</v>
      </c>
      <c r="O1973" s="22" t="s">
        <v>55</v>
      </c>
      <c r="P1973" s="1" t="s">
        <v>100</v>
      </c>
      <c r="Q1973" s="1" t="s">
        <v>101</v>
      </c>
      <c r="R1973" s="39"/>
      <c r="S1973" s="154" t="s">
        <v>158</v>
      </c>
      <c r="T1973" s="7" t="str">
        <f>Tabela813[[#This Row],[NR]]&amp;" - "&amp;Tabela813[[#This Row],[Especificação]]</f>
        <v>7.1.2.2.50.0.0.00 - Taxas Judiciais - Intra OFSS</v>
      </c>
    </row>
    <row r="1974" spans="1:20" ht="45" x14ac:dyDescent="0.25">
      <c r="A1974" s="179"/>
      <c r="B1974" s="51"/>
      <c r="C1974" s="22" t="s">
        <v>1544</v>
      </c>
      <c r="D1974" s="22" t="s">
        <v>1537</v>
      </c>
      <c r="E1974" s="22" t="s">
        <v>1546</v>
      </c>
      <c r="F1974" s="22" t="s">
        <v>1546</v>
      </c>
      <c r="G1974" s="22" t="s">
        <v>1570</v>
      </c>
      <c r="H1974" s="22" t="s">
        <v>1540</v>
      </c>
      <c r="I1974" s="22" t="s">
        <v>1537</v>
      </c>
      <c r="J1974" s="22" t="s">
        <v>1543</v>
      </c>
      <c r="K1974" s="20" t="str">
        <f>IF(Tabela813[[#This Row],[C]]&lt;&gt;"",IF(Tabela813[[#This Row],[RED]]&lt;&gt;"",(Tabela813[[#This Row],[RED]] &amp; "."),"") &amp; CONCATENATE(Tabela813[[#This Row],[C]],".",Tabela813[[#This Row],[O]],".",Tabela813[[#This Row],[E]],".",Tabela813[[#This Row],[D1]],".",Tabela813[[#This Row],[D2]],".",Tabela813[[#This Row],[D3]],".",Tabela813[[#This Row],[T]],".",Tabela813[[#This Row],[D4]]),"")</f>
        <v>7.1.2.2.50.0.1.00</v>
      </c>
      <c r="L1974" s="23" t="s">
        <v>2399</v>
      </c>
      <c r="M1974" s="20" t="str">
        <f t="shared" si="41"/>
        <v>A</v>
      </c>
      <c r="N1974" s="20">
        <f>IF(VALUE(Tabela813[[#This Row],[RED]]) &gt; 0,1,0) + IF(VALUE(J1974)&gt;0,8,IF(VALUE(I1974)&gt;0,7,IF(VALUE(H1974)&gt;0,6,IF(VALUE(G1974)&gt;0,5,IF(VALUE(F1974)&gt;0,4,IF(VALUE(E1974)&gt;0,3,IF(VALUE(D1974)&gt;0,2,1)))))))</f>
        <v>7</v>
      </c>
      <c r="O1974" s="22" t="s">
        <v>55</v>
      </c>
      <c r="P1974" s="1" t="s">
        <v>100</v>
      </c>
      <c r="Q1974" s="1" t="s">
        <v>101</v>
      </c>
      <c r="R1974" s="39"/>
      <c r="S1974" s="154" t="s">
        <v>158</v>
      </c>
      <c r="T1974" s="7" t="str">
        <f>Tabela813[[#This Row],[NR]]&amp;" - "&amp;Tabela813[[#This Row],[Especificação]]</f>
        <v>7.1.2.2.50.0.1.00 - Taxas Judiciais - Principal - Intra OFSS</v>
      </c>
    </row>
    <row r="1975" spans="1:20" ht="45" x14ac:dyDescent="0.25">
      <c r="A1975" s="179"/>
      <c r="B1975" s="51"/>
      <c r="C1975" s="22" t="s">
        <v>1544</v>
      </c>
      <c r="D1975" s="22" t="s">
        <v>1537</v>
      </c>
      <c r="E1975" s="22" t="s">
        <v>1546</v>
      </c>
      <c r="F1975" s="22" t="s">
        <v>1546</v>
      </c>
      <c r="G1975" s="22" t="s">
        <v>1570</v>
      </c>
      <c r="H1975" s="22" t="s">
        <v>1540</v>
      </c>
      <c r="I1975" s="22" t="s">
        <v>1546</v>
      </c>
      <c r="J1975" s="22" t="s">
        <v>1543</v>
      </c>
      <c r="K1975" s="20" t="str">
        <f>IF(Tabela813[[#This Row],[C]]&lt;&gt;"",IF(Tabela813[[#This Row],[RED]]&lt;&gt;"",(Tabela813[[#This Row],[RED]] &amp; "."),"") &amp; CONCATENATE(Tabela813[[#This Row],[C]],".",Tabela813[[#This Row],[O]],".",Tabela813[[#This Row],[E]],".",Tabela813[[#This Row],[D1]],".",Tabela813[[#This Row],[D2]],".",Tabela813[[#This Row],[D3]],".",Tabela813[[#This Row],[T]],".",Tabela813[[#This Row],[D4]]),"")</f>
        <v>7.1.2.2.50.0.2.00</v>
      </c>
      <c r="L1975" s="23" t="s">
        <v>2400</v>
      </c>
      <c r="M1975" s="20" t="str">
        <f t="shared" si="41"/>
        <v>A</v>
      </c>
      <c r="N1975" s="20">
        <f>IF(VALUE(Tabela813[[#This Row],[RED]]) &gt; 0,1,0) + IF(VALUE(J1975)&gt;0,8,IF(VALUE(I1975)&gt;0,7,IF(VALUE(H1975)&gt;0,6,IF(VALUE(G1975)&gt;0,5,IF(VALUE(F1975)&gt;0,4,IF(VALUE(E1975)&gt;0,3,IF(VALUE(D1975)&gt;0,2,1)))))))</f>
        <v>7</v>
      </c>
      <c r="O1975" s="22" t="s">
        <v>55</v>
      </c>
      <c r="P1975" s="1" t="s">
        <v>100</v>
      </c>
      <c r="Q1975" s="1" t="s">
        <v>101</v>
      </c>
      <c r="R1975" s="39"/>
      <c r="S1975" s="154" t="s">
        <v>158</v>
      </c>
      <c r="T1975" s="7" t="str">
        <f>Tabela813[[#This Row],[NR]]&amp;" - "&amp;Tabela813[[#This Row],[Especificação]]</f>
        <v>7.1.2.2.50.0.2.00 - Taxas Judiciais - Multas e Juros de Mora - Intra OFSS</v>
      </c>
    </row>
    <row r="1976" spans="1:20" ht="45" x14ac:dyDescent="0.25">
      <c r="A1976" s="179"/>
      <c r="B1976" s="51"/>
      <c r="C1976" s="22" t="s">
        <v>1544</v>
      </c>
      <c r="D1976" s="22" t="s">
        <v>1537</v>
      </c>
      <c r="E1976" s="22" t="s">
        <v>1546</v>
      </c>
      <c r="F1976" s="22" t="s">
        <v>1546</v>
      </c>
      <c r="G1976" s="22" t="s">
        <v>1570</v>
      </c>
      <c r="H1976" s="22" t="s">
        <v>1540</v>
      </c>
      <c r="I1976" s="22" t="s">
        <v>1538</v>
      </c>
      <c r="J1976" s="22" t="s">
        <v>1543</v>
      </c>
      <c r="K1976" s="20" t="str">
        <f>IF(Tabela813[[#This Row],[C]]&lt;&gt;"",IF(Tabela813[[#This Row],[RED]]&lt;&gt;"",(Tabela813[[#This Row],[RED]] &amp; "."),"") &amp; CONCATENATE(Tabela813[[#This Row],[C]],".",Tabela813[[#This Row],[O]],".",Tabela813[[#This Row],[E]],".",Tabela813[[#This Row],[D1]],".",Tabela813[[#This Row],[D2]],".",Tabela813[[#This Row],[D3]],".",Tabela813[[#This Row],[T]],".",Tabela813[[#This Row],[D4]]),"")</f>
        <v>7.1.2.2.50.0.3.00</v>
      </c>
      <c r="L1976" s="23" t="s">
        <v>2401</v>
      </c>
      <c r="M1976" s="20" t="str">
        <f t="shared" si="41"/>
        <v>A</v>
      </c>
      <c r="N1976" s="20">
        <f>IF(VALUE(Tabela813[[#This Row],[RED]]) &gt; 0,1,0) + IF(VALUE(J1976)&gt;0,8,IF(VALUE(I1976)&gt;0,7,IF(VALUE(H1976)&gt;0,6,IF(VALUE(G1976)&gt;0,5,IF(VALUE(F1976)&gt;0,4,IF(VALUE(E1976)&gt;0,3,IF(VALUE(D1976)&gt;0,2,1)))))))</f>
        <v>7</v>
      </c>
      <c r="O1976" s="22" t="s">
        <v>55</v>
      </c>
      <c r="P1976" s="1" t="s">
        <v>100</v>
      </c>
      <c r="Q1976" s="1" t="s">
        <v>101</v>
      </c>
      <c r="R1976" s="39"/>
      <c r="S1976" s="154" t="s">
        <v>158</v>
      </c>
      <c r="T1976" s="7" t="str">
        <f>Tabela813[[#This Row],[NR]]&amp;" - "&amp;Tabela813[[#This Row],[Especificação]]</f>
        <v>7.1.2.2.50.0.3.00 - Taxas Judiciais - Dívida Ativa - Intra OFSS</v>
      </c>
    </row>
    <row r="1977" spans="1:20" ht="45" x14ac:dyDescent="0.25">
      <c r="A1977" s="179"/>
      <c r="B1977" s="51"/>
      <c r="C1977" s="22" t="s">
        <v>1544</v>
      </c>
      <c r="D1977" s="22" t="s">
        <v>1537</v>
      </c>
      <c r="E1977" s="22" t="s">
        <v>1546</v>
      </c>
      <c r="F1977" s="22" t="s">
        <v>1546</v>
      </c>
      <c r="G1977" s="22" t="s">
        <v>1570</v>
      </c>
      <c r="H1977" s="22" t="s">
        <v>1540</v>
      </c>
      <c r="I1977" s="22" t="s">
        <v>1547</v>
      </c>
      <c r="J1977" s="22" t="s">
        <v>1543</v>
      </c>
      <c r="K1977" s="20" t="str">
        <f>IF(Tabela813[[#This Row],[C]]&lt;&gt;"",IF(Tabela813[[#This Row],[RED]]&lt;&gt;"",(Tabela813[[#This Row],[RED]] &amp; "."),"") &amp; CONCATENATE(Tabela813[[#This Row],[C]],".",Tabela813[[#This Row],[O]],".",Tabela813[[#This Row],[E]],".",Tabela813[[#This Row],[D1]],".",Tabela813[[#This Row],[D2]],".",Tabela813[[#This Row],[D3]],".",Tabela813[[#This Row],[T]],".",Tabela813[[#This Row],[D4]]),"")</f>
        <v>7.1.2.2.50.0.4.00</v>
      </c>
      <c r="L1977" s="23" t="s">
        <v>2402</v>
      </c>
      <c r="M1977" s="20" t="str">
        <f t="shared" si="41"/>
        <v>A</v>
      </c>
      <c r="N1977" s="20">
        <f>IF(VALUE(Tabela813[[#This Row],[RED]]) &gt; 0,1,0) + IF(VALUE(J1977)&gt;0,8,IF(VALUE(I1977)&gt;0,7,IF(VALUE(H1977)&gt;0,6,IF(VALUE(G1977)&gt;0,5,IF(VALUE(F1977)&gt;0,4,IF(VALUE(E1977)&gt;0,3,IF(VALUE(D1977)&gt;0,2,1)))))))</f>
        <v>7</v>
      </c>
      <c r="O1977" s="22" t="s">
        <v>55</v>
      </c>
      <c r="P1977" s="1" t="s">
        <v>100</v>
      </c>
      <c r="Q1977" s="1" t="s">
        <v>101</v>
      </c>
      <c r="R1977" s="39"/>
      <c r="S1977" s="154" t="s">
        <v>158</v>
      </c>
      <c r="T1977" s="7" t="str">
        <f>Tabela813[[#This Row],[NR]]&amp;" - "&amp;Tabela813[[#This Row],[Especificação]]</f>
        <v>7.1.2.2.50.0.4.00 - Taxas Judiciais - Dívida Ativa - Multas e Juros de Mora da Dívida Ativa - Intra OFSS</v>
      </c>
    </row>
    <row r="1978" spans="1:20" ht="45" x14ac:dyDescent="0.25">
      <c r="A1978" s="179"/>
      <c r="B1978" s="51"/>
      <c r="C1978" s="22" t="s">
        <v>1544</v>
      </c>
      <c r="D1978" s="22" t="s">
        <v>1537</v>
      </c>
      <c r="E1978" s="22" t="s">
        <v>1546</v>
      </c>
      <c r="F1978" s="22" t="s">
        <v>1546</v>
      </c>
      <c r="G1978" s="22" t="s">
        <v>1570</v>
      </c>
      <c r="H1978" s="22" t="s">
        <v>1540</v>
      </c>
      <c r="I1978" s="22" t="s">
        <v>1548</v>
      </c>
      <c r="J1978" s="22" t="s">
        <v>1543</v>
      </c>
      <c r="K1978" s="20" t="str">
        <f>IF(Tabela813[[#This Row],[C]]&lt;&gt;"",IF(Tabela813[[#This Row],[RED]]&lt;&gt;"",(Tabela813[[#This Row],[RED]] &amp; "."),"") &amp; CONCATENATE(Tabela813[[#This Row],[C]],".",Tabela813[[#This Row],[O]],".",Tabela813[[#This Row],[E]],".",Tabela813[[#This Row],[D1]],".",Tabela813[[#This Row],[D2]],".",Tabela813[[#This Row],[D3]],".",Tabela813[[#This Row],[T]],".",Tabela813[[#This Row],[D4]]),"")</f>
        <v>7.1.2.2.50.0.5.00</v>
      </c>
      <c r="L1978" s="23" t="s">
        <v>2403</v>
      </c>
      <c r="M1978" s="20" t="str">
        <f t="shared" si="41"/>
        <v>A</v>
      </c>
      <c r="N1978" s="20">
        <f>IF(VALUE(Tabela813[[#This Row],[RED]]) &gt; 0,1,0) + IF(VALUE(J1978)&gt;0,8,IF(VALUE(I1978)&gt;0,7,IF(VALUE(H1978)&gt;0,6,IF(VALUE(G1978)&gt;0,5,IF(VALUE(F1978)&gt;0,4,IF(VALUE(E1978)&gt;0,3,IF(VALUE(D1978)&gt;0,2,1)))))))</f>
        <v>7</v>
      </c>
      <c r="O1978" s="22" t="s">
        <v>55</v>
      </c>
      <c r="P1978" s="1" t="s">
        <v>100</v>
      </c>
      <c r="Q1978" s="1" t="s">
        <v>101</v>
      </c>
      <c r="R1978" s="39"/>
      <c r="S1978" s="154" t="s">
        <v>158</v>
      </c>
      <c r="T1978" s="7" t="str">
        <f>Tabela813[[#This Row],[NR]]&amp;" - "&amp;Tabela813[[#This Row],[Especificação]]</f>
        <v>7.1.2.2.50.0.5.00 - Taxas Judiciais - Multas - Intra OFSS</v>
      </c>
    </row>
    <row r="1979" spans="1:20" ht="45" x14ac:dyDescent="0.25">
      <c r="A1979" s="179"/>
      <c r="B1979" s="51"/>
      <c r="C1979" s="22" t="s">
        <v>1544</v>
      </c>
      <c r="D1979" s="22" t="s">
        <v>1537</v>
      </c>
      <c r="E1979" s="22" t="s">
        <v>1546</v>
      </c>
      <c r="F1979" s="22" t="s">
        <v>1546</v>
      </c>
      <c r="G1979" s="22" t="s">
        <v>1570</v>
      </c>
      <c r="H1979" s="22" t="s">
        <v>1540</v>
      </c>
      <c r="I1979" s="22" t="s">
        <v>1542</v>
      </c>
      <c r="J1979" s="22" t="s">
        <v>1543</v>
      </c>
      <c r="K1979" s="20" t="str">
        <f>IF(Tabela813[[#This Row],[C]]&lt;&gt;"",IF(Tabela813[[#This Row],[RED]]&lt;&gt;"",(Tabela813[[#This Row],[RED]] &amp; "."),"") &amp; CONCATENATE(Tabela813[[#This Row],[C]],".",Tabela813[[#This Row],[O]],".",Tabela813[[#This Row],[E]],".",Tabela813[[#This Row],[D1]],".",Tabela813[[#This Row],[D2]],".",Tabela813[[#This Row],[D3]],".",Tabela813[[#This Row],[T]],".",Tabela813[[#This Row],[D4]]),"")</f>
        <v>7.1.2.2.50.0.6.00</v>
      </c>
      <c r="L1979" s="23" t="s">
        <v>2404</v>
      </c>
      <c r="M1979" s="20" t="str">
        <f t="shared" si="41"/>
        <v>A</v>
      </c>
      <c r="N1979" s="20">
        <f>IF(VALUE(Tabela813[[#This Row],[RED]]) &gt; 0,1,0) + IF(VALUE(J1979)&gt;0,8,IF(VALUE(I1979)&gt;0,7,IF(VALUE(H1979)&gt;0,6,IF(VALUE(G1979)&gt;0,5,IF(VALUE(F1979)&gt;0,4,IF(VALUE(E1979)&gt;0,3,IF(VALUE(D1979)&gt;0,2,1)))))))</f>
        <v>7</v>
      </c>
      <c r="O1979" s="22" t="s">
        <v>55</v>
      </c>
      <c r="P1979" s="1" t="s">
        <v>100</v>
      </c>
      <c r="Q1979" s="1" t="s">
        <v>101</v>
      </c>
      <c r="R1979" s="39"/>
      <c r="S1979" s="154" t="s">
        <v>158</v>
      </c>
      <c r="T1979" s="7" t="str">
        <f>Tabela813[[#This Row],[NR]]&amp;" - "&amp;Tabela813[[#This Row],[Especificação]]</f>
        <v>7.1.2.2.50.0.6.00 - Taxas Judiciais - Juros de Mora - Intra OFSS</v>
      </c>
    </row>
    <row r="1980" spans="1:20" ht="45" x14ac:dyDescent="0.25">
      <c r="A1980" s="179"/>
      <c r="B1980" s="51"/>
      <c r="C1980" s="22" t="s">
        <v>1544</v>
      </c>
      <c r="D1980" s="22" t="s">
        <v>1537</v>
      </c>
      <c r="E1980" s="22" t="s">
        <v>1546</v>
      </c>
      <c r="F1980" s="22" t="s">
        <v>1546</v>
      </c>
      <c r="G1980" s="22" t="s">
        <v>1570</v>
      </c>
      <c r="H1980" s="22" t="s">
        <v>1540</v>
      </c>
      <c r="I1980" s="22" t="s">
        <v>1544</v>
      </c>
      <c r="J1980" s="22" t="s">
        <v>1543</v>
      </c>
      <c r="K1980" s="20" t="str">
        <f>IF(Tabela813[[#This Row],[C]]&lt;&gt;"",IF(Tabela813[[#This Row],[RED]]&lt;&gt;"",(Tabela813[[#This Row],[RED]] &amp; "."),"") &amp; CONCATENATE(Tabela813[[#This Row],[C]],".",Tabela813[[#This Row],[O]],".",Tabela813[[#This Row],[E]],".",Tabela813[[#This Row],[D1]],".",Tabela813[[#This Row],[D2]],".",Tabela813[[#This Row],[D3]],".",Tabela813[[#This Row],[T]],".",Tabela813[[#This Row],[D4]]),"")</f>
        <v>7.1.2.2.50.0.7.00</v>
      </c>
      <c r="L1980" s="23" t="s">
        <v>2405</v>
      </c>
      <c r="M1980" s="20" t="str">
        <f t="shared" si="41"/>
        <v>A</v>
      </c>
      <c r="N1980" s="20">
        <f>IF(VALUE(Tabela813[[#This Row],[RED]]) &gt; 0,1,0) + IF(VALUE(J1980)&gt;0,8,IF(VALUE(I1980)&gt;0,7,IF(VALUE(H1980)&gt;0,6,IF(VALUE(G1980)&gt;0,5,IF(VALUE(F1980)&gt;0,4,IF(VALUE(E1980)&gt;0,3,IF(VALUE(D1980)&gt;0,2,1)))))))</f>
        <v>7</v>
      </c>
      <c r="O1980" s="22" t="s">
        <v>55</v>
      </c>
      <c r="P1980" s="1" t="s">
        <v>100</v>
      </c>
      <c r="Q1980" s="1" t="s">
        <v>101</v>
      </c>
      <c r="R1980" s="39"/>
      <c r="S1980" s="154" t="s">
        <v>158</v>
      </c>
      <c r="T1980" s="7" t="str">
        <f>Tabela813[[#This Row],[NR]]&amp;" - "&amp;Tabela813[[#This Row],[Especificação]]</f>
        <v>7.1.2.2.50.0.7.00 - Taxas Judiciais - Dívida Ativa - Multas da Dívida Ativa - Intra OFSS</v>
      </c>
    </row>
    <row r="1981" spans="1:20" ht="45" x14ac:dyDescent="0.25">
      <c r="A1981" s="179"/>
      <c r="B1981" s="51"/>
      <c r="C1981" s="22" t="s">
        <v>1544</v>
      </c>
      <c r="D1981" s="22" t="s">
        <v>1537</v>
      </c>
      <c r="E1981" s="22" t="s">
        <v>1546</v>
      </c>
      <c r="F1981" s="22" t="s">
        <v>1546</v>
      </c>
      <c r="G1981" s="22" t="s">
        <v>1570</v>
      </c>
      <c r="H1981" s="22" t="s">
        <v>1540</v>
      </c>
      <c r="I1981" s="22" t="s">
        <v>1545</v>
      </c>
      <c r="J1981" s="22" t="s">
        <v>1543</v>
      </c>
      <c r="K1981" s="20" t="str">
        <f>IF(Tabela813[[#This Row],[C]]&lt;&gt;"",IF(Tabela813[[#This Row],[RED]]&lt;&gt;"",(Tabela813[[#This Row],[RED]] &amp; "."),"") &amp; CONCATENATE(Tabela813[[#This Row],[C]],".",Tabela813[[#This Row],[O]],".",Tabela813[[#This Row],[E]],".",Tabela813[[#This Row],[D1]],".",Tabela813[[#This Row],[D2]],".",Tabela813[[#This Row],[D3]],".",Tabela813[[#This Row],[T]],".",Tabela813[[#This Row],[D4]]),"")</f>
        <v>7.1.2.2.50.0.8.00</v>
      </c>
      <c r="L1981" s="23" t="s">
        <v>2406</v>
      </c>
      <c r="M1981" s="20" t="str">
        <f t="shared" si="41"/>
        <v>A</v>
      </c>
      <c r="N1981" s="20">
        <f>IF(VALUE(Tabela813[[#This Row],[RED]]) &gt; 0,1,0) + IF(VALUE(J1981)&gt;0,8,IF(VALUE(I1981)&gt;0,7,IF(VALUE(H1981)&gt;0,6,IF(VALUE(G1981)&gt;0,5,IF(VALUE(F1981)&gt;0,4,IF(VALUE(E1981)&gt;0,3,IF(VALUE(D1981)&gt;0,2,1)))))))</f>
        <v>7</v>
      </c>
      <c r="O1981" s="22" t="s">
        <v>55</v>
      </c>
      <c r="P1981" s="1" t="s">
        <v>100</v>
      </c>
      <c r="Q1981" s="1" t="s">
        <v>101</v>
      </c>
      <c r="R1981" s="39"/>
      <c r="S1981" s="154" t="s">
        <v>158</v>
      </c>
      <c r="T1981" s="7" t="str">
        <f>Tabela813[[#This Row],[NR]]&amp;" - "&amp;Tabela813[[#This Row],[Especificação]]</f>
        <v>7.1.2.2.50.0.8.00 - Taxas Judiciais - Juros de Mora da Dívida Ativa - Intra OFSS</v>
      </c>
    </row>
    <row r="1982" spans="1:20" ht="45" x14ac:dyDescent="0.25">
      <c r="A1982" s="179"/>
      <c r="B1982" s="51"/>
      <c r="C1982" s="22" t="s">
        <v>1544</v>
      </c>
      <c r="D1982" s="22" t="s">
        <v>1537</v>
      </c>
      <c r="E1982" s="22" t="s">
        <v>1546</v>
      </c>
      <c r="F1982" s="22" t="s">
        <v>1546</v>
      </c>
      <c r="G1982" s="22" t="s">
        <v>1575</v>
      </c>
      <c r="H1982" s="22" t="s">
        <v>1540</v>
      </c>
      <c r="I1982" s="22" t="s">
        <v>1540</v>
      </c>
      <c r="J1982" s="22" t="s">
        <v>1543</v>
      </c>
      <c r="K1982" s="20" t="str">
        <f>IF(Tabela813[[#This Row],[C]]&lt;&gt;"",IF(Tabela813[[#This Row],[RED]]&lt;&gt;"",(Tabela813[[#This Row],[RED]] &amp; "."),"") &amp; CONCATENATE(Tabela813[[#This Row],[C]],".",Tabela813[[#This Row],[O]],".",Tabela813[[#This Row],[E]],".",Tabela813[[#This Row],[D1]],".",Tabela813[[#This Row],[D2]],".",Tabela813[[#This Row],[D3]],".",Tabela813[[#This Row],[T]],".",Tabela813[[#This Row],[D4]]),"")</f>
        <v>7.1.2.2.51.0.0.00</v>
      </c>
      <c r="L1982" s="23" t="s">
        <v>2407</v>
      </c>
      <c r="M1982" s="20" t="str">
        <f t="shared" si="41"/>
        <v>S</v>
      </c>
      <c r="N1982" s="20">
        <f>IF(VALUE(Tabela813[[#This Row],[RED]]) &gt; 0,1,0) + IF(VALUE(J1982)&gt;0,8,IF(VALUE(I1982)&gt;0,7,IF(VALUE(H1982)&gt;0,6,IF(VALUE(G1982)&gt;0,5,IF(VALUE(F1982)&gt;0,4,IF(VALUE(E1982)&gt;0,3,IF(VALUE(D1982)&gt;0,2,1)))))))</f>
        <v>5</v>
      </c>
      <c r="O1982" s="22" t="s">
        <v>55</v>
      </c>
      <c r="P1982" s="1" t="s">
        <v>103</v>
      </c>
      <c r="Q1982" s="1" t="s">
        <v>101</v>
      </c>
      <c r="R1982" s="39"/>
      <c r="S1982" s="154" t="s">
        <v>158</v>
      </c>
      <c r="T1982" s="7" t="str">
        <f>Tabela813[[#This Row],[NR]]&amp;" - "&amp;Tabela813[[#This Row],[Especificação]]</f>
        <v>7.1.2.2.51.0.0.00 - Taxas Extrajudiciais - Intra OFSS</v>
      </c>
    </row>
    <row r="1983" spans="1:20" ht="45" x14ac:dyDescent="0.25">
      <c r="A1983" s="179"/>
      <c r="B1983" s="51"/>
      <c r="C1983" s="22" t="s">
        <v>1544</v>
      </c>
      <c r="D1983" s="22" t="s">
        <v>1537</v>
      </c>
      <c r="E1983" s="22" t="s">
        <v>1546</v>
      </c>
      <c r="F1983" s="22" t="s">
        <v>1546</v>
      </c>
      <c r="G1983" s="22" t="s">
        <v>1575</v>
      </c>
      <c r="H1983" s="22" t="s">
        <v>1540</v>
      </c>
      <c r="I1983" s="22" t="s">
        <v>1537</v>
      </c>
      <c r="J1983" s="22" t="s">
        <v>1543</v>
      </c>
      <c r="K1983" s="20" t="str">
        <f>IF(Tabela813[[#This Row],[C]]&lt;&gt;"",IF(Tabela813[[#This Row],[RED]]&lt;&gt;"",(Tabela813[[#This Row],[RED]] &amp; "."),"") &amp; CONCATENATE(Tabela813[[#This Row],[C]],".",Tabela813[[#This Row],[O]],".",Tabela813[[#This Row],[E]],".",Tabela813[[#This Row],[D1]],".",Tabela813[[#This Row],[D2]],".",Tabela813[[#This Row],[D3]],".",Tabela813[[#This Row],[T]],".",Tabela813[[#This Row],[D4]]),"")</f>
        <v>7.1.2.2.51.0.1.00</v>
      </c>
      <c r="L1983" s="23" t="s">
        <v>2408</v>
      </c>
      <c r="M1983" s="20" t="str">
        <f t="shared" si="41"/>
        <v>A</v>
      </c>
      <c r="N1983" s="20">
        <f>IF(VALUE(Tabela813[[#This Row],[RED]]) &gt; 0,1,0) + IF(VALUE(J1983)&gt;0,8,IF(VALUE(I1983)&gt;0,7,IF(VALUE(H1983)&gt;0,6,IF(VALUE(G1983)&gt;0,5,IF(VALUE(F1983)&gt;0,4,IF(VALUE(E1983)&gt;0,3,IF(VALUE(D1983)&gt;0,2,1)))))))</f>
        <v>7</v>
      </c>
      <c r="O1983" s="22" t="s">
        <v>55</v>
      </c>
      <c r="P1983" s="1" t="s">
        <v>103</v>
      </c>
      <c r="Q1983" s="1" t="s">
        <v>101</v>
      </c>
      <c r="R1983" s="39"/>
      <c r="S1983" s="154" t="s">
        <v>158</v>
      </c>
      <c r="T1983" s="7" t="str">
        <f>Tabela813[[#This Row],[NR]]&amp;" - "&amp;Tabela813[[#This Row],[Especificação]]</f>
        <v>7.1.2.2.51.0.1.00 - Taxas Extrajudiciais - Principal - Intra OFSS</v>
      </c>
    </row>
    <row r="1984" spans="1:20" ht="45" x14ac:dyDescent="0.25">
      <c r="A1984" s="179"/>
      <c r="B1984" s="51"/>
      <c r="C1984" s="22" t="s">
        <v>1544</v>
      </c>
      <c r="D1984" s="22" t="s">
        <v>1537</v>
      </c>
      <c r="E1984" s="22" t="s">
        <v>1546</v>
      </c>
      <c r="F1984" s="22" t="s">
        <v>1546</v>
      </c>
      <c r="G1984" s="22" t="s">
        <v>1575</v>
      </c>
      <c r="H1984" s="22" t="s">
        <v>1540</v>
      </c>
      <c r="I1984" s="22" t="s">
        <v>1546</v>
      </c>
      <c r="J1984" s="22" t="s">
        <v>1543</v>
      </c>
      <c r="K1984" s="20" t="str">
        <f>IF(Tabela813[[#This Row],[C]]&lt;&gt;"",IF(Tabela813[[#This Row],[RED]]&lt;&gt;"",(Tabela813[[#This Row],[RED]] &amp; "."),"") &amp; CONCATENATE(Tabela813[[#This Row],[C]],".",Tabela813[[#This Row],[O]],".",Tabela813[[#This Row],[E]],".",Tabela813[[#This Row],[D1]],".",Tabela813[[#This Row],[D2]],".",Tabela813[[#This Row],[D3]],".",Tabela813[[#This Row],[T]],".",Tabela813[[#This Row],[D4]]),"")</f>
        <v>7.1.2.2.51.0.2.00</v>
      </c>
      <c r="L1984" s="23" t="s">
        <v>2409</v>
      </c>
      <c r="M1984" s="20" t="str">
        <f t="shared" si="41"/>
        <v>A</v>
      </c>
      <c r="N1984" s="20">
        <f>IF(VALUE(Tabela813[[#This Row],[RED]]) &gt; 0,1,0) + IF(VALUE(J1984)&gt;0,8,IF(VALUE(I1984)&gt;0,7,IF(VALUE(H1984)&gt;0,6,IF(VALUE(G1984)&gt;0,5,IF(VALUE(F1984)&gt;0,4,IF(VALUE(E1984)&gt;0,3,IF(VALUE(D1984)&gt;0,2,1)))))))</f>
        <v>7</v>
      </c>
      <c r="O1984" s="22" t="s">
        <v>55</v>
      </c>
      <c r="P1984" s="1" t="s">
        <v>103</v>
      </c>
      <c r="Q1984" s="1" t="s">
        <v>101</v>
      </c>
      <c r="R1984" s="39"/>
      <c r="S1984" s="154" t="s">
        <v>158</v>
      </c>
      <c r="T1984" s="7" t="str">
        <f>Tabela813[[#This Row],[NR]]&amp;" - "&amp;Tabela813[[#This Row],[Especificação]]</f>
        <v>7.1.2.2.51.0.2.00 - Taxas Extrajudiciais - Multas e Juros de Mora - Intra OFSS</v>
      </c>
    </row>
    <row r="1985" spans="1:20" ht="45" x14ac:dyDescent="0.25">
      <c r="A1985" s="179"/>
      <c r="B1985" s="51"/>
      <c r="C1985" s="22" t="s">
        <v>1544</v>
      </c>
      <c r="D1985" s="22" t="s">
        <v>1537</v>
      </c>
      <c r="E1985" s="22" t="s">
        <v>1546</v>
      </c>
      <c r="F1985" s="22" t="s">
        <v>1546</v>
      </c>
      <c r="G1985" s="22" t="s">
        <v>1575</v>
      </c>
      <c r="H1985" s="22" t="s">
        <v>1540</v>
      </c>
      <c r="I1985" s="22" t="s">
        <v>1538</v>
      </c>
      <c r="J1985" s="22" t="s">
        <v>1543</v>
      </c>
      <c r="K1985" s="20" t="str">
        <f>IF(Tabela813[[#This Row],[C]]&lt;&gt;"",IF(Tabela813[[#This Row],[RED]]&lt;&gt;"",(Tabela813[[#This Row],[RED]] &amp; "."),"") &amp; CONCATENATE(Tabela813[[#This Row],[C]],".",Tabela813[[#This Row],[O]],".",Tabela813[[#This Row],[E]],".",Tabela813[[#This Row],[D1]],".",Tabela813[[#This Row],[D2]],".",Tabela813[[#This Row],[D3]],".",Tabela813[[#This Row],[T]],".",Tabela813[[#This Row],[D4]]),"")</f>
        <v>7.1.2.2.51.0.3.00</v>
      </c>
      <c r="L1985" s="23" t="s">
        <v>2410</v>
      </c>
      <c r="M1985" s="20" t="str">
        <f t="shared" si="41"/>
        <v>A</v>
      </c>
      <c r="N1985" s="20">
        <f>IF(VALUE(Tabela813[[#This Row],[RED]]) &gt; 0,1,0) + IF(VALUE(J1985)&gt;0,8,IF(VALUE(I1985)&gt;0,7,IF(VALUE(H1985)&gt;0,6,IF(VALUE(G1985)&gt;0,5,IF(VALUE(F1985)&gt;0,4,IF(VALUE(E1985)&gt;0,3,IF(VALUE(D1985)&gt;0,2,1)))))))</f>
        <v>7</v>
      </c>
      <c r="O1985" s="22" t="s">
        <v>55</v>
      </c>
      <c r="P1985" s="1" t="s">
        <v>103</v>
      </c>
      <c r="Q1985" s="1" t="s">
        <v>101</v>
      </c>
      <c r="R1985" s="39"/>
      <c r="S1985" s="154" t="s">
        <v>158</v>
      </c>
      <c r="T1985" s="7" t="str">
        <f>Tabela813[[#This Row],[NR]]&amp;" - "&amp;Tabela813[[#This Row],[Especificação]]</f>
        <v>7.1.2.2.51.0.3.00 - Taxas Extrajudiciais - Dívida Ativa - Intra OFSS</v>
      </c>
    </row>
    <row r="1986" spans="1:20" ht="45" x14ac:dyDescent="0.25">
      <c r="A1986" s="179"/>
      <c r="B1986" s="51"/>
      <c r="C1986" s="22" t="s">
        <v>1544</v>
      </c>
      <c r="D1986" s="22" t="s">
        <v>1537</v>
      </c>
      <c r="E1986" s="22" t="s">
        <v>1546</v>
      </c>
      <c r="F1986" s="22" t="s">
        <v>1546</v>
      </c>
      <c r="G1986" s="22" t="s">
        <v>1575</v>
      </c>
      <c r="H1986" s="22" t="s">
        <v>1540</v>
      </c>
      <c r="I1986" s="22" t="s">
        <v>1547</v>
      </c>
      <c r="J1986" s="22" t="s">
        <v>1543</v>
      </c>
      <c r="K1986" s="20" t="str">
        <f>IF(Tabela813[[#This Row],[C]]&lt;&gt;"",IF(Tabela813[[#This Row],[RED]]&lt;&gt;"",(Tabela813[[#This Row],[RED]] &amp; "."),"") &amp; CONCATENATE(Tabela813[[#This Row],[C]],".",Tabela813[[#This Row],[O]],".",Tabela813[[#This Row],[E]],".",Tabela813[[#This Row],[D1]],".",Tabela813[[#This Row],[D2]],".",Tabela813[[#This Row],[D3]],".",Tabela813[[#This Row],[T]],".",Tabela813[[#This Row],[D4]]),"")</f>
        <v>7.1.2.2.51.0.4.00</v>
      </c>
      <c r="L1986" s="23" t="s">
        <v>2411</v>
      </c>
      <c r="M1986" s="20" t="str">
        <f t="shared" si="41"/>
        <v>A</v>
      </c>
      <c r="N1986" s="20">
        <f>IF(VALUE(Tabela813[[#This Row],[RED]]) &gt; 0,1,0) + IF(VALUE(J1986)&gt;0,8,IF(VALUE(I1986)&gt;0,7,IF(VALUE(H1986)&gt;0,6,IF(VALUE(G1986)&gt;0,5,IF(VALUE(F1986)&gt;0,4,IF(VALUE(E1986)&gt;0,3,IF(VALUE(D1986)&gt;0,2,1)))))))</f>
        <v>7</v>
      </c>
      <c r="O1986" s="22" t="s">
        <v>55</v>
      </c>
      <c r="P1986" s="1" t="s">
        <v>103</v>
      </c>
      <c r="Q1986" s="1" t="s">
        <v>101</v>
      </c>
      <c r="R1986" s="39"/>
      <c r="S1986" s="154" t="s">
        <v>158</v>
      </c>
      <c r="T1986" s="7" t="str">
        <f>Tabela813[[#This Row],[NR]]&amp;" - "&amp;Tabela813[[#This Row],[Especificação]]</f>
        <v>7.1.2.2.51.0.4.00 - Taxas Extrajudiciais - Dívida Ativa - Multas e Juros de Mora da Dívida Ativa - Intra OFSS</v>
      </c>
    </row>
    <row r="1987" spans="1:20" ht="45" x14ac:dyDescent="0.25">
      <c r="A1987" s="179"/>
      <c r="B1987" s="51"/>
      <c r="C1987" s="22" t="s">
        <v>1544</v>
      </c>
      <c r="D1987" s="22" t="s">
        <v>1537</v>
      </c>
      <c r="E1987" s="22" t="s">
        <v>1546</v>
      </c>
      <c r="F1987" s="22" t="s">
        <v>1546</v>
      </c>
      <c r="G1987" s="22" t="s">
        <v>1575</v>
      </c>
      <c r="H1987" s="22" t="s">
        <v>1540</v>
      </c>
      <c r="I1987" s="22" t="s">
        <v>1548</v>
      </c>
      <c r="J1987" s="22" t="s">
        <v>1543</v>
      </c>
      <c r="K1987" s="20" t="str">
        <f>IF(Tabela813[[#This Row],[C]]&lt;&gt;"",IF(Tabela813[[#This Row],[RED]]&lt;&gt;"",(Tabela813[[#This Row],[RED]] &amp; "."),"") &amp; CONCATENATE(Tabela813[[#This Row],[C]],".",Tabela813[[#This Row],[O]],".",Tabela813[[#This Row],[E]],".",Tabela813[[#This Row],[D1]],".",Tabela813[[#This Row],[D2]],".",Tabela813[[#This Row],[D3]],".",Tabela813[[#This Row],[T]],".",Tabela813[[#This Row],[D4]]),"")</f>
        <v>7.1.2.2.51.0.5.00</v>
      </c>
      <c r="L1987" s="23" t="s">
        <v>2412</v>
      </c>
      <c r="M1987" s="20" t="str">
        <f t="shared" si="41"/>
        <v>A</v>
      </c>
      <c r="N1987" s="20">
        <f>IF(VALUE(Tabela813[[#This Row],[RED]]) &gt; 0,1,0) + IF(VALUE(J1987)&gt;0,8,IF(VALUE(I1987)&gt;0,7,IF(VALUE(H1987)&gt;0,6,IF(VALUE(G1987)&gt;0,5,IF(VALUE(F1987)&gt;0,4,IF(VALUE(E1987)&gt;0,3,IF(VALUE(D1987)&gt;0,2,1)))))))</f>
        <v>7</v>
      </c>
      <c r="O1987" s="22" t="s">
        <v>55</v>
      </c>
      <c r="P1987" s="1" t="s">
        <v>103</v>
      </c>
      <c r="Q1987" s="1" t="s">
        <v>101</v>
      </c>
      <c r="R1987" s="39"/>
      <c r="S1987" s="154" t="s">
        <v>158</v>
      </c>
      <c r="T1987" s="7" t="str">
        <f>Tabela813[[#This Row],[NR]]&amp;" - "&amp;Tabela813[[#This Row],[Especificação]]</f>
        <v>7.1.2.2.51.0.5.00 - Taxas Extrajudiciais - Multas - Intra OFSS</v>
      </c>
    </row>
    <row r="1988" spans="1:20" ht="45" x14ac:dyDescent="0.25">
      <c r="A1988" s="179"/>
      <c r="B1988" s="51"/>
      <c r="C1988" s="22" t="s">
        <v>1544</v>
      </c>
      <c r="D1988" s="22" t="s">
        <v>1537</v>
      </c>
      <c r="E1988" s="22" t="s">
        <v>1546</v>
      </c>
      <c r="F1988" s="22" t="s">
        <v>1546</v>
      </c>
      <c r="G1988" s="22" t="s">
        <v>1575</v>
      </c>
      <c r="H1988" s="22" t="s">
        <v>1540</v>
      </c>
      <c r="I1988" s="22" t="s">
        <v>1542</v>
      </c>
      <c r="J1988" s="22" t="s">
        <v>1543</v>
      </c>
      <c r="K1988" s="20" t="str">
        <f>IF(Tabela813[[#This Row],[C]]&lt;&gt;"",IF(Tabela813[[#This Row],[RED]]&lt;&gt;"",(Tabela813[[#This Row],[RED]] &amp; "."),"") &amp; CONCATENATE(Tabela813[[#This Row],[C]],".",Tabela813[[#This Row],[O]],".",Tabela813[[#This Row],[E]],".",Tabela813[[#This Row],[D1]],".",Tabela813[[#This Row],[D2]],".",Tabela813[[#This Row],[D3]],".",Tabela813[[#This Row],[T]],".",Tabela813[[#This Row],[D4]]),"")</f>
        <v>7.1.2.2.51.0.6.00</v>
      </c>
      <c r="L1988" s="23" t="s">
        <v>2413</v>
      </c>
      <c r="M1988" s="20" t="str">
        <f t="shared" si="41"/>
        <v>A</v>
      </c>
      <c r="N1988" s="20">
        <f>IF(VALUE(Tabela813[[#This Row],[RED]]) &gt; 0,1,0) + IF(VALUE(J1988)&gt;0,8,IF(VALUE(I1988)&gt;0,7,IF(VALUE(H1988)&gt;0,6,IF(VALUE(G1988)&gt;0,5,IF(VALUE(F1988)&gt;0,4,IF(VALUE(E1988)&gt;0,3,IF(VALUE(D1988)&gt;0,2,1)))))))</f>
        <v>7</v>
      </c>
      <c r="O1988" s="22" t="s">
        <v>55</v>
      </c>
      <c r="P1988" s="1" t="s">
        <v>103</v>
      </c>
      <c r="Q1988" s="1" t="s">
        <v>101</v>
      </c>
      <c r="R1988" s="39"/>
      <c r="S1988" s="154" t="s">
        <v>158</v>
      </c>
      <c r="T1988" s="7" t="str">
        <f>Tabela813[[#This Row],[NR]]&amp;" - "&amp;Tabela813[[#This Row],[Especificação]]</f>
        <v>7.1.2.2.51.0.6.00 - Taxas Extrajudiciais - Juros de Mora - Intra OFSS</v>
      </c>
    </row>
    <row r="1989" spans="1:20" ht="45" x14ac:dyDescent="0.25">
      <c r="A1989" s="179"/>
      <c r="B1989" s="51"/>
      <c r="C1989" s="22" t="s">
        <v>1544</v>
      </c>
      <c r="D1989" s="22" t="s">
        <v>1537</v>
      </c>
      <c r="E1989" s="22" t="s">
        <v>1546</v>
      </c>
      <c r="F1989" s="22" t="s">
        <v>1546</v>
      </c>
      <c r="G1989" s="22" t="s">
        <v>1575</v>
      </c>
      <c r="H1989" s="22" t="s">
        <v>1540</v>
      </c>
      <c r="I1989" s="22" t="s">
        <v>1544</v>
      </c>
      <c r="J1989" s="22" t="s">
        <v>1543</v>
      </c>
      <c r="K1989" s="20" t="str">
        <f>IF(Tabela813[[#This Row],[C]]&lt;&gt;"",IF(Tabela813[[#This Row],[RED]]&lt;&gt;"",(Tabela813[[#This Row],[RED]] &amp; "."),"") &amp; CONCATENATE(Tabela813[[#This Row],[C]],".",Tabela813[[#This Row],[O]],".",Tabela813[[#This Row],[E]],".",Tabela813[[#This Row],[D1]],".",Tabela813[[#This Row],[D2]],".",Tabela813[[#This Row],[D3]],".",Tabela813[[#This Row],[T]],".",Tabela813[[#This Row],[D4]]),"")</f>
        <v>7.1.2.2.51.0.7.00</v>
      </c>
      <c r="L1989" s="23" t="s">
        <v>2414</v>
      </c>
      <c r="M1989" s="20" t="str">
        <f t="shared" si="41"/>
        <v>A</v>
      </c>
      <c r="N1989" s="20">
        <f>IF(VALUE(Tabela813[[#This Row],[RED]]) &gt; 0,1,0) + IF(VALUE(J1989)&gt;0,8,IF(VALUE(I1989)&gt;0,7,IF(VALUE(H1989)&gt;0,6,IF(VALUE(G1989)&gt;0,5,IF(VALUE(F1989)&gt;0,4,IF(VALUE(E1989)&gt;0,3,IF(VALUE(D1989)&gt;0,2,1)))))))</f>
        <v>7</v>
      </c>
      <c r="O1989" s="22" t="s">
        <v>55</v>
      </c>
      <c r="P1989" s="1" t="s">
        <v>103</v>
      </c>
      <c r="Q1989" s="1" t="s">
        <v>101</v>
      </c>
      <c r="R1989" s="39"/>
      <c r="S1989" s="154" t="s">
        <v>158</v>
      </c>
      <c r="T1989" s="7" t="str">
        <f>Tabela813[[#This Row],[NR]]&amp;" - "&amp;Tabela813[[#This Row],[Especificação]]</f>
        <v>7.1.2.2.51.0.7.00 - Taxas Extrajudiciais - Dívida Ativa - Multas da Dívida Ativa - Intra OFSS</v>
      </c>
    </row>
    <row r="1990" spans="1:20" ht="45" x14ac:dyDescent="0.25">
      <c r="A1990" s="179"/>
      <c r="B1990" s="51"/>
      <c r="C1990" s="22" t="s">
        <v>1544</v>
      </c>
      <c r="D1990" s="22" t="s">
        <v>1537</v>
      </c>
      <c r="E1990" s="22" t="s">
        <v>1546</v>
      </c>
      <c r="F1990" s="22" t="s">
        <v>1546</v>
      </c>
      <c r="G1990" s="22" t="s">
        <v>1575</v>
      </c>
      <c r="H1990" s="22" t="s">
        <v>1540</v>
      </c>
      <c r="I1990" s="22" t="s">
        <v>1545</v>
      </c>
      <c r="J1990" s="22" t="s">
        <v>1543</v>
      </c>
      <c r="K1990" s="20" t="str">
        <f>IF(Tabela813[[#This Row],[C]]&lt;&gt;"",IF(Tabela813[[#This Row],[RED]]&lt;&gt;"",(Tabela813[[#This Row],[RED]] &amp; "."),"") &amp; CONCATENATE(Tabela813[[#This Row],[C]],".",Tabela813[[#This Row],[O]],".",Tabela813[[#This Row],[E]],".",Tabela813[[#This Row],[D1]],".",Tabela813[[#This Row],[D2]],".",Tabela813[[#This Row],[D3]],".",Tabela813[[#This Row],[T]],".",Tabela813[[#This Row],[D4]]),"")</f>
        <v>7.1.2.2.51.0.8.00</v>
      </c>
      <c r="L1990" s="23" t="s">
        <v>2415</v>
      </c>
      <c r="M1990" s="20" t="str">
        <f t="shared" si="41"/>
        <v>A</v>
      </c>
      <c r="N1990" s="20">
        <f>IF(VALUE(Tabela813[[#This Row],[RED]]) &gt; 0,1,0) + IF(VALUE(J1990)&gt;0,8,IF(VALUE(I1990)&gt;0,7,IF(VALUE(H1990)&gt;0,6,IF(VALUE(G1990)&gt;0,5,IF(VALUE(F1990)&gt;0,4,IF(VALUE(E1990)&gt;0,3,IF(VALUE(D1990)&gt;0,2,1)))))))</f>
        <v>7</v>
      </c>
      <c r="O1990" s="22" t="s">
        <v>55</v>
      </c>
      <c r="P1990" s="1" t="s">
        <v>103</v>
      </c>
      <c r="Q1990" s="1" t="s">
        <v>101</v>
      </c>
      <c r="R1990" s="39"/>
      <c r="S1990" s="154" t="s">
        <v>158</v>
      </c>
      <c r="T1990" s="7" t="str">
        <f>Tabela813[[#This Row],[NR]]&amp;" - "&amp;Tabela813[[#This Row],[Especificação]]</f>
        <v>7.1.2.2.51.0.8.00 - Taxas Extrajudiciais - Juros de Mora da Dívida Ativa - Intra OFSS</v>
      </c>
    </row>
    <row r="1991" spans="1:20" ht="30" x14ac:dyDescent="0.25">
      <c r="A1991" s="179"/>
      <c r="B1991" s="51"/>
      <c r="C1991" s="22" t="s">
        <v>1544</v>
      </c>
      <c r="D1991" s="22" t="s">
        <v>1537</v>
      </c>
      <c r="E1991" s="22" t="s">
        <v>1546</v>
      </c>
      <c r="F1991" s="22" t="s">
        <v>1546</v>
      </c>
      <c r="G1991" s="22" t="s">
        <v>1577</v>
      </c>
      <c r="H1991" s="22" t="s">
        <v>1540</v>
      </c>
      <c r="I1991" s="22" t="s">
        <v>1540</v>
      </c>
      <c r="J1991" s="22" t="s">
        <v>1543</v>
      </c>
      <c r="K1991" s="20" t="str">
        <f>IF(Tabela813[[#This Row],[C]]&lt;&gt;"",IF(Tabela813[[#This Row],[RED]]&lt;&gt;"",(Tabela813[[#This Row],[RED]] &amp; "."),"") &amp; CONCATENATE(Tabela813[[#This Row],[C]],".",Tabela813[[#This Row],[O]],".",Tabela813[[#This Row],[E]],".",Tabela813[[#This Row],[D1]],".",Tabela813[[#This Row],[D2]],".",Tabela813[[#This Row],[D3]],".",Tabela813[[#This Row],[T]],".",Tabela813[[#This Row],[D4]]),"")</f>
        <v>7.1.2.2.52.0.0.00</v>
      </c>
      <c r="L1991" s="23" t="s">
        <v>2416</v>
      </c>
      <c r="M1991" s="20" t="str">
        <f t="shared" si="41"/>
        <v>S</v>
      </c>
      <c r="N1991" s="20">
        <f>IF(VALUE(Tabela813[[#This Row],[RED]]) &gt; 0,1,0) + IF(VALUE(J1991)&gt;0,8,IF(VALUE(I1991)&gt;0,7,IF(VALUE(H1991)&gt;0,6,IF(VALUE(G1991)&gt;0,5,IF(VALUE(F1991)&gt;0,4,IF(VALUE(E1991)&gt;0,3,IF(VALUE(D1991)&gt;0,2,1)))))))</f>
        <v>5</v>
      </c>
      <c r="O1991" s="22" t="s">
        <v>55</v>
      </c>
      <c r="P1991" s="1" t="s">
        <v>105</v>
      </c>
      <c r="Q1991" s="1" t="s">
        <v>101</v>
      </c>
      <c r="R1991" s="39"/>
      <c r="S1991" s="154" t="s">
        <v>158</v>
      </c>
      <c r="T1991" s="7" t="str">
        <f>Tabela813[[#This Row],[NR]]&amp;" - "&amp;Tabela813[[#This Row],[Especificação]]</f>
        <v>7.1.2.2.52.0.0.00 - Taxa de Estudo de Impacto de Vizinhança (EIV) - Intra OFSS</v>
      </c>
    </row>
    <row r="1992" spans="1:20" ht="30" x14ac:dyDescent="0.25">
      <c r="A1992" s="179"/>
      <c r="B1992" s="51"/>
      <c r="C1992" s="22" t="s">
        <v>1544</v>
      </c>
      <c r="D1992" s="22" t="s">
        <v>1537</v>
      </c>
      <c r="E1992" s="22" t="s">
        <v>1546</v>
      </c>
      <c r="F1992" s="22" t="s">
        <v>1546</v>
      </c>
      <c r="G1992" s="22" t="s">
        <v>1577</v>
      </c>
      <c r="H1992" s="22" t="s">
        <v>1540</v>
      </c>
      <c r="I1992" s="22" t="s">
        <v>1537</v>
      </c>
      <c r="J1992" s="22" t="s">
        <v>1543</v>
      </c>
      <c r="K1992" s="20" t="str">
        <f>IF(Tabela813[[#This Row],[C]]&lt;&gt;"",IF(Tabela813[[#This Row],[RED]]&lt;&gt;"",(Tabela813[[#This Row],[RED]] &amp; "."),"") &amp; CONCATENATE(Tabela813[[#This Row],[C]],".",Tabela813[[#This Row],[O]],".",Tabela813[[#This Row],[E]],".",Tabela813[[#This Row],[D1]],".",Tabela813[[#This Row],[D2]],".",Tabela813[[#This Row],[D3]],".",Tabela813[[#This Row],[T]],".",Tabela813[[#This Row],[D4]]),"")</f>
        <v>7.1.2.2.52.0.1.00</v>
      </c>
      <c r="L1992" s="23" t="s">
        <v>2417</v>
      </c>
      <c r="M1992" s="20" t="str">
        <f t="shared" si="41"/>
        <v>A</v>
      </c>
      <c r="N1992" s="20">
        <f>IF(VALUE(Tabela813[[#This Row],[RED]]) &gt; 0,1,0) + IF(VALUE(J1992)&gt;0,8,IF(VALUE(I1992)&gt;0,7,IF(VALUE(H1992)&gt;0,6,IF(VALUE(G1992)&gt;0,5,IF(VALUE(F1992)&gt;0,4,IF(VALUE(E1992)&gt;0,3,IF(VALUE(D1992)&gt;0,2,1)))))))</f>
        <v>7</v>
      </c>
      <c r="O1992" s="22" t="s">
        <v>55</v>
      </c>
      <c r="P1992" s="1" t="s">
        <v>105</v>
      </c>
      <c r="Q1992" s="1" t="s">
        <v>101</v>
      </c>
      <c r="R1992" s="39"/>
      <c r="S1992" s="154" t="s">
        <v>158</v>
      </c>
      <c r="T1992" s="7" t="str">
        <f>Tabela813[[#This Row],[NR]]&amp;" - "&amp;Tabela813[[#This Row],[Especificação]]</f>
        <v>7.1.2.2.52.0.1.00 - Taxa de Estudo de Impacto de Vizinhança (EIV) - Principal - Intra OFSS</v>
      </c>
    </row>
    <row r="1993" spans="1:20" ht="30" x14ac:dyDescent="0.25">
      <c r="A1993" s="179"/>
      <c r="B1993" s="51"/>
      <c r="C1993" s="22" t="s">
        <v>1544</v>
      </c>
      <c r="D1993" s="22" t="s">
        <v>1537</v>
      </c>
      <c r="E1993" s="22" t="s">
        <v>1546</v>
      </c>
      <c r="F1993" s="22" t="s">
        <v>1546</v>
      </c>
      <c r="G1993" s="22" t="s">
        <v>1577</v>
      </c>
      <c r="H1993" s="22" t="s">
        <v>1540</v>
      </c>
      <c r="I1993" s="22" t="s">
        <v>1546</v>
      </c>
      <c r="J1993" s="22" t="s">
        <v>1543</v>
      </c>
      <c r="K1993" s="20" t="str">
        <f>IF(Tabela813[[#This Row],[C]]&lt;&gt;"",IF(Tabela813[[#This Row],[RED]]&lt;&gt;"",(Tabela813[[#This Row],[RED]] &amp; "."),"") &amp; CONCATENATE(Tabela813[[#This Row],[C]],".",Tabela813[[#This Row],[O]],".",Tabela813[[#This Row],[E]],".",Tabela813[[#This Row],[D1]],".",Tabela813[[#This Row],[D2]],".",Tabela813[[#This Row],[D3]],".",Tabela813[[#This Row],[T]],".",Tabela813[[#This Row],[D4]]),"")</f>
        <v>7.1.2.2.52.0.2.00</v>
      </c>
      <c r="L1993" s="23" t="s">
        <v>2418</v>
      </c>
      <c r="M1993" s="20" t="str">
        <f t="shared" si="41"/>
        <v>A</v>
      </c>
      <c r="N1993" s="20">
        <f>IF(VALUE(Tabela813[[#This Row],[RED]]) &gt; 0,1,0) + IF(VALUE(J1993)&gt;0,8,IF(VALUE(I1993)&gt;0,7,IF(VALUE(H1993)&gt;0,6,IF(VALUE(G1993)&gt;0,5,IF(VALUE(F1993)&gt;0,4,IF(VALUE(E1993)&gt;0,3,IF(VALUE(D1993)&gt;0,2,1)))))))</f>
        <v>7</v>
      </c>
      <c r="O1993" s="22" t="s">
        <v>55</v>
      </c>
      <c r="P1993" s="1" t="s">
        <v>105</v>
      </c>
      <c r="Q1993" s="1" t="s">
        <v>101</v>
      </c>
      <c r="R1993" s="39"/>
      <c r="S1993" s="154" t="s">
        <v>158</v>
      </c>
      <c r="T1993" s="7" t="str">
        <f>Tabela813[[#This Row],[NR]]&amp;" - "&amp;Tabela813[[#This Row],[Especificação]]</f>
        <v>7.1.2.2.52.0.2.00 - Taxa de Estudo de Impacto de Vizinhança (EIV) - Multas e Juros de Mora - Intra OFSS</v>
      </c>
    </row>
    <row r="1994" spans="1:20" ht="30" x14ac:dyDescent="0.25">
      <c r="A1994" s="179"/>
      <c r="B1994" s="51"/>
      <c r="C1994" s="22" t="s">
        <v>1544</v>
      </c>
      <c r="D1994" s="22" t="s">
        <v>1537</v>
      </c>
      <c r="E1994" s="22" t="s">
        <v>1546</v>
      </c>
      <c r="F1994" s="22" t="s">
        <v>1546</v>
      </c>
      <c r="G1994" s="22" t="s">
        <v>1577</v>
      </c>
      <c r="H1994" s="22" t="s">
        <v>1540</v>
      </c>
      <c r="I1994" s="22" t="s">
        <v>1538</v>
      </c>
      <c r="J1994" s="22" t="s">
        <v>1543</v>
      </c>
      <c r="K1994" s="20" t="str">
        <f>IF(Tabela813[[#This Row],[C]]&lt;&gt;"",IF(Tabela813[[#This Row],[RED]]&lt;&gt;"",(Tabela813[[#This Row],[RED]] &amp; "."),"") &amp; CONCATENATE(Tabela813[[#This Row],[C]],".",Tabela813[[#This Row],[O]],".",Tabela813[[#This Row],[E]],".",Tabela813[[#This Row],[D1]],".",Tabela813[[#This Row],[D2]],".",Tabela813[[#This Row],[D3]],".",Tabela813[[#This Row],[T]],".",Tabela813[[#This Row],[D4]]),"")</f>
        <v>7.1.2.2.52.0.3.00</v>
      </c>
      <c r="L1994" s="23" t="s">
        <v>2419</v>
      </c>
      <c r="M1994" s="20" t="str">
        <f t="shared" si="41"/>
        <v>A</v>
      </c>
      <c r="N1994" s="20">
        <f>IF(VALUE(Tabela813[[#This Row],[RED]]) &gt; 0,1,0) + IF(VALUE(J1994)&gt;0,8,IF(VALUE(I1994)&gt;0,7,IF(VALUE(H1994)&gt;0,6,IF(VALUE(G1994)&gt;0,5,IF(VALUE(F1994)&gt;0,4,IF(VALUE(E1994)&gt;0,3,IF(VALUE(D1994)&gt;0,2,1)))))))</f>
        <v>7</v>
      </c>
      <c r="O1994" s="22" t="s">
        <v>55</v>
      </c>
      <c r="P1994" s="1" t="s">
        <v>105</v>
      </c>
      <c r="Q1994" s="1" t="s">
        <v>101</v>
      </c>
      <c r="R1994" s="39"/>
      <c r="S1994" s="154" t="s">
        <v>158</v>
      </c>
      <c r="T1994" s="7" t="str">
        <f>Tabela813[[#This Row],[NR]]&amp;" - "&amp;Tabela813[[#This Row],[Especificação]]</f>
        <v>7.1.2.2.52.0.3.00 - Taxa de Estudo de Impacto de Vizinhança (EIV) - Dívida Ativa - Intra OFSS</v>
      </c>
    </row>
    <row r="1995" spans="1:20" ht="30" x14ac:dyDescent="0.25">
      <c r="A1995" s="179"/>
      <c r="B1995" s="51"/>
      <c r="C1995" s="22" t="s">
        <v>1544</v>
      </c>
      <c r="D1995" s="22" t="s">
        <v>1537</v>
      </c>
      <c r="E1995" s="22" t="s">
        <v>1546</v>
      </c>
      <c r="F1995" s="22" t="s">
        <v>1546</v>
      </c>
      <c r="G1995" s="22" t="s">
        <v>1577</v>
      </c>
      <c r="H1995" s="22" t="s">
        <v>1540</v>
      </c>
      <c r="I1995" s="22" t="s">
        <v>1547</v>
      </c>
      <c r="J1995" s="22" t="s">
        <v>1543</v>
      </c>
      <c r="K1995" s="20" t="str">
        <f>IF(Tabela813[[#This Row],[C]]&lt;&gt;"",IF(Tabela813[[#This Row],[RED]]&lt;&gt;"",(Tabela813[[#This Row],[RED]] &amp; "."),"") &amp; CONCATENATE(Tabela813[[#This Row],[C]],".",Tabela813[[#This Row],[O]],".",Tabela813[[#This Row],[E]],".",Tabela813[[#This Row],[D1]],".",Tabela813[[#This Row],[D2]],".",Tabela813[[#This Row],[D3]],".",Tabela813[[#This Row],[T]],".",Tabela813[[#This Row],[D4]]),"")</f>
        <v>7.1.2.2.52.0.4.00</v>
      </c>
      <c r="L1995" s="23" t="s">
        <v>2420</v>
      </c>
      <c r="M1995" s="20" t="str">
        <f t="shared" si="41"/>
        <v>A</v>
      </c>
      <c r="N1995" s="20">
        <f>IF(VALUE(Tabela813[[#This Row],[RED]]) &gt; 0,1,0) + IF(VALUE(J1995)&gt;0,8,IF(VALUE(I1995)&gt;0,7,IF(VALUE(H1995)&gt;0,6,IF(VALUE(G1995)&gt;0,5,IF(VALUE(F1995)&gt;0,4,IF(VALUE(E1995)&gt;0,3,IF(VALUE(D1995)&gt;0,2,1)))))))</f>
        <v>7</v>
      </c>
      <c r="O1995" s="22" t="s">
        <v>55</v>
      </c>
      <c r="P1995" s="1" t="s">
        <v>105</v>
      </c>
      <c r="Q1995" s="1" t="s">
        <v>101</v>
      </c>
      <c r="R1995" s="39"/>
      <c r="S1995" s="154" t="s">
        <v>158</v>
      </c>
      <c r="T1995" s="7" t="str">
        <f>Tabela813[[#This Row],[NR]]&amp;" - "&amp;Tabela813[[#This Row],[Especificação]]</f>
        <v>7.1.2.2.52.0.4.00 - Taxa de Estudo de Impacto de Vizinhança (EIV) - Dívida Ativa - Multas e Juros de Mora da Dívida Ativa - Intra OFSS</v>
      </c>
    </row>
    <row r="1996" spans="1:20" ht="30" x14ac:dyDescent="0.25">
      <c r="A1996" s="179"/>
      <c r="B1996" s="51"/>
      <c r="C1996" s="22" t="s">
        <v>1544</v>
      </c>
      <c r="D1996" s="22" t="s">
        <v>1537</v>
      </c>
      <c r="E1996" s="22" t="s">
        <v>1546</v>
      </c>
      <c r="F1996" s="22" t="s">
        <v>1546</v>
      </c>
      <c r="G1996" s="22" t="s">
        <v>1577</v>
      </c>
      <c r="H1996" s="22" t="s">
        <v>1540</v>
      </c>
      <c r="I1996" s="22" t="s">
        <v>1548</v>
      </c>
      <c r="J1996" s="22" t="s">
        <v>1543</v>
      </c>
      <c r="K1996" s="20" t="str">
        <f>IF(Tabela813[[#This Row],[C]]&lt;&gt;"",IF(Tabela813[[#This Row],[RED]]&lt;&gt;"",(Tabela813[[#This Row],[RED]] &amp; "."),"") &amp; CONCATENATE(Tabela813[[#This Row],[C]],".",Tabela813[[#This Row],[O]],".",Tabela813[[#This Row],[E]],".",Tabela813[[#This Row],[D1]],".",Tabela813[[#This Row],[D2]],".",Tabela813[[#This Row],[D3]],".",Tabela813[[#This Row],[T]],".",Tabela813[[#This Row],[D4]]),"")</f>
        <v>7.1.2.2.52.0.5.00</v>
      </c>
      <c r="L1996" s="23" t="s">
        <v>2421</v>
      </c>
      <c r="M1996" s="20" t="str">
        <f t="shared" si="41"/>
        <v>A</v>
      </c>
      <c r="N1996" s="20">
        <f>IF(VALUE(Tabela813[[#This Row],[RED]]) &gt; 0,1,0) + IF(VALUE(J1996)&gt;0,8,IF(VALUE(I1996)&gt;0,7,IF(VALUE(H1996)&gt;0,6,IF(VALUE(G1996)&gt;0,5,IF(VALUE(F1996)&gt;0,4,IF(VALUE(E1996)&gt;0,3,IF(VALUE(D1996)&gt;0,2,1)))))))</f>
        <v>7</v>
      </c>
      <c r="O1996" s="22" t="s">
        <v>55</v>
      </c>
      <c r="P1996" s="1" t="s">
        <v>105</v>
      </c>
      <c r="Q1996" s="1" t="s">
        <v>101</v>
      </c>
      <c r="R1996" s="39"/>
      <c r="S1996" s="154" t="s">
        <v>158</v>
      </c>
      <c r="T1996" s="7" t="str">
        <f>Tabela813[[#This Row],[NR]]&amp;" - "&amp;Tabela813[[#This Row],[Especificação]]</f>
        <v>7.1.2.2.52.0.5.00 - Taxa de Estudo de Impacto de Vizinhança (EIV) - Multas - Intra OFSS</v>
      </c>
    </row>
    <row r="1997" spans="1:20" ht="30" x14ac:dyDescent="0.25">
      <c r="A1997" s="179"/>
      <c r="B1997" s="51"/>
      <c r="C1997" s="22" t="s">
        <v>1544</v>
      </c>
      <c r="D1997" s="22" t="s">
        <v>1537</v>
      </c>
      <c r="E1997" s="22" t="s">
        <v>1546</v>
      </c>
      <c r="F1997" s="22" t="s">
        <v>1546</v>
      </c>
      <c r="G1997" s="22" t="s">
        <v>1577</v>
      </c>
      <c r="H1997" s="22" t="s">
        <v>1540</v>
      </c>
      <c r="I1997" s="22" t="s">
        <v>1542</v>
      </c>
      <c r="J1997" s="22" t="s">
        <v>1543</v>
      </c>
      <c r="K1997" s="20" t="str">
        <f>IF(Tabela813[[#This Row],[C]]&lt;&gt;"",IF(Tabela813[[#This Row],[RED]]&lt;&gt;"",(Tabela813[[#This Row],[RED]] &amp; "."),"") &amp; CONCATENATE(Tabela813[[#This Row],[C]],".",Tabela813[[#This Row],[O]],".",Tabela813[[#This Row],[E]],".",Tabela813[[#This Row],[D1]],".",Tabela813[[#This Row],[D2]],".",Tabela813[[#This Row],[D3]],".",Tabela813[[#This Row],[T]],".",Tabela813[[#This Row],[D4]]),"")</f>
        <v>7.1.2.2.52.0.6.00</v>
      </c>
      <c r="L1997" s="23" t="s">
        <v>2422</v>
      </c>
      <c r="M1997" s="20" t="str">
        <f t="shared" si="41"/>
        <v>A</v>
      </c>
      <c r="N1997" s="20">
        <f>IF(VALUE(Tabela813[[#This Row],[RED]]) &gt; 0,1,0) + IF(VALUE(J1997)&gt;0,8,IF(VALUE(I1997)&gt;0,7,IF(VALUE(H1997)&gt;0,6,IF(VALUE(G1997)&gt;0,5,IF(VALUE(F1997)&gt;0,4,IF(VALUE(E1997)&gt;0,3,IF(VALUE(D1997)&gt;0,2,1)))))))</f>
        <v>7</v>
      </c>
      <c r="O1997" s="22" t="s">
        <v>55</v>
      </c>
      <c r="P1997" s="1" t="s">
        <v>105</v>
      </c>
      <c r="Q1997" s="1" t="s">
        <v>101</v>
      </c>
      <c r="R1997" s="39"/>
      <c r="S1997" s="154" t="s">
        <v>158</v>
      </c>
      <c r="T1997" s="7" t="str">
        <f>Tabela813[[#This Row],[NR]]&amp;" - "&amp;Tabela813[[#This Row],[Especificação]]</f>
        <v>7.1.2.2.52.0.6.00 - Taxa de Estudo de Impacto de Vizinhança (EIV) - Juros de Mora - Intra OFSS</v>
      </c>
    </row>
    <row r="1998" spans="1:20" ht="30" x14ac:dyDescent="0.25">
      <c r="A1998" s="179"/>
      <c r="B1998" s="51"/>
      <c r="C1998" s="22" t="s">
        <v>1544</v>
      </c>
      <c r="D1998" s="22" t="s">
        <v>1537</v>
      </c>
      <c r="E1998" s="22" t="s">
        <v>1546</v>
      </c>
      <c r="F1998" s="22" t="s">
        <v>1546</v>
      </c>
      <c r="G1998" s="22" t="s">
        <v>1577</v>
      </c>
      <c r="H1998" s="22" t="s">
        <v>1540</v>
      </c>
      <c r="I1998" s="22" t="s">
        <v>1544</v>
      </c>
      <c r="J1998" s="22" t="s">
        <v>1543</v>
      </c>
      <c r="K1998" s="20" t="str">
        <f>IF(Tabela813[[#This Row],[C]]&lt;&gt;"",IF(Tabela813[[#This Row],[RED]]&lt;&gt;"",(Tabela813[[#This Row],[RED]] &amp; "."),"") &amp; CONCATENATE(Tabela813[[#This Row],[C]],".",Tabela813[[#This Row],[O]],".",Tabela813[[#This Row],[E]],".",Tabela813[[#This Row],[D1]],".",Tabela813[[#This Row],[D2]],".",Tabela813[[#This Row],[D3]],".",Tabela813[[#This Row],[T]],".",Tabela813[[#This Row],[D4]]),"")</f>
        <v>7.1.2.2.52.0.7.00</v>
      </c>
      <c r="L1998" s="23" t="s">
        <v>2423</v>
      </c>
      <c r="M1998" s="20" t="str">
        <f t="shared" si="41"/>
        <v>A</v>
      </c>
      <c r="N1998" s="20">
        <f>IF(VALUE(Tabela813[[#This Row],[RED]]) &gt; 0,1,0) + IF(VALUE(J1998)&gt;0,8,IF(VALUE(I1998)&gt;0,7,IF(VALUE(H1998)&gt;0,6,IF(VALUE(G1998)&gt;0,5,IF(VALUE(F1998)&gt;0,4,IF(VALUE(E1998)&gt;0,3,IF(VALUE(D1998)&gt;0,2,1)))))))</f>
        <v>7</v>
      </c>
      <c r="O1998" s="22" t="s">
        <v>55</v>
      </c>
      <c r="P1998" s="1" t="s">
        <v>105</v>
      </c>
      <c r="Q1998" s="1" t="s">
        <v>101</v>
      </c>
      <c r="R1998" s="39"/>
      <c r="S1998" s="154" t="s">
        <v>158</v>
      </c>
      <c r="T1998" s="7" t="str">
        <f>Tabela813[[#This Row],[NR]]&amp;" - "&amp;Tabela813[[#This Row],[Especificação]]</f>
        <v>7.1.2.2.52.0.7.00 - Taxa de Estudo de Impacto de Vizinhança (EIV) - Dívida Ativa - Multas da Dívida Ativa - Intra OFSS</v>
      </c>
    </row>
    <row r="1999" spans="1:20" ht="30" x14ac:dyDescent="0.25">
      <c r="A1999" s="179"/>
      <c r="B1999" s="51"/>
      <c r="C1999" s="22" t="s">
        <v>1544</v>
      </c>
      <c r="D1999" s="22" t="s">
        <v>1537</v>
      </c>
      <c r="E1999" s="22" t="s">
        <v>1546</v>
      </c>
      <c r="F1999" s="22" t="s">
        <v>1546</v>
      </c>
      <c r="G1999" s="22" t="s">
        <v>1577</v>
      </c>
      <c r="H1999" s="22" t="s">
        <v>1540</v>
      </c>
      <c r="I1999" s="22" t="s">
        <v>1545</v>
      </c>
      <c r="J1999" s="22" t="s">
        <v>1543</v>
      </c>
      <c r="K1999" s="20" t="str">
        <f>IF(Tabela813[[#This Row],[C]]&lt;&gt;"",IF(Tabela813[[#This Row],[RED]]&lt;&gt;"",(Tabela813[[#This Row],[RED]] &amp; "."),"") &amp; CONCATENATE(Tabela813[[#This Row],[C]],".",Tabela813[[#This Row],[O]],".",Tabela813[[#This Row],[E]],".",Tabela813[[#This Row],[D1]],".",Tabela813[[#This Row],[D2]],".",Tabela813[[#This Row],[D3]],".",Tabela813[[#This Row],[T]],".",Tabela813[[#This Row],[D4]]),"")</f>
        <v>7.1.2.2.52.0.8.00</v>
      </c>
      <c r="L1999" s="23" t="s">
        <v>2424</v>
      </c>
      <c r="M1999" s="20" t="str">
        <f>IF(N1999 &lt; N2009,"S","A")</f>
        <v>A</v>
      </c>
      <c r="N1999" s="20">
        <f>IF(VALUE(Tabela813[[#This Row],[RED]]) &gt; 0,1,0) + IF(VALUE(J1999)&gt;0,8,IF(VALUE(I1999)&gt;0,7,IF(VALUE(H1999)&gt;0,6,IF(VALUE(G1999)&gt;0,5,IF(VALUE(F1999)&gt;0,4,IF(VALUE(E1999)&gt;0,3,IF(VALUE(D1999)&gt;0,2,1)))))))</f>
        <v>7</v>
      </c>
      <c r="O1999" s="22" t="s">
        <v>55</v>
      </c>
      <c r="P1999" s="1" t="s">
        <v>105</v>
      </c>
      <c r="Q1999" s="1" t="s">
        <v>101</v>
      </c>
      <c r="R1999" s="39"/>
      <c r="S1999" s="154" t="s">
        <v>158</v>
      </c>
      <c r="T1999" s="7" t="str">
        <f>Tabela813[[#This Row],[NR]]&amp;" - "&amp;Tabela813[[#This Row],[Especificação]]</f>
        <v>7.1.2.2.52.0.8.00 - Taxa de Estudo de Impacto de Vizinhança (EIV) - Juros de Mora da Dívida Ativa - Intra OFSS</v>
      </c>
    </row>
    <row r="2000" spans="1:20" ht="30" x14ac:dyDescent="0.25">
      <c r="A2000" s="179"/>
      <c r="B2000" s="51"/>
      <c r="C2000" s="22" t="s">
        <v>1544</v>
      </c>
      <c r="D2000" s="22" t="s">
        <v>1537</v>
      </c>
      <c r="E2000" s="22" t="s">
        <v>1546</v>
      </c>
      <c r="F2000" s="22" t="s">
        <v>1546</v>
      </c>
      <c r="G2000" s="22" t="s">
        <v>1574</v>
      </c>
      <c r="H2000" s="22" t="s">
        <v>1540</v>
      </c>
      <c r="I2000" s="22" t="s">
        <v>1540</v>
      </c>
      <c r="J2000" s="22" t="s">
        <v>1543</v>
      </c>
      <c r="K2000" s="20" t="s">
        <v>6625</v>
      </c>
      <c r="L2000" s="23" t="s">
        <v>6539</v>
      </c>
      <c r="M2000" s="20" t="s">
        <v>3098</v>
      </c>
      <c r="N2000" s="20">
        <v>5</v>
      </c>
      <c r="O2000" s="22" t="s">
        <v>55</v>
      </c>
      <c r="P2000" s="1" t="s">
        <v>6540</v>
      </c>
      <c r="Q2000" s="1" t="s">
        <v>6580</v>
      </c>
      <c r="R2000" s="20" t="s">
        <v>14</v>
      </c>
      <c r="S2000" s="154">
        <v>45126</v>
      </c>
      <c r="T2000" s="7" t="str">
        <f>Tabela813[[#This Row],[NR]]&amp;" - "&amp;Tabela813[[#This Row],[Especificação]]</f>
        <v>7.1.2.2.53.0.0.00 - Taxa pela Prestação de Serviços de Limpeza Pública e Manejo de Resíduos Sólidos.</v>
      </c>
    </row>
    <row r="2001" spans="1:20" ht="30" x14ac:dyDescent="0.25">
      <c r="A2001" s="179"/>
      <c r="B2001" s="51"/>
      <c r="C2001" s="22" t="s">
        <v>1544</v>
      </c>
      <c r="D2001" s="22" t="s">
        <v>1537</v>
      </c>
      <c r="E2001" s="22" t="s">
        <v>1546</v>
      </c>
      <c r="F2001" s="22" t="s">
        <v>1546</v>
      </c>
      <c r="G2001" s="22" t="s">
        <v>1574</v>
      </c>
      <c r="H2001" s="22" t="s">
        <v>1540</v>
      </c>
      <c r="I2001" s="22" t="s">
        <v>1537</v>
      </c>
      <c r="J2001" s="22" t="s">
        <v>1543</v>
      </c>
      <c r="K2001" s="20" t="s">
        <v>6626</v>
      </c>
      <c r="L2001" s="23" t="s">
        <v>6581</v>
      </c>
      <c r="M2001" s="20" t="s">
        <v>3099</v>
      </c>
      <c r="N2001" s="20">
        <v>7</v>
      </c>
      <c r="O2001" s="22" t="s">
        <v>55</v>
      </c>
      <c r="P2001" s="1" t="s">
        <v>6540</v>
      </c>
      <c r="Q2001" s="1"/>
      <c r="R2001" s="20" t="s">
        <v>14</v>
      </c>
      <c r="S2001" s="154">
        <v>45126</v>
      </c>
      <c r="T2001" s="7" t="str">
        <f>Tabela813[[#This Row],[NR]]&amp;" - "&amp;Tabela813[[#This Row],[Especificação]]</f>
        <v>7.1.2.2.53.0.1.00 - Taxa pela Prestação de Serviços de Limpeza Pública e Manejo de Resíduos Sólidos - Principal</v>
      </c>
    </row>
    <row r="2002" spans="1:20" ht="30" x14ac:dyDescent="0.25">
      <c r="A2002" s="179"/>
      <c r="B2002" s="51"/>
      <c r="C2002" s="22" t="s">
        <v>1544</v>
      </c>
      <c r="D2002" s="22" t="s">
        <v>1537</v>
      </c>
      <c r="E2002" s="22" t="s">
        <v>1546</v>
      </c>
      <c r="F2002" s="22" t="s">
        <v>1546</v>
      </c>
      <c r="G2002" s="22" t="s">
        <v>1574</v>
      </c>
      <c r="H2002" s="22" t="s">
        <v>1540</v>
      </c>
      <c r="I2002" s="22" t="s">
        <v>1546</v>
      </c>
      <c r="J2002" s="22" t="s">
        <v>1543</v>
      </c>
      <c r="K2002" s="20" t="s">
        <v>6627</v>
      </c>
      <c r="L2002" s="23" t="s">
        <v>6582</v>
      </c>
      <c r="M2002" s="20" t="s">
        <v>3099</v>
      </c>
      <c r="N2002" s="20">
        <v>7</v>
      </c>
      <c r="O2002" s="22" t="s">
        <v>55</v>
      </c>
      <c r="P2002" s="1" t="s">
        <v>6540</v>
      </c>
      <c r="Q2002" s="1"/>
      <c r="R2002" s="20" t="s">
        <v>14</v>
      </c>
      <c r="S2002" s="154">
        <v>45126</v>
      </c>
      <c r="T2002" s="7" t="str">
        <f>Tabela813[[#This Row],[NR]]&amp;" - "&amp;Tabela813[[#This Row],[Especificação]]</f>
        <v>7.1.2.2.53.0.2.00 - Taxa pela Prestação de Serviços de Limpeza Pública e Manejo de Resíduos Sólidos - Multas e Juros de Mora</v>
      </c>
    </row>
    <row r="2003" spans="1:20" ht="30" x14ac:dyDescent="0.25">
      <c r="A2003" s="179"/>
      <c r="B2003" s="51"/>
      <c r="C2003" s="22" t="s">
        <v>1544</v>
      </c>
      <c r="D2003" s="22" t="s">
        <v>1537</v>
      </c>
      <c r="E2003" s="22" t="s">
        <v>1546</v>
      </c>
      <c r="F2003" s="22" t="s">
        <v>1546</v>
      </c>
      <c r="G2003" s="22" t="s">
        <v>1574</v>
      </c>
      <c r="H2003" s="22" t="s">
        <v>1540</v>
      </c>
      <c r="I2003" s="22" t="s">
        <v>1538</v>
      </c>
      <c r="J2003" s="22" t="s">
        <v>1543</v>
      </c>
      <c r="K2003" s="20" t="s">
        <v>6628</v>
      </c>
      <c r="L2003" s="23" t="s">
        <v>6583</v>
      </c>
      <c r="M2003" s="20" t="s">
        <v>3099</v>
      </c>
      <c r="N2003" s="20">
        <v>7</v>
      </c>
      <c r="O2003" s="22" t="s">
        <v>55</v>
      </c>
      <c r="P2003" s="1" t="s">
        <v>6540</v>
      </c>
      <c r="Q2003" s="1"/>
      <c r="R2003" s="20" t="s">
        <v>14</v>
      </c>
      <c r="S2003" s="154">
        <v>45126</v>
      </c>
      <c r="T2003" s="7" t="str">
        <f>Tabela813[[#This Row],[NR]]&amp;" - "&amp;Tabela813[[#This Row],[Especificação]]</f>
        <v>7.1.2.2.53.0.3.00 - Taxa pela Prestação de Serviços de Limpeza Pública e Manejo de Resíduos Sólidos - Dívida Ativa</v>
      </c>
    </row>
    <row r="2004" spans="1:20" ht="30" x14ac:dyDescent="0.25">
      <c r="A2004" s="179"/>
      <c r="B2004" s="51"/>
      <c r="C2004" s="22" t="s">
        <v>1544</v>
      </c>
      <c r="D2004" s="22" t="s">
        <v>1537</v>
      </c>
      <c r="E2004" s="22" t="s">
        <v>1546</v>
      </c>
      <c r="F2004" s="22" t="s">
        <v>1546</v>
      </c>
      <c r="G2004" s="22" t="s">
        <v>1574</v>
      </c>
      <c r="H2004" s="22" t="s">
        <v>1540</v>
      </c>
      <c r="I2004" s="22" t="s">
        <v>1547</v>
      </c>
      <c r="J2004" s="22" t="s">
        <v>1543</v>
      </c>
      <c r="K2004" s="20" t="s">
        <v>6629</v>
      </c>
      <c r="L2004" s="23" t="s">
        <v>6584</v>
      </c>
      <c r="M2004" s="20" t="s">
        <v>3099</v>
      </c>
      <c r="N2004" s="20">
        <v>7</v>
      </c>
      <c r="O2004" s="22" t="s">
        <v>55</v>
      </c>
      <c r="P2004" s="1" t="s">
        <v>6540</v>
      </c>
      <c r="Q2004" s="1"/>
      <c r="R2004" s="20" t="s">
        <v>14</v>
      </c>
      <c r="S2004" s="154">
        <v>45126</v>
      </c>
      <c r="T2004" s="7" t="str">
        <f>Tabela813[[#This Row],[NR]]&amp;" - "&amp;Tabela813[[#This Row],[Especificação]]</f>
        <v>7.1.2.2.53.0.4.00 - Taxa pela Prestação de Serviços de Limpeza Pública e Manejo de Resíduos Sólidos  - Dívida Ativa - Multas e Juros de Mora da Dívida Ativa</v>
      </c>
    </row>
    <row r="2005" spans="1:20" ht="30" x14ac:dyDescent="0.25">
      <c r="A2005" s="179"/>
      <c r="B2005" s="51"/>
      <c r="C2005" s="22" t="s">
        <v>1544</v>
      </c>
      <c r="D2005" s="22" t="s">
        <v>1537</v>
      </c>
      <c r="E2005" s="22" t="s">
        <v>1546</v>
      </c>
      <c r="F2005" s="22" t="s">
        <v>1546</v>
      </c>
      <c r="G2005" s="22" t="s">
        <v>1574</v>
      </c>
      <c r="H2005" s="22" t="s">
        <v>1540</v>
      </c>
      <c r="I2005" s="22" t="s">
        <v>1548</v>
      </c>
      <c r="J2005" s="22" t="s">
        <v>1543</v>
      </c>
      <c r="K2005" s="20" t="s">
        <v>6630</v>
      </c>
      <c r="L2005" s="23" t="s">
        <v>6585</v>
      </c>
      <c r="M2005" s="20" t="s">
        <v>3099</v>
      </c>
      <c r="N2005" s="20">
        <v>7</v>
      </c>
      <c r="O2005" s="22" t="s">
        <v>55</v>
      </c>
      <c r="P2005" s="1" t="s">
        <v>6540</v>
      </c>
      <c r="Q2005" s="1"/>
      <c r="R2005" s="20" t="s">
        <v>14</v>
      </c>
      <c r="S2005" s="154">
        <v>45126</v>
      </c>
      <c r="T2005" s="7" t="str">
        <f>Tabela813[[#This Row],[NR]]&amp;" - "&amp;Tabela813[[#This Row],[Especificação]]</f>
        <v>7.1.2.2.53.0.5.00 - Taxa pela Prestação de Serviços de Limpeza Pública e Manejo de Resíduos Sólidos - Multas</v>
      </c>
    </row>
    <row r="2006" spans="1:20" ht="30" x14ac:dyDescent="0.25">
      <c r="A2006" s="179"/>
      <c r="B2006" s="51"/>
      <c r="C2006" s="22" t="s">
        <v>1544</v>
      </c>
      <c r="D2006" s="22" t="s">
        <v>1537</v>
      </c>
      <c r="E2006" s="22" t="s">
        <v>1546</v>
      </c>
      <c r="F2006" s="22" t="s">
        <v>1546</v>
      </c>
      <c r="G2006" s="22" t="s">
        <v>1574</v>
      </c>
      <c r="H2006" s="22" t="s">
        <v>1540</v>
      </c>
      <c r="I2006" s="22" t="s">
        <v>1542</v>
      </c>
      <c r="J2006" s="22" t="s">
        <v>1543</v>
      </c>
      <c r="K2006" s="20" t="s">
        <v>6631</v>
      </c>
      <c r="L2006" s="23" t="s">
        <v>6586</v>
      </c>
      <c r="M2006" s="20" t="s">
        <v>3099</v>
      </c>
      <c r="N2006" s="20">
        <v>7</v>
      </c>
      <c r="O2006" s="22" t="s">
        <v>55</v>
      </c>
      <c r="P2006" s="1" t="s">
        <v>6540</v>
      </c>
      <c r="Q2006" s="1"/>
      <c r="R2006" s="20" t="s">
        <v>14</v>
      </c>
      <c r="S2006" s="154">
        <v>45126</v>
      </c>
      <c r="T2006" s="7" t="str">
        <f>Tabela813[[#This Row],[NR]]&amp;" - "&amp;Tabela813[[#This Row],[Especificação]]</f>
        <v>7.1.2.2.53.0.6.00 - Taxa pela Prestação de Serviços de Limpeza Pública e Manejo de Resíduos Sólidos - Juros de Mora</v>
      </c>
    </row>
    <row r="2007" spans="1:20" ht="30" x14ac:dyDescent="0.25">
      <c r="A2007" s="179"/>
      <c r="B2007" s="51"/>
      <c r="C2007" s="22" t="s">
        <v>1544</v>
      </c>
      <c r="D2007" s="22" t="s">
        <v>1537</v>
      </c>
      <c r="E2007" s="22" t="s">
        <v>1546</v>
      </c>
      <c r="F2007" s="22" t="s">
        <v>1546</v>
      </c>
      <c r="G2007" s="22" t="s">
        <v>1574</v>
      </c>
      <c r="H2007" s="22" t="s">
        <v>1540</v>
      </c>
      <c r="I2007" s="22" t="s">
        <v>1544</v>
      </c>
      <c r="J2007" s="22" t="s">
        <v>1543</v>
      </c>
      <c r="K2007" s="20" t="s">
        <v>6632</v>
      </c>
      <c r="L2007" s="23" t="s">
        <v>6587</v>
      </c>
      <c r="M2007" s="20" t="s">
        <v>3099</v>
      </c>
      <c r="N2007" s="20">
        <v>7</v>
      </c>
      <c r="O2007" s="22" t="s">
        <v>55</v>
      </c>
      <c r="P2007" s="1" t="s">
        <v>6540</v>
      </c>
      <c r="Q2007" s="1"/>
      <c r="R2007" s="20" t="s">
        <v>14</v>
      </c>
      <c r="S2007" s="154">
        <v>45126</v>
      </c>
      <c r="T2007" s="7" t="str">
        <f>Tabela813[[#This Row],[NR]]&amp;" - "&amp;Tabela813[[#This Row],[Especificação]]</f>
        <v>7.1.2.2.53.0.7.00 - Taxa pela Prestação de Serviços de Limpeza Pública e Manejo de Resíduos Sólidos  - Dívida Ativa - Multas da Dívida Ativa</v>
      </c>
    </row>
    <row r="2008" spans="1:20" ht="30" x14ac:dyDescent="0.25">
      <c r="A2008" s="179"/>
      <c r="B2008" s="51"/>
      <c r="C2008" s="22" t="s">
        <v>1544</v>
      </c>
      <c r="D2008" s="22" t="s">
        <v>1537</v>
      </c>
      <c r="E2008" s="22" t="s">
        <v>1546</v>
      </c>
      <c r="F2008" s="22" t="s">
        <v>1546</v>
      </c>
      <c r="G2008" s="22" t="s">
        <v>1574</v>
      </c>
      <c r="H2008" s="22" t="s">
        <v>1540</v>
      </c>
      <c r="I2008" s="22" t="s">
        <v>1545</v>
      </c>
      <c r="J2008" s="22" t="s">
        <v>1543</v>
      </c>
      <c r="K2008" s="20" t="s">
        <v>6633</v>
      </c>
      <c r="L2008" s="23" t="s">
        <v>6588</v>
      </c>
      <c r="M2008" s="20" t="s">
        <v>3099</v>
      </c>
      <c r="N2008" s="20">
        <v>7</v>
      </c>
      <c r="O2008" s="22" t="s">
        <v>55</v>
      </c>
      <c r="P2008" s="1" t="s">
        <v>6540</v>
      </c>
      <c r="Q2008" s="1"/>
      <c r="R2008" s="20" t="s">
        <v>14</v>
      </c>
      <c r="S2008" s="154">
        <v>45126</v>
      </c>
      <c r="T2008" s="7" t="str">
        <f>Tabela813[[#This Row],[NR]]&amp;" - "&amp;Tabela813[[#This Row],[Especificação]]</f>
        <v>7.1.2.2.53.0.8.00 - Taxa pela Prestação de Serviços de Limpeza Pública e Manejo de Resíduos Sólidos  - Juros de Mora da Dívida Ativa</v>
      </c>
    </row>
    <row r="2009" spans="1:20" x14ac:dyDescent="0.25">
      <c r="A2009" s="179"/>
      <c r="B2009" s="51"/>
      <c r="C2009" s="22" t="s">
        <v>1544</v>
      </c>
      <c r="D2009" s="22" t="s">
        <v>1537</v>
      </c>
      <c r="E2009" s="22" t="s">
        <v>1538</v>
      </c>
      <c r="F2009" s="22" t="s">
        <v>1540</v>
      </c>
      <c r="G2009" s="22" t="s">
        <v>1543</v>
      </c>
      <c r="H2009" s="22" t="s">
        <v>1540</v>
      </c>
      <c r="I2009" s="22" t="s">
        <v>1540</v>
      </c>
      <c r="J2009" s="22" t="s">
        <v>1543</v>
      </c>
      <c r="K2009" s="20" t="str">
        <f>IF(Tabela813[[#This Row],[C]]&lt;&gt;"",IF(Tabela813[[#This Row],[RED]]&lt;&gt;"",(Tabela813[[#This Row],[RED]] &amp; "."),"") &amp; CONCATENATE(Tabela813[[#This Row],[C]],".",Tabela813[[#This Row],[O]],".",Tabela813[[#This Row],[E]],".",Tabela813[[#This Row],[D1]],".",Tabela813[[#This Row],[D2]],".",Tabela813[[#This Row],[D3]],".",Tabela813[[#This Row],[T]],".",Tabela813[[#This Row],[D4]]),"")</f>
        <v>7.1.3.0.00.0.0.00</v>
      </c>
      <c r="L2009" s="23" t="s">
        <v>2425</v>
      </c>
      <c r="M2009" s="20" t="str">
        <f t="shared" si="41"/>
        <v>S</v>
      </c>
      <c r="N2009" s="20">
        <f>IF(VALUE(Tabela813[[#This Row],[RED]]) &gt; 0,1,0) + IF(VALUE(J2009)&gt;0,8,IF(VALUE(I2009)&gt;0,7,IF(VALUE(H2009)&gt;0,6,IF(VALUE(G2009)&gt;0,5,IF(VALUE(F2009)&gt;0,4,IF(VALUE(E2009)&gt;0,3,IF(VALUE(D2009)&gt;0,2,1)))))))</f>
        <v>3</v>
      </c>
      <c r="O2009" s="22" t="s">
        <v>45</v>
      </c>
      <c r="P2009" s="1" t="s">
        <v>107</v>
      </c>
      <c r="Q2009" s="1"/>
      <c r="R2009" s="39"/>
      <c r="S2009" s="154" t="s">
        <v>158</v>
      </c>
      <c r="T2009" s="7" t="str">
        <f>Tabela813[[#This Row],[NR]]&amp;" - "&amp;Tabela813[[#This Row],[Especificação]]</f>
        <v>7.1.3.0.00.0.0.00 - Contribuição de Melhoria - Intra OFSS</v>
      </c>
    </row>
    <row r="2010" spans="1:20" x14ac:dyDescent="0.25">
      <c r="A2010" s="179"/>
      <c r="B2010" s="51"/>
      <c r="C2010" s="22" t="s">
        <v>1544</v>
      </c>
      <c r="D2010" s="22" t="s">
        <v>1537</v>
      </c>
      <c r="E2010" s="22" t="s">
        <v>1538</v>
      </c>
      <c r="F2010" s="22" t="s">
        <v>1537</v>
      </c>
      <c r="G2010" s="22" t="s">
        <v>1543</v>
      </c>
      <c r="H2010" s="22" t="s">
        <v>1540</v>
      </c>
      <c r="I2010" s="22" t="s">
        <v>1540</v>
      </c>
      <c r="J2010" s="22" t="s">
        <v>1543</v>
      </c>
      <c r="K2010" s="20" t="str">
        <f>IF(Tabela813[[#This Row],[C]]&lt;&gt;"",IF(Tabela813[[#This Row],[RED]]&lt;&gt;"",(Tabela813[[#This Row],[RED]] &amp; "."),"") &amp; CONCATENATE(Tabela813[[#This Row],[C]],".",Tabela813[[#This Row],[O]],".",Tabela813[[#This Row],[E]],".",Tabela813[[#This Row],[D1]],".",Tabela813[[#This Row],[D2]],".",Tabela813[[#This Row],[D3]],".",Tabela813[[#This Row],[T]],".",Tabela813[[#This Row],[D4]]),"")</f>
        <v>7.1.3.1.00.0.0.00</v>
      </c>
      <c r="L2010" s="23" t="s">
        <v>2425</v>
      </c>
      <c r="M2010" s="20" t="str">
        <f t="shared" si="41"/>
        <v>S</v>
      </c>
      <c r="N2010" s="20">
        <f>IF(VALUE(Tabela813[[#This Row],[RED]]) &gt; 0,1,0) + IF(VALUE(J2010)&gt;0,8,IF(VALUE(I2010)&gt;0,7,IF(VALUE(H2010)&gt;0,6,IF(VALUE(G2010)&gt;0,5,IF(VALUE(F2010)&gt;0,4,IF(VALUE(E2010)&gt;0,3,IF(VALUE(D2010)&gt;0,2,1)))))))</f>
        <v>4</v>
      </c>
      <c r="O2010" s="22" t="s">
        <v>45</v>
      </c>
      <c r="P2010" s="1" t="s">
        <v>107</v>
      </c>
      <c r="Q2010" s="1"/>
      <c r="R2010" s="39"/>
      <c r="S2010" s="154" t="s">
        <v>158</v>
      </c>
      <c r="T2010" s="7" t="str">
        <f>Tabela813[[#This Row],[NR]]&amp;" - "&amp;Tabela813[[#This Row],[Especificação]]</f>
        <v>7.1.3.1.00.0.0.00 - Contribuição de Melhoria - Intra OFSS</v>
      </c>
    </row>
    <row r="2011" spans="1:20" ht="30" x14ac:dyDescent="0.25">
      <c r="A2011" s="179"/>
      <c r="B2011" s="51"/>
      <c r="C2011" s="22" t="s">
        <v>1544</v>
      </c>
      <c r="D2011" s="22" t="s">
        <v>1537</v>
      </c>
      <c r="E2011" s="22" t="s">
        <v>1538</v>
      </c>
      <c r="F2011" s="22" t="s">
        <v>1537</v>
      </c>
      <c r="G2011" s="22" t="s">
        <v>1570</v>
      </c>
      <c r="H2011" s="22" t="s">
        <v>1540</v>
      </c>
      <c r="I2011" s="22" t="s">
        <v>1540</v>
      </c>
      <c r="J2011" s="22" t="s">
        <v>1543</v>
      </c>
      <c r="K2011" s="20" t="str">
        <f>IF(Tabela813[[#This Row],[C]]&lt;&gt;"",IF(Tabela813[[#This Row],[RED]]&lt;&gt;"",(Tabela813[[#This Row],[RED]] &amp; "."),"") &amp; CONCATENATE(Tabela813[[#This Row],[C]],".",Tabela813[[#This Row],[O]],".",Tabela813[[#This Row],[E]],".",Tabela813[[#This Row],[D1]],".",Tabela813[[#This Row],[D2]],".",Tabela813[[#This Row],[D3]],".",Tabela813[[#This Row],[T]],".",Tabela813[[#This Row],[D4]]),"")</f>
        <v>7.1.3.1.50.0.0.00</v>
      </c>
      <c r="L2011" s="23" t="s">
        <v>2426</v>
      </c>
      <c r="M2011" s="20" t="str">
        <f t="shared" si="41"/>
        <v>S</v>
      </c>
      <c r="N2011" s="20">
        <f>IF(VALUE(Tabela813[[#This Row],[RED]]) &gt; 0,1,0) + IF(VALUE(J2011)&gt;0,8,IF(VALUE(I2011)&gt;0,7,IF(VALUE(H2011)&gt;0,6,IF(VALUE(G2011)&gt;0,5,IF(VALUE(F2011)&gt;0,4,IF(VALUE(E2011)&gt;0,3,IF(VALUE(D2011)&gt;0,2,1)))))))</f>
        <v>5</v>
      </c>
      <c r="O2011" s="22" t="s">
        <v>55</v>
      </c>
      <c r="P2011" s="1" t="s">
        <v>109</v>
      </c>
      <c r="Q2011" s="1"/>
      <c r="R2011" s="39"/>
      <c r="S2011" s="154" t="s">
        <v>158</v>
      </c>
      <c r="T2011" s="7" t="str">
        <f>Tabela813[[#This Row],[NR]]&amp;" - "&amp;Tabela813[[#This Row],[Especificação]]</f>
        <v>7.1.3.1.50.0.0.00 - Contribuição de Melhoria para Expansão da Rede de Água Potável e Esgoto Sanitário - Intra OFSS</v>
      </c>
    </row>
    <row r="2012" spans="1:20" ht="30" x14ac:dyDescent="0.25">
      <c r="A2012" s="179"/>
      <c r="B2012" s="51"/>
      <c r="C2012" s="22" t="s">
        <v>1544</v>
      </c>
      <c r="D2012" s="22" t="s">
        <v>1537</v>
      </c>
      <c r="E2012" s="22" t="s">
        <v>1538</v>
      </c>
      <c r="F2012" s="22" t="s">
        <v>1537</v>
      </c>
      <c r="G2012" s="22" t="s">
        <v>1570</v>
      </c>
      <c r="H2012" s="22" t="s">
        <v>1540</v>
      </c>
      <c r="I2012" s="22" t="s">
        <v>1537</v>
      </c>
      <c r="J2012" s="22" t="s">
        <v>1543</v>
      </c>
      <c r="K2012" s="20" t="str">
        <f>IF(Tabela813[[#This Row],[C]]&lt;&gt;"",IF(Tabela813[[#This Row],[RED]]&lt;&gt;"",(Tabela813[[#This Row],[RED]] &amp; "."),"") &amp; CONCATENATE(Tabela813[[#This Row],[C]],".",Tabela813[[#This Row],[O]],".",Tabela813[[#This Row],[E]],".",Tabela813[[#This Row],[D1]],".",Tabela813[[#This Row],[D2]],".",Tabela813[[#This Row],[D3]],".",Tabela813[[#This Row],[T]],".",Tabela813[[#This Row],[D4]]),"")</f>
        <v>7.1.3.1.50.0.1.00</v>
      </c>
      <c r="L2012" s="23" t="s">
        <v>2427</v>
      </c>
      <c r="M2012" s="20" t="str">
        <f t="shared" si="41"/>
        <v>A</v>
      </c>
      <c r="N2012" s="20">
        <f>IF(VALUE(Tabela813[[#This Row],[RED]]) &gt; 0,1,0) + IF(VALUE(J2012)&gt;0,8,IF(VALUE(I2012)&gt;0,7,IF(VALUE(H2012)&gt;0,6,IF(VALUE(G2012)&gt;0,5,IF(VALUE(F2012)&gt;0,4,IF(VALUE(E2012)&gt;0,3,IF(VALUE(D2012)&gt;0,2,1)))))))</f>
        <v>7</v>
      </c>
      <c r="O2012" s="22" t="s">
        <v>55</v>
      </c>
      <c r="P2012" s="1" t="s">
        <v>109</v>
      </c>
      <c r="Q2012" s="1"/>
      <c r="R2012" s="39"/>
      <c r="S2012" s="154" t="s">
        <v>158</v>
      </c>
      <c r="T2012" s="7" t="str">
        <f>Tabela813[[#This Row],[NR]]&amp;" - "&amp;Tabela813[[#This Row],[Especificação]]</f>
        <v>7.1.3.1.50.0.1.00 - Contribuição de Melhoria para Expansão da Rede de Água Potável e Esgoto Sanitário - Principal - Intra OFSS</v>
      </c>
    </row>
    <row r="2013" spans="1:20" ht="30" x14ac:dyDescent="0.25">
      <c r="A2013" s="179"/>
      <c r="B2013" s="51"/>
      <c r="C2013" s="22" t="s">
        <v>1544</v>
      </c>
      <c r="D2013" s="22" t="s">
        <v>1537</v>
      </c>
      <c r="E2013" s="22" t="s">
        <v>1538</v>
      </c>
      <c r="F2013" s="22" t="s">
        <v>1537</v>
      </c>
      <c r="G2013" s="22" t="s">
        <v>1570</v>
      </c>
      <c r="H2013" s="22" t="s">
        <v>1540</v>
      </c>
      <c r="I2013" s="22" t="s">
        <v>1546</v>
      </c>
      <c r="J2013" s="22" t="s">
        <v>1543</v>
      </c>
      <c r="K2013" s="20" t="str">
        <f>IF(Tabela813[[#This Row],[C]]&lt;&gt;"",IF(Tabela813[[#This Row],[RED]]&lt;&gt;"",(Tabela813[[#This Row],[RED]] &amp; "."),"") &amp; CONCATENATE(Tabela813[[#This Row],[C]],".",Tabela813[[#This Row],[O]],".",Tabela813[[#This Row],[E]],".",Tabela813[[#This Row],[D1]],".",Tabela813[[#This Row],[D2]],".",Tabela813[[#This Row],[D3]],".",Tabela813[[#This Row],[T]],".",Tabela813[[#This Row],[D4]]),"")</f>
        <v>7.1.3.1.50.0.2.00</v>
      </c>
      <c r="L2013" s="23" t="s">
        <v>2428</v>
      </c>
      <c r="M2013" s="20" t="str">
        <f t="shared" si="41"/>
        <v>A</v>
      </c>
      <c r="N2013" s="20">
        <f>IF(VALUE(Tabela813[[#This Row],[RED]]) &gt; 0,1,0) + IF(VALUE(J2013)&gt;0,8,IF(VALUE(I2013)&gt;0,7,IF(VALUE(H2013)&gt;0,6,IF(VALUE(G2013)&gt;0,5,IF(VALUE(F2013)&gt;0,4,IF(VALUE(E2013)&gt;0,3,IF(VALUE(D2013)&gt;0,2,1)))))))</f>
        <v>7</v>
      </c>
      <c r="O2013" s="22" t="s">
        <v>55</v>
      </c>
      <c r="P2013" s="1" t="s">
        <v>109</v>
      </c>
      <c r="Q2013" s="1"/>
      <c r="R2013" s="39"/>
      <c r="S2013" s="154" t="s">
        <v>158</v>
      </c>
      <c r="T2013" s="7" t="str">
        <f>Tabela813[[#This Row],[NR]]&amp;" - "&amp;Tabela813[[#This Row],[Especificação]]</f>
        <v>7.1.3.1.50.0.2.00 - Contribuição de Melhoria para Expansão da Rede de Água Potável e Esgoto Sanitário - Multas e Juros de Mora - Intra OFSS</v>
      </c>
    </row>
    <row r="2014" spans="1:20" ht="30" x14ac:dyDescent="0.25">
      <c r="A2014" s="179"/>
      <c r="B2014" s="51"/>
      <c r="C2014" s="22" t="s">
        <v>1544</v>
      </c>
      <c r="D2014" s="22" t="s">
        <v>1537</v>
      </c>
      <c r="E2014" s="22" t="s">
        <v>1538</v>
      </c>
      <c r="F2014" s="22" t="s">
        <v>1537</v>
      </c>
      <c r="G2014" s="22" t="s">
        <v>1570</v>
      </c>
      <c r="H2014" s="22" t="s">
        <v>1540</v>
      </c>
      <c r="I2014" s="22" t="s">
        <v>1538</v>
      </c>
      <c r="J2014" s="22" t="s">
        <v>1543</v>
      </c>
      <c r="K2014" s="20" t="str">
        <f>IF(Tabela813[[#This Row],[C]]&lt;&gt;"",IF(Tabela813[[#This Row],[RED]]&lt;&gt;"",(Tabela813[[#This Row],[RED]] &amp; "."),"") &amp; CONCATENATE(Tabela813[[#This Row],[C]],".",Tabela813[[#This Row],[O]],".",Tabela813[[#This Row],[E]],".",Tabela813[[#This Row],[D1]],".",Tabela813[[#This Row],[D2]],".",Tabela813[[#This Row],[D3]],".",Tabela813[[#This Row],[T]],".",Tabela813[[#This Row],[D4]]),"")</f>
        <v>7.1.3.1.50.0.3.00</v>
      </c>
      <c r="L2014" s="23" t="s">
        <v>2429</v>
      </c>
      <c r="M2014" s="20" t="str">
        <f t="shared" si="41"/>
        <v>A</v>
      </c>
      <c r="N2014" s="20">
        <f>IF(VALUE(Tabela813[[#This Row],[RED]]) &gt; 0,1,0) + IF(VALUE(J2014)&gt;0,8,IF(VALUE(I2014)&gt;0,7,IF(VALUE(H2014)&gt;0,6,IF(VALUE(G2014)&gt;0,5,IF(VALUE(F2014)&gt;0,4,IF(VALUE(E2014)&gt;0,3,IF(VALUE(D2014)&gt;0,2,1)))))))</f>
        <v>7</v>
      </c>
      <c r="O2014" s="22" t="s">
        <v>55</v>
      </c>
      <c r="P2014" s="1" t="s">
        <v>109</v>
      </c>
      <c r="Q2014" s="1"/>
      <c r="R2014" s="39"/>
      <c r="S2014" s="154" t="s">
        <v>158</v>
      </c>
      <c r="T2014" s="7" t="str">
        <f>Tabela813[[#This Row],[NR]]&amp;" - "&amp;Tabela813[[#This Row],[Especificação]]</f>
        <v>7.1.3.1.50.0.3.00 - Contribuição de Melhoria para Expansão da Rede de Água Potável e Esgoto Sanitário - Dívida Ativa - Intra OFSS</v>
      </c>
    </row>
    <row r="2015" spans="1:20" ht="30" x14ac:dyDescent="0.25">
      <c r="A2015" s="179"/>
      <c r="B2015" s="51"/>
      <c r="C2015" s="22" t="s">
        <v>1544</v>
      </c>
      <c r="D2015" s="22" t="s">
        <v>1537</v>
      </c>
      <c r="E2015" s="22" t="s">
        <v>1538</v>
      </c>
      <c r="F2015" s="22" t="s">
        <v>1537</v>
      </c>
      <c r="G2015" s="22" t="s">
        <v>1570</v>
      </c>
      <c r="H2015" s="22" t="s">
        <v>1540</v>
      </c>
      <c r="I2015" s="22" t="s">
        <v>1547</v>
      </c>
      <c r="J2015" s="22" t="s">
        <v>1543</v>
      </c>
      <c r="K2015" s="20" t="str">
        <f>IF(Tabela813[[#This Row],[C]]&lt;&gt;"",IF(Tabela813[[#This Row],[RED]]&lt;&gt;"",(Tabela813[[#This Row],[RED]] &amp; "."),"") &amp; CONCATENATE(Tabela813[[#This Row],[C]],".",Tabela813[[#This Row],[O]],".",Tabela813[[#This Row],[E]],".",Tabela813[[#This Row],[D1]],".",Tabela813[[#This Row],[D2]],".",Tabela813[[#This Row],[D3]],".",Tabela813[[#This Row],[T]],".",Tabela813[[#This Row],[D4]]),"")</f>
        <v>7.1.3.1.50.0.4.00</v>
      </c>
      <c r="L2015" s="23" t="s">
        <v>2430</v>
      </c>
      <c r="M2015" s="20" t="str">
        <f t="shared" si="41"/>
        <v>A</v>
      </c>
      <c r="N2015" s="20">
        <f>IF(VALUE(Tabela813[[#This Row],[RED]]) &gt; 0,1,0) + IF(VALUE(J2015)&gt;0,8,IF(VALUE(I2015)&gt;0,7,IF(VALUE(H2015)&gt;0,6,IF(VALUE(G2015)&gt;0,5,IF(VALUE(F2015)&gt;0,4,IF(VALUE(E2015)&gt;0,3,IF(VALUE(D2015)&gt;0,2,1)))))))</f>
        <v>7</v>
      </c>
      <c r="O2015" s="22" t="s">
        <v>55</v>
      </c>
      <c r="P2015" s="1" t="s">
        <v>109</v>
      </c>
      <c r="Q2015" s="1"/>
      <c r="R2015" s="39"/>
      <c r="S2015" s="154" t="s">
        <v>158</v>
      </c>
      <c r="T2015" s="7" t="str">
        <f>Tabela813[[#This Row],[NR]]&amp;" - "&amp;Tabela813[[#This Row],[Especificação]]</f>
        <v>7.1.3.1.50.0.4.00 - Contribuição de Melhoria para Expansão da Rede de Água Potável e Esgoto Sanitário - Dívida Ativa - Multas e Juros de Mora da Dívida Ativa - Intra OFSS</v>
      </c>
    </row>
    <row r="2016" spans="1:20" ht="30" x14ac:dyDescent="0.25">
      <c r="A2016" s="179"/>
      <c r="B2016" s="51"/>
      <c r="C2016" s="22" t="s">
        <v>1544</v>
      </c>
      <c r="D2016" s="22" t="s">
        <v>1537</v>
      </c>
      <c r="E2016" s="22" t="s">
        <v>1538</v>
      </c>
      <c r="F2016" s="22" t="s">
        <v>1537</v>
      </c>
      <c r="G2016" s="22" t="s">
        <v>1570</v>
      </c>
      <c r="H2016" s="22" t="s">
        <v>1540</v>
      </c>
      <c r="I2016" s="22" t="s">
        <v>1548</v>
      </c>
      <c r="J2016" s="22" t="s">
        <v>1543</v>
      </c>
      <c r="K2016" s="20" t="str">
        <f>IF(Tabela813[[#This Row],[C]]&lt;&gt;"",IF(Tabela813[[#This Row],[RED]]&lt;&gt;"",(Tabela813[[#This Row],[RED]] &amp; "."),"") &amp; CONCATENATE(Tabela813[[#This Row],[C]],".",Tabela813[[#This Row],[O]],".",Tabela813[[#This Row],[E]],".",Tabela813[[#This Row],[D1]],".",Tabela813[[#This Row],[D2]],".",Tabela813[[#This Row],[D3]],".",Tabela813[[#This Row],[T]],".",Tabela813[[#This Row],[D4]]),"")</f>
        <v>7.1.3.1.50.0.5.00</v>
      </c>
      <c r="L2016" s="23" t="s">
        <v>2431</v>
      </c>
      <c r="M2016" s="20" t="str">
        <f t="shared" si="41"/>
        <v>A</v>
      </c>
      <c r="N2016" s="20">
        <f>IF(VALUE(Tabela813[[#This Row],[RED]]) &gt; 0,1,0) + IF(VALUE(J2016)&gt;0,8,IF(VALUE(I2016)&gt;0,7,IF(VALUE(H2016)&gt;0,6,IF(VALUE(G2016)&gt;0,5,IF(VALUE(F2016)&gt;0,4,IF(VALUE(E2016)&gt;0,3,IF(VALUE(D2016)&gt;0,2,1)))))))</f>
        <v>7</v>
      </c>
      <c r="O2016" s="22" t="s">
        <v>55</v>
      </c>
      <c r="P2016" s="1" t="s">
        <v>109</v>
      </c>
      <c r="Q2016" s="1"/>
      <c r="R2016" s="39"/>
      <c r="S2016" s="154" t="s">
        <v>158</v>
      </c>
      <c r="T2016" s="7" t="str">
        <f>Tabela813[[#This Row],[NR]]&amp;" - "&amp;Tabela813[[#This Row],[Especificação]]</f>
        <v>7.1.3.1.50.0.5.00 - Contribuição de Melhoria para Expansão da Rede de Água Potável e Esgoto Sanitário - Multas - Intra OFSS</v>
      </c>
    </row>
    <row r="2017" spans="1:20" ht="30" x14ac:dyDescent="0.25">
      <c r="A2017" s="179"/>
      <c r="B2017" s="51"/>
      <c r="C2017" s="22" t="s">
        <v>1544</v>
      </c>
      <c r="D2017" s="22" t="s">
        <v>1537</v>
      </c>
      <c r="E2017" s="22" t="s">
        <v>1538</v>
      </c>
      <c r="F2017" s="22" t="s">
        <v>1537</v>
      </c>
      <c r="G2017" s="22" t="s">
        <v>1570</v>
      </c>
      <c r="H2017" s="22" t="s">
        <v>1540</v>
      </c>
      <c r="I2017" s="22" t="s">
        <v>1542</v>
      </c>
      <c r="J2017" s="22" t="s">
        <v>1543</v>
      </c>
      <c r="K2017" s="20" t="str">
        <f>IF(Tabela813[[#This Row],[C]]&lt;&gt;"",IF(Tabela813[[#This Row],[RED]]&lt;&gt;"",(Tabela813[[#This Row],[RED]] &amp; "."),"") &amp; CONCATENATE(Tabela813[[#This Row],[C]],".",Tabela813[[#This Row],[O]],".",Tabela813[[#This Row],[E]],".",Tabela813[[#This Row],[D1]],".",Tabela813[[#This Row],[D2]],".",Tabela813[[#This Row],[D3]],".",Tabela813[[#This Row],[T]],".",Tabela813[[#This Row],[D4]]),"")</f>
        <v>7.1.3.1.50.0.6.00</v>
      </c>
      <c r="L2017" s="23" t="s">
        <v>2432</v>
      </c>
      <c r="M2017" s="20" t="str">
        <f t="shared" si="41"/>
        <v>A</v>
      </c>
      <c r="N2017" s="20">
        <f>IF(VALUE(Tabela813[[#This Row],[RED]]) &gt; 0,1,0) + IF(VALUE(J2017)&gt;0,8,IF(VALUE(I2017)&gt;0,7,IF(VALUE(H2017)&gt;0,6,IF(VALUE(G2017)&gt;0,5,IF(VALUE(F2017)&gt;0,4,IF(VALUE(E2017)&gt;0,3,IF(VALUE(D2017)&gt;0,2,1)))))))</f>
        <v>7</v>
      </c>
      <c r="O2017" s="22" t="s">
        <v>55</v>
      </c>
      <c r="P2017" s="1" t="s">
        <v>109</v>
      </c>
      <c r="Q2017" s="1"/>
      <c r="R2017" s="39"/>
      <c r="S2017" s="154" t="s">
        <v>158</v>
      </c>
      <c r="T2017" s="7" t="str">
        <f>Tabela813[[#This Row],[NR]]&amp;" - "&amp;Tabela813[[#This Row],[Especificação]]</f>
        <v>7.1.3.1.50.0.6.00 - Contribuição de Melhoria para Expansão da Rede de Água Potável e Esgoto Sanitário - Juros de Mora - Intra OFSS</v>
      </c>
    </row>
    <row r="2018" spans="1:20" ht="30" x14ac:dyDescent="0.25">
      <c r="A2018" s="179"/>
      <c r="B2018" s="51"/>
      <c r="C2018" s="22" t="s">
        <v>1544</v>
      </c>
      <c r="D2018" s="22" t="s">
        <v>1537</v>
      </c>
      <c r="E2018" s="22" t="s">
        <v>1538</v>
      </c>
      <c r="F2018" s="22" t="s">
        <v>1537</v>
      </c>
      <c r="G2018" s="22" t="s">
        <v>1570</v>
      </c>
      <c r="H2018" s="22" t="s">
        <v>1540</v>
      </c>
      <c r="I2018" s="22" t="s">
        <v>1544</v>
      </c>
      <c r="J2018" s="22" t="s">
        <v>1543</v>
      </c>
      <c r="K2018" s="20" t="str">
        <f>IF(Tabela813[[#This Row],[C]]&lt;&gt;"",IF(Tabela813[[#This Row],[RED]]&lt;&gt;"",(Tabela813[[#This Row],[RED]] &amp; "."),"") &amp; CONCATENATE(Tabela813[[#This Row],[C]],".",Tabela813[[#This Row],[O]],".",Tabela813[[#This Row],[E]],".",Tabela813[[#This Row],[D1]],".",Tabela813[[#This Row],[D2]],".",Tabela813[[#This Row],[D3]],".",Tabela813[[#This Row],[T]],".",Tabela813[[#This Row],[D4]]),"")</f>
        <v>7.1.3.1.50.0.7.00</v>
      </c>
      <c r="L2018" s="23" t="s">
        <v>2433</v>
      </c>
      <c r="M2018" s="20" t="str">
        <f t="shared" si="41"/>
        <v>A</v>
      </c>
      <c r="N2018" s="20">
        <f>IF(VALUE(Tabela813[[#This Row],[RED]]) &gt; 0,1,0) + IF(VALUE(J2018)&gt;0,8,IF(VALUE(I2018)&gt;0,7,IF(VALUE(H2018)&gt;0,6,IF(VALUE(G2018)&gt;0,5,IF(VALUE(F2018)&gt;0,4,IF(VALUE(E2018)&gt;0,3,IF(VALUE(D2018)&gt;0,2,1)))))))</f>
        <v>7</v>
      </c>
      <c r="O2018" s="22" t="s">
        <v>55</v>
      </c>
      <c r="P2018" s="1" t="s">
        <v>109</v>
      </c>
      <c r="Q2018" s="1"/>
      <c r="R2018" s="39"/>
      <c r="S2018" s="154" t="s">
        <v>158</v>
      </c>
      <c r="T2018" s="7" t="str">
        <f>Tabela813[[#This Row],[NR]]&amp;" - "&amp;Tabela813[[#This Row],[Especificação]]</f>
        <v>7.1.3.1.50.0.7.00 - Contribuição de Melhoria para Expansão da Rede de Água Potável e Esgoto Sanitário - Dívida Ativa - Multas da Dívida Ativa - Intra OFSS</v>
      </c>
    </row>
    <row r="2019" spans="1:20" ht="30" x14ac:dyDescent="0.25">
      <c r="A2019" s="179"/>
      <c r="B2019" s="51"/>
      <c r="C2019" s="22" t="s">
        <v>1544</v>
      </c>
      <c r="D2019" s="22" t="s">
        <v>1537</v>
      </c>
      <c r="E2019" s="22" t="s">
        <v>1538</v>
      </c>
      <c r="F2019" s="22" t="s">
        <v>1537</v>
      </c>
      <c r="G2019" s="22" t="s">
        <v>1570</v>
      </c>
      <c r="H2019" s="22" t="s">
        <v>1540</v>
      </c>
      <c r="I2019" s="22" t="s">
        <v>1545</v>
      </c>
      <c r="J2019" s="22" t="s">
        <v>1543</v>
      </c>
      <c r="K2019" s="20" t="str">
        <f>IF(Tabela813[[#This Row],[C]]&lt;&gt;"",IF(Tabela813[[#This Row],[RED]]&lt;&gt;"",(Tabela813[[#This Row],[RED]] &amp; "."),"") &amp; CONCATENATE(Tabela813[[#This Row],[C]],".",Tabela813[[#This Row],[O]],".",Tabela813[[#This Row],[E]],".",Tabela813[[#This Row],[D1]],".",Tabela813[[#This Row],[D2]],".",Tabela813[[#This Row],[D3]],".",Tabela813[[#This Row],[T]],".",Tabela813[[#This Row],[D4]]),"")</f>
        <v>7.1.3.1.50.0.8.00</v>
      </c>
      <c r="L2019" s="23" t="s">
        <v>2434</v>
      </c>
      <c r="M2019" s="20" t="str">
        <f t="shared" si="41"/>
        <v>A</v>
      </c>
      <c r="N2019" s="20">
        <f>IF(VALUE(Tabela813[[#This Row],[RED]]) &gt; 0,1,0) + IF(VALUE(J2019)&gt;0,8,IF(VALUE(I2019)&gt;0,7,IF(VALUE(H2019)&gt;0,6,IF(VALUE(G2019)&gt;0,5,IF(VALUE(F2019)&gt;0,4,IF(VALUE(E2019)&gt;0,3,IF(VALUE(D2019)&gt;0,2,1)))))))</f>
        <v>7</v>
      </c>
      <c r="O2019" s="22" t="s">
        <v>55</v>
      </c>
      <c r="P2019" s="1" t="s">
        <v>109</v>
      </c>
      <c r="Q2019" s="1"/>
      <c r="R2019" s="39"/>
      <c r="S2019" s="154" t="s">
        <v>158</v>
      </c>
      <c r="T2019" s="7" t="str">
        <f>Tabela813[[#This Row],[NR]]&amp;" - "&amp;Tabela813[[#This Row],[Especificação]]</f>
        <v>7.1.3.1.50.0.8.00 - Contribuição de Melhoria para Expansão da Rede de Água Potável e Esgoto Sanitário - Juros de Mora da Dívida Ativa - Intra OFSS</v>
      </c>
    </row>
    <row r="2020" spans="1:20" ht="30" x14ac:dyDescent="0.25">
      <c r="A2020" s="179"/>
      <c r="B2020" s="51"/>
      <c r="C2020" s="22" t="s">
        <v>1544</v>
      </c>
      <c r="D2020" s="22" t="s">
        <v>1537</v>
      </c>
      <c r="E2020" s="22" t="s">
        <v>1538</v>
      </c>
      <c r="F2020" s="22" t="s">
        <v>1537</v>
      </c>
      <c r="G2020" s="22" t="s">
        <v>1575</v>
      </c>
      <c r="H2020" s="22" t="s">
        <v>1540</v>
      </c>
      <c r="I2020" s="22" t="s">
        <v>1540</v>
      </c>
      <c r="J2020" s="22" t="s">
        <v>1543</v>
      </c>
      <c r="K2020" s="20" t="str">
        <f>IF(Tabela813[[#This Row],[C]]&lt;&gt;"",IF(Tabela813[[#This Row],[RED]]&lt;&gt;"",(Tabela813[[#This Row],[RED]] &amp; "."),"") &amp; CONCATENATE(Tabela813[[#This Row],[C]],".",Tabela813[[#This Row],[O]],".",Tabela813[[#This Row],[E]],".",Tabela813[[#This Row],[D1]],".",Tabela813[[#This Row],[D2]],".",Tabela813[[#This Row],[D3]],".",Tabela813[[#This Row],[T]],".",Tabela813[[#This Row],[D4]]),"")</f>
        <v>7.1.3.1.51.0.0.00</v>
      </c>
      <c r="L2020" s="23" t="s">
        <v>2435</v>
      </c>
      <c r="M2020" s="20" t="str">
        <f t="shared" si="41"/>
        <v>S</v>
      </c>
      <c r="N2020" s="20">
        <f>IF(VALUE(Tabela813[[#This Row],[RED]]) &gt; 0,1,0) + IF(VALUE(J2020)&gt;0,8,IF(VALUE(I2020)&gt;0,7,IF(VALUE(H2020)&gt;0,6,IF(VALUE(G2020)&gt;0,5,IF(VALUE(F2020)&gt;0,4,IF(VALUE(E2020)&gt;0,3,IF(VALUE(D2020)&gt;0,2,1)))))))</f>
        <v>5</v>
      </c>
      <c r="O2020" s="22" t="s">
        <v>55</v>
      </c>
      <c r="P2020" s="1" t="s">
        <v>111</v>
      </c>
      <c r="Q2020" s="1"/>
      <c r="R2020" s="39"/>
      <c r="S2020" s="154" t="s">
        <v>158</v>
      </c>
      <c r="T2020" s="7" t="str">
        <f>Tabela813[[#This Row],[NR]]&amp;" - "&amp;Tabela813[[#This Row],[Especificação]]</f>
        <v>7.1.3.1.51.0.0.00 - Contribuição de Melhoria para Expansão da Rede de Iluminação Pública na Cidade - Intra OFSS</v>
      </c>
    </row>
    <row r="2021" spans="1:20" ht="30" x14ac:dyDescent="0.25">
      <c r="A2021" s="179"/>
      <c r="B2021" s="51"/>
      <c r="C2021" s="22" t="s">
        <v>1544</v>
      </c>
      <c r="D2021" s="22" t="s">
        <v>1537</v>
      </c>
      <c r="E2021" s="22" t="s">
        <v>1538</v>
      </c>
      <c r="F2021" s="22" t="s">
        <v>1537</v>
      </c>
      <c r="G2021" s="22" t="s">
        <v>1575</v>
      </c>
      <c r="H2021" s="22" t="s">
        <v>1540</v>
      </c>
      <c r="I2021" s="22" t="s">
        <v>1537</v>
      </c>
      <c r="J2021" s="22" t="s">
        <v>1543</v>
      </c>
      <c r="K2021" s="20" t="str">
        <f>IF(Tabela813[[#This Row],[C]]&lt;&gt;"",IF(Tabela813[[#This Row],[RED]]&lt;&gt;"",(Tabela813[[#This Row],[RED]] &amp; "."),"") &amp; CONCATENATE(Tabela813[[#This Row],[C]],".",Tabela813[[#This Row],[O]],".",Tabela813[[#This Row],[E]],".",Tabela813[[#This Row],[D1]],".",Tabela813[[#This Row],[D2]],".",Tabela813[[#This Row],[D3]],".",Tabela813[[#This Row],[T]],".",Tabela813[[#This Row],[D4]]),"")</f>
        <v>7.1.3.1.51.0.1.00</v>
      </c>
      <c r="L2021" s="23" t="s">
        <v>2436</v>
      </c>
      <c r="M2021" s="20" t="str">
        <f t="shared" si="41"/>
        <v>A</v>
      </c>
      <c r="N2021" s="20">
        <f>IF(VALUE(Tabela813[[#This Row],[RED]]) &gt; 0,1,0) + IF(VALUE(J2021)&gt;0,8,IF(VALUE(I2021)&gt;0,7,IF(VALUE(H2021)&gt;0,6,IF(VALUE(G2021)&gt;0,5,IF(VALUE(F2021)&gt;0,4,IF(VALUE(E2021)&gt;0,3,IF(VALUE(D2021)&gt;0,2,1)))))))</f>
        <v>7</v>
      </c>
      <c r="O2021" s="22" t="s">
        <v>55</v>
      </c>
      <c r="P2021" s="1" t="s">
        <v>111</v>
      </c>
      <c r="Q2021" s="1"/>
      <c r="R2021" s="39"/>
      <c r="S2021" s="154" t="s">
        <v>158</v>
      </c>
      <c r="T2021" s="7" t="str">
        <f>Tabela813[[#This Row],[NR]]&amp;" - "&amp;Tabela813[[#This Row],[Especificação]]</f>
        <v>7.1.3.1.51.0.1.00 - Contribuição de Melhoria para Expansão da Rede de Iluminação Pública na Cidade - Principal - Intra OFSS</v>
      </c>
    </row>
    <row r="2022" spans="1:20" ht="30" x14ac:dyDescent="0.25">
      <c r="A2022" s="179"/>
      <c r="B2022" s="51"/>
      <c r="C2022" s="22" t="s">
        <v>1544</v>
      </c>
      <c r="D2022" s="22" t="s">
        <v>1537</v>
      </c>
      <c r="E2022" s="22" t="s">
        <v>1538</v>
      </c>
      <c r="F2022" s="22" t="s">
        <v>1537</v>
      </c>
      <c r="G2022" s="22" t="s">
        <v>1575</v>
      </c>
      <c r="H2022" s="22" t="s">
        <v>1540</v>
      </c>
      <c r="I2022" s="22" t="s">
        <v>1546</v>
      </c>
      <c r="J2022" s="22" t="s">
        <v>1543</v>
      </c>
      <c r="K2022" s="20" t="str">
        <f>IF(Tabela813[[#This Row],[C]]&lt;&gt;"",IF(Tabela813[[#This Row],[RED]]&lt;&gt;"",(Tabela813[[#This Row],[RED]] &amp; "."),"") &amp; CONCATENATE(Tabela813[[#This Row],[C]],".",Tabela813[[#This Row],[O]],".",Tabela813[[#This Row],[E]],".",Tabela813[[#This Row],[D1]],".",Tabela813[[#This Row],[D2]],".",Tabela813[[#This Row],[D3]],".",Tabela813[[#This Row],[T]],".",Tabela813[[#This Row],[D4]]),"")</f>
        <v>7.1.3.1.51.0.2.00</v>
      </c>
      <c r="L2022" s="23" t="s">
        <v>2437</v>
      </c>
      <c r="M2022" s="20" t="str">
        <f t="shared" si="41"/>
        <v>A</v>
      </c>
      <c r="N2022" s="20">
        <f>IF(VALUE(Tabela813[[#This Row],[RED]]) &gt; 0,1,0) + IF(VALUE(J2022)&gt;0,8,IF(VALUE(I2022)&gt;0,7,IF(VALUE(H2022)&gt;0,6,IF(VALUE(G2022)&gt;0,5,IF(VALUE(F2022)&gt;0,4,IF(VALUE(E2022)&gt;0,3,IF(VALUE(D2022)&gt;0,2,1)))))))</f>
        <v>7</v>
      </c>
      <c r="O2022" s="22" t="s">
        <v>55</v>
      </c>
      <c r="P2022" s="1" t="s">
        <v>111</v>
      </c>
      <c r="Q2022" s="1"/>
      <c r="R2022" s="39"/>
      <c r="S2022" s="154" t="s">
        <v>158</v>
      </c>
      <c r="T2022" s="7" t="str">
        <f>Tabela813[[#This Row],[NR]]&amp;" - "&amp;Tabela813[[#This Row],[Especificação]]</f>
        <v>7.1.3.1.51.0.2.00 - Contribuição de Melhoria para Expansão da Rede de Iluminação Pública na Cidade - Multas e Juros de Mora - Intra OFSS</v>
      </c>
    </row>
    <row r="2023" spans="1:20" ht="30" x14ac:dyDescent="0.25">
      <c r="A2023" s="179"/>
      <c r="B2023" s="51"/>
      <c r="C2023" s="22" t="s">
        <v>1544</v>
      </c>
      <c r="D2023" s="22" t="s">
        <v>1537</v>
      </c>
      <c r="E2023" s="22" t="s">
        <v>1538</v>
      </c>
      <c r="F2023" s="22" t="s">
        <v>1537</v>
      </c>
      <c r="G2023" s="22" t="s">
        <v>1575</v>
      </c>
      <c r="H2023" s="22" t="s">
        <v>1540</v>
      </c>
      <c r="I2023" s="22" t="s">
        <v>1538</v>
      </c>
      <c r="J2023" s="22" t="s">
        <v>1543</v>
      </c>
      <c r="K2023" s="20" t="str">
        <f>IF(Tabela813[[#This Row],[C]]&lt;&gt;"",IF(Tabela813[[#This Row],[RED]]&lt;&gt;"",(Tabela813[[#This Row],[RED]] &amp; "."),"") &amp; CONCATENATE(Tabela813[[#This Row],[C]],".",Tabela813[[#This Row],[O]],".",Tabela813[[#This Row],[E]],".",Tabela813[[#This Row],[D1]],".",Tabela813[[#This Row],[D2]],".",Tabela813[[#This Row],[D3]],".",Tabela813[[#This Row],[T]],".",Tabela813[[#This Row],[D4]]),"")</f>
        <v>7.1.3.1.51.0.3.00</v>
      </c>
      <c r="L2023" s="23" t="s">
        <v>2438</v>
      </c>
      <c r="M2023" s="20" t="str">
        <f t="shared" si="41"/>
        <v>A</v>
      </c>
      <c r="N2023" s="20">
        <f>IF(VALUE(Tabela813[[#This Row],[RED]]) &gt; 0,1,0) + IF(VALUE(J2023)&gt;0,8,IF(VALUE(I2023)&gt;0,7,IF(VALUE(H2023)&gt;0,6,IF(VALUE(G2023)&gt;0,5,IF(VALUE(F2023)&gt;0,4,IF(VALUE(E2023)&gt;0,3,IF(VALUE(D2023)&gt;0,2,1)))))))</f>
        <v>7</v>
      </c>
      <c r="O2023" s="22" t="s">
        <v>55</v>
      </c>
      <c r="P2023" s="1" t="s">
        <v>111</v>
      </c>
      <c r="Q2023" s="1"/>
      <c r="R2023" s="39"/>
      <c r="S2023" s="154" t="s">
        <v>158</v>
      </c>
      <c r="T2023" s="7" t="str">
        <f>Tabela813[[#This Row],[NR]]&amp;" - "&amp;Tabela813[[#This Row],[Especificação]]</f>
        <v>7.1.3.1.51.0.3.00 - Contribuição de Melhoria para Expansão da Rede de Iluminação Pública na Cidade - Dívida Ativa - Intra OFSS</v>
      </c>
    </row>
    <row r="2024" spans="1:20" ht="30" x14ac:dyDescent="0.25">
      <c r="A2024" s="179"/>
      <c r="B2024" s="51"/>
      <c r="C2024" s="22" t="s">
        <v>1544</v>
      </c>
      <c r="D2024" s="22" t="s">
        <v>1537</v>
      </c>
      <c r="E2024" s="22" t="s">
        <v>1538</v>
      </c>
      <c r="F2024" s="22" t="s">
        <v>1537</v>
      </c>
      <c r="G2024" s="22" t="s">
        <v>1575</v>
      </c>
      <c r="H2024" s="22" t="s">
        <v>1540</v>
      </c>
      <c r="I2024" s="22" t="s">
        <v>1547</v>
      </c>
      <c r="J2024" s="22" t="s">
        <v>1543</v>
      </c>
      <c r="K2024" s="20" t="str">
        <f>IF(Tabela813[[#This Row],[C]]&lt;&gt;"",IF(Tabela813[[#This Row],[RED]]&lt;&gt;"",(Tabela813[[#This Row],[RED]] &amp; "."),"") &amp; CONCATENATE(Tabela813[[#This Row],[C]],".",Tabela813[[#This Row],[O]],".",Tabela813[[#This Row],[E]],".",Tabela813[[#This Row],[D1]],".",Tabela813[[#This Row],[D2]],".",Tabela813[[#This Row],[D3]],".",Tabela813[[#This Row],[T]],".",Tabela813[[#This Row],[D4]]),"")</f>
        <v>7.1.3.1.51.0.4.00</v>
      </c>
      <c r="L2024" s="23" t="s">
        <v>2439</v>
      </c>
      <c r="M2024" s="20" t="str">
        <f t="shared" si="41"/>
        <v>A</v>
      </c>
      <c r="N2024" s="20">
        <f>IF(VALUE(Tabela813[[#This Row],[RED]]) &gt; 0,1,0) + IF(VALUE(J2024)&gt;0,8,IF(VALUE(I2024)&gt;0,7,IF(VALUE(H2024)&gt;0,6,IF(VALUE(G2024)&gt;0,5,IF(VALUE(F2024)&gt;0,4,IF(VALUE(E2024)&gt;0,3,IF(VALUE(D2024)&gt;0,2,1)))))))</f>
        <v>7</v>
      </c>
      <c r="O2024" s="22" t="s">
        <v>55</v>
      </c>
      <c r="P2024" s="1" t="s">
        <v>111</v>
      </c>
      <c r="Q2024" s="1"/>
      <c r="R2024" s="39"/>
      <c r="S2024" s="154" t="s">
        <v>158</v>
      </c>
      <c r="T2024" s="7" t="str">
        <f>Tabela813[[#This Row],[NR]]&amp;" - "&amp;Tabela813[[#This Row],[Especificação]]</f>
        <v>7.1.3.1.51.0.4.00 - Contribuição de Melhoria para Expansão da Rede de Iluminação Pública na Cidade - Dívida Ativa - Multas e Juros de Mora da Dívida Ativa - Intra OFSS</v>
      </c>
    </row>
    <row r="2025" spans="1:20" ht="30" x14ac:dyDescent="0.25">
      <c r="A2025" s="179"/>
      <c r="B2025" s="51"/>
      <c r="C2025" s="22" t="s">
        <v>1544</v>
      </c>
      <c r="D2025" s="22" t="s">
        <v>1537</v>
      </c>
      <c r="E2025" s="22" t="s">
        <v>1538</v>
      </c>
      <c r="F2025" s="22" t="s">
        <v>1537</v>
      </c>
      <c r="G2025" s="22" t="s">
        <v>1575</v>
      </c>
      <c r="H2025" s="22" t="s">
        <v>1540</v>
      </c>
      <c r="I2025" s="22" t="s">
        <v>1548</v>
      </c>
      <c r="J2025" s="22" t="s">
        <v>1543</v>
      </c>
      <c r="K2025" s="20" t="str">
        <f>IF(Tabela813[[#This Row],[C]]&lt;&gt;"",IF(Tabela813[[#This Row],[RED]]&lt;&gt;"",(Tabela813[[#This Row],[RED]] &amp; "."),"") &amp; CONCATENATE(Tabela813[[#This Row],[C]],".",Tabela813[[#This Row],[O]],".",Tabela813[[#This Row],[E]],".",Tabela813[[#This Row],[D1]],".",Tabela813[[#This Row],[D2]],".",Tabela813[[#This Row],[D3]],".",Tabela813[[#This Row],[T]],".",Tabela813[[#This Row],[D4]]),"")</f>
        <v>7.1.3.1.51.0.5.00</v>
      </c>
      <c r="L2025" s="23" t="s">
        <v>2440</v>
      </c>
      <c r="M2025" s="20" t="str">
        <f t="shared" si="41"/>
        <v>A</v>
      </c>
      <c r="N2025" s="20">
        <f>IF(VALUE(Tabela813[[#This Row],[RED]]) &gt; 0,1,0) + IF(VALUE(J2025)&gt;0,8,IF(VALUE(I2025)&gt;0,7,IF(VALUE(H2025)&gt;0,6,IF(VALUE(G2025)&gt;0,5,IF(VALUE(F2025)&gt;0,4,IF(VALUE(E2025)&gt;0,3,IF(VALUE(D2025)&gt;0,2,1)))))))</f>
        <v>7</v>
      </c>
      <c r="O2025" s="22" t="s">
        <v>55</v>
      </c>
      <c r="P2025" s="1" t="s">
        <v>111</v>
      </c>
      <c r="Q2025" s="1"/>
      <c r="R2025" s="39"/>
      <c r="S2025" s="154" t="s">
        <v>158</v>
      </c>
      <c r="T2025" s="7" t="str">
        <f>Tabela813[[#This Row],[NR]]&amp;" - "&amp;Tabela813[[#This Row],[Especificação]]</f>
        <v>7.1.3.1.51.0.5.00 - Contribuição de Melhoria para Expansão da Rede de Iluminação Pública na Cidade - Multas - Intra OFSS</v>
      </c>
    </row>
    <row r="2026" spans="1:20" ht="30" x14ac:dyDescent="0.25">
      <c r="A2026" s="179"/>
      <c r="B2026" s="51"/>
      <c r="C2026" s="22" t="s">
        <v>1544</v>
      </c>
      <c r="D2026" s="22" t="s">
        <v>1537</v>
      </c>
      <c r="E2026" s="22" t="s">
        <v>1538</v>
      </c>
      <c r="F2026" s="22" t="s">
        <v>1537</v>
      </c>
      <c r="G2026" s="22" t="s">
        <v>1575</v>
      </c>
      <c r="H2026" s="22" t="s">
        <v>1540</v>
      </c>
      <c r="I2026" s="22" t="s">
        <v>1542</v>
      </c>
      <c r="J2026" s="22" t="s">
        <v>1543</v>
      </c>
      <c r="K2026" s="20" t="str">
        <f>IF(Tabela813[[#This Row],[C]]&lt;&gt;"",IF(Tabela813[[#This Row],[RED]]&lt;&gt;"",(Tabela813[[#This Row],[RED]] &amp; "."),"") &amp; CONCATENATE(Tabela813[[#This Row],[C]],".",Tabela813[[#This Row],[O]],".",Tabela813[[#This Row],[E]],".",Tabela813[[#This Row],[D1]],".",Tabela813[[#This Row],[D2]],".",Tabela813[[#This Row],[D3]],".",Tabela813[[#This Row],[T]],".",Tabela813[[#This Row],[D4]]),"")</f>
        <v>7.1.3.1.51.0.6.00</v>
      </c>
      <c r="L2026" s="23" t="s">
        <v>2441</v>
      </c>
      <c r="M2026" s="20" t="str">
        <f t="shared" si="41"/>
        <v>A</v>
      </c>
      <c r="N2026" s="20">
        <f>IF(VALUE(Tabela813[[#This Row],[RED]]) &gt; 0,1,0) + IF(VALUE(J2026)&gt;0,8,IF(VALUE(I2026)&gt;0,7,IF(VALUE(H2026)&gt;0,6,IF(VALUE(G2026)&gt;0,5,IF(VALUE(F2026)&gt;0,4,IF(VALUE(E2026)&gt;0,3,IF(VALUE(D2026)&gt;0,2,1)))))))</f>
        <v>7</v>
      </c>
      <c r="O2026" s="22" t="s">
        <v>55</v>
      </c>
      <c r="P2026" s="1" t="s">
        <v>111</v>
      </c>
      <c r="Q2026" s="1"/>
      <c r="R2026" s="39"/>
      <c r="S2026" s="154" t="s">
        <v>158</v>
      </c>
      <c r="T2026" s="7" t="str">
        <f>Tabela813[[#This Row],[NR]]&amp;" - "&amp;Tabela813[[#This Row],[Especificação]]</f>
        <v>7.1.3.1.51.0.6.00 - Contribuição de Melhoria para Expansão da Rede de Iluminação Pública na Cidade - Juros de Mora - Intra OFSS</v>
      </c>
    </row>
    <row r="2027" spans="1:20" ht="30" x14ac:dyDescent="0.25">
      <c r="A2027" s="179"/>
      <c r="B2027" s="51"/>
      <c r="C2027" s="22" t="s">
        <v>1544</v>
      </c>
      <c r="D2027" s="22" t="s">
        <v>1537</v>
      </c>
      <c r="E2027" s="22" t="s">
        <v>1538</v>
      </c>
      <c r="F2027" s="22" t="s">
        <v>1537</v>
      </c>
      <c r="G2027" s="22" t="s">
        <v>1575</v>
      </c>
      <c r="H2027" s="22" t="s">
        <v>1540</v>
      </c>
      <c r="I2027" s="22" t="s">
        <v>1544</v>
      </c>
      <c r="J2027" s="22" t="s">
        <v>1543</v>
      </c>
      <c r="K2027" s="20" t="str">
        <f>IF(Tabela813[[#This Row],[C]]&lt;&gt;"",IF(Tabela813[[#This Row],[RED]]&lt;&gt;"",(Tabela813[[#This Row],[RED]] &amp; "."),"") &amp; CONCATENATE(Tabela813[[#This Row],[C]],".",Tabela813[[#This Row],[O]],".",Tabela813[[#This Row],[E]],".",Tabela813[[#This Row],[D1]],".",Tabela813[[#This Row],[D2]],".",Tabela813[[#This Row],[D3]],".",Tabela813[[#This Row],[T]],".",Tabela813[[#This Row],[D4]]),"")</f>
        <v>7.1.3.1.51.0.7.00</v>
      </c>
      <c r="L2027" s="23" t="s">
        <v>2442</v>
      </c>
      <c r="M2027" s="20" t="str">
        <f t="shared" si="41"/>
        <v>A</v>
      </c>
      <c r="N2027" s="20">
        <f>IF(VALUE(Tabela813[[#This Row],[RED]]) &gt; 0,1,0) + IF(VALUE(J2027)&gt;0,8,IF(VALUE(I2027)&gt;0,7,IF(VALUE(H2027)&gt;0,6,IF(VALUE(G2027)&gt;0,5,IF(VALUE(F2027)&gt;0,4,IF(VALUE(E2027)&gt;0,3,IF(VALUE(D2027)&gt;0,2,1)))))))</f>
        <v>7</v>
      </c>
      <c r="O2027" s="22" t="s">
        <v>55</v>
      </c>
      <c r="P2027" s="1" t="s">
        <v>111</v>
      </c>
      <c r="Q2027" s="1"/>
      <c r="R2027" s="39"/>
      <c r="S2027" s="154" t="s">
        <v>158</v>
      </c>
      <c r="T2027" s="7" t="str">
        <f>Tabela813[[#This Row],[NR]]&amp;" - "&amp;Tabela813[[#This Row],[Especificação]]</f>
        <v>7.1.3.1.51.0.7.00 - Contribuição de Melhoria para Expansão da Rede de Iluminação Pública na Cidade - Dívida Ativa - Multas da Dívida Ativa - Intra OFSS</v>
      </c>
    </row>
    <row r="2028" spans="1:20" ht="30" x14ac:dyDescent="0.25">
      <c r="A2028" s="179"/>
      <c r="B2028" s="51"/>
      <c r="C2028" s="22" t="s">
        <v>1544</v>
      </c>
      <c r="D2028" s="22" t="s">
        <v>1537</v>
      </c>
      <c r="E2028" s="22" t="s">
        <v>1538</v>
      </c>
      <c r="F2028" s="22" t="s">
        <v>1537</v>
      </c>
      <c r="G2028" s="22" t="s">
        <v>1575</v>
      </c>
      <c r="H2028" s="22" t="s">
        <v>1540</v>
      </c>
      <c r="I2028" s="22" t="s">
        <v>1545</v>
      </c>
      <c r="J2028" s="22" t="s">
        <v>1543</v>
      </c>
      <c r="K2028" s="20" t="str">
        <f>IF(Tabela813[[#This Row],[C]]&lt;&gt;"",IF(Tabela813[[#This Row],[RED]]&lt;&gt;"",(Tabela813[[#This Row],[RED]] &amp; "."),"") &amp; CONCATENATE(Tabela813[[#This Row],[C]],".",Tabela813[[#This Row],[O]],".",Tabela813[[#This Row],[E]],".",Tabela813[[#This Row],[D1]],".",Tabela813[[#This Row],[D2]],".",Tabela813[[#This Row],[D3]],".",Tabela813[[#This Row],[T]],".",Tabela813[[#This Row],[D4]]),"")</f>
        <v>7.1.3.1.51.0.8.00</v>
      </c>
      <c r="L2028" s="23" t="s">
        <v>2443</v>
      </c>
      <c r="M2028" s="20" t="str">
        <f t="shared" si="41"/>
        <v>A</v>
      </c>
      <c r="N2028" s="20">
        <f>IF(VALUE(Tabela813[[#This Row],[RED]]) &gt; 0,1,0) + IF(VALUE(J2028)&gt;0,8,IF(VALUE(I2028)&gt;0,7,IF(VALUE(H2028)&gt;0,6,IF(VALUE(G2028)&gt;0,5,IF(VALUE(F2028)&gt;0,4,IF(VALUE(E2028)&gt;0,3,IF(VALUE(D2028)&gt;0,2,1)))))))</f>
        <v>7</v>
      </c>
      <c r="O2028" s="22" t="s">
        <v>55</v>
      </c>
      <c r="P2028" s="1" t="s">
        <v>111</v>
      </c>
      <c r="Q2028" s="1"/>
      <c r="R2028" s="39"/>
      <c r="S2028" s="154" t="s">
        <v>158</v>
      </c>
      <c r="T2028" s="7" t="str">
        <f>Tabela813[[#This Row],[NR]]&amp;" - "&amp;Tabela813[[#This Row],[Especificação]]</f>
        <v>7.1.3.1.51.0.8.00 - Contribuição de Melhoria para Expansão da Rede de Iluminação Pública na Cidade - Juros de Mora da Dívida Ativa - Intra OFSS</v>
      </c>
    </row>
    <row r="2029" spans="1:20" ht="30" x14ac:dyDescent="0.25">
      <c r="A2029" s="179"/>
      <c r="B2029" s="51"/>
      <c r="C2029" s="22" t="s">
        <v>1544</v>
      </c>
      <c r="D2029" s="22" t="s">
        <v>1537</v>
      </c>
      <c r="E2029" s="22" t="s">
        <v>1538</v>
      </c>
      <c r="F2029" s="22" t="s">
        <v>1537</v>
      </c>
      <c r="G2029" s="22" t="s">
        <v>1577</v>
      </c>
      <c r="H2029" s="22" t="s">
        <v>1540</v>
      </c>
      <c r="I2029" s="22" t="s">
        <v>1540</v>
      </c>
      <c r="J2029" s="22" t="s">
        <v>1543</v>
      </c>
      <c r="K2029" s="20" t="str">
        <f>IF(Tabela813[[#This Row],[C]]&lt;&gt;"",IF(Tabela813[[#This Row],[RED]]&lt;&gt;"",(Tabela813[[#This Row],[RED]] &amp; "."),"") &amp; CONCATENATE(Tabela813[[#This Row],[C]],".",Tabela813[[#This Row],[O]],".",Tabela813[[#This Row],[E]],".",Tabela813[[#This Row],[D1]],".",Tabela813[[#This Row],[D2]],".",Tabela813[[#This Row],[D3]],".",Tabela813[[#This Row],[T]],".",Tabela813[[#This Row],[D4]]),"")</f>
        <v>7.1.3.1.52.0.0.00</v>
      </c>
      <c r="L2029" s="23" t="s">
        <v>2444</v>
      </c>
      <c r="M2029" s="20" t="str">
        <f t="shared" si="41"/>
        <v>S</v>
      </c>
      <c r="N2029" s="20">
        <f>IF(VALUE(Tabela813[[#This Row],[RED]]) &gt; 0,1,0) + IF(VALUE(J2029)&gt;0,8,IF(VALUE(I2029)&gt;0,7,IF(VALUE(H2029)&gt;0,6,IF(VALUE(G2029)&gt;0,5,IF(VALUE(F2029)&gt;0,4,IF(VALUE(E2029)&gt;0,3,IF(VALUE(D2029)&gt;0,2,1)))))))</f>
        <v>5</v>
      </c>
      <c r="O2029" s="22" t="s">
        <v>55</v>
      </c>
      <c r="P2029" s="1" t="s">
        <v>113</v>
      </c>
      <c r="Q2029" s="1"/>
      <c r="R2029" s="39"/>
      <c r="S2029" s="154" t="s">
        <v>158</v>
      </c>
      <c r="T2029" s="7" t="str">
        <f>Tabela813[[#This Row],[NR]]&amp;" - "&amp;Tabela813[[#This Row],[Especificação]]</f>
        <v>7.1.3.1.52.0.0.00 - Contribuição de Melhoria para Expansão de Rede de Iluminação Pública Rural - Intra OFSS</v>
      </c>
    </row>
    <row r="2030" spans="1:20" ht="30" x14ac:dyDescent="0.25">
      <c r="A2030" s="179"/>
      <c r="B2030" s="51"/>
      <c r="C2030" s="22" t="s">
        <v>1544</v>
      </c>
      <c r="D2030" s="22" t="s">
        <v>1537</v>
      </c>
      <c r="E2030" s="22" t="s">
        <v>1538</v>
      </c>
      <c r="F2030" s="22" t="s">
        <v>1537</v>
      </c>
      <c r="G2030" s="22" t="s">
        <v>1577</v>
      </c>
      <c r="H2030" s="22" t="s">
        <v>1540</v>
      </c>
      <c r="I2030" s="22" t="s">
        <v>1537</v>
      </c>
      <c r="J2030" s="22" t="s">
        <v>1543</v>
      </c>
      <c r="K2030" s="20" t="str">
        <f>IF(Tabela813[[#This Row],[C]]&lt;&gt;"",IF(Tabela813[[#This Row],[RED]]&lt;&gt;"",(Tabela813[[#This Row],[RED]] &amp; "."),"") &amp; CONCATENATE(Tabela813[[#This Row],[C]],".",Tabela813[[#This Row],[O]],".",Tabela813[[#This Row],[E]],".",Tabela813[[#This Row],[D1]],".",Tabela813[[#This Row],[D2]],".",Tabela813[[#This Row],[D3]],".",Tabela813[[#This Row],[T]],".",Tabela813[[#This Row],[D4]]),"")</f>
        <v>7.1.3.1.52.0.1.00</v>
      </c>
      <c r="L2030" s="23" t="s">
        <v>2445</v>
      </c>
      <c r="M2030" s="20" t="str">
        <f t="shared" si="41"/>
        <v>A</v>
      </c>
      <c r="N2030" s="20">
        <f>IF(VALUE(Tabela813[[#This Row],[RED]]) &gt; 0,1,0) + IF(VALUE(J2030)&gt;0,8,IF(VALUE(I2030)&gt;0,7,IF(VALUE(H2030)&gt;0,6,IF(VALUE(G2030)&gt;0,5,IF(VALUE(F2030)&gt;0,4,IF(VALUE(E2030)&gt;0,3,IF(VALUE(D2030)&gt;0,2,1)))))))</f>
        <v>7</v>
      </c>
      <c r="O2030" s="22" t="s">
        <v>55</v>
      </c>
      <c r="P2030" s="1" t="s">
        <v>113</v>
      </c>
      <c r="Q2030" s="1"/>
      <c r="R2030" s="39"/>
      <c r="S2030" s="154" t="s">
        <v>158</v>
      </c>
      <c r="T2030" s="7" t="str">
        <f>Tabela813[[#This Row],[NR]]&amp;" - "&amp;Tabela813[[#This Row],[Especificação]]</f>
        <v>7.1.3.1.52.0.1.00 - Contribuição de Melhoria para Expansão de Rede de Iluminação Pública Rural - Principal - Intra OFSS</v>
      </c>
    </row>
    <row r="2031" spans="1:20" ht="30" x14ac:dyDescent="0.25">
      <c r="A2031" s="179"/>
      <c r="B2031" s="51"/>
      <c r="C2031" s="22" t="s">
        <v>1544</v>
      </c>
      <c r="D2031" s="22" t="s">
        <v>1537</v>
      </c>
      <c r="E2031" s="22" t="s">
        <v>1538</v>
      </c>
      <c r="F2031" s="22" t="s">
        <v>1537</v>
      </c>
      <c r="G2031" s="22" t="s">
        <v>1577</v>
      </c>
      <c r="H2031" s="22" t="s">
        <v>1540</v>
      </c>
      <c r="I2031" s="22" t="s">
        <v>1546</v>
      </c>
      <c r="J2031" s="22" t="s">
        <v>1543</v>
      </c>
      <c r="K2031" s="20" t="str">
        <f>IF(Tabela813[[#This Row],[C]]&lt;&gt;"",IF(Tabela813[[#This Row],[RED]]&lt;&gt;"",(Tabela813[[#This Row],[RED]] &amp; "."),"") &amp; CONCATENATE(Tabela813[[#This Row],[C]],".",Tabela813[[#This Row],[O]],".",Tabela813[[#This Row],[E]],".",Tabela813[[#This Row],[D1]],".",Tabela813[[#This Row],[D2]],".",Tabela813[[#This Row],[D3]],".",Tabela813[[#This Row],[T]],".",Tabela813[[#This Row],[D4]]),"")</f>
        <v>7.1.3.1.52.0.2.00</v>
      </c>
      <c r="L2031" s="23" t="s">
        <v>2446</v>
      </c>
      <c r="M2031" s="20" t="str">
        <f t="shared" si="41"/>
        <v>A</v>
      </c>
      <c r="N2031" s="20">
        <f>IF(VALUE(Tabela813[[#This Row],[RED]]) &gt; 0,1,0) + IF(VALUE(J2031)&gt;0,8,IF(VALUE(I2031)&gt;0,7,IF(VALUE(H2031)&gt;0,6,IF(VALUE(G2031)&gt;0,5,IF(VALUE(F2031)&gt;0,4,IF(VALUE(E2031)&gt;0,3,IF(VALUE(D2031)&gt;0,2,1)))))))</f>
        <v>7</v>
      </c>
      <c r="O2031" s="22" t="s">
        <v>55</v>
      </c>
      <c r="P2031" s="1" t="s">
        <v>113</v>
      </c>
      <c r="Q2031" s="1"/>
      <c r="R2031" s="39"/>
      <c r="S2031" s="154" t="s">
        <v>158</v>
      </c>
      <c r="T2031" s="7" t="str">
        <f>Tabela813[[#This Row],[NR]]&amp;" - "&amp;Tabela813[[#This Row],[Especificação]]</f>
        <v>7.1.3.1.52.0.2.00 - Contribuição de Melhoria para Expansão de Rede de Iluminação Pública Rural - Multas e Juros de Mora - Intra OFSS</v>
      </c>
    </row>
    <row r="2032" spans="1:20" ht="30" x14ac:dyDescent="0.25">
      <c r="A2032" s="179"/>
      <c r="B2032" s="51"/>
      <c r="C2032" s="22" t="s">
        <v>1544</v>
      </c>
      <c r="D2032" s="22" t="s">
        <v>1537</v>
      </c>
      <c r="E2032" s="22" t="s">
        <v>1538</v>
      </c>
      <c r="F2032" s="22" t="s">
        <v>1537</v>
      </c>
      <c r="G2032" s="22" t="s">
        <v>1577</v>
      </c>
      <c r="H2032" s="22" t="s">
        <v>1540</v>
      </c>
      <c r="I2032" s="22" t="s">
        <v>1538</v>
      </c>
      <c r="J2032" s="22" t="s">
        <v>1543</v>
      </c>
      <c r="K2032" s="20" t="str">
        <f>IF(Tabela813[[#This Row],[C]]&lt;&gt;"",IF(Tabela813[[#This Row],[RED]]&lt;&gt;"",(Tabela813[[#This Row],[RED]] &amp; "."),"") &amp; CONCATENATE(Tabela813[[#This Row],[C]],".",Tabela813[[#This Row],[O]],".",Tabela813[[#This Row],[E]],".",Tabela813[[#This Row],[D1]],".",Tabela813[[#This Row],[D2]],".",Tabela813[[#This Row],[D3]],".",Tabela813[[#This Row],[T]],".",Tabela813[[#This Row],[D4]]),"")</f>
        <v>7.1.3.1.52.0.3.00</v>
      </c>
      <c r="L2032" s="23" t="s">
        <v>2447</v>
      </c>
      <c r="M2032" s="20" t="str">
        <f t="shared" si="41"/>
        <v>A</v>
      </c>
      <c r="N2032" s="20">
        <f>IF(VALUE(Tabela813[[#This Row],[RED]]) &gt; 0,1,0) + IF(VALUE(J2032)&gt;0,8,IF(VALUE(I2032)&gt;0,7,IF(VALUE(H2032)&gt;0,6,IF(VALUE(G2032)&gt;0,5,IF(VALUE(F2032)&gt;0,4,IF(VALUE(E2032)&gt;0,3,IF(VALUE(D2032)&gt;0,2,1)))))))</f>
        <v>7</v>
      </c>
      <c r="O2032" s="22" t="s">
        <v>55</v>
      </c>
      <c r="P2032" s="1" t="s">
        <v>113</v>
      </c>
      <c r="Q2032" s="1"/>
      <c r="R2032" s="39"/>
      <c r="S2032" s="154" t="s">
        <v>158</v>
      </c>
      <c r="T2032" s="7" t="str">
        <f>Tabela813[[#This Row],[NR]]&amp;" - "&amp;Tabela813[[#This Row],[Especificação]]</f>
        <v>7.1.3.1.52.0.3.00 - Contribuição de Melhoria para Expansão de Rede de Iluminação Pública Rural - Dívida Ativa - Intra OFSS</v>
      </c>
    </row>
    <row r="2033" spans="1:20" ht="30" x14ac:dyDescent="0.25">
      <c r="A2033" s="179"/>
      <c r="B2033" s="51"/>
      <c r="C2033" s="22" t="s">
        <v>1544</v>
      </c>
      <c r="D2033" s="22" t="s">
        <v>1537</v>
      </c>
      <c r="E2033" s="22" t="s">
        <v>1538</v>
      </c>
      <c r="F2033" s="22" t="s">
        <v>1537</v>
      </c>
      <c r="G2033" s="22" t="s">
        <v>1577</v>
      </c>
      <c r="H2033" s="22" t="s">
        <v>1540</v>
      </c>
      <c r="I2033" s="22" t="s">
        <v>1547</v>
      </c>
      <c r="J2033" s="22" t="s">
        <v>1543</v>
      </c>
      <c r="K2033" s="20" t="str">
        <f>IF(Tabela813[[#This Row],[C]]&lt;&gt;"",IF(Tabela813[[#This Row],[RED]]&lt;&gt;"",(Tabela813[[#This Row],[RED]] &amp; "."),"") &amp; CONCATENATE(Tabela813[[#This Row],[C]],".",Tabela813[[#This Row],[O]],".",Tabela813[[#This Row],[E]],".",Tabela813[[#This Row],[D1]],".",Tabela813[[#This Row],[D2]],".",Tabela813[[#This Row],[D3]],".",Tabela813[[#This Row],[T]],".",Tabela813[[#This Row],[D4]]),"")</f>
        <v>7.1.3.1.52.0.4.00</v>
      </c>
      <c r="L2033" s="23" t="s">
        <v>2448</v>
      </c>
      <c r="M2033" s="20" t="str">
        <f t="shared" si="41"/>
        <v>A</v>
      </c>
      <c r="N2033" s="20">
        <f>IF(VALUE(Tabela813[[#This Row],[RED]]) &gt; 0,1,0) + IF(VALUE(J2033)&gt;0,8,IF(VALUE(I2033)&gt;0,7,IF(VALUE(H2033)&gt;0,6,IF(VALUE(G2033)&gt;0,5,IF(VALUE(F2033)&gt;0,4,IF(VALUE(E2033)&gt;0,3,IF(VALUE(D2033)&gt;0,2,1)))))))</f>
        <v>7</v>
      </c>
      <c r="O2033" s="22" t="s">
        <v>55</v>
      </c>
      <c r="P2033" s="1" t="s">
        <v>113</v>
      </c>
      <c r="Q2033" s="1"/>
      <c r="R2033" s="39"/>
      <c r="S2033" s="154" t="s">
        <v>158</v>
      </c>
      <c r="T2033" s="7" t="str">
        <f>Tabela813[[#This Row],[NR]]&amp;" - "&amp;Tabela813[[#This Row],[Especificação]]</f>
        <v>7.1.3.1.52.0.4.00 - Contribuição de Melhoria para Expansão de Rede de Iluminação Pública Rural - Dívida Ativa - Multas e Juros de Mora da Dívida Ativa - Intra OFSS</v>
      </c>
    </row>
    <row r="2034" spans="1:20" ht="30" x14ac:dyDescent="0.25">
      <c r="A2034" s="179"/>
      <c r="B2034" s="51"/>
      <c r="C2034" s="22" t="s">
        <v>1544</v>
      </c>
      <c r="D2034" s="22" t="s">
        <v>1537</v>
      </c>
      <c r="E2034" s="22" t="s">
        <v>1538</v>
      </c>
      <c r="F2034" s="22" t="s">
        <v>1537</v>
      </c>
      <c r="G2034" s="22" t="s">
        <v>1577</v>
      </c>
      <c r="H2034" s="22" t="s">
        <v>1540</v>
      </c>
      <c r="I2034" s="22" t="s">
        <v>1548</v>
      </c>
      <c r="J2034" s="22" t="s">
        <v>1543</v>
      </c>
      <c r="K2034" s="20" t="str">
        <f>IF(Tabela813[[#This Row],[C]]&lt;&gt;"",IF(Tabela813[[#This Row],[RED]]&lt;&gt;"",(Tabela813[[#This Row],[RED]] &amp; "."),"") &amp; CONCATENATE(Tabela813[[#This Row],[C]],".",Tabela813[[#This Row],[O]],".",Tabela813[[#This Row],[E]],".",Tabela813[[#This Row],[D1]],".",Tabela813[[#This Row],[D2]],".",Tabela813[[#This Row],[D3]],".",Tabela813[[#This Row],[T]],".",Tabela813[[#This Row],[D4]]),"")</f>
        <v>7.1.3.1.52.0.5.00</v>
      </c>
      <c r="L2034" s="23" t="s">
        <v>2449</v>
      </c>
      <c r="M2034" s="20" t="str">
        <f t="shared" si="41"/>
        <v>A</v>
      </c>
      <c r="N2034" s="20">
        <f>IF(VALUE(Tabela813[[#This Row],[RED]]) &gt; 0,1,0) + IF(VALUE(J2034)&gt;0,8,IF(VALUE(I2034)&gt;0,7,IF(VALUE(H2034)&gt;0,6,IF(VALUE(G2034)&gt;0,5,IF(VALUE(F2034)&gt;0,4,IF(VALUE(E2034)&gt;0,3,IF(VALUE(D2034)&gt;0,2,1)))))))</f>
        <v>7</v>
      </c>
      <c r="O2034" s="22" t="s">
        <v>55</v>
      </c>
      <c r="P2034" s="1" t="s">
        <v>113</v>
      </c>
      <c r="Q2034" s="1"/>
      <c r="R2034" s="39"/>
      <c r="S2034" s="154" t="s">
        <v>158</v>
      </c>
      <c r="T2034" s="7" t="str">
        <f>Tabela813[[#This Row],[NR]]&amp;" - "&amp;Tabela813[[#This Row],[Especificação]]</f>
        <v>7.1.3.1.52.0.5.00 - Contribuição de Melhoria para Expansão de Rede de Iluminação Pública Rural - Multas - Intra OFSS</v>
      </c>
    </row>
    <row r="2035" spans="1:20" ht="30" x14ac:dyDescent="0.25">
      <c r="A2035" s="179"/>
      <c r="B2035" s="51"/>
      <c r="C2035" s="22" t="s">
        <v>1544</v>
      </c>
      <c r="D2035" s="22" t="s">
        <v>1537</v>
      </c>
      <c r="E2035" s="22" t="s">
        <v>1538</v>
      </c>
      <c r="F2035" s="22" t="s">
        <v>1537</v>
      </c>
      <c r="G2035" s="22" t="s">
        <v>1577</v>
      </c>
      <c r="H2035" s="22" t="s">
        <v>1540</v>
      </c>
      <c r="I2035" s="22" t="s">
        <v>1542</v>
      </c>
      <c r="J2035" s="22" t="s">
        <v>1543</v>
      </c>
      <c r="K2035" s="20" t="str">
        <f>IF(Tabela813[[#This Row],[C]]&lt;&gt;"",IF(Tabela813[[#This Row],[RED]]&lt;&gt;"",(Tabela813[[#This Row],[RED]] &amp; "."),"") &amp; CONCATENATE(Tabela813[[#This Row],[C]],".",Tabela813[[#This Row],[O]],".",Tabela813[[#This Row],[E]],".",Tabela813[[#This Row],[D1]],".",Tabela813[[#This Row],[D2]],".",Tabela813[[#This Row],[D3]],".",Tabela813[[#This Row],[T]],".",Tabela813[[#This Row],[D4]]),"")</f>
        <v>7.1.3.1.52.0.6.00</v>
      </c>
      <c r="L2035" s="23" t="s">
        <v>2450</v>
      </c>
      <c r="M2035" s="20" t="str">
        <f t="shared" si="41"/>
        <v>A</v>
      </c>
      <c r="N2035" s="20">
        <f>IF(VALUE(Tabela813[[#This Row],[RED]]) &gt; 0,1,0) + IF(VALUE(J2035)&gt;0,8,IF(VALUE(I2035)&gt;0,7,IF(VALUE(H2035)&gt;0,6,IF(VALUE(G2035)&gt;0,5,IF(VALUE(F2035)&gt;0,4,IF(VALUE(E2035)&gt;0,3,IF(VALUE(D2035)&gt;0,2,1)))))))</f>
        <v>7</v>
      </c>
      <c r="O2035" s="22" t="s">
        <v>55</v>
      </c>
      <c r="P2035" s="1" t="s">
        <v>113</v>
      </c>
      <c r="Q2035" s="1"/>
      <c r="R2035" s="39"/>
      <c r="S2035" s="154" t="s">
        <v>158</v>
      </c>
      <c r="T2035" s="7" t="str">
        <f>Tabela813[[#This Row],[NR]]&amp;" - "&amp;Tabela813[[#This Row],[Especificação]]</f>
        <v>7.1.3.1.52.0.6.00 - Contribuição de Melhoria para Expansão de Rede de Iluminação Pública Rural - Juros de Mora - Intra OFSS</v>
      </c>
    </row>
    <row r="2036" spans="1:20" ht="30" x14ac:dyDescent="0.25">
      <c r="A2036" s="179"/>
      <c r="B2036" s="51"/>
      <c r="C2036" s="22" t="s">
        <v>1544</v>
      </c>
      <c r="D2036" s="22" t="s">
        <v>1537</v>
      </c>
      <c r="E2036" s="22" t="s">
        <v>1538</v>
      </c>
      <c r="F2036" s="22" t="s">
        <v>1537</v>
      </c>
      <c r="G2036" s="22" t="s">
        <v>1577</v>
      </c>
      <c r="H2036" s="22" t="s">
        <v>1540</v>
      </c>
      <c r="I2036" s="22" t="s">
        <v>1544</v>
      </c>
      <c r="J2036" s="22" t="s">
        <v>1543</v>
      </c>
      <c r="K2036" s="20" t="str">
        <f>IF(Tabela813[[#This Row],[C]]&lt;&gt;"",IF(Tabela813[[#This Row],[RED]]&lt;&gt;"",(Tabela813[[#This Row],[RED]] &amp; "."),"") &amp; CONCATENATE(Tabela813[[#This Row],[C]],".",Tabela813[[#This Row],[O]],".",Tabela813[[#This Row],[E]],".",Tabela813[[#This Row],[D1]],".",Tabela813[[#This Row],[D2]],".",Tabela813[[#This Row],[D3]],".",Tabela813[[#This Row],[T]],".",Tabela813[[#This Row],[D4]]),"")</f>
        <v>7.1.3.1.52.0.7.00</v>
      </c>
      <c r="L2036" s="23" t="s">
        <v>2451</v>
      </c>
      <c r="M2036" s="20" t="str">
        <f t="shared" si="41"/>
        <v>A</v>
      </c>
      <c r="N2036" s="20">
        <f>IF(VALUE(Tabela813[[#This Row],[RED]]) &gt; 0,1,0) + IF(VALUE(J2036)&gt;0,8,IF(VALUE(I2036)&gt;0,7,IF(VALUE(H2036)&gt;0,6,IF(VALUE(G2036)&gt;0,5,IF(VALUE(F2036)&gt;0,4,IF(VALUE(E2036)&gt;0,3,IF(VALUE(D2036)&gt;0,2,1)))))))</f>
        <v>7</v>
      </c>
      <c r="O2036" s="22" t="s">
        <v>55</v>
      </c>
      <c r="P2036" s="1" t="s">
        <v>113</v>
      </c>
      <c r="Q2036" s="1"/>
      <c r="R2036" s="39"/>
      <c r="S2036" s="154" t="s">
        <v>158</v>
      </c>
      <c r="T2036" s="7" t="str">
        <f>Tabela813[[#This Row],[NR]]&amp;" - "&amp;Tabela813[[#This Row],[Especificação]]</f>
        <v>7.1.3.1.52.0.7.00 - Contribuição de Melhoria para Expansão de Rede de Iluminação Pública Rural - Dívida Ativa - Multas da Dívida Ativa - Intra OFSS</v>
      </c>
    </row>
    <row r="2037" spans="1:20" ht="30" x14ac:dyDescent="0.25">
      <c r="A2037" s="179"/>
      <c r="B2037" s="51"/>
      <c r="C2037" s="22" t="s">
        <v>1544</v>
      </c>
      <c r="D2037" s="22" t="s">
        <v>1537</v>
      </c>
      <c r="E2037" s="22" t="s">
        <v>1538</v>
      </c>
      <c r="F2037" s="22" t="s">
        <v>1537</v>
      </c>
      <c r="G2037" s="22" t="s">
        <v>1577</v>
      </c>
      <c r="H2037" s="22" t="s">
        <v>1540</v>
      </c>
      <c r="I2037" s="22" t="s">
        <v>1545</v>
      </c>
      <c r="J2037" s="22" t="s">
        <v>1543</v>
      </c>
      <c r="K2037" s="20" t="str">
        <f>IF(Tabela813[[#This Row],[C]]&lt;&gt;"",IF(Tabela813[[#This Row],[RED]]&lt;&gt;"",(Tabela813[[#This Row],[RED]] &amp; "."),"") &amp; CONCATENATE(Tabela813[[#This Row],[C]],".",Tabela813[[#This Row],[O]],".",Tabela813[[#This Row],[E]],".",Tabela813[[#This Row],[D1]],".",Tabela813[[#This Row],[D2]],".",Tabela813[[#This Row],[D3]],".",Tabela813[[#This Row],[T]],".",Tabela813[[#This Row],[D4]]),"")</f>
        <v>7.1.3.1.52.0.8.00</v>
      </c>
      <c r="L2037" s="23" t="s">
        <v>2452</v>
      </c>
      <c r="M2037" s="20" t="str">
        <f t="shared" si="41"/>
        <v>A</v>
      </c>
      <c r="N2037" s="20">
        <f>IF(VALUE(Tabela813[[#This Row],[RED]]) &gt; 0,1,0) + IF(VALUE(J2037)&gt;0,8,IF(VALUE(I2037)&gt;0,7,IF(VALUE(H2037)&gt;0,6,IF(VALUE(G2037)&gt;0,5,IF(VALUE(F2037)&gt;0,4,IF(VALUE(E2037)&gt;0,3,IF(VALUE(D2037)&gt;0,2,1)))))))</f>
        <v>7</v>
      </c>
      <c r="O2037" s="22" t="s">
        <v>55</v>
      </c>
      <c r="P2037" s="1" t="s">
        <v>113</v>
      </c>
      <c r="Q2037" s="1"/>
      <c r="R2037" s="39"/>
      <c r="S2037" s="154" t="s">
        <v>158</v>
      </c>
      <c r="T2037" s="7" t="str">
        <f>Tabela813[[#This Row],[NR]]&amp;" - "&amp;Tabela813[[#This Row],[Especificação]]</f>
        <v>7.1.3.1.52.0.8.00 - Contribuição de Melhoria para Expansão de Rede de Iluminação Pública Rural - Juros de Mora da Dívida Ativa - Intra OFSS</v>
      </c>
    </row>
    <row r="2038" spans="1:20" ht="30" x14ac:dyDescent="0.25">
      <c r="A2038" s="179"/>
      <c r="B2038" s="51"/>
      <c r="C2038" s="22" t="s">
        <v>1544</v>
      </c>
      <c r="D2038" s="22" t="s">
        <v>1537</v>
      </c>
      <c r="E2038" s="22" t="s">
        <v>1538</v>
      </c>
      <c r="F2038" s="22" t="s">
        <v>1537</v>
      </c>
      <c r="G2038" s="22" t="s">
        <v>1574</v>
      </c>
      <c r="H2038" s="22" t="s">
        <v>1540</v>
      </c>
      <c r="I2038" s="22" t="s">
        <v>1540</v>
      </c>
      <c r="J2038" s="22" t="s">
        <v>1543</v>
      </c>
      <c r="K2038" s="20" t="str">
        <f>IF(Tabela813[[#This Row],[C]]&lt;&gt;"",IF(Tabela813[[#This Row],[RED]]&lt;&gt;"",(Tabela813[[#This Row],[RED]] &amp; "."),"") &amp; CONCATENATE(Tabela813[[#This Row],[C]],".",Tabela813[[#This Row],[O]],".",Tabela813[[#This Row],[E]],".",Tabela813[[#This Row],[D1]],".",Tabela813[[#This Row],[D2]],".",Tabela813[[#This Row],[D3]],".",Tabela813[[#This Row],[T]],".",Tabela813[[#This Row],[D4]]),"")</f>
        <v>7.1.3.1.53.0.0.00</v>
      </c>
      <c r="L2038" s="23" t="s">
        <v>2453</v>
      </c>
      <c r="M2038" s="20" t="str">
        <f t="shared" si="41"/>
        <v>S</v>
      </c>
      <c r="N2038" s="20">
        <f>IF(VALUE(Tabela813[[#This Row],[RED]]) &gt; 0,1,0) + IF(VALUE(J2038)&gt;0,8,IF(VALUE(I2038)&gt;0,7,IF(VALUE(H2038)&gt;0,6,IF(VALUE(G2038)&gt;0,5,IF(VALUE(F2038)&gt;0,4,IF(VALUE(E2038)&gt;0,3,IF(VALUE(D2038)&gt;0,2,1)))))))</f>
        <v>5</v>
      </c>
      <c r="O2038" s="22" t="s">
        <v>55</v>
      </c>
      <c r="P2038" s="1" t="s">
        <v>115</v>
      </c>
      <c r="Q2038" s="1"/>
      <c r="R2038" s="39"/>
      <c r="S2038" s="154" t="s">
        <v>158</v>
      </c>
      <c r="T2038" s="7" t="str">
        <f>Tabela813[[#This Row],[NR]]&amp;" - "&amp;Tabela813[[#This Row],[Especificação]]</f>
        <v>7.1.3.1.53.0.0.00 - Contribuição de Melhoria para Pavimentação e Obras Complementares - Intra OFSS</v>
      </c>
    </row>
    <row r="2039" spans="1:20" ht="30" x14ac:dyDescent="0.25">
      <c r="A2039" s="179"/>
      <c r="B2039" s="51"/>
      <c r="C2039" s="22" t="s">
        <v>1544</v>
      </c>
      <c r="D2039" s="22" t="s">
        <v>1537</v>
      </c>
      <c r="E2039" s="22" t="s">
        <v>1538</v>
      </c>
      <c r="F2039" s="22" t="s">
        <v>1537</v>
      </c>
      <c r="G2039" s="22" t="s">
        <v>1574</v>
      </c>
      <c r="H2039" s="22" t="s">
        <v>1540</v>
      </c>
      <c r="I2039" s="22" t="s">
        <v>1537</v>
      </c>
      <c r="J2039" s="22" t="s">
        <v>1543</v>
      </c>
      <c r="K2039" s="20" t="str">
        <f>IF(Tabela813[[#This Row],[C]]&lt;&gt;"",IF(Tabela813[[#This Row],[RED]]&lt;&gt;"",(Tabela813[[#This Row],[RED]] &amp; "."),"") &amp; CONCATENATE(Tabela813[[#This Row],[C]],".",Tabela813[[#This Row],[O]],".",Tabela813[[#This Row],[E]],".",Tabela813[[#This Row],[D1]],".",Tabela813[[#This Row],[D2]],".",Tabela813[[#This Row],[D3]],".",Tabela813[[#This Row],[T]],".",Tabela813[[#This Row],[D4]]),"")</f>
        <v>7.1.3.1.53.0.1.00</v>
      </c>
      <c r="L2039" s="23" t="s">
        <v>2454</v>
      </c>
      <c r="M2039" s="20" t="str">
        <f t="shared" si="41"/>
        <v>A</v>
      </c>
      <c r="N2039" s="20">
        <f>IF(VALUE(Tabela813[[#This Row],[RED]]) &gt; 0,1,0) + IF(VALUE(J2039)&gt;0,8,IF(VALUE(I2039)&gt;0,7,IF(VALUE(H2039)&gt;0,6,IF(VALUE(G2039)&gt;0,5,IF(VALUE(F2039)&gt;0,4,IF(VALUE(E2039)&gt;0,3,IF(VALUE(D2039)&gt;0,2,1)))))))</f>
        <v>7</v>
      </c>
      <c r="O2039" s="22" t="s">
        <v>55</v>
      </c>
      <c r="P2039" s="1" t="s">
        <v>115</v>
      </c>
      <c r="Q2039" s="1"/>
      <c r="R2039" s="39"/>
      <c r="S2039" s="154" t="s">
        <v>158</v>
      </c>
      <c r="T2039" s="7" t="str">
        <f>Tabela813[[#This Row],[NR]]&amp;" - "&amp;Tabela813[[#This Row],[Especificação]]</f>
        <v>7.1.3.1.53.0.1.00 - Contribuição de Melhoria para Pavimentação e Obras Complementares - Principal - Intra OFSS</v>
      </c>
    </row>
    <row r="2040" spans="1:20" ht="30" x14ac:dyDescent="0.25">
      <c r="A2040" s="179"/>
      <c r="B2040" s="51"/>
      <c r="C2040" s="22" t="s">
        <v>1544</v>
      </c>
      <c r="D2040" s="22" t="s">
        <v>1537</v>
      </c>
      <c r="E2040" s="22" t="s">
        <v>1538</v>
      </c>
      <c r="F2040" s="22" t="s">
        <v>1537</v>
      </c>
      <c r="G2040" s="22" t="s">
        <v>1574</v>
      </c>
      <c r="H2040" s="22" t="s">
        <v>1540</v>
      </c>
      <c r="I2040" s="22" t="s">
        <v>1546</v>
      </c>
      <c r="J2040" s="22" t="s">
        <v>1543</v>
      </c>
      <c r="K2040" s="20" t="str">
        <f>IF(Tabela813[[#This Row],[C]]&lt;&gt;"",IF(Tabela813[[#This Row],[RED]]&lt;&gt;"",(Tabela813[[#This Row],[RED]] &amp; "."),"") &amp; CONCATENATE(Tabela813[[#This Row],[C]],".",Tabela813[[#This Row],[O]],".",Tabela813[[#This Row],[E]],".",Tabela813[[#This Row],[D1]],".",Tabela813[[#This Row],[D2]],".",Tabela813[[#This Row],[D3]],".",Tabela813[[#This Row],[T]],".",Tabela813[[#This Row],[D4]]),"")</f>
        <v>7.1.3.1.53.0.2.00</v>
      </c>
      <c r="L2040" s="23" t="s">
        <v>2455</v>
      </c>
      <c r="M2040" s="20" t="str">
        <f t="shared" si="41"/>
        <v>A</v>
      </c>
      <c r="N2040" s="20">
        <f>IF(VALUE(Tabela813[[#This Row],[RED]]) &gt; 0,1,0) + IF(VALUE(J2040)&gt;0,8,IF(VALUE(I2040)&gt;0,7,IF(VALUE(H2040)&gt;0,6,IF(VALUE(G2040)&gt;0,5,IF(VALUE(F2040)&gt;0,4,IF(VALUE(E2040)&gt;0,3,IF(VALUE(D2040)&gt;0,2,1)))))))</f>
        <v>7</v>
      </c>
      <c r="O2040" s="22" t="s">
        <v>55</v>
      </c>
      <c r="P2040" s="1" t="s">
        <v>115</v>
      </c>
      <c r="Q2040" s="1"/>
      <c r="R2040" s="39"/>
      <c r="S2040" s="154" t="s">
        <v>158</v>
      </c>
      <c r="T2040" s="7" t="str">
        <f>Tabela813[[#This Row],[NR]]&amp;" - "&amp;Tabela813[[#This Row],[Especificação]]</f>
        <v>7.1.3.1.53.0.2.00 - Contribuição de Melhoria para Pavimentação e Obras Complementares - Multas e Juros de Mora - Intra OFSS</v>
      </c>
    </row>
    <row r="2041" spans="1:20" ht="30" x14ac:dyDescent="0.25">
      <c r="A2041" s="179"/>
      <c r="B2041" s="51"/>
      <c r="C2041" s="22" t="s">
        <v>1544</v>
      </c>
      <c r="D2041" s="22" t="s">
        <v>1537</v>
      </c>
      <c r="E2041" s="22" t="s">
        <v>1538</v>
      </c>
      <c r="F2041" s="22" t="s">
        <v>1537</v>
      </c>
      <c r="G2041" s="22" t="s">
        <v>1574</v>
      </c>
      <c r="H2041" s="22" t="s">
        <v>1540</v>
      </c>
      <c r="I2041" s="22" t="s">
        <v>1538</v>
      </c>
      <c r="J2041" s="22" t="s">
        <v>1543</v>
      </c>
      <c r="K2041" s="20" t="str">
        <f>IF(Tabela813[[#This Row],[C]]&lt;&gt;"",IF(Tabela813[[#This Row],[RED]]&lt;&gt;"",(Tabela813[[#This Row],[RED]] &amp; "."),"") &amp; CONCATENATE(Tabela813[[#This Row],[C]],".",Tabela813[[#This Row],[O]],".",Tabela813[[#This Row],[E]],".",Tabela813[[#This Row],[D1]],".",Tabela813[[#This Row],[D2]],".",Tabela813[[#This Row],[D3]],".",Tabela813[[#This Row],[T]],".",Tabela813[[#This Row],[D4]]),"")</f>
        <v>7.1.3.1.53.0.3.00</v>
      </c>
      <c r="L2041" s="23" t="s">
        <v>2456</v>
      </c>
      <c r="M2041" s="20" t="str">
        <f t="shared" si="41"/>
        <v>A</v>
      </c>
      <c r="N2041" s="20">
        <f>IF(VALUE(Tabela813[[#This Row],[RED]]) &gt; 0,1,0) + IF(VALUE(J2041)&gt;0,8,IF(VALUE(I2041)&gt;0,7,IF(VALUE(H2041)&gt;0,6,IF(VALUE(G2041)&gt;0,5,IF(VALUE(F2041)&gt;0,4,IF(VALUE(E2041)&gt;0,3,IF(VALUE(D2041)&gt;0,2,1)))))))</f>
        <v>7</v>
      </c>
      <c r="O2041" s="22" t="s">
        <v>55</v>
      </c>
      <c r="P2041" s="1" t="s">
        <v>115</v>
      </c>
      <c r="Q2041" s="1"/>
      <c r="R2041" s="39"/>
      <c r="S2041" s="154" t="s">
        <v>158</v>
      </c>
      <c r="T2041" s="7" t="str">
        <f>Tabela813[[#This Row],[NR]]&amp;" - "&amp;Tabela813[[#This Row],[Especificação]]</f>
        <v>7.1.3.1.53.0.3.00 - Contribuição de Melhoria para Pavimentação e Obras Complementares - Dívida Ativa - Intra OFSS</v>
      </c>
    </row>
    <row r="2042" spans="1:20" ht="30" x14ac:dyDescent="0.25">
      <c r="A2042" s="179"/>
      <c r="B2042" s="51"/>
      <c r="C2042" s="22" t="s">
        <v>1544</v>
      </c>
      <c r="D2042" s="22" t="s">
        <v>1537</v>
      </c>
      <c r="E2042" s="22" t="s">
        <v>1538</v>
      </c>
      <c r="F2042" s="22" t="s">
        <v>1537</v>
      </c>
      <c r="G2042" s="22" t="s">
        <v>1574</v>
      </c>
      <c r="H2042" s="22" t="s">
        <v>1540</v>
      </c>
      <c r="I2042" s="22" t="s">
        <v>1547</v>
      </c>
      <c r="J2042" s="22" t="s">
        <v>1543</v>
      </c>
      <c r="K2042" s="20" t="str">
        <f>IF(Tabela813[[#This Row],[C]]&lt;&gt;"",IF(Tabela813[[#This Row],[RED]]&lt;&gt;"",(Tabela813[[#This Row],[RED]] &amp; "."),"") &amp; CONCATENATE(Tabela813[[#This Row],[C]],".",Tabela813[[#This Row],[O]],".",Tabela813[[#This Row],[E]],".",Tabela813[[#This Row],[D1]],".",Tabela813[[#This Row],[D2]],".",Tabela813[[#This Row],[D3]],".",Tabela813[[#This Row],[T]],".",Tabela813[[#This Row],[D4]]),"")</f>
        <v>7.1.3.1.53.0.4.00</v>
      </c>
      <c r="L2042" s="23" t="s">
        <v>2457</v>
      </c>
      <c r="M2042" s="20" t="str">
        <f t="shared" si="41"/>
        <v>A</v>
      </c>
      <c r="N2042" s="20">
        <f>IF(VALUE(Tabela813[[#This Row],[RED]]) &gt; 0,1,0) + IF(VALUE(J2042)&gt;0,8,IF(VALUE(I2042)&gt;0,7,IF(VALUE(H2042)&gt;0,6,IF(VALUE(G2042)&gt;0,5,IF(VALUE(F2042)&gt;0,4,IF(VALUE(E2042)&gt;0,3,IF(VALUE(D2042)&gt;0,2,1)))))))</f>
        <v>7</v>
      </c>
      <c r="O2042" s="22" t="s">
        <v>55</v>
      </c>
      <c r="P2042" s="1" t="s">
        <v>115</v>
      </c>
      <c r="Q2042" s="1"/>
      <c r="R2042" s="39"/>
      <c r="S2042" s="154" t="s">
        <v>158</v>
      </c>
      <c r="T2042" s="7" t="str">
        <f>Tabela813[[#This Row],[NR]]&amp;" - "&amp;Tabela813[[#This Row],[Especificação]]</f>
        <v>7.1.3.1.53.0.4.00 - Contribuição de Melhoria para Pavimentação e Obras Complementares - Dívida Ativa - Multas e Juros de Mora da Dívida Ativa - Intra OFSS</v>
      </c>
    </row>
    <row r="2043" spans="1:20" ht="30" x14ac:dyDescent="0.25">
      <c r="A2043" s="179"/>
      <c r="B2043" s="51"/>
      <c r="C2043" s="22" t="s">
        <v>1544</v>
      </c>
      <c r="D2043" s="22" t="s">
        <v>1537</v>
      </c>
      <c r="E2043" s="22" t="s">
        <v>1538</v>
      </c>
      <c r="F2043" s="22" t="s">
        <v>1537</v>
      </c>
      <c r="G2043" s="22" t="s">
        <v>1574</v>
      </c>
      <c r="H2043" s="22" t="s">
        <v>1540</v>
      </c>
      <c r="I2043" s="22" t="s">
        <v>1548</v>
      </c>
      <c r="J2043" s="22" t="s">
        <v>1543</v>
      </c>
      <c r="K2043" s="20" t="str">
        <f>IF(Tabela813[[#This Row],[C]]&lt;&gt;"",IF(Tabela813[[#This Row],[RED]]&lt;&gt;"",(Tabela813[[#This Row],[RED]] &amp; "."),"") &amp; CONCATENATE(Tabela813[[#This Row],[C]],".",Tabela813[[#This Row],[O]],".",Tabela813[[#This Row],[E]],".",Tabela813[[#This Row],[D1]],".",Tabela813[[#This Row],[D2]],".",Tabela813[[#This Row],[D3]],".",Tabela813[[#This Row],[T]],".",Tabela813[[#This Row],[D4]]),"")</f>
        <v>7.1.3.1.53.0.5.00</v>
      </c>
      <c r="L2043" s="23" t="s">
        <v>2458</v>
      </c>
      <c r="M2043" s="20" t="str">
        <f t="shared" si="41"/>
        <v>A</v>
      </c>
      <c r="N2043" s="20">
        <f>IF(VALUE(Tabela813[[#This Row],[RED]]) &gt; 0,1,0) + IF(VALUE(J2043)&gt;0,8,IF(VALUE(I2043)&gt;0,7,IF(VALUE(H2043)&gt;0,6,IF(VALUE(G2043)&gt;0,5,IF(VALUE(F2043)&gt;0,4,IF(VALUE(E2043)&gt;0,3,IF(VALUE(D2043)&gt;0,2,1)))))))</f>
        <v>7</v>
      </c>
      <c r="O2043" s="22" t="s">
        <v>55</v>
      </c>
      <c r="P2043" s="1" t="s">
        <v>115</v>
      </c>
      <c r="Q2043" s="1"/>
      <c r="R2043" s="39"/>
      <c r="S2043" s="154" t="s">
        <v>158</v>
      </c>
      <c r="T2043" s="7" t="str">
        <f>Tabela813[[#This Row],[NR]]&amp;" - "&amp;Tabela813[[#This Row],[Especificação]]</f>
        <v>7.1.3.1.53.0.5.00 - Contribuição de Melhoria para Pavimentação e Obras Complementares - Multas - Intra OFSS</v>
      </c>
    </row>
    <row r="2044" spans="1:20" ht="30" x14ac:dyDescent="0.25">
      <c r="A2044" s="179"/>
      <c r="B2044" s="51"/>
      <c r="C2044" s="22" t="s">
        <v>1544</v>
      </c>
      <c r="D2044" s="22" t="s">
        <v>1537</v>
      </c>
      <c r="E2044" s="22" t="s">
        <v>1538</v>
      </c>
      <c r="F2044" s="22" t="s">
        <v>1537</v>
      </c>
      <c r="G2044" s="22" t="s">
        <v>1574</v>
      </c>
      <c r="H2044" s="22" t="s">
        <v>1540</v>
      </c>
      <c r="I2044" s="22" t="s">
        <v>1542</v>
      </c>
      <c r="J2044" s="22" t="s">
        <v>1543</v>
      </c>
      <c r="K2044" s="20" t="str">
        <f>IF(Tabela813[[#This Row],[C]]&lt;&gt;"",IF(Tabela813[[#This Row],[RED]]&lt;&gt;"",(Tabela813[[#This Row],[RED]] &amp; "."),"") &amp; CONCATENATE(Tabela813[[#This Row],[C]],".",Tabela813[[#This Row],[O]],".",Tabela813[[#This Row],[E]],".",Tabela813[[#This Row],[D1]],".",Tabela813[[#This Row],[D2]],".",Tabela813[[#This Row],[D3]],".",Tabela813[[#This Row],[T]],".",Tabela813[[#This Row],[D4]]),"")</f>
        <v>7.1.3.1.53.0.6.00</v>
      </c>
      <c r="L2044" s="23" t="s">
        <v>2459</v>
      </c>
      <c r="M2044" s="20" t="str">
        <f t="shared" si="41"/>
        <v>A</v>
      </c>
      <c r="N2044" s="20">
        <f>IF(VALUE(Tabela813[[#This Row],[RED]]) &gt; 0,1,0) + IF(VALUE(J2044)&gt;0,8,IF(VALUE(I2044)&gt;0,7,IF(VALUE(H2044)&gt;0,6,IF(VALUE(G2044)&gt;0,5,IF(VALUE(F2044)&gt;0,4,IF(VALUE(E2044)&gt;0,3,IF(VALUE(D2044)&gt;0,2,1)))))))</f>
        <v>7</v>
      </c>
      <c r="O2044" s="22" t="s">
        <v>55</v>
      </c>
      <c r="P2044" s="1" t="s">
        <v>115</v>
      </c>
      <c r="Q2044" s="1"/>
      <c r="R2044" s="39"/>
      <c r="S2044" s="154" t="s">
        <v>158</v>
      </c>
      <c r="T2044" s="7" t="str">
        <f>Tabela813[[#This Row],[NR]]&amp;" - "&amp;Tabela813[[#This Row],[Especificação]]</f>
        <v>7.1.3.1.53.0.6.00 - Contribuição de Melhoria para Pavimentação e Obras Complementares - Juros de Mora - Intra OFSS</v>
      </c>
    </row>
    <row r="2045" spans="1:20" ht="30" x14ac:dyDescent="0.25">
      <c r="A2045" s="179"/>
      <c r="B2045" s="51"/>
      <c r="C2045" s="22" t="s">
        <v>1544</v>
      </c>
      <c r="D2045" s="22" t="s">
        <v>1537</v>
      </c>
      <c r="E2045" s="22" t="s">
        <v>1538</v>
      </c>
      <c r="F2045" s="22" t="s">
        <v>1537</v>
      </c>
      <c r="G2045" s="22" t="s">
        <v>1574</v>
      </c>
      <c r="H2045" s="22" t="s">
        <v>1540</v>
      </c>
      <c r="I2045" s="22" t="s">
        <v>1544</v>
      </c>
      <c r="J2045" s="22" t="s">
        <v>1543</v>
      </c>
      <c r="K2045" s="20" t="str">
        <f>IF(Tabela813[[#This Row],[C]]&lt;&gt;"",IF(Tabela813[[#This Row],[RED]]&lt;&gt;"",(Tabela813[[#This Row],[RED]] &amp; "."),"") &amp; CONCATENATE(Tabela813[[#This Row],[C]],".",Tabela813[[#This Row],[O]],".",Tabela813[[#This Row],[E]],".",Tabela813[[#This Row],[D1]],".",Tabela813[[#This Row],[D2]],".",Tabela813[[#This Row],[D3]],".",Tabela813[[#This Row],[T]],".",Tabela813[[#This Row],[D4]]),"")</f>
        <v>7.1.3.1.53.0.7.00</v>
      </c>
      <c r="L2045" s="23" t="s">
        <v>2460</v>
      </c>
      <c r="M2045" s="20" t="str">
        <f t="shared" ref="M2045:M2108" si="42">IF(N2045 &lt; N2046,"S","A")</f>
        <v>A</v>
      </c>
      <c r="N2045" s="20">
        <f>IF(VALUE(Tabela813[[#This Row],[RED]]) &gt; 0,1,0) + IF(VALUE(J2045)&gt;0,8,IF(VALUE(I2045)&gt;0,7,IF(VALUE(H2045)&gt;0,6,IF(VALUE(G2045)&gt;0,5,IF(VALUE(F2045)&gt;0,4,IF(VALUE(E2045)&gt;0,3,IF(VALUE(D2045)&gt;0,2,1)))))))</f>
        <v>7</v>
      </c>
      <c r="O2045" s="22" t="s">
        <v>55</v>
      </c>
      <c r="P2045" s="1" t="s">
        <v>115</v>
      </c>
      <c r="Q2045" s="1"/>
      <c r="R2045" s="39"/>
      <c r="S2045" s="154" t="s">
        <v>158</v>
      </c>
      <c r="T2045" s="7" t="str">
        <f>Tabela813[[#This Row],[NR]]&amp;" - "&amp;Tabela813[[#This Row],[Especificação]]</f>
        <v>7.1.3.1.53.0.7.00 - Contribuição de Melhoria para Pavimentação e Obras Complementares - Dívida Ativa - Multas da Dívida Ativa - Intra OFSS</v>
      </c>
    </row>
    <row r="2046" spans="1:20" ht="30" x14ac:dyDescent="0.25">
      <c r="A2046" s="179"/>
      <c r="B2046" s="51"/>
      <c r="C2046" s="22" t="s">
        <v>1544</v>
      </c>
      <c r="D2046" s="22" t="s">
        <v>1537</v>
      </c>
      <c r="E2046" s="22" t="s">
        <v>1538</v>
      </c>
      <c r="F2046" s="22" t="s">
        <v>1537</v>
      </c>
      <c r="G2046" s="22" t="s">
        <v>1574</v>
      </c>
      <c r="H2046" s="22" t="s">
        <v>1540</v>
      </c>
      <c r="I2046" s="22" t="s">
        <v>1545</v>
      </c>
      <c r="J2046" s="22" t="s">
        <v>1543</v>
      </c>
      <c r="K2046" s="20" t="str">
        <f>IF(Tabela813[[#This Row],[C]]&lt;&gt;"",IF(Tabela813[[#This Row],[RED]]&lt;&gt;"",(Tabela813[[#This Row],[RED]] &amp; "."),"") &amp; CONCATENATE(Tabela813[[#This Row],[C]],".",Tabela813[[#This Row],[O]],".",Tabela813[[#This Row],[E]],".",Tabela813[[#This Row],[D1]],".",Tabela813[[#This Row],[D2]],".",Tabela813[[#This Row],[D3]],".",Tabela813[[#This Row],[T]],".",Tabela813[[#This Row],[D4]]),"")</f>
        <v>7.1.3.1.53.0.8.00</v>
      </c>
      <c r="L2046" s="23" t="s">
        <v>2461</v>
      </c>
      <c r="M2046" s="20" t="str">
        <f t="shared" si="42"/>
        <v>A</v>
      </c>
      <c r="N2046" s="20">
        <f>IF(VALUE(Tabela813[[#This Row],[RED]]) &gt; 0,1,0) + IF(VALUE(J2046)&gt;0,8,IF(VALUE(I2046)&gt;0,7,IF(VALUE(H2046)&gt;0,6,IF(VALUE(G2046)&gt;0,5,IF(VALUE(F2046)&gt;0,4,IF(VALUE(E2046)&gt;0,3,IF(VALUE(D2046)&gt;0,2,1)))))))</f>
        <v>7</v>
      </c>
      <c r="O2046" s="22" t="s">
        <v>55</v>
      </c>
      <c r="P2046" s="1" t="s">
        <v>115</v>
      </c>
      <c r="Q2046" s="1"/>
      <c r="R2046" s="39"/>
      <c r="S2046" s="154" t="s">
        <v>158</v>
      </c>
      <c r="T2046" s="7" t="str">
        <f>Tabela813[[#This Row],[NR]]&amp;" - "&amp;Tabela813[[#This Row],[Especificação]]</f>
        <v>7.1.3.1.53.0.8.00 - Contribuição de Melhoria para Pavimentação e Obras Complementares - Juros de Mora da Dívida Ativa - Intra OFSS</v>
      </c>
    </row>
    <row r="2047" spans="1:20" x14ac:dyDescent="0.25">
      <c r="A2047" s="179"/>
      <c r="B2047" s="51"/>
      <c r="C2047" s="22" t="s">
        <v>1544</v>
      </c>
      <c r="D2047" s="22" t="s">
        <v>1537</v>
      </c>
      <c r="E2047" s="22" t="s">
        <v>1538</v>
      </c>
      <c r="F2047" s="22" t="s">
        <v>1537</v>
      </c>
      <c r="G2047" s="22" t="s">
        <v>1553</v>
      </c>
      <c r="H2047" s="22" t="s">
        <v>1540</v>
      </c>
      <c r="I2047" s="22" t="s">
        <v>1540</v>
      </c>
      <c r="J2047" s="22" t="s">
        <v>1543</v>
      </c>
      <c r="K2047" s="20" t="str">
        <f>IF(Tabela813[[#This Row],[C]]&lt;&gt;"",IF(Tabela813[[#This Row],[RED]]&lt;&gt;"",(Tabela813[[#This Row],[RED]] &amp; "."),"") &amp; CONCATENATE(Tabela813[[#This Row],[C]],".",Tabela813[[#This Row],[O]],".",Tabela813[[#This Row],[E]],".",Tabela813[[#This Row],[D1]],".",Tabela813[[#This Row],[D2]],".",Tabela813[[#This Row],[D3]],".",Tabela813[[#This Row],[T]],".",Tabela813[[#This Row],[D4]]),"")</f>
        <v>7.1.3.1.99.0.0.00</v>
      </c>
      <c r="L2047" s="23" t="s">
        <v>2462</v>
      </c>
      <c r="M2047" s="20" t="str">
        <f t="shared" si="42"/>
        <v>S</v>
      </c>
      <c r="N2047" s="20">
        <f>IF(VALUE(Tabela813[[#This Row],[RED]]) &gt; 0,1,0) + IF(VALUE(J2047)&gt;0,8,IF(VALUE(I2047)&gt;0,7,IF(VALUE(H2047)&gt;0,6,IF(VALUE(G2047)&gt;0,5,IF(VALUE(F2047)&gt;0,4,IF(VALUE(E2047)&gt;0,3,IF(VALUE(D2047)&gt;0,2,1)))))))</f>
        <v>5</v>
      </c>
      <c r="O2047" s="22" t="s">
        <v>51</v>
      </c>
      <c r="P2047" s="1" t="s">
        <v>117</v>
      </c>
      <c r="Q2047" s="1"/>
      <c r="R2047" s="39"/>
      <c r="S2047" s="154" t="s">
        <v>158</v>
      </c>
      <c r="T2047" s="7" t="str">
        <f>Tabela813[[#This Row],[NR]]&amp;" - "&amp;Tabela813[[#This Row],[Especificação]]</f>
        <v>7.1.3.1.99.0.0.00 - Outras Contribuições de Melhoria - Intra OFSS</v>
      </c>
    </row>
    <row r="2048" spans="1:20" x14ac:dyDescent="0.25">
      <c r="A2048" s="179"/>
      <c r="B2048" s="51"/>
      <c r="C2048" s="22" t="s">
        <v>1544</v>
      </c>
      <c r="D2048" s="22" t="s">
        <v>1537</v>
      </c>
      <c r="E2048" s="22" t="s">
        <v>1538</v>
      </c>
      <c r="F2048" s="22" t="s">
        <v>1537</v>
      </c>
      <c r="G2048" s="22" t="s">
        <v>1553</v>
      </c>
      <c r="H2048" s="22" t="s">
        <v>1540</v>
      </c>
      <c r="I2048" s="22" t="s">
        <v>1537</v>
      </c>
      <c r="J2048" s="22" t="s">
        <v>1543</v>
      </c>
      <c r="K2048" s="20" t="str">
        <f>IF(Tabela813[[#This Row],[C]]&lt;&gt;"",IF(Tabela813[[#This Row],[RED]]&lt;&gt;"",(Tabela813[[#This Row],[RED]] &amp; "."),"") &amp; CONCATENATE(Tabela813[[#This Row],[C]],".",Tabela813[[#This Row],[O]],".",Tabela813[[#This Row],[E]],".",Tabela813[[#This Row],[D1]],".",Tabela813[[#This Row],[D2]],".",Tabela813[[#This Row],[D3]],".",Tabela813[[#This Row],[T]],".",Tabela813[[#This Row],[D4]]),"")</f>
        <v>7.1.3.1.99.0.1.00</v>
      </c>
      <c r="L2048" s="23" t="s">
        <v>955</v>
      </c>
      <c r="M2048" s="20" t="str">
        <f t="shared" si="42"/>
        <v>A</v>
      </c>
      <c r="N2048" s="20">
        <f>IF(VALUE(Tabela813[[#This Row],[RED]]) &gt; 0,1,0) + IF(VALUE(J2048)&gt;0,8,IF(VALUE(I2048)&gt;0,7,IF(VALUE(H2048)&gt;0,6,IF(VALUE(G2048)&gt;0,5,IF(VALUE(F2048)&gt;0,4,IF(VALUE(E2048)&gt;0,3,IF(VALUE(D2048)&gt;0,2,1)))))))</f>
        <v>7</v>
      </c>
      <c r="O2048" s="22" t="s">
        <v>51</v>
      </c>
      <c r="P2048" s="1" t="s">
        <v>117</v>
      </c>
      <c r="Q2048" s="1"/>
      <c r="R2048" s="39"/>
      <c r="S2048" s="154" t="s">
        <v>158</v>
      </c>
      <c r="T2048" s="7" t="str">
        <f>Tabela813[[#This Row],[NR]]&amp;" - "&amp;Tabela813[[#This Row],[Especificação]]</f>
        <v>7.1.3.1.99.0.1.00 - Outras Contribuições de Melhoria - Principal</v>
      </c>
    </row>
    <row r="2049" spans="1:20" x14ac:dyDescent="0.25">
      <c r="A2049" s="179"/>
      <c r="B2049" s="51"/>
      <c r="C2049" s="22" t="s">
        <v>1544</v>
      </c>
      <c r="D2049" s="22" t="s">
        <v>1537</v>
      </c>
      <c r="E2049" s="22" t="s">
        <v>1538</v>
      </c>
      <c r="F2049" s="22" t="s">
        <v>1537</v>
      </c>
      <c r="G2049" s="22" t="s">
        <v>1553</v>
      </c>
      <c r="H2049" s="22" t="s">
        <v>1540</v>
      </c>
      <c r="I2049" s="22" t="s">
        <v>1546</v>
      </c>
      <c r="J2049" s="22" t="s">
        <v>1543</v>
      </c>
      <c r="K2049" s="20" t="str">
        <f>IF(Tabela813[[#This Row],[C]]&lt;&gt;"",IF(Tabela813[[#This Row],[RED]]&lt;&gt;"",(Tabela813[[#This Row],[RED]] &amp; "."),"") &amp; CONCATENATE(Tabela813[[#This Row],[C]],".",Tabela813[[#This Row],[O]],".",Tabela813[[#This Row],[E]],".",Tabela813[[#This Row],[D1]],".",Tabela813[[#This Row],[D2]],".",Tabela813[[#This Row],[D3]],".",Tabela813[[#This Row],[T]],".",Tabela813[[#This Row],[D4]]),"")</f>
        <v>7.1.3.1.99.0.2.00</v>
      </c>
      <c r="L2049" s="23" t="s">
        <v>956</v>
      </c>
      <c r="M2049" s="20" t="str">
        <f t="shared" si="42"/>
        <v>A</v>
      </c>
      <c r="N2049" s="20">
        <f>IF(VALUE(Tabela813[[#This Row],[RED]]) &gt; 0,1,0) + IF(VALUE(J2049)&gt;0,8,IF(VALUE(I2049)&gt;0,7,IF(VALUE(H2049)&gt;0,6,IF(VALUE(G2049)&gt;0,5,IF(VALUE(F2049)&gt;0,4,IF(VALUE(E2049)&gt;0,3,IF(VALUE(D2049)&gt;0,2,1)))))))</f>
        <v>7</v>
      </c>
      <c r="O2049" s="22" t="s">
        <v>51</v>
      </c>
      <c r="P2049" s="1" t="s">
        <v>117</v>
      </c>
      <c r="Q2049" s="1"/>
      <c r="R2049" s="39"/>
      <c r="S2049" s="154" t="s">
        <v>158</v>
      </c>
      <c r="T2049" s="7" t="str">
        <f>Tabela813[[#This Row],[NR]]&amp;" - "&amp;Tabela813[[#This Row],[Especificação]]</f>
        <v>7.1.3.1.99.0.2.00 - Outras Contribuições de Melhoria - Multas e Juros de Mora</v>
      </c>
    </row>
    <row r="2050" spans="1:20" x14ac:dyDescent="0.25">
      <c r="A2050" s="179"/>
      <c r="B2050" s="51"/>
      <c r="C2050" s="22" t="s">
        <v>1544</v>
      </c>
      <c r="D2050" s="22" t="s">
        <v>1537</v>
      </c>
      <c r="E2050" s="22" t="s">
        <v>1538</v>
      </c>
      <c r="F2050" s="22" t="s">
        <v>1537</v>
      </c>
      <c r="G2050" s="22" t="s">
        <v>1553</v>
      </c>
      <c r="H2050" s="22" t="s">
        <v>1540</v>
      </c>
      <c r="I2050" s="22" t="s">
        <v>1538</v>
      </c>
      <c r="J2050" s="22" t="s">
        <v>1543</v>
      </c>
      <c r="K2050" s="20" t="str">
        <f>IF(Tabela813[[#This Row],[C]]&lt;&gt;"",IF(Tabela813[[#This Row],[RED]]&lt;&gt;"",(Tabela813[[#This Row],[RED]] &amp; "."),"") &amp; CONCATENATE(Tabela813[[#This Row],[C]],".",Tabela813[[#This Row],[O]],".",Tabela813[[#This Row],[E]],".",Tabela813[[#This Row],[D1]],".",Tabela813[[#This Row],[D2]],".",Tabela813[[#This Row],[D3]],".",Tabela813[[#This Row],[T]],".",Tabela813[[#This Row],[D4]]),"")</f>
        <v>7.1.3.1.99.0.3.00</v>
      </c>
      <c r="L2050" s="23" t="s">
        <v>957</v>
      </c>
      <c r="M2050" s="20" t="str">
        <f t="shared" si="42"/>
        <v>A</v>
      </c>
      <c r="N2050" s="20">
        <f>IF(VALUE(Tabela813[[#This Row],[RED]]) &gt; 0,1,0) + IF(VALUE(J2050)&gt;0,8,IF(VALUE(I2050)&gt;0,7,IF(VALUE(H2050)&gt;0,6,IF(VALUE(G2050)&gt;0,5,IF(VALUE(F2050)&gt;0,4,IF(VALUE(E2050)&gt;0,3,IF(VALUE(D2050)&gt;0,2,1)))))))</f>
        <v>7</v>
      </c>
      <c r="O2050" s="22" t="s">
        <v>51</v>
      </c>
      <c r="P2050" s="1" t="s">
        <v>117</v>
      </c>
      <c r="Q2050" s="1"/>
      <c r="R2050" s="39"/>
      <c r="S2050" s="154" t="s">
        <v>158</v>
      </c>
      <c r="T2050" s="7" t="str">
        <f>Tabela813[[#This Row],[NR]]&amp;" - "&amp;Tabela813[[#This Row],[Especificação]]</f>
        <v>7.1.3.1.99.0.3.00 - Outras Contribuições de Melhoria - Dívida Ativa</v>
      </c>
    </row>
    <row r="2051" spans="1:20" ht="30" x14ac:dyDescent="0.25">
      <c r="A2051" s="179"/>
      <c r="B2051" s="51"/>
      <c r="C2051" s="22" t="s">
        <v>1544</v>
      </c>
      <c r="D2051" s="22" t="s">
        <v>1537</v>
      </c>
      <c r="E2051" s="22" t="s">
        <v>1538</v>
      </c>
      <c r="F2051" s="22" t="s">
        <v>1537</v>
      </c>
      <c r="G2051" s="22" t="s">
        <v>1553</v>
      </c>
      <c r="H2051" s="22" t="s">
        <v>1540</v>
      </c>
      <c r="I2051" s="22" t="s">
        <v>1547</v>
      </c>
      <c r="J2051" s="22" t="s">
        <v>1543</v>
      </c>
      <c r="K2051" s="20" t="str">
        <f>IF(Tabela813[[#This Row],[C]]&lt;&gt;"",IF(Tabela813[[#This Row],[RED]]&lt;&gt;"",(Tabela813[[#This Row],[RED]] &amp; "."),"") &amp; CONCATENATE(Tabela813[[#This Row],[C]],".",Tabela813[[#This Row],[O]],".",Tabela813[[#This Row],[E]],".",Tabela813[[#This Row],[D1]],".",Tabela813[[#This Row],[D2]],".",Tabela813[[#This Row],[D3]],".",Tabela813[[#This Row],[T]],".",Tabela813[[#This Row],[D4]]),"")</f>
        <v>7.1.3.1.99.0.4.00</v>
      </c>
      <c r="L2051" s="23" t="s">
        <v>958</v>
      </c>
      <c r="M2051" s="20" t="str">
        <f t="shared" si="42"/>
        <v>A</v>
      </c>
      <c r="N2051" s="20">
        <f>IF(VALUE(Tabela813[[#This Row],[RED]]) &gt; 0,1,0) + IF(VALUE(J2051)&gt;0,8,IF(VALUE(I2051)&gt;0,7,IF(VALUE(H2051)&gt;0,6,IF(VALUE(G2051)&gt;0,5,IF(VALUE(F2051)&gt;0,4,IF(VALUE(E2051)&gt;0,3,IF(VALUE(D2051)&gt;0,2,1)))))))</f>
        <v>7</v>
      </c>
      <c r="O2051" s="22" t="s">
        <v>51</v>
      </c>
      <c r="P2051" s="1" t="s">
        <v>117</v>
      </c>
      <c r="Q2051" s="1"/>
      <c r="R2051" s="39"/>
      <c r="S2051" s="154" t="s">
        <v>158</v>
      </c>
      <c r="T2051" s="7" t="str">
        <f>Tabela813[[#This Row],[NR]]&amp;" - "&amp;Tabela813[[#This Row],[Especificação]]</f>
        <v>7.1.3.1.99.0.4.00 - Outras Contribuições de Melhoria - Dívida Ativa - Multas e Juros de Mora da Dívida Ativa</v>
      </c>
    </row>
    <row r="2052" spans="1:20" x14ac:dyDescent="0.25">
      <c r="A2052" s="179"/>
      <c r="B2052" s="51"/>
      <c r="C2052" s="22" t="s">
        <v>1544</v>
      </c>
      <c r="D2052" s="22" t="s">
        <v>1537</v>
      </c>
      <c r="E2052" s="22" t="s">
        <v>1538</v>
      </c>
      <c r="F2052" s="22" t="s">
        <v>1537</v>
      </c>
      <c r="G2052" s="22" t="s">
        <v>1553</v>
      </c>
      <c r="H2052" s="22" t="s">
        <v>1540</v>
      </c>
      <c r="I2052" s="22" t="s">
        <v>1548</v>
      </c>
      <c r="J2052" s="22" t="s">
        <v>1543</v>
      </c>
      <c r="K2052" s="20" t="str">
        <f>IF(Tabela813[[#This Row],[C]]&lt;&gt;"",IF(Tabela813[[#This Row],[RED]]&lt;&gt;"",(Tabela813[[#This Row],[RED]] &amp; "."),"") &amp; CONCATENATE(Tabela813[[#This Row],[C]],".",Tabela813[[#This Row],[O]],".",Tabela813[[#This Row],[E]],".",Tabela813[[#This Row],[D1]],".",Tabela813[[#This Row],[D2]],".",Tabela813[[#This Row],[D3]],".",Tabela813[[#This Row],[T]],".",Tabela813[[#This Row],[D4]]),"")</f>
        <v>7.1.3.1.99.0.5.00</v>
      </c>
      <c r="L2052" s="23" t="s">
        <v>959</v>
      </c>
      <c r="M2052" s="20" t="str">
        <f t="shared" si="42"/>
        <v>A</v>
      </c>
      <c r="N2052" s="20">
        <f>IF(VALUE(Tabela813[[#This Row],[RED]]) &gt; 0,1,0) + IF(VALUE(J2052)&gt;0,8,IF(VALUE(I2052)&gt;0,7,IF(VALUE(H2052)&gt;0,6,IF(VALUE(G2052)&gt;0,5,IF(VALUE(F2052)&gt;0,4,IF(VALUE(E2052)&gt;0,3,IF(VALUE(D2052)&gt;0,2,1)))))))</f>
        <v>7</v>
      </c>
      <c r="O2052" s="22" t="s">
        <v>51</v>
      </c>
      <c r="P2052" s="1" t="s">
        <v>117</v>
      </c>
      <c r="Q2052" s="1"/>
      <c r="R2052" s="39"/>
      <c r="S2052" s="154" t="s">
        <v>158</v>
      </c>
      <c r="T2052" s="7" t="str">
        <f>Tabela813[[#This Row],[NR]]&amp;" - "&amp;Tabela813[[#This Row],[Especificação]]</f>
        <v>7.1.3.1.99.0.5.00 - Outras Contribuições de Melhoria - Multas</v>
      </c>
    </row>
    <row r="2053" spans="1:20" x14ac:dyDescent="0.25">
      <c r="A2053" s="179"/>
      <c r="B2053" s="51"/>
      <c r="C2053" s="22" t="s">
        <v>1544</v>
      </c>
      <c r="D2053" s="22" t="s">
        <v>1537</v>
      </c>
      <c r="E2053" s="22" t="s">
        <v>1538</v>
      </c>
      <c r="F2053" s="22" t="s">
        <v>1537</v>
      </c>
      <c r="G2053" s="22" t="s">
        <v>1553</v>
      </c>
      <c r="H2053" s="22" t="s">
        <v>1540</v>
      </c>
      <c r="I2053" s="22" t="s">
        <v>1542</v>
      </c>
      <c r="J2053" s="22" t="s">
        <v>1543</v>
      </c>
      <c r="K2053" s="20" t="str">
        <f>IF(Tabela813[[#This Row],[C]]&lt;&gt;"",IF(Tabela813[[#This Row],[RED]]&lt;&gt;"",(Tabela813[[#This Row],[RED]] &amp; "."),"") &amp; CONCATENATE(Tabela813[[#This Row],[C]],".",Tabela813[[#This Row],[O]],".",Tabela813[[#This Row],[E]],".",Tabela813[[#This Row],[D1]],".",Tabela813[[#This Row],[D2]],".",Tabela813[[#This Row],[D3]],".",Tabela813[[#This Row],[T]],".",Tabela813[[#This Row],[D4]]),"")</f>
        <v>7.1.3.1.99.0.6.00</v>
      </c>
      <c r="L2053" s="23" t="s">
        <v>960</v>
      </c>
      <c r="M2053" s="20" t="str">
        <f t="shared" si="42"/>
        <v>A</v>
      </c>
      <c r="N2053" s="20">
        <f>IF(VALUE(Tabela813[[#This Row],[RED]]) &gt; 0,1,0) + IF(VALUE(J2053)&gt;0,8,IF(VALUE(I2053)&gt;0,7,IF(VALUE(H2053)&gt;0,6,IF(VALUE(G2053)&gt;0,5,IF(VALUE(F2053)&gt;0,4,IF(VALUE(E2053)&gt;0,3,IF(VALUE(D2053)&gt;0,2,1)))))))</f>
        <v>7</v>
      </c>
      <c r="O2053" s="22" t="s">
        <v>51</v>
      </c>
      <c r="P2053" s="1" t="s">
        <v>117</v>
      </c>
      <c r="Q2053" s="1"/>
      <c r="R2053" s="39"/>
      <c r="S2053" s="154" t="s">
        <v>158</v>
      </c>
      <c r="T2053" s="7" t="str">
        <f>Tabela813[[#This Row],[NR]]&amp;" - "&amp;Tabela813[[#This Row],[Especificação]]</f>
        <v>7.1.3.1.99.0.6.00 - Outras Contribuições de Melhoria - Juros de Mora</v>
      </c>
    </row>
    <row r="2054" spans="1:20" x14ac:dyDescent="0.25">
      <c r="A2054" s="179"/>
      <c r="B2054" s="51"/>
      <c r="C2054" s="22" t="s">
        <v>1544</v>
      </c>
      <c r="D2054" s="22" t="s">
        <v>1537</v>
      </c>
      <c r="E2054" s="22" t="s">
        <v>1538</v>
      </c>
      <c r="F2054" s="22" t="s">
        <v>1537</v>
      </c>
      <c r="G2054" s="22" t="s">
        <v>1553</v>
      </c>
      <c r="H2054" s="22" t="s">
        <v>1540</v>
      </c>
      <c r="I2054" s="22" t="s">
        <v>1544</v>
      </c>
      <c r="J2054" s="22" t="s">
        <v>1543</v>
      </c>
      <c r="K2054" s="20" t="str">
        <f>IF(Tabela813[[#This Row],[C]]&lt;&gt;"",IF(Tabela813[[#This Row],[RED]]&lt;&gt;"",(Tabela813[[#This Row],[RED]] &amp; "."),"") &amp; CONCATENATE(Tabela813[[#This Row],[C]],".",Tabela813[[#This Row],[O]],".",Tabela813[[#This Row],[E]],".",Tabela813[[#This Row],[D1]],".",Tabela813[[#This Row],[D2]],".",Tabela813[[#This Row],[D3]],".",Tabela813[[#This Row],[T]],".",Tabela813[[#This Row],[D4]]),"")</f>
        <v>7.1.3.1.99.0.7.00</v>
      </c>
      <c r="L2054" s="23" t="s">
        <v>961</v>
      </c>
      <c r="M2054" s="20" t="str">
        <f t="shared" si="42"/>
        <v>A</v>
      </c>
      <c r="N2054" s="20">
        <f>IF(VALUE(Tabela813[[#This Row],[RED]]) &gt; 0,1,0) + IF(VALUE(J2054)&gt;0,8,IF(VALUE(I2054)&gt;0,7,IF(VALUE(H2054)&gt;0,6,IF(VALUE(G2054)&gt;0,5,IF(VALUE(F2054)&gt;0,4,IF(VALUE(E2054)&gt;0,3,IF(VALUE(D2054)&gt;0,2,1)))))))</f>
        <v>7</v>
      </c>
      <c r="O2054" s="22" t="s">
        <v>51</v>
      </c>
      <c r="P2054" s="1" t="s">
        <v>117</v>
      </c>
      <c r="Q2054" s="1"/>
      <c r="R2054" s="39"/>
      <c r="S2054" s="154" t="s">
        <v>158</v>
      </c>
      <c r="T2054" s="7" t="str">
        <f>Tabela813[[#This Row],[NR]]&amp;" - "&amp;Tabela813[[#This Row],[Especificação]]</f>
        <v>7.1.3.1.99.0.7.00 - Outras Contribuições de Melhoria - Dívida Ativa - Multas da Dívida Ativa</v>
      </c>
    </row>
    <row r="2055" spans="1:20" x14ac:dyDescent="0.25">
      <c r="A2055" s="179"/>
      <c r="B2055" s="51"/>
      <c r="C2055" s="22" t="s">
        <v>1544</v>
      </c>
      <c r="D2055" s="22" t="s">
        <v>1537</v>
      </c>
      <c r="E2055" s="22" t="s">
        <v>1538</v>
      </c>
      <c r="F2055" s="22" t="s">
        <v>1537</v>
      </c>
      <c r="G2055" s="22" t="s">
        <v>1553</v>
      </c>
      <c r="H2055" s="22" t="s">
        <v>1540</v>
      </c>
      <c r="I2055" s="22" t="s">
        <v>1545</v>
      </c>
      <c r="J2055" s="22" t="s">
        <v>1543</v>
      </c>
      <c r="K2055" s="20" t="str">
        <f>IF(Tabela813[[#This Row],[C]]&lt;&gt;"",IF(Tabela813[[#This Row],[RED]]&lt;&gt;"",(Tabela813[[#This Row],[RED]] &amp; "."),"") &amp; CONCATENATE(Tabela813[[#This Row],[C]],".",Tabela813[[#This Row],[O]],".",Tabela813[[#This Row],[E]],".",Tabela813[[#This Row],[D1]],".",Tabela813[[#This Row],[D2]],".",Tabela813[[#This Row],[D3]],".",Tabela813[[#This Row],[T]],".",Tabela813[[#This Row],[D4]]),"")</f>
        <v>7.1.3.1.99.0.8.00</v>
      </c>
      <c r="L2055" s="23" t="s">
        <v>962</v>
      </c>
      <c r="M2055" s="20" t="str">
        <f t="shared" si="42"/>
        <v>A</v>
      </c>
      <c r="N2055" s="20">
        <f>IF(VALUE(Tabela813[[#This Row],[RED]]) &gt; 0,1,0) + IF(VALUE(J2055)&gt;0,8,IF(VALUE(I2055)&gt;0,7,IF(VALUE(H2055)&gt;0,6,IF(VALUE(G2055)&gt;0,5,IF(VALUE(F2055)&gt;0,4,IF(VALUE(E2055)&gt;0,3,IF(VALUE(D2055)&gt;0,2,1)))))))</f>
        <v>7</v>
      </c>
      <c r="O2055" s="22" t="s">
        <v>51</v>
      </c>
      <c r="P2055" s="1" t="s">
        <v>117</v>
      </c>
      <c r="Q2055" s="1"/>
      <c r="R2055" s="39"/>
      <c r="S2055" s="154" t="s">
        <v>158</v>
      </c>
      <c r="T2055" s="7" t="str">
        <f>Tabela813[[#This Row],[NR]]&amp;" - "&amp;Tabela813[[#This Row],[Especificação]]</f>
        <v>7.1.3.1.99.0.8.00 - Outras Contribuições de Melhoria - Juros de Mora da Dívida Ativa</v>
      </c>
    </row>
    <row r="2056" spans="1:20" ht="45" x14ac:dyDescent="0.25">
      <c r="A2056" s="179"/>
      <c r="B2056" s="51"/>
      <c r="C2056" s="22" t="s">
        <v>1544</v>
      </c>
      <c r="D2056" s="22" t="s">
        <v>1546</v>
      </c>
      <c r="E2056" s="22" t="s">
        <v>1540</v>
      </c>
      <c r="F2056" s="22" t="s">
        <v>1540</v>
      </c>
      <c r="G2056" s="22" t="s">
        <v>1543</v>
      </c>
      <c r="H2056" s="22" t="s">
        <v>1540</v>
      </c>
      <c r="I2056" s="22" t="s">
        <v>1540</v>
      </c>
      <c r="J2056" s="22" t="s">
        <v>1543</v>
      </c>
      <c r="K2056" s="20" t="str">
        <f>IF(Tabela813[[#This Row],[C]]&lt;&gt;"",IF(Tabela813[[#This Row],[RED]]&lt;&gt;"",(Tabela813[[#This Row],[RED]] &amp; "."),"") &amp; CONCATENATE(Tabela813[[#This Row],[C]],".",Tabela813[[#This Row],[O]],".",Tabela813[[#This Row],[E]],".",Tabela813[[#This Row],[D1]],".",Tabela813[[#This Row],[D2]],".",Tabela813[[#This Row],[D3]],".",Tabela813[[#This Row],[T]],".",Tabela813[[#This Row],[D4]]),"")</f>
        <v>7.2.0.0.00.0.0.00</v>
      </c>
      <c r="L2056" s="23" t="s">
        <v>2463</v>
      </c>
      <c r="M2056" s="20" t="str">
        <f t="shared" si="42"/>
        <v>S</v>
      </c>
      <c r="N2056" s="20">
        <f>IF(VALUE(Tabela813[[#This Row],[RED]]) &gt; 0,1,0) + IF(VALUE(J2056)&gt;0,8,IF(VALUE(I2056)&gt;0,7,IF(VALUE(H2056)&gt;0,6,IF(VALUE(G2056)&gt;0,5,IF(VALUE(F2056)&gt;0,4,IF(VALUE(E2056)&gt;0,3,IF(VALUE(D2056)&gt;0,2,1)))))))</f>
        <v>2</v>
      </c>
      <c r="O2056" s="22" t="s">
        <v>45</v>
      </c>
      <c r="P2056" s="1" t="s">
        <v>4134</v>
      </c>
      <c r="Q2056" s="1"/>
      <c r="R2056" s="39"/>
      <c r="S2056" s="154" t="s">
        <v>158</v>
      </c>
      <c r="T2056" s="7" t="str">
        <f>Tabela813[[#This Row],[NR]]&amp;" - "&amp;Tabela813[[#This Row],[Especificação]]</f>
        <v>7.2.0.0.00.0.0.00 - Contribuições - Intra OFSS</v>
      </c>
    </row>
    <row r="2057" spans="1:20" x14ac:dyDescent="0.25">
      <c r="A2057" s="179"/>
      <c r="B2057" s="51"/>
      <c r="C2057" s="22" t="s">
        <v>1544</v>
      </c>
      <c r="D2057" s="22" t="s">
        <v>1546</v>
      </c>
      <c r="E2057" s="22" t="s">
        <v>1537</v>
      </c>
      <c r="F2057" s="22" t="s">
        <v>1540</v>
      </c>
      <c r="G2057" s="22" t="s">
        <v>1543</v>
      </c>
      <c r="H2057" s="22" t="s">
        <v>1540</v>
      </c>
      <c r="I2057" s="22" t="s">
        <v>1540</v>
      </c>
      <c r="J2057" s="22" t="s">
        <v>1543</v>
      </c>
      <c r="K2057" s="20" t="str">
        <f>IF(Tabela813[[#This Row],[C]]&lt;&gt;"",IF(Tabela813[[#This Row],[RED]]&lt;&gt;"",(Tabela813[[#This Row],[RED]] &amp; "."),"") &amp; CONCATENATE(Tabela813[[#This Row],[C]],".",Tabela813[[#This Row],[O]],".",Tabela813[[#This Row],[E]],".",Tabela813[[#This Row],[D1]],".",Tabela813[[#This Row],[D2]],".",Tabela813[[#This Row],[D3]],".",Tabela813[[#This Row],[T]],".",Tabela813[[#This Row],[D4]]),"")</f>
        <v>7.2.1.0.00.0.0.00</v>
      </c>
      <c r="L2057" s="23" t="s">
        <v>2464</v>
      </c>
      <c r="M2057" s="20" t="str">
        <f t="shared" si="42"/>
        <v>S</v>
      </c>
      <c r="N2057" s="20">
        <f>IF(VALUE(Tabela813[[#This Row],[RED]]) &gt; 0,1,0) + IF(VALUE(J2057)&gt;0,8,IF(VALUE(I2057)&gt;0,7,IF(VALUE(H2057)&gt;0,6,IF(VALUE(G2057)&gt;0,5,IF(VALUE(F2057)&gt;0,4,IF(VALUE(E2057)&gt;0,3,IF(VALUE(D2057)&gt;0,2,1)))))))</f>
        <v>3</v>
      </c>
      <c r="O2057" s="22" t="s">
        <v>45</v>
      </c>
      <c r="P2057" s="1" t="s">
        <v>120</v>
      </c>
      <c r="Q2057" s="1"/>
      <c r="R2057" s="39"/>
      <c r="S2057" s="154" t="s">
        <v>158</v>
      </c>
      <c r="T2057" s="7" t="str">
        <f>Tabela813[[#This Row],[NR]]&amp;" - "&amp;Tabela813[[#This Row],[Especificação]]</f>
        <v>7.2.1.0.00.0.0.00 - Contribuições Sociais - Intra OFSS</v>
      </c>
    </row>
    <row r="2058" spans="1:20" ht="30" x14ac:dyDescent="0.25">
      <c r="A2058" s="179"/>
      <c r="B2058" s="51"/>
      <c r="C2058" s="22" t="s">
        <v>1544</v>
      </c>
      <c r="D2058" s="22" t="s">
        <v>1546</v>
      </c>
      <c r="E2058" s="22" t="s">
        <v>1537</v>
      </c>
      <c r="F2058" s="22" t="s">
        <v>1548</v>
      </c>
      <c r="G2058" s="22" t="s">
        <v>1543</v>
      </c>
      <c r="H2058" s="22" t="s">
        <v>1540</v>
      </c>
      <c r="I2058" s="22" t="s">
        <v>1540</v>
      </c>
      <c r="J2058" s="22" t="s">
        <v>1543</v>
      </c>
      <c r="K2058" s="20" t="str">
        <f>IF(Tabela813[[#This Row],[C]]&lt;&gt;"",IF(Tabela813[[#This Row],[RED]]&lt;&gt;"",(Tabela813[[#This Row],[RED]] &amp; "."),"") &amp; CONCATENATE(Tabela813[[#This Row],[C]],".",Tabela813[[#This Row],[O]],".",Tabela813[[#This Row],[E]],".",Tabela813[[#This Row],[D1]],".",Tabela813[[#This Row],[D2]],".",Tabela813[[#This Row],[D3]],".",Tabela813[[#This Row],[T]],".",Tabela813[[#This Row],[D4]]),"")</f>
        <v>7.2.1.5.00.0.0.00</v>
      </c>
      <c r="L2058" s="23" t="s">
        <v>3947</v>
      </c>
      <c r="M2058" s="20" t="str">
        <f t="shared" si="42"/>
        <v>S</v>
      </c>
      <c r="N2058" s="20">
        <f>IF(VALUE(Tabela813[[#This Row],[RED]]) &gt; 0,1,0) + IF(VALUE(J2058)&gt;0,8,IF(VALUE(I2058)&gt;0,7,IF(VALUE(H2058)&gt;0,6,IF(VALUE(G2058)&gt;0,5,IF(VALUE(F2058)&gt;0,4,IF(VALUE(E2058)&gt;0,3,IF(VALUE(D2058)&gt;0,2,1)))))))</f>
        <v>4</v>
      </c>
      <c r="O2058" s="22" t="s">
        <v>45</v>
      </c>
      <c r="P2058" s="1" t="s">
        <v>121</v>
      </c>
      <c r="Q2058" s="1"/>
      <c r="R2058" s="39"/>
      <c r="S2058" s="154" t="s">
        <v>158</v>
      </c>
      <c r="T2058" s="7" t="str">
        <f>Tabela813[[#This Row],[NR]]&amp;" - "&amp;Tabela813[[#This Row],[Especificação]]</f>
        <v>7.2.1.5.00.0.0.00 - Contribuições para Regimes Próprios de Previdência e Sistema de Proteção Social - Intra OFSS</v>
      </c>
    </row>
    <row r="2059" spans="1:20" ht="30" x14ac:dyDescent="0.25">
      <c r="A2059" s="179"/>
      <c r="B2059" s="51"/>
      <c r="C2059" s="22" t="s">
        <v>1544</v>
      </c>
      <c r="D2059" s="22" t="s">
        <v>1546</v>
      </c>
      <c r="E2059" s="22" t="s">
        <v>1537</v>
      </c>
      <c r="F2059" s="22" t="s">
        <v>1548</v>
      </c>
      <c r="G2059" s="22" t="s">
        <v>1541</v>
      </c>
      <c r="H2059" s="22" t="s">
        <v>1540</v>
      </c>
      <c r="I2059" s="22" t="s">
        <v>1540</v>
      </c>
      <c r="J2059" s="22" t="s">
        <v>1543</v>
      </c>
      <c r="K2059" s="20" t="str">
        <f>IF(Tabela813[[#This Row],[C]]&lt;&gt;"",IF(Tabela813[[#This Row],[RED]]&lt;&gt;"",(Tabela813[[#This Row],[RED]] &amp; "."),"") &amp; CONCATENATE(Tabela813[[#This Row],[C]],".",Tabela813[[#This Row],[O]],".",Tabela813[[#This Row],[E]],".",Tabela813[[#This Row],[D1]],".",Tabela813[[#This Row],[D2]],".",Tabela813[[#This Row],[D3]],".",Tabela813[[#This Row],[T]],".",Tabela813[[#This Row],[D4]]),"")</f>
        <v>7.2.1.5.02.0.0.00</v>
      </c>
      <c r="L2059" s="23" t="s">
        <v>1581</v>
      </c>
      <c r="M2059" s="20" t="str">
        <f t="shared" si="42"/>
        <v>S</v>
      </c>
      <c r="N2059" s="20">
        <f>IF(VALUE(Tabela813[[#This Row],[RED]]) &gt; 0,1,0) + IF(VALUE(J2059)&gt;0,8,IF(VALUE(I2059)&gt;0,7,IF(VALUE(H2059)&gt;0,6,IF(VALUE(G2059)&gt;0,5,IF(VALUE(F2059)&gt;0,4,IF(VALUE(E2059)&gt;0,3,IF(VALUE(D2059)&gt;0,2,1)))))))</f>
        <v>5</v>
      </c>
      <c r="O2059" s="22" t="s">
        <v>51</v>
      </c>
      <c r="P2059" s="1" t="s">
        <v>137</v>
      </c>
      <c r="Q2059" s="1"/>
      <c r="R2059" s="39"/>
      <c r="S2059" s="154" t="s">
        <v>158</v>
      </c>
      <c r="T2059" s="7" t="str">
        <f>Tabela813[[#This Row],[NR]]&amp;" - "&amp;Tabela813[[#This Row],[Especificação]]</f>
        <v>7.2.1.5.02.0.0.00 - Contribuição Patronal - Servidor Civil - Intra OFSS</v>
      </c>
    </row>
    <row r="2060" spans="1:20" ht="30" x14ac:dyDescent="0.25">
      <c r="A2060" s="179"/>
      <c r="B2060" s="51"/>
      <c r="C2060" s="22" t="s">
        <v>1544</v>
      </c>
      <c r="D2060" s="22" t="s">
        <v>1546</v>
      </c>
      <c r="E2060" s="22" t="s">
        <v>1537</v>
      </c>
      <c r="F2060" s="22" t="s">
        <v>1548</v>
      </c>
      <c r="G2060" s="22" t="s">
        <v>1541</v>
      </c>
      <c r="H2060" s="22" t="s">
        <v>1537</v>
      </c>
      <c r="I2060" s="22" t="s">
        <v>1540</v>
      </c>
      <c r="J2060" s="22" t="s">
        <v>1543</v>
      </c>
      <c r="K2060" s="20" t="str">
        <f>IF(Tabela813[[#This Row],[C]]&lt;&gt;"",IF(Tabela813[[#This Row],[RED]]&lt;&gt;"",(Tabela813[[#This Row],[RED]] &amp; "."),"") &amp; CONCATENATE(Tabela813[[#This Row],[C]],".",Tabela813[[#This Row],[O]],".",Tabela813[[#This Row],[E]],".",Tabela813[[#This Row],[D1]],".",Tabela813[[#This Row],[D2]],".",Tabela813[[#This Row],[D3]],".",Tabela813[[#This Row],[T]],".",Tabela813[[#This Row],[D4]]),"")</f>
        <v>7.2.1.5.02.1.0.00</v>
      </c>
      <c r="L2060" s="23" t="s">
        <v>1582</v>
      </c>
      <c r="M2060" s="20" t="str">
        <f t="shared" si="42"/>
        <v>S</v>
      </c>
      <c r="N2060" s="20">
        <f>IF(VALUE(Tabela813[[#This Row],[RED]]) &gt; 0,1,0) + IF(VALUE(J2060)&gt;0,8,IF(VALUE(I2060)&gt;0,7,IF(VALUE(H2060)&gt;0,6,IF(VALUE(G2060)&gt;0,5,IF(VALUE(F2060)&gt;0,4,IF(VALUE(E2060)&gt;0,3,IF(VALUE(D2060)&gt;0,2,1)))))))</f>
        <v>6</v>
      </c>
      <c r="O2060" s="22" t="s">
        <v>51</v>
      </c>
      <c r="P2060" s="1" t="s">
        <v>139</v>
      </c>
      <c r="Q2060" s="1"/>
      <c r="R2060" s="39"/>
      <c r="S2060" s="154" t="s">
        <v>158</v>
      </c>
      <c r="T2060" s="7" t="str">
        <f>Tabela813[[#This Row],[NR]]&amp;" - "&amp;Tabela813[[#This Row],[Especificação]]</f>
        <v>7.2.1.5.02.1.0.00 - Contribuição Patronal - Servidor Civil Ativo - Intra OFSS</v>
      </c>
    </row>
    <row r="2061" spans="1:20" ht="30" x14ac:dyDescent="0.25">
      <c r="A2061" s="179"/>
      <c r="B2061" s="51"/>
      <c r="C2061" s="22" t="s">
        <v>1544</v>
      </c>
      <c r="D2061" s="22" t="s">
        <v>1546</v>
      </c>
      <c r="E2061" s="22" t="s">
        <v>1537</v>
      </c>
      <c r="F2061" s="22" t="s">
        <v>1548</v>
      </c>
      <c r="G2061" s="22" t="s">
        <v>1541</v>
      </c>
      <c r="H2061" s="22" t="s">
        <v>1537</v>
      </c>
      <c r="I2061" s="22" t="s">
        <v>1537</v>
      </c>
      <c r="J2061" s="22" t="s">
        <v>1543</v>
      </c>
      <c r="K2061" s="20" t="str">
        <f>IF(Tabela813[[#This Row],[C]]&lt;&gt;"",IF(Tabela813[[#This Row],[RED]]&lt;&gt;"",(Tabela813[[#This Row],[RED]] &amp; "."),"") &amp; CONCATENATE(Tabela813[[#This Row],[C]],".",Tabela813[[#This Row],[O]],".",Tabela813[[#This Row],[E]],".",Tabela813[[#This Row],[D1]],".",Tabela813[[#This Row],[D2]],".",Tabela813[[#This Row],[D3]],".",Tabela813[[#This Row],[T]],".",Tabela813[[#This Row],[D4]]),"")</f>
        <v>7.2.1.5.02.1.1.00</v>
      </c>
      <c r="L2061" s="23" t="s">
        <v>1583</v>
      </c>
      <c r="M2061" s="20" t="str">
        <f t="shared" si="42"/>
        <v>A</v>
      </c>
      <c r="N2061" s="20">
        <f>IF(VALUE(Tabela813[[#This Row],[RED]]) &gt; 0,1,0) + IF(VALUE(J2061)&gt;0,8,IF(VALUE(I2061)&gt;0,7,IF(VALUE(H2061)&gt;0,6,IF(VALUE(G2061)&gt;0,5,IF(VALUE(F2061)&gt;0,4,IF(VALUE(E2061)&gt;0,3,IF(VALUE(D2061)&gt;0,2,1)))))))</f>
        <v>7</v>
      </c>
      <c r="O2061" s="22" t="s">
        <v>51</v>
      </c>
      <c r="P2061" s="1" t="s">
        <v>139</v>
      </c>
      <c r="Q2061" s="1"/>
      <c r="R2061" s="39"/>
      <c r="S2061" s="154" t="s">
        <v>158</v>
      </c>
      <c r="T2061" s="7" t="str">
        <f>Tabela813[[#This Row],[NR]]&amp;" - "&amp;Tabela813[[#This Row],[Especificação]]</f>
        <v>7.2.1.5.02.1.1.00 - Contribuição Patronal - Servidor Civil Ativo - Principal - Intra OFSS</v>
      </c>
    </row>
    <row r="2062" spans="1:20" ht="30" x14ac:dyDescent="0.25">
      <c r="A2062" s="179"/>
      <c r="B2062" s="51"/>
      <c r="C2062" s="22" t="s">
        <v>1544</v>
      </c>
      <c r="D2062" s="22" t="s">
        <v>1546</v>
      </c>
      <c r="E2062" s="22" t="s">
        <v>1537</v>
      </c>
      <c r="F2062" s="22" t="s">
        <v>1548</v>
      </c>
      <c r="G2062" s="22" t="s">
        <v>1541</v>
      </c>
      <c r="H2062" s="22" t="s">
        <v>1537</v>
      </c>
      <c r="I2062" s="22" t="s">
        <v>1546</v>
      </c>
      <c r="J2062" s="22" t="s">
        <v>1543</v>
      </c>
      <c r="K2062" s="20" t="str">
        <f>IF(Tabela813[[#This Row],[C]]&lt;&gt;"",IF(Tabela813[[#This Row],[RED]]&lt;&gt;"",(Tabela813[[#This Row],[RED]] &amp; "."),"") &amp; CONCATENATE(Tabela813[[#This Row],[C]],".",Tabela813[[#This Row],[O]],".",Tabela813[[#This Row],[E]],".",Tabela813[[#This Row],[D1]],".",Tabela813[[#This Row],[D2]],".",Tabela813[[#This Row],[D3]],".",Tabela813[[#This Row],[T]],".",Tabela813[[#This Row],[D4]]),"")</f>
        <v>7.2.1.5.02.1.2.00</v>
      </c>
      <c r="L2062" s="23" t="s">
        <v>1584</v>
      </c>
      <c r="M2062" s="20" t="str">
        <f t="shared" si="42"/>
        <v>A</v>
      </c>
      <c r="N2062" s="20">
        <f>IF(VALUE(Tabela813[[#This Row],[RED]]) &gt; 0,1,0) + IF(VALUE(J2062)&gt;0,8,IF(VALUE(I2062)&gt;0,7,IF(VALUE(H2062)&gt;0,6,IF(VALUE(G2062)&gt;0,5,IF(VALUE(F2062)&gt;0,4,IF(VALUE(E2062)&gt;0,3,IF(VALUE(D2062)&gt;0,2,1)))))))</f>
        <v>7</v>
      </c>
      <c r="O2062" s="22" t="s">
        <v>51</v>
      </c>
      <c r="P2062" s="1" t="s">
        <v>139</v>
      </c>
      <c r="Q2062" s="1"/>
      <c r="R2062" s="39"/>
      <c r="S2062" s="154" t="s">
        <v>158</v>
      </c>
      <c r="T2062" s="7" t="str">
        <f>Tabela813[[#This Row],[NR]]&amp;" - "&amp;Tabela813[[#This Row],[Especificação]]</f>
        <v>7.2.1.5.02.1.2.00 - Contribuição Patronal - Servidor Civil Ativo - Multas e Juros de Mora - Intra OFSS</v>
      </c>
    </row>
    <row r="2063" spans="1:20" ht="30" x14ac:dyDescent="0.25">
      <c r="A2063" s="179"/>
      <c r="B2063" s="51"/>
      <c r="C2063" s="22" t="s">
        <v>1544</v>
      </c>
      <c r="D2063" s="22" t="s">
        <v>1546</v>
      </c>
      <c r="E2063" s="22" t="s">
        <v>1537</v>
      </c>
      <c r="F2063" s="22" t="s">
        <v>1548</v>
      </c>
      <c r="G2063" s="22" t="s">
        <v>1541</v>
      </c>
      <c r="H2063" s="22" t="s">
        <v>1537</v>
      </c>
      <c r="I2063" s="22" t="s">
        <v>1538</v>
      </c>
      <c r="J2063" s="22" t="s">
        <v>1543</v>
      </c>
      <c r="K2063" s="20" t="str">
        <f>IF(Tabela813[[#This Row],[C]]&lt;&gt;"",IF(Tabela813[[#This Row],[RED]]&lt;&gt;"",(Tabela813[[#This Row],[RED]] &amp; "."),"") &amp; CONCATENATE(Tabela813[[#This Row],[C]],".",Tabela813[[#This Row],[O]],".",Tabela813[[#This Row],[E]],".",Tabela813[[#This Row],[D1]],".",Tabela813[[#This Row],[D2]],".",Tabela813[[#This Row],[D3]],".",Tabela813[[#This Row],[T]],".",Tabela813[[#This Row],[D4]]),"")</f>
        <v>7.2.1.5.02.1.3.00</v>
      </c>
      <c r="L2063" s="23" t="s">
        <v>1585</v>
      </c>
      <c r="M2063" s="20" t="str">
        <f t="shared" si="42"/>
        <v>A</v>
      </c>
      <c r="N2063" s="20">
        <f>IF(VALUE(Tabela813[[#This Row],[RED]]) &gt; 0,1,0) + IF(VALUE(J2063)&gt;0,8,IF(VALUE(I2063)&gt;0,7,IF(VALUE(H2063)&gt;0,6,IF(VALUE(G2063)&gt;0,5,IF(VALUE(F2063)&gt;0,4,IF(VALUE(E2063)&gt;0,3,IF(VALUE(D2063)&gt;0,2,1)))))))</f>
        <v>7</v>
      </c>
      <c r="O2063" s="22" t="s">
        <v>51</v>
      </c>
      <c r="P2063" s="1" t="s">
        <v>139</v>
      </c>
      <c r="Q2063" s="1"/>
      <c r="R2063" s="39"/>
      <c r="S2063" s="154" t="s">
        <v>158</v>
      </c>
      <c r="T2063" s="7" t="str">
        <f>Tabela813[[#This Row],[NR]]&amp;" - "&amp;Tabela813[[#This Row],[Especificação]]</f>
        <v>7.2.1.5.02.1.3.00 - Contribuição Patronal - Servidor Civil Ativo - Dívida Ativa - Intra OFSS</v>
      </c>
    </row>
    <row r="2064" spans="1:20" ht="30" x14ac:dyDescent="0.25">
      <c r="A2064" s="179"/>
      <c r="B2064" s="51"/>
      <c r="C2064" s="22" t="s">
        <v>1544</v>
      </c>
      <c r="D2064" s="22" t="s">
        <v>1546</v>
      </c>
      <c r="E2064" s="22" t="s">
        <v>1537</v>
      </c>
      <c r="F2064" s="22" t="s">
        <v>1548</v>
      </c>
      <c r="G2064" s="22" t="s">
        <v>1541</v>
      </c>
      <c r="H2064" s="22" t="s">
        <v>1537</v>
      </c>
      <c r="I2064" s="22" t="s">
        <v>1547</v>
      </c>
      <c r="J2064" s="22" t="s">
        <v>1543</v>
      </c>
      <c r="K2064" s="20" t="str">
        <f>IF(Tabela813[[#This Row],[C]]&lt;&gt;"",IF(Tabela813[[#This Row],[RED]]&lt;&gt;"",(Tabela813[[#This Row],[RED]] &amp; "."),"") &amp; CONCATENATE(Tabela813[[#This Row],[C]],".",Tabela813[[#This Row],[O]],".",Tabela813[[#This Row],[E]],".",Tabela813[[#This Row],[D1]],".",Tabela813[[#This Row],[D2]],".",Tabela813[[#This Row],[D3]],".",Tabela813[[#This Row],[T]],".",Tabela813[[#This Row],[D4]]),"")</f>
        <v>7.2.1.5.02.1.4.00</v>
      </c>
      <c r="L2064" s="23" t="s">
        <v>1586</v>
      </c>
      <c r="M2064" s="20" t="str">
        <f t="shared" si="42"/>
        <v>A</v>
      </c>
      <c r="N2064" s="20">
        <f>IF(VALUE(Tabela813[[#This Row],[RED]]) &gt; 0,1,0) + IF(VALUE(J2064)&gt;0,8,IF(VALUE(I2064)&gt;0,7,IF(VALUE(H2064)&gt;0,6,IF(VALUE(G2064)&gt;0,5,IF(VALUE(F2064)&gt;0,4,IF(VALUE(E2064)&gt;0,3,IF(VALUE(D2064)&gt;0,2,1)))))))</f>
        <v>7</v>
      </c>
      <c r="O2064" s="22" t="s">
        <v>51</v>
      </c>
      <c r="P2064" s="1" t="s">
        <v>139</v>
      </c>
      <c r="Q2064" s="1"/>
      <c r="R2064" s="39"/>
      <c r="S2064" s="154" t="s">
        <v>158</v>
      </c>
      <c r="T2064" s="7" t="str">
        <f>Tabela813[[#This Row],[NR]]&amp;" - "&amp;Tabela813[[#This Row],[Especificação]]</f>
        <v>7.2.1.5.02.1.4.00 - Contribuição Patronal - Servidor Civil Ativo - Dívida Ativa - Multas e Juros de Mora da Dívida Ativa - Intra OFSS</v>
      </c>
    </row>
    <row r="2065" spans="1:20" ht="30" x14ac:dyDescent="0.25">
      <c r="A2065" s="179"/>
      <c r="B2065" s="51"/>
      <c r="C2065" s="22" t="s">
        <v>1544</v>
      </c>
      <c r="D2065" s="22" t="s">
        <v>1546</v>
      </c>
      <c r="E2065" s="22" t="s">
        <v>1537</v>
      </c>
      <c r="F2065" s="22" t="s">
        <v>1548</v>
      </c>
      <c r="G2065" s="22" t="s">
        <v>1541</v>
      </c>
      <c r="H2065" s="22" t="s">
        <v>1537</v>
      </c>
      <c r="I2065" s="22" t="s">
        <v>1548</v>
      </c>
      <c r="J2065" s="22" t="s">
        <v>1543</v>
      </c>
      <c r="K2065" s="20" t="str">
        <f>IF(Tabela813[[#This Row],[C]]&lt;&gt;"",IF(Tabela813[[#This Row],[RED]]&lt;&gt;"",(Tabela813[[#This Row],[RED]] &amp; "."),"") &amp; CONCATENATE(Tabela813[[#This Row],[C]],".",Tabela813[[#This Row],[O]],".",Tabela813[[#This Row],[E]],".",Tabela813[[#This Row],[D1]],".",Tabela813[[#This Row],[D2]],".",Tabela813[[#This Row],[D3]],".",Tabela813[[#This Row],[T]],".",Tabela813[[#This Row],[D4]]),"")</f>
        <v>7.2.1.5.02.1.5.00</v>
      </c>
      <c r="L2065" s="23" t="s">
        <v>1587</v>
      </c>
      <c r="M2065" s="20" t="str">
        <f t="shared" si="42"/>
        <v>A</v>
      </c>
      <c r="N2065" s="20">
        <f>IF(VALUE(Tabela813[[#This Row],[RED]]) &gt; 0,1,0) + IF(VALUE(J2065)&gt;0,8,IF(VALUE(I2065)&gt;0,7,IF(VALUE(H2065)&gt;0,6,IF(VALUE(G2065)&gt;0,5,IF(VALUE(F2065)&gt;0,4,IF(VALUE(E2065)&gt;0,3,IF(VALUE(D2065)&gt;0,2,1)))))))</f>
        <v>7</v>
      </c>
      <c r="O2065" s="22" t="s">
        <v>51</v>
      </c>
      <c r="P2065" s="1" t="s">
        <v>139</v>
      </c>
      <c r="Q2065" s="1"/>
      <c r="R2065" s="39"/>
      <c r="S2065" s="154" t="s">
        <v>158</v>
      </c>
      <c r="T2065" s="7" t="str">
        <f>Tabela813[[#This Row],[NR]]&amp;" - "&amp;Tabela813[[#This Row],[Especificação]]</f>
        <v>7.2.1.5.02.1.5.00 - Contribuição Patronal - Servidor Civil Ativo - Multas - Intra OFSS</v>
      </c>
    </row>
    <row r="2066" spans="1:20" ht="30" x14ac:dyDescent="0.25">
      <c r="A2066" s="179"/>
      <c r="B2066" s="51"/>
      <c r="C2066" s="22" t="s">
        <v>1544</v>
      </c>
      <c r="D2066" s="22" t="s">
        <v>1546</v>
      </c>
      <c r="E2066" s="22" t="s">
        <v>1537</v>
      </c>
      <c r="F2066" s="22" t="s">
        <v>1548</v>
      </c>
      <c r="G2066" s="22" t="s">
        <v>1541</v>
      </c>
      <c r="H2066" s="22" t="s">
        <v>1537</v>
      </c>
      <c r="I2066" s="22" t="s">
        <v>1542</v>
      </c>
      <c r="J2066" s="22" t="s">
        <v>1543</v>
      </c>
      <c r="K2066" s="20" t="str">
        <f>IF(Tabela813[[#This Row],[C]]&lt;&gt;"",IF(Tabela813[[#This Row],[RED]]&lt;&gt;"",(Tabela813[[#This Row],[RED]] &amp; "."),"") &amp; CONCATENATE(Tabela813[[#This Row],[C]],".",Tabela813[[#This Row],[O]],".",Tabela813[[#This Row],[E]],".",Tabela813[[#This Row],[D1]],".",Tabela813[[#This Row],[D2]],".",Tabela813[[#This Row],[D3]],".",Tabela813[[#This Row],[T]],".",Tabela813[[#This Row],[D4]]),"")</f>
        <v>7.2.1.5.02.1.6.00</v>
      </c>
      <c r="L2066" s="23" t="s">
        <v>1588</v>
      </c>
      <c r="M2066" s="20" t="str">
        <f t="shared" si="42"/>
        <v>A</v>
      </c>
      <c r="N2066" s="20">
        <f>IF(VALUE(Tabela813[[#This Row],[RED]]) &gt; 0,1,0) + IF(VALUE(J2066)&gt;0,8,IF(VALUE(I2066)&gt;0,7,IF(VALUE(H2066)&gt;0,6,IF(VALUE(G2066)&gt;0,5,IF(VALUE(F2066)&gt;0,4,IF(VALUE(E2066)&gt;0,3,IF(VALUE(D2066)&gt;0,2,1)))))))</f>
        <v>7</v>
      </c>
      <c r="O2066" s="22" t="s">
        <v>51</v>
      </c>
      <c r="P2066" s="1" t="s">
        <v>139</v>
      </c>
      <c r="Q2066" s="1"/>
      <c r="R2066" s="39"/>
      <c r="S2066" s="154" t="s">
        <v>158</v>
      </c>
      <c r="T2066" s="7" t="str">
        <f>Tabela813[[#This Row],[NR]]&amp;" - "&amp;Tabela813[[#This Row],[Especificação]]</f>
        <v>7.2.1.5.02.1.6.00 - Contribuição Patronal - Servidor Civil Ativo - Juros de Mora - Intra OFSS</v>
      </c>
    </row>
    <row r="2067" spans="1:20" ht="30" x14ac:dyDescent="0.25">
      <c r="A2067" s="179"/>
      <c r="B2067" s="51"/>
      <c r="C2067" s="22" t="s">
        <v>1544</v>
      </c>
      <c r="D2067" s="22" t="s">
        <v>1546</v>
      </c>
      <c r="E2067" s="22" t="s">
        <v>1537</v>
      </c>
      <c r="F2067" s="22" t="s">
        <v>1548</v>
      </c>
      <c r="G2067" s="22" t="s">
        <v>1541</v>
      </c>
      <c r="H2067" s="22" t="s">
        <v>1537</v>
      </c>
      <c r="I2067" s="22" t="s">
        <v>1544</v>
      </c>
      <c r="J2067" s="22" t="s">
        <v>1543</v>
      </c>
      <c r="K2067" s="20" t="str">
        <f>IF(Tabela813[[#This Row],[C]]&lt;&gt;"",IF(Tabela813[[#This Row],[RED]]&lt;&gt;"",(Tabela813[[#This Row],[RED]] &amp; "."),"") &amp; CONCATENATE(Tabela813[[#This Row],[C]],".",Tabela813[[#This Row],[O]],".",Tabela813[[#This Row],[E]],".",Tabela813[[#This Row],[D1]],".",Tabela813[[#This Row],[D2]],".",Tabela813[[#This Row],[D3]],".",Tabela813[[#This Row],[T]],".",Tabela813[[#This Row],[D4]]),"")</f>
        <v>7.2.1.5.02.1.7.00</v>
      </c>
      <c r="L2067" s="23" t="s">
        <v>1589</v>
      </c>
      <c r="M2067" s="20" t="str">
        <f t="shared" si="42"/>
        <v>A</v>
      </c>
      <c r="N2067" s="20">
        <f>IF(VALUE(Tabela813[[#This Row],[RED]]) &gt; 0,1,0) + IF(VALUE(J2067)&gt;0,8,IF(VALUE(I2067)&gt;0,7,IF(VALUE(H2067)&gt;0,6,IF(VALUE(G2067)&gt;0,5,IF(VALUE(F2067)&gt;0,4,IF(VALUE(E2067)&gt;0,3,IF(VALUE(D2067)&gt;0,2,1)))))))</f>
        <v>7</v>
      </c>
      <c r="O2067" s="22" t="s">
        <v>51</v>
      </c>
      <c r="P2067" s="1" t="s">
        <v>139</v>
      </c>
      <c r="Q2067" s="1"/>
      <c r="R2067" s="39"/>
      <c r="S2067" s="154" t="s">
        <v>158</v>
      </c>
      <c r="T2067" s="7" t="str">
        <f>Tabela813[[#This Row],[NR]]&amp;" - "&amp;Tabela813[[#This Row],[Especificação]]</f>
        <v>7.2.1.5.02.1.7.00 - Contribuição Patronal - Servidor Civil Ativo - Dívida Ativa - Multas da Dívida Ativa - Intra OFSS</v>
      </c>
    </row>
    <row r="2068" spans="1:20" ht="30" x14ac:dyDescent="0.25">
      <c r="A2068" s="179"/>
      <c r="B2068" s="51"/>
      <c r="C2068" s="22" t="s">
        <v>1544</v>
      </c>
      <c r="D2068" s="22" t="s">
        <v>1546</v>
      </c>
      <c r="E2068" s="22" t="s">
        <v>1537</v>
      </c>
      <c r="F2068" s="22" t="s">
        <v>1548</v>
      </c>
      <c r="G2068" s="22" t="s">
        <v>1541</v>
      </c>
      <c r="H2068" s="22" t="s">
        <v>1537</v>
      </c>
      <c r="I2068" s="22" t="s">
        <v>1545</v>
      </c>
      <c r="J2068" s="22" t="s">
        <v>1543</v>
      </c>
      <c r="K2068" s="20" t="str">
        <f>IF(Tabela813[[#This Row],[C]]&lt;&gt;"",IF(Tabela813[[#This Row],[RED]]&lt;&gt;"",(Tabela813[[#This Row],[RED]] &amp; "."),"") &amp; CONCATENATE(Tabela813[[#This Row],[C]],".",Tabela813[[#This Row],[O]],".",Tabela813[[#This Row],[E]],".",Tabela813[[#This Row],[D1]],".",Tabela813[[#This Row],[D2]],".",Tabela813[[#This Row],[D3]],".",Tabela813[[#This Row],[T]],".",Tabela813[[#This Row],[D4]]),"")</f>
        <v>7.2.1.5.02.1.8.00</v>
      </c>
      <c r="L2068" s="23" t="s">
        <v>1590</v>
      </c>
      <c r="M2068" s="20" t="str">
        <f t="shared" si="42"/>
        <v>A</v>
      </c>
      <c r="N2068" s="20">
        <f>IF(VALUE(Tabela813[[#This Row],[RED]]) &gt; 0,1,0) + IF(VALUE(J2068)&gt;0,8,IF(VALUE(I2068)&gt;0,7,IF(VALUE(H2068)&gt;0,6,IF(VALUE(G2068)&gt;0,5,IF(VALUE(F2068)&gt;0,4,IF(VALUE(E2068)&gt;0,3,IF(VALUE(D2068)&gt;0,2,1)))))))</f>
        <v>7</v>
      </c>
      <c r="O2068" s="22" t="s">
        <v>51</v>
      </c>
      <c r="P2068" s="1" t="s">
        <v>139</v>
      </c>
      <c r="Q2068" s="1"/>
      <c r="R2068" s="39"/>
      <c r="S2068" s="154" t="s">
        <v>158</v>
      </c>
      <c r="T2068" s="7" t="str">
        <f>Tabela813[[#This Row],[NR]]&amp;" - "&amp;Tabela813[[#This Row],[Especificação]]</f>
        <v>7.2.1.5.02.1.8.00 - Contribuição Patronal - Servidor Civil Ativo - Juros de Mora da Dívida Ativa - Intra OFSS</v>
      </c>
    </row>
    <row r="2069" spans="1:20" ht="45" x14ac:dyDescent="0.25">
      <c r="A2069" s="179"/>
      <c r="B2069" s="51"/>
      <c r="C2069" s="22" t="s">
        <v>1544</v>
      </c>
      <c r="D2069" s="22" t="s">
        <v>1546</v>
      </c>
      <c r="E2069" s="22" t="s">
        <v>1537</v>
      </c>
      <c r="F2069" s="22" t="s">
        <v>1548</v>
      </c>
      <c r="G2069" s="22" t="s">
        <v>1541</v>
      </c>
      <c r="H2069" s="22" t="s">
        <v>1546</v>
      </c>
      <c r="I2069" s="22" t="s">
        <v>1540</v>
      </c>
      <c r="J2069" s="22" t="s">
        <v>1543</v>
      </c>
      <c r="K2069" s="20" t="str">
        <f>IF(Tabela813[[#This Row],[C]]&lt;&gt;"",IF(Tabela813[[#This Row],[RED]]&lt;&gt;"",(Tabela813[[#This Row],[RED]] &amp; "."),"") &amp; CONCATENATE(Tabela813[[#This Row],[C]],".",Tabela813[[#This Row],[O]],".",Tabela813[[#This Row],[E]],".",Tabela813[[#This Row],[D1]],".",Tabela813[[#This Row],[D2]],".",Tabela813[[#This Row],[D3]],".",Tabela813[[#This Row],[T]],".",Tabela813[[#This Row],[D4]]),"")</f>
        <v>7.2.1.5.02.2.0.00</v>
      </c>
      <c r="L2069" s="23" t="s">
        <v>2465</v>
      </c>
      <c r="M2069" s="20" t="str">
        <f t="shared" si="42"/>
        <v>S</v>
      </c>
      <c r="N2069" s="20">
        <f>IF(VALUE(Tabela813[[#This Row],[RED]]) &gt; 0,1,0) + IF(VALUE(J2069)&gt;0,8,IF(VALUE(I2069)&gt;0,7,IF(VALUE(H2069)&gt;0,6,IF(VALUE(G2069)&gt;0,5,IF(VALUE(F2069)&gt;0,4,IF(VALUE(E2069)&gt;0,3,IF(VALUE(D2069)&gt;0,2,1)))))))</f>
        <v>6</v>
      </c>
      <c r="O2069" s="22" t="s">
        <v>51</v>
      </c>
      <c r="P2069" s="1" t="s">
        <v>141</v>
      </c>
      <c r="Q2069" s="1"/>
      <c r="R2069" s="39"/>
      <c r="S2069" s="154" t="s">
        <v>158</v>
      </c>
      <c r="T2069" s="7" t="str">
        <f>Tabela813[[#This Row],[NR]]&amp;" - "&amp;Tabela813[[#This Row],[Especificação]]</f>
        <v>7.2.1.5.02.2.0.00 - Contribuição Patronal Oriunda de Sentenças Judiciais - Patronal - Servidor Civil Ativo - Intra OFSS</v>
      </c>
    </row>
    <row r="2070" spans="1:20" ht="45" x14ac:dyDescent="0.25">
      <c r="A2070" s="179"/>
      <c r="B2070" s="51"/>
      <c r="C2070" s="22" t="s">
        <v>1544</v>
      </c>
      <c r="D2070" s="22" t="s">
        <v>1546</v>
      </c>
      <c r="E2070" s="22" t="s">
        <v>1537</v>
      </c>
      <c r="F2070" s="22" t="s">
        <v>1548</v>
      </c>
      <c r="G2070" s="22" t="s">
        <v>1541</v>
      </c>
      <c r="H2070" s="22" t="s">
        <v>1546</v>
      </c>
      <c r="I2070" s="22" t="s">
        <v>1537</v>
      </c>
      <c r="J2070" s="22" t="s">
        <v>1543</v>
      </c>
      <c r="K2070" s="20" t="str">
        <f>IF(Tabela813[[#This Row],[C]]&lt;&gt;"",IF(Tabela813[[#This Row],[RED]]&lt;&gt;"",(Tabela813[[#This Row],[RED]] &amp; "."),"") &amp; CONCATENATE(Tabela813[[#This Row],[C]],".",Tabela813[[#This Row],[O]],".",Tabela813[[#This Row],[E]],".",Tabela813[[#This Row],[D1]],".",Tabela813[[#This Row],[D2]],".",Tabela813[[#This Row],[D3]],".",Tabela813[[#This Row],[T]],".",Tabela813[[#This Row],[D4]]),"")</f>
        <v>7.2.1.5.02.2.1.00</v>
      </c>
      <c r="L2070" s="23" t="s">
        <v>2466</v>
      </c>
      <c r="M2070" s="20" t="str">
        <f t="shared" si="42"/>
        <v>A</v>
      </c>
      <c r="N2070" s="20">
        <f>IF(VALUE(Tabela813[[#This Row],[RED]]) &gt; 0,1,0) + IF(VALUE(J2070)&gt;0,8,IF(VALUE(I2070)&gt;0,7,IF(VALUE(H2070)&gt;0,6,IF(VALUE(G2070)&gt;0,5,IF(VALUE(F2070)&gt;0,4,IF(VALUE(E2070)&gt;0,3,IF(VALUE(D2070)&gt;0,2,1)))))))</f>
        <v>7</v>
      </c>
      <c r="O2070" s="22" t="s">
        <v>51</v>
      </c>
      <c r="P2070" s="1" t="s">
        <v>141</v>
      </c>
      <c r="Q2070" s="1"/>
      <c r="R2070" s="39"/>
      <c r="S2070" s="154" t="s">
        <v>158</v>
      </c>
      <c r="T2070" s="7" t="str">
        <f>Tabela813[[#This Row],[NR]]&amp;" - "&amp;Tabela813[[#This Row],[Especificação]]</f>
        <v>7.2.1.5.02.2.1.00 - Contribuição Patronal Oriunda de Sentenças Judiciais - Patronal - Servidor Civil Ativo - Principal - Intra OFSS</v>
      </c>
    </row>
    <row r="2071" spans="1:20" ht="45" x14ac:dyDescent="0.25">
      <c r="A2071" s="179"/>
      <c r="B2071" s="51"/>
      <c r="C2071" s="22" t="s">
        <v>1544</v>
      </c>
      <c r="D2071" s="22" t="s">
        <v>1546</v>
      </c>
      <c r="E2071" s="22" t="s">
        <v>1537</v>
      </c>
      <c r="F2071" s="22" t="s">
        <v>1548</v>
      </c>
      <c r="G2071" s="22" t="s">
        <v>1541</v>
      </c>
      <c r="H2071" s="22" t="s">
        <v>1546</v>
      </c>
      <c r="I2071" s="22" t="s">
        <v>1546</v>
      </c>
      <c r="J2071" s="22" t="s">
        <v>1543</v>
      </c>
      <c r="K2071" s="20" t="str">
        <f>IF(Tabela813[[#This Row],[C]]&lt;&gt;"",IF(Tabela813[[#This Row],[RED]]&lt;&gt;"",(Tabela813[[#This Row],[RED]] &amp; "."),"") &amp; CONCATENATE(Tabela813[[#This Row],[C]],".",Tabela813[[#This Row],[O]],".",Tabela813[[#This Row],[E]],".",Tabela813[[#This Row],[D1]],".",Tabela813[[#This Row],[D2]],".",Tabela813[[#This Row],[D3]],".",Tabela813[[#This Row],[T]],".",Tabela813[[#This Row],[D4]]),"")</f>
        <v>7.2.1.5.02.2.2.00</v>
      </c>
      <c r="L2071" s="23" t="s">
        <v>2467</v>
      </c>
      <c r="M2071" s="20" t="str">
        <f t="shared" si="42"/>
        <v>A</v>
      </c>
      <c r="N2071" s="20">
        <f>IF(VALUE(Tabela813[[#This Row],[RED]]) &gt; 0,1,0) + IF(VALUE(J2071)&gt;0,8,IF(VALUE(I2071)&gt;0,7,IF(VALUE(H2071)&gt;0,6,IF(VALUE(G2071)&gt;0,5,IF(VALUE(F2071)&gt;0,4,IF(VALUE(E2071)&gt;0,3,IF(VALUE(D2071)&gt;0,2,1)))))))</f>
        <v>7</v>
      </c>
      <c r="O2071" s="22" t="s">
        <v>51</v>
      </c>
      <c r="P2071" s="1" t="s">
        <v>141</v>
      </c>
      <c r="Q2071" s="1"/>
      <c r="R2071" s="39"/>
      <c r="S2071" s="154" t="s">
        <v>158</v>
      </c>
      <c r="T2071" s="7" t="str">
        <f>Tabela813[[#This Row],[NR]]&amp;" - "&amp;Tabela813[[#This Row],[Especificação]]</f>
        <v>7.2.1.5.02.2.2.00 - Contribuição Patronal Oriunda de Sentenças Judiciais - Patronal - Servidor Civil Ativo - Multas e Juros de Mora - Intra OFSS</v>
      </c>
    </row>
    <row r="2072" spans="1:20" ht="45" x14ac:dyDescent="0.25">
      <c r="A2072" s="179"/>
      <c r="B2072" s="51"/>
      <c r="C2072" s="22" t="s">
        <v>1544</v>
      </c>
      <c r="D2072" s="22" t="s">
        <v>1546</v>
      </c>
      <c r="E2072" s="22" t="s">
        <v>1537</v>
      </c>
      <c r="F2072" s="22" t="s">
        <v>1548</v>
      </c>
      <c r="G2072" s="22" t="s">
        <v>1541</v>
      </c>
      <c r="H2072" s="22" t="s">
        <v>1546</v>
      </c>
      <c r="I2072" s="22" t="s">
        <v>1538</v>
      </c>
      <c r="J2072" s="22" t="s">
        <v>1543</v>
      </c>
      <c r="K2072" s="20" t="str">
        <f>IF(Tabela813[[#This Row],[C]]&lt;&gt;"",IF(Tabela813[[#This Row],[RED]]&lt;&gt;"",(Tabela813[[#This Row],[RED]] &amp; "."),"") &amp; CONCATENATE(Tabela813[[#This Row],[C]],".",Tabela813[[#This Row],[O]],".",Tabela813[[#This Row],[E]],".",Tabela813[[#This Row],[D1]],".",Tabela813[[#This Row],[D2]],".",Tabela813[[#This Row],[D3]],".",Tabela813[[#This Row],[T]],".",Tabela813[[#This Row],[D4]]),"")</f>
        <v>7.2.1.5.02.2.3.00</v>
      </c>
      <c r="L2072" s="23" t="s">
        <v>2468</v>
      </c>
      <c r="M2072" s="20" t="str">
        <f t="shared" si="42"/>
        <v>A</v>
      </c>
      <c r="N2072" s="20">
        <f>IF(VALUE(Tabela813[[#This Row],[RED]]) &gt; 0,1,0) + IF(VALUE(J2072)&gt;0,8,IF(VALUE(I2072)&gt;0,7,IF(VALUE(H2072)&gt;0,6,IF(VALUE(G2072)&gt;0,5,IF(VALUE(F2072)&gt;0,4,IF(VALUE(E2072)&gt;0,3,IF(VALUE(D2072)&gt;0,2,1)))))))</f>
        <v>7</v>
      </c>
      <c r="O2072" s="22" t="s">
        <v>51</v>
      </c>
      <c r="P2072" s="1" t="s">
        <v>141</v>
      </c>
      <c r="Q2072" s="1"/>
      <c r="R2072" s="39"/>
      <c r="S2072" s="154" t="s">
        <v>158</v>
      </c>
      <c r="T2072" s="7" t="str">
        <f>Tabela813[[#This Row],[NR]]&amp;" - "&amp;Tabela813[[#This Row],[Especificação]]</f>
        <v>7.2.1.5.02.2.3.00 - Contribuição Patronal Oriunda de Sentenças Judiciais - Patronal - Servidor Civil Ativo - Dívida Ativa - Intra OFSS</v>
      </c>
    </row>
    <row r="2073" spans="1:20" ht="45" x14ac:dyDescent="0.25">
      <c r="A2073" s="179"/>
      <c r="B2073" s="51"/>
      <c r="C2073" s="22" t="s">
        <v>1544</v>
      </c>
      <c r="D2073" s="22" t="s">
        <v>1546</v>
      </c>
      <c r="E2073" s="22" t="s">
        <v>1537</v>
      </c>
      <c r="F2073" s="22" t="s">
        <v>1548</v>
      </c>
      <c r="G2073" s="22" t="s">
        <v>1541</v>
      </c>
      <c r="H2073" s="22" t="s">
        <v>1546</v>
      </c>
      <c r="I2073" s="22" t="s">
        <v>1547</v>
      </c>
      <c r="J2073" s="22" t="s">
        <v>1543</v>
      </c>
      <c r="K2073" s="20" t="str">
        <f>IF(Tabela813[[#This Row],[C]]&lt;&gt;"",IF(Tabela813[[#This Row],[RED]]&lt;&gt;"",(Tabela813[[#This Row],[RED]] &amp; "."),"") &amp; CONCATENATE(Tabela813[[#This Row],[C]],".",Tabela813[[#This Row],[O]],".",Tabela813[[#This Row],[E]],".",Tabela813[[#This Row],[D1]],".",Tabela813[[#This Row],[D2]],".",Tabela813[[#This Row],[D3]],".",Tabela813[[#This Row],[T]],".",Tabela813[[#This Row],[D4]]),"")</f>
        <v>7.2.1.5.02.2.4.00</v>
      </c>
      <c r="L2073" s="23" t="s">
        <v>2469</v>
      </c>
      <c r="M2073" s="20" t="str">
        <f t="shared" si="42"/>
        <v>A</v>
      </c>
      <c r="N2073" s="20">
        <f>IF(VALUE(Tabela813[[#This Row],[RED]]) &gt; 0,1,0) + IF(VALUE(J2073)&gt;0,8,IF(VALUE(I2073)&gt;0,7,IF(VALUE(H2073)&gt;0,6,IF(VALUE(G2073)&gt;0,5,IF(VALUE(F2073)&gt;0,4,IF(VALUE(E2073)&gt;0,3,IF(VALUE(D2073)&gt;0,2,1)))))))</f>
        <v>7</v>
      </c>
      <c r="O2073" s="22" t="s">
        <v>51</v>
      </c>
      <c r="P2073" s="1" t="s">
        <v>141</v>
      </c>
      <c r="Q2073" s="1"/>
      <c r="R2073" s="39"/>
      <c r="S2073" s="154" t="s">
        <v>158</v>
      </c>
      <c r="T2073" s="7" t="str">
        <f>Tabela813[[#This Row],[NR]]&amp;" - "&amp;Tabela813[[#This Row],[Especificação]]</f>
        <v>7.2.1.5.02.2.4.00 - Contribuição Patronal Oriunda de Sentenças Judiciais - Patronal - Servidor Civil Ativo - Dívida Ativa - Multas e Juros de Mora da Dívida Ativa - Intra OFSS</v>
      </c>
    </row>
    <row r="2074" spans="1:20" ht="45" x14ac:dyDescent="0.25">
      <c r="A2074" s="179"/>
      <c r="B2074" s="51"/>
      <c r="C2074" s="22" t="s">
        <v>1544</v>
      </c>
      <c r="D2074" s="22" t="s">
        <v>1546</v>
      </c>
      <c r="E2074" s="22" t="s">
        <v>1537</v>
      </c>
      <c r="F2074" s="22" t="s">
        <v>1548</v>
      </c>
      <c r="G2074" s="22" t="s">
        <v>1541</v>
      </c>
      <c r="H2074" s="22" t="s">
        <v>1546</v>
      </c>
      <c r="I2074" s="22" t="s">
        <v>1548</v>
      </c>
      <c r="J2074" s="22" t="s">
        <v>1543</v>
      </c>
      <c r="K2074" s="20" t="str">
        <f>IF(Tabela813[[#This Row],[C]]&lt;&gt;"",IF(Tabela813[[#This Row],[RED]]&lt;&gt;"",(Tabela813[[#This Row],[RED]] &amp; "."),"") &amp; CONCATENATE(Tabela813[[#This Row],[C]],".",Tabela813[[#This Row],[O]],".",Tabela813[[#This Row],[E]],".",Tabela813[[#This Row],[D1]],".",Tabela813[[#This Row],[D2]],".",Tabela813[[#This Row],[D3]],".",Tabela813[[#This Row],[T]],".",Tabela813[[#This Row],[D4]]),"")</f>
        <v>7.2.1.5.02.2.5.00</v>
      </c>
      <c r="L2074" s="23" t="s">
        <v>2470</v>
      </c>
      <c r="M2074" s="20" t="str">
        <f t="shared" si="42"/>
        <v>A</v>
      </c>
      <c r="N2074" s="20">
        <f>IF(VALUE(Tabela813[[#This Row],[RED]]) &gt; 0,1,0) + IF(VALUE(J2074)&gt;0,8,IF(VALUE(I2074)&gt;0,7,IF(VALUE(H2074)&gt;0,6,IF(VALUE(G2074)&gt;0,5,IF(VALUE(F2074)&gt;0,4,IF(VALUE(E2074)&gt;0,3,IF(VALUE(D2074)&gt;0,2,1)))))))</f>
        <v>7</v>
      </c>
      <c r="O2074" s="22" t="s">
        <v>51</v>
      </c>
      <c r="P2074" s="1" t="s">
        <v>141</v>
      </c>
      <c r="Q2074" s="1"/>
      <c r="R2074" s="39"/>
      <c r="S2074" s="154" t="s">
        <v>158</v>
      </c>
      <c r="T2074" s="7" t="str">
        <f>Tabela813[[#This Row],[NR]]&amp;" - "&amp;Tabela813[[#This Row],[Especificação]]</f>
        <v>7.2.1.5.02.2.5.00 - Contribuição Patronal Oriunda de Sentenças Judiciais - Patronal - Servidor Civil Ativo - Multas - Intra OFSS</v>
      </c>
    </row>
    <row r="2075" spans="1:20" ht="45" x14ac:dyDescent="0.25">
      <c r="A2075" s="179"/>
      <c r="B2075" s="51"/>
      <c r="C2075" s="22" t="s">
        <v>1544</v>
      </c>
      <c r="D2075" s="22" t="s">
        <v>1546</v>
      </c>
      <c r="E2075" s="22" t="s">
        <v>1537</v>
      </c>
      <c r="F2075" s="22" t="s">
        <v>1548</v>
      </c>
      <c r="G2075" s="22" t="s">
        <v>1541</v>
      </c>
      <c r="H2075" s="22" t="s">
        <v>1546</v>
      </c>
      <c r="I2075" s="22" t="s">
        <v>1542</v>
      </c>
      <c r="J2075" s="22" t="s">
        <v>1543</v>
      </c>
      <c r="K2075" s="20" t="str">
        <f>IF(Tabela813[[#This Row],[C]]&lt;&gt;"",IF(Tabela813[[#This Row],[RED]]&lt;&gt;"",(Tabela813[[#This Row],[RED]] &amp; "."),"") &amp; CONCATENATE(Tabela813[[#This Row],[C]],".",Tabela813[[#This Row],[O]],".",Tabela813[[#This Row],[E]],".",Tabela813[[#This Row],[D1]],".",Tabela813[[#This Row],[D2]],".",Tabela813[[#This Row],[D3]],".",Tabela813[[#This Row],[T]],".",Tabela813[[#This Row],[D4]]),"")</f>
        <v>7.2.1.5.02.2.6.00</v>
      </c>
      <c r="L2075" s="23" t="s">
        <v>2471</v>
      </c>
      <c r="M2075" s="20" t="str">
        <f t="shared" si="42"/>
        <v>A</v>
      </c>
      <c r="N2075" s="20">
        <f>IF(VALUE(Tabela813[[#This Row],[RED]]) &gt; 0,1,0) + IF(VALUE(J2075)&gt;0,8,IF(VALUE(I2075)&gt;0,7,IF(VALUE(H2075)&gt;0,6,IF(VALUE(G2075)&gt;0,5,IF(VALUE(F2075)&gt;0,4,IF(VALUE(E2075)&gt;0,3,IF(VALUE(D2075)&gt;0,2,1)))))))</f>
        <v>7</v>
      </c>
      <c r="O2075" s="22" t="s">
        <v>51</v>
      </c>
      <c r="P2075" s="1" t="s">
        <v>141</v>
      </c>
      <c r="Q2075" s="1"/>
      <c r="R2075" s="39"/>
      <c r="S2075" s="154" t="s">
        <v>158</v>
      </c>
      <c r="T2075" s="7" t="str">
        <f>Tabela813[[#This Row],[NR]]&amp;" - "&amp;Tabela813[[#This Row],[Especificação]]</f>
        <v>7.2.1.5.02.2.6.00 - Contribuição Patronal Oriunda de Sentenças Judiciais - Patronal - Servidor Civil Ativo - Juros de Mora - Intra OFSS</v>
      </c>
    </row>
    <row r="2076" spans="1:20" ht="45" x14ac:dyDescent="0.25">
      <c r="A2076" s="179"/>
      <c r="B2076" s="51"/>
      <c r="C2076" s="22" t="s">
        <v>1544</v>
      </c>
      <c r="D2076" s="22" t="s">
        <v>1546</v>
      </c>
      <c r="E2076" s="22" t="s">
        <v>1537</v>
      </c>
      <c r="F2076" s="22" t="s">
        <v>1548</v>
      </c>
      <c r="G2076" s="22" t="s">
        <v>1541</v>
      </c>
      <c r="H2076" s="22" t="s">
        <v>1546</v>
      </c>
      <c r="I2076" s="22" t="s">
        <v>1544</v>
      </c>
      <c r="J2076" s="22" t="s">
        <v>1543</v>
      </c>
      <c r="K2076" s="20" t="str">
        <f>IF(Tabela813[[#This Row],[C]]&lt;&gt;"",IF(Tabela813[[#This Row],[RED]]&lt;&gt;"",(Tabela813[[#This Row],[RED]] &amp; "."),"") &amp; CONCATENATE(Tabela813[[#This Row],[C]],".",Tabela813[[#This Row],[O]],".",Tabela813[[#This Row],[E]],".",Tabela813[[#This Row],[D1]],".",Tabela813[[#This Row],[D2]],".",Tabela813[[#This Row],[D3]],".",Tabela813[[#This Row],[T]],".",Tabela813[[#This Row],[D4]]),"")</f>
        <v>7.2.1.5.02.2.7.00</v>
      </c>
      <c r="L2076" s="23" t="s">
        <v>2472</v>
      </c>
      <c r="M2076" s="20" t="str">
        <f t="shared" si="42"/>
        <v>A</v>
      </c>
      <c r="N2076" s="20">
        <f>IF(VALUE(Tabela813[[#This Row],[RED]]) &gt; 0,1,0) + IF(VALUE(J2076)&gt;0,8,IF(VALUE(I2076)&gt;0,7,IF(VALUE(H2076)&gt;0,6,IF(VALUE(G2076)&gt;0,5,IF(VALUE(F2076)&gt;0,4,IF(VALUE(E2076)&gt;0,3,IF(VALUE(D2076)&gt;0,2,1)))))))</f>
        <v>7</v>
      </c>
      <c r="O2076" s="22" t="s">
        <v>51</v>
      </c>
      <c r="P2076" s="1" t="s">
        <v>141</v>
      </c>
      <c r="Q2076" s="1"/>
      <c r="R2076" s="39"/>
      <c r="S2076" s="154" t="s">
        <v>158</v>
      </c>
      <c r="T2076" s="7" t="str">
        <f>Tabela813[[#This Row],[NR]]&amp;" - "&amp;Tabela813[[#This Row],[Especificação]]</f>
        <v>7.2.1.5.02.2.7.00 - Contribuição Patronal Oriunda de Sentenças Judiciais - Patronal - Servidor Civil Ativo - Dívida Ativa - Multas da Dívida Ativa - Intra OFSS</v>
      </c>
    </row>
    <row r="2077" spans="1:20" ht="45" x14ac:dyDescent="0.25">
      <c r="A2077" s="179"/>
      <c r="B2077" s="51"/>
      <c r="C2077" s="22" t="s">
        <v>1544</v>
      </c>
      <c r="D2077" s="22" t="s">
        <v>1546</v>
      </c>
      <c r="E2077" s="22" t="s">
        <v>1537</v>
      </c>
      <c r="F2077" s="22" t="s">
        <v>1548</v>
      </c>
      <c r="G2077" s="22" t="s">
        <v>1541</v>
      </c>
      <c r="H2077" s="22" t="s">
        <v>1546</v>
      </c>
      <c r="I2077" s="22" t="s">
        <v>1545</v>
      </c>
      <c r="J2077" s="22" t="s">
        <v>1543</v>
      </c>
      <c r="K2077" s="20" t="str">
        <f>IF(Tabela813[[#This Row],[C]]&lt;&gt;"",IF(Tabela813[[#This Row],[RED]]&lt;&gt;"",(Tabela813[[#This Row],[RED]] &amp; "."),"") &amp; CONCATENATE(Tabela813[[#This Row],[C]],".",Tabela813[[#This Row],[O]],".",Tabela813[[#This Row],[E]],".",Tabela813[[#This Row],[D1]],".",Tabela813[[#This Row],[D2]],".",Tabela813[[#This Row],[D3]],".",Tabela813[[#This Row],[T]],".",Tabela813[[#This Row],[D4]]),"")</f>
        <v>7.2.1.5.02.2.8.00</v>
      </c>
      <c r="L2077" s="23" t="s">
        <v>2473</v>
      </c>
      <c r="M2077" s="20" t="str">
        <f t="shared" si="42"/>
        <v>A</v>
      </c>
      <c r="N2077" s="20">
        <f>IF(VALUE(Tabela813[[#This Row],[RED]]) &gt; 0,1,0) + IF(VALUE(J2077)&gt;0,8,IF(VALUE(I2077)&gt;0,7,IF(VALUE(H2077)&gt;0,6,IF(VALUE(G2077)&gt;0,5,IF(VALUE(F2077)&gt;0,4,IF(VALUE(E2077)&gt;0,3,IF(VALUE(D2077)&gt;0,2,1)))))))</f>
        <v>7</v>
      </c>
      <c r="O2077" s="22" t="s">
        <v>51</v>
      </c>
      <c r="P2077" s="1" t="s">
        <v>141</v>
      </c>
      <c r="Q2077" s="1"/>
      <c r="R2077" s="39"/>
      <c r="S2077" s="154" t="s">
        <v>158</v>
      </c>
      <c r="T2077" s="7" t="str">
        <f>Tabela813[[#This Row],[NR]]&amp;" - "&amp;Tabela813[[#This Row],[Especificação]]</f>
        <v>7.2.1.5.02.2.8.00 - Contribuição Patronal Oriunda de Sentenças Judiciais - Patronal - Servidor Civil Ativo - Juros de Mora da Dívida Ativa - Intra OFSS</v>
      </c>
    </row>
    <row r="2078" spans="1:20" ht="30" x14ac:dyDescent="0.25">
      <c r="A2078" s="179"/>
      <c r="B2078" s="51"/>
      <c r="C2078" s="22" t="s">
        <v>1544</v>
      </c>
      <c r="D2078" s="22" t="s">
        <v>1546</v>
      </c>
      <c r="E2078" s="22" t="s">
        <v>1537</v>
      </c>
      <c r="F2078" s="22" t="s">
        <v>1548</v>
      </c>
      <c r="G2078" s="22" t="s">
        <v>1570</v>
      </c>
      <c r="H2078" s="22" t="s">
        <v>1540</v>
      </c>
      <c r="I2078" s="22" t="s">
        <v>1540</v>
      </c>
      <c r="J2078" s="22" t="s">
        <v>1543</v>
      </c>
      <c r="K2078" s="20" t="str">
        <f>IF(Tabela813[[#This Row],[C]]&lt;&gt;"",IF(Tabela813[[#This Row],[RED]]&lt;&gt;"",(Tabela813[[#This Row],[RED]] &amp; "."),"") &amp; CONCATENATE(Tabela813[[#This Row],[C]],".",Tabela813[[#This Row],[O]],".",Tabela813[[#This Row],[E]],".",Tabela813[[#This Row],[D1]],".",Tabela813[[#This Row],[D2]],".",Tabela813[[#This Row],[D3]],".",Tabela813[[#This Row],[T]],".",Tabela813[[#This Row],[D4]]),"")</f>
        <v>7.2.1.5.50.0.0.00</v>
      </c>
      <c r="L2078" s="23" t="s">
        <v>2474</v>
      </c>
      <c r="M2078" s="20" t="str">
        <f t="shared" si="42"/>
        <v>S</v>
      </c>
      <c r="N2078" s="20">
        <f>IF(VALUE(Tabela813[[#This Row],[RED]]) &gt; 0,1,0) + IF(VALUE(J2078)&gt;0,8,IF(VALUE(I2078)&gt;0,7,IF(VALUE(H2078)&gt;0,6,IF(VALUE(G2078)&gt;0,5,IF(VALUE(F2078)&gt;0,4,IF(VALUE(E2078)&gt;0,3,IF(VALUE(D2078)&gt;0,2,1)))))))</f>
        <v>5</v>
      </c>
      <c r="O2078" s="22" t="s">
        <v>55</v>
      </c>
      <c r="P2078" s="1" t="s">
        <v>145</v>
      </c>
      <c r="Q2078" s="1"/>
      <c r="R2078" s="39"/>
      <c r="S2078" s="154" t="s">
        <v>158</v>
      </c>
      <c r="T2078" s="7" t="str">
        <f>Tabela813[[#This Row],[NR]]&amp;" - "&amp;Tabela813[[#This Row],[Especificação]]</f>
        <v>7.2.1.5.50.0.0.00 - Contribuição Patronal - Servidor Civil Inativo e Pensionistas - Intra OFSS</v>
      </c>
    </row>
    <row r="2079" spans="1:20" ht="30" x14ac:dyDescent="0.25">
      <c r="A2079" s="179"/>
      <c r="B2079" s="51"/>
      <c r="C2079" s="22" t="s">
        <v>1544</v>
      </c>
      <c r="D2079" s="22" t="s">
        <v>1546</v>
      </c>
      <c r="E2079" s="22" t="s">
        <v>1537</v>
      </c>
      <c r="F2079" s="22" t="s">
        <v>1548</v>
      </c>
      <c r="G2079" s="22" t="s">
        <v>1570</v>
      </c>
      <c r="H2079" s="22" t="s">
        <v>1537</v>
      </c>
      <c r="I2079" s="22" t="s">
        <v>1540</v>
      </c>
      <c r="J2079" s="22" t="s">
        <v>1543</v>
      </c>
      <c r="K2079" s="20" t="str">
        <f>IF(Tabela813[[#This Row],[C]]&lt;&gt;"",IF(Tabela813[[#This Row],[RED]]&lt;&gt;"",(Tabela813[[#This Row],[RED]] &amp; "."),"") &amp; CONCATENATE(Tabela813[[#This Row],[C]],".",Tabela813[[#This Row],[O]],".",Tabela813[[#This Row],[E]],".",Tabela813[[#This Row],[D1]],".",Tabela813[[#This Row],[D2]],".",Tabela813[[#This Row],[D3]],".",Tabela813[[#This Row],[T]],".",Tabela813[[#This Row],[D4]]),"")</f>
        <v>7.2.1.5.50.1.0.00</v>
      </c>
      <c r="L2079" s="23" t="s">
        <v>2475</v>
      </c>
      <c r="M2079" s="20" t="str">
        <f t="shared" si="42"/>
        <v>S</v>
      </c>
      <c r="N2079" s="20">
        <f>IF(VALUE(Tabela813[[#This Row],[RED]]) &gt; 0,1,0) + IF(VALUE(J2079)&gt;0,8,IF(VALUE(I2079)&gt;0,7,IF(VALUE(H2079)&gt;0,6,IF(VALUE(G2079)&gt;0,5,IF(VALUE(F2079)&gt;0,4,IF(VALUE(E2079)&gt;0,3,IF(VALUE(D2079)&gt;0,2,1)))))))</f>
        <v>6</v>
      </c>
      <c r="O2079" s="22" t="s">
        <v>55</v>
      </c>
      <c r="P2079" s="1" t="s">
        <v>147</v>
      </c>
      <c r="Q2079" s="1"/>
      <c r="R2079" s="39"/>
      <c r="S2079" s="154" t="s">
        <v>158</v>
      </c>
      <c r="T2079" s="7" t="str">
        <f>Tabela813[[#This Row],[NR]]&amp;" - "&amp;Tabela813[[#This Row],[Especificação]]</f>
        <v>7.2.1.5.50.1.0.00 - Contribuição Patronal - Servidor Civil - Inativo - Intra OFSS</v>
      </c>
    </row>
    <row r="2080" spans="1:20" ht="30" x14ac:dyDescent="0.25">
      <c r="A2080" s="179"/>
      <c r="B2080" s="51"/>
      <c r="C2080" s="22" t="s">
        <v>1544</v>
      </c>
      <c r="D2080" s="22" t="s">
        <v>1546</v>
      </c>
      <c r="E2080" s="22" t="s">
        <v>1537</v>
      </c>
      <c r="F2080" s="22" t="s">
        <v>1548</v>
      </c>
      <c r="G2080" s="22" t="s">
        <v>1570</v>
      </c>
      <c r="H2080" s="22" t="s">
        <v>1537</v>
      </c>
      <c r="I2080" s="22" t="s">
        <v>1537</v>
      </c>
      <c r="J2080" s="22" t="s">
        <v>1543</v>
      </c>
      <c r="K2080" s="20" t="str">
        <f>IF(Tabela813[[#This Row],[C]]&lt;&gt;"",IF(Tabela813[[#This Row],[RED]]&lt;&gt;"",(Tabela813[[#This Row],[RED]] &amp; "."),"") &amp; CONCATENATE(Tabela813[[#This Row],[C]],".",Tabela813[[#This Row],[O]],".",Tabela813[[#This Row],[E]],".",Tabela813[[#This Row],[D1]],".",Tabela813[[#This Row],[D2]],".",Tabela813[[#This Row],[D3]],".",Tabela813[[#This Row],[T]],".",Tabela813[[#This Row],[D4]]),"")</f>
        <v>7.2.1.5.50.1.1.00</v>
      </c>
      <c r="L2080" s="23" t="s">
        <v>2476</v>
      </c>
      <c r="M2080" s="20" t="str">
        <f t="shared" si="42"/>
        <v>A</v>
      </c>
      <c r="N2080" s="20">
        <f>IF(VALUE(Tabela813[[#This Row],[RED]]) &gt; 0,1,0) + IF(VALUE(J2080)&gt;0,8,IF(VALUE(I2080)&gt;0,7,IF(VALUE(H2080)&gt;0,6,IF(VALUE(G2080)&gt;0,5,IF(VALUE(F2080)&gt;0,4,IF(VALUE(E2080)&gt;0,3,IF(VALUE(D2080)&gt;0,2,1)))))))</f>
        <v>7</v>
      </c>
      <c r="O2080" s="22" t="s">
        <v>55</v>
      </c>
      <c r="P2080" s="1" t="s">
        <v>147</v>
      </c>
      <c r="Q2080" s="1"/>
      <c r="R2080" s="39"/>
      <c r="S2080" s="154" t="s">
        <v>158</v>
      </c>
      <c r="T2080" s="7" t="str">
        <f>Tabela813[[#This Row],[NR]]&amp;" - "&amp;Tabela813[[#This Row],[Especificação]]</f>
        <v>7.2.1.5.50.1.1.00 - Contribuição Patronal - Servidor Civil - Inativo - Principal - Intra OFSS</v>
      </c>
    </row>
    <row r="2081" spans="1:20" ht="30" x14ac:dyDescent="0.25">
      <c r="A2081" s="179"/>
      <c r="B2081" s="51"/>
      <c r="C2081" s="22" t="s">
        <v>1544</v>
      </c>
      <c r="D2081" s="22" t="s">
        <v>1546</v>
      </c>
      <c r="E2081" s="22" t="s">
        <v>1537</v>
      </c>
      <c r="F2081" s="22" t="s">
        <v>1548</v>
      </c>
      <c r="G2081" s="22" t="s">
        <v>1570</v>
      </c>
      <c r="H2081" s="22" t="s">
        <v>1537</v>
      </c>
      <c r="I2081" s="22" t="s">
        <v>1546</v>
      </c>
      <c r="J2081" s="22" t="s">
        <v>1543</v>
      </c>
      <c r="K2081" s="20" t="str">
        <f>IF(Tabela813[[#This Row],[C]]&lt;&gt;"",IF(Tabela813[[#This Row],[RED]]&lt;&gt;"",(Tabela813[[#This Row],[RED]] &amp; "."),"") &amp; CONCATENATE(Tabela813[[#This Row],[C]],".",Tabela813[[#This Row],[O]],".",Tabela813[[#This Row],[E]],".",Tabela813[[#This Row],[D1]],".",Tabela813[[#This Row],[D2]],".",Tabela813[[#This Row],[D3]],".",Tabela813[[#This Row],[T]],".",Tabela813[[#This Row],[D4]]),"")</f>
        <v>7.2.1.5.50.1.2.00</v>
      </c>
      <c r="L2081" s="23" t="s">
        <v>2477</v>
      </c>
      <c r="M2081" s="20" t="str">
        <f t="shared" si="42"/>
        <v>A</v>
      </c>
      <c r="N2081" s="20">
        <f>IF(VALUE(Tabela813[[#This Row],[RED]]) &gt; 0,1,0) + IF(VALUE(J2081)&gt;0,8,IF(VALUE(I2081)&gt;0,7,IF(VALUE(H2081)&gt;0,6,IF(VALUE(G2081)&gt;0,5,IF(VALUE(F2081)&gt;0,4,IF(VALUE(E2081)&gt;0,3,IF(VALUE(D2081)&gt;0,2,1)))))))</f>
        <v>7</v>
      </c>
      <c r="O2081" s="22" t="s">
        <v>55</v>
      </c>
      <c r="P2081" s="1" t="s">
        <v>147</v>
      </c>
      <c r="Q2081" s="1"/>
      <c r="R2081" s="39"/>
      <c r="S2081" s="154" t="s">
        <v>158</v>
      </c>
      <c r="T2081" s="7" t="str">
        <f>Tabela813[[#This Row],[NR]]&amp;" - "&amp;Tabela813[[#This Row],[Especificação]]</f>
        <v>7.2.1.5.50.1.2.00 - Contribuição Patronal - Servidor Civil - Inativo - Multas e Juros de Mora - Intra OFSS</v>
      </c>
    </row>
    <row r="2082" spans="1:20" ht="30" x14ac:dyDescent="0.25">
      <c r="A2082" s="179"/>
      <c r="B2082" s="51"/>
      <c r="C2082" s="22" t="s">
        <v>1544</v>
      </c>
      <c r="D2082" s="22" t="s">
        <v>1546</v>
      </c>
      <c r="E2082" s="22" t="s">
        <v>1537</v>
      </c>
      <c r="F2082" s="22" t="s">
        <v>1548</v>
      </c>
      <c r="G2082" s="22" t="s">
        <v>1570</v>
      </c>
      <c r="H2082" s="22" t="s">
        <v>1537</v>
      </c>
      <c r="I2082" s="22" t="s">
        <v>1538</v>
      </c>
      <c r="J2082" s="22" t="s">
        <v>1543</v>
      </c>
      <c r="K2082" s="20" t="str">
        <f>IF(Tabela813[[#This Row],[C]]&lt;&gt;"",IF(Tabela813[[#This Row],[RED]]&lt;&gt;"",(Tabela813[[#This Row],[RED]] &amp; "."),"") &amp; CONCATENATE(Tabela813[[#This Row],[C]],".",Tabela813[[#This Row],[O]],".",Tabela813[[#This Row],[E]],".",Tabela813[[#This Row],[D1]],".",Tabela813[[#This Row],[D2]],".",Tabela813[[#This Row],[D3]],".",Tabela813[[#This Row],[T]],".",Tabela813[[#This Row],[D4]]),"")</f>
        <v>7.2.1.5.50.1.3.00</v>
      </c>
      <c r="L2082" s="23" t="s">
        <v>2478</v>
      </c>
      <c r="M2082" s="20" t="str">
        <f t="shared" si="42"/>
        <v>A</v>
      </c>
      <c r="N2082" s="20">
        <f>IF(VALUE(Tabela813[[#This Row],[RED]]) &gt; 0,1,0) + IF(VALUE(J2082)&gt;0,8,IF(VALUE(I2082)&gt;0,7,IF(VALUE(H2082)&gt;0,6,IF(VALUE(G2082)&gt;0,5,IF(VALUE(F2082)&gt;0,4,IF(VALUE(E2082)&gt;0,3,IF(VALUE(D2082)&gt;0,2,1)))))))</f>
        <v>7</v>
      </c>
      <c r="O2082" s="22" t="s">
        <v>55</v>
      </c>
      <c r="P2082" s="1" t="s">
        <v>147</v>
      </c>
      <c r="Q2082" s="1"/>
      <c r="R2082" s="39"/>
      <c r="S2082" s="154" t="s">
        <v>158</v>
      </c>
      <c r="T2082" s="7" t="str">
        <f>Tabela813[[#This Row],[NR]]&amp;" - "&amp;Tabela813[[#This Row],[Especificação]]</f>
        <v>7.2.1.5.50.1.3.00 - Contribuição Patronal - Servidor Civil - Inativo - Dívida Ativa - Intra OFSS</v>
      </c>
    </row>
    <row r="2083" spans="1:20" ht="30" x14ac:dyDescent="0.25">
      <c r="A2083" s="179"/>
      <c r="B2083" s="51"/>
      <c r="C2083" s="22" t="s">
        <v>1544</v>
      </c>
      <c r="D2083" s="22" t="s">
        <v>1546</v>
      </c>
      <c r="E2083" s="22" t="s">
        <v>1537</v>
      </c>
      <c r="F2083" s="22" t="s">
        <v>1548</v>
      </c>
      <c r="G2083" s="22" t="s">
        <v>1570</v>
      </c>
      <c r="H2083" s="22" t="s">
        <v>1537</v>
      </c>
      <c r="I2083" s="22" t="s">
        <v>1547</v>
      </c>
      <c r="J2083" s="22" t="s">
        <v>1543</v>
      </c>
      <c r="K2083" s="20" t="str">
        <f>IF(Tabela813[[#This Row],[C]]&lt;&gt;"",IF(Tabela813[[#This Row],[RED]]&lt;&gt;"",(Tabela813[[#This Row],[RED]] &amp; "."),"") &amp; CONCATENATE(Tabela813[[#This Row],[C]],".",Tabela813[[#This Row],[O]],".",Tabela813[[#This Row],[E]],".",Tabela813[[#This Row],[D1]],".",Tabela813[[#This Row],[D2]],".",Tabela813[[#This Row],[D3]],".",Tabela813[[#This Row],[T]],".",Tabela813[[#This Row],[D4]]),"")</f>
        <v>7.2.1.5.50.1.4.00</v>
      </c>
      <c r="L2083" s="23" t="s">
        <v>2479</v>
      </c>
      <c r="M2083" s="20" t="str">
        <f t="shared" si="42"/>
        <v>A</v>
      </c>
      <c r="N2083" s="20">
        <f>IF(VALUE(Tabela813[[#This Row],[RED]]) &gt; 0,1,0) + IF(VALUE(J2083)&gt;0,8,IF(VALUE(I2083)&gt;0,7,IF(VALUE(H2083)&gt;0,6,IF(VALUE(G2083)&gt;0,5,IF(VALUE(F2083)&gt;0,4,IF(VALUE(E2083)&gt;0,3,IF(VALUE(D2083)&gt;0,2,1)))))))</f>
        <v>7</v>
      </c>
      <c r="O2083" s="22" t="s">
        <v>55</v>
      </c>
      <c r="P2083" s="1" t="s">
        <v>147</v>
      </c>
      <c r="Q2083" s="1"/>
      <c r="R2083" s="39"/>
      <c r="S2083" s="154" t="s">
        <v>158</v>
      </c>
      <c r="T2083" s="7" t="str">
        <f>Tabela813[[#This Row],[NR]]&amp;" - "&amp;Tabela813[[#This Row],[Especificação]]</f>
        <v>7.2.1.5.50.1.4.00 - Contribuição Patronal - Servidor Civil - Inativo - Dívida Ativa - Multas e Juros de Mora da Dívida Ativa - Intra OFSS</v>
      </c>
    </row>
    <row r="2084" spans="1:20" ht="30" x14ac:dyDescent="0.25">
      <c r="A2084" s="179"/>
      <c r="B2084" s="51"/>
      <c r="C2084" s="22" t="s">
        <v>1544</v>
      </c>
      <c r="D2084" s="22" t="s">
        <v>1546</v>
      </c>
      <c r="E2084" s="22" t="s">
        <v>1537</v>
      </c>
      <c r="F2084" s="22" t="s">
        <v>1548</v>
      </c>
      <c r="G2084" s="22" t="s">
        <v>1570</v>
      </c>
      <c r="H2084" s="22" t="s">
        <v>1537</v>
      </c>
      <c r="I2084" s="22" t="s">
        <v>1548</v>
      </c>
      <c r="J2084" s="22" t="s">
        <v>1543</v>
      </c>
      <c r="K2084" s="20" t="str">
        <f>IF(Tabela813[[#This Row],[C]]&lt;&gt;"",IF(Tabela813[[#This Row],[RED]]&lt;&gt;"",(Tabela813[[#This Row],[RED]] &amp; "."),"") &amp; CONCATENATE(Tabela813[[#This Row],[C]],".",Tabela813[[#This Row],[O]],".",Tabela813[[#This Row],[E]],".",Tabela813[[#This Row],[D1]],".",Tabela813[[#This Row],[D2]],".",Tabela813[[#This Row],[D3]],".",Tabela813[[#This Row],[T]],".",Tabela813[[#This Row],[D4]]),"")</f>
        <v>7.2.1.5.50.1.5.00</v>
      </c>
      <c r="L2084" s="23" t="s">
        <v>2480</v>
      </c>
      <c r="M2084" s="20" t="str">
        <f t="shared" si="42"/>
        <v>A</v>
      </c>
      <c r="N2084" s="20">
        <f>IF(VALUE(Tabela813[[#This Row],[RED]]) &gt; 0,1,0) + IF(VALUE(J2084)&gt;0,8,IF(VALUE(I2084)&gt;0,7,IF(VALUE(H2084)&gt;0,6,IF(VALUE(G2084)&gt;0,5,IF(VALUE(F2084)&gt;0,4,IF(VALUE(E2084)&gt;0,3,IF(VALUE(D2084)&gt;0,2,1)))))))</f>
        <v>7</v>
      </c>
      <c r="O2084" s="22" t="s">
        <v>55</v>
      </c>
      <c r="P2084" s="1" t="s">
        <v>147</v>
      </c>
      <c r="Q2084" s="1"/>
      <c r="R2084" s="39"/>
      <c r="S2084" s="154" t="s">
        <v>158</v>
      </c>
      <c r="T2084" s="7" t="str">
        <f>Tabela813[[#This Row],[NR]]&amp;" - "&amp;Tabela813[[#This Row],[Especificação]]</f>
        <v>7.2.1.5.50.1.5.00 - Contribuição Patronal - Servidor Civil - Inativo - Multas - Intra OFSS</v>
      </c>
    </row>
    <row r="2085" spans="1:20" ht="30" x14ac:dyDescent="0.25">
      <c r="A2085" s="179"/>
      <c r="B2085" s="51"/>
      <c r="C2085" s="22" t="s">
        <v>1544</v>
      </c>
      <c r="D2085" s="22" t="s">
        <v>1546</v>
      </c>
      <c r="E2085" s="22" t="s">
        <v>1537</v>
      </c>
      <c r="F2085" s="22" t="s">
        <v>1548</v>
      </c>
      <c r="G2085" s="22" t="s">
        <v>1570</v>
      </c>
      <c r="H2085" s="22" t="s">
        <v>1537</v>
      </c>
      <c r="I2085" s="22" t="s">
        <v>1542</v>
      </c>
      <c r="J2085" s="22" t="s">
        <v>1543</v>
      </c>
      <c r="K2085" s="20" t="str">
        <f>IF(Tabela813[[#This Row],[C]]&lt;&gt;"",IF(Tabela813[[#This Row],[RED]]&lt;&gt;"",(Tabela813[[#This Row],[RED]] &amp; "."),"") &amp; CONCATENATE(Tabela813[[#This Row],[C]],".",Tabela813[[#This Row],[O]],".",Tabela813[[#This Row],[E]],".",Tabela813[[#This Row],[D1]],".",Tabela813[[#This Row],[D2]],".",Tabela813[[#This Row],[D3]],".",Tabela813[[#This Row],[T]],".",Tabela813[[#This Row],[D4]]),"")</f>
        <v>7.2.1.5.50.1.6.00</v>
      </c>
      <c r="L2085" s="23" t="s">
        <v>2481</v>
      </c>
      <c r="M2085" s="20" t="str">
        <f t="shared" si="42"/>
        <v>A</v>
      </c>
      <c r="N2085" s="20">
        <f>IF(VALUE(Tabela813[[#This Row],[RED]]) &gt; 0,1,0) + IF(VALUE(J2085)&gt;0,8,IF(VALUE(I2085)&gt;0,7,IF(VALUE(H2085)&gt;0,6,IF(VALUE(G2085)&gt;0,5,IF(VALUE(F2085)&gt;0,4,IF(VALUE(E2085)&gt;0,3,IF(VALUE(D2085)&gt;0,2,1)))))))</f>
        <v>7</v>
      </c>
      <c r="O2085" s="22" t="s">
        <v>55</v>
      </c>
      <c r="P2085" s="1" t="s">
        <v>147</v>
      </c>
      <c r="Q2085" s="1"/>
      <c r="R2085" s="39"/>
      <c r="S2085" s="154" t="s">
        <v>158</v>
      </c>
      <c r="T2085" s="7" t="str">
        <f>Tabela813[[#This Row],[NR]]&amp;" - "&amp;Tabela813[[#This Row],[Especificação]]</f>
        <v>7.2.1.5.50.1.6.00 - Contribuição Patronal - Servidor Civil - Inativo - Juros de Mora - Intra OFSS</v>
      </c>
    </row>
    <row r="2086" spans="1:20" ht="30" x14ac:dyDescent="0.25">
      <c r="A2086" s="179"/>
      <c r="B2086" s="51"/>
      <c r="C2086" s="22" t="s">
        <v>1544</v>
      </c>
      <c r="D2086" s="22" t="s">
        <v>1546</v>
      </c>
      <c r="E2086" s="22" t="s">
        <v>1537</v>
      </c>
      <c r="F2086" s="22" t="s">
        <v>1548</v>
      </c>
      <c r="G2086" s="22" t="s">
        <v>1570</v>
      </c>
      <c r="H2086" s="22" t="s">
        <v>1537</v>
      </c>
      <c r="I2086" s="22" t="s">
        <v>1544</v>
      </c>
      <c r="J2086" s="22" t="s">
        <v>1543</v>
      </c>
      <c r="K2086" s="20" t="str">
        <f>IF(Tabela813[[#This Row],[C]]&lt;&gt;"",IF(Tabela813[[#This Row],[RED]]&lt;&gt;"",(Tabela813[[#This Row],[RED]] &amp; "."),"") &amp; CONCATENATE(Tabela813[[#This Row],[C]],".",Tabela813[[#This Row],[O]],".",Tabela813[[#This Row],[E]],".",Tabela813[[#This Row],[D1]],".",Tabela813[[#This Row],[D2]],".",Tabela813[[#This Row],[D3]],".",Tabela813[[#This Row],[T]],".",Tabela813[[#This Row],[D4]]),"")</f>
        <v>7.2.1.5.50.1.7.00</v>
      </c>
      <c r="L2086" s="23" t="s">
        <v>2482</v>
      </c>
      <c r="M2086" s="20" t="str">
        <f t="shared" si="42"/>
        <v>A</v>
      </c>
      <c r="N2086" s="20">
        <f>IF(VALUE(Tabela813[[#This Row],[RED]]) &gt; 0,1,0) + IF(VALUE(J2086)&gt;0,8,IF(VALUE(I2086)&gt;0,7,IF(VALUE(H2086)&gt;0,6,IF(VALUE(G2086)&gt;0,5,IF(VALUE(F2086)&gt;0,4,IF(VALUE(E2086)&gt;0,3,IF(VALUE(D2086)&gt;0,2,1)))))))</f>
        <v>7</v>
      </c>
      <c r="O2086" s="22" t="s">
        <v>55</v>
      </c>
      <c r="P2086" s="1" t="s">
        <v>147</v>
      </c>
      <c r="Q2086" s="1"/>
      <c r="R2086" s="39"/>
      <c r="S2086" s="154" t="s">
        <v>158</v>
      </c>
      <c r="T2086" s="7" t="str">
        <f>Tabela813[[#This Row],[NR]]&amp;" - "&amp;Tabela813[[#This Row],[Especificação]]</f>
        <v>7.2.1.5.50.1.7.00 - Contribuição Patronal - Servidor Civil - Inativo - Dívida Ativa - Multas da Dívida Ativa - Intra OFSS</v>
      </c>
    </row>
    <row r="2087" spans="1:20" ht="30" x14ac:dyDescent="0.25">
      <c r="A2087" s="179"/>
      <c r="B2087" s="51"/>
      <c r="C2087" s="22" t="s">
        <v>1544</v>
      </c>
      <c r="D2087" s="22" t="s">
        <v>1546</v>
      </c>
      <c r="E2087" s="22" t="s">
        <v>1537</v>
      </c>
      <c r="F2087" s="22" t="s">
        <v>1548</v>
      </c>
      <c r="G2087" s="22" t="s">
        <v>1570</v>
      </c>
      <c r="H2087" s="22" t="s">
        <v>1537</v>
      </c>
      <c r="I2087" s="22" t="s">
        <v>1545</v>
      </c>
      <c r="J2087" s="22" t="s">
        <v>1543</v>
      </c>
      <c r="K2087" s="20" t="str">
        <f>IF(Tabela813[[#This Row],[C]]&lt;&gt;"",IF(Tabela813[[#This Row],[RED]]&lt;&gt;"",(Tabela813[[#This Row],[RED]] &amp; "."),"") &amp; CONCATENATE(Tabela813[[#This Row],[C]],".",Tabela813[[#This Row],[O]],".",Tabela813[[#This Row],[E]],".",Tabela813[[#This Row],[D1]],".",Tabela813[[#This Row],[D2]],".",Tabela813[[#This Row],[D3]],".",Tabela813[[#This Row],[T]],".",Tabela813[[#This Row],[D4]]),"")</f>
        <v>7.2.1.5.50.1.8.00</v>
      </c>
      <c r="L2087" s="23" t="s">
        <v>2483</v>
      </c>
      <c r="M2087" s="20" t="str">
        <f t="shared" si="42"/>
        <v>A</v>
      </c>
      <c r="N2087" s="20">
        <f>IF(VALUE(Tabela813[[#This Row],[RED]]) &gt; 0,1,0) + IF(VALUE(J2087)&gt;0,8,IF(VALUE(I2087)&gt;0,7,IF(VALUE(H2087)&gt;0,6,IF(VALUE(G2087)&gt;0,5,IF(VALUE(F2087)&gt;0,4,IF(VALUE(E2087)&gt;0,3,IF(VALUE(D2087)&gt;0,2,1)))))))</f>
        <v>7</v>
      </c>
      <c r="O2087" s="22" t="s">
        <v>55</v>
      </c>
      <c r="P2087" s="1" t="s">
        <v>147</v>
      </c>
      <c r="Q2087" s="1"/>
      <c r="R2087" s="39"/>
      <c r="S2087" s="154" t="s">
        <v>158</v>
      </c>
      <c r="T2087" s="7" t="str">
        <f>Tabela813[[#This Row],[NR]]&amp;" - "&amp;Tabela813[[#This Row],[Especificação]]</f>
        <v>7.2.1.5.50.1.8.00 - Contribuição Patronal - Servidor Civil - Inativo - Juros de Mora da Dívida Ativa - Intra OFSS</v>
      </c>
    </row>
    <row r="2088" spans="1:20" ht="30" x14ac:dyDescent="0.25">
      <c r="A2088" s="179"/>
      <c r="B2088" s="51"/>
      <c r="C2088" s="22" t="s">
        <v>1544</v>
      </c>
      <c r="D2088" s="22" t="s">
        <v>1546</v>
      </c>
      <c r="E2088" s="22" t="s">
        <v>1537</v>
      </c>
      <c r="F2088" s="22" t="s">
        <v>1548</v>
      </c>
      <c r="G2088" s="22" t="s">
        <v>1570</v>
      </c>
      <c r="H2088" s="22" t="s">
        <v>1546</v>
      </c>
      <c r="I2088" s="22" t="s">
        <v>1540</v>
      </c>
      <c r="J2088" s="22" t="s">
        <v>1543</v>
      </c>
      <c r="K2088" s="20" t="str">
        <f>IF(Tabela813[[#This Row],[C]]&lt;&gt;"",IF(Tabela813[[#This Row],[RED]]&lt;&gt;"",(Tabela813[[#This Row],[RED]] &amp; "."),"") &amp; CONCATENATE(Tabela813[[#This Row],[C]],".",Tabela813[[#This Row],[O]],".",Tabela813[[#This Row],[E]],".",Tabela813[[#This Row],[D1]],".",Tabela813[[#This Row],[D2]],".",Tabela813[[#This Row],[D3]],".",Tabela813[[#This Row],[T]],".",Tabela813[[#This Row],[D4]]),"")</f>
        <v>7.2.1.5.50.2.0.00</v>
      </c>
      <c r="L2088" s="23" t="s">
        <v>2484</v>
      </c>
      <c r="M2088" s="20" t="str">
        <f t="shared" si="42"/>
        <v>S</v>
      </c>
      <c r="N2088" s="20">
        <f>IF(VALUE(Tabela813[[#This Row],[RED]]) &gt; 0,1,0) + IF(VALUE(J2088)&gt;0,8,IF(VALUE(I2088)&gt;0,7,IF(VALUE(H2088)&gt;0,6,IF(VALUE(G2088)&gt;0,5,IF(VALUE(F2088)&gt;0,4,IF(VALUE(E2088)&gt;0,3,IF(VALUE(D2088)&gt;0,2,1)))))))</f>
        <v>6</v>
      </c>
      <c r="O2088" s="22" t="s">
        <v>55</v>
      </c>
      <c r="P2088" s="1" t="s">
        <v>149</v>
      </c>
      <c r="Q2088" s="1"/>
      <c r="R2088" s="39"/>
      <c r="S2088" s="154" t="s">
        <v>158</v>
      </c>
      <c r="T2088" s="7" t="str">
        <f>Tabela813[[#This Row],[NR]]&amp;" - "&amp;Tabela813[[#This Row],[Especificação]]</f>
        <v>7.2.1.5.50.2.0.00 - Contribuição Patronal - Servidor Civil - Pensionistas - Intra OFSS</v>
      </c>
    </row>
    <row r="2089" spans="1:20" ht="30" x14ac:dyDescent="0.25">
      <c r="A2089" s="179"/>
      <c r="B2089" s="51"/>
      <c r="C2089" s="22" t="s">
        <v>1544</v>
      </c>
      <c r="D2089" s="22" t="s">
        <v>1546</v>
      </c>
      <c r="E2089" s="22" t="s">
        <v>1537</v>
      </c>
      <c r="F2089" s="22" t="s">
        <v>1548</v>
      </c>
      <c r="G2089" s="22" t="s">
        <v>1570</v>
      </c>
      <c r="H2089" s="22" t="s">
        <v>1546</v>
      </c>
      <c r="I2089" s="22" t="s">
        <v>1537</v>
      </c>
      <c r="J2089" s="22" t="s">
        <v>1543</v>
      </c>
      <c r="K2089" s="20" t="str">
        <f>IF(Tabela813[[#This Row],[C]]&lt;&gt;"",IF(Tabela813[[#This Row],[RED]]&lt;&gt;"",(Tabela813[[#This Row],[RED]] &amp; "."),"") &amp; CONCATENATE(Tabela813[[#This Row],[C]],".",Tabela813[[#This Row],[O]],".",Tabela813[[#This Row],[E]],".",Tabela813[[#This Row],[D1]],".",Tabela813[[#This Row],[D2]],".",Tabela813[[#This Row],[D3]],".",Tabela813[[#This Row],[T]],".",Tabela813[[#This Row],[D4]]),"")</f>
        <v>7.2.1.5.50.2.1.00</v>
      </c>
      <c r="L2089" s="23" t="s">
        <v>2485</v>
      </c>
      <c r="M2089" s="20" t="str">
        <f t="shared" si="42"/>
        <v>A</v>
      </c>
      <c r="N2089" s="20">
        <f>IF(VALUE(Tabela813[[#This Row],[RED]]) &gt; 0,1,0) + IF(VALUE(J2089)&gt;0,8,IF(VALUE(I2089)&gt;0,7,IF(VALUE(H2089)&gt;0,6,IF(VALUE(G2089)&gt;0,5,IF(VALUE(F2089)&gt;0,4,IF(VALUE(E2089)&gt;0,3,IF(VALUE(D2089)&gt;0,2,1)))))))</f>
        <v>7</v>
      </c>
      <c r="O2089" s="22" t="s">
        <v>55</v>
      </c>
      <c r="P2089" s="1" t="s">
        <v>149</v>
      </c>
      <c r="Q2089" s="1"/>
      <c r="R2089" s="39"/>
      <c r="S2089" s="154" t="s">
        <v>158</v>
      </c>
      <c r="T2089" s="7" t="str">
        <f>Tabela813[[#This Row],[NR]]&amp;" - "&amp;Tabela813[[#This Row],[Especificação]]</f>
        <v>7.2.1.5.50.2.1.00 - Contribuição Patronal - Servidor Civil - Pensionistas - Principal - Intra OFSS</v>
      </c>
    </row>
    <row r="2090" spans="1:20" ht="30" x14ac:dyDescent="0.25">
      <c r="A2090" s="179"/>
      <c r="B2090" s="51"/>
      <c r="C2090" s="22" t="s">
        <v>1544</v>
      </c>
      <c r="D2090" s="22" t="s">
        <v>1546</v>
      </c>
      <c r="E2090" s="22" t="s">
        <v>1537</v>
      </c>
      <c r="F2090" s="22" t="s">
        <v>1548</v>
      </c>
      <c r="G2090" s="22" t="s">
        <v>1570</v>
      </c>
      <c r="H2090" s="22" t="s">
        <v>1546</v>
      </c>
      <c r="I2090" s="22" t="s">
        <v>1546</v>
      </c>
      <c r="J2090" s="22" t="s">
        <v>1543</v>
      </c>
      <c r="K2090" s="20" t="str">
        <f>IF(Tabela813[[#This Row],[C]]&lt;&gt;"",IF(Tabela813[[#This Row],[RED]]&lt;&gt;"",(Tabela813[[#This Row],[RED]] &amp; "."),"") &amp; CONCATENATE(Tabela813[[#This Row],[C]],".",Tabela813[[#This Row],[O]],".",Tabela813[[#This Row],[E]],".",Tabela813[[#This Row],[D1]],".",Tabela813[[#This Row],[D2]],".",Tabela813[[#This Row],[D3]],".",Tabela813[[#This Row],[T]],".",Tabela813[[#This Row],[D4]]),"")</f>
        <v>7.2.1.5.50.2.2.00</v>
      </c>
      <c r="L2090" s="23" t="s">
        <v>2486</v>
      </c>
      <c r="M2090" s="20" t="str">
        <f t="shared" si="42"/>
        <v>A</v>
      </c>
      <c r="N2090" s="20">
        <f>IF(VALUE(Tabela813[[#This Row],[RED]]) &gt; 0,1,0) + IF(VALUE(J2090)&gt;0,8,IF(VALUE(I2090)&gt;0,7,IF(VALUE(H2090)&gt;0,6,IF(VALUE(G2090)&gt;0,5,IF(VALUE(F2090)&gt;0,4,IF(VALUE(E2090)&gt;0,3,IF(VALUE(D2090)&gt;0,2,1)))))))</f>
        <v>7</v>
      </c>
      <c r="O2090" s="22" t="s">
        <v>55</v>
      </c>
      <c r="P2090" s="1" t="s">
        <v>149</v>
      </c>
      <c r="Q2090" s="1"/>
      <c r="R2090" s="39"/>
      <c r="S2090" s="154" t="s">
        <v>158</v>
      </c>
      <c r="T2090" s="7" t="str">
        <f>Tabela813[[#This Row],[NR]]&amp;" - "&amp;Tabela813[[#This Row],[Especificação]]</f>
        <v>7.2.1.5.50.2.2.00 - Contribuição Patronal - Servidor Civil - Pensionistas - Multas e Juros de Mora - Intra OFSS</v>
      </c>
    </row>
    <row r="2091" spans="1:20" ht="30" x14ac:dyDescent="0.25">
      <c r="A2091" s="179"/>
      <c r="B2091" s="51"/>
      <c r="C2091" s="22" t="s">
        <v>1544</v>
      </c>
      <c r="D2091" s="22" t="s">
        <v>1546</v>
      </c>
      <c r="E2091" s="22" t="s">
        <v>1537</v>
      </c>
      <c r="F2091" s="22" t="s">
        <v>1548</v>
      </c>
      <c r="G2091" s="22" t="s">
        <v>1570</v>
      </c>
      <c r="H2091" s="22" t="s">
        <v>1546</v>
      </c>
      <c r="I2091" s="22" t="s">
        <v>1538</v>
      </c>
      <c r="J2091" s="22" t="s">
        <v>1543</v>
      </c>
      <c r="K2091" s="20" t="str">
        <f>IF(Tabela813[[#This Row],[C]]&lt;&gt;"",IF(Tabela813[[#This Row],[RED]]&lt;&gt;"",(Tabela813[[#This Row],[RED]] &amp; "."),"") &amp; CONCATENATE(Tabela813[[#This Row],[C]],".",Tabela813[[#This Row],[O]],".",Tabela813[[#This Row],[E]],".",Tabela813[[#This Row],[D1]],".",Tabela813[[#This Row],[D2]],".",Tabela813[[#This Row],[D3]],".",Tabela813[[#This Row],[T]],".",Tabela813[[#This Row],[D4]]),"")</f>
        <v>7.2.1.5.50.2.3.00</v>
      </c>
      <c r="L2091" s="23" t="s">
        <v>2487</v>
      </c>
      <c r="M2091" s="20" t="str">
        <f t="shared" si="42"/>
        <v>A</v>
      </c>
      <c r="N2091" s="20">
        <f>IF(VALUE(Tabela813[[#This Row],[RED]]) &gt; 0,1,0) + IF(VALUE(J2091)&gt;0,8,IF(VALUE(I2091)&gt;0,7,IF(VALUE(H2091)&gt;0,6,IF(VALUE(G2091)&gt;0,5,IF(VALUE(F2091)&gt;0,4,IF(VALUE(E2091)&gt;0,3,IF(VALUE(D2091)&gt;0,2,1)))))))</f>
        <v>7</v>
      </c>
      <c r="O2091" s="22" t="s">
        <v>55</v>
      </c>
      <c r="P2091" s="1" t="s">
        <v>149</v>
      </c>
      <c r="Q2091" s="1"/>
      <c r="R2091" s="39"/>
      <c r="S2091" s="154" t="s">
        <v>158</v>
      </c>
      <c r="T2091" s="7" t="str">
        <f>Tabela813[[#This Row],[NR]]&amp;" - "&amp;Tabela813[[#This Row],[Especificação]]</f>
        <v>7.2.1.5.50.2.3.00 - Contribuição Patronal - Servidor Civil - Pensionistas - Dívida Ativa - Intra OFSS</v>
      </c>
    </row>
    <row r="2092" spans="1:20" ht="30" x14ac:dyDescent="0.25">
      <c r="A2092" s="179"/>
      <c r="B2092" s="51"/>
      <c r="C2092" s="22" t="s">
        <v>1544</v>
      </c>
      <c r="D2092" s="22" t="s">
        <v>1546</v>
      </c>
      <c r="E2092" s="22" t="s">
        <v>1537</v>
      </c>
      <c r="F2092" s="22" t="s">
        <v>1548</v>
      </c>
      <c r="G2092" s="22" t="s">
        <v>1570</v>
      </c>
      <c r="H2092" s="22" t="s">
        <v>1546</v>
      </c>
      <c r="I2092" s="22" t="s">
        <v>1547</v>
      </c>
      <c r="J2092" s="22" t="s">
        <v>1543</v>
      </c>
      <c r="K2092" s="20" t="str">
        <f>IF(Tabela813[[#This Row],[C]]&lt;&gt;"",IF(Tabela813[[#This Row],[RED]]&lt;&gt;"",(Tabela813[[#This Row],[RED]] &amp; "."),"") &amp; CONCATENATE(Tabela813[[#This Row],[C]],".",Tabela813[[#This Row],[O]],".",Tabela813[[#This Row],[E]],".",Tabela813[[#This Row],[D1]],".",Tabela813[[#This Row],[D2]],".",Tabela813[[#This Row],[D3]],".",Tabela813[[#This Row],[T]],".",Tabela813[[#This Row],[D4]]),"")</f>
        <v>7.2.1.5.50.2.4.00</v>
      </c>
      <c r="L2092" s="23" t="s">
        <v>2488</v>
      </c>
      <c r="M2092" s="20" t="str">
        <f t="shared" si="42"/>
        <v>A</v>
      </c>
      <c r="N2092" s="20">
        <f>IF(VALUE(Tabela813[[#This Row],[RED]]) &gt; 0,1,0) + IF(VALUE(J2092)&gt;0,8,IF(VALUE(I2092)&gt;0,7,IF(VALUE(H2092)&gt;0,6,IF(VALUE(G2092)&gt;0,5,IF(VALUE(F2092)&gt;0,4,IF(VALUE(E2092)&gt;0,3,IF(VALUE(D2092)&gt;0,2,1)))))))</f>
        <v>7</v>
      </c>
      <c r="O2092" s="22" t="s">
        <v>55</v>
      </c>
      <c r="P2092" s="1" t="s">
        <v>149</v>
      </c>
      <c r="Q2092" s="1"/>
      <c r="R2092" s="39"/>
      <c r="S2092" s="154" t="s">
        <v>158</v>
      </c>
      <c r="T2092" s="7" t="str">
        <f>Tabela813[[#This Row],[NR]]&amp;" - "&amp;Tabela813[[#This Row],[Especificação]]</f>
        <v>7.2.1.5.50.2.4.00 - Contribuição Patronal - Servidor Civil - Pensionistas - Dívida Ativa - Multas e Juros de Mora da Dívida Ativa - Intra OFSS</v>
      </c>
    </row>
    <row r="2093" spans="1:20" ht="30" x14ac:dyDescent="0.25">
      <c r="A2093" s="179"/>
      <c r="B2093" s="51"/>
      <c r="C2093" s="22" t="s">
        <v>1544</v>
      </c>
      <c r="D2093" s="22" t="s">
        <v>1546</v>
      </c>
      <c r="E2093" s="22" t="s">
        <v>1537</v>
      </c>
      <c r="F2093" s="22" t="s">
        <v>1548</v>
      </c>
      <c r="G2093" s="22" t="s">
        <v>1570</v>
      </c>
      <c r="H2093" s="22" t="s">
        <v>1546</v>
      </c>
      <c r="I2093" s="22" t="s">
        <v>1548</v>
      </c>
      <c r="J2093" s="22" t="s">
        <v>1543</v>
      </c>
      <c r="K2093" s="20" t="str">
        <f>IF(Tabela813[[#This Row],[C]]&lt;&gt;"",IF(Tabela813[[#This Row],[RED]]&lt;&gt;"",(Tabela813[[#This Row],[RED]] &amp; "."),"") &amp; CONCATENATE(Tabela813[[#This Row],[C]],".",Tabela813[[#This Row],[O]],".",Tabela813[[#This Row],[E]],".",Tabela813[[#This Row],[D1]],".",Tabela813[[#This Row],[D2]],".",Tabela813[[#This Row],[D3]],".",Tabela813[[#This Row],[T]],".",Tabela813[[#This Row],[D4]]),"")</f>
        <v>7.2.1.5.50.2.5.00</v>
      </c>
      <c r="L2093" s="23" t="s">
        <v>2489</v>
      </c>
      <c r="M2093" s="20" t="str">
        <f t="shared" si="42"/>
        <v>A</v>
      </c>
      <c r="N2093" s="20">
        <f>IF(VALUE(Tabela813[[#This Row],[RED]]) &gt; 0,1,0) + IF(VALUE(J2093)&gt;0,8,IF(VALUE(I2093)&gt;0,7,IF(VALUE(H2093)&gt;0,6,IF(VALUE(G2093)&gt;0,5,IF(VALUE(F2093)&gt;0,4,IF(VALUE(E2093)&gt;0,3,IF(VALUE(D2093)&gt;0,2,1)))))))</f>
        <v>7</v>
      </c>
      <c r="O2093" s="22" t="s">
        <v>55</v>
      </c>
      <c r="P2093" s="1" t="s">
        <v>149</v>
      </c>
      <c r="Q2093" s="1"/>
      <c r="R2093" s="39"/>
      <c r="S2093" s="154" t="s">
        <v>158</v>
      </c>
      <c r="T2093" s="7" t="str">
        <f>Tabela813[[#This Row],[NR]]&amp;" - "&amp;Tabela813[[#This Row],[Especificação]]</f>
        <v>7.2.1.5.50.2.5.00 - Contribuição Patronal - Servidor Civil - Pensionistas - Multas - Intra OFSS</v>
      </c>
    </row>
    <row r="2094" spans="1:20" ht="30" x14ac:dyDescent="0.25">
      <c r="A2094" s="179"/>
      <c r="B2094" s="51"/>
      <c r="C2094" s="22" t="s">
        <v>1544</v>
      </c>
      <c r="D2094" s="22" t="s">
        <v>1546</v>
      </c>
      <c r="E2094" s="22" t="s">
        <v>1537</v>
      </c>
      <c r="F2094" s="22" t="s">
        <v>1548</v>
      </c>
      <c r="G2094" s="22" t="s">
        <v>1570</v>
      </c>
      <c r="H2094" s="22" t="s">
        <v>1546</v>
      </c>
      <c r="I2094" s="22" t="s">
        <v>1542</v>
      </c>
      <c r="J2094" s="22" t="s">
        <v>1543</v>
      </c>
      <c r="K2094" s="20" t="str">
        <f>IF(Tabela813[[#This Row],[C]]&lt;&gt;"",IF(Tabela813[[#This Row],[RED]]&lt;&gt;"",(Tabela813[[#This Row],[RED]] &amp; "."),"") &amp; CONCATENATE(Tabela813[[#This Row],[C]],".",Tabela813[[#This Row],[O]],".",Tabela813[[#This Row],[E]],".",Tabela813[[#This Row],[D1]],".",Tabela813[[#This Row],[D2]],".",Tabela813[[#This Row],[D3]],".",Tabela813[[#This Row],[T]],".",Tabela813[[#This Row],[D4]]),"")</f>
        <v>7.2.1.5.50.2.6.00</v>
      </c>
      <c r="L2094" s="23" t="s">
        <v>2490</v>
      </c>
      <c r="M2094" s="20" t="str">
        <f t="shared" si="42"/>
        <v>A</v>
      </c>
      <c r="N2094" s="20">
        <f>IF(VALUE(Tabela813[[#This Row],[RED]]) &gt; 0,1,0) + IF(VALUE(J2094)&gt;0,8,IF(VALUE(I2094)&gt;0,7,IF(VALUE(H2094)&gt;0,6,IF(VALUE(G2094)&gt;0,5,IF(VALUE(F2094)&gt;0,4,IF(VALUE(E2094)&gt;0,3,IF(VALUE(D2094)&gt;0,2,1)))))))</f>
        <v>7</v>
      </c>
      <c r="O2094" s="22" t="s">
        <v>55</v>
      </c>
      <c r="P2094" s="1" t="s">
        <v>149</v>
      </c>
      <c r="Q2094" s="1"/>
      <c r="R2094" s="39"/>
      <c r="S2094" s="154" t="s">
        <v>158</v>
      </c>
      <c r="T2094" s="7" t="str">
        <f>Tabela813[[#This Row],[NR]]&amp;" - "&amp;Tabela813[[#This Row],[Especificação]]</f>
        <v>7.2.1.5.50.2.6.00 - Contribuição Patronal - Servidor Civil - Pensionistas - Juros de Mora - Intra OFSS</v>
      </c>
    </row>
    <row r="2095" spans="1:20" ht="30" x14ac:dyDescent="0.25">
      <c r="A2095" s="179"/>
      <c r="B2095" s="51"/>
      <c r="C2095" s="22" t="s">
        <v>1544</v>
      </c>
      <c r="D2095" s="22" t="s">
        <v>1546</v>
      </c>
      <c r="E2095" s="22" t="s">
        <v>1537</v>
      </c>
      <c r="F2095" s="22" t="s">
        <v>1548</v>
      </c>
      <c r="G2095" s="22" t="s">
        <v>1570</v>
      </c>
      <c r="H2095" s="22" t="s">
        <v>1546</v>
      </c>
      <c r="I2095" s="22" t="s">
        <v>1544</v>
      </c>
      <c r="J2095" s="22" t="s">
        <v>1543</v>
      </c>
      <c r="K2095" s="20" t="str">
        <f>IF(Tabela813[[#This Row],[C]]&lt;&gt;"",IF(Tabela813[[#This Row],[RED]]&lt;&gt;"",(Tabela813[[#This Row],[RED]] &amp; "."),"") &amp; CONCATENATE(Tabela813[[#This Row],[C]],".",Tabela813[[#This Row],[O]],".",Tabela813[[#This Row],[E]],".",Tabela813[[#This Row],[D1]],".",Tabela813[[#This Row],[D2]],".",Tabela813[[#This Row],[D3]],".",Tabela813[[#This Row],[T]],".",Tabela813[[#This Row],[D4]]),"")</f>
        <v>7.2.1.5.50.2.7.00</v>
      </c>
      <c r="L2095" s="23" t="s">
        <v>2491</v>
      </c>
      <c r="M2095" s="20" t="str">
        <f t="shared" si="42"/>
        <v>A</v>
      </c>
      <c r="N2095" s="20">
        <f>IF(VALUE(Tabela813[[#This Row],[RED]]) &gt; 0,1,0) + IF(VALUE(J2095)&gt;0,8,IF(VALUE(I2095)&gt;0,7,IF(VALUE(H2095)&gt;0,6,IF(VALUE(G2095)&gt;0,5,IF(VALUE(F2095)&gt;0,4,IF(VALUE(E2095)&gt;0,3,IF(VALUE(D2095)&gt;0,2,1)))))))</f>
        <v>7</v>
      </c>
      <c r="O2095" s="22" t="s">
        <v>55</v>
      </c>
      <c r="P2095" s="1" t="s">
        <v>149</v>
      </c>
      <c r="Q2095" s="1"/>
      <c r="R2095" s="39"/>
      <c r="S2095" s="154" t="s">
        <v>158</v>
      </c>
      <c r="T2095" s="7" t="str">
        <f>Tabela813[[#This Row],[NR]]&amp;" - "&amp;Tabela813[[#This Row],[Especificação]]</f>
        <v>7.2.1.5.50.2.7.00 - Contribuição Patronal - Servidor Civil - Pensionistas - Dívida Ativa - Multas da Dívida Ativa - Intra OFSS</v>
      </c>
    </row>
    <row r="2096" spans="1:20" ht="30" x14ac:dyDescent="0.25">
      <c r="A2096" s="179"/>
      <c r="B2096" s="51"/>
      <c r="C2096" s="22" t="s">
        <v>1544</v>
      </c>
      <c r="D2096" s="22" t="s">
        <v>1546</v>
      </c>
      <c r="E2096" s="22" t="s">
        <v>1537</v>
      </c>
      <c r="F2096" s="22" t="s">
        <v>1548</v>
      </c>
      <c r="G2096" s="22" t="s">
        <v>1570</v>
      </c>
      <c r="H2096" s="22" t="s">
        <v>1546</v>
      </c>
      <c r="I2096" s="22" t="s">
        <v>1545</v>
      </c>
      <c r="J2096" s="22" t="s">
        <v>1543</v>
      </c>
      <c r="K2096" s="20" t="str">
        <f>IF(Tabela813[[#This Row],[C]]&lt;&gt;"",IF(Tabela813[[#This Row],[RED]]&lt;&gt;"",(Tabela813[[#This Row],[RED]] &amp; "."),"") &amp; CONCATENATE(Tabela813[[#This Row],[C]],".",Tabela813[[#This Row],[O]],".",Tabela813[[#This Row],[E]],".",Tabela813[[#This Row],[D1]],".",Tabela813[[#This Row],[D2]],".",Tabela813[[#This Row],[D3]],".",Tabela813[[#This Row],[T]],".",Tabela813[[#This Row],[D4]]),"")</f>
        <v>7.2.1.5.50.2.8.00</v>
      </c>
      <c r="L2096" s="23" t="s">
        <v>2492</v>
      </c>
      <c r="M2096" s="20" t="str">
        <f t="shared" si="42"/>
        <v>A</v>
      </c>
      <c r="N2096" s="20">
        <f>IF(VALUE(Tabela813[[#This Row],[RED]]) &gt; 0,1,0) + IF(VALUE(J2096)&gt;0,8,IF(VALUE(I2096)&gt;0,7,IF(VALUE(H2096)&gt;0,6,IF(VALUE(G2096)&gt;0,5,IF(VALUE(F2096)&gt;0,4,IF(VALUE(E2096)&gt;0,3,IF(VALUE(D2096)&gt;0,2,1)))))))</f>
        <v>7</v>
      </c>
      <c r="O2096" s="22" t="s">
        <v>55</v>
      </c>
      <c r="P2096" s="1" t="s">
        <v>149</v>
      </c>
      <c r="Q2096" s="1"/>
      <c r="R2096" s="39"/>
      <c r="S2096" s="154" t="s">
        <v>158</v>
      </c>
      <c r="T2096" s="7" t="str">
        <f>Tabela813[[#This Row],[NR]]&amp;" - "&amp;Tabela813[[#This Row],[Especificação]]</f>
        <v>7.2.1.5.50.2.8.00 - Contribuição Patronal - Servidor Civil - Pensionistas - Juros de Mora da Dívida Ativa - Intra OFSS</v>
      </c>
    </row>
    <row r="2097" spans="1:20" ht="30" x14ac:dyDescent="0.25">
      <c r="A2097" s="179"/>
      <c r="B2097" s="51"/>
      <c r="C2097" s="22" t="s">
        <v>1544</v>
      </c>
      <c r="D2097" s="22" t="s">
        <v>1546</v>
      </c>
      <c r="E2097" s="22" t="s">
        <v>1537</v>
      </c>
      <c r="F2097" s="22" t="s">
        <v>1548</v>
      </c>
      <c r="G2097" s="22" t="s">
        <v>1570</v>
      </c>
      <c r="H2097" s="22" t="s">
        <v>1538</v>
      </c>
      <c r="I2097" s="22" t="s">
        <v>1540</v>
      </c>
      <c r="J2097" s="22" t="s">
        <v>1543</v>
      </c>
      <c r="K2097" s="20" t="str">
        <f>IF(Tabela813[[#This Row],[C]]&lt;&gt;"",IF(Tabela813[[#This Row],[RED]]&lt;&gt;"",(Tabela813[[#This Row],[RED]] &amp; "."),"") &amp; CONCATENATE(Tabela813[[#This Row],[C]],".",Tabela813[[#This Row],[O]],".",Tabela813[[#This Row],[E]],".",Tabela813[[#This Row],[D1]],".",Tabela813[[#This Row],[D2]],".",Tabela813[[#This Row],[D3]],".",Tabela813[[#This Row],[T]],".",Tabela813[[#This Row],[D4]]),"")</f>
        <v>7.2.1.5.50.3.0.00</v>
      </c>
      <c r="L2097" s="23" t="s">
        <v>2493</v>
      </c>
      <c r="M2097" s="20" t="str">
        <f t="shared" si="42"/>
        <v>S</v>
      </c>
      <c r="N2097" s="20">
        <f>IF(VALUE(Tabela813[[#This Row],[RED]]) &gt; 0,1,0) + IF(VALUE(J2097)&gt;0,8,IF(VALUE(I2097)&gt;0,7,IF(VALUE(H2097)&gt;0,6,IF(VALUE(G2097)&gt;0,5,IF(VALUE(F2097)&gt;0,4,IF(VALUE(E2097)&gt;0,3,IF(VALUE(D2097)&gt;0,2,1)))))))</f>
        <v>6</v>
      </c>
      <c r="O2097" s="22" t="s">
        <v>55</v>
      </c>
      <c r="P2097" s="1" t="s">
        <v>151</v>
      </c>
      <c r="Q2097" s="1"/>
      <c r="R2097" s="39"/>
      <c r="S2097" s="154" t="s">
        <v>158</v>
      </c>
      <c r="T2097" s="7" t="str">
        <f>Tabela813[[#This Row],[NR]]&amp;" - "&amp;Tabela813[[#This Row],[Especificação]]</f>
        <v>7.2.1.5.50.3.0.00 - Contribuição Patronal Oriunda de Sentenças Judiciais - Servidor Civil Inativo - Intra OFSS</v>
      </c>
    </row>
    <row r="2098" spans="1:20" ht="30" x14ac:dyDescent="0.25">
      <c r="A2098" s="179"/>
      <c r="B2098" s="51"/>
      <c r="C2098" s="22" t="s">
        <v>1544</v>
      </c>
      <c r="D2098" s="22" t="s">
        <v>1546</v>
      </c>
      <c r="E2098" s="22" t="s">
        <v>1537</v>
      </c>
      <c r="F2098" s="22" t="s">
        <v>1548</v>
      </c>
      <c r="G2098" s="22" t="s">
        <v>1570</v>
      </c>
      <c r="H2098" s="22" t="s">
        <v>1538</v>
      </c>
      <c r="I2098" s="22" t="s">
        <v>1537</v>
      </c>
      <c r="J2098" s="22" t="s">
        <v>1543</v>
      </c>
      <c r="K2098" s="20" t="str">
        <f>IF(Tabela813[[#This Row],[C]]&lt;&gt;"",IF(Tabela813[[#This Row],[RED]]&lt;&gt;"",(Tabela813[[#This Row],[RED]] &amp; "."),"") &amp; CONCATENATE(Tabela813[[#This Row],[C]],".",Tabela813[[#This Row],[O]],".",Tabela813[[#This Row],[E]],".",Tabela813[[#This Row],[D1]],".",Tabela813[[#This Row],[D2]],".",Tabela813[[#This Row],[D3]],".",Tabela813[[#This Row],[T]],".",Tabela813[[#This Row],[D4]]),"")</f>
        <v>7.2.1.5.50.3.1.00</v>
      </c>
      <c r="L2098" s="23" t="s">
        <v>2494</v>
      </c>
      <c r="M2098" s="20" t="str">
        <f t="shared" si="42"/>
        <v>A</v>
      </c>
      <c r="N2098" s="20">
        <f>IF(VALUE(Tabela813[[#This Row],[RED]]) &gt; 0,1,0) + IF(VALUE(J2098)&gt;0,8,IF(VALUE(I2098)&gt;0,7,IF(VALUE(H2098)&gt;0,6,IF(VALUE(G2098)&gt;0,5,IF(VALUE(F2098)&gt;0,4,IF(VALUE(E2098)&gt;0,3,IF(VALUE(D2098)&gt;0,2,1)))))))</f>
        <v>7</v>
      </c>
      <c r="O2098" s="22" t="s">
        <v>55</v>
      </c>
      <c r="P2098" s="1" t="s">
        <v>151</v>
      </c>
      <c r="Q2098" s="1"/>
      <c r="R2098" s="39"/>
      <c r="S2098" s="154" t="s">
        <v>158</v>
      </c>
      <c r="T2098" s="7" t="str">
        <f>Tabela813[[#This Row],[NR]]&amp;" - "&amp;Tabela813[[#This Row],[Especificação]]</f>
        <v>7.2.1.5.50.3.1.00 - Contribuição Patronal Oriunda de Sentenças Judiciais - Servidor Civil Inativo - Principal - Intra OFSS</v>
      </c>
    </row>
    <row r="2099" spans="1:20" ht="30" x14ac:dyDescent="0.25">
      <c r="A2099" s="179"/>
      <c r="B2099" s="51"/>
      <c r="C2099" s="22" t="s">
        <v>1544</v>
      </c>
      <c r="D2099" s="22" t="s">
        <v>1546</v>
      </c>
      <c r="E2099" s="22" t="s">
        <v>1537</v>
      </c>
      <c r="F2099" s="22" t="s">
        <v>1548</v>
      </c>
      <c r="G2099" s="22" t="s">
        <v>1570</v>
      </c>
      <c r="H2099" s="22" t="s">
        <v>1538</v>
      </c>
      <c r="I2099" s="22" t="s">
        <v>1546</v>
      </c>
      <c r="J2099" s="22" t="s">
        <v>1543</v>
      </c>
      <c r="K2099" s="20" t="str">
        <f>IF(Tabela813[[#This Row],[C]]&lt;&gt;"",IF(Tabela813[[#This Row],[RED]]&lt;&gt;"",(Tabela813[[#This Row],[RED]] &amp; "."),"") &amp; CONCATENATE(Tabela813[[#This Row],[C]],".",Tabela813[[#This Row],[O]],".",Tabela813[[#This Row],[E]],".",Tabela813[[#This Row],[D1]],".",Tabela813[[#This Row],[D2]],".",Tabela813[[#This Row],[D3]],".",Tabela813[[#This Row],[T]],".",Tabela813[[#This Row],[D4]]),"")</f>
        <v>7.2.1.5.50.3.2.00</v>
      </c>
      <c r="L2099" s="23" t="s">
        <v>2495</v>
      </c>
      <c r="M2099" s="20" t="str">
        <f t="shared" si="42"/>
        <v>A</v>
      </c>
      <c r="N2099" s="20">
        <f>IF(VALUE(Tabela813[[#This Row],[RED]]) &gt; 0,1,0) + IF(VALUE(J2099)&gt;0,8,IF(VALUE(I2099)&gt;0,7,IF(VALUE(H2099)&gt;0,6,IF(VALUE(G2099)&gt;0,5,IF(VALUE(F2099)&gt;0,4,IF(VALUE(E2099)&gt;0,3,IF(VALUE(D2099)&gt;0,2,1)))))))</f>
        <v>7</v>
      </c>
      <c r="O2099" s="22" t="s">
        <v>55</v>
      </c>
      <c r="P2099" s="1" t="s">
        <v>151</v>
      </c>
      <c r="Q2099" s="1"/>
      <c r="R2099" s="39"/>
      <c r="S2099" s="154" t="s">
        <v>158</v>
      </c>
      <c r="T2099" s="7" t="str">
        <f>Tabela813[[#This Row],[NR]]&amp;" - "&amp;Tabela813[[#This Row],[Especificação]]</f>
        <v>7.2.1.5.50.3.2.00 - Contribuição Patronal Oriunda de Sentenças Judiciais - Servidor Civil Inativo - Multas e Juros de Mora - Intra OFSS</v>
      </c>
    </row>
    <row r="2100" spans="1:20" ht="30" x14ac:dyDescent="0.25">
      <c r="A2100" s="179"/>
      <c r="B2100" s="51"/>
      <c r="C2100" s="22" t="s">
        <v>1544</v>
      </c>
      <c r="D2100" s="22" t="s">
        <v>1546</v>
      </c>
      <c r="E2100" s="22" t="s">
        <v>1537</v>
      </c>
      <c r="F2100" s="22" t="s">
        <v>1548</v>
      </c>
      <c r="G2100" s="22" t="s">
        <v>1570</v>
      </c>
      <c r="H2100" s="22" t="s">
        <v>1538</v>
      </c>
      <c r="I2100" s="22" t="s">
        <v>1538</v>
      </c>
      <c r="J2100" s="22" t="s">
        <v>1543</v>
      </c>
      <c r="K2100" s="20" t="str">
        <f>IF(Tabela813[[#This Row],[C]]&lt;&gt;"",IF(Tabela813[[#This Row],[RED]]&lt;&gt;"",(Tabela813[[#This Row],[RED]] &amp; "."),"") &amp; CONCATENATE(Tabela813[[#This Row],[C]],".",Tabela813[[#This Row],[O]],".",Tabela813[[#This Row],[E]],".",Tabela813[[#This Row],[D1]],".",Tabela813[[#This Row],[D2]],".",Tabela813[[#This Row],[D3]],".",Tabela813[[#This Row],[T]],".",Tabela813[[#This Row],[D4]]),"")</f>
        <v>7.2.1.5.50.3.3.00</v>
      </c>
      <c r="L2100" s="23" t="s">
        <v>2496</v>
      </c>
      <c r="M2100" s="20" t="str">
        <f t="shared" si="42"/>
        <v>A</v>
      </c>
      <c r="N2100" s="20">
        <f>IF(VALUE(Tabela813[[#This Row],[RED]]) &gt; 0,1,0) + IF(VALUE(J2100)&gt;0,8,IF(VALUE(I2100)&gt;0,7,IF(VALUE(H2100)&gt;0,6,IF(VALUE(G2100)&gt;0,5,IF(VALUE(F2100)&gt;0,4,IF(VALUE(E2100)&gt;0,3,IF(VALUE(D2100)&gt;0,2,1)))))))</f>
        <v>7</v>
      </c>
      <c r="O2100" s="22" t="s">
        <v>55</v>
      </c>
      <c r="P2100" s="1" t="s">
        <v>151</v>
      </c>
      <c r="Q2100" s="1"/>
      <c r="R2100" s="39"/>
      <c r="S2100" s="154" t="s">
        <v>158</v>
      </c>
      <c r="T2100" s="7" t="str">
        <f>Tabela813[[#This Row],[NR]]&amp;" - "&amp;Tabela813[[#This Row],[Especificação]]</f>
        <v>7.2.1.5.50.3.3.00 - Contribuição Patronal Oriunda de Sentenças Judiciais - Servidor Civil Inativo - Dívida Ativa - Intra OFSS</v>
      </c>
    </row>
    <row r="2101" spans="1:20" ht="30" x14ac:dyDescent="0.25">
      <c r="A2101" s="179"/>
      <c r="B2101" s="51"/>
      <c r="C2101" s="22" t="s">
        <v>1544</v>
      </c>
      <c r="D2101" s="22" t="s">
        <v>1546</v>
      </c>
      <c r="E2101" s="22" t="s">
        <v>1537</v>
      </c>
      <c r="F2101" s="22" t="s">
        <v>1548</v>
      </c>
      <c r="G2101" s="22" t="s">
        <v>1570</v>
      </c>
      <c r="H2101" s="22" t="s">
        <v>1538</v>
      </c>
      <c r="I2101" s="22" t="s">
        <v>1547</v>
      </c>
      <c r="J2101" s="22" t="s">
        <v>1543</v>
      </c>
      <c r="K2101" s="20" t="str">
        <f>IF(Tabela813[[#This Row],[C]]&lt;&gt;"",IF(Tabela813[[#This Row],[RED]]&lt;&gt;"",(Tabela813[[#This Row],[RED]] &amp; "."),"") &amp; CONCATENATE(Tabela813[[#This Row],[C]],".",Tabela813[[#This Row],[O]],".",Tabela813[[#This Row],[E]],".",Tabela813[[#This Row],[D1]],".",Tabela813[[#This Row],[D2]],".",Tabela813[[#This Row],[D3]],".",Tabela813[[#This Row],[T]],".",Tabela813[[#This Row],[D4]]),"")</f>
        <v>7.2.1.5.50.3.4.00</v>
      </c>
      <c r="L2101" s="23" t="s">
        <v>2497</v>
      </c>
      <c r="M2101" s="20" t="str">
        <f t="shared" si="42"/>
        <v>A</v>
      </c>
      <c r="N2101" s="20">
        <f>IF(VALUE(Tabela813[[#This Row],[RED]]) &gt; 0,1,0) + IF(VALUE(J2101)&gt;0,8,IF(VALUE(I2101)&gt;0,7,IF(VALUE(H2101)&gt;0,6,IF(VALUE(G2101)&gt;0,5,IF(VALUE(F2101)&gt;0,4,IF(VALUE(E2101)&gt;0,3,IF(VALUE(D2101)&gt;0,2,1)))))))</f>
        <v>7</v>
      </c>
      <c r="O2101" s="22" t="s">
        <v>55</v>
      </c>
      <c r="P2101" s="1" t="s">
        <v>151</v>
      </c>
      <c r="Q2101" s="1"/>
      <c r="R2101" s="39"/>
      <c r="S2101" s="154" t="s">
        <v>158</v>
      </c>
      <c r="T2101" s="7" t="str">
        <f>Tabela813[[#This Row],[NR]]&amp;" - "&amp;Tabela813[[#This Row],[Especificação]]</f>
        <v>7.2.1.5.50.3.4.00 - Contribuição Patronal Oriunda de Sentenças Judiciais - Servidor Civil Inativo - Dívida Ativa - Multas e Juros de Mora da Dívida Ativa - Intra OFSS</v>
      </c>
    </row>
    <row r="2102" spans="1:20" ht="30" x14ac:dyDescent="0.25">
      <c r="A2102" s="179"/>
      <c r="B2102" s="51"/>
      <c r="C2102" s="22" t="s">
        <v>1544</v>
      </c>
      <c r="D2102" s="22" t="s">
        <v>1546</v>
      </c>
      <c r="E2102" s="22" t="s">
        <v>1537</v>
      </c>
      <c r="F2102" s="22" t="s">
        <v>1548</v>
      </c>
      <c r="G2102" s="22" t="s">
        <v>1570</v>
      </c>
      <c r="H2102" s="22" t="s">
        <v>1538</v>
      </c>
      <c r="I2102" s="22" t="s">
        <v>1548</v>
      </c>
      <c r="J2102" s="22" t="s">
        <v>1543</v>
      </c>
      <c r="K2102" s="20" t="str">
        <f>IF(Tabela813[[#This Row],[C]]&lt;&gt;"",IF(Tabela813[[#This Row],[RED]]&lt;&gt;"",(Tabela813[[#This Row],[RED]] &amp; "."),"") &amp; CONCATENATE(Tabela813[[#This Row],[C]],".",Tabela813[[#This Row],[O]],".",Tabela813[[#This Row],[E]],".",Tabela813[[#This Row],[D1]],".",Tabela813[[#This Row],[D2]],".",Tabela813[[#This Row],[D3]],".",Tabela813[[#This Row],[T]],".",Tabela813[[#This Row],[D4]]),"")</f>
        <v>7.2.1.5.50.3.5.00</v>
      </c>
      <c r="L2102" s="23" t="s">
        <v>2498</v>
      </c>
      <c r="M2102" s="20" t="str">
        <f t="shared" si="42"/>
        <v>A</v>
      </c>
      <c r="N2102" s="20">
        <f>IF(VALUE(Tabela813[[#This Row],[RED]]) &gt; 0,1,0) + IF(VALUE(J2102)&gt;0,8,IF(VALUE(I2102)&gt;0,7,IF(VALUE(H2102)&gt;0,6,IF(VALUE(G2102)&gt;0,5,IF(VALUE(F2102)&gt;0,4,IF(VALUE(E2102)&gt;0,3,IF(VALUE(D2102)&gt;0,2,1)))))))</f>
        <v>7</v>
      </c>
      <c r="O2102" s="22" t="s">
        <v>55</v>
      </c>
      <c r="P2102" s="1" t="s">
        <v>151</v>
      </c>
      <c r="Q2102" s="1"/>
      <c r="R2102" s="39"/>
      <c r="S2102" s="154" t="s">
        <v>158</v>
      </c>
      <c r="T2102" s="7" t="str">
        <f>Tabela813[[#This Row],[NR]]&amp;" - "&amp;Tabela813[[#This Row],[Especificação]]</f>
        <v>7.2.1.5.50.3.5.00 - Contribuição Patronal Oriunda de Sentenças Judiciais - Servidor Civil Inativo - Multas - Intra OFSS</v>
      </c>
    </row>
    <row r="2103" spans="1:20" ht="30" x14ac:dyDescent="0.25">
      <c r="A2103" s="179"/>
      <c r="B2103" s="51"/>
      <c r="C2103" s="22" t="s">
        <v>1544</v>
      </c>
      <c r="D2103" s="22" t="s">
        <v>1546</v>
      </c>
      <c r="E2103" s="22" t="s">
        <v>1537</v>
      </c>
      <c r="F2103" s="22" t="s">
        <v>1548</v>
      </c>
      <c r="G2103" s="22" t="s">
        <v>1570</v>
      </c>
      <c r="H2103" s="22" t="s">
        <v>1538</v>
      </c>
      <c r="I2103" s="22" t="s">
        <v>1542</v>
      </c>
      <c r="J2103" s="22" t="s">
        <v>1543</v>
      </c>
      <c r="K2103" s="20" t="str">
        <f>IF(Tabela813[[#This Row],[C]]&lt;&gt;"",IF(Tabela813[[#This Row],[RED]]&lt;&gt;"",(Tabela813[[#This Row],[RED]] &amp; "."),"") &amp; CONCATENATE(Tabela813[[#This Row],[C]],".",Tabela813[[#This Row],[O]],".",Tabela813[[#This Row],[E]],".",Tabela813[[#This Row],[D1]],".",Tabela813[[#This Row],[D2]],".",Tabela813[[#This Row],[D3]],".",Tabela813[[#This Row],[T]],".",Tabela813[[#This Row],[D4]]),"")</f>
        <v>7.2.1.5.50.3.6.00</v>
      </c>
      <c r="L2103" s="23" t="s">
        <v>2499</v>
      </c>
      <c r="M2103" s="20" t="str">
        <f t="shared" si="42"/>
        <v>A</v>
      </c>
      <c r="N2103" s="20">
        <f>IF(VALUE(Tabela813[[#This Row],[RED]]) &gt; 0,1,0) + IF(VALUE(J2103)&gt;0,8,IF(VALUE(I2103)&gt;0,7,IF(VALUE(H2103)&gt;0,6,IF(VALUE(G2103)&gt;0,5,IF(VALUE(F2103)&gt;0,4,IF(VALUE(E2103)&gt;0,3,IF(VALUE(D2103)&gt;0,2,1)))))))</f>
        <v>7</v>
      </c>
      <c r="O2103" s="22" t="s">
        <v>55</v>
      </c>
      <c r="P2103" s="1" t="s">
        <v>151</v>
      </c>
      <c r="Q2103" s="1"/>
      <c r="R2103" s="39"/>
      <c r="S2103" s="154" t="s">
        <v>158</v>
      </c>
      <c r="T2103" s="7" t="str">
        <f>Tabela813[[#This Row],[NR]]&amp;" - "&amp;Tabela813[[#This Row],[Especificação]]</f>
        <v>7.2.1.5.50.3.6.00 - Contribuição Patronal Oriunda de Sentenças Judiciais - Servidor Civil Inativo - Juros de Mora - Intra OFSS</v>
      </c>
    </row>
    <row r="2104" spans="1:20" ht="30" x14ac:dyDescent="0.25">
      <c r="A2104" s="179"/>
      <c r="B2104" s="51"/>
      <c r="C2104" s="22" t="s">
        <v>1544</v>
      </c>
      <c r="D2104" s="22" t="s">
        <v>1546</v>
      </c>
      <c r="E2104" s="22" t="s">
        <v>1537</v>
      </c>
      <c r="F2104" s="22" t="s">
        <v>1548</v>
      </c>
      <c r="G2104" s="22" t="s">
        <v>1570</v>
      </c>
      <c r="H2104" s="22" t="s">
        <v>1538</v>
      </c>
      <c r="I2104" s="22" t="s">
        <v>1544</v>
      </c>
      <c r="J2104" s="22" t="s">
        <v>1543</v>
      </c>
      <c r="K2104" s="20" t="str">
        <f>IF(Tabela813[[#This Row],[C]]&lt;&gt;"",IF(Tabela813[[#This Row],[RED]]&lt;&gt;"",(Tabela813[[#This Row],[RED]] &amp; "."),"") &amp; CONCATENATE(Tabela813[[#This Row],[C]],".",Tabela813[[#This Row],[O]],".",Tabela813[[#This Row],[E]],".",Tabela813[[#This Row],[D1]],".",Tabela813[[#This Row],[D2]],".",Tabela813[[#This Row],[D3]],".",Tabela813[[#This Row],[T]],".",Tabela813[[#This Row],[D4]]),"")</f>
        <v>7.2.1.5.50.3.7.00</v>
      </c>
      <c r="L2104" s="23" t="s">
        <v>2500</v>
      </c>
      <c r="M2104" s="20" t="str">
        <f t="shared" si="42"/>
        <v>A</v>
      </c>
      <c r="N2104" s="20">
        <f>IF(VALUE(Tabela813[[#This Row],[RED]]) &gt; 0,1,0) + IF(VALUE(J2104)&gt;0,8,IF(VALUE(I2104)&gt;0,7,IF(VALUE(H2104)&gt;0,6,IF(VALUE(G2104)&gt;0,5,IF(VALUE(F2104)&gt;0,4,IF(VALUE(E2104)&gt;0,3,IF(VALUE(D2104)&gt;0,2,1)))))))</f>
        <v>7</v>
      </c>
      <c r="O2104" s="22" t="s">
        <v>55</v>
      </c>
      <c r="P2104" s="1" t="s">
        <v>151</v>
      </c>
      <c r="Q2104" s="1"/>
      <c r="R2104" s="39"/>
      <c r="S2104" s="154" t="s">
        <v>158</v>
      </c>
      <c r="T2104" s="7" t="str">
        <f>Tabela813[[#This Row],[NR]]&amp;" - "&amp;Tabela813[[#This Row],[Especificação]]</f>
        <v>7.2.1.5.50.3.7.00 - Contribuição Patronal Oriunda de Sentenças Judiciais - Servidor Civil Inativo - Dívida Ativa - Multas da Dívida Ativa - Intra OFSS</v>
      </c>
    </row>
    <row r="2105" spans="1:20" ht="30" x14ac:dyDescent="0.25">
      <c r="A2105" s="179"/>
      <c r="B2105" s="51"/>
      <c r="C2105" s="22" t="s">
        <v>1544</v>
      </c>
      <c r="D2105" s="22" t="s">
        <v>1546</v>
      </c>
      <c r="E2105" s="22" t="s">
        <v>1537</v>
      </c>
      <c r="F2105" s="22" t="s">
        <v>1548</v>
      </c>
      <c r="G2105" s="22" t="s">
        <v>1570</v>
      </c>
      <c r="H2105" s="22" t="s">
        <v>1538</v>
      </c>
      <c r="I2105" s="22" t="s">
        <v>1545</v>
      </c>
      <c r="J2105" s="22" t="s">
        <v>1543</v>
      </c>
      <c r="K2105" s="20" t="str">
        <f>IF(Tabela813[[#This Row],[C]]&lt;&gt;"",IF(Tabela813[[#This Row],[RED]]&lt;&gt;"",(Tabela813[[#This Row],[RED]] &amp; "."),"") &amp; CONCATENATE(Tabela813[[#This Row],[C]],".",Tabela813[[#This Row],[O]],".",Tabela813[[#This Row],[E]],".",Tabela813[[#This Row],[D1]],".",Tabela813[[#This Row],[D2]],".",Tabela813[[#This Row],[D3]],".",Tabela813[[#This Row],[T]],".",Tabela813[[#This Row],[D4]]),"")</f>
        <v>7.2.1.5.50.3.8.00</v>
      </c>
      <c r="L2105" s="23" t="s">
        <v>2501</v>
      </c>
      <c r="M2105" s="20" t="str">
        <f t="shared" si="42"/>
        <v>A</v>
      </c>
      <c r="N2105" s="20">
        <f>IF(VALUE(Tabela813[[#This Row],[RED]]) &gt; 0,1,0) + IF(VALUE(J2105)&gt;0,8,IF(VALUE(I2105)&gt;0,7,IF(VALUE(H2105)&gt;0,6,IF(VALUE(G2105)&gt;0,5,IF(VALUE(F2105)&gt;0,4,IF(VALUE(E2105)&gt;0,3,IF(VALUE(D2105)&gt;0,2,1)))))))</f>
        <v>7</v>
      </c>
      <c r="O2105" s="22" t="s">
        <v>55</v>
      </c>
      <c r="P2105" s="1" t="s">
        <v>151</v>
      </c>
      <c r="Q2105" s="1"/>
      <c r="R2105" s="39"/>
      <c r="S2105" s="154" t="s">
        <v>158</v>
      </c>
      <c r="T2105" s="7" t="str">
        <f>Tabela813[[#This Row],[NR]]&amp;" - "&amp;Tabela813[[#This Row],[Especificação]]</f>
        <v>7.2.1.5.50.3.8.00 - Contribuição Patronal Oriunda de Sentenças Judiciais - Servidor Civil Inativo - Juros de Mora da Dívida Ativa - Intra OFSS</v>
      </c>
    </row>
    <row r="2106" spans="1:20" ht="30" x14ac:dyDescent="0.25">
      <c r="A2106" s="179"/>
      <c r="B2106" s="51"/>
      <c r="C2106" s="22" t="s">
        <v>1544</v>
      </c>
      <c r="D2106" s="22" t="s">
        <v>1546</v>
      </c>
      <c r="E2106" s="22" t="s">
        <v>1537</v>
      </c>
      <c r="F2106" s="22" t="s">
        <v>1548</v>
      </c>
      <c r="G2106" s="22" t="s">
        <v>1570</v>
      </c>
      <c r="H2106" s="22" t="s">
        <v>1547</v>
      </c>
      <c r="I2106" s="22" t="s">
        <v>1540</v>
      </c>
      <c r="J2106" s="22" t="s">
        <v>1543</v>
      </c>
      <c r="K2106" s="20" t="str">
        <f>IF(Tabela813[[#This Row],[C]]&lt;&gt;"",IF(Tabela813[[#This Row],[RED]]&lt;&gt;"",(Tabela813[[#This Row],[RED]] &amp; "."),"") &amp; CONCATENATE(Tabela813[[#This Row],[C]],".",Tabela813[[#This Row],[O]],".",Tabela813[[#This Row],[E]],".",Tabela813[[#This Row],[D1]],".",Tabela813[[#This Row],[D2]],".",Tabela813[[#This Row],[D3]],".",Tabela813[[#This Row],[T]],".",Tabela813[[#This Row],[D4]]),"")</f>
        <v>7.2.1.5.50.4.0.00</v>
      </c>
      <c r="L2106" s="23" t="s">
        <v>3948</v>
      </c>
      <c r="M2106" s="20" t="str">
        <f t="shared" si="42"/>
        <v>S</v>
      </c>
      <c r="N2106" s="20">
        <f>IF(VALUE(Tabela813[[#This Row],[RED]]) &gt; 0,1,0) + IF(VALUE(J2106)&gt;0,8,IF(VALUE(I2106)&gt;0,7,IF(VALUE(H2106)&gt;0,6,IF(VALUE(G2106)&gt;0,5,IF(VALUE(F2106)&gt;0,4,IF(VALUE(E2106)&gt;0,3,IF(VALUE(D2106)&gt;0,2,1)))))))</f>
        <v>6</v>
      </c>
      <c r="O2106" s="22" t="s">
        <v>55</v>
      </c>
      <c r="P2106" s="1" t="s">
        <v>152</v>
      </c>
      <c r="Q2106" s="1"/>
      <c r="R2106" s="39"/>
      <c r="S2106" s="154" t="s">
        <v>158</v>
      </c>
      <c r="T2106" s="7" t="str">
        <f>Tabela813[[#This Row],[NR]]&amp;" - "&amp;Tabela813[[#This Row],[Especificação]]</f>
        <v>7.2.1.5.50.4.0.00 - Contribuição Patronal Oriunda de Sentenças Judiciais - Servidor Civil - Pensionistas - Intra OFSS</v>
      </c>
    </row>
    <row r="2107" spans="1:20" ht="30" x14ac:dyDescent="0.25">
      <c r="A2107" s="179"/>
      <c r="B2107" s="51"/>
      <c r="C2107" s="22" t="s">
        <v>1544</v>
      </c>
      <c r="D2107" s="22" t="s">
        <v>1546</v>
      </c>
      <c r="E2107" s="22" t="s">
        <v>1537</v>
      </c>
      <c r="F2107" s="22" t="s">
        <v>1548</v>
      </c>
      <c r="G2107" s="22" t="s">
        <v>1570</v>
      </c>
      <c r="H2107" s="22" t="s">
        <v>1547</v>
      </c>
      <c r="I2107" s="22" t="s">
        <v>1537</v>
      </c>
      <c r="J2107" s="22" t="s">
        <v>1543</v>
      </c>
      <c r="K2107" s="20" t="str">
        <f>IF(Tabela813[[#This Row],[C]]&lt;&gt;"",IF(Tabela813[[#This Row],[RED]]&lt;&gt;"",(Tabela813[[#This Row],[RED]] &amp; "."),"") &amp; CONCATENATE(Tabela813[[#This Row],[C]],".",Tabela813[[#This Row],[O]],".",Tabela813[[#This Row],[E]],".",Tabela813[[#This Row],[D1]],".",Tabela813[[#This Row],[D2]],".",Tabela813[[#This Row],[D3]],".",Tabela813[[#This Row],[T]],".",Tabela813[[#This Row],[D4]]),"")</f>
        <v>7.2.1.5.50.4.1.00</v>
      </c>
      <c r="L2107" s="23" t="s">
        <v>3949</v>
      </c>
      <c r="M2107" s="20" t="str">
        <f t="shared" si="42"/>
        <v>A</v>
      </c>
      <c r="N2107" s="20">
        <f>IF(VALUE(Tabela813[[#This Row],[RED]]) &gt; 0,1,0) + IF(VALUE(J2107)&gt;0,8,IF(VALUE(I2107)&gt;0,7,IF(VALUE(H2107)&gt;0,6,IF(VALUE(G2107)&gt;0,5,IF(VALUE(F2107)&gt;0,4,IF(VALUE(E2107)&gt;0,3,IF(VALUE(D2107)&gt;0,2,1)))))))</f>
        <v>7</v>
      </c>
      <c r="O2107" s="22" t="s">
        <v>55</v>
      </c>
      <c r="P2107" s="1" t="s">
        <v>152</v>
      </c>
      <c r="Q2107" s="1"/>
      <c r="R2107" s="39"/>
      <c r="S2107" s="154" t="s">
        <v>158</v>
      </c>
      <c r="T2107" s="7" t="str">
        <f>Tabela813[[#This Row],[NR]]&amp;" - "&amp;Tabela813[[#This Row],[Especificação]]</f>
        <v>7.2.1.5.50.4.1.00 - Contribuição Patronal Oriunda de Sentenças Judiciais - Servidor Civil - Pensionistas - Principal - Intra OFSS</v>
      </c>
    </row>
    <row r="2108" spans="1:20" ht="30" x14ac:dyDescent="0.25">
      <c r="A2108" s="179"/>
      <c r="B2108" s="51"/>
      <c r="C2108" s="22" t="s">
        <v>1544</v>
      </c>
      <c r="D2108" s="22" t="s">
        <v>1546</v>
      </c>
      <c r="E2108" s="22" t="s">
        <v>1537</v>
      </c>
      <c r="F2108" s="22" t="s">
        <v>1548</v>
      </c>
      <c r="G2108" s="22" t="s">
        <v>1570</v>
      </c>
      <c r="H2108" s="22" t="s">
        <v>1547</v>
      </c>
      <c r="I2108" s="22" t="s">
        <v>1546</v>
      </c>
      <c r="J2108" s="22" t="s">
        <v>1543</v>
      </c>
      <c r="K2108" s="20" t="str">
        <f>IF(Tabela813[[#This Row],[C]]&lt;&gt;"",IF(Tabela813[[#This Row],[RED]]&lt;&gt;"",(Tabela813[[#This Row],[RED]] &amp; "."),"") &amp; CONCATENATE(Tabela813[[#This Row],[C]],".",Tabela813[[#This Row],[O]],".",Tabela813[[#This Row],[E]],".",Tabela813[[#This Row],[D1]],".",Tabela813[[#This Row],[D2]],".",Tabela813[[#This Row],[D3]],".",Tabela813[[#This Row],[T]],".",Tabela813[[#This Row],[D4]]),"")</f>
        <v>7.2.1.5.50.4.2.00</v>
      </c>
      <c r="L2108" s="23" t="s">
        <v>3950</v>
      </c>
      <c r="M2108" s="20" t="str">
        <f t="shared" si="42"/>
        <v>A</v>
      </c>
      <c r="N2108" s="20">
        <f>IF(VALUE(Tabela813[[#This Row],[RED]]) &gt; 0,1,0) + IF(VALUE(J2108)&gt;0,8,IF(VALUE(I2108)&gt;0,7,IF(VALUE(H2108)&gt;0,6,IF(VALUE(G2108)&gt;0,5,IF(VALUE(F2108)&gt;0,4,IF(VALUE(E2108)&gt;0,3,IF(VALUE(D2108)&gt;0,2,1)))))))</f>
        <v>7</v>
      </c>
      <c r="O2108" s="22" t="s">
        <v>55</v>
      </c>
      <c r="P2108" s="1" t="s">
        <v>152</v>
      </c>
      <c r="Q2108" s="1"/>
      <c r="R2108" s="39"/>
      <c r="S2108" s="154" t="s">
        <v>158</v>
      </c>
      <c r="T2108" s="7" t="str">
        <f>Tabela813[[#This Row],[NR]]&amp;" - "&amp;Tabela813[[#This Row],[Especificação]]</f>
        <v>7.2.1.5.50.4.2.00 - Contribuição Patronal Oriunda de Sentenças Judiciais - Servidor Civil - Pensionistas - Multas e Juros de Mora - Intra OFSS</v>
      </c>
    </row>
    <row r="2109" spans="1:20" ht="30" x14ac:dyDescent="0.25">
      <c r="A2109" s="179"/>
      <c r="B2109" s="51"/>
      <c r="C2109" s="22" t="s">
        <v>1544</v>
      </c>
      <c r="D2109" s="22" t="s">
        <v>1546</v>
      </c>
      <c r="E2109" s="22" t="s">
        <v>1537</v>
      </c>
      <c r="F2109" s="22" t="s">
        <v>1548</v>
      </c>
      <c r="G2109" s="22" t="s">
        <v>1570</v>
      </c>
      <c r="H2109" s="22" t="s">
        <v>1547</v>
      </c>
      <c r="I2109" s="22" t="s">
        <v>1538</v>
      </c>
      <c r="J2109" s="22" t="s">
        <v>1543</v>
      </c>
      <c r="K2109" s="20" t="str">
        <f>IF(Tabela813[[#This Row],[C]]&lt;&gt;"",IF(Tabela813[[#This Row],[RED]]&lt;&gt;"",(Tabela813[[#This Row],[RED]] &amp; "."),"") &amp; CONCATENATE(Tabela813[[#This Row],[C]],".",Tabela813[[#This Row],[O]],".",Tabela813[[#This Row],[E]],".",Tabela813[[#This Row],[D1]],".",Tabela813[[#This Row],[D2]],".",Tabela813[[#This Row],[D3]],".",Tabela813[[#This Row],[T]],".",Tabela813[[#This Row],[D4]]),"")</f>
        <v>7.2.1.5.50.4.3.00</v>
      </c>
      <c r="L2109" s="23" t="s">
        <v>3951</v>
      </c>
      <c r="M2109" s="20" t="str">
        <f t="shared" ref="M2109:M2191" si="43">IF(N2109 &lt; N2110,"S","A")</f>
        <v>A</v>
      </c>
      <c r="N2109" s="20">
        <f>IF(VALUE(Tabela813[[#This Row],[RED]]) &gt; 0,1,0) + IF(VALUE(J2109)&gt;0,8,IF(VALUE(I2109)&gt;0,7,IF(VALUE(H2109)&gt;0,6,IF(VALUE(G2109)&gt;0,5,IF(VALUE(F2109)&gt;0,4,IF(VALUE(E2109)&gt;0,3,IF(VALUE(D2109)&gt;0,2,1)))))))</f>
        <v>7</v>
      </c>
      <c r="O2109" s="22" t="s">
        <v>55</v>
      </c>
      <c r="P2109" s="1" t="s">
        <v>152</v>
      </c>
      <c r="Q2109" s="1"/>
      <c r="R2109" s="39"/>
      <c r="S2109" s="154" t="s">
        <v>158</v>
      </c>
      <c r="T2109" s="7" t="str">
        <f>Tabela813[[#This Row],[NR]]&amp;" - "&amp;Tabela813[[#This Row],[Especificação]]</f>
        <v>7.2.1.5.50.4.3.00 - Contribuição Patronal Oriunda de Sentenças Judiciais - Servidor Civil - Pensionistas - Dívida Ativa - Intra OFSS</v>
      </c>
    </row>
    <row r="2110" spans="1:20" ht="45" x14ac:dyDescent="0.25">
      <c r="A2110" s="179"/>
      <c r="B2110" s="51"/>
      <c r="C2110" s="22" t="s">
        <v>1544</v>
      </c>
      <c r="D2110" s="22" t="s">
        <v>1546</v>
      </c>
      <c r="E2110" s="22" t="s">
        <v>1537</v>
      </c>
      <c r="F2110" s="22" t="s">
        <v>1548</v>
      </c>
      <c r="G2110" s="22" t="s">
        <v>1570</v>
      </c>
      <c r="H2110" s="22" t="s">
        <v>1547</v>
      </c>
      <c r="I2110" s="22" t="s">
        <v>1547</v>
      </c>
      <c r="J2110" s="22" t="s">
        <v>1543</v>
      </c>
      <c r="K2110" s="20" t="str">
        <f>IF(Tabela813[[#This Row],[C]]&lt;&gt;"",IF(Tabela813[[#This Row],[RED]]&lt;&gt;"",(Tabela813[[#This Row],[RED]] &amp; "."),"") &amp; CONCATENATE(Tabela813[[#This Row],[C]],".",Tabela813[[#This Row],[O]],".",Tabela813[[#This Row],[E]],".",Tabela813[[#This Row],[D1]],".",Tabela813[[#This Row],[D2]],".",Tabela813[[#This Row],[D3]],".",Tabela813[[#This Row],[T]],".",Tabela813[[#This Row],[D4]]),"")</f>
        <v>7.2.1.5.50.4.4.00</v>
      </c>
      <c r="L2110" s="23" t="s">
        <v>3952</v>
      </c>
      <c r="M2110" s="20" t="str">
        <f t="shared" si="43"/>
        <v>A</v>
      </c>
      <c r="N2110" s="20">
        <f>IF(VALUE(Tabela813[[#This Row],[RED]]) &gt; 0,1,0) + IF(VALUE(J2110)&gt;0,8,IF(VALUE(I2110)&gt;0,7,IF(VALUE(H2110)&gt;0,6,IF(VALUE(G2110)&gt;0,5,IF(VALUE(F2110)&gt;0,4,IF(VALUE(E2110)&gt;0,3,IF(VALUE(D2110)&gt;0,2,1)))))))</f>
        <v>7</v>
      </c>
      <c r="O2110" s="22" t="s">
        <v>55</v>
      </c>
      <c r="P2110" s="1" t="s">
        <v>152</v>
      </c>
      <c r="Q2110" s="1"/>
      <c r="R2110" s="39"/>
      <c r="S2110" s="154" t="s">
        <v>158</v>
      </c>
      <c r="T2110" s="7" t="str">
        <f>Tabela813[[#This Row],[NR]]&amp;" - "&amp;Tabela813[[#This Row],[Especificação]]</f>
        <v>7.2.1.5.50.4.4.00 - Contribuição Patronal Oriunda de Sentenças Judiciais - Servidor Civil - Pensionistas - Dívida Ativa - Multas e Juros de Mora da Dívida Ativa - Intra OFSS</v>
      </c>
    </row>
    <row r="2111" spans="1:20" ht="30" x14ac:dyDescent="0.25">
      <c r="A2111" s="179"/>
      <c r="B2111" s="51"/>
      <c r="C2111" s="22" t="s">
        <v>1544</v>
      </c>
      <c r="D2111" s="22" t="s">
        <v>1546</v>
      </c>
      <c r="E2111" s="22" t="s">
        <v>1537</v>
      </c>
      <c r="F2111" s="22" t="s">
        <v>1548</v>
      </c>
      <c r="G2111" s="22" t="s">
        <v>1570</v>
      </c>
      <c r="H2111" s="22" t="s">
        <v>1547</v>
      </c>
      <c r="I2111" s="22" t="s">
        <v>1548</v>
      </c>
      <c r="J2111" s="22" t="s">
        <v>1543</v>
      </c>
      <c r="K2111" s="20" t="str">
        <f>IF(Tabela813[[#This Row],[C]]&lt;&gt;"",IF(Tabela813[[#This Row],[RED]]&lt;&gt;"",(Tabela813[[#This Row],[RED]] &amp; "."),"") &amp; CONCATENATE(Tabela813[[#This Row],[C]],".",Tabela813[[#This Row],[O]],".",Tabela813[[#This Row],[E]],".",Tabela813[[#This Row],[D1]],".",Tabela813[[#This Row],[D2]],".",Tabela813[[#This Row],[D3]],".",Tabela813[[#This Row],[T]],".",Tabela813[[#This Row],[D4]]),"")</f>
        <v>7.2.1.5.50.4.5.00</v>
      </c>
      <c r="L2111" s="23" t="s">
        <v>3953</v>
      </c>
      <c r="M2111" s="20" t="str">
        <f t="shared" si="43"/>
        <v>A</v>
      </c>
      <c r="N2111" s="20">
        <f>IF(VALUE(Tabela813[[#This Row],[RED]]) &gt; 0,1,0) + IF(VALUE(J2111)&gt;0,8,IF(VALUE(I2111)&gt;0,7,IF(VALUE(H2111)&gt;0,6,IF(VALUE(G2111)&gt;0,5,IF(VALUE(F2111)&gt;0,4,IF(VALUE(E2111)&gt;0,3,IF(VALUE(D2111)&gt;0,2,1)))))))</f>
        <v>7</v>
      </c>
      <c r="O2111" s="22" t="s">
        <v>55</v>
      </c>
      <c r="P2111" s="1" t="s">
        <v>152</v>
      </c>
      <c r="Q2111" s="1"/>
      <c r="R2111" s="39"/>
      <c r="S2111" s="154" t="s">
        <v>158</v>
      </c>
      <c r="T2111" s="7" t="str">
        <f>Tabela813[[#This Row],[NR]]&amp;" - "&amp;Tabela813[[#This Row],[Especificação]]</f>
        <v>7.2.1.5.50.4.5.00 - Contribuição Patronal Oriunda de Sentenças Judiciais - Servidor Civil - Pensionistas - Multas - Intra OFSS</v>
      </c>
    </row>
    <row r="2112" spans="1:20" ht="30" x14ac:dyDescent="0.25">
      <c r="A2112" s="179"/>
      <c r="B2112" s="51"/>
      <c r="C2112" s="22" t="s">
        <v>1544</v>
      </c>
      <c r="D2112" s="22" t="s">
        <v>1546</v>
      </c>
      <c r="E2112" s="22" t="s">
        <v>1537</v>
      </c>
      <c r="F2112" s="22" t="s">
        <v>1548</v>
      </c>
      <c r="G2112" s="22" t="s">
        <v>1570</v>
      </c>
      <c r="H2112" s="22" t="s">
        <v>1547</v>
      </c>
      <c r="I2112" s="22" t="s">
        <v>1542</v>
      </c>
      <c r="J2112" s="22" t="s">
        <v>1543</v>
      </c>
      <c r="K2112" s="20" t="str">
        <f>IF(Tabela813[[#This Row],[C]]&lt;&gt;"",IF(Tabela813[[#This Row],[RED]]&lt;&gt;"",(Tabela813[[#This Row],[RED]] &amp; "."),"") &amp; CONCATENATE(Tabela813[[#This Row],[C]],".",Tabela813[[#This Row],[O]],".",Tabela813[[#This Row],[E]],".",Tabela813[[#This Row],[D1]],".",Tabela813[[#This Row],[D2]],".",Tabela813[[#This Row],[D3]],".",Tabela813[[#This Row],[T]],".",Tabela813[[#This Row],[D4]]),"")</f>
        <v>7.2.1.5.50.4.6.00</v>
      </c>
      <c r="L2112" s="23" t="s">
        <v>3954</v>
      </c>
      <c r="M2112" s="20" t="str">
        <f t="shared" si="43"/>
        <v>A</v>
      </c>
      <c r="N2112" s="20">
        <f>IF(VALUE(Tabela813[[#This Row],[RED]]) &gt; 0,1,0) + IF(VALUE(J2112)&gt;0,8,IF(VALUE(I2112)&gt;0,7,IF(VALUE(H2112)&gt;0,6,IF(VALUE(G2112)&gt;0,5,IF(VALUE(F2112)&gt;0,4,IF(VALUE(E2112)&gt;0,3,IF(VALUE(D2112)&gt;0,2,1)))))))</f>
        <v>7</v>
      </c>
      <c r="O2112" s="22" t="s">
        <v>55</v>
      </c>
      <c r="P2112" s="1" t="s">
        <v>152</v>
      </c>
      <c r="Q2112" s="1"/>
      <c r="R2112" s="39"/>
      <c r="S2112" s="154" t="s">
        <v>158</v>
      </c>
      <c r="T2112" s="7" t="str">
        <f>Tabela813[[#This Row],[NR]]&amp;" - "&amp;Tabela813[[#This Row],[Especificação]]</f>
        <v>7.2.1.5.50.4.6.00 - Contribuição Patronal Oriunda de Sentenças Judiciais - Servidor Civil - Pensionistas - Juros de Mora - Intra OFSS</v>
      </c>
    </row>
    <row r="2113" spans="1:20" ht="30" x14ac:dyDescent="0.25">
      <c r="A2113" s="179"/>
      <c r="B2113" s="51"/>
      <c r="C2113" s="22" t="s">
        <v>1544</v>
      </c>
      <c r="D2113" s="22" t="s">
        <v>1546</v>
      </c>
      <c r="E2113" s="22" t="s">
        <v>1537</v>
      </c>
      <c r="F2113" s="22" t="s">
        <v>1548</v>
      </c>
      <c r="G2113" s="22" t="s">
        <v>1570</v>
      </c>
      <c r="H2113" s="22" t="s">
        <v>1547</v>
      </c>
      <c r="I2113" s="22" t="s">
        <v>1544</v>
      </c>
      <c r="J2113" s="22" t="s">
        <v>1543</v>
      </c>
      <c r="K2113" s="20" t="str">
        <f>IF(Tabela813[[#This Row],[C]]&lt;&gt;"",IF(Tabela813[[#This Row],[RED]]&lt;&gt;"",(Tabela813[[#This Row],[RED]] &amp; "."),"") &amp; CONCATENATE(Tabela813[[#This Row],[C]],".",Tabela813[[#This Row],[O]],".",Tabela813[[#This Row],[E]],".",Tabela813[[#This Row],[D1]],".",Tabela813[[#This Row],[D2]],".",Tabela813[[#This Row],[D3]],".",Tabela813[[#This Row],[T]],".",Tabela813[[#This Row],[D4]]),"")</f>
        <v>7.2.1.5.50.4.7.00</v>
      </c>
      <c r="L2113" s="23" t="s">
        <v>3955</v>
      </c>
      <c r="M2113" s="20" t="str">
        <f t="shared" si="43"/>
        <v>A</v>
      </c>
      <c r="N2113" s="20">
        <f>IF(VALUE(Tabela813[[#This Row],[RED]]) &gt; 0,1,0) + IF(VALUE(J2113)&gt;0,8,IF(VALUE(I2113)&gt;0,7,IF(VALUE(H2113)&gt;0,6,IF(VALUE(G2113)&gt;0,5,IF(VALUE(F2113)&gt;0,4,IF(VALUE(E2113)&gt;0,3,IF(VALUE(D2113)&gt;0,2,1)))))))</f>
        <v>7</v>
      </c>
      <c r="O2113" s="22" t="s">
        <v>55</v>
      </c>
      <c r="P2113" s="1" t="s">
        <v>152</v>
      </c>
      <c r="Q2113" s="1"/>
      <c r="R2113" s="39"/>
      <c r="S2113" s="154" t="s">
        <v>158</v>
      </c>
      <c r="T2113" s="7" t="str">
        <f>Tabela813[[#This Row],[NR]]&amp;" - "&amp;Tabela813[[#This Row],[Especificação]]</f>
        <v>7.2.1.5.50.4.7.00 - Contribuição Patronal Oriunda de Sentenças Judiciais - Servidor Civil - Pensionistas - Dívida Ativa - Multas da Dívida Ativa - Intra OFSS</v>
      </c>
    </row>
    <row r="2114" spans="1:20" ht="30" x14ac:dyDescent="0.25">
      <c r="A2114" s="179"/>
      <c r="B2114" s="51"/>
      <c r="C2114" s="22" t="s">
        <v>1544</v>
      </c>
      <c r="D2114" s="22" t="s">
        <v>1546</v>
      </c>
      <c r="E2114" s="22" t="s">
        <v>1537</v>
      </c>
      <c r="F2114" s="22" t="s">
        <v>1548</v>
      </c>
      <c r="G2114" s="22" t="s">
        <v>1570</v>
      </c>
      <c r="H2114" s="22" t="s">
        <v>1547</v>
      </c>
      <c r="I2114" s="22" t="s">
        <v>1545</v>
      </c>
      <c r="J2114" s="22" t="s">
        <v>1543</v>
      </c>
      <c r="K2114" s="20" t="str">
        <f>IF(Tabela813[[#This Row],[C]]&lt;&gt;"",IF(Tabela813[[#This Row],[RED]]&lt;&gt;"",(Tabela813[[#This Row],[RED]] &amp; "."),"") &amp; CONCATENATE(Tabela813[[#This Row],[C]],".",Tabela813[[#This Row],[O]],".",Tabela813[[#This Row],[E]],".",Tabela813[[#This Row],[D1]],".",Tabela813[[#This Row],[D2]],".",Tabela813[[#This Row],[D3]],".",Tabela813[[#This Row],[T]],".",Tabela813[[#This Row],[D4]]),"")</f>
        <v>7.2.1.5.50.4.8.00</v>
      </c>
      <c r="L2114" s="23" t="s">
        <v>3956</v>
      </c>
      <c r="M2114" s="20" t="str">
        <f t="shared" si="43"/>
        <v>A</v>
      </c>
      <c r="N2114" s="20">
        <f>IF(VALUE(Tabela813[[#This Row],[RED]]) &gt; 0,1,0) + IF(VALUE(J2114)&gt;0,8,IF(VALUE(I2114)&gt;0,7,IF(VALUE(H2114)&gt;0,6,IF(VALUE(G2114)&gt;0,5,IF(VALUE(F2114)&gt;0,4,IF(VALUE(E2114)&gt;0,3,IF(VALUE(D2114)&gt;0,2,1)))))))</f>
        <v>7</v>
      </c>
      <c r="O2114" s="22" t="s">
        <v>55</v>
      </c>
      <c r="P2114" s="1" t="s">
        <v>152</v>
      </c>
      <c r="Q2114" s="1"/>
      <c r="R2114" s="39"/>
      <c r="S2114" s="154" t="s">
        <v>158</v>
      </c>
      <c r="T2114" s="7" t="str">
        <f>Tabela813[[#This Row],[NR]]&amp;" - "&amp;Tabela813[[#This Row],[Especificação]]</f>
        <v>7.2.1.5.50.4.8.00 - Contribuição Patronal Oriunda de Sentenças Judiciais - Servidor Civil - Pensionistas - Juros de Mora da Dívida Ativa - Intra OFSS</v>
      </c>
    </row>
    <row r="2115" spans="1:20" ht="30" x14ac:dyDescent="0.25">
      <c r="A2115" s="179"/>
      <c r="B2115" s="51"/>
      <c r="C2115" s="22" t="s">
        <v>1544</v>
      </c>
      <c r="D2115" s="22" t="s">
        <v>1546</v>
      </c>
      <c r="E2115" s="22" t="s">
        <v>1537</v>
      </c>
      <c r="F2115" s="22" t="s">
        <v>1548</v>
      </c>
      <c r="G2115" s="22" t="s">
        <v>1575</v>
      </c>
      <c r="H2115" s="22" t="s">
        <v>1540</v>
      </c>
      <c r="I2115" s="22" t="s">
        <v>1540</v>
      </c>
      <c r="J2115" s="22" t="s">
        <v>1543</v>
      </c>
      <c r="K2115" s="20" t="str">
        <f>IF(Tabela813[[#This Row],[C]]&lt;&gt;"",IF(Tabela813[[#This Row],[RED]]&lt;&gt;"",(Tabela813[[#This Row],[RED]] &amp; "."),"") &amp; CONCATENATE(Tabela813[[#This Row],[C]],".",Tabela813[[#This Row],[O]],".",Tabela813[[#This Row],[E]],".",Tabela813[[#This Row],[D1]],".",Tabela813[[#This Row],[D2]],".",Tabela813[[#This Row],[D3]],".",Tabela813[[#This Row],[T]],".",Tabela813[[#This Row],[D4]]),"")</f>
        <v>7.2.1.5.51.0.0.00</v>
      </c>
      <c r="L2115" s="23" t="s">
        <v>2502</v>
      </c>
      <c r="M2115" s="20" t="str">
        <f t="shared" si="43"/>
        <v>S</v>
      </c>
      <c r="N2115" s="20">
        <f>IF(VALUE(Tabela813[[#This Row],[RED]]) &gt; 0,1,0) + IF(VALUE(J2115)&gt;0,8,IF(VALUE(I2115)&gt;0,7,IF(VALUE(H2115)&gt;0,6,IF(VALUE(G2115)&gt;0,5,IF(VALUE(F2115)&gt;0,4,IF(VALUE(E2115)&gt;0,3,IF(VALUE(D2115)&gt;0,2,1)))))))</f>
        <v>5</v>
      </c>
      <c r="O2115" s="22" t="s">
        <v>55</v>
      </c>
      <c r="P2115" s="1" t="s">
        <v>172</v>
      </c>
      <c r="Q2115" s="1"/>
      <c r="R2115" s="39"/>
      <c r="S2115" s="154" t="s">
        <v>158</v>
      </c>
      <c r="T2115" s="7" t="str">
        <f>Tabela813[[#This Row],[NR]]&amp;" - "&amp;Tabela813[[#This Row],[Especificação]]</f>
        <v>7.2.1.5.51.0.0.00 - Contribuição Patronal - Parcelamentos - Intra OFSS</v>
      </c>
    </row>
    <row r="2116" spans="1:20" ht="30" x14ac:dyDescent="0.25">
      <c r="A2116" s="179"/>
      <c r="B2116" s="51"/>
      <c r="C2116" s="22" t="s">
        <v>1544</v>
      </c>
      <c r="D2116" s="22" t="s">
        <v>1546</v>
      </c>
      <c r="E2116" s="22" t="s">
        <v>1537</v>
      </c>
      <c r="F2116" s="22" t="s">
        <v>1548</v>
      </c>
      <c r="G2116" s="22" t="s">
        <v>1575</v>
      </c>
      <c r="H2116" s="22" t="s">
        <v>1537</v>
      </c>
      <c r="I2116" s="22" t="s">
        <v>1540</v>
      </c>
      <c r="J2116" s="22" t="s">
        <v>1543</v>
      </c>
      <c r="K2116" s="20" t="str">
        <f>IF(Tabela813[[#This Row],[C]]&lt;&gt;"",IF(Tabela813[[#This Row],[RED]]&lt;&gt;"",(Tabela813[[#This Row],[RED]] &amp; "."),"") &amp; CONCATENATE(Tabela813[[#This Row],[C]],".",Tabela813[[#This Row],[O]],".",Tabela813[[#This Row],[E]],".",Tabela813[[#This Row],[D1]],".",Tabela813[[#This Row],[D2]],".",Tabela813[[#This Row],[D3]],".",Tabela813[[#This Row],[T]],".",Tabela813[[#This Row],[D4]]),"")</f>
        <v>7.2.1.5.51.1.0.00</v>
      </c>
      <c r="L2116" s="23" t="s">
        <v>2503</v>
      </c>
      <c r="M2116" s="20" t="str">
        <f t="shared" si="43"/>
        <v>S</v>
      </c>
      <c r="N2116" s="20">
        <f>IF(VALUE(Tabela813[[#This Row],[RED]]) &gt; 0,1,0) + IF(VALUE(J2116)&gt;0,8,IF(VALUE(I2116)&gt;0,7,IF(VALUE(H2116)&gt;0,6,IF(VALUE(G2116)&gt;0,5,IF(VALUE(F2116)&gt;0,4,IF(VALUE(E2116)&gt;0,3,IF(VALUE(D2116)&gt;0,2,1)))))))</f>
        <v>6</v>
      </c>
      <c r="O2116" s="22" t="s">
        <v>55</v>
      </c>
      <c r="P2116" s="1" t="s">
        <v>155</v>
      </c>
      <c r="Q2116" s="1"/>
      <c r="R2116" s="39"/>
      <c r="S2116" s="154" t="s">
        <v>158</v>
      </c>
      <c r="T2116" s="7" t="str">
        <f>Tabela813[[#This Row],[NR]]&amp;" - "&amp;Tabela813[[#This Row],[Especificação]]</f>
        <v>7.2.1.5.51.1.0.00 - Contribuição Patronal - Servidor Civil Ativo - Parcelamentos - Intra OFSS</v>
      </c>
    </row>
    <row r="2117" spans="1:20" ht="30" x14ac:dyDescent="0.25">
      <c r="A2117" s="179"/>
      <c r="B2117" s="51"/>
      <c r="C2117" s="22" t="s">
        <v>1544</v>
      </c>
      <c r="D2117" s="22" t="s">
        <v>1546</v>
      </c>
      <c r="E2117" s="22" t="s">
        <v>1537</v>
      </c>
      <c r="F2117" s="22" t="s">
        <v>1548</v>
      </c>
      <c r="G2117" s="22" t="s">
        <v>1575</v>
      </c>
      <c r="H2117" s="22" t="s">
        <v>1537</v>
      </c>
      <c r="I2117" s="22" t="s">
        <v>1537</v>
      </c>
      <c r="J2117" s="22" t="s">
        <v>1543</v>
      </c>
      <c r="K2117" s="20" t="str">
        <f>IF(Tabela813[[#This Row],[C]]&lt;&gt;"",IF(Tabela813[[#This Row],[RED]]&lt;&gt;"",(Tabela813[[#This Row],[RED]] &amp; "."),"") &amp; CONCATENATE(Tabela813[[#This Row],[C]],".",Tabela813[[#This Row],[O]],".",Tabela813[[#This Row],[E]],".",Tabela813[[#This Row],[D1]],".",Tabela813[[#This Row],[D2]],".",Tabela813[[#This Row],[D3]],".",Tabela813[[#This Row],[T]],".",Tabela813[[#This Row],[D4]]),"")</f>
        <v>7.2.1.5.51.1.1.00</v>
      </c>
      <c r="L2117" s="23" t="s">
        <v>2504</v>
      </c>
      <c r="M2117" s="20" t="str">
        <f t="shared" si="43"/>
        <v>A</v>
      </c>
      <c r="N2117" s="20">
        <f>IF(VALUE(Tabela813[[#This Row],[RED]]) &gt; 0,1,0) + IF(VALUE(J2117)&gt;0,8,IF(VALUE(I2117)&gt;0,7,IF(VALUE(H2117)&gt;0,6,IF(VALUE(G2117)&gt;0,5,IF(VALUE(F2117)&gt;0,4,IF(VALUE(E2117)&gt;0,3,IF(VALUE(D2117)&gt;0,2,1)))))))</f>
        <v>7</v>
      </c>
      <c r="O2117" s="22" t="s">
        <v>55</v>
      </c>
      <c r="P2117" s="1" t="s">
        <v>155</v>
      </c>
      <c r="Q2117" s="1"/>
      <c r="R2117" s="39"/>
      <c r="S2117" s="154" t="s">
        <v>158</v>
      </c>
      <c r="T2117" s="7" t="str">
        <f>Tabela813[[#This Row],[NR]]&amp;" - "&amp;Tabela813[[#This Row],[Especificação]]</f>
        <v>7.2.1.5.51.1.1.00 - Contribuição Patronal - Servidor Civil Ativo - Parcelamentos - Principal - Intra OFSS</v>
      </c>
    </row>
    <row r="2118" spans="1:20" ht="30" x14ac:dyDescent="0.25">
      <c r="A2118" s="179"/>
      <c r="B2118" s="51"/>
      <c r="C2118" s="22" t="s">
        <v>1544</v>
      </c>
      <c r="D2118" s="22" t="s">
        <v>1546</v>
      </c>
      <c r="E2118" s="22" t="s">
        <v>1537</v>
      </c>
      <c r="F2118" s="22" t="s">
        <v>1548</v>
      </c>
      <c r="G2118" s="22" t="s">
        <v>1575</v>
      </c>
      <c r="H2118" s="22" t="s">
        <v>1537</v>
      </c>
      <c r="I2118" s="22" t="s">
        <v>1546</v>
      </c>
      <c r="J2118" s="22" t="s">
        <v>1543</v>
      </c>
      <c r="K2118" s="20" t="str">
        <f>IF(Tabela813[[#This Row],[C]]&lt;&gt;"",IF(Tabela813[[#This Row],[RED]]&lt;&gt;"",(Tabela813[[#This Row],[RED]] &amp; "."),"") &amp; CONCATENATE(Tabela813[[#This Row],[C]],".",Tabela813[[#This Row],[O]],".",Tabela813[[#This Row],[E]],".",Tabela813[[#This Row],[D1]],".",Tabela813[[#This Row],[D2]],".",Tabela813[[#This Row],[D3]],".",Tabela813[[#This Row],[T]],".",Tabela813[[#This Row],[D4]]),"")</f>
        <v>7.2.1.5.51.1.2.00</v>
      </c>
      <c r="L2118" s="23" t="s">
        <v>2505</v>
      </c>
      <c r="M2118" s="20" t="str">
        <f t="shared" si="43"/>
        <v>A</v>
      </c>
      <c r="N2118" s="20">
        <f>IF(VALUE(Tabela813[[#This Row],[RED]]) &gt; 0,1,0) + IF(VALUE(J2118)&gt;0,8,IF(VALUE(I2118)&gt;0,7,IF(VALUE(H2118)&gt;0,6,IF(VALUE(G2118)&gt;0,5,IF(VALUE(F2118)&gt;0,4,IF(VALUE(E2118)&gt;0,3,IF(VALUE(D2118)&gt;0,2,1)))))))</f>
        <v>7</v>
      </c>
      <c r="O2118" s="22" t="s">
        <v>55</v>
      </c>
      <c r="P2118" s="1" t="s">
        <v>155</v>
      </c>
      <c r="Q2118" s="1"/>
      <c r="R2118" s="39"/>
      <c r="S2118" s="154" t="s">
        <v>158</v>
      </c>
      <c r="T2118" s="7" t="str">
        <f>Tabela813[[#This Row],[NR]]&amp;" - "&amp;Tabela813[[#This Row],[Especificação]]</f>
        <v>7.2.1.5.51.1.2.00 - Contribuição Patronal - Servidor Civil Ativo - Parcelamentos - Multas e Juros de Mora - Intra OFSS</v>
      </c>
    </row>
    <row r="2119" spans="1:20" ht="30" x14ac:dyDescent="0.25">
      <c r="A2119" s="179"/>
      <c r="B2119" s="51"/>
      <c r="C2119" s="22" t="s">
        <v>1544</v>
      </c>
      <c r="D2119" s="22" t="s">
        <v>1546</v>
      </c>
      <c r="E2119" s="22" t="s">
        <v>1537</v>
      </c>
      <c r="F2119" s="22" t="s">
        <v>1548</v>
      </c>
      <c r="G2119" s="22" t="s">
        <v>1575</v>
      </c>
      <c r="H2119" s="22" t="s">
        <v>1537</v>
      </c>
      <c r="I2119" s="22" t="s">
        <v>1538</v>
      </c>
      <c r="J2119" s="22" t="s">
        <v>1543</v>
      </c>
      <c r="K2119" s="20" t="str">
        <f>IF(Tabela813[[#This Row],[C]]&lt;&gt;"",IF(Tabela813[[#This Row],[RED]]&lt;&gt;"",(Tabela813[[#This Row],[RED]] &amp; "."),"") &amp; CONCATENATE(Tabela813[[#This Row],[C]],".",Tabela813[[#This Row],[O]],".",Tabela813[[#This Row],[E]],".",Tabela813[[#This Row],[D1]],".",Tabela813[[#This Row],[D2]],".",Tabela813[[#This Row],[D3]],".",Tabela813[[#This Row],[T]],".",Tabela813[[#This Row],[D4]]),"")</f>
        <v>7.2.1.5.51.1.3.00</v>
      </c>
      <c r="L2119" s="23" t="s">
        <v>2506</v>
      </c>
      <c r="M2119" s="20" t="str">
        <f t="shared" si="43"/>
        <v>A</v>
      </c>
      <c r="N2119" s="20">
        <f>IF(VALUE(Tabela813[[#This Row],[RED]]) &gt; 0,1,0) + IF(VALUE(J2119)&gt;0,8,IF(VALUE(I2119)&gt;0,7,IF(VALUE(H2119)&gt;0,6,IF(VALUE(G2119)&gt;0,5,IF(VALUE(F2119)&gt;0,4,IF(VALUE(E2119)&gt;0,3,IF(VALUE(D2119)&gt;0,2,1)))))))</f>
        <v>7</v>
      </c>
      <c r="O2119" s="22" t="s">
        <v>55</v>
      </c>
      <c r="P2119" s="1" t="s">
        <v>155</v>
      </c>
      <c r="Q2119" s="1"/>
      <c r="R2119" s="39"/>
      <c r="S2119" s="154" t="s">
        <v>158</v>
      </c>
      <c r="T2119" s="7" t="str">
        <f>Tabela813[[#This Row],[NR]]&amp;" - "&amp;Tabela813[[#This Row],[Especificação]]</f>
        <v>7.2.1.5.51.1.3.00 - Contribuição Patronal - Servidor Civil Ativo - Parcelamentos - Dívida Ativa - Intra OFSS</v>
      </c>
    </row>
    <row r="2120" spans="1:20" ht="30" x14ac:dyDescent="0.25">
      <c r="A2120" s="179"/>
      <c r="B2120" s="51"/>
      <c r="C2120" s="22" t="s">
        <v>1544</v>
      </c>
      <c r="D2120" s="22" t="s">
        <v>1546</v>
      </c>
      <c r="E2120" s="22" t="s">
        <v>1537</v>
      </c>
      <c r="F2120" s="22" t="s">
        <v>1548</v>
      </c>
      <c r="G2120" s="22" t="s">
        <v>1575</v>
      </c>
      <c r="H2120" s="22" t="s">
        <v>1537</v>
      </c>
      <c r="I2120" s="22" t="s">
        <v>1547</v>
      </c>
      <c r="J2120" s="22" t="s">
        <v>1543</v>
      </c>
      <c r="K2120" s="20" t="str">
        <f>IF(Tabela813[[#This Row],[C]]&lt;&gt;"",IF(Tabela813[[#This Row],[RED]]&lt;&gt;"",(Tabela813[[#This Row],[RED]] &amp; "."),"") &amp; CONCATENATE(Tabela813[[#This Row],[C]],".",Tabela813[[#This Row],[O]],".",Tabela813[[#This Row],[E]],".",Tabela813[[#This Row],[D1]],".",Tabela813[[#This Row],[D2]],".",Tabela813[[#This Row],[D3]],".",Tabela813[[#This Row],[T]],".",Tabela813[[#This Row],[D4]]),"")</f>
        <v>7.2.1.5.51.1.4.00</v>
      </c>
      <c r="L2120" s="23" t="s">
        <v>2507</v>
      </c>
      <c r="M2120" s="20" t="str">
        <f t="shared" si="43"/>
        <v>A</v>
      </c>
      <c r="N2120" s="20">
        <f>IF(VALUE(Tabela813[[#This Row],[RED]]) &gt; 0,1,0) + IF(VALUE(J2120)&gt;0,8,IF(VALUE(I2120)&gt;0,7,IF(VALUE(H2120)&gt;0,6,IF(VALUE(G2120)&gt;0,5,IF(VALUE(F2120)&gt;0,4,IF(VALUE(E2120)&gt;0,3,IF(VALUE(D2120)&gt;0,2,1)))))))</f>
        <v>7</v>
      </c>
      <c r="O2120" s="22" t="s">
        <v>55</v>
      </c>
      <c r="P2120" s="1" t="s">
        <v>155</v>
      </c>
      <c r="Q2120" s="1"/>
      <c r="R2120" s="39"/>
      <c r="S2120" s="154" t="s">
        <v>158</v>
      </c>
      <c r="T2120" s="7" t="str">
        <f>Tabela813[[#This Row],[NR]]&amp;" - "&amp;Tabela813[[#This Row],[Especificação]]</f>
        <v>7.2.1.5.51.1.4.00 - Contribuição Patronal - Servidor Civil Ativo - Parcelamentos - Dívida Ativa - Multas e Juros de Mora da Dívida Ativa - Intra OFSS</v>
      </c>
    </row>
    <row r="2121" spans="1:20" ht="30" x14ac:dyDescent="0.25">
      <c r="A2121" s="179"/>
      <c r="B2121" s="51"/>
      <c r="C2121" s="22" t="s">
        <v>1544</v>
      </c>
      <c r="D2121" s="22" t="s">
        <v>1546</v>
      </c>
      <c r="E2121" s="22" t="s">
        <v>1537</v>
      </c>
      <c r="F2121" s="22" t="s">
        <v>1548</v>
      </c>
      <c r="G2121" s="22" t="s">
        <v>1575</v>
      </c>
      <c r="H2121" s="22" t="s">
        <v>1537</v>
      </c>
      <c r="I2121" s="22" t="s">
        <v>1548</v>
      </c>
      <c r="J2121" s="22" t="s">
        <v>1543</v>
      </c>
      <c r="K2121" s="20" t="str">
        <f>IF(Tabela813[[#This Row],[C]]&lt;&gt;"",IF(Tabela813[[#This Row],[RED]]&lt;&gt;"",(Tabela813[[#This Row],[RED]] &amp; "."),"") &amp; CONCATENATE(Tabela813[[#This Row],[C]],".",Tabela813[[#This Row],[O]],".",Tabela813[[#This Row],[E]],".",Tabela813[[#This Row],[D1]],".",Tabela813[[#This Row],[D2]],".",Tabela813[[#This Row],[D3]],".",Tabela813[[#This Row],[T]],".",Tabela813[[#This Row],[D4]]),"")</f>
        <v>7.2.1.5.51.1.5.00</v>
      </c>
      <c r="L2121" s="23" t="s">
        <v>2508</v>
      </c>
      <c r="M2121" s="20" t="str">
        <f t="shared" si="43"/>
        <v>A</v>
      </c>
      <c r="N2121" s="20">
        <f>IF(VALUE(Tabela813[[#This Row],[RED]]) &gt; 0,1,0) + IF(VALUE(J2121)&gt;0,8,IF(VALUE(I2121)&gt;0,7,IF(VALUE(H2121)&gt;0,6,IF(VALUE(G2121)&gt;0,5,IF(VALUE(F2121)&gt;0,4,IF(VALUE(E2121)&gt;0,3,IF(VALUE(D2121)&gt;0,2,1)))))))</f>
        <v>7</v>
      </c>
      <c r="O2121" s="22" t="s">
        <v>55</v>
      </c>
      <c r="P2121" s="1" t="s">
        <v>155</v>
      </c>
      <c r="Q2121" s="1"/>
      <c r="R2121" s="39"/>
      <c r="S2121" s="154" t="s">
        <v>158</v>
      </c>
      <c r="T2121" s="7" t="str">
        <f>Tabela813[[#This Row],[NR]]&amp;" - "&amp;Tabela813[[#This Row],[Especificação]]</f>
        <v>7.2.1.5.51.1.5.00 - Contribuição Patronal - Servidor Civil Ativo - Parcelamentos - Multas - Intra OFSS</v>
      </c>
    </row>
    <row r="2122" spans="1:20" ht="30" x14ac:dyDescent="0.25">
      <c r="A2122" s="179"/>
      <c r="B2122" s="51"/>
      <c r="C2122" s="22" t="s">
        <v>1544</v>
      </c>
      <c r="D2122" s="22" t="s">
        <v>1546</v>
      </c>
      <c r="E2122" s="22" t="s">
        <v>1537</v>
      </c>
      <c r="F2122" s="22" t="s">
        <v>1548</v>
      </c>
      <c r="G2122" s="22" t="s">
        <v>1575</v>
      </c>
      <c r="H2122" s="22" t="s">
        <v>1537</v>
      </c>
      <c r="I2122" s="22" t="s">
        <v>1542</v>
      </c>
      <c r="J2122" s="22" t="s">
        <v>1543</v>
      </c>
      <c r="K2122" s="20" t="str">
        <f>IF(Tabela813[[#This Row],[C]]&lt;&gt;"",IF(Tabela813[[#This Row],[RED]]&lt;&gt;"",(Tabela813[[#This Row],[RED]] &amp; "."),"") &amp; CONCATENATE(Tabela813[[#This Row],[C]],".",Tabela813[[#This Row],[O]],".",Tabela813[[#This Row],[E]],".",Tabela813[[#This Row],[D1]],".",Tabela813[[#This Row],[D2]],".",Tabela813[[#This Row],[D3]],".",Tabela813[[#This Row],[T]],".",Tabela813[[#This Row],[D4]]),"")</f>
        <v>7.2.1.5.51.1.6.00</v>
      </c>
      <c r="L2122" s="23" t="s">
        <v>2509</v>
      </c>
      <c r="M2122" s="20" t="str">
        <f t="shared" si="43"/>
        <v>A</v>
      </c>
      <c r="N2122" s="20">
        <f>IF(VALUE(Tabela813[[#This Row],[RED]]) &gt; 0,1,0) + IF(VALUE(J2122)&gt;0,8,IF(VALUE(I2122)&gt;0,7,IF(VALUE(H2122)&gt;0,6,IF(VALUE(G2122)&gt;0,5,IF(VALUE(F2122)&gt;0,4,IF(VALUE(E2122)&gt;0,3,IF(VALUE(D2122)&gt;0,2,1)))))))</f>
        <v>7</v>
      </c>
      <c r="O2122" s="22" t="s">
        <v>55</v>
      </c>
      <c r="P2122" s="1" t="s">
        <v>155</v>
      </c>
      <c r="Q2122" s="1"/>
      <c r="R2122" s="39"/>
      <c r="S2122" s="154" t="s">
        <v>158</v>
      </c>
      <c r="T2122" s="7" t="str">
        <f>Tabela813[[#This Row],[NR]]&amp;" - "&amp;Tabela813[[#This Row],[Especificação]]</f>
        <v>7.2.1.5.51.1.6.00 - Contribuição Patronal - Servidor Civil Ativo - Parcelamentos - Juros de Mora - Intra OFSS</v>
      </c>
    </row>
    <row r="2123" spans="1:20" ht="30" x14ac:dyDescent="0.25">
      <c r="A2123" s="179"/>
      <c r="B2123" s="51"/>
      <c r="C2123" s="22" t="s">
        <v>1544</v>
      </c>
      <c r="D2123" s="22" t="s">
        <v>1546</v>
      </c>
      <c r="E2123" s="22" t="s">
        <v>1537</v>
      </c>
      <c r="F2123" s="22" t="s">
        <v>1548</v>
      </c>
      <c r="G2123" s="22" t="s">
        <v>1575</v>
      </c>
      <c r="H2123" s="22" t="s">
        <v>1537</v>
      </c>
      <c r="I2123" s="22" t="s">
        <v>1544</v>
      </c>
      <c r="J2123" s="22" t="s">
        <v>1543</v>
      </c>
      <c r="K2123" s="20" t="str">
        <f>IF(Tabela813[[#This Row],[C]]&lt;&gt;"",IF(Tabela813[[#This Row],[RED]]&lt;&gt;"",(Tabela813[[#This Row],[RED]] &amp; "."),"") &amp; CONCATENATE(Tabela813[[#This Row],[C]],".",Tabela813[[#This Row],[O]],".",Tabela813[[#This Row],[E]],".",Tabela813[[#This Row],[D1]],".",Tabela813[[#This Row],[D2]],".",Tabela813[[#This Row],[D3]],".",Tabela813[[#This Row],[T]],".",Tabela813[[#This Row],[D4]]),"")</f>
        <v>7.2.1.5.51.1.7.00</v>
      </c>
      <c r="L2123" s="23" t="s">
        <v>2510</v>
      </c>
      <c r="M2123" s="20" t="str">
        <f t="shared" si="43"/>
        <v>A</v>
      </c>
      <c r="N2123" s="20">
        <f>IF(VALUE(Tabela813[[#This Row],[RED]]) &gt; 0,1,0) + IF(VALUE(J2123)&gt;0,8,IF(VALUE(I2123)&gt;0,7,IF(VALUE(H2123)&gt;0,6,IF(VALUE(G2123)&gt;0,5,IF(VALUE(F2123)&gt;0,4,IF(VALUE(E2123)&gt;0,3,IF(VALUE(D2123)&gt;0,2,1)))))))</f>
        <v>7</v>
      </c>
      <c r="O2123" s="22" t="s">
        <v>55</v>
      </c>
      <c r="P2123" s="1" t="s">
        <v>155</v>
      </c>
      <c r="Q2123" s="1"/>
      <c r="R2123" s="39"/>
      <c r="S2123" s="154" t="s">
        <v>158</v>
      </c>
      <c r="T2123" s="7" t="str">
        <f>Tabela813[[#This Row],[NR]]&amp;" - "&amp;Tabela813[[#This Row],[Especificação]]</f>
        <v>7.2.1.5.51.1.7.00 - Contribuição Patronal - Servidor Civil Ativo - Parcelamentos - Dívida Ativa - Multas da Dívida Ativa - Intra OFSS</v>
      </c>
    </row>
    <row r="2124" spans="1:20" ht="30" x14ac:dyDescent="0.25">
      <c r="A2124" s="179"/>
      <c r="B2124" s="51"/>
      <c r="C2124" s="22" t="s">
        <v>1544</v>
      </c>
      <c r="D2124" s="22" t="s">
        <v>1546</v>
      </c>
      <c r="E2124" s="22" t="s">
        <v>1537</v>
      </c>
      <c r="F2124" s="22" t="s">
        <v>1548</v>
      </c>
      <c r="G2124" s="22" t="s">
        <v>1575</v>
      </c>
      <c r="H2124" s="22" t="s">
        <v>1537</v>
      </c>
      <c r="I2124" s="22" t="s">
        <v>1545</v>
      </c>
      <c r="J2124" s="22" t="s">
        <v>1543</v>
      </c>
      <c r="K2124" s="20" t="str">
        <f>IF(Tabela813[[#This Row],[C]]&lt;&gt;"",IF(Tabela813[[#This Row],[RED]]&lt;&gt;"",(Tabela813[[#This Row],[RED]] &amp; "."),"") &amp; CONCATENATE(Tabela813[[#This Row],[C]],".",Tabela813[[#This Row],[O]],".",Tabela813[[#This Row],[E]],".",Tabela813[[#This Row],[D1]],".",Tabela813[[#This Row],[D2]],".",Tabela813[[#This Row],[D3]],".",Tabela813[[#This Row],[T]],".",Tabela813[[#This Row],[D4]]),"")</f>
        <v>7.2.1.5.51.1.8.00</v>
      </c>
      <c r="L2124" s="23" t="s">
        <v>2511</v>
      </c>
      <c r="M2124" s="20" t="str">
        <f t="shared" si="43"/>
        <v>A</v>
      </c>
      <c r="N2124" s="20">
        <f>IF(VALUE(Tabela813[[#This Row],[RED]]) &gt; 0,1,0) + IF(VALUE(J2124)&gt;0,8,IF(VALUE(I2124)&gt;0,7,IF(VALUE(H2124)&gt;0,6,IF(VALUE(G2124)&gt;0,5,IF(VALUE(F2124)&gt;0,4,IF(VALUE(E2124)&gt;0,3,IF(VALUE(D2124)&gt;0,2,1)))))))</f>
        <v>7</v>
      </c>
      <c r="O2124" s="22" t="s">
        <v>55</v>
      </c>
      <c r="P2124" s="1" t="s">
        <v>155</v>
      </c>
      <c r="Q2124" s="1"/>
      <c r="R2124" s="39"/>
      <c r="S2124" s="154" t="s">
        <v>158</v>
      </c>
      <c r="T2124" s="7" t="str">
        <f>Tabela813[[#This Row],[NR]]&amp;" - "&amp;Tabela813[[#This Row],[Especificação]]</f>
        <v>7.2.1.5.51.1.8.00 - Contribuição Patronal - Servidor Civil Ativo - Parcelamentos - Juros de Mora da Dívida Ativa - Intra OFSS</v>
      </c>
    </row>
    <row r="2125" spans="1:20" ht="30" x14ac:dyDescent="0.25">
      <c r="A2125" s="179"/>
      <c r="B2125" s="51"/>
      <c r="C2125" s="22" t="s">
        <v>1544</v>
      </c>
      <c r="D2125" s="22" t="s">
        <v>1546</v>
      </c>
      <c r="E2125" s="22" t="s">
        <v>1537</v>
      </c>
      <c r="F2125" s="22" t="s">
        <v>1548</v>
      </c>
      <c r="G2125" s="22" t="s">
        <v>1575</v>
      </c>
      <c r="H2125" s="22" t="s">
        <v>1546</v>
      </c>
      <c r="I2125" s="22" t="s">
        <v>1540</v>
      </c>
      <c r="J2125" s="22" t="s">
        <v>1543</v>
      </c>
      <c r="K2125" s="20" t="str">
        <f>IF(Tabela813[[#This Row],[C]]&lt;&gt;"",IF(Tabela813[[#This Row],[RED]]&lt;&gt;"",(Tabela813[[#This Row],[RED]] &amp; "."),"") &amp; CONCATENATE(Tabela813[[#This Row],[C]],".",Tabela813[[#This Row],[O]],".",Tabela813[[#This Row],[E]],".",Tabela813[[#This Row],[D1]],".",Tabela813[[#This Row],[D2]],".",Tabela813[[#This Row],[D3]],".",Tabela813[[#This Row],[T]],".",Tabela813[[#This Row],[D4]]),"")</f>
        <v>7.2.1.5.51.2.0.00</v>
      </c>
      <c r="L2125" s="23" t="s">
        <v>2512</v>
      </c>
      <c r="M2125" s="20" t="str">
        <f t="shared" si="43"/>
        <v>S</v>
      </c>
      <c r="N2125" s="20">
        <f>IF(VALUE(Tabela813[[#This Row],[RED]]) &gt; 0,1,0) + IF(VALUE(J2125)&gt;0,8,IF(VALUE(I2125)&gt;0,7,IF(VALUE(H2125)&gt;0,6,IF(VALUE(G2125)&gt;0,5,IF(VALUE(F2125)&gt;0,4,IF(VALUE(E2125)&gt;0,3,IF(VALUE(D2125)&gt;0,2,1)))))))</f>
        <v>6</v>
      </c>
      <c r="O2125" s="22" t="s">
        <v>55</v>
      </c>
      <c r="P2125" s="1" t="s">
        <v>157</v>
      </c>
      <c r="Q2125" s="1"/>
      <c r="R2125" s="39"/>
      <c r="S2125" s="154" t="s">
        <v>158</v>
      </c>
      <c r="T2125" s="7" t="str">
        <f>Tabela813[[#This Row],[NR]]&amp;" - "&amp;Tabela813[[#This Row],[Especificação]]</f>
        <v>7.2.1.5.51.2.0.00 - Contribuição Patronal - Servidor Civil Inativo - Parcelamentos - Intra OFSS</v>
      </c>
    </row>
    <row r="2126" spans="1:20" ht="30" x14ac:dyDescent="0.25">
      <c r="A2126" s="179"/>
      <c r="B2126" s="51"/>
      <c r="C2126" s="22" t="s">
        <v>1544</v>
      </c>
      <c r="D2126" s="22" t="s">
        <v>1546</v>
      </c>
      <c r="E2126" s="22" t="s">
        <v>1537</v>
      </c>
      <c r="F2126" s="22" t="s">
        <v>1548</v>
      </c>
      <c r="G2126" s="22" t="s">
        <v>1575</v>
      </c>
      <c r="H2126" s="22" t="s">
        <v>1546</v>
      </c>
      <c r="I2126" s="22" t="s">
        <v>1537</v>
      </c>
      <c r="J2126" s="22" t="s">
        <v>1543</v>
      </c>
      <c r="K2126" s="20" t="str">
        <f>IF(Tabela813[[#This Row],[C]]&lt;&gt;"",IF(Tabela813[[#This Row],[RED]]&lt;&gt;"",(Tabela813[[#This Row],[RED]] &amp; "."),"") &amp; CONCATENATE(Tabela813[[#This Row],[C]],".",Tabela813[[#This Row],[O]],".",Tabela813[[#This Row],[E]],".",Tabela813[[#This Row],[D1]],".",Tabela813[[#This Row],[D2]],".",Tabela813[[#This Row],[D3]],".",Tabela813[[#This Row],[T]],".",Tabela813[[#This Row],[D4]]),"")</f>
        <v>7.2.1.5.51.2.1.00</v>
      </c>
      <c r="L2126" s="23" t="s">
        <v>2513</v>
      </c>
      <c r="M2126" s="20" t="str">
        <f t="shared" si="43"/>
        <v>A</v>
      </c>
      <c r="N2126" s="20">
        <f>IF(VALUE(Tabela813[[#This Row],[RED]]) &gt; 0,1,0) + IF(VALUE(J2126)&gt;0,8,IF(VALUE(I2126)&gt;0,7,IF(VALUE(H2126)&gt;0,6,IF(VALUE(G2126)&gt;0,5,IF(VALUE(F2126)&gt;0,4,IF(VALUE(E2126)&gt;0,3,IF(VALUE(D2126)&gt;0,2,1)))))))</f>
        <v>7</v>
      </c>
      <c r="O2126" s="22" t="s">
        <v>55</v>
      </c>
      <c r="P2126" s="1" t="s">
        <v>157</v>
      </c>
      <c r="Q2126" s="1"/>
      <c r="R2126" s="39"/>
      <c r="S2126" s="154" t="s">
        <v>158</v>
      </c>
      <c r="T2126" s="7" t="str">
        <f>Tabela813[[#This Row],[NR]]&amp;" - "&amp;Tabela813[[#This Row],[Especificação]]</f>
        <v>7.2.1.5.51.2.1.00 - Contribuição Patronal - Servidor Civil Inativo - Parcelamentos - Principal - Intra OFSS</v>
      </c>
    </row>
    <row r="2127" spans="1:20" ht="30" x14ac:dyDescent="0.25">
      <c r="A2127" s="179"/>
      <c r="B2127" s="51"/>
      <c r="C2127" s="22" t="s">
        <v>1544</v>
      </c>
      <c r="D2127" s="22" t="s">
        <v>1546</v>
      </c>
      <c r="E2127" s="22" t="s">
        <v>1537</v>
      </c>
      <c r="F2127" s="22" t="s">
        <v>1548</v>
      </c>
      <c r="G2127" s="22" t="s">
        <v>1575</v>
      </c>
      <c r="H2127" s="22" t="s">
        <v>1546</v>
      </c>
      <c r="I2127" s="22" t="s">
        <v>1546</v>
      </c>
      <c r="J2127" s="22" t="s">
        <v>1543</v>
      </c>
      <c r="K2127" s="20" t="str">
        <f>IF(Tabela813[[#This Row],[C]]&lt;&gt;"",IF(Tabela813[[#This Row],[RED]]&lt;&gt;"",(Tabela813[[#This Row],[RED]] &amp; "."),"") &amp; CONCATENATE(Tabela813[[#This Row],[C]],".",Tabela813[[#This Row],[O]],".",Tabela813[[#This Row],[E]],".",Tabela813[[#This Row],[D1]],".",Tabela813[[#This Row],[D2]],".",Tabela813[[#This Row],[D3]],".",Tabela813[[#This Row],[T]],".",Tabela813[[#This Row],[D4]]),"")</f>
        <v>7.2.1.5.51.2.2.00</v>
      </c>
      <c r="L2127" s="23" t="s">
        <v>2514</v>
      </c>
      <c r="M2127" s="20" t="str">
        <f t="shared" si="43"/>
        <v>A</v>
      </c>
      <c r="N2127" s="20">
        <f>IF(VALUE(Tabela813[[#This Row],[RED]]) &gt; 0,1,0) + IF(VALUE(J2127)&gt;0,8,IF(VALUE(I2127)&gt;0,7,IF(VALUE(H2127)&gt;0,6,IF(VALUE(G2127)&gt;0,5,IF(VALUE(F2127)&gt;0,4,IF(VALUE(E2127)&gt;0,3,IF(VALUE(D2127)&gt;0,2,1)))))))</f>
        <v>7</v>
      </c>
      <c r="O2127" s="22" t="s">
        <v>55</v>
      </c>
      <c r="P2127" s="1" t="s">
        <v>157</v>
      </c>
      <c r="Q2127" s="1"/>
      <c r="R2127" s="39"/>
      <c r="S2127" s="154" t="s">
        <v>158</v>
      </c>
      <c r="T2127" s="7" t="str">
        <f>Tabela813[[#This Row],[NR]]&amp;" - "&amp;Tabela813[[#This Row],[Especificação]]</f>
        <v>7.2.1.5.51.2.2.00 - Contribuição Patronal - Servidor Civil Inativo - Parcelamentos - Multas e Juros de Mora - Intra OFSS</v>
      </c>
    </row>
    <row r="2128" spans="1:20" ht="30" x14ac:dyDescent="0.25">
      <c r="A2128" s="179"/>
      <c r="B2128" s="51"/>
      <c r="C2128" s="22" t="s">
        <v>1544</v>
      </c>
      <c r="D2128" s="22" t="s">
        <v>1546</v>
      </c>
      <c r="E2128" s="22" t="s">
        <v>1537</v>
      </c>
      <c r="F2128" s="22" t="s">
        <v>1548</v>
      </c>
      <c r="G2128" s="22" t="s">
        <v>1575</v>
      </c>
      <c r="H2128" s="22" t="s">
        <v>1546</v>
      </c>
      <c r="I2128" s="22" t="s">
        <v>1538</v>
      </c>
      <c r="J2128" s="22" t="s">
        <v>1543</v>
      </c>
      <c r="K2128" s="20" t="str">
        <f>IF(Tabela813[[#This Row],[C]]&lt;&gt;"",IF(Tabela813[[#This Row],[RED]]&lt;&gt;"",(Tabela813[[#This Row],[RED]] &amp; "."),"") &amp; CONCATENATE(Tabela813[[#This Row],[C]],".",Tabela813[[#This Row],[O]],".",Tabela813[[#This Row],[E]],".",Tabela813[[#This Row],[D1]],".",Tabela813[[#This Row],[D2]],".",Tabela813[[#This Row],[D3]],".",Tabela813[[#This Row],[T]],".",Tabela813[[#This Row],[D4]]),"")</f>
        <v>7.2.1.5.51.2.3.00</v>
      </c>
      <c r="L2128" s="23" t="s">
        <v>2515</v>
      </c>
      <c r="M2128" s="20" t="str">
        <f t="shared" si="43"/>
        <v>A</v>
      </c>
      <c r="N2128" s="20">
        <f>IF(VALUE(Tabela813[[#This Row],[RED]]) &gt; 0,1,0) + IF(VALUE(J2128)&gt;0,8,IF(VALUE(I2128)&gt;0,7,IF(VALUE(H2128)&gt;0,6,IF(VALUE(G2128)&gt;0,5,IF(VALUE(F2128)&gt;0,4,IF(VALUE(E2128)&gt;0,3,IF(VALUE(D2128)&gt;0,2,1)))))))</f>
        <v>7</v>
      </c>
      <c r="O2128" s="22" t="s">
        <v>55</v>
      </c>
      <c r="P2128" s="1" t="s">
        <v>157</v>
      </c>
      <c r="Q2128" s="1"/>
      <c r="R2128" s="39"/>
      <c r="S2128" s="154" t="s">
        <v>158</v>
      </c>
      <c r="T2128" s="7" t="str">
        <f>Tabela813[[#This Row],[NR]]&amp;" - "&amp;Tabela813[[#This Row],[Especificação]]</f>
        <v>7.2.1.5.51.2.3.00 - Contribuição Patronal - Servidor Civil Inativo - Parcelamentos - Dívida Ativa - Intra OFSS</v>
      </c>
    </row>
    <row r="2129" spans="1:20" ht="30" x14ac:dyDescent="0.25">
      <c r="A2129" s="179"/>
      <c r="B2129" s="51"/>
      <c r="C2129" s="22" t="s">
        <v>1544</v>
      </c>
      <c r="D2129" s="22" t="s">
        <v>1546</v>
      </c>
      <c r="E2129" s="22" t="s">
        <v>1537</v>
      </c>
      <c r="F2129" s="22" t="s">
        <v>1548</v>
      </c>
      <c r="G2129" s="22" t="s">
        <v>1575</v>
      </c>
      <c r="H2129" s="22" t="s">
        <v>1546</v>
      </c>
      <c r="I2129" s="22" t="s">
        <v>1547</v>
      </c>
      <c r="J2129" s="22" t="s">
        <v>1543</v>
      </c>
      <c r="K2129" s="20" t="str">
        <f>IF(Tabela813[[#This Row],[C]]&lt;&gt;"",IF(Tabela813[[#This Row],[RED]]&lt;&gt;"",(Tabela813[[#This Row],[RED]] &amp; "."),"") &amp; CONCATENATE(Tabela813[[#This Row],[C]],".",Tabela813[[#This Row],[O]],".",Tabela813[[#This Row],[E]],".",Tabela813[[#This Row],[D1]],".",Tabela813[[#This Row],[D2]],".",Tabela813[[#This Row],[D3]],".",Tabela813[[#This Row],[T]],".",Tabela813[[#This Row],[D4]]),"")</f>
        <v>7.2.1.5.51.2.4.00</v>
      </c>
      <c r="L2129" s="23" t="s">
        <v>2516</v>
      </c>
      <c r="M2129" s="20" t="str">
        <f t="shared" si="43"/>
        <v>A</v>
      </c>
      <c r="N2129" s="20">
        <f>IF(VALUE(Tabela813[[#This Row],[RED]]) &gt; 0,1,0) + IF(VALUE(J2129)&gt;0,8,IF(VALUE(I2129)&gt;0,7,IF(VALUE(H2129)&gt;0,6,IF(VALUE(G2129)&gt;0,5,IF(VALUE(F2129)&gt;0,4,IF(VALUE(E2129)&gt;0,3,IF(VALUE(D2129)&gt;0,2,1)))))))</f>
        <v>7</v>
      </c>
      <c r="O2129" s="22" t="s">
        <v>55</v>
      </c>
      <c r="P2129" s="1" t="s">
        <v>157</v>
      </c>
      <c r="Q2129" s="1"/>
      <c r="R2129" s="39"/>
      <c r="S2129" s="154" t="s">
        <v>158</v>
      </c>
      <c r="T2129" s="7" t="str">
        <f>Tabela813[[#This Row],[NR]]&amp;" - "&amp;Tabela813[[#This Row],[Especificação]]</f>
        <v>7.2.1.5.51.2.4.00 - Contribuição Patronal - Servidor Civil Inativo - Parcelamentos - Dívida Ativa - Multas e Juros de Mora da Dívida Ativa - Intra OFSS</v>
      </c>
    </row>
    <row r="2130" spans="1:20" ht="30" x14ac:dyDescent="0.25">
      <c r="A2130" s="179"/>
      <c r="B2130" s="51"/>
      <c r="C2130" s="22" t="s">
        <v>1544</v>
      </c>
      <c r="D2130" s="22" t="s">
        <v>1546</v>
      </c>
      <c r="E2130" s="22" t="s">
        <v>1537</v>
      </c>
      <c r="F2130" s="22" t="s">
        <v>1548</v>
      </c>
      <c r="G2130" s="22" t="s">
        <v>1575</v>
      </c>
      <c r="H2130" s="22" t="s">
        <v>1546</v>
      </c>
      <c r="I2130" s="22" t="s">
        <v>1548</v>
      </c>
      <c r="J2130" s="22" t="s">
        <v>1543</v>
      </c>
      <c r="K2130" s="20" t="str">
        <f>IF(Tabela813[[#This Row],[C]]&lt;&gt;"",IF(Tabela813[[#This Row],[RED]]&lt;&gt;"",(Tabela813[[#This Row],[RED]] &amp; "."),"") &amp; CONCATENATE(Tabela813[[#This Row],[C]],".",Tabela813[[#This Row],[O]],".",Tabela813[[#This Row],[E]],".",Tabela813[[#This Row],[D1]],".",Tabela813[[#This Row],[D2]],".",Tabela813[[#This Row],[D3]],".",Tabela813[[#This Row],[T]],".",Tabela813[[#This Row],[D4]]),"")</f>
        <v>7.2.1.5.51.2.5.00</v>
      </c>
      <c r="L2130" s="23" t="s">
        <v>2517</v>
      </c>
      <c r="M2130" s="20" t="str">
        <f t="shared" si="43"/>
        <v>A</v>
      </c>
      <c r="N2130" s="20">
        <f>IF(VALUE(Tabela813[[#This Row],[RED]]) &gt; 0,1,0) + IF(VALUE(J2130)&gt;0,8,IF(VALUE(I2130)&gt;0,7,IF(VALUE(H2130)&gt;0,6,IF(VALUE(G2130)&gt;0,5,IF(VALUE(F2130)&gt;0,4,IF(VALUE(E2130)&gt;0,3,IF(VALUE(D2130)&gt;0,2,1)))))))</f>
        <v>7</v>
      </c>
      <c r="O2130" s="22" t="s">
        <v>55</v>
      </c>
      <c r="P2130" s="1" t="s">
        <v>157</v>
      </c>
      <c r="Q2130" s="1"/>
      <c r="R2130" s="39"/>
      <c r="S2130" s="154" t="s">
        <v>158</v>
      </c>
      <c r="T2130" s="7" t="str">
        <f>Tabela813[[#This Row],[NR]]&amp;" - "&amp;Tabela813[[#This Row],[Especificação]]</f>
        <v>7.2.1.5.51.2.5.00 - Contribuição Patronal - Servidor Civil Inativo - Parcelamentos - Multas - Intra OFSS</v>
      </c>
    </row>
    <row r="2131" spans="1:20" ht="30" x14ac:dyDescent="0.25">
      <c r="A2131" s="179"/>
      <c r="B2131" s="51"/>
      <c r="C2131" s="22" t="s">
        <v>1544</v>
      </c>
      <c r="D2131" s="22" t="s">
        <v>1546</v>
      </c>
      <c r="E2131" s="22" t="s">
        <v>1537</v>
      </c>
      <c r="F2131" s="22" t="s">
        <v>1548</v>
      </c>
      <c r="G2131" s="22" t="s">
        <v>1575</v>
      </c>
      <c r="H2131" s="22" t="s">
        <v>1546</v>
      </c>
      <c r="I2131" s="22" t="s">
        <v>1542</v>
      </c>
      <c r="J2131" s="22" t="s">
        <v>1543</v>
      </c>
      <c r="K2131" s="20" t="str">
        <f>IF(Tabela813[[#This Row],[C]]&lt;&gt;"",IF(Tabela813[[#This Row],[RED]]&lt;&gt;"",(Tabela813[[#This Row],[RED]] &amp; "."),"") &amp; CONCATENATE(Tabela813[[#This Row],[C]],".",Tabela813[[#This Row],[O]],".",Tabela813[[#This Row],[E]],".",Tabela813[[#This Row],[D1]],".",Tabela813[[#This Row],[D2]],".",Tabela813[[#This Row],[D3]],".",Tabela813[[#This Row],[T]],".",Tabela813[[#This Row],[D4]]),"")</f>
        <v>7.2.1.5.51.2.6.00</v>
      </c>
      <c r="L2131" s="23" t="s">
        <v>2518</v>
      </c>
      <c r="M2131" s="20" t="str">
        <f t="shared" si="43"/>
        <v>A</v>
      </c>
      <c r="N2131" s="20">
        <f>IF(VALUE(Tabela813[[#This Row],[RED]]) &gt; 0,1,0) + IF(VALUE(J2131)&gt;0,8,IF(VALUE(I2131)&gt;0,7,IF(VALUE(H2131)&gt;0,6,IF(VALUE(G2131)&gt;0,5,IF(VALUE(F2131)&gt;0,4,IF(VALUE(E2131)&gt;0,3,IF(VALUE(D2131)&gt;0,2,1)))))))</f>
        <v>7</v>
      </c>
      <c r="O2131" s="22" t="s">
        <v>55</v>
      </c>
      <c r="P2131" s="1" t="s">
        <v>157</v>
      </c>
      <c r="Q2131" s="1"/>
      <c r="R2131" s="39"/>
      <c r="S2131" s="154" t="s">
        <v>158</v>
      </c>
      <c r="T2131" s="7" t="str">
        <f>Tabela813[[#This Row],[NR]]&amp;" - "&amp;Tabela813[[#This Row],[Especificação]]</f>
        <v>7.2.1.5.51.2.6.00 - Contribuição Patronal - Servidor Civil Inativo - Parcelamentos - Juros de Mora - Intra OFSS</v>
      </c>
    </row>
    <row r="2132" spans="1:20" ht="30" x14ac:dyDescent="0.25">
      <c r="A2132" s="179"/>
      <c r="B2132" s="51"/>
      <c r="C2132" s="22" t="s">
        <v>1544</v>
      </c>
      <c r="D2132" s="22" t="s">
        <v>1546</v>
      </c>
      <c r="E2132" s="22" t="s">
        <v>1537</v>
      </c>
      <c r="F2132" s="22" t="s">
        <v>1548</v>
      </c>
      <c r="G2132" s="22" t="s">
        <v>1575</v>
      </c>
      <c r="H2132" s="22" t="s">
        <v>1546</v>
      </c>
      <c r="I2132" s="22" t="s">
        <v>1544</v>
      </c>
      <c r="J2132" s="22" t="s">
        <v>1543</v>
      </c>
      <c r="K2132" s="20" t="str">
        <f>IF(Tabela813[[#This Row],[C]]&lt;&gt;"",IF(Tabela813[[#This Row],[RED]]&lt;&gt;"",(Tabela813[[#This Row],[RED]] &amp; "."),"") &amp; CONCATENATE(Tabela813[[#This Row],[C]],".",Tabela813[[#This Row],[O]],".",Tabela813[[#This Row],[E]],".",Tabela813[[#This Row],[D1]],".",Tabela813[[#This Row],[D2]],".",Tabela813[[#This Row],[D3]],".",Tabela813[[#This Row],[T]],".",Tabela813[[#This Row],[D4]]),"")</f>
        <v>7.2.1.5.51.2.7.00</v>
      </c>
      <c r="L2132" s="23" t="s">
        <v>2519</v>
      </c>
      <c r="M2132" s="20" t="str">
        <f t="shared" si="43"/>
        <v>A</v>
      </c>
      <c r="N2132" s="20">
        <f>IF(VALUE(Tabela813[[#This Row],[RED]]) &gt; 0,1,0) + IF(VALUE(J2132)&gt;0,8,IF(VALUE(I2132)&gt;0,7,IF(VALUE(H2132)&gt;0,6,IF(VALUE(G2132)&gt;0,5,IF(VALUE(F2132)&gt;0,4,IF(VALUE(E2132)&gt;0,3,IF(VALUE(D2132)&gt;0,2,1)))))))</f>
        <v>7</v>
      </c>
      <c r="O2132" s="22" t="s">
        <v>55</v>
      </c>
      <c r="P2132" s="1" t="s">
        <v>157</v>
      </c>
      <c r="Q2132" s="1"/>
      <c r="R2132" s="39"/>
      <c r="S2132" s="154" t="s">
        <v>158</v>
      </c>
      <c r="T2132" s="7" t="str">
        <f>Tabela813[[#This Row],[NR]]&amp;" - "&amp;Tabela813[[#This Row],[Especificação]]</f>
        <v>7.2.1.5.51.2.7.00 - Contribuição Patronal - Servidor Civil Inativo - Parcelamentos - Dívida Ativa - Multas da Dívida Ativa - Intra OFSS</v>
      </c>
    </row>
    <row r="2133" spans="1:20" ht="30" x14ac:dyDescent="0.25">
      <c r="A2133" s="179"/>
      <c r="B2133" s="51"/>
      <c r="C2133" s="22" t="s">
        <v>1544</v>
      </c>
      <c r="D2133" s="22" t="s">
        <v>1546</v>
      </c>
      <c r="E2133" s="22" t="s">
        <v>1537</v>
      </c>
      <c r="F2133" s="22" t="s">
        <v>1548</v>
      </c>
      <c r="G2133" s="22" t="s">
        <v>1575</v>
      </c>
      <c r="H2133" s="22" t="s">
        <v>1546</v>
      </c>
      <c r="I2133" s="22" t="s">
        <v>1545</v>
      </c>
      <c r="J2133" s="22" t="s">
        <v>1543</v>
      </c>
      <c r="K2133" s="20" t="str">
        <f>IF(Tabela813[[#This Row],[C]]&lt;&gt;"",IF(Tabela813[[#This Row],[RED]]&lt;&gt;"",(Tabela813[[#This Row],[RED]] &amp; "."),"") &amp; CONCATENATE(Tabela813[[#This Row],[C]],".",Tabela813[[#This Row],[O]],".",Tabela813[[#This Row],[E]],".",Tabela813[[#This Row],[D1]],".",Tabela813[[#This Row],[D2]],".",Tabela813[[#This Row],[D3]],".",Tabela813[[#This Row],[T]],".",Tabela813[[#This Row],[D4]]),"")</f>
        <v>7.2.1.5.51.2.8.00</v>
      </c>
      <c r="L2133" s="23" t="s">
        <v>2520</v>
      </c>
      <c r="M2133" s="20" t="str">
        <f t="shared" si="43"/>
        <v>A</v>
      </c>
      <c r="N2133" s="20">
        <f>IF(VALUE(Tabela813[[#This Row],[RED]]) &gt; 0,1,0) + IF(VALUE(J2133)&gt;0,8,IF(VALUE(I2133)&gt;0,7,IF(VALUE(H2133)&gt;0,6,IF(VALUE(G2133)&gt;0,5,IF(VALUE(F2133)&gt;0,4,IF(VALUE(E2133)&gt;0,3,IF(VALUE(D2133)&gt;0,2,1)))))))</f>
        <v>7</v>
      </c>
      <c r="O2133" s="22" t="s">
        <v>55</v>
      </c>
      <c r="P2133" s="1" t="s">
        <v>157</v>
      </c>
      <c r="Q2133" s="1"/>
      <c r="R2133" s="39"/>
      <c r="S2133" s="154" t="s">
        <v>158</v>
      </c>
      <c r="T2133" s="7" t="str">
        <f>Tabela813[[#This Row],[NR]]&amp;" - "&amp;Tabela813[[#This Row],[Especificação]]</f>
        <v>7.2.1.5.51.2.8.00 - Contribuição Patronal - Servidor Civil Inativo - Parcelamentos - Juros de Mora da Dívida Ativa - Intra OFSS</v>
      </c>
    </row>
    <row r="2134" spans="1:20" ht="30" x14ac:dyDescent="0.25">
      <c r="A2134" s="179"/>
      <c r="B2134" s="51"/>
      <c r="C2134" s="22" t="s">
        <v>1544</v>
      </c>
      <c r="D2134" s="22" t="s">
        <v>1546</v>
      </c>
      <c r="E2134" s="22" t="s">
        <v>1537</v>
      </c>
      <c r="F2134" s="22" t="s">
        <v>1548</v>
      </c>
      <c r="G2134" s="22" t="s">
        <v>1575</v>
      </c>
      <c r="H2134" s="22" t="s">
        <v>1538</v>
      </c>
      <c r="I2134" s="22" t="s">
        <v>1540</v>
      </c>
      <c r="J2134" s="22" t="s">
        <v>1543</v>
      </c>
      <c r="K2134" s="20" t="str">
        <f>IF(Tabela813[[#This Row],[C]]&lt;&gt;"",IF(Tabela813[[#This Row],[RED]]&lt;&gt;"",(Tabela813[[#This Row],[RED]] &amp; "."),"") &amp; CONCATENATE(Tabela813[[#This Row],[C]],".",Tabela813[[#This Row],[O]],".",Tabela813[[#This Row],[E]],".",Tabela813[[#This Row],[D1]],".",Tabela813[[#This Row],[D2]],".",Tabela813[[#This Row],[D3]],".",Tabela813[[#This Row],[T]],".",Tabela813[[#This Row],[D4]]),"")</f>
        <v>7.2.1.5.51.3.0.00</v>
      </c>
      <c r="L2134" s="23" t="s">
        <v>2521</v>
      </c>
      <c r="M2134" s="20" t="str">
        <f t="shared" si="43"/>
        <v>S</v>
      </c>
      <c r="N2134" s="20">
        <f>IF(VALUE(Tabela813[[#This Row],[RED]]) &gt; 0,1,0) + IF(VALUE(J2134)&gt;0,8,IF(VALUE(I2134)&gt;0,7,IF(VALUE(H2134)&gt;0,6,IF(VALUE(G2134)&gt;0,5,IF(VALUE(F2134)&gt;0,4,IF(VALUE(E2134)&gt;0,3,IF(VALUE(D2134)&gt;0,2,1)))))))</f>
        <v>6</v>
      </c>
      <c r="O2134" s="22" t="s">
        <v>55</v>
      </c>
      <c r="P2134" s="1" t="s">
        <v>160</v>
      </c>
      <c r="Q2134" s="1"/>
      <c r="R2134" s="39"/>
      <c r="S2134" s="154" t="s">
        <v>158</v>
      </c>
      <c r="T2134" s="7" t="str">
        <f>Tabela813[[#This Row],[NR]]&amp;" - "&amp;Tabela813[[#This Row],[Especificação]]</f>
        <v>7.2.1.5.51.3.0.00 - Contribuição Patronal - Servidor Civil - Pensionistas - Parcelamentos - Intra OFSS</v>
      </c>
    </row>
    <row r="2135" spans="1:20" ht="30" x14ac:dyDescent="0.25">
      <c r="A2135" s="179"/>
      <c r="B2135" s="51"/>
      <c r="C2135" s="22" t="s">
        <v>1544</v>
      </c>
      <c r="D2135" s="22" t="s">
        <v>1546</v>
      </c>
      <c r="E2135" s="22" t="s">
        <v>1537</v>
      </c>
      <c r="F2135" s="22" t="s">
        <v>1548</v>
      </c>
      <c r="G2135" s="22" t="s">
        <v>1575</v>
      </c>
      <c r="H2135" s="22" t="s">
        <v>1538</v>
      </c>
      <c r="I2135" s="22" t="s">
        <v>1537</v>
      </c>
      <c r="J2135" s="22" t="s">
        <v>1543</v>
      </c>
      <c r="K2135" s="20" t="str">
        <f>IF(Tabela813[[#This Row],[C]]&lt;&gt;"",IF(Tabela813[[#This Row],[RED]]&lt;&gt;"",(Tabela813[[#This Row],[RED]] &amp; "."),"") &amp; CONCATENATE(Tabela813[[#This Row],[C]],".",Tabela813[[#This Row],[O]],".",Tabela813[[#This Row],[E]],".",Tabela813[[#This Row],[D1]],".",Tabela813[[#This Row],[D2]],".",Tabela813[[#This Row],[D3]],".",Tabela813[[#This Row],[T]],".",Tabela813[[#This Row],[D4]]),"")</f>
        <v>7.2.1.5.51.3.1.00</v>
      </c>
      <c r="L2135" s="23" t="s">
        <v>2522</v>
      </c>
      <c r="M2135" s="20" t="str">
        <f t="shared" si="43"/>
        <v>A</v>
      </c>
      <c r="N2135" s="20">
        <f>IF(VALUE(Tabela813[[#This Row],[RED]]) &gt; 0,1,0) + IF(VALUE(J2135)&gt;0,8,IF(VALUE(I2135)&gt;0,7,IF(VALUE(H2135)&gt;0,6,IF(VALUE(G2135)&gt;0,5,IF(VALUE(F2135)&gt;0,4,IF(VALUE(E2135)&gt;0,3,IF(VALUE(D2135)&gt;0,2,1)))))))</f>
        <v>7</v>
      </c>
      <c r="O2135" s="22" t="s">
        <v>55</v>
      </c>
      <c r="P2135" s="1" t="s">
        <v>160</v>
      </c>
      <c r="Q2135" s="1"/>
      <c r="R2135" s="39"/>
      <c r="S2135" s="154" t="s">
        <v>158</v>
      </c>
      <c r="T2135" s="7" t="str">
        <f>Tabela813[[#This Row],[NR]]&amp;" - "&amp;Tabela813[[#This Row],[Especificação]]</f>
        <v>7.2.1.5.51.3.1.00 - Contribuição Patronal - Servidor Civil - Pensionistas - Parcelamentos - Principal - Intra OFSS</v>
      </c>
    </row>
    <row r="2136" spans="1:20" ht="30" x14ac:dyDescent="0.25">
      <c r="A2136" s="179"/>
      <c r="B2136" s="51"/>
      <c r="C2136" s="22" t="s">
        <v>1544</v>
      </c>
      <c r="D2136" s="22" t="s">
        <v>1546</v>
      </c>
      <c r="E2136" s="22" t="s">
        <v>1537</v>
      </c>
      <c r="F2136" s="22" t="s">
        <v>1548</v>
      </c>
      <c r="G2136" s="22" t="s">
        <v>1575</v>
      </c>
      <c r="H2136" s="22" t="s">
        <v>1538</v>
      </c>
      <c r="I2136" s="22" t="s">
        <v>1546</v>
      </c>
      <c r="J2136" s="22" t="s">
        <v>1543</v>
      </c>
      <c r="K2136" s="20" t="str">
        <f>IF(Tabela813[[#This Row],[C]]&lt;&gt;"",IF(Tabela813[[#This Row],[RED]]&lt;&gt;"",(Tabela813[[#This Row],[RED]] &amp; "."),"") &amp; CONCATENATE(Tabela813[[#This Row],[C]],".",Tabela813[[#This Row],[O]],".",Tabela813[[#This Row],[E]],".",Tabela813[[#This Row],[D1]],".",Tabela813[[#This Row],[D2]],".",Tabela813[[#This Row],[D3]],".",Tabela813[[#This Row],[T]],".",Tabela813[[#This Row],[D4]]),"")</f>
        <v>7.2.1.5.51.3.2.00</v>
      </c>
      <c r="L2136" s="23" t="s">
        <v>2523</v>
      </c>
      <c r="M2136" s="20" t="str">
        <f t="shared" si="43"/>
        <v>A</v>
      </c>
      <c r="N2136" s="20">
        <f>IF(VALUE(Tabela813[[#This Row],[RED]]) &gt; 0,1,0) + IF(VALUE(J2136)&gt;0,8,IF(VALUE(I2136)&gt;0,7,IF(VALUE(H2136)&gt;0,6,IF(VALUE(G2136)&gt;0,5,IF(VALUE(F2136)&gt;0,4,IF(VALUE(E2136)&gt;0,3,IF(VALUE(D2136)&gt;0,2,1)))))))</f>
        <v>7</v>
      </c>
      <c r="O2136" s="22" t="s">
        <v>55</v>
      </c>
      <c r="P2136" s="1" t="s">
        <v>160</v>
      </c>
      <c r="Q2136" s="1"/>
      <c r="R2136" s="39"/>
      <c r="S2136" s="154" t="s">
        <v>158</v>
      </c>
      <c r="T2136" s="7" t="str">
        <f>Tabela813[[#This Row],[NR]]&amp;" - "&amp;Tabela813[[#This Row],[Especificação]]</f>
        <v>7.2.1.5.51.3.2.00 - Contribuição Patronal - Servidor Civil - Pensionistas - Parcelamentos - Multas e Juros de Mora - Intra OFSS</v>
      </c>
    </row>
    <row r="2137" spans="1:20" ht="30" x14ac:dyDescent="0.25">
      <c r="A2137" s="179"/>
      <c r="B2137" s="51"/>
      <c r="C2137" s="22" t="s">
        <v>1544</v>
      </c>
      <c r="D2137" s="22" t="s">
        <v>1546</v>
      </c>
      <c r="E2137" s="22" t="s">
        <v>1537</v>
      </c>
      <c r="F2137" s="22" t="s">
        <v>1548</v>
      </c>
      <c r="G2137" s="22" t="s">
        <v>1575</v>
      </c>
      <c r="H2137" s="22" t="s">
        <v>1538</v>
      </c>
      <c r="I2137" s="22" t="s">
        <v>1538</v>
      </c>
      <c r="J2137" s="22" t="s">
        <v>1543</v>
      </c>
      <c r="K2137" s="20" t="str">
        <f>IF(Tabela813[[#This Row],[C]]&lt;&gt;"",IF(Tabela813[[#This Row],[RED]]&lt;&gt;"",(Tabela813[[#This Row],[RED]] &amp; "."),"") &amp; CONCATENATE(Tabela813[[#This Row],[C]],".",Tabela813[[#This Row],[O]],".",Tabela813[[#This Row],[E]],".",Tabela813[[#This Row],[D1]],".",Tabela813[[#This Row],[D2]],".",Tabela813[[#This Row],[D3]],".",Tabela813[[#This Row],[T]],".",Tabela813[[#This Row],[D4]]),"")</f>
        <v>7.2.1.5.51.3.3.00</v>
      </c>
      <c r="L2137" s="23" t="s">
        <v>2524</v>
      </c>
      <c r="M2137" s="20" t="str">
        <f t="shared" si="43"/>
        <v>A</v>
      </c>
      <c r="N2137" s="20">
        <f>IF(VALUE(Tabela813[[#This Row],[RED]]) &gt; 0,1,0) + IF(VALUE(J2137)&gt;0,8,IF(VALUE(I2137)&gt;0,7,IF(VALUE(H2137)&gt;0,6,IF(VALUE(G2137)&gt;0,5,IF(VALUE(F2137)&gt;0,4,IF(VALUE(E2137)&gt;0,3,IF(VALUE(D2137)&gt;0,2,1)))))))</f>
        <v>7</v>
      </c>
      <c r="O2137" s="22" t="s">
        <v>55</v>
      </c>
      <c r="P2137" s="1" t="s">
        <v>160</v>
      </c>
      <c r="Q2137" s="1"/>
      <c r="R2137" s="39"/>
      <c r="S2137" s="154" t="s">
        <v>158</v>
      </c>
      <c r="T2137" s="7" t="str">
        <f>Tabela813[[#This Row],[NR]]&amp;" - "&amp;Tabela813[[#This Row],[Especificação]]</f>
        <v>7.2.1.5.51.3.3.00 - Contribuição Patronal - Servidor Civil - Pensionistas - Parcelamentos - Dívida Ativa - Intra OFSS</v>
      </c>
    </row>
    <row r="2138" spans="1:20" ht="30" x14ac:dyDescent="0.25">
      <c r="A2138" s="179"/>
      <c r="B2138" s="51"/>
      <c r="C2138" s="22" t="s">
        <v>1544</v>
      </c>
      <c r="D2138" s="22" t="s">
        <v>1546</v>
      </c>
      <c r="E2138" s="22" t="s">
        <v>1537</v>
      </c>
      <c r="F2138" s="22" t="s">
        <v>1548</v>
      </c>
      <c r="G2138" s="22" t="s">
        <v>1575</v>
      </c>
      <c r="H2138" s="22" t="s">
        <v>1538</v>
      </c>
      <c r="I2138" s="22" t="s">
        <v>1547</v>
      </c>
      <c r="J2138" s="22" t="s">
        <v>1543</v>
      </c>
      <c r="K2138" s="20" t="str">
        <f>IF(Tabela813[[#This Row],[C]]&lt;&gt;"",IF(Tabela813[[#This Row],[RED]]&lt;&gt;"",(Tabela813[[#This Row],[RED]] &amp; "."),"") &amp; CONCATENATE(Tabela813[[#This Row],[C]],".",Tabela813[[#This Row],[O]],".",Tabela813[[#This Row],[E]],".",Tabela813[[#This Row],[D1]],".",Tabela813[[#This Row],[D2]],".",Tabela813[[#This Row],[D3]],".",Tabela813[[#This Row],[T]],".",Tabela813[[#This Row],[D4]]),"")</f>
        <v>7.2.1.5.51.3.4.00</v>
      </c>
      <c r="L2138" s="23" t="s">
        <v>2525</v>
      </c>
      <c r="M2138" s="20" t="str">
        <f t="shared" si="43"/>
        <v>A</v>
      </c>
      <c r="N2138" s="20">
        <f>IF(VALUE(Tabela813[[#This Row],[RED]]) &gt; 0,1,0) + IF(VALUE(J2138)&gt;0,8,IF(VALUE(I2138)&gt;0,7,IF(VALUE(H2138)&gt;0,6,IF(VALUE(G2138)&gt;0,5,IF(VALUE(F2138)&gt;0,4,IF(VALUE(E2138)&gt;0,3,IF(VALUE(D2138)&gt;0,2,1)))))))</f>
        <v>7</v>
      </c>
      <c r="O2138" s="22" t="s">
        <v>55</v>
      </c>
      <c r="P2138" s="1" t="s">
        <v>160</v>
      </c>
      <c r="Q2138" s="1"/>
      <c r="R2138" s="39"/>
      <c r="S2138" s="154" t="s">
        <v>158</v>
      </c>
      <c r="T2138" s="7" t="str">
        <f>Tabela813[[#This Row],[NR]]&amp;" - "&amp;Tabela813[[#This Row],[Especificação]]</f>
        <v>7.2.1.5.51.3.4.00 - Contribuição Patronal - Servidor Civil - Pensionistas - Parcelamentos - Dívida Ativa - Multas e Juros de Mora da Dívida Ativa - Intra OFSS</v>
      </c>
    </row>
    <row r="2139" spans="1:20" ht="30" x14ac:dyDescent="0.25">
      <c r="A2139" s="179"/>
      <c r="B2139" s="51"/>
      <c r="C2139" s="22" t="s">
        <v>1544</v>
      </c>
      <c r="D2139" s="22" t="s">
        <v>1546</v>
      </c>
      <c r="E2139" s="22" t="s">
        <v>1537</v>
      </c>
      <c r="F2139" s="22" t="s">
        <v>1548</v>
      </c>
      <c r="G2139" s="22" t="s">
        <v>1575</v>
      </c>
      <c r="H2139" s="22" t="s">
        <v>1538</v>
      </c>
      <c r="I2139" s="22" t="s">
        <v>1548</v>
      </c>
      <c r="J2139" s="22" t="s">
        <v>1543</v>
      </c>
      <c r="K2139" s="20" t="str">
        <f>IF(Tabela813[[#This Row],[C]]&lt;&gt;"",IF(Tabela813[[#This Row],[RED]]&lt;&gt;"",(Tabela813[[#This Row],[RED]] &amp; "."),"") &amp; CONCATENATE(Tabela813[[#This Row],[C]],".",Tabela813[[#This Row],[O]],".",Tabela813[[#This Row],[E]],".",Tabela813[[#This Row],[D1]],".",Tabela813[[#This Row],[D2]],".",Tabela813[[#This Row],[D3]],".",Tabela813[[#This Row],[T]],".",Tabela813[[#This Row],[D4]]),"")</f>
        <v>7.2.1.5.51.3.5.00</v>
      </c>
      <c r="L2139" s="23" t="s">
        <v>2526</v>
      </c>
      <c r="M2139" s="20" t="str">
        <f t="shared" si="43"/>
        <v>A</v>
      </c>
      <c r="N2139" s="20">
        <f>IF(VALUE(Tabela813[[#This Row],[RED]]) &gt; 0,1,0) + IF(VALUE(J2139)&gt;0,8,IF(VALUE(I2139)&gt;0,7,IF(VALUE(H2139)&gt;0,6,IF(VALUE(G2139)&gt;0,5,IF(VALUE(F2139)&gt;0,4,IF(VALUE(E2139)&gt;0,3,IF(VALUE(D2139)&gt;0,2,1)))))))</f>
        <v>7</v>
      </c>
      <c r="O2139" s="22" t="s">
        <v>55</v>
      </c>
      <c r="P2139" s="1" t="s">
        <v>160</v>
      </c>
      <c r="Q2139" s="1"/>
      <c r="R2139" s="39"/>
      <c r="S2139" s="154" t="s">
        <v>158</v>
      </c>
      <c r="T2139" s="7" t="str">
        <f>Tabela813[[#This Row],[NR]]&amp;" - "&amp;Tabela813[[#This Row],[Especificação]]</f>
        <v>7.2.1.5.51.3.5.00 - Contribuição Patronal - Servidor Civil - Pensionistas - Parcelamentos - Multas - Intra OFSS</v>
      </c>
    </row>
    <row r="2140" spans="1:20" ht="30" x14ac:dyDescent="0.25">
      <c r="A2140" s="179"/>
      <c r="B2140" s="51"/>
      <c r="C2140" s="22" t="s">
        <v>1544</v>
      </c>
      <c r="D2140" s="22" t="s">
        <v>1546</v>
      </c>
      <c r="E2140" s="22" t="s">
        <v>1537</v>
      </c>
      <c r="F2140" s="22" t="s">
        <v>1548</v>
      </c>
      <c r="G2140" s="22" t="s">
        <v>1575</v>
      </c>
      <c r="H2140" s="22" t="s">
        <v>1538</v>
      </c>
      <c r="I2140" s="22" t="s">
        <v>1542</v>
      </c>
      <c r="J2140" s="22" t="s">
        <v>1543</v>
      </c>
      <c r="K2140" s="20" t="str">
        <f>IF(Tabela813[[#This Row],[C]]&lt;&gt;"",IF(Tabela813[[#This Row],[RED]]&lt;&gt;"",(Tabela813[[#This Row],[RED]] &amp; "."),"") &amp; CONCATENATE(Tabela813[[#This Row],[C]],".",Tabela813[[#This Row],[O]],".",Tabela813[[#This Row],[E]],".",Tabela813[[#This Row],[D1]],".",Tabela813[[#This Row],[D2]],".",Tabela813[[#This Row],[D3]],".",Tabela813[[#This Row],[T]],".",Tabela813[[#This Row],[D4]]),"")</f>
        <v>7.2.1.5.51.3.6.00</v>
      </c>
      <c r="L2140" s="23" t="s">
        <v>2527</v>
      </c>
      <c r="M2140" s="20" t="str">
        <f t="shared" si="43"/>
        <v>A</v>
      </c>
      <c r="N2140" s="20">
        <f>IF(VALUE(Tabela813[[#This Row],[RED]]) &gt; 0,1,0) + IF(VALUE(J2140)&gt;0,8,IF(VALUE(I2140)&gt;0,7,IF(VALUE(H2140)&gt;0,6,IF(VALUE(G2140)&gt;0,5,IF(VALUE(F2140)&gt;0,4,IF(VALUE(E2140)&gt;0,3,IF(VALUE(D2140)&gt;0,2,1)))))))</f>
        <v>7</v>
      </c>
      <c r="O2140" s="22" t="s">
        <v>55</v>
      </c>
      <c r="P2140" s="1" t="s">
        <v>160</v>
      </c>
      <c r="Q2140" s="1"/>
      <c r="R2140" s="39"/>
      <c r="S2140" s="154" t="s">
        <v>158</v>
      </c>
      <c r="T2140" s="7" t="str">
        <f>Tabela813[[#This Row],[NR]]&amp;" - "&amp;Tabela813[[#This Row],[Especificação]]</f>
        <v>7.2.1.5.51.3.6.00 - Contribuição Patronal - Servidor Civil - Pensionistas - Parcelamentos - Juros de Mora - Intra OFSS</v>
      </c>
    </row>
    <row r="2141" spans="1:20" ht="30" x14ac:dyDescent="0.25">
      <c r="A2141" s="179"/>
      <c r="B2141" s="51"/>
      <c r="C2141" s="22" t="s">
        <v>1544</v>
      </c>
      <c r="D2141" s="22" t="s">
        <v>1546</v>
      </c>
      <c r="E2141" s="22" t="s">
        <v>1537</v>
      </c>
      <c r="F2141" s="22" t="s">
        <v>1548</v>
      </c>
      <c r="G2141" s="22" t="s">
        <v>1575</v>
      </c>
      <c r="H2141" s="22" t="s">
        <v>1538</v>
      </c>
      <c r="I2141" s="22" t="s">
        <v>1544</v>
      </c>
      <c r="J2141" s="22" t="s">
        <v>1543</v>
      </c>
      <c r="K2141" s="20" t="str">
        <f>IF(Tabela813[[#This Row],[C]]&lt;&gt;"",IF(Tabela813[[#This Row],[RED]]&lt;&gt;"",(Tabela813[[#This Row],[RED]] &amp; "."),"") &amp; CONCATENATE(Tabela813[[#This Row],[C]],".",Tabela813[[#This Row],[O]],".",Tabela813[[#This Row],[E]],".",Tabela813[[#This Row],[D1]],".",Tabela813[[#This Row],[D2]],".",Tabela813[[#This Row],[D3]],".",Tabela813[[#This Row],[T]],".",Tabela813[[#This Row],[D4]]),"")</f>
        <v>7.2.1.5.51.3.7.00</v>
      </c>
      <c r="L2141" s="23" t="s">
        <v>2528</v>
      </c>
      <c r="M2141" s="20" t="str">
        <f t="shared" si="43"/>
        <v>A</v>
      </c>
      <c r="N2141" s="20">
        <f>IF(VALUE(Tabela813[[#This Row],[RED]]) &gt; 0,1,0) + IF(VALUE(J2141)&gt;0,8,IF(VALUE(I2141)&gt;0,7,IF(VALUE(H2141)&gt;0,6,IF(VALUE(G2141)&gt;0,5,IF(VALUE(F2141)&gt;0,4,IF(VALUE(E2141)&gt;0,3,IF(VALUE(D2141)&gt;0,2,1)))))))</f>
        <v>7</v>
      </c>
      <c r="O2141" s="22" t="s">
        <v>55</v>
      </c>
      <c r="P2141" s="1" t="s">
        <v>160</v>
      </c>
      <c r="Q2141" s="1"/>
      <c r="R2141" s="39"/>
      <c r="S2141" s="154" t="s">
        <v>158</v>
      </c>
      <c r="T2141" s="7" t="str">
        <f>Tabela813[[#This Row],[NR]]&amp;" - "&amp;Tabela813[[#This Row],[Especificação]]</f>
        <v>7.2.1.5.51.3.7.00 - Contribuição Patronal - Servidor Civil - Pensionistas - Parcelamentos - Dívida Ativa - Multas da Dívida Ativa - Intra OFSS</v>
      </c>
    </row>
    <row r="2142" spans="1:20" ht="30" x14ac:dyDescent="0.25">
      <c r="A2142" s="179"/>
      <c r="B2142" s="51"/>
      <c r="C2142" s="22" t="s">
        <v>1544</v>
      </c>
      <c r="D2142" s="22" t="s">
        <v>1546</v>
      </c>
      <c r="E2142" s="22" t="s">
        <v>1537</v>
      </c>
      <c r="F2142" s="22" t="s">
        <v>1548</v>
      </c>
      <c r="G2142" s="22" t="s">
        <v>1575</v>
      </c>
      <c r="H2142" s="22" t="s">
        <v>1538</v>
      </c>
      <c r="I2142" s="22" t="s">
        <v>1545</v>
      </c>
      <c r="J2142" s="22" t="s">
        <v>1543</v>
      </c>
      <c r="K2142" s="20" t="str">
        <f>IF(Tabela813[[#This Row],[C]]&lt;&gt;"",IF(Tabela813[[#This Row],[RED]]&lt;&gt;"",(Tabela813[[#This Row],[RED]] &amp; "."),"") &amp; CONCATENATE(Tabela813[[#This Row],[C]],".",Tabela813[[#This Row],[O]],".",Tabela813[[#This Row],[E]],".",Tabela813[[#This Row],[D1]],".",Tabela813[[#This Row],[D2]],".",Tabela813[[#This Row],[D3]],".",Tabela813[[#This Row],[T]],".",Tabela813[[#This Row],[D4]]),"")</f>
        <v>7.2.1.5.51.3.8.00</v>
      </c>
      <c r="L2142" s="23" t="s">
        <v>2529</v>
      </c>
      <c r="M2142" s="20" t="str">
        <f t="shared" si="43"/>
        <v>A</v>
      </c>
      <c r="N2142" s="20">
        <f>IF(VALUE(Tabela813[[#This Row],[RED]]) &gt; 0,1,0) + IF(VALUE(J2142)&gt;0,8,IF(VALUE(I2142)&gt;0,7,IF(VALUE(H2142)&gt;0,6,IF(VALUE(G2142)&gt;0,5,IF(VALUE(F2142)&gt;0,4,IF(VALUE(E2142)&gt;0,3,IF(VALUE(D2142)&gt;0,2,1)))))))</f>
        <v>7</v>
      </c>
      <c r="O2142" s="22" t="s">
        <v>55</v>
      </c>
      <c r="P2142" s="1" t="s">
        <v>160</v>
      </c>
      <c r="Q2142" s="1"/>
      <c r="R2142" s="39"/>
      <c r="S2142" s="154" t="s">
        <v>158</v>
      </c>
      <c r="T2142" s="7" t="str">
        <f>Tabela813[[#This Row],[NR]]&amp;" - "&amp;Tabela813[[#This Row],[Especificação]]</f>
        <v>7.2.1.5.51.3.8.00 - Contribuição Patronal - Servidor Civil - Pensionistas - Parcelamentos - Juros de Mora da Dívida Ativa - Intra OFSS</v>
      </c>
    </row>
    <row r="2143" spans="1:20" ht="30" x14ac:dyDescent="0.25">
      <c r="A2143" s="179"/>
      <c r="B2143" s="51"/>
      <c r="C2143" s="22" t="s">
        <v>1544</v>
      </c>
      <c r="D2143" s="22" t="s">
        <v>1546</v>
      </c>
      <c r="E2143" s="22" t="s">
        <v>1537</v>
      </c>
      <c r="F2143" s="22" t="s">
        <v>1542</v>
      </c>
      <c r="G2143" s="22" t="s">
        <v>1543</v>
      </c>
      <c r="H2143" s="22" t="s">
        <v>1540</v>
      </c>
      <c r="I2143" s="22" t="s">
        <v>1540</v>
      </c>
      <c r="J2143" s="22" t="s">
        <v>1543</v>
      </c>
      <c r="K2143" s="20" t="str">
        <f>IF(Tabela813[[#This Row],[C]]&lt;&gt;"",IF(Tabela813[[#This Row],[RED]]&lt;&gt;"",(Tabela813[[#This Row],[RED]] &amp; "."),"") &amp; CONCATENATE(Tabela813[[#This Row],[C]],".",Tabela813[[#This Row],[O]],".",Tabela813[[#This Row],[E]],".",Tabela813[[#This Row],[D1]],".",Tabela813[[#This Row],[D2]],".",Tabela813[[#This Row],[D3]],".",Tabela813[[#This Row],[T]],".",Tabela813[[#This Row],[D4]]),"")</f>
        <v>7.2.1.6.00.0.0.00</v>
      </c>
      <c r="L2143" s="23" t="s">
        <v>6300</v>
      </c>
      <c r="M2143" s="20" t="str">
        <f t="shared" si="43"/>
        <v>S</v>
      </c>
      <c r="N2143" s="20">
        <f>IF(VALUE(Tabela813[[#This Row],[RED]]) &gt; 0,1,0) + IF(VALUE(J2143)&gt;0,8,IF(VALUE(I2143)&gt;0,7,IF(VALUE(H2143)&gt;0,6,IF(VALUE(G2143)&gt;0,5,IF(VALUE(F2143)&gt;0,4,IF(VALUE(E2143)&gt;0,3,IF(VALUE(D2143)&gt;0,2,1)))))))</f>
        <v>4</v>
      </c>
      <c r="O2143" s="22" t="s">
        <v>45</v>
      </c>
      <c r="P2143" s="1" t="s">
        <v>161</v>
      </c>
      <c r="Q2143" s="1"/>
      <c r="R2143" s="39"/>
      <c r="S2143" s="154" t="s">
        <v>158</v>
      </c>
      <c r="T2143" s="7" t="str">
        <f>Tabela813[[#This Row],[NR]]&amp;" - "&amp;Tabela813[[#This Row],[Especificação]]</f>
        <v>7.2.1.6.00.0.0.00 - Contribuição para Fundos de Assistência Médico-Hospitalar e Social - Intra OFSS</v>
      </c>
    </row>
    <row r="2144" spans="1:20" ht="30" x14ac:dyDescent="0.25">
      <c r="A2144" s="179"/>
      <c r="B2144" s="51"/>
      <c r="C2144" s="22" t="s">
        <v>1544</v>
      </c>
      <c r="D2144" s="22" t="s">
        <v>1546</v>
      </c>
      <c r="E2144" s="22" t="s">
        <v>1537</v>
      </c>
      <c r="F2144" s="22" t="s">
        <v>1542</v>
      </c>
      <c r="G2144" s="22" t="s">
        <v>1550</v>
      </c>
      <c r="H2144" s="22" t="s">
        <v>1540</v>
      </c>
      <c r="I2144" s="22" t="s">
        <v>1540</v>
      </c>
      <c r="J2144" s="22" t="s">
        <v>1543</v>
      </c>
      <c r="K2144" s="20" t="str">
        <f>IF(Tabela813[[#This Row],[C]]&lt;&gt;"",IF(Tabela813[[#This Row],[RED]]&lt;&gt;"",(Tabela813[[#This Row],[RED]] &amp; "."),"") &amp; CONCATENATE(Tabela813[[#This Row],[C]],".",Tabela813[[#This Row],[O]],".",Tabela813[[#This Row],[E]],".",Tabela813[[#This Row],[D1]],".",Tabela813[[#This Row],[D2]],".",Tabela813[[#This Row],[D3]],".",Tabela813[[#This Row],[T]],".",Tabela813[[#This Row],[D4]]),"")</f>
        <v>7.2.1.6.03.0.0.00</v>
      </c>
      <c r="L2144" s="23" t="s">
        <v>2530</v>
      </c>
      <c r="M2144" s="20" t="str">
        <f t="shared" si="43"/>
        <v>S</v>
      </c>
      <c r="N2144" s="20">
        <f>IF(VALUE(Tabela813[[#This Row],[RED]]) &gt; 0,1,0) + IF(VALUE(J2144)&gt;0,8,IF(VALUE(I2144)&gt;0,7,IF(VALUE(H2144)&gt;0,6,IF(VALUE(G2144)&gt;0,5,IF(VALUE(F2144)&gt;0,4,IF(VALUE(E2144)&gt;0,3,IF(VALUE(D2144)&gt;0,2,1)))))))</f>
        <v>5</v>
      </c>
      <c r="O2144" s="22" t="s">
        <v>51</v>
      </c>
      <c r="P2144" s="1" t="s">
        <v>163</v>
      </c>
      <c r="Q2144" s="1"/>
      <c r="R2144" s="39"/>
      <c r="S2144" s="154" t="s">
        <v>158</v>
      </c>
      <c r="T2144" s="7" t="str">
        <f>Tabela813[[#This Row],[NR]]&amp;" - "&amp;Tabela813[[#This Row],[Especificação]]</f>
        <v>7.2.1.6.03.0.0.00 - Contribuição para Fundos de Assistência Médica - Servidores Civis - Intra OFSS</v>
      </c>
    </row>
    <row r="2145" spans="1:20" ht="30" x14ac:dyDescent="0.25">
      <c r="A2145" s="179"/>
      <c r="B2145" s="51"/>
      <c r="C2145" s="22" t="s">
        <v>1544</v>
      </c>
      <c r="D2145" s="22" t="s">
        <v>1546</v>
      </c>
      <c r="E2145" s="22" t="s">
        <v>1537</v>
      </c>
      <c r="F2145" s="22" t="s">
        <v>1542</v>
      </c>
      <c r="G2145" s="22" t="s">
        <v>1550</v>
      </c>
      <c r="H2145" s="22" t="s">
        <v>1537</v>
      </c>
      <c r="I2145" s="22" t="s">
        <v>1540</v>
      </c>
      <c r="J2145" s="22" t="s">
        <v>1543</v>
      </c>
      <c r="K2145" s="20" t="str">
        <f>IF(Tabela813[[#This Row],[C]]&lt;&gt;"",IF(Tabela813[[#This Row],[RED]]&lt;&gt;"",(Tabela813[[#This Row],[RED]] &amp; "."),"") &amp; CONCATENATE(Tabela813[[#This Row],[C]],".",Tabela813[[#This Row],[O]],".",Tabela813[[#This Row],[E]],".",Tabela813[[#This Row],[D1]],".",Tabela813[[#This Row],[D2]],".",Tabela813[[#This Row],[D3]],".",Tabela813[[#This Row],[T]],".",Tabela813[[#This Row],[D4]]),"")</f>
        <v>7.2.1.6.03.1.0.00</v>
      </c>
      <c r="L2145" s="23" t="s">
        <v>2530</v>
      </c>
      <c r="M2145" s="20" t="str">
        <f t="shared" si="43"/>
        <v>S</v>
      </c>
      <c r="N2145" s="20">
        <f>IF(VALUE(Tabela813[[#This Row],[RED]]) &gt; 0,1,0) + IF(VALUE(J2145)&gt;0,8,IF(VALUE(I2145)&gt;0,7,IF(VALUE(H2145)&gt;0,6,IF(VALUE(G2145)&gt;0,5,IF(VALUE(F2145)&gt;0,4,IF(VALUE(E2145)&gt;0,3,IF(VALUE(D2145)&gt;0,2,1)))))))</f>
        <v>6</v>
      </c>
      <c r="O2145" s="22" t="s">
        <v>51</v>
      </c>
      <c r="P2145" s="1" t="s">
        <v>164</v>
      </c>
      <c r="Q2145" s="1"/>
      <c r="R2145" s="39"/>
      <c r="S2145" s="154" t="s">
        <v>158</v>
      </c>
      <c r="T2145" s="7" t="str">
        <f>Tabela813[[#This Row],[NR]]&amp;" - "&amp;Tabela813[[#This Row],[Especificação]]</f>
        <v>7.2.1.6.03.1.0.00 - Contribuição para Fundos de Assistência Médica - Servidores Civis - Intra OFSS</v>
      </c>
    </row>
    <row r="2146" spans="1:20" ht="30" x14ac:dyDescent="0.25">
      <c r="A2146" s="179"/>
      <c r="B2146" s="51"/>
      <c r="C2146" s="22" t="s">
        <v>1544</v>
      </c>
      <c r="D2146" s="22" t="s">
        <v>1546</v>
      </c>
      <c r="E2146" s="22" t="s">
        <v>1537</v>
      </c>
      <c r="F2146" s="22" t="s">
        <v>1542</v>
      </c>
      <c r="G2146" s="22" t="s">
        <v>1550</v>
      </c>
      <c r="H2146" s="22" t="s">
        <v>1537</v>
      </c>
      <c r="I2146" s="22" t="s">
        <v>1537</v>
      </c>
      <c r="J2146" s="22" t="s">
        <v>1543</v>
      </c>
      <c r="K2146" s="20" t="str">
        <f>IF(Tabela813[[#This Row],[C]]&lt;&gt;"",IF(Tabela813[[#This Row],[RED]]&lt;&gt;"",(Tabela813[[#This Row],[RED]] &amp; "."),"") &amp; CONCATENATE(Tabela813[[#This Row],[C]],".",Tabela813[[#This Row],[O]],".",Tabela813[[#This Row],[E]],".",Tabela813[[#This Row],[D1]],".",Tabela813[[#This Row],[D2]],".",Tabela813[[#This Row],[D3]],".",Tabela813[[#This Row],[T]],".",Tabela813[[#This Row],[D4]]),"")</f>
        <v>7.2.1.6.03.1.1.00</v>
      </c>
      <c r="L2146" s="23" t="s">
        <v>2531</v>
      </c>
      <c r="M2146" s="20" t="str">
        <f t="shared" si="43"/>
        <v>A</v>
      </c>
      <c r="N2146" s="20">
        <f>IF(VALUE(Tabela813[[#This Row],[RED]]) &gt; 0,1,0) + IF(VALUE(J2146)&gt;0,8,IF(VALUE(I2146)&gt;0,7,IF(VALUE(H2146)&gt;0,6,IF(VALUE(G2146)&gt;0,5,IF(VALUE(F2146)&gt;0,4,IF(VALUE(E2146)&gt;0,3,IF(VALUE(D2146)&gt;0,2,1)))))))</f>
        <v>7</v>
      </c>
      <c r="O2146" s="22" t="s">
        <v>51</v>
      </c>
      <c r="P2146" s="1" t="s">
        <v>164</v>
      </c>
      <c r="Q2146" s="1"/>
      <c r="R2146" s="39"/>
      <c r="S2146" s="154" t="s">
        <v>158</v>
      </c>
      <c r="T2146" s="7" t="str">
        <f>Tabela813[[#This Row],[NR]]&amp;" - "&amp;Tabela813[[#This Row],[Especificação]]</f>
        <v>7.2.1.6.03.1.1.00 - Contribuição para Fundos de Assistência Médica - Servidores Civis - Principal - Intra OFSS</v>
      </c>
    </row>
    <row r="2147" spans="1:20" ht="30" x14ac:dyDescent="0.25">
      <c r="A2147" s="179"/>
      <c r="B2147" s="51"/>
      <c r="C2147" s="22" t="s">
        <v>1544</v>
      </c>
      <c r="D2147" s="22" t="s">
        <v>1546</v>
      </c>
      <c r="E2147" s="22" t="s">
        <v>1537</v>
      </c>
      <c r="F2147" s="22" t="s">
        <v>1542</v>
      </c>
      <c r="G2147" s="22" t="s">
        <v>1550</v>
      </c>
      <c r="H2147" s="22" t="s">
        <v>1537</v>
      </c>
      <c r="I2147" s="22" t="s">
        <v>1546</v>
      </c>
      <c r="J2147" s="22" t="s">
        <v>1543</v>
      </c>
      <c r="K2147" s="20" t="str">
        <f>IF(Tabela813[[#This Row],[C]]&lt;&gt;"",IF(Tabela813[[#This Row],[RED]]&lt;&gt;"",(Tabela813[[#This Row],[RED]] &amp; "."),"") &amp; CONCATENATE(Tabela813[[#This Row],[C]],".",Tabela813[[#This Row],[O]],".",Tabela813[[#This Row],[E]],".",Tabela813[[#This Row],[D1]],".",Tabela813[[#This Row],[D2]],".",Tabela813[[#This Row],[D3]],".",Tabela813[[#This Row],[T]],".",Tabela813[[#This Row],[D4]]),"")</f>
        <v>7.2.1.6.03.1.2.00</v>
      </c>
      <c r="L2147" s="23" t="s">
        <v>2532</v>
      </c>
      <c r="M2147" s="20" t="str">
        <f t="shared" si="43"/>
        <v>A</v>
      </c>
      <c r="N2147" s="20">
        <f>IF(VALUE(Tabela813[[#This Row],[RED]]) &gt; 0,1,0) + IF(VALUE(J2147)&gt;0,8,IF(VALUE(I2147)&gt;0,7,IF(VALUE(H2147)&gt;0,6,IF(VALUE(G2147)&gt;0,5,IF(VALUE(F2147)&gt;0,4,IF(VALUE(E2147)&gt;0,3,IF(VALUE(D2147)&gt;0,2,1)))))))</f>
        <v>7</v>
      </c>
      <c r="O2147" s="22" t="s">
        <v>51</v>
      </c>
      <c r="P2147" s="1" t="s">
        <v>164</v>
      </c>
      <c r="Q2147" s="1"/>
      <c r="R2147" s="39"/>
      <c r="S2147" s="154" t="s">
        <v>158</v>
      </c>
      <c r="T2147" s="7" t="str">
        <f>Tabela813[[#This Row],[NR]]&amp;" - "&amp;Tabela813[[#This Row],[Especificação]]</f>
        <v>7.2.1.6.03.1.2.00 - Contribuição para Fundos de Assistência Médica - Servidores Civis - Multas e Juros de Mora - Intra OFSS</v>
      </c>
    </row>
    <row r="2148" spans="1:20" ht="30" x14ac:dyDescent="0.25">
      <c r="A2148" s="179"/>
      <c r="B2148" s="51"/>
      <c r="C2148" s="22" t="s">
        <v>1544</v>
      </c>
      <c r="D2148" s="22" t="s">
        <v>1546</v>
      </c>
      <c r="E2148" s="22" t="s">
        <v>1537</v>
      </c>
      <c r="F2148" s="22" t="s">
        <v>1542</v>
      </c>
      <c r="G2148" s="22" t="s">
        <v>1550</v>
      </c>
      <c r="H2148" s="22" t="s">
        <v>1537</v>
      </c>
      <c r="I2148" s="22" t="s">
        <v>1548</v>
      </c>
      <c r="J2148" s="22" t="s">
        <v>1543</v>
      </c>
      <c r="K2148" s="20" t="str">
        <f>IF(Tabela813[[#This Row],[C]]&lt;&gt;"",IF(Tabela813[[#This Row],[RED]]&lt;&gt;"",(Tabela813[[#This Row],[RED]] &amp; "."),"") &amp; CONCATENATE(Tabela813[[#This Row],[C]],".",Tabela813[[#This Row],[O]],".",Tabela813[[#This Row],[E]],".",Tabela813[[#This Row],[D1]],".",Tabela813[[#This Row],[D2]],".",Tabela813[[#This Row],[D3]],".",Tabela813[[#This Row],[T]],".",Tabela813[[#This Row],[D4]]),"")</f>
        <v>7.2.1.6.03.1.5.00</v>
      </c>
      <c r="L2148" s="23" t="s">
        <v>2533</v>
      </c>
      <c r="M2148" s="20" t="str">
        <f t="shared" si="43"/>
        <v>A</v>
      </c>
      <c r="N2148" s="20">
        <f>IF(VALUE(Tabela813[[#This Row],[RED]]) &gt; 0,1,0) + IF(VALUE(J2148)&gt;0,8,IF(VALUE(I2148)&gt;0,7,IF(VALUE(H2148)&gt;0,6,IF(VALUE(G2148)&gt;0,5,IF(VALUE(F2148)&gt;0,4,IF(VALUE(E2148)&gt;0,3,IF(VALUE(D2148)&gt;0,2,1)))))))</f>
        <v>7</v>
      </c>
      <c r="O2148" s="22" t="s">
        <v>51</v>
      </c>
      <c r="P2148" s="1" t="s">
        <v>164</v>
      </c>
      <c r="Q2148" s="1"/>
      <c r="R2148" s="39"/>
      <c r="S2148" s="154" t="s">
        <v>158</v>
      </c>
      <c r="T2148" s="7" t="str">
        <f>Tabela813[[#This Row],[NR]]&amp;" - "&amp;Tabela813[[#This Row],[Especificação]]</f>
        <v>7.2.1.6.03.1.5.00 - Contribuição para Fundos de Assistência Médica - Servidores Civis - Multas - Intra OFSS</v>
      </c>
    </row>
    <row r="2149" spans="1:20" ht="30" x14ac:dyDescent="0.25">
      <c r="A2149" s="179"/>
      <c r="B2149" s="51"/>
      <c r="C2149" s="22" t="s">
        <v>1544</v>
      </c>
      <c r="D2149" s="22" t="s">
        <v>1546</v>
      </c>
      <c r="E2149" s="22" t="s">
        <v>1537</v>
      </c>
      <c r="F2149" s="22" t="s">
        <v>1542</v>
      </c>
      <c r="G2149" s="22" t="s">
        <v>1550</v>
      </c>
      <c r="H2149" s="22" t="s">
        <v>1537</v>
      </c>
      <c r="I2149" s="22" t="s">
        <v>1542</v>
      </c>
      <c r="J2149" s="22" t="s">
        <v>1543</v>
      </c>
      <c r="K2149" s="20" t="str">
        <f>IF(Tabela813[[#This Row],[C]]&lt;&gt;"",IF(Tabela813[[#This Row],[RED]]&lt;&gt;"",(Tabela813[[#This Row],[RED]] &amp; "."),"") &amp; CONCATENATE(Tabela813[[#This Row],[C]],".",Tabela813[[#This Row],[O]],".",Tabela813[[#This Row],[E]],".",Tabela813[[#This Row],[D1]],".",Tabela813[[#This Row],[D2]],".",Tabela813[[#This Row],[D3]],".",Tabela813[[#This Row],[T]],".",Tabela813[[#This Row],[D4]]),"")</f>
        <v>7.2.1.6.03.1.6.00</v>
      </c>
      <c r="L2149" s="23" t="s">
        <v>2534</v>
      </c>
      <c r="M2149" s="20" t="str">
        <f t="shared" si="43"/>
        <v>A</v>
      </c>
      <c r="N2149" s="20">
        <f>IF(VALUE(Tabela813[[#This Row],[RED]]) &gt; 0,1,0) + IF(VALUE(J2149)&gt;0,8,IF(VALUE(I2149)&gt;0,7,IF(VALUE(H2149)&gt;0,6,IF(VALUE(G2149)&gt;0,5,IF(VALUE(F2149)&gt;0,4,IF(VALUE(E2149)&gt;0,3,IF(VALUE(D2149)&gt;0,2,1)))))))</f>
        <v>7</v>
      </c>
      <c r="O2149" s="22" t="s">
        <v>51</v>
      </c>
      <c r="P2149" s="1" t="s">
        <v>164</v>
      </c>
      <c r="Q2149" s="1"/>
      <c r="R2149" s="39"/>
      <c r="S2149" s="154" t="s">
        <v>158</v>
      </c>
      <c r="T2149" s="7" t="str">
        <f>Tabela813[[#This Row],[NR]]&amp;" - "&amp;Tabela813[[#This Row],[Especificação]]</f>
        <v>7.2.1.6.03.1.6.00 - Contribuição para Fundos de Assistência Médica - Servidores Civis - Juros de Mora - Intra OFSS</v>
      </c>
    </row>
    <row r="2150" spans="1:20" ht="45" x14ac:dyDescent="0.25">
      <c r="A2150" s="179"/>
      <c r="B2150" s="51"/>
      <c r="C2150" s="22" t="s">
        <v>1544</v>
      </c>
      <c r="D2150" s="22" t="s">
        <v>1546</v>
      </c>
      <c r="E2150" s="22" t="s">
        <v>1537</v>
      </c>
      <c r="F2150" s="22" t="s">
        <v>1542</v>
      </c>
      <c r="G2150" s="22" t="s">
        <v>1550</v>
      </c>
      <c r="H2150" s="22" t="s">
        <v>1546</v>
      </c>
      <c r="I2150" s="22" t="s">
        <v>1540</v>
      </c>
      <c r="J2150" s="22" t="s">
        <v>1543</v>
      </c>
      <c r="K2150" s="20" t="str">
        <f>IF(Tabela813[[#This Row],[C]]&lt;&gt;"",IF(Tabela813[[#This Row],[RED]]&lt;&gt;"",(Tabela813[[#This Row],[RED]] &amp; "."),"") &amp; CONCATENATE(Tabela813[[#This Row],[C]],".",Tabela813[[#This Row],[O]],".",Tabela813[[#This Row],[E]],".",Tabela813[[#This Row],[D1]],".",Tabela813[[#This Row],[D2]],".",Tabela813[[#This Row],[D3]],".",Tabela813[[#This Row],[T]],".",Tabela813[[#This Row],[D4]]),"")</f>
        <v>7.2.1.6.03.2.0.00</v>
      </c>
      <c r="L2150" s="23" t="s">
        <v>2535</v>
      </c>
      <c r="M2150" s="20" t="str">
        <f t="shared" si="43"/>
        <v>S</v>
      </c>
      <c r="N2150" s="20">
        <f>IF(VALUE(Tabela813[[#This Row],[RED]]) &gt; 0,1,0) + IF(VALUE(J2150)&gt;0,8,IF(VALUE(I2150)&gt;0,7,IF(VALUE(H2150)&gt;0,6,IF(VALUE(G2150)&gt;0,5,IF(VALUE(F2150)&gt;0,4,IF(VALUE(E2150)&gt;0,3,IF(VALUE(D2150)&gt;0,2,1)))))))</f>
        <v>6</v>
      </c>
      <c r="O2150" s="22" t="s">
        <v>51</v>
      </c>
      <c r="P2150" s="1" t="s">
        <v>166</v>
      </c>
      <c r="Q2150" s="1"/>
      <c r="R2150" s="39"/>
      <c r="S2150" s="154" t="s">
        <v>158</v>
      </c>
      <c r="T2150" s="7" t="str">
        <f>Tabela813[[#This Row],[NR]]&amp;" - "&amp;Tabela813[[#This Row],[Especificação]]</f>
        <v>7.2.1.6.03.2.0.00 - Contribuição para Fundos de Assistência Médica - Servidores Civis - Parcelamentos - Intra OFSS</v>
      </c>
    </row>
    <row r="2151" spans="1:20" ht="45" x14ac:dyDescent="0.25">
      <c r="A2151" s="179"/>
      <c r="B2151" s="51"/>
      <c r="C2151" s="22" t="s">
        <v>1544</v>
      </c>
      <c r="D2151" s="22" t="s">
        <v>1546</v>
      </c>
      <c r="E2151" s="22" t="s">
        <v>1537</v>
      </c>
      <c r="F2151" s="22" t="s">
        <v>1542</v>
      </c>
      <c r="G2151" s="22" t="s">
        <v>1550</v>
      </c>
      <c r="H2151" s="22" t="s">
        <v>1546</v>
      </c>
      <c r="I2151" s="22" t="s">
        <v>1537</v>
      </c>
      <c r="J2151" s="22" t="s">
        <v>1543</v>
      </c>
      <c r="K2151" s="20" t="str">
        <f>IF(Tabela813[[#This Row],[C]]&lt;&gt;"",IF(Tabela813[[#This Row],[RED]]&lt;&gt;"",(Tabela813[[#This Row],[RED]] &amp; "."),"") &amp; CONCATENATE(Tabela813[[#This Row],[C]],".",Tabela813[[#This Row],[O]],".",Tabela813[[#This Row],[E]],".",Tabela813[[#This Row],[D1]],".",Tabela813[[#This Row],[D2]],".",Tabela813[[#This Row],[D3]],".",Tabela813[[#This Row],[T]],".",Tabela813[[#This Row],[D4]]),"")</f>
        <v>7.2.1.6.03.2.1.00</v>
      </c>
      <c r="L2151" s="23" t="s">
        <v>2536</v>
      </c>
      <c r="M2151" s="20" t="str">
        <f t="shared" si="43"/>
        <v>A</v>
      </c>
      <c r="N2151" s="20">
        <f>IF(VALUE(Tabela813[[#This Row],[RED]]) &gt; 0,1,0) + IF(VALUE(J2151)&gt;0,8,IF(VALUE(I2151)&gt;0,7,IF(VALUE(H2151)&gt;0,6,IF(VALUE(G2151)&gt;0,5,IF(VALUE(F2151)&gt;0,4,IF(VALUE(E2151)&gt;0,3,IF(VALUE(D2151)&gt;0,2,1)))))))</f>
        <v>7</v>
      </c>
      <c r="O2151" s="22" t="s">
        <v>51</v>
      </c>
      <c r="P2151" s="1" t="s">
        <v>166</v>
      </c>
      <c r="Q2151" s="1"/>
      <c r="R2151" s="39"/>
      <c r="S2151" s="154" t="s">
        <v>158</v>
      </c>
      <c r="T2151" s="7" t="str">
        <f>Tabela813[[#This Row],[NR]]&amp;" - "&amp;Tabela813[[#This Row],[Especificação]]</f>
        <v>7.2.1.6.03.2.1.00 - Contribuição para Fundos de Assistência Médica - Servidores Civis - Parcelamentos - Principal - Intra OFSS</v>
      </c>
    </row>
    <row r="2152" spans="1:20" ht="45" x14ac:dyDescent="0.25">
      <c r="A2152" s="179"/>
      <c r="B2152" s="51"/>
      <c r="C2152" s="22" t="s">
        <v>1544</v>
      </c>
      <c r="D2152" s="22" t="s">
        <v>1546</v>
      </c>
      <c r="E2152" s="22" t="s">
        <v>1537</v>
      </c>
      <c r="F2152" s="22" t="s">
        <v>1542</v>
      </c>
      <c r="G2152" s="22" t="s">
        <v>1550</v>
      </c>
      <c r="H2152" s="22" t="s">
        <v>1546</v>
      </c>
      <c r="I2152" s="22" t="s">
        <v>1546</v>
      </c>
      <c r="J2152" s="22" t="s">
        <v>1543</v>
      </c>
      <c r="K2152" s="20" t="str">
        <f>IF(Tabela813[[#This Row],[C]]&lt;&gt;"",IF(Tabela813[[#This Row],[RED]]&lt;&gt;"",(Tabela813[[#This Row],[RED]] &amp; "."),"") &amp; CONCATENATE(Tabela813[[#This Row],[C]],".",Tabela813[[#This Row],[O]],".",Tabela813[[#This Row],[E]],".",Tabela813[[#This Row],[D1]],".",Tabela813[[#This Row],[D2]],".",Tabela813[[#This Row],[D3]],".",Tabela813[[#This Row],[T]],".",Tabela813[[#This Row],[D4]]),"")</f>
        <v>7.2.1.6.03.2.2.00</v>
      </c>
      <c r="L2152" s="23" t="s">
        <v>2537</v>
      </c>
      <c r="M2152" s="20" t="str">
        <f t="shared" si="43"/>
        <v>A</v>
      </c>
      <c r="N2152" s="20">
        <f>IF(VALUE(Tabela813[[#This Row],[RED]]) &gt; 0,1,0) + IF(VALUE(J2152)&gt;0,8,IF(VALUE(I2152)&gt;0,7,IF(VALUE(H2152)&gt;0,6,IF(VALUE(G2152)&gt;0,5,IF(VALUE(F2152)&gt;0,4,IF(VALUE(E2152)&gt;0,3,IF(VALUE(D2152)&gt;0,2,1)))))))</f>
        <v>7</v>
      </c>
      <c r="O2152" s="22" t="s">
        <v>51</v>
      </c>
      <c r="P2152" s="1" t="s">
        <v>166</v>
      </c>
      <c r="Q2152" s="1"/>
      <c r="R2152" s="39"/>
      <c r="S2152" s="154" t="s">
        <v>158</v>
      </c>
      <c r="T2152" s="7" t="str">
        <f>Tabela813[[#This Row],[NR]]&amp;" - "&amp;Tabela813[[#This Row],[Especificação]]</f>
        <v>7.2.1.6.03.2.2.00 - Contribuição para Fundos de Assistência Médica - Servidores Civis - Parcelamentos - Multas e Juros de Mora - Intra OFSS</v>
      </c>
    </row>
    <row r="2153" spans="1:20" ht="45" x14ac:dyDescent="0.25">
      <c r="A2153" s="179"/>
      <c r="B2153" s="51"/>
      <c r="C2153" s="22" t="s">
        <v>1544</v>
      </c>
      <c r="D2153" s="22" t="s">
        <v>1546</v>
      </c>
      <c r="E2153" s="22" t="s">
        <v>1537</v>
      </c>
      <c r="F2153" s="22" t="s">
        <v>1542</v>
      </c>
      <c r="G2153" s="22" t="s">
        <v>1550</v>
      </c>
      <c r="H2153" s="22" t="s">
        <v>1546</v>
      </c>
      <c r="I2153" s="22" t="s">
        <v>1548</v>
      </c>
      <c r="J2153" s="22" t="s">
        <v>1543</v>
      </c>
      <c r="K2153" s="20" t="str">
        <f>IF(Tabela813[[#This Row],[C]]&lt;&gt;"",IF(Tabela813[[#This Row],[RED]]&lt;&gt;"",(Tabela813[[#This Row],[RED]] &amp; "."),"") &amp; CONCATENATE(Tabela813[[#This Row],[C]],".",Tabela813[[#This Row],[O]],".",Tabela813[[#This Row],[E]],".",Tabela813[[#This Row],[D1]],".",Tabela813[[#This Row],[D2]],".",Tabela813[[#This Row],[D3]],".",Tabela813[[#This Row],[T]],".",Tabela813[[#This Row],[D4]]),"")</f>
        <v>7.2.1.6.03.2.5.00</v>
      </c>
      <c r="L2153" s="23" t="s">
        <v>2538</v>
      </c>
      <c r="M2153" s="20" t="str">
        <f t="shared" si="43"/>
        <v>A</v>
      </c>
      <c r="N2153" s="20">
        <f>IF(VALUE(Tabela813[[#This Row],[RED]]) &gt; 0,1,0) + IF(VALUE(J2153)&gt;0,8,IF(VALUE(I2153)&gt;0,7,IF(VALUE(H2153)&gt;0,6,IF(VALUE(G2153)&gt;0,5,IF(VALUE(F2153)&gt;0,4,IF(VALUE(E2153)&gt;0,3,IF(VALUE(D2153)&gt;0,2,1)))))))</f>
        <v>7</v>
      </c>
      <c r="O2153" s="22" t="s">
        <v>51</v>
      </c>
      <c r="P2153" s="1" t="s">
        <v>166</v>
      </c>
      <c r="Q2153" s="1"/>
      <c r="R2153" s="39"/>
      <c r="S2153" s="154" t="s">
        <v>158</v>
      </c>
      <c r="T2153" s="7" t="str">
        <f>Tabela813[[#This Row],[NR]]&amp;" - "&amp;Tabela813[[#This Row],[Especificação]]</f>
        <v>7.2.1.6.03.2.5.00 - Contribuição para Fundos de Assistência Médica - Servidores Civis - Parcelamentos - Multas - Intra OFSS</v>
      </c>
    </row>
    <row r="2154" spans="1:20" ht="45" x14ac:dyDescent="0.25">
      <c r="A2154" s="179"/>
      <c r="B2154" s="51"/>
      <c r="C2154" s="22" t="s">
        <v>1544</v>
      </c>
      <c r="D2154" s="22" t="s">
        <v>1546</v>
      </c>
      <c r="E2154" s="22" t="s">
        <v>1537</v>
      </c>
      <c r="F2154" s="22" t="s">
        <v>1542</v>
      </c>
      <c r="G2154" s="22" t="s">
        <v>1550</v>
      </c>
      <c r="H2154" s="22" t="s">
        <v>1546</v>
      </c>
      <c r="I2154" s="22" t="s">
        <v>1542</v>
      </c>
      <c r="J2154" s="22" t="s">
        <v>1543</v>
      </c>
      <c r="K2154" s="20" t="str">
        <f>IF(Tabela813[[#This Row],[C]]&lt;&gt;"",IF(Tabela813[[#This Row],[RED]]&lt;&gt;"",(Tabela813[[#This Row],[RED]] &amp; "."),"") &amp; CONCATENATE(Tabela813[[#This Row],[C]],".",Tabela813[[#This Row],[O]],".",Tabela813[[#This Row],[E]],".",Tabela813[[#This Row],[D1]],".",Tabela813[[#This Row],[D2]],".",Tabela813[[#This Row],[D3]],".",Tabela813[[#This Row],[T]],".",Tabela813[[#This Row],[D4]]),"")</f>
        <v>7.2.1.6.03.2.6.00</v>
      </c>
      <c r="L2154" s="23" t="s">
        <v>2539</v>
      </c>
      <c r="M2154" s="20" t="str">
        <f t="shared" si="43"/>
        <v>A</v>
      </c>
      <c r="N2154" s="20">
        <f>IF(VALUE(Tabela813[[#This Row],[RED]]) &gt; 0,1,0) + IF(VALUE(J2154)&gt;0,8,IF(VALUE(I2154)&gt;0,7,IF(VALUE(H2154)&gt;0,6,IF(VALUE(G2154)&gt;0,5,IF(VALUE(F2154)&gt;0,4,IF(VALUE(E2154)&gt;0,3,IF(VALUE(D2154)&gt;0,2,1)))))))</f>
        <v>7</v>
      </c>
      <c r="O2154" s="22" t="s">
        <v>51</v>
      </c>
      <c r="P2154" s="1" t="s">
        <v>166</v>
      </c>
      <c r="Q2154" s="1"/>
      <c r="R2154" s="39"/>
      <c r="S2154" s="154" t="s">
        <v>158</v>
      </c>
      <c r="T2154" s="7" t="str">
        <f>Tabela813[[#This Row],[NR]]&amp;" - "&amp;Tabela813[[#This Row],[Especificação]]</f>
        <v>7.2.1.6.03.2.6.00 - Contribuição para Fundos de Assistência Médica - Servidores Civis - Parcelamentos - Juros de Mora - Intra OFSS</v>
      </c>
    </row>
    <row r="2155" spans="1:20" ht="45" x14ac:dyDescent="0.25">
      <c r="A2155" s="179"/>
      <c r="B2155" s="51"/>
      <c r="C2155" s="22" t="s">
        <v>1544</v>
      </c>
      <c r="D2155" s="22" t="s">
        <v>1546</v>
      </c>
      <c r="E2155" s="22" t="s">
        <v>1537</v>
      </c>
      <c r="F2155" s="22" t="s">
        <v>1542</v>
      </c>
      <c r="G2155" s="22" t="s">
        <v>1553</v>
      </c>
      <c r="H2155" s="22" t="s">
        <v>1540</v>
      </c>
      <c r="I2155" s="22" t="s">
        <v>1540</v>
      </c>
      <c r="J2155" s="22" t="s">
        <v>1543</v>
      </c>
      <c r="K2155" s="20" t="str">
        <f>IF(Tabela813[[#This Row],[C]]&lt;&gt;"",IF(Tabela813[[#This Row],[RED]]&lt;&gt;"",(Tabela813[[#This Row],[RED]] &amp; "."),"") &amp; CONCATENATE(Tabela813[[#This Row],[C]],".",Tabela813[[#This Row],[O]],".",Tabela813[[#This Row],[E]],".",Tabela813[[#This Row],[D1]],".",Tabela813[[#This Row],[D2]],".",Tabela813[[#This Row],[D3]],".",Tabela813[[#This Row],[T]],".",Tabela813[[#This Row],[D4]]),"")</f>
        <v>7.2.1.6.99.0.0.00</v>
      </c>
      <c r="L2155" s="23" t="s">
        <v>2540</v>
      </c>
      <c r="M2155" s="20" t="str">
        <f t="shared" si="43"/>
        <v>S</v>
      </c>
      <c r="N2155" s="20">
        <f>IF(VALUE(Tabela813[[#This Row],[RED]]) &gt; 0,1,0) + IF(VALUE(J2155)&gt;0,8,IF(VALUE(I2155)&gt;0,7,IF(VALUE(H2155)&gt;0,6,IF(VALUE(G2155)&gt;0,5,IF(VALUE(F2155)&gt;0,4,IF(VALUE(E2155)&gt;0,3,IF(VALUE(D2155)&gt;0,2,1)))))))</f>
        <v>5</v>
      </c>
      <c r="O2155" s="22" t="s">
        <v>51</v>
      </c>
      <c r="P2155" s="1" t="s">
        <v>171</v>
      </c>
      <c r="Q2155" s="1"/>
      <c r="R2155" s="39"/>
      <c r="S2155" s="154" t="s">
        <v>158</v>
      </c>
      <c r="T2155" s="7" t="str">
        <f>Tabela813[[#This Row],[NR]]&amp;" - "&amp;Tabela813[[#This Row],[Especificação]]</f>
        <v>7.2.1.6.99.0.0.00 - Contribuição para Fundos de Assistência Médica - Outros Beneficiários - Intra OFSS</v>
      </c>
    </row>
    <row r="2156" spans="1:20" ht="45" x14ac:dyDescent="0.25">
      <c r="A2156" s="179"/>
      <c r="B2156" s="51"/>
      <c r="C2156" s="22" t="s">
        <v>1544</v>
      </c>
      <c r="D2156" s="22" t="s">
        <v>1546</v>
      </c>
      <c r="E2156" s="22" t="s">
        <v>1537</v>
      </c>
      <c r="F2156" s="22" t="s">
        <v>1542</v>
      </c>
      <c r="G2156" s="22" t="s">
        <v>1553</v>
      </c>
      <c r="H2156" s="22" t="s">
        <v>1537</v>
      </c>
      <c r="I2156" s="22" t="s">
        <v>1540</v>
      </c>
      <c r="J2156" s="22" t="s">
        <v>1543</v>
      </c>
      <c r="K2156" s="20" t="str">
        <f>IF(Tabela813[[#This Row],[C]]&lt;&gt;"",IF(Tabela813[[#This Row],[RED]]&lt;&gt;"",(Tabela813[[#This Row],[RED]] &amp; "."),"") &amp; CONCATENATE(Tabela813[[#This Row],[C]],".",Tabela813[[#This Row],[O]],".",Tabela813[[#This Row],[E]],".",Tabela813[[#This Row],[D1]],".",Tabela813[[#This Row],[D2]],".",Tabela813[[#This Row],[D3]],".",Tabela813[[#This Row],[T]],".",Tabela813[[#This Row],[D4]]),"")</f>
        <v>7.2.1.6.99.1.0.00</v>
      </c>
      <c r="L2156" s="23" t="s">
        <v>2540</v>
      </c>
      <c r="M2156" s="20" t="str">
        <f t="shared" si="43"/>
        <v>S</v>
      </c>
      <c r="N2156" s="20">
        <f>IF(VALUE(Tabela813[[#This Row],[RED]]) &gt; 0,1,0) + IF(VALUE(J2156)&gt;0,8,IF(VALUE(I2156)&gt;0,7,IF(VALUE(H2156)&gt;0,6,IF(VALUE(G2156)&gt;0,5,IF(VALUE(F2156)&gt;0,4,IF(VALUE(E2156)&gt;0,3,IF(VALUE(D2156)&gt;0,2,1)))))))</f>
        <v>6</v>
      </c>
      <c r="O2156" s="22" t="s">
        <v>51</v>
      </c>
      <c r="P2156" s="1" t="s">
        <v>168</v>
      </c>
      <c r="Q2156" s="1"/>
      <c r="R2156" s="39"/>
      <c r="S2156" s="154" t="s">
        <v>158</v>
      </c>
      <c r="T2156" s="7" t="str">
        <f>Tabela813[[#This Row],[NR]]&amp;" - "&amp;Tabela813[[#This Row],[Especificação]]</f>
        <v>7.2.1.6.99.1.0.00 - Contribuição para Fundos de Assistência Médica - Outros Beneficiários - Intra OFSS</v>
      </c>
    </row>
    <row r="2157" spans="1:20" ht="45" x14ac:dyDescent="0.25">
      <c r="A2157" s="179"/>
      <c r="B2157" s="51"/>
      <c r="C2157" s="22" t="s">
        <v>1544</v>
      </c>
      <c r="D2157" s="22" t="s">
        <v>1546</v>
      </c>
      <c r="E2157" s="22" t="s">
        <v>1537</v>
      </c>
      <c r="F2157" s="22" t="s">
        <v>1542</v>
      </c>
      <c r="G2157" s="22" t="s">
        <v>1553</v>
      </c>
      <c r="H2157" s="22" t="s">
        <v>1537</v>
      </c>
      <c r="I2157" s="22" t="s">
        <v>1537</v>
      </c>
      <c r="J2157" s="22" t="s">
        <v>1543</v>
      </c>
      <c r="K2157" s="20" t="str">
        <f>IF(Tabela813[[#This Row],[C]]&lt;&gt;"",IF(Tabela813[[#This Row],[RED]]&lt;&gt;"",(Tabela813[[#This Row],[RED]] &amp; "."),"") &amp; CONCATENATE(Tabela813[[#This Row],[C]],".",Tabela813[[#This Row],[O]],".",Tabela813[[#This Row],[E]],".",Tabela813[[#This Row],[D1]],".",Tabela813[[#This Row],[D2]],".",Tabela813[[#This Row],[D3]],".",Tabela813[[#This Row],[T]],".",Tabela813[[#This Row],[D4]]),"")</f>
        <v>7.2.1.6.99.1.1.00</v>
      </c>
      <c r="L2157" s="23" t="s">
        <v>2541</v>
      </c>
      <c r="M2157" s="20" t="str">
        <f t="shared" si="43"/>
        <v>A</v>
      </c>
      <c r="N2157" s="20">
        <f>IF(VALUE(Tabela813[[#This Row],[RED]]) &gt; 0,1,0) + IF(VALUE(J2157)&gt;0,8,IF(VALUE(I2157)&gt;0,7,IF(VALUE(H2157)&gt;0,6,IF(VALUE(G2157)&gt;0,5,IF(VALUE(F2157)&gt;0,4,IF(VALUE(E2157)&gt;0,3,IF(VALUE(D2157)&gt;0,2,1)))))))</f>
        <v>7</v>
      </c>
      <c r="O2157" s="22" t="s">
        <v>51</v>
      </c>
      <c r="P2157" s="1" t="s">
        <v>168</v>
      </c>
      <c r="Q2157" s="1"/>
      <c r="R2157" s="39"/>
      <c r="S2157" s="154" t="s">
        <v>158</v>
      </c>
      <c r="T2157" s="7" t="str">
        <f>Tabela813[[#This Row],[NR]]&amp;" - "&amp;Tabela813[[#This Row],[Especificação]]</f>
        <v>7.2.1.6.99.1.1.00 - Contribuição para Fundos de Assistência Médica - Outros Beneficiários - Principal - Intra OFSS</v>
      </c>
    </row>
    <row r="2158" spans="1:20" ht="45" x14ac:dyDescent="0.25">
      <c r="A2158" s="179"/>
      <c r="B2158" s="51"/>
      <c r="C2158" s="22" t="s">
        <v>1544</v>
      </c>
      <c r="D2158" s="22" t="s">
        <v>1546</v>
      </c>
      <c r="E2158" s="22" t="s">
        <v>1537</v>
      </c>
      <c r="F2158" s="22" t="s">
        <v>1542</v>
      </c>
      <c r="G2158" s="22" t="s">
        <v>1553</v>
      </c>
      <c r="H2158" s="22" t="s">
        <v>1537</v>
      </c>
      <c r="I2158" s="22" t="s">
        <v>1546</v>
      </c>
      <c r="J2158" s="22" t="s">
        <v>1543</v>
      </c>
      <c r="K2158" s="20" t="str">
        <f>IF(Tabela813[[#This Row],[C]]&lt;&gt;"",IF(Tabela813[[#This Row],[RED]]&lt;&gt;"",(Tabela813[[#This Row],[RED]] &amp; "."),"") &amp; CONCATENATE(Tabela813[[#This Row],[C]],".",Tabela813[[#This Row],[O]],".",Tabela813[[#This Row],[E]],".",Tabela813[[#This Row],[D1]],".",Tabela813[[#This Row],[D2]],".",Tabela813[[#This Row],[D3]],".",Tabela813[[#This Row],[T]],".",Tabela813[[#This Row],[D4]]),"")</f>
        <v>7.2.1.6.99.1.2.00</v>
      </c>
      <c r="L2158" s="23" t="s">
        <v>2542</v>
      </c>
      <c r="M2158" s="20" t="str">
        <f t="shared" si="43"/>
        <v>A</v>
      </c>
      <c r="N2158" s="20">
        <f>IF(VALUE(Tabela813[[#This Row],[RED]]) &gt; 0,1,0) + IF(VALUE(J2158)&gt;0,8,IF(VALUE(I2158)&gt;0,7,IF(VALUE(H2158)&gt;0,6,IF(VALUE(G2158)&gt;0,5,IF(VALUE(F2158)&gt;0,4,IF(VALUE(E2158)&gt;0,3,IF(VALUE(D2158)&gt;0,2,1)))))))</f>
        <v>7</v>
      </c>
      <c r="O2158" s="22" t="s">
        <v>51</v>
      </c>
      <c r="P2158" s="1" t="s">
        <v>168</v>
      </c>
      <c r="Q2158" s="1"/>
      <c r="R2158" s="39"/>
      <c r="S2158" s="154" t="s">
        <v>158</v>
      </c>
      <c r="T2158" s="7" t="str">
        <f>Tabela813[[#This Row],[NR]]&amp;" - "&amp;Tabela813[[#This Row],[Especificação]]</f>
        <v>7.2.1.6.99.1.2.00 - Contribuição para Fundos de Assistência Médica - Outros Beneficiários - Multas e Juros de Mora - Intra OFSS</v>
      </c>
    </row>
    <row r="2159" spans="1:20" ht="45" x14ac:dyDescent="0.25">
      <c r="A2159" s="179"/>
      <c r="B2159" s="51"/>
      <c r="C2159" s="22" t="s">
        <v>1544</v>
      </c>
      <c r="D2159" s="22" t="s">
        <v>1546</v>
      </c>
      <c r="E2159" s="22" t="s">
        <v>1537</v>
      </c>
      <c r="F2159" s="22" t="s">
        <v>1542</v>
      </c>
      <c r="G2159" s="22" t="s">
        <v>1553</v>
      </c>
      <c r="H2159" s="22" t="s">
        <v>1537</v>
      </c>
      <c r="I2159" s="22" t="s">
        <v>1548</v>
      </c>
      <c r="J2159" s="22" t="s">
        <v>1543</v>
      </c>
      <c r="K2159" s="20" t="str">
        <f>IF(Tabela813[[#This Row],[C]]&lt;&gt;"",IF(Tabela813[[#This Row],[RED]]&lt;&gt;"",(Tabela813[[#This Row],[RED]] &amp; "."),"") &amp; CONCATENATE(Tabela813[[#This Row],[C]],".",Tabela813[[#This Row],[O]],".",Tabela813[[#This Row],[E]],".",Tabela813[[#This Row],[D1]],".",Tabela813[[#This Row],[D2]],".",Tabela813[[#This Row],[D3]],".",Tabela813[[#This Row],[T]],".",Tabela813[[#This Row],[D4]]),"")</f>
        <v>7.2.1.6.99.1.5.00</v>
      </c>
      <c r="L2159" s="23" t="s">
        <v>2543</v>
      </c>
      <c r="M2159" s="20" t="str">
        <f t="shared" si="43"/>
        <v>A</v>
      </c>
      <c r="N2159" s="20">
        <f>IF(VALUE(Tabela813[[#This Row],[RED]]) &gt; 0,1,0) + IF(VALUE(J2159)&gt;0,8,IF(VALUE(I2159)&gt;0,7,IF(VALUE(H2159)&gt;0,6,IF(VALUE(G2159)&gt;0,5,IF(VALUE(F2159)&gt;0,4,IF(VALUE(E2159)&gt;0,3,IF(VALUE(D2159)&gt;0,2,1)))))))</f>
        <v>7</v>
      </c>
      <c r="O2159" s="22" t="s">
        <v>51</v>
      </c>
      <c r="P2159" s="1" t="s">
        <v>168</v>
      </c>
      <c r="Q2159" s="1"/>
      <c r="R2159" s="39"/>
      <c r="S2159" s="154" t="s">
        <v>158</v>
      </c>
      <c r="T2159" s="7" t="str">
        <f>Tabela813[[#This Row],[NR]]&amp;" - "&amp;Tabela813[[#This Row],[Especificação]]</f>
        <v>7.2.1.6.99.1.5.00 - Contribuição para Fundos de Assistência Médica - Outros Beneficiários - Multas - Intra OFSS</v>
      </c>
    </row>
    <row r="2160" spans="1:20" ht="45" x14ac:dyDescent="0.25">
      <c r="A2160" s="179"/>
      <c r="B2160" s="51"/>
      <c r="C2160" s="22" t="s">
        <v>1544</v>
      </c>
      <c r="D2160" s="22" t="s">
        <v>1546</v>
      </c>
      <c r="E2160" s="22" t="s">
        <v>1537</v>
      </c>
      <c r="F2160" s="22" t="s">
        <v>1542</v>
      </c>
      <c r="G2160" s="22" t="s">
        <v>1553</v>
      </c>
      <c r="H2160" s="22" t="s">
        <v>1537</v>
      </c>
      <c r="I2160" s="22" t="s">
        <v>1542</v>
      </c>
      <c r="J2160" s="22" t="s">
        <v>1543</v>
      </c>
      <c r="K2160" s="20" t="str">
        <f>IF(Tabela813[[#This Row],[C]]&lt;&gt;"",IF(Tabela813[[#This Row],[RED]]&lt;&gt;"",(Tabela813[[#This Row],[RED]] &amp; "."),"") &amp; CONCATENATE(Tabela813[[#This Row],[C]],".",Tabela813[[#This Row],[O]],".",Tabela813[[#This Row],[E]],".",Tabela813[[#This Row],[D1]],".",Tabela813[[#This Row],[D2]],".",Tabela813[[#This Row],[D3]],".",Tabela813[[#This Row],[T]],".",Tabela813[[#This Row],[D4]]),"")</f>
        <v>7.2.1.6.99.1.6.00</v>
      </c>
      <c r="L2160" s="23" t="s">
        <v>2544</v>
      </c>
      <c r="M2160" s="20" t="str">
        <f t="shared" si="43"/>
        <v>A</v>
      </c>
      <c r="N2160" s="20">
        <f>IF(VALUE(Tabela813[[#This Row],[RED]]) &gt; 0,1,0) + IF(VALUE(J2160)&gt;0,8,IF(VALUE(I2160)&gt;0,7,IF(VALUE(H2160)&gt;0,6,IF(VALUE(G2160)&gt;0,5,IF(VALUE(F2160)&gt;0,4,IF(VALUE(E2160)&gt;0,3,IF(VALUE(D2160)&gt;0,2,1)))))))</f>
        <v>7</v>
      </c>
      <c r="O2160" s="22" t="s">
        <v>51</v>
      </c>
      <c r="P2160" s="1" t="s">
        <v>168</v>
      </c>
      <c r="Q2160" s="1"/>
      <c r="R2160" s="39"/>
      <c r="S2160" s="154" t="s">
        <v>158</v>
      </c>
      <c r="T2160" s="7" t="str">
        <f>Tabela813[[#This Row],[NR]]&amp;" - "&amp;Tabela813[[#This Row],[Especificação]]</f>
        <v>7.2.1.6.99.1.6.00 - Contribuição para Fundos de Assistência Médica - Outros Beneficiários - Juros de Mora - Intra OFSS</v>
      </c>
    </row>
    <row r="2161" spans="1:20" ht="45" x14ac:dyDescent="0.25">
      <c r="A2161" s="179"/>
      <c r="B2161" s="51"/>
      <c r="C2161" s="22" t="s">
        <v>1544</v>
      </c>
      <c r="D2161" s="22" t="s">
        <v>1546</v>
      </c>
      <c r="E2161" s="22" t="s">
        <v>1537</v>
      </c>
      <c r="F2161" s="22" t="s">
        <v>1542</v>
      </c>
      <c r="G2161" s="22" t="s">
        <v>1553</v>
      </c>
      <c r="H2161" s="22" t="s">
        <v>1546</v>
      </c>
      <c r="I2161" s="22" t="s">
        <v>1540</v>
      </c>
      <c r="J2161" s="22" t="s">
        <v>1543</v>
      </c>
      <c r="K2161" s="20" t="str">
        <f>IF(Tabela813[[#This Row],[C]]&lt;&gt;"",IF(Tabela813[[#This Row],[RED]]&lt;&gt;"",(Tabela813[[#This Row],[RED]] &amp; "."),"") &amp; CONCATENATE(Tabela813[[#This Row],[C]],".",Tabela813[[#This Row],[O]],".",Tabela813[[#This Row],[E]],".",Tabela813[[#This Row],[D1]],".",Tabela813[[#This Row],[D2]],".",Tabela813[[#This Row],[D3]],".",Tabela813[[#This Row],[T]],".",Tabela813[[#This Row],[D4]]),"")</f>
        <v>7.2.1.6.99.2.0.00</v>
      </c>
      <c r="L2161" s="23" t="s">
        <v>2545</v>
      </c>
      <c r="M2161" s="20" t="str">
        <f t="shared" si="43"/>
        <v>S</v>
      </c>
      <c r="N2161" s="20">
        <f>IF(VALUE(Tabela813[[#This Row],[RED]]) &gt; 0,1,0) + IF(VALUE(J2161)&gt;0,8,IF(VALUE(I2161)&gt;0,7,IF(VALUE(H2161)&gt;0,6,IF(VALUE(G2161)&gt;0,5,IF(VALUE(F2161)&gt;0,4,IF(VALUE(E2161)&gt;0,3,IF(VALUE(D2161)&gt;0,2,1)))))))</f>
        <v>6</v>
      </c>
      <c r="O2161" s="22" t="s">
        <v>51</v>
      </c>
      <c r="P2161" s="1" t="s">
        <v>170</v>
      </c>
      <c r="Q2161" s="1"/>
      <c r="R2161" s="39"/>
      <c r="S2161" s="154" t="s">
        <v>158</v>
      </c>
      <c r="T2161" s="7" t="str">
        <f>Tabela813[[#This Row],[NR]]&amp;" - "&amp;Tabela813[[#This Row],[Especificação]]</f>
        <v>7.2.1.6.99.2.0.00 - Contribuição para Fundos de Assistência Médica - Outros Beneficiários - Parcelamentos - Intra OFSS</v>
      </c>
    </row>
    <row r="2162" spans="1:20" ht="45" x14ac:dyDescent="0.25">
      <c r="A2162" s="179"/>
      <c r="B2162" s="51"/>
      <c r="C2162" s="22" t="s">
        <v>1544</v>
      </c>
      <c r="D2162" s="22" t="s">
        <v>1546</v>
      </c>
      <c r="E2162" s="22" t="s">
        <v>1537</v>
      </c>
      <c r="F2162" s="22" t="s">
        <v>1542</v>
      </c>
      <c r="G2162" s="22" t="s">
        <v>1553</v>
      </c>
      <c r="H2162" s="22" t="s">
        <v>1546</v>
      </c>
      <c r="I2162" s="22" t="s">
        <v>1537</v>
      </c>
      <c r="J2162" s="22" t="s">
        <v>1543</v>
      </c>
      <c r="K2162" s="20" t="str">
        <f>IF(Tabela813[[#This Row],[C]]&lt;&gt;"",IF(Tabela813[[#This Row],[RED]]&lt;&gt;"",(Tabela813[[#This Row],[RED]] &amp; "."),"") &amp; CONCATENATE(Tabela813[[#This Row],[C]],".",Tabela813[[#This Row],[O]],".",Tabela813[[#This Row],[E]],".",Tabela813[[#This Row],[D1]],".",Tabela813[[#This Row],[D2]],".",Tabela813[[#This Row],[D3]],".",Tabela813[[#This Row],[T]],".",Tabela813[[#This Row],[D4]]),"")</f>
        <v>7.2.1.6.99.2.1.00</v>
      </c>
      <c r="L2162" s="23" t="s">
        <v>2546</v>
      </c>
      <c r="M2162" s="20" t="str">
        <f t="shared" si="43"/>
        <v>A</v>
      </c>
      <c r="N2162" s="20">
        <f>IF(VALUE(Tabela813[[#This Row],[RED]]) &gt; 0,1,0) + IF(VALUE(J2162)&gt;0,8,IF(VALUE(I2162)&gt;0,7,IF(VALUE(H2162)&gt;0,6,IF(VALUE(G2162)&gt;0,5,IF(VALUE(F2162)&gt;0,4,IF(VALUE(E2162)&gt;0,3,IF(VALUE(D2162)&gt;0,2,1)))))))</f>
        <v>7</v>
      </c>
      <c r="O2162" s="22" t="s">
        <v>51</v>
      </c>
      <c r="P2162" s="1" t="s">
        <v>170</v>
      </c>
      <c r="Q2162" s="1"/>
      <c r="R2162" s="39"/>
      <c r="S2162" s="154" t="s">
        <v>158</v>
      </c>
      <c r="T2162" s="7" t="str">
        <f>Tabela813[[#This Row],[NR]]&amp;" - "&amp;Tabela813[[#This Row],[Especificação]]</f>
        <v>7.2.1.6.99.2.1.00 - Contribuição para Fundos de Assistência Médica - Outros Beneficiários - Parcelamentos - Principal - Intra OFSS</v>
      </c>
    </row>
    <row r="2163" spans="1:20" ht="45" x14ac:dyDescent="0.25">
      <c r="A2163" s="179"/>
      <c r="B2163" s="51"/>
      <c r="C2163" s="22" t="s">
        <v>1544</v>
      </c>
      <c r="D2163" s="22" t="s">
        <v>1546</v>
      </c>
      <c r="E2163" s="22" t="s">
        <v>1537</v>
      </c>
      <c r="F2163" s="22" t="s">
        <v>1542</v>
      </c>
      <c r="G2163" s="22" t="s">
        <v>1553</v>
      </c>
      <c r="H2163" s="22" t="s">
        <v>1546</v>
      </c>
      <c r="I2163" s="22" t="s">
        <v>1546</v>
      </c>
      <c r="J2163" s="22" t="s">
        <v>1543</v>
      </c>
      <c r="K2163" s="20" t="str">
        <f>IF(Tabela813[[#This Row],[C]]&lt;&gt;"",IF(Tabela813[[#This Row],[RED]]&lt;&gt;"",(Tabela813[[#This Row],[RED]] &amp; "."),"") &amp; CONCATENATE(Tabela813[[#This Row],[C]],".",Tabela813[[#This Row],[O]],".",Tabela813[[#This Row],[E]],".",Tabela813[[#This Row],[D1]],".",Tabela813[[#This Row],[D2]],".",Tabela813[[#This Row],[D3]],".",Tabela813[[#This Row],[T]],".",Tabela813[[#This Row],[D4]]),"")</f>
        <v>7.2.1.6.99.2.2.00</v>
      </c>
      <c r="L2163" s="23" t="s">
        <v>2547</v>
      </c>
      <c r="M2163" s="20" t="str">
        <f t="shared" si="43"/>
        <v>A</v>
      </c>
      <c r="N2163" s="20">
        <f>IF(VALUE(Tabela813[[#This Row],[RED]]) &gt; 0,1,0) + IF(VALUE(J2163)&gt;0,8,IF(VALUE(I2163)&gt;0,7,IF(VALUE(H2163)&gt;0,6,IF(VALUE(G2163)&gt;0,5,IF(VALUE(F2163)&gt;0,4,IF(VALUE(E2163)&gt;0,3,IF(VALUE(D2163)&gt;0,2,1)))))))</f>
        <v>7</v>
      </c>
      <c r="O2163" s="22" t="s">
        <v>51</v>
      </c>
      <c r="P2163" s="1" t="s">
        <v>170</v>
      </c>
      <c r="Q2163" s="1"/>
      <c r="R2163" s="39"/>
      <c r="S2163" s="154" t="s">
        <v>158</v>
      </c>
      <c r="T2163" s="7" t="str">
        <f>Tabela813[[#This Row],[NR]]&amp;" - "&amp;Tabela813[[#This Row],[Especificação]]</f>
        <v>7.2.1.6.99.2.2.00 - Contribuição para Fundos de Assistência Médica - Outros Beneficiários - Parcelamentos - Multas e Juros de Mora - Intra OFSS</v>
      </c>
    </row>
    <row r="2164" spans="1:20" ht="45" x14ac:dyDescent="0.25">
      <c r="A2164" s="179"/>
      <c r="B2164" s="51"/>
      <c r="C2164" s="22" t="s">
        <v>1544</v>
      </c>
      <c r="D2164" s="22" t="s">
        <v>1546</v>
      </c>
      <c r="E2164" s="22" t="s">
        <v>1537</v>
      </c>
      <c r="F2164" s="22" t="s">
        <v>1542</v>
      </c>
      <c r="G2164" s="22" t="s">
        <v>1553</v>
      </c>
      <c r="H2164" s="22" t="s">
        <v>1546</v>
      </c>
      <c r="I2164" s="22" t="s">
        <v>1548</v>
      </c>
      <c r="J2164" s="22" t="s">
        <v>1543</v>
      </c>
      <c r="K2164" s="20" t="str">
        <f>IF(Tabela813[[#This Row],[C]]&lt;&gt;"",IF(Tabela813[[#This Row],[RED]]&lt;&gt;"",(Tabela813[[#This Row],[RED]] &amp; "."),"") &amp; CONCATENATE(Tabela813[[#This Row],[C]],".",Tabela813[[#This Row],[O]],".",Tabela813[[#This Row],[E]],".",Tabela813[[#This Row],[D1]],".",Tabela813[[#This Row],[D2]],".",Tabela813[[#This Row],[D3]],".",Tabela813[[#This Row],[T]],".",Tabela813[[#This Row],[D4]]),"")</f>
        <v>7.2.1.6.99.2.5.00</v>
      </c>
      <c r="L2164" s="23" t="s">
        <v>2548</v>
      </c>
      <c r="M2164" s="20" t="str">
        <f t="shared" si="43"/>
        <v>A</v>
      </c>
      <c r="N2164" s="20">
        <f>IF(VALUE(Tabela813[[#This Row],[RED]]) &gt; 0,1,0) + IF(VALUE(J2164)&gt;0,8,IF(VALUE(I2164)&gt;0,7,IF(VALUE(H2164)&gt;0,6,IF(VALUE(G2164)&gt;0,5,IF(VALUE(F2164)&gt;0,4,IF(VALUE(E2164)&gt;0,3,IF(VALUE(D2164)&gt;0,2,1)))))))</f>
        <v>7</v>
      </c>
      <c r="O2164" s="22" t="s">
        <v>51</v>
      </c>
      <c r="P2164" s="1" t="s">
        <v>170</v>
      </c>
      <c r="Q2164" s="1"/>
      <c r="R2164" s="39"/>
      <c r="S2164" s="154" t="s">
        <v>158</v>
      </c>
      <c r="T2164" s="7" t="str">
        <f>Tabela813[[#This Row],[NR]]&amp;" - "&amp;Tabela813[[#This Row],[Especificação]]</f>
        <v>7.2.1.6.99.2.5.00 - Contribuição para Fundos de Assistência Médica - Outros Beneficiários - Parcelamentos - Multas - Intra OFSS</v>
      </c>
    </row>
    <row r="2165" spans="1:20" ht="45" x14ac:dyDescent="0.25">
      <c r="A2165" s="179"/>
      <c r="B2165" s="51"/>
      <c r="C2165" s="22" t="s">
        <v>1544</v>
      </c>
      <c r="D2165" s="22" t="s">
        <v>1546</v>
      </c>
      <c r="E2165" s="22" t="s">
        <v>1537</v>
      </c>
      <c r="F2165" s="22" t="s">
        <v>1542</v>
      </c>
      <c r="G2165" s="22" t="s">
        <v>1553</v>
      </c>
      <c r="H2165" s="22" t="s">
        <v>1546</v>
      </c>
      <c r="I2165" s="22" t="s">
        <v>1542</v>
      </c>
      <c r="J2165" s="22" t="s">
        <v>1543</v>
      </c>
      <c r="K2165" s="20" t="str">
        <f>IF(Tabela813[[#This Row],[C]]&lt;&gt;"",IF(Tabela813[[#This Row],[RED]]&lt;&gt;"",(Tabela813[[#This Row],[RED]] &amp; "."),"") &amp; CONCATENATE(Tabela813[[#This Row],[C]],".",Tabela813[[#This Row],[O]],".",Tabela813[[#This Row],[E]],".",Tabela813[[#This Row],[D1]],".",Tabela813[[#This Row],[D2]],".",Tabela813[[#This Row],[D3]],".",Tabela813[[#This Row],[T]],".",Tabela813[[#This Row],[D4]]),"")</f>
        <v>7.2.1.6.99.2.6.00</v>
      </c>
      <c r="L2165" s="23" t="s">
        <v>2549</v>
      </c>
      <c r="M2165" s="20" t="str">
        <f t="shared" si="43"/>
        <v>A</v>
      </c>
      <c r="N2165" s="20">
        <f>IF(VALUE(Tabela813[[#This Row],[RED]]) &gt; 0,1,0) + IF(VALUE(J2165)&gt;0,8,IF(VALUE(I2165)&gt;0,7,IF(VALUE(H2165)&gt;0,6,IF(VALUE(G2165)&gt;0,5,IF(VALUE(F2165)&gt;0,4,IF(VALUE(E2165)&gt;0,3,IF(VALUE(D2165)&gt;0,2,1)))))))</f>
        <v>7</v>
      </c>
      <c r="O2165" s="22" t="s">
        <v>51</v>
      </c>
      <c r="P2165" s="1" t="s">
        <v>170</v>
      </c>
      <c r="Q2165" s="1"/>
      <c r="R2165" s="39"/>
      <c r="S2165" s="154" t="s">
        <v>158</v>
      </c>
      <c r="T2165" s="7" t="str">
        <f>Tabela813[[#This Row],[NR]]&amp;" - "&amp;Tabela813[[#This Row],[Especificação]]</f>
        <v>7.2.1.6.99.2.6.00 - Contribuição para Fundos de Assistência Médica - Outros Beneficiários - Parcelamentos - Juros de Mora - Intra OFSS</v>
      </c>
    </row>
    <row r="2166" spans="1:20" ht="30" x14ac:dyDescent="0.25">
      <c r="A2166" s="179"/>
      <c r="B2166" s="51"/>
      <c r="C2166" s="22" t="s">
        <v>1544</v>
      </c>
      <c r="D2166" s="22" t="s">
        <v>1546</v>
      </c>
      <c r="E2166" s="22" t="s">
        <v>1537</v>
      </c>
      <c r="F2166" s="22" t="s">
        <v>1549</v>
      </c>
      <c r="G2166" s="22" t="s">
        <v>1543</v>
      </c>
      <c r="H2166" s="22" t="s">
        <v>1540</v>
      </c>
      <c r="I2166" s="22" t="s">
        <v>1540</v>
      </c>
      <c r="J2166" s="22" t="s">
        <v>1543</v>
      </c>
      <c r="K2166" s="20" t="str">
        <f>IF(Tabela813[[#This Row],[C]]&lt;&gt;"",IF(Tabela813[[#This Row],[RED]]&lt;&gt;"",(Tabela813[[#This Row],[RED]] &amp; "."),"") &amp; CONCATENATE(Tabela813[[#This Row],[C]],".",Tabela813[[#This Row],[O]],".",Tabela813[[#This Row],[E]],".",Tabela813[[#This Row],[D1]],".",Tabela813[[#This Row],[D2]],".",Tabela813[[#This Row],[D3]],".",Tabela813[[#This Row],[T]],".",Tabela813[[#This Row],[D4]]),"")</f>
        <v>7.2.1.9.00.0.0.00</v>
      </c>
      <c r="L2166" s="23" t="s">
        <v>2550</v>
      </c>
      <c r="M2166" s="20" t="str">
        <f>IF(N2166 &lt; N2186,"S","A")</f>
        <v>S</v>
      </c>
      <c r="N2166" s="20">
        <f>IF(VALUE(Tabela813[[#This Row],[RED]]) &gt; 0,1,0) + IF(VALUE(J2166)&gt;0,8,IF(VALUE(I2166)&gt;0,7,IF(VALUE(H2166)&gt;0,6,IF(VALUE(G2166)&gt;0,5,IF(VALUE(F2166)&gt;0,4,IF(VALUE(E2166)&gt;0,3,IF(VALUE(D2166)&gt;0,2,1)))))))</f>
        <v>4</v>
      </c>
      <c r="O2166" s="22" t="s">
        <v>45</v>
      </c>
      <c r="P2166" s="1" t="s">
        <v>174</v>
      </c>
      <c r="Q2166" s="1"/>
      <c r="R2166" s="39"/>
      <c r="S2166" s="154" t="s">
        <v>158</v>
      </c>
      <c r="T2166" s="7" t="str">
        <f>Tabela813[[#This Row],[NR]]&amp;" - "&amp;Tabela813[[#This Row],[Especificação]]</f>
        <v>7.2.1.9.00.0.0.00 - Outras Contribuições Sociais - Intra OFSS</v>
      </c>
    </row>
    <row r="2167" spans="1:20" ht="30" x14ac:dyDescent="0.25">
      <c r="A2167" s="179"/>
      <c r="B2167" s="51"/>
      <c r="C2167" s="22" t="s">
        <v>1544</v>
      </c>
      <c r="D2167" s="22" t="s">
        <v>1546</v>
      </c>
      <c r="E2167" s="22" t="s">
        <v>1537</v>
      </c>
      <c r="F2167" s="22" t="s">
        <v>1549</v>
      </c>
      <c r="G2167" s="22" t="s">
        <v>1570</v>
      </c>
      <c r="H2167" s="22" t="s">
        <v>1540</v>
      </c>
      <c r="I2167" s="22" t="s">
        <v>1540</v>
      </c>
      <c r="J2167" s="22" t="s">
        <v>1543</v>
      </c>
      <c r="K2167" s="20" t="s">
        <v>6651</v>
      </c>
      <c r="L2167" s="23" t="s">
        <v>6547</v>
      </c>
      <c r="M2167" s="20" t="s">
        <v>3098</v>
      </c>
      <c r="N2167" s="20">
        <v>5</v>
      </c>
      <c r="O2167" s="22" t="s">
        <v>45</v>
      </c>
      <c r="P2167" s="1" t="s">
        <v>6589</v>
      </c>
      <c r="Q2167" s="1" t="s">
        <v>6580</v>
      </c>
      <c r="R2167" s="20" t="s">
        <v>14</v>
      </c>
      <c r="S2167" s="154">
        <v>45126</v>
      </c>
      <c r="T2167" s="7" t="str">
        <f>Tabela813[[#This Row],[NR]]&amp;" - "&amp;Tabela813[[#This Row],[Especificação]]</f>
        <v>7.2.1.9.50.0.0.00 - Outras Contribuições Previdenciárias</v>
      </c>
    </row>
    <row r="2168" spans="1:20" ht="30" x14ac:dyDescent="0.25">
      <c r="A2168" s="179"/>
      <c r="B2168" s="51"/>
      <c r="C2168" s="22" t="s">
        <v>1544</v>
      </c>
      <c r="D2168" s="22" t="s">
        <v>1546</v>
      </c>
      <c r="E2168" s="22" t="s">
        <v>1537</v>
      </c>
      <c r="F2168" s="22" t="s">
        <v>1549</v>
      </c>
      <c r="G2168" s="22" t="s">
        <v>1570</v>
      </c>
      <c r="H2168" s="22" t="s">
        <v>1537</v>
      </c>
      <c r="I2168" s="22" t="s">
        <v>1540</v>
      </c>
      <c r="J2168" s="22" t="s">
        <v>1543</v>
      </c>
      <c r="K2168" s="20" t="s">
        <v>6652</v>
      </c>
      <c r="L2168" s="23" t="s">
        <v>6549</v>
      </c>
      <c r="M2168" s="20" t="s">
        <v>3098</v>
      </c>
      <c r="N2168" s="20">
        <v>6</v>
      </c>
      <c r="O2168" s="22" t="s">
        <v>45</v>
      </c>
      <c r="P2168" s="1" t="s">
        <v>6550</v>
      </c>
      <c r="Q2168" s="1" t="s">
        <v>6580</v>
      </c>
      <c r="R2168" s="20" t="s">
        <v>14</v>
      </c>
      <c r="S2168" s="154">
        <v>45126</v>
      </c>
      <c r="T2168" s="7" t="str">
        <f>Tabela813[[#This Row],[NR]]&amp;" - "&amp;Tabela813[[#This Row],[Especificação]]</f>
        <v>7.2.1.9.50.1.0.00 - Contribuições Previdenciárias de Benefícios Mantidos pelo Tesouro</v>
      </c>
    </row>
    <row r="2169" spans="1:20" ht="30" x14ac:dyDescent="0.25">
      <c r="A2169" s="179"/>
      <c r="B2169" s="51"/>
      <c r="C2169" s="22" t="s">
        <v>1544</v>
      </c>
      <c r="D2169" s="22" t="s">
        <v>1546</v>
      </c>
      <c r="E2169" s="22" t="s">
        <v>1537</v>
      </c>
      <c r="F2169" s="22" t="s">
        <v>1549</v>
      </c>
      <c r="G2169" s="22" t="s">
        <v>1570</v>
      </c>
      <c r="H2169" s="22" t="s">
        <v>1537</v>
      </c>
      <c r="I2169" s="22" t="s">
        <v>1537</v>
      </c>
      <c r="J2169" s="22" t="s">
        <v>1543</v>
      </c>
      <c r="K2169" s="20" t="s">
        <v>6653</v>
      </c>
      <c r="L2169" s="23" t="s">
        <v>6591</v>
      </c>
      <c r="M2169" s="20" t="s">
        <v>3099</v>
      </c>
      <c r="N2169" s="20">
        <v>7</v>
      </c>
      <c r="O2169" s="22" t="s">
        <v>45</v>
      </c>
      <c r="P2169" s="1" t="s">
        <v>6550</v>
      </c>
      <c r="Q2169" s="1"/>
      <c r="R2169" s="20" t="s">
        <v>14</v>
      </c>
      <c r="S2169" s="154">
        <v>45126</v>
      </c>
      <c r="T2169" s="7" t="str">
        <f>Tabela813[[#This Row],[NR]]&amp;" - "&amp;Tabela813[[#This Row],[Especificação]]</f>
        <v>7.2.1.9.50.1.1.00 - Contribuições Previdenciárias de Benefícios Mantidos pelo Tesouro - Principal</v>
      </c>
    </row>
    <row r="2170" spans="1:20" ht="30" x14ac:dyDescent="0.25">
      <c r="A2170" s="179"/>
      <c r="B2170" s="51"/>
      <c r="C2170" s="22" t="s">
        <v>1544</v>
      </c>
      <c r="D2170" s="22" t="s">
        <v>1546</v>
      </c>
      <c r="E2170" s="22" t="s">
        <v>1537</v>
      </c>
      <c r="F2170" s="22" t="s">
        <v>1549</v>
      </c>
      <c r="G2170" s="22" t="s">
        <v>1570</v>
      </c>
      <c r="H2170" s="22" t="s">
        <v>1537</v>
      </c>
      <c r="I2170" s="22" t="s">
        <v>1546</v>
      </c>
      <c r="J2170" s="22" t="s">
        <v>1543</v>
      </c>
      <c r="K2170" s="20" t="s">
        <v>6654</v>
      </c>
      <c r="L2170" s="23" t="s">
        <v>6592</v>
      </c>
      <c r="M2170" s="20" t="s">
        <v>3099</v>
      </c>
      <c r="N2170" s="20">
        <v>7</v>
      </c>
      <c r="O2170" s="22" t="s">
        <v>45</v>
      </c>
      <c r="P2170" s="1" t="s">
        <v>6550</v>
      </c>
      <c r="Q2170" s="1"/>
      <c r="R2170" s="20" t="s">
        <v>14</v>
      </c>
      <c r="S2170" s="154">
        <v>45126</v>
      </c>
      <c r="T2170" s="7" t="str">
        <f>Tabela813[[#This Row],[NR]]&amp;" - "&amp;Tabela813[[#This Row],[Especificação]]</f>
        <v>7.2.1.9.50.1.2.00 - Contribuições Previdenciárias de Benefícios Mantidos pelo Tesouro - Multas e Juros de Mora</v>
      </c>
    </row>
    <row r="2171" spans="1:20" ht="30" x14ac:dyDescent="0.25">
      <c r="A2171" s="179"/>
      <c r="B2171" s="51"/>
      <c r="C2171" s="22" t="s">
        <v>1544</v>
      </c>
      <c r="D2171" s="22" t="s">
        <v>1546</v>
      </c>
      <c r="E2171" s="22" t="s">
        <v>1537</v>
      </c>
      <c r="F2171" s="22" t="s">
        <v>1549</v>
      </c>
      <c r="G2171" s="22" t="s">
        <v>1570</v>
      </c>
      <c r="H2171" s="22" t="s">
        <v>1537</v>
      </c>
      <c r="I2171" s="22" t="s">
        <v>1538</v>
      </c>
      <c r="J2171" s="22" t="s">
        <v>1543</v>
      </c>
      <c r="K2171" s="20" t="s">
        <v>6655</v>
      </c>
      <c r="L2171" s="23" t="s">
        <v>6593</v>
      </c>
      <c r="M2171" s="20" t="s">
        <v>3099</v>
      </c>
      <c r="N2171" s="20">
        <v>7</v>
      </c>
      <c r="O2171" s="22" t="s">
        <v>45</v>
      </c>
      <c r="P2171" s="1" t="s">
        <v>6550</v>
      </c>
      <c r="Q2171" s="1"/>
      <c r="R2171" s="20" t="s">
        <v>14</v>
      </c>
      <c r="S2171" s="154">
        <v>45126</v>
      </c>
      <c r="T2171" s="7" t="str">
        <f>Tabela813[[#This Row],[NR]]&amp;" - "&amp;Tabela813[[#This Row],[Especificação]]</f>
        <v>7.2.1.9.50.1.3.00 - Contribuições Previdenciárias de Benefícios Mantidos pelo Tesouro - Dívida Ativa</v>
      </c>
    </row>
    <row r="2172" spans="1:20" ht="30" x14ac:dyDescent="0.25">
      <c r="A2172" s="179"/>
      <c r="B2172" s="51"/>
      <c r="C2172" s="22" t="s">
        <v>1544</v>
      </c>
      <c r="D2172" s="22" t="s">
        <v>1546</v>
      </c>
      <c r="E2172" s="22" t="s">
        <v>1537</v>
      </c>
      <c r="F2172" s="22" t="s">
        <v>1549</v>
      </c>
      <c r="G2172" s="22" t="s">
        <v>1570</v>
      </c>
      <c r="H2172" s="22" t="s">
        <v>1537</v>
      </c>
      <c r="I2172" s="22" t="s">
        <v>1547</v>
      </c>
      <c r="J2172" s="22" t="s">
        <v>1543</v>
      </c>
      <c r="K2172" s="20" t="s">
        <v>6656</v>
      </c>
      <c r="L2172" s="23" t="s">
        <v>6594</v>
      </c>
      <c r="M2172" s="20" t="s">
        <v>3099</v>
      </c>
      <c r="N2172" s="20">
        <v>7</v>
      </c>
      <c r="O2172" s="22" t="s">
        <v>45</v>
      </c>
      <c r="P2172" s="1" t="s">
        <v>6550</v>
      </c>
      <c r="Q2172" s="1"/>
      <c r="R2172" s="20" t="s">
        <v>14</v>
      </c>
      <c r="S2172" s="154">
        <v>45126</v>
      </c>
      <c r="T2172" s="7" t="str">
        <f>Tabela813[[#This Row],[NR]]&amp;" - "&amp;Tabela813[[#This Row],[Especificação]]</f>
        <v>7.2.1.9.50.1.4.00 - Contribuições Previdenciárias de Benefícios Mantidos pelo Tesouro - Multas e Juros de Mora da Dívida Ativa</v>
      </c>
    </row>
    <row r="2173" spans="1:20" ht="30" x14ac:dyDescent="0.25">
      <c r="A2173" s="179"/>
      <c r="B2173" s="51"/>
      <c r="C2173" s="22" t="s">
        <v>1544</v>
      </c>
      <c r="D2173" s="22" t="s">
        <v>1546</v>
      </c>
      <c r="E2173" s="22" t="s">
        <v>1537</v>
      </c>
      <c r="F2173" s="22" t="s">
        <v>1549</v>
      </c>
      <c r="G2173" s="22" t="s">
        <v>1570</v>
      </c>
      <c r="H2173" s="22" t="s">
        <v>1537</v>
      </c>
      <c r="I2173" s="22" t="s">
        <v>1548</v>
      </c>
      <c r="J2173" s="22" t="s">
        <v>1543</v>
      </c>
      <c r="K2173" s="20" t="s">
        <v>6657</v>
      </c>
      <c r="L2173" s="23" t="s">
        <v>6595</v>
      </c>
      <c r="M2173" s="20" t="s">
        <v>3099</v>
      </c>
      <c r="N2173" s="20">
        <v>7</v>
      </c>
      <c r="O2173" s="22" t="s">
        <v>45</v>
      </c>
      <c r="P2173" s="1" t="s">
        <v>6550</v>
      </c>
      <c r="Q2173" s="1"/>
      <c r="R2173" s="20" t="s">
        <v>14</v>
      </c>
      <c r="S2173" s="154">
        <v>45126</v>
      </c>
      <c r="T2173" s="7" t="str">
        <f>Tabela813[[#This Row],[NR]]&amp;" - "&amp;Tabela813[[#This Row],[Especificação]]</f>
        <v>7.2.1.9.50.1.5.00 - Contribuições Previdenciárias de Benefícios Mantidos pelo Tesouro  - Multas</v>
      </c>
    </row>
    <row r="2174" spans="1:20" ht="30" x14ac:dyDescent="0.25">
      <c r="A2174" s="179"/>
      <c r="B2174" s="51"/>
      <c r="C2174" s="22" t="s">
        <v>1544</v>
      </c>
      <c r="D2174" s="22" t="s">
        <v>1546</v>
      </c>
      <c r="E2174" s="22" t="s">
        <v>1537</v>
      </c>
      <c r="F2174" s="22" t="s">
        <v>1549</v>
      </c>
      <c r="G2174" s="22" t="s">
        <v>1570</v>
      </c>
      <c r="H2174" s="22" t="s">
        <v>1537</v>
      </c>
      <c r="I2174" s="22" t="s">
        <v>1542</v>
      </c>
      <c r="J2174" s="22" t="s">
        <v>1543</v>
      </c>
      <c r="K2174" s="20" t="s">
        <v>6658</v>
      </c>
      <c r="L2174" s="23" t="s">
        <v>6596</v>
      </c>
      <c r="M2174" s="20" t="s">
        <v>3099</v>
      </c>
      <c r="N2174" s="20">
        <v>7</v>
      </c>
      <c r="O2174" s="22" t="s">
        <v>45</v>
      </c>
      <c r="P2174" s="1" t="s">
        <v>6550</v>
      </c>
      <c r="Q2174" s="1"/>
      <c r="R2174" s="20" t="s">
        <v>14</v>
      </c>
      <c r="S2174" s="154">
        <v>45126</v>
      </c>
      <c r="T2174" s="7" t="str">
        <f>Tabela813[[#This Row],[NR]]&amp;" - "&amp;Tabela813[[#This Row],[Especificação]]</f>
        <v>7.2.1.9.50.1.6.00 - Contribuições Previdenciárias de Benefícios Mantidos pelo Tesouro - Juros de Mora</v>
      </c>
    </row>
    <row r="2175" spans="1:20" ht="30" x14ac:dyDescent="0.25">
      <c r="A2175" s="179"/>
      <c r="B2175" s="51"/>
      <c r="C2175" s="22" t="s">
        <v>1544</v>
      </c>
      <c r="D2175" s="22" t="s">
        <v>1546</v>
      </c>
      <c r="E2175" s="22" t="s">
        <v>1537</v>
      </c>
      <c r="F2175" s="22" t="s">
        <v>1549</v>
      </c>
      <c r="G2175" s="22" t="s">
        <v>1570</v>
      </c>
      <c r="H2175" s="22" t="s">
        <v>1537</v>
      </c>
      <c r="I2175" s="22" t="s">
        <v>1544</v>
      </c>
      <c r="J2175" s="22" t="s">
        <v>1543</v>
      </c>
      <c r="K2175" s="20" t="s">
        <v>6659</v>
      </c>
      <c r="L2175" s="23" t="s">
        <v>6597</v>
      </c>
      <c r="M2175" s="20" t="s">
        <v>3099</v>
      </c>
      <c r="N2175" s="20">
        <v>7</v>
      </c>
      <c r="O2175" s="22" t="s">
        <v>45</v>
      </c>
      <c r="P2175" s="1" t="s">
        <v>6550</v>
      </c>
      <c r="Q2175" s="1"/>
      <c r="R2175" s="20" t="s">
        <v>14</v>
      </c>
      <c r="S2175" s="154">
        <v>45126</v>
      </c>
      <c r="T2175" s="7" t="str">
        <f>Tabela813[[#This Row],[NR]]&amp;" - "&amp;Tabela813[[#This Row],[Especificação]]</f>
        <v>7.2.1.9.50.1.7.00 - Contribuições Previdenciárias de Benefícios Mantidos pelo Tesouro - Dívida Ativa - Multas da Dívida Ativa</v>
      </c>
    </row>
    <row r="2176" spans="1:20" ht="30" x14ac:dyDescent="0.25">
      <c r="A2176" s="179"/>
      <c r="B2176" s="51"/>
      <c r="C2176" s="22" t="s">
        <v>1544</v>
      </c>
      <c r="D2176" s="22" t="s">
        <v>1546</v>
      </c>
      <c r="E2176" s="22" t="s">
        <v>1537</v>
      </c>
      <c r="F2176" s="22" t="s">
        <v>1549</v>
      </c>
      <c r="G2176" s="22" t="s">
        <v>1570</v>
      </c>
      <c r="H2176" s="22" t="s">
        <v>1537</v>
      </c>
      <c r="I2176" s="22" t="s">
        <v>1545</v>
      </c>
      <c r="J2176" s="22" t="s">
        <v>1543</v>
      </c>
      <c r="K2176" s="20" t="s">
        <v>6660</v>
      </c>
      <c r="L2176" s="23" t="s">
        <v>6598</v>
      </c>
      <c r="M2176" s="20" t="s">
        <v>3099</v>
      </c>
      <c r="N2176" s="20">
        <v>7</v>
      </c>
      <c r="O2176" s="22" t="s">
        <v>45</v>
      </c>
      <c r="P2176" s="1" t="s">
        <v>6550</v>
      </c>
      <c r="Q2176" s="1"/>
      <c r="R2176" s="20" t="s">
        <v>14</v>
      </c>
      <c r="S2176" s="154">
        <v>45126</v>
      </c>
      <c r="T2176" s="7" t="str">
        <f>Tabela813[[#This Row],[NR]]&amp;" - "&amp;Tabela813[[#This Row],[Especificação]]</f>
        <v>7.2.1.9.50.1.8.00 - Contribuições Previdenciárias de Benefícios Mantidos pelo Tesouro - Juros de Mora da Dívida Ativa</v>
      </c>
    </row>
    <row r="2177" spans="1:20" ht="30" x14ac:dyDescent="0.25">
      <c r="A2177" s="179"/>
      <c r="B2177" s="51"/>
      <c r="C2177" s="22" t="s">
        <v>1544</v>
      </c>
      <c r="D2177" s="22" t="s">
        <v>1546</v>
      </c>
      <c r="E2177" s="22" t="s">
        <v>1537</v>
      </c>
      <c r="F2177" s="22" t="s">
        <v>1549</v>
      </c>
      <c r="G2177" s="22" t="s">
        <v>1570</v>
      </c>
      <c r="H2177" s="22" t="s">
        <v>1549</v>
      </c>
      <c r="I2177" s="22" t="s">
        <v>1540</v>
      </c>
      <c r="J2177" s="22" t="s">
        <v>1543</v>
      </c>
      <c r="K2177" s="20" t="s">
        <v>6661</v>
      </c>
      <c r="L2177" s="23" t="s">
        <v>6551</v>
      </c>
      <c r="M2177" s="20" t="s">
        <v>3098</v>
      </c>
      <c r="N2177" s="20">
        <v>6</v>
      </c>
      <c r="O2177" s="22" t="s">
        <v>45</v>
      </c>
      <c r="P2177" s="1" t="s">
        <v>6552</v>
      </c>
      <c r="Q2177" s="1" t="s">
        <v>6580</v>
      </c>
      <c r="R2177" s="20" t="s">
        <v>14</v>
      </c>
      <c r="S2177" s="154">
        <v>45126</v>
      </c>
      <c r="T2177" s="7" t="str">
        <f>Tabela813[[#This Row],[NR]]&amp;" - "&amp;Tabela813[[#This Row],[Especificação]]</f>
        <v>7.2.1.9.50.9.0.00 - Demais Contribuições Previdenciárias</v>
      </c>
    </row>
    <row r="2178" spans="1:20" ht="30" x14ac:dyDescent="0.25">
      <c r="A2178" s="179"/>
      <c r="B2178" s="51"/>
      <c r="C2178" s="22" t="s">
        <v>1544</v>
      </c>
      <c r="D2178" s="22" t="s">
        <v>1546</v>
      </c>
      <c r="E2178" s="22" t="s">
        <v>1537</v>
      </c>
      <c r="F2178" s="22" t="s">
        <v>1549</v>
      </c>
      <c r="G2178" s="22" t="s">
        <v>1570</v>
      </c>
      <c r="H2178" s="22" t="s">
        <v>1549</v>
      </c>
      <c r="I2178" s="22" t="s">
        <v>1537</v>
      </c>
      <c r="J2178" s="22" t="s">
        <v>1543</v>
      </c>
      <c r="K2178" s="20" t="s">
        <v>6662</v>
      </c>
      <c r="L2178" s="23" t="s">
        <v>6551</v>
      </c>
      <c r="M2178" s="20" t="s">
        <v>3099</v>
      </c>
      <c r="N2178" s="20">
        <v>7</v>
      </c>
      <c r="O2178" s="22" t="s">
        <v>45</v>
      </c>
      <c r="P2178" s="1" t="s">
        <v>6552</v>
      </c>
      <c r="Q2178" s="1" t="s">
        <v>6580</v>
      </c>
      <c r="R2178" s="20" t="s">
        <v>14</v>
      </c>
      <c r="S2178" s="154">
        <v>45126</v>
      </c>
      <c r="T2178" s="7" t="str">
        <f>Tabela813[[#This Row],[NR]]&amp;" - "&amp;Tabela813[[#This Row],[Especificação]]</f>
        <v>7.2.1.9.50.9.1.00 - Demais Contribuições Previdenciárias</v>
      </c>
    </row>
    <row r="2179" spans="1:20" ht="30" x14ac:dyDescent="0.25">
      <c r="A2179" s="179"/>
      <c r="B2179" s="51"/>
      <c r="C2179" s="22" t="s">
        <v>1544</v>
      </c>
      <c r="D2179" s="22" t="s">
        <v>1546</v>
      </c>
      <c r="E2179" s="22" t="s">
        <v>1537</v>
      </c>
      <c r="F2179" s="22" t="s">
        <v>1549</v>
      </c>
      <c r="G2179" s="22" t="s">
        <v>1570</v>
      </c>
      <c r="H2179" s="22" t="s">
        <v>1549</v>
      </c>
      <c r="I2179" s="22" t="s">
        <v>1546</v>
      </c>
      <c r="J2179" s="22" t="s">
        <v>1543</v>
      </c>
      <c r="K2179" s="20" t="s">
        <v>6663</v>
      </c>
      <c r="L2179" s="23" t="s">
        <v>6551</v>
      </c>
      <c r="M2179" s="20" t="s">
        <v>3099</v>
      </c>
      <c r="N2179" s="20">
        <v>7</v>
      </c>
      <c r="O2179" s="22" t="s">
        <v>45</v>
      </c>
      <c r="P2179" s="1" t="s">
        <v>6552</v>
      </c>
      <c r="Q2179" s="1"/>
      <c r="R2179" s="20" t="s">
        <v>14</v>
      </c>
      <c r="S2179" s="154">
        <v>45126</v>
      </c>
      <c r="T2179" s="7" t="str">
        <f>Tabela813[[#This Row],[NR]]&amp;" - "&amp;Tabela813[[#This Row],[Especificação]]</f>
        <v>7.2.1.9.50.9.2.00 - Demais Contribuições Previdenciárias</v>
      </c>
    </row>
    <row r="2180" spans="1:20" ht="30" x14ac:dyDescent="0.25">
      <c r="A2180" s="179"/>
      <c r="B2180" s="51"/>
      <c r="C2180" s="22" t="s">
        <v>1544</v>
      </c>
      <c r="D2180" s="22" t="s">
        <v>1546</v>
      </c>
      <c r="E2180" s="22" t="s">
        <v>1537</v>
      </c>
      <c r="F2180" s="22" t="s">
        <v>1549</v>
      </c>
      <c r="G2180" s="22" t="s">
        <v>1570</v>
      </c>
      <c r="H2180" s="22" t="s">
        <v>1549</v>
      </c>
      <c r="I2180" s="22" t="s">
        <v>1538</v>
      </c>
      <c r="J2180" s="22" t="s">
        <v>1543</v>
      </c>
      <c r="K2180" s="20" t="s">
        <v>6664</v>
      </c>
      <c r="L2180" s="23" t="s">
        <v>6551</v>
      </c>
      <c r="M2180" s="20" t="s">
        <v>3099</v>
      </c>
      <c r="N2180" s="20">
        <v>7</v>
      </c>
      <c r="O2180" s="22" t="s">
        <v>45</v>
      </c>
      <c r="P2180" s="1" t="s">
        <v>6552</v>
      </c>
      <c r="Q2180" s="1"/>
      <c r="R2180" s="20" t="s">
        <v>14</v>
      </c>
      <c r="S2180" s="154">
        <v>45126</v>
      </c>
      <c r="T2180" s="7" t="str">
        <f>Tabela813[[#This Row],[NR]]&amp;" - "&amp;Tabela813[[#This Row],[Especificação]]</f>
        <v>7.2.1.9.50.9.3.00 - Demais Contribuições Previdenciárias</v>
      </c>
    </row>
    <row r="2181" spans="1:20" ht="30" x14ac:dyDescent="0.25">
      <c r="A2181" s="179"/>
      <c r="B2181" s="51"/>
      <c r="C2181" s="22" t="s">
        <v>1544</v>
      </c>
      <c r="D2181" s="22" t="s">
        <v>1546</v>
      </c>
      <c r="E2181" s="22" t="s">
        <v>1537</v>
      </c>
      <c r="F2181" s="22" t="s">
        <v>1549</v>
      </c>
      <c r="G2181" s="22" t="s">
        <v>1570</v>
      </c>
      <c r="H2181" s="22" t="s">
        <v>1549</v>
      </c>
      <c r="I2181" s="22" t="s">
        <v>1547</v>
      </c>
      <c r="J2181" s="22" t="s">
        <v>1543</v>
      </c>
      <c r="K2181" s="20" t="s">
        <v>6665</v>
      </c>
      <c r="L2181" s="23" t="s">
        <v>6551</v>
      </c>
      <c r="M2181" s="20" t="s">
        <v>3099</v>
      </c>
      <c r="N2181" s="20">
        <v>7</v>
      </c>
      <c r="O2181" s="22" t="s">
        <v>45</v>
      </c>
      <c r="P2181" s="1" t="s">
        <v>6552</v>
      </c>
      <c r="Q2181" s="1"/>
      <c r="R2181" s="20" t="s">
        <v>14</v>
      </c>
      <c r="S2181" s="154">
        <v>45126</v>
      </c>
      <c r="T2181" s="7" t="str">
        <f>Tabela813[[#This Row],[NR]]&amp;" - "&amp;Tabela813[[#This Row],[Especificação]]</f>
        <v>7.2.1.9.50.9.4.00 - Demais Contribuições Previdenciárias</v>
      </c>
    </row>
    <row r="2182" spans="1:20" ht="30" x14ac:dyDescent="0.25">
      <c r="A2182" s="179"/>
      <c r="B2182" s="51"/>
      <c r="C2182" s="22" t="s">
        <v>1544</v>
      </c>
      <c r="D2182" s="22" t="s">
        <v>1546</v>
      </c>
      <c r="E2182" s="22" t="s">
        <v>1537</v>
      </c>
      <c r="F2182" s="22" t="s">
        <v>1549</v>
      </c>
      <c r="G2182" s="22" t="s">
        <v>1570</v>
      </c>
      <c r="H2182" s="22" t="s">
        <v>1549</v>
      </c>
      <c r="I2182" s="22" t="s">
        <v>1548</v>
      </c>
      <c r="J2182" s="22" t="s">
        <v>1543</v>
      </c>
      <c r="K2182" s="20" t="s">
        <v>6666</v>
      </c>
      <c r="L2182" s="23" t="s">
        <v>6551</v>
      </c>
      <c r="M2182" s="20" t="s">
        <v>3099</v>
      </c>
      <c r="N2182" s="20">
        <v>7</v>
      </c>
      <c r="O2182" s="22" t="s">
        <v>45</v>
      </c>
      <c r="P2182" s="1" t="s">
        <v>6552</v>
      </c>
      <c r="Q2182" s="1"/>
      <c r="R2182" s="20" t="s">
        <v>14</v>
      </c>
      <c r="S2182" s="154">
        <v>45126</v>
      </c>
      <c r="T2182" s="7" t="str">
        <f>Tabela813[[#This Row],[NR]]&amp;" - "&amp;Tabela813[[#This Row],[Especificação]]</f>
        <v>7.2.1.9.50.9.5.00 - Demais Contribuições Previdenciárias</v>
      </c>
    </row>
    <row r="2183" spans="1:20" ht="30" x14ac:dyDescent="0.25">
      <c r="A2183" s="179"/>
      <c r="B2183" s="51"/>
      <c r="C2183" s="22" t="s">
        <v>1544</v>
      </c>
      <c r="D2183" s="22" t="s">
        <v>1546</v>
      </c>
      <c r="E2183" s="22" t="s">
        <v>1537</v>
      </c>
      <c r="F2183" s="22" t="s">
        <v>1549</v>
      </c>
      <c r="G2183" s="22" t="s">
        <v>1570</v>
      </c>
      <c r="H2183" s="22" t="s">
        <v>1549</v>
      </c>
      <c r="I2183" s="22" t="s">
        <v>1542</v>
      </c>
      <c r="J2183" s="22" t="s">
        <v>1543</v>
      </c>
      <c r="K2183" s="20" t="s">
        <v>6667</v>
      </c>
      <c r="L2183" s="23" t="s">
        <v>6551</v>
      </c>
      <c r="M2183" s="20" t="s">
        <v>3099</v>
      </c>
      <c r="N2183" s="20">
        <v>7</v>
      </c>
      <c r="O2183" s="22" t="s">
        <v>45</v>
      </c>
      <c r="P2183" s="1" t="s">
        <v>6552</v>
      </c>
      <c r="Q2183" s="1"/>
      <c r="R2183" s="20" t="s">
        <v>14</v>
      </c>
      <c r="S2183" s="154">
        <v>45126</v>
      </c>
      <c r="T2183" s="7" t="str">
        <f>Tabela813[[#This Row],[NR]]&amp;" - "&amp;Tabela813[[#This Row],[Especificação]]</f>
        <v>7.2.1.9.50.9.6.00 - Demais Contribuições Previdenciárias</v>
      </c>
    </row>
    <row r="2184" spans="1:20" ht="30" x14ac:dyDescent="0.25">
      <c r="A2184" s="179"/>
      <c r="B2184" s="51"/>
      <c r="C2184" s="22" t="s">
        <v>1544</v>
      </c>
      <c r="D2184" s="22" t="s">
        <v>1546</v>
      </c>
      <c r="E2184" s="22" t="s">
        <v>1537</v>
      </c>
      <c r="F2184" s="22" t="s">
        <v>1549</v>
      </c>
      <c r="G2184" s="22" t="s">
        <v>1570</v>
      </c>
      <c r="H2184" s="22" t="s">
        <v>1549</v>
      </c>
      <c r="I2184" s="22" t="s">
        <v>1544</v>
      </c>
      <c r="J2184" s="22" t="s">
        <v>1543</v>
      </c>
      <c r="K2184" s="20" t="s">
        <v>6668</v>
      </c>
      <c r="L2184" s="23" t="s">
        <v>6551</v>
      </c>
      <c r="M2184" s="20" t="s">
        <v>3099</v>
      </c>
      <c r="N2184" s="20">
        <v>7</v>
      </c>
      <c r="O2184" s="22" t="s">
        <v>45</v>
      </c>
      <c r="P2184" s="1" t="s">
        <v>6552</v>
      </c>
      <c r="Q2184" s="1"/>
      <c r="R2184" s="20" t="s">
        <v>14</v>
      </c>
      <c r="S2184" s="154">
        <v>45126</v>
      </c>
      <c r="T2184" s="7" t="str">
        <f>Tabela813[[#This Row],[NR]]&amp;" - "&amp;Tabela813[[#This Row],[Especificação]]</f>
        <v>7.2.1.9.50.9.7.00 - Demais Contribuições Previdenciárias</v>
      </c>
    </row>
    <row r="2185" spans="1:20" ht="30" x14ac:dyDescent="0.25">
      <c r="A2185" s="179"/>
      <c r="B2185" s="51"/>
      <c r="C2185" s="22" t="s">
        <v>1544</v>
      </c>
      <c r="D2185" s="22" t="s">
        <v>1546</v>
      </c>
      <c r="E2185" s="22" t="s">
        <v>1537</v>
      </c>
      <c r="F2185" s="22" t="s">
        <v>1549</v>
      </c>
      <c r="G2185" s="22" t="s">
        <v>1570</v>
      </c>
      <c r="H2185" s="22" t="s">
        <v>1549</v>
      </c>
      <c r="I2185" s="22" t="s">
        <v>1545</v>
      </c>
      <c r="J2185" s="22" t="s">
        <v>1543</v>
      </c>
      <c r="K2185" s="20" t="s">
        <v>6669</v>
      </c>
      <c r="L2185" s="23" t="s">
        <v>6551</v>
      </c>
      <c r="M2185" s="20" t="s">
        <v>3099</v>
      </c>
      <c r="N2185" s="20">
        <v>7</v>
      </c>
      <c r="O2185" s="22" t="s">
        <v>45</v>
      </c>
      <c r="P2185" s="1" t="s">
        <v>6552</v>
      </c>
      <c r="Q2185" s="1"/>
      <c r="R2185" s="20" t="s">
        <v>14</v>
      </c>
      <c r="S2185" s="154">
        <v>45126</v>
      </c>
      <c r="T2185" s="7" t="str">
        <f>Tabela813[[#This Row],[NR]]&amp;" - "&amp;Tabela813[[#This Row],[Especificação]]</f>
        <v>7.2.1.9.50.9.8.00 - Demais Contribuições Previdenciárias</v>
      </c>
    </row>
    <row r="2186" spans="1:20" ht="30" x14ac:dyDescent="0.25">
      <c r="A2186" s="179"/>
      <c r="B2186" s="51"/>
      <c r="C2186" s="22" t="s">
        <v>1544</v>
      </c>
      <c r="D2186" s="22" t="s">
        <v>1546</v>
      </c>
      <c r="E2186" s="22" t="s">
        <v>1537</v>
      </c>
      <c r="F2186" s="22" t="s">
        <v>1549</v>
      </c>
      <c r="G2186" s="22" t="s">
        <v>1553</v>
      </c>
      <c r="H2186" s="22" t="s">
        <v>1540</v>
      </c>
      <c r="I2186" s="22" t="s">
        <v>1540</v>
      </c>
      <c r="J2186" s="22" t="s">
        <v>1543</v>
      </c>
      <c r="K2186" s="20" t="str">
        <f>IF(Tabela813[[#This Row],[C]]&lt;&gt;"",IF(Tabela813[[#This Row],[RED]]&lt;&gt;"",(Tabela813[[#This Row],[RED]] &amp; "."),"") &amp; CONCATENATE(Tabela813[[#This Row],[C]],".",Tabela813[[#This Row],[O]],".",Tabela813[[#This Row],[E]],".",Tabela813[[#This Row],[D1]],".",Tabela813[[#This Row],[D2]],".",Tabela813[[#This Row],[D3]],".",Tabela813[[#This Row],[T]],".",Tabela813[[#This Row],[D4]]),"")</f>
        <v>7.2.1.9.99.0.0.00</v>
      </c>
      <c r="L2186" s="23" t="s">
        <v>2551</v>
      </c>
      <c r="M2186" s="20" t="str">
        <f t="shared" si="43"/>
        <v>S</v>
      </c>
      <c r="N2186" s="20">
        <f>IF(VALUE(Tabela813[[#This Row],[RED]]) &gt; 0,1,0) + IF(VALUE(J2186)&gt;0,8,IF(VALUE(I2186)&gt;0,7,IF(VALUE(H2186)&gt;0,6,IF(VALUE(G2186)&gt;0,5,IF(VALUE(F2186)&gt;0,4,IF(VALUE(E2186)&gt;0,3,IF(VALUE(D2186)&gt;0,2,1)))))))</f>
        <v>5</v>
      </c>
      <c r="O2186" s="22" t="s">
        <v>51</v>
      </c>
      <c r="P2186" s="1" t="s">
        <v>176</v>
      </c>
      <c r="Q2186" s="1"/>
      <c r="R2186" s="39"/>
      <c r="S2186" s="154" t="s">
        <v>158</v>
      </c>
      <c r="T2186" s="7" t="str">
        <f>Tabela813[[#This Row],[NR]]&amp;" - "&amp;Tabela813[[#This Row],[Especificação]]</f>
        <v>7.2.1.9.99.0.0.00 - Demais Contribuições Sociais - Intra OFSS</v>
      </c>
    </row>
    <row r="2187" spans="1:20" ht="75" x14ac:dyDescent="0.25">
      <c r="A2187" s="179"/>
      <c r="B2187" s="51"/>
      <c r="C2187" s="22" t="s">
        <v>1544</v>
      </c>
      <c r="D2187" s="22" t="s">
        <v>1546</v>
      </c>
      <c r="E2187" s="22" t="s">
        <v>1537</v>
      </c>
      <c r="F2187" s="22" t="s">
        <v>1549</v>
      </c>
      <c r="G2187" s="22" t="s">
        <v>1553</v>
      </c>
      <c r="H2187" s="22" t="s">
        <v>1537</v>
      </c>
      <c r="I2187" s="22" t="s">
        <v>1540</v>
      </c>
      <c r="J2187" s="22" t="s">
        <v>1543</v>
      </c>
      <c r="K2187" s="20" t="str">
        <f>IF(Tabela813[[#This Row],[C]]&lt;&gt;"",IF(Tabela813[[#This Row],[RED]]&lt;&gt;"",(Tabela813[[#This Row],[RED]] &amp; "."),"") &amp; CONCATENATE(Tabela813[[#This Row],[C]],".",Tabela813[[#This Row],[O]],".",Tabela813[[#This Row],[E]],".",Tabela813[[#This Row],[D1]],".",Tabela813[[#This Row],[D2]],".",Tabela813[[#This Row],[D3]],".",Tabela813[[#This Row],[T]],".",Tabela813[[#This Row],[D4]]),"")</f>
        <v>7.2.1.9.99.1.0.00</v>
      </c>
      <c r="L2187" s="23" t="s">
        <v>3957</v>
      </c>
      <c r="M2187" s="20" t="str">
        <f t="shared" si="43"/>
        <v>S</v>
      </c>
      <c r="N2187" s="20">
        <f>IF(VALUE(Tabela813[[#This Row],[RED]]) &gt; 0,1,0) + IF(VALUE(J2187)&gt;0,8,IF(VALUE(I2187)&gt;0,7,IF(VALUE(H2187)&gt;0,6,IF(VALUE(G2187)&gt;0,5,IF(VALUE(F2187)&gt;0,4,IF(VALUE(E2187)&gt;0,3,IF(VALUE(D2187)&gt;0,2,1)))))))</f>
        <v>6</v>
      </c>
      <c r="O2187" s="22" t="s">
        <v>51</v>
      </c>
      <c r="P2187" s="1" t="s">
        <v>177</v>
      </c>
      <c r="Q2187" s="1"/>
      <c r="R2187" s="39"/>
      <c r="S2187" s="154" t="s">
        <v>158</v>
      </c>
      <c r="T2187" s="7" t="str">
        <f>Tabela813[[#This Row],[NR]]&amp;" - "&amp;Tabela813[[#This Row],[Especificação]]</f>
        <v>7.2.1.9.99.1.0.00 - Demais Contribuições Sociais Não Arrecadadas e Não Projetadas Pela RFB - Intra OFSS</v>
      </c>
    </row>
    <row r="2188" spans="1:20" ht="75" x14ac:dyDescent="0.25">
      <c r="A2188" s="179"/>
      <c r="B2188" s="51"/>
      <c r="C2188" s="22" t="s">
        <v>1544</v>
      </c>
      <c r="D2188" s="22" t="s">
        <v>1546</v>
      </c>
      <c r="E2188" s="22" t="s">
        <v>1537</v>
      </c>
      <c r="F2188" s="22" t="s">
        <v>1549</v>
      </c>
      <c r="G2188" s="22" t="s">
        <v>1553</v>
      </c>
      <c r="H2188" s="22" t="s">
        <v>1537</v>
      </c>
      <c r="I2188" s="22" t="s">
        <v>1537</v>
      </c>
      <c r="J2188" s="22" t="s">
        <v>1543</v>
      </c>
      <c r="K2188" s="20" t="str">
        <f>IF(Tabela813[[#This Row],[C]]&lt;&gt;"",IF(Tabela813[[#This Row],[RED]]&lt;&gt;"",(Tabela813[[#This Row],[RED]] &amp; "."),"") &amp; CONCATENATE(Tabela813[[#This Row],[C]],".",Tabela813[[#This Row],[O]],".",Tabela813[[#This Row],[E]],".",Tabela813[[#This Row],[D1]],".",Tabela813[[#This Row],[D2]],".",Tabela813[[#This Row],[D3]],".",Tabela813[[#This Row],[T]],".",Tabela813[[#This Row],[D4]]),"")</f>
        <v>7.2.1.9.99.1.1.00</v>
      </c>
      <c r="L2188" s="23" t="s">
        <v>3958</v>
      </c>
      <c r="M2188" s="20" t="str">
        <f t="shared" si="43"/>
        <v>A</v>
      </c>
      <c r="N2188" s="20">
        <f>IF(VALUE(Tabela813[[#This Row],[RED]]) &gt; 0,1,0) + IF(VALUE(J2188)&gt;0,8,IF(VALUE(I2188)&gt;0,7,IF(VALUE(H2188)&gt;0,6,IF(VALUE(G2188)&gt;0,5,IF(VALUE(F2188)&gt;0,4,IF(VALUE(E2188)&gt;0,3,IF(VALUE(D2188)&gt;0,2,1)))))))</f>
        <v>7</v>
      </c>
      <c r="O2188" s="22" t="s">
        <v>51</v>
      </c>
      <c r="P2188" s="1" t="s">
        <v>177</v>
      </c>
      <c r="Q2188" s="1"/>
      <c r="R2188" s="39"/>
      <c r="S2188" s="154" t="s">
        <v>158</v>
      </c>
      <c r="T2188" s="7" t="str">
        <f>Tabela813[[#This Row],[NR]]&amp;" - "&amp;Tabela813[[#This Row],[Especificação]]</f>
        <v>7.2.1.9.99.1.1.00 - Demais Contribuições Sociais Não Arrecadadas e Não Projetadas Pela RFB - Principal - Intra OFSS</v>
      </c>
    </row>
    <row r="2189" spans="1:20" ht="75" x14ac:dyDescent="0.25">
      <c r="A2189" s="179"/>
      <c r="B2189" s="51"/>
      <c r="C2189" s="22" t="s">
        <v>1544</v>
      </c>
      <c r="D2189" s="22" t="s">
        <v>1546</v>
      </c>
      <c r="E2189" s="22" t="s">
        <v>1537</v>
      </c>
      <c r="F2189" s="22" t="s">
        <v>1549</v>
      </c>
      <c r="G2189" s="22" t="s">
        <v>1553</v>
      </c>
      <c r="H2189" s="22" t="s">
        <v>1537</v>
      </c>
      <c r="I2189" s="22" t="s">
        <v>1546</v>
      </c>
      <c r="J2189" s="22" t="s">
        <v>1543</v>
      </c>
      <c r="K2189" s="20" t="str">
        <f>IF(Tabela813[[#This Row],[C]]&lt;&gt;"",IF(Tabela813[[#This Row],[RED]]&lt;&gt;"",(Tabela813[[#This Row],[RED]] &amp; "."),"") &amp; CONCATENATE(Tabela813[[#This Row],[C]],".",Tabela813[[#This Row],[O]],".",Tabela813[[#This Row],[E]],".",Tabela813[[#This Row],[D1]],".",Tabela813[[#This Row],[D2]],".",Tabela813[[#This Row],[D3]],".",Tabela813[[#This Row],[T]],".",Tabela813[[#This Row],[D4]]),"")</f>
        <v>7.2.1.9.99.1.2.00</v>
      </c>
      <c r="L2189" s="23" t="s">
        <v>3959</v>
      </c>
      <c r="M2189" s="20" t="str">
        <f t="shared" si="43"/>
        <v>A</v>
      </c>
      <c r="N2189" s="20">
        <f>IF(VALUE(Tabela813[[#This Row],[RED]]) &gt; 0,1,0) + IF(VALUE(J2189)&gt;0,8,IF(VALUE(I2189)&gt;0,7,IF(VALUE(H2189)&gt;0,6,IF(VALUE(G2189)&gt;0,5,IF(VALUE(F2189)&gt;0,4,IF(VALUE(E2189)&gt;0,3,IF(VALUE(D2189)&gt;0,2,1)))))))</f>
        <v>7</v>
      </c>
      <c r="O2189" s="22" t="s">
        <v>51</v>
      </c>
      <c r="P2189" s="1" t="s">
        <v>177</v>
      </c>
      <c r="Q2189" s="1"/>
      <c r="R2189" s="39"/>
      <c r="S2189" s="154" t="s">
        <v>158</v>
      </c>
      <c r="T2189" s="7" t="str">
        <f>Tabela813[[#This Row],[NR]]&amp;" - "&amp;Tabela813[[#This Row],[Especificação]]</f>
        <v>7.2.1.9.99.1.2.00 - Demais Contribuições Sociais Não Arrecadadas e Não Projetadas Pela RFB - Multas e Juros de Mora - Intra OFSS</v>
      </c>
    </row>
    <row r="2190" spans="1:20" ht="75" x14ac:dyDescent="0.25">
      <c r="A2190" s="179"/>
      <c r="B2190" s="51"/>
      <c r="C2190" s="22" t="s">
        <v>1544</v>
      </c>
      <c r="D2190" s="22" t="s">
        <v>1546</v>
      </c>
      <c r="E2190" s="22" t="s">
        <v>1537</v>
      </c>
      <c r="F2190" s="22" t="s">
        <v>1549</v>
      </c>
      <c r="G2190" s="22" t="s">
        <v>1553</v>
      </c>
      <c r="H2190" s="22" t="s">
        <v>1537</v>
      </c>
      <c r="I2190" s="22" t="s">
        <v>1548</v>
      </c>
      <c r="J2190" s="22" t="s">
        <v>1543</v>
      </c>
      <c r="K2190" s="20" t="str">
        <f>IF(Tabela813[[#This Row],[C]]&lt;&gt;"",IF(Tabela813[[#This Row],[RED]]&lt;&gt;"",(Tabela813[[#This Row],[RED]] &amp; "."),"") &amp; CONCATENATE(Tabela813[[#This Row],[C]],".",Tabela813[[#This Row],[O]],".",Tabela813[[#This Row],[E]],".",Tabela813[[#This Row],[D1]],".",Tabela813[[#This Row],[D2]],".",Tabela813[[#This Row],[D3]],".",Tabela813[[#This Row],[T]],".",Tabela813[[#This Row],[D4]]),"")</f>
        <v>7.2.1.9.99.1.5.00</v>
      </c>
      <c r="L2190" s="23" t="s">
        <v>3960</v>
      </c>
      <c r="M2190" s="20" t="str">
        <f t="shared" si="43"/>
        <v>A</v>
      </c>
      <c r="N2190" s="20">
        <f>IF(VALUE(Tabela813[[#This Row],[RED]]) &gt; 0,1,0) + IF(VALUE(J2190)&gt;0,8,IF(VALUE(I2190)&gt;0,7,IF(VALUE(H2190)&gt;0,6,IF(VALUE(G2190)&gt;0,5,IF(VALUE(F2190)&gt;0,4,IF(VALUE(E2190)&gt;0,3,IF(VALUE(D2190)&gt;0,2,1)))))))</f>
        <v>7</v>
      </c>
      <c r="O2190" s="22" t="s">
        <v>51</v>
      </c>
      <c r="P2190" s="1" t="s">
        <v>177</v>
      </c>
      <c r="Q2190" s="1"/>
      <c r="R2190" s="39"/>
      <c r="S2190" s="154" t="s">
        <v>158</v>
      </c>
      <c r="T2190" s="7" t="str">
        <f>Tabela813[[#This Row],[NR]]&amp;" - "&amp;Tabela813[[#This Row],[Especificação]]</f>
        <v>7.2.1.9.99.1.5.00 - Demais Contribuições Sociais Não Arrecadadas e Não Projetadas Pela RFB - Multas - Intra OFSS</v>
      </c>
    </row>
    <row r="2191" spans="1:20" ht="75" x14ac:dyDescent="0.25">
      <c r="A2191" s="179"/>
      <c r="B2191" s="51"/>
      <c r="C2191" s="22" t="s">
        <v>1544</v>
      </c>
      <c r="D2191" s="22" t="s">
        <v>1546</v>
      </c>
      <c r="E2191" s="22" t="s">
        <v>1537</v>
      </c>
      <c r="F2191" s="22" t="s">
        <v>1549</v>
      </c>
      <c r="G2191" s="22" t="s">
        <v>1553</v>
      </c>
      <c r="H2191" s="22" t="s">
        <v>1537</v>
      </c>
      <c r="I2191" s="22" t="s">
        <v>1542</v>
      </c>
      <c r="J2191" s="22" t="s">
        <v>1543</v>
      </c>
      <c r="K2191" s="20" t="str">
        <f>IF(Tabela813[[#This Row],[C]]&lt;&gt;"",IF(Tabela813[[#This Row],[RED]]&lt;&gt;"",(Tabela813[[#This Row],[RED]] &amp; "."),"") &amp; CONCATENATE(Tabela813[[#This Row],[C]],".",Tabela813[[#This Row],[O]],".",Tabela813[[#This Row],[E]],".",Tabela813[[#This Row],[D1]],".",Tabela813[[#This Row],[D2]],".",Tabela813[[#This Row],[D3]],".",Tabela813[[#This Row],[T]],".",Tabela813[[#This Row],[D4]]),"")</f>
        <v>7.2.1.9.99.1.6.00</v>
      </c>
      <c r="L2191" s="23" t="s">
        <v>3961</v>
      </c>
      <c r="M2191" s="20" t="str">
        <f t="shared" si="43"/>
        <v>A</v>
      </c>
      <c r="N2191" s="20">
        <f>IF(VALUE(Tabela813[[#This Row],[RED]]) &gt; 0,1,0) + IF(VALUE(J2191)&gt;0,8,IF(VALUE(I2191)&gt;0,7,IF(VALUE(H2191)&gt;0,6,IF(VALUE(G2191)&gt;0,5,IF(VALUE(F2191)&gt;0,4,IF(VALUE(E2191)&gt;0,3,IF(VALUE(D2191)&gt;0,2,1)))))))</f>
        <v>7</v>
      </c>
      <c r="O2191" s="22" t="s">
        <v>51</v>
      </c>
      <c r="P2191" s="1" t="s">
        <v>177</v>
      </c>
      <c r="Q2191" s="1"/>
      <c r="R2191" s="39"/>
      <c r="S2191" s="154" t="s">
        <v>158</v>
      </c>
      <c r="T2191" s="7" t="str">
        <f>Tabela813[[#This Row],[NR]]&amp;" - "&amp;Tabela813[[#This Row],[Especificação]]</f>
        <v>7.2.1.9.99.1.6.00 - Demais Contribuições Sociais Não Arrecadadas e Não Projetadas Pela RFB - Juros de Mora - Intra OFSS</v>
      </c>
    </row>
    <row r="2192" spans="1:20" ht="30" x14ac:dyDescent="0.25">
      <c r="A2192" s="179"/>
      <c r="B2192" s="51"/>
      <c r="C2192" s="22" t="s">
        <v>1544</v>
      </c>
      <c r="D2192" s="22" t="s">
        <v>1546</v>
      </c>
      <c r="E2192" s="22" t="s">
        <v>1537</v>
      </c>
      <c r="F2192" s="22" t="s">
        <v>1549</v>
      </c>
      <c r="G2192" s="22" t="s">
        <v>1553</v>
      </c>
      <c r="H2192" s="22" t="s">
        <v>1546</v>
      </c>
      <c r="I2192" s="22" t="s">
        <v>1540</v>
      </c>
      <c r="J2192" s="22" t="s">
        <v>1543</v>
      </c>
      <c r="K2192" s="20" t="str">
        <f>IF(Tabela813[[#This Row],[C]]&lt;&gt;"",IF(Tabela813[[#This Row],[RED]]&lt;&gt;"",(Tabela813[[#This Row],[RED]] &amp; "."),"") &amp; CONCATENATE(Tabela813[[#This Row],[C]],".",Tabela813[[#This Row],[O]],".",Tabela813[[#This Row],[E]],".",Tabela813[[#This Row],[D1]],".",Tabela813[[#This Row],[D2]],".",Tabela813[[#This Row],[D3]],".",Tabela813[[#This Row],[T]],".",Tabela813[[#This Row],[D4]]),"")</f>
        <v>7.2.1.9.99.2.0.00</v>
      </c>
      <c r="L2192" s="23" t="s">
        <v>3962</v>
      </c>
      <c r="M2192" s="20" t="str">
        <f t="shared" ref="M2192:M2255" si="44">IF(N2192 &lt; N2193,"S","A")</f>
        <v>S</v>
      </c>
      <c r="N2192" s="20">
        <f>IF(VALUE(Tabela813[[#This Row],[RED]]) &gt; 0,1,0) + IF(VALUE(J2192)&gt;0,8,IF(VALUE(I2192)&gt;0,7,IF(VALUE(H2192)&gt;0,6,IF(VALUE(G2192)&gt;0,5,IF(VALUE(F2192)&gt;0,4,IF(VALUE(E2192)&gt;0,3,IF(VALUE(D2192)&gt;0,2,1)))))))</f>
        <v>6</v>
      </c>
      <c r="O2192" s="22" t="s">
        <v>51</v>
      </c>
      <c r="P2192" s="1" t="s">
        <v>178</v>
      </c>
      <c r="Q2192" s="1"/>
      <c r="R2192" s="39"/>
      <c r="S2192" s="154" t="s">
        <v>158</v>
      </c>
      <c r="T2192" s="7" t="str">
        <f>Tabela813[[#This Row],[NR]]&amp;" - "&amp;Tabela813[[#This Row],[Especificação]]</f>
        <v>7.2.1.9.99.2.0.00 - Demais Contribuições Sociais Não Arrecadadas e Não Projetadas Pela RFB - Parcelamentos - Intra OFSS</v>
      </c>
    </row>
    <row r="2193" spans="1:20" ht="30" x14ac:dyDescent="0.25">
      <c r="A2193" s="179"/>
      <c r="B2193" s="51"/>
      <c r="C2193" s="22" t="s">
        <v>1544</v>
      </c>
      <c r="D2193" s="22" t="s">
        <v>1546</v>
      </c>
      <c r="E2193" s="22" t="s">
        <v>1537</v>
      </c>
      <c r="F2193" s="22" t="s">
        <v>1549</v>
      </c>
      <c r="G2193" s="22" t="s">
        <v>1553</v>
      </c>
      <c r="H2193" s="22" t="s">
        <v>1546</v>
      </c>
      <c r="I2193" s="22" t="s">
        <v>1537</v>
      </c>
      <c r="J2193" s="22" t="s">
        <v>1543</v>
      </c>
      <c r="K2193" s="20" t="str">
        <f>IF(Tabela813[[#This Row],[C]]&lt;&gt;"",IF(Tabela813[[#This Row],[RED]]&lt;&gt;"",(Tabela813[[#This Row],[RED]] &amp; "."),"") &amp; CONCATENATE(Tabela813[[#This Row],[C]],".",Tabela813[[#This Row],[O]],".",Tabela813[[#This Row],[E]],".",Tabela813[[#This Row],[D1]],".",Tabela813[[#This Row],[D2]],".",Tabela813[[#This Row],[D3]],".",Tabela813[[#This Row],[T]],".",Tabela813[[#This Row],[D4]]),"")</f>
        <v>7.2.1.9.99.2.1.00</v>
      </c>
      <c r="L2193" s="23" t="s">
        <v>3963</v>
      </c>
      <c r="M2193" s="20" t="str">
        <f t="shared" si="44"/>
        <v>A</v>
      </c>
      <c r="N2193" s="20">
        <f>IF(VALUE(Tabela813[[#This Row],[RED]]) &gt; 0,1,0) + IF(VALUE(J2193)&gt;0,8,IF(VALUE(I2193)&gt;0,7,IF(VALUE(H2193)&gt;0,6,IF(VALUE(G2193)&gt;0,5,IF(VALUE(F2193)&gt;0,4,IF(VALUE(E2193)&gt;0,3,IF(VALUE(D2193)&gt;0,2,1)))))))</f>
        <v>7</v>
      </c>
      <c r="O2193" s="22" t="s">
        <v>51</v>
      </c>
      <c r="P2193" s="1" t="s">
        <v>178</v>
      </c>
      <c r="Q2193" s="1"/>
      <c r="R2193" s="39"/>
      <c r="S2193" s="154" t="s">
        <v>158</v>
      </c>
      <c r="T2193" s="7" t="str">
        <f>Tabela813[[#This Row],[NR]]&amp;" - "&amp;Tabela813[[#This Row],[Especificação]]</f>
        <v>7.2.1.9.99.2.1.00 - Demais Contribuições Sociais Não Arrecadadas e Não Projetadas Pela RFB - Parcelamentos - Principal - Intra OFSS</v>
      </c>
    </row>
    <row r="2194" spans="1:20" ht="30" x14ac:dyDescent="0.25">
      <c r="A2194" s="179"/>
      <c r="B2194" s="51"/>
      <c r="C2194" s="22" t="s">
        <v>1544</v>
      </c>
      <c r="D2194" s="22" t="s">
        <v>1546</v>
      </c>
      <c r="E2194" s="22" t="s">
        <v>1537</v>
      </c>
      <c r="F2194" s="22" t="s">
        <v>1549</v>
      </c>
      <c r="G2194" s="22" t="s">
        <v>1553</v>
      </c>
      <c r="H2194" s="22" t="s">
        <v>1546</v>
      </c>
      <c r="I2194" s="22" t="s">
        <v>1546</v>
      </c>
      <c r="J2194" s="22" t="s">
        <v>1543</v>
      </c>
      <c r="K2194" s="20" t="str">
        <f>IF(Tabela813[[#This Row],[C]]&lt;&gt;"",IF(Tabela813[[#This Row],[RED]]&lt;&gt;"",(Tabela813[[#This Row],[RED]] &amp; "."),"") &amp; CONCATENATE(Tabela813[[#This Row],[C]],".",Tabela813[[#This Row],[O]],".",Tabela813[[#This Row],[E]],".",Tabela813[[#This Row],[D1]],".",Tabela813[[#This Row],[D2]],".",Tabela813[[#This Row],[D3]],".",Tabela813[[#This Row],[T]],".",Tabela813[[#This Row],[D4]]),"")</f>
        <v>7.2.1.9.99.2.2.00</v>
      </c>
      <c r="L2194" s="23" t="s">
        <v>3964</v>
      </c>
      <c r="M2194" s="20" t="str">
        <f t="shared" si="44"/>
        <v>A</v>
      </c>
      <c r="N2194" s="20">
        <f>IF(VALUE(Tabela813[[#This Row],[RED]]) &gt; 0,1,0) + IF(VALUE(J2194)&gt;0,8,IF(VALUE(I2194)&gt;0,7,IF(VALUE(H2194)&gt;0,6,IF(VALUE(G2194)&gt;0,5,IF(VALUE(F2194)&gt;0,4,IF(VALUE(E2194)&gt;0,3,IF(VALUE(D2194)&gt;0,2,1)))))))</f>
        <v>7</v>
      </c>
      <c r="O2194" s="22" t="s">
        <v>51</v>
      </c>
      <c r="P2194" s="1" t="s">
        <v>178</v>
      </c>
      <c r="Q2194" s="1"/>
      <c r="R2194" s="39"/>
      <c r="S2194" s="154" t="s">
        <v>158</v>
      </c>
      <c r="T2194" s="7" t="str">
        <f>Tabela813[[#This Row],[NR]]&amp;" - "&amp;Tabela813[[#This Row],[Especificação]]</f>
        <v>7.2.1.9.99.2.2.00 - Demais Contribuições Sociais Não Arrecadadas e Não Projetadas Pela RFB - Parcelamentos - Multas e Juros de Mora - Intra OFSS</v>
      </c>
    </row>
    <row r="2195" spans="1:20" ht="30" x14ac:dyDescent="0.25">
      <c r="A2195" s="179"/>
      <c r="B2195" s="51"/>
      <c r="C2195" s="22" t="s">
        <v>1544</v>
      </c>
      <c r="D2195" s="22" t="s">
        <v>1546</v>
      </c>
      <c r="E2195" s="22" t="s">
        <v>1537</v>
      </c>
      <c r="F2195" s="22" t="s">
        <v>1549</v>
      </c>
      <c r="G2195" s="22" t="s">
        <v>1553</v>
      </c>
      <c r="H2195" s="22" t="s">
        <v>1546</v>
      </c>
      <c r="I2195" s="22" t="s">
        <v>1548</v>
      </c>
      <c r="J2195" s="22" t="s">
        <v>1543</v>
      </c>
      <c r="K2195" s="20" t="str">
        <f>IF(Tabela813[[#This Row],[C]]&lt;&gt;"",IF(Tabela813[[#This Row],[RED]]&lt;&gt;"",(Tabela813[[#This Row],[RED]] &amp; "."),"") &amp; CONCATENATE(Tabela813[[#This Row],[C]],".",Tabela813[[#This Row],[O]],".",Tabela813[[#This Row],[E]],".",Tabela813[[#This Row],[D1]],".",Tabela813[[#This Row],[D2]],".",Tabela813[[#This Row],[D3]],".",Tabela813[[#This Row],[T]],".",Tabela813[[#This Row],[D4]]),"")</f>
        <v>7.2.1.9.99.2.5.00</v>
      </c>
      <c r="L2195" s="23" t="s">
        <v>3965</v>
      </c>
      <c r="M2195" s="20" t="str">
        <f t="shared" si="44"/>
        <v>A</v>
      </c>
      <c r="N2195" s="20">
        <f>IF(VALUE(Tabela813[[#This Row],[RED]]) &gt; 0,1,0) + IF(VALUE(J2195)&gt;0,8,IF(VALUE(I2195)&gt;0,7,IF(VALUE(H2195)&gt;0,6,IF(VALUE(G2195)&gt;0,5,IF(VALUE(F2195)&gt;0,4,IF(VALUE(E2195)&gt;0,3,IF(VALUE(D2195)&gt;0,2,1)))))))</f>
        <v>7</v>
      </c>
      <c r="O2195" s="22" t="s">
        <v>51</v>
      </c>
      <c r="P2195" s="1" t="s">
        <v>178</v>
      </c>
      <c r="Q2195" s="1"/>
      <c r="R2195" s="39"/>
      <c r="S2195" s="154" t="s">
        <v>158</v>
      </c>
      <c r="T2195" s="7" t="str">
        <f>Tabela813[[#This Row],[NR]]&amp;" - "&amp;Tabela813[[#This Row],[Especificação]]</f>
        <v>7.2.1.9.99.2.5.00 - Demais Contribuições Sociais Não Arrecadadas e Não Projetadas Pela RFB - Parcelamentos - Multas - Intra OFSS</v>
      </c>
    </row>
    <row r="2196" spans="1:20" ht="30" x14ac:dyDescent="0.25">
      <c r="A2196" s="179"/>
      <c r="B2196" s="51"/>
      <c r="C2196" s="22" t="s">
        <v>1544</v>
      </c>
      <c r="D2196" s="22" t="s">
        <v>1546</v>
      </c>
      <c r="E2196" s="22" t="s">
        <v>1537</v>
      </c>
      <c r="F2196" s="22" t="s">
        <v>1549</v>
      </c>
      <c r="G2196" s="22" t="s">
        <v>1553</v>
      </c>
      <c r="H2196" s="22" t="s">
        <v>1546</v>
      </c>
      <c r="I2196" s="22" t="s">
        <v>1542</v>
      </c>
      <c r="J2196" s="22" t="s">
        <v>1543</v>
      </c>
      <c r="K2196" s="20" t="str">
        <f>IF(Tabela813[[#This Row],[C]]&lt;&gt;"",IF(Tabela813[[#This Row],[RED]]&lt;&gt;"",(Tabela813[[#This Row],[RED]] &amp; "."),"") &amp; CONCATENATE(Tabela813[[#This Row],[C]],".",Tabela813[[#This Row],[O]],".",Tabela813[[#This Row],[E]],".",Tabela813[[#This Row],[D1]],".",Tabela813[[#This Row],[D2]],".",Tabela813[[#This Row],[D3]],".",Tabela813[[#This Row],[T]],".",Tabela813[[#This Row],[D4]]),"")</f>
        <v>7.2.1.9.99.2.6.00</v>
      </c>
      <c r="L2196" s="23" t="s">
        <v>3966</v>
      </c>
      <c r="M2196" s="20" t="str">
        <f t="shared" si="44"/>
        <v>A</v>
      </c>
      <c r="N2196" s="20">
        <f>IF(VALUE(Tabela813[[#This Row],[RED]]) &gt; 0,1,0) + IF(VALUE(J2196)&gt;0,8,IF(VALUE(I2196)&gt;0,7,IF(VALUE(H2196)&gt;0,6,IF(VALUE(G2196)&gt;0,5,IF(VALUE(F2196)&gt;0,4,IF(VALUE(E2196)&gt;0,3,IF(VALUE(D2196)&gt;0,2,1)))))))</f>
        <v>7</v>
      </c>
      <c r="O2196" s="22" t="s">
        <v>51</v>
      </c>
      <c r="P2196" s="1" t="s">
        <v>178</v>
      </c>
      <c r="Q2196" s="1"/>
      <c r="R2196" s="39"/>
      <c r="S2196" s="154" t="s">
        <v>158</v>
      </c>
      <c r="T2196" s="7" t="str">
        <f>Tabela813[[#This Row],[NR]]&amp;" - "&amp;Tabela813[[#This Row],[Especificação]]</f>
        <v>7.2.1.9.99.2.6.00 - Demais Contribuições Sociais Não Arrecadadas e Não Projetadas Pela RFB - Parcelamentos - Juros de Mora - Intra OFSS</v>
      </c>
    </row>
    <row r="2197" spans="1:20" x14ac:dyDescent="0.25">
      <c r="A2197" s="179"/>
      <c r="B2197" s="51"/>
      <c r="C2197" s="22" t="s">
        <v>1544</v>
      </c>
      <c r="D2197" s="22" t="s">
        <v>1546</v>
      </c>
      <c r="E2197" s="22" t="s">
        <v>1547</v>
      </c>
      <c r="F2197" s="22" t="s">
        <v>1540</v>
      </c>
      <c r="G2197" s="22" t="s">
        <v>1543</v>
      </c>
      <c r="H2197" s="22" t="s">
        <v>1540</v>
      </c>
      <c r="I2197" s="22" t="s">
        <v>1540</v>
      </c>
      <c r="J2197" s="22" t="s">
        <v>1543</v>
      </c>
      <c r="K2197" s="20" t="str">
        <f>IF(Tabela813[[#This Row],[C]]&lt;&gt;"",IF(Tabela813[[#This Row],[RED]]&lt;&gt;"",(Tabela813[[#This Row],[RED]] &amp; "."),"") &amp; CONCATENATE(Tabela813[[#This Row],[C]],".",Tabela813[[#This Row],[O]],".",Tabela813[[#This Row],[E]],".",Tabela813[[#This Row],[D1]],".",Tabela813[[#This Row],[D2]],".",Tabela813[[#This Row],[D3]],".",Tabela813[[#This Row],[T]],".",Tabela813[[#This Row],[D4]]),"")</f>
        <v>7.2.4.0.00.0.0.00</v>
      </c>
      <c r="L2197" s="23" t="s">
        <v>2552</v>
      </c>
      <c r="M2197" s="20" t="str">
        <f t="shared" si="44"/>
        <v>S</v>
      </c>
      <c r="N2197" s="20">
        <f>IF(VALUE(Tabela813[[#This Row],[RED]]) &gt; 0,1,0) + IF(VALUE(J2197)&gt;0,8,IF(VALUE(I2197)&gt;0,7,IF(VALUE(H2197)&gt;0,6,IF(VALUE(G2197)&gt;0,5,IF(VALUE(F2197)&gt;0,4,IF(VALUE(E2197)&gt;0,3,IF(VALUE(D2197)&gt;0,2,1)))))))</f>
        <v>3</v>
      </c>
      <c r="O2197" s="22" t="s">
        <v>45</v>
      </c>
      <c r="P2197" s="1" t="s">
        <v>189</v>
      </c>
      <c r="Q2197" s="1"/>
      <c r="R2197" s="39"/>
      <c r="S2197" s="154" t="s">
        <v>158</v>
      </c>
      <c r="T2197" s="7" t="str">
        <f>Tabela813[[#This Row],[NR]]&amp;" - "&amp;Tabela813[[#This Row],[Especificação]]</f>
        <v>7.2.4.0.00.0.0.00 - Contribuição para o Custeio do Serviço de Iluminação Pública - Intra OFSS</v>
      </c>
    </row>
    <row r="2198" spans="1:20" x14ac:dyDescent="0.25">
      <c r="A2198" s="179"/>
      <c r="B2198" s="51"/>
      <c r="C2198" s="22" t="s">
        <v>1544</v>
      </c>
      <c r="D2198" s="22" t="s">
        <v>1546</v>
      </c>
      <c r="E2198" s="22" t="s">
        <v>1547</v>
      </c>
      <c r="F2198" s="22" t="s">
        <v>1537</v>
      </c>
      <c r="G2198" s="22" t="s">
        <v>1543</v>
      </c>
      <c r="H2198" s="22" t="s">
        <v>1540</v>
      </c>
      <c r="I2198" s="22" t="s">
        <v>1540</v>
      </c>
      <c r="J2198" s="22" t="s">
        <v>1543</v>
      </c>
      <c r="K2198" s="20" t="str">
        <f>IF(Tabela813[[#This Row],[C]]&lt;&gt;"",IF(Tabela813[[#This Row],[RED]]&lt;&gt;"",(Tabela813[[#This Row],[RED]] &amp; "."),"") &amp; CONCATENATE(Tabela813[[#This Row],[C]],".",Tabela813[[#This Row],[O]],".",Tabela813[[#This Row],[E]],".",Tabela813[[#This Row],[D1]],".",Tabela813[[#This Row],[D2]],".",Tabela813[[#This Row],[D3]],".",Tabela813[[#This Row],[T]],".",Tabela813[[#This Row],[D4]]),"")</f>
        <v>7.2.4.1.00.0.0.00</v>
      </c>
      <c r="L2198" s="23" t="s">
        <v>2552</v>
      </c>
      <c r="M2198" s="20" t="str">
        <f t="shared" si="44"/>
        <v>S</v>
      </c>
      <c r="N2198" s="20">
        <f>IF(VALUE(Tabela813[[#This Row],[RED]]) &gt; 0,1,0) + IF(VALUE(J2198)&gt;0,8,IF(VALUE(I2198)&gt;0,7,IF(VALUE(H2198)&gt;0,6,IF(VALUE(G2198)&gt;0,5,IF(VALUE(F2198)&gt;0,4,IF(VALUE(E2198)&gt;0,3,IF(VALUE(D2198)&gt;0,2,1)))))))</f>
        <v>4</v>
      </c>
      <c r="O2198" s="22" t="s">
        <v>45</v>
      </c>
      <c r="P2198" s="1" t="s">
        <v>189</v>
      </c>
      <c r="Q2198" s="1"/>
      <c r="R2198" s="39"/>
      <c r="S2198" s="154" t="s">
        <v>158</v>
      </c>
      <c r="T2198" s="7" t="str">
        <f>Tabela813[[#This Row],[NR]]&amp;" - "&amp;Tabela813[[#This Row],[Especificação]]</f>
        <v>7.2.4.1.00.0.0.00 - Contribuição para o Custeio do Serviço de Iluminação Pública - Intra OFSS</v>
      </c>
    </row>
    <row r="2199" spans="1:20" x14ac:dyDescent="0.25">
      <c r="A2199" s="179"/>
      <c r="B2199" s="51"/>
      <c r="C2199" s="22" t="s">
        <v>1544</v>
      </c>
      <c r="D2199" s="22" t="s">
        <v>1546</v>
      </c>
      <c r="E2199" s="22" t="s">
        <v>1547</v>
      </c>
      <c r="F2199" s="22" t="s">
        <v>1537</v>
      </c>
      <c r="G2199" s="22" t="s">
        <v>1570</v>
      </c>
      <c r="H2199" s="22" t="s">
        <v>1540</v>
      </c>
      <c r="I2199" s="22" t="s">
        <v>1540</v>
      </c>
      <c r="J2199" s="22" t="s">
        <v>1543</v>
      </c>
      <c r="K2199" s="20" t="str">
        <f>IF(Tabela813[[#This Row],[C]]&lt;&gt;"",IF(Tabela813[[#This Row],[RED]]&lt;&gt;"",(Tabela813[[#This Row],[RED]] &amp; "."),"") &amp; CONCATENATE(Tabela813[[#This Row],[C]],".",Tabela813[[#This Row],[O]],".",Tabela813[[#This Row],[E]],".",Tabela813[[#This Row],[D1]],".",Tabela813[[#This Row],[D2]],".",Tabela813[[#This Row],[D3]],".",Tabela813[[#This Row],[T]],".",Tabela813[[#This Row],[D4]]),"")</f>
        <v>7.2.4.1.50.0.0.00</v>
      </c>
      <c r="L2199" s="23" t="s">
        <v>2552</v>
      </c>
      <c r="M2199" s="20" t="str">
        <f t="shared" si="44"/>
        <v>S</v>
      </c>
      <c r="N2199" s="20">
        <f>IF(VALUE(Tabela813[[#This Row],[RED]]) &gt; 0,1,0) + IF(VALUE(J2199)&gt;0,8,IF(VALUE(I2199)&gt;0,7,IF(VALUE(H2199)&gt;0,6,IF(VALUE(G2199)&gt;0,5,IF(VALUE(F2199)&gt;0,4,IF(VALUE(E2199)&gt;0,3,IF(VALUE(D2199)&gt;0,2,1)))))))</f>
        <v>5</v>
      </c>
      <c r="O2199" s="22" t="s">
        <v>55</v>
      </c>
      <c r="P2199" s="1" t="s">
        <v>190</v>
      </c>
      <c r="Q2199" s="1"/>
      <c r="R2199" s="39"/>
      <c r="S2199" s="154" t="s">
        <v>158</v>
      </c>
      <c r="T2199" s="7" t="str">
        <f>Tabela813[[#This Row],[NR]]&amp;" - "&amp;Tabela813[[#This Row],[Especificação]]</f>
        <v>7.2.4.1.50.0.0.00 - Contribuição para o Custeio do Serviço de Iluminação Pública - Intra OFSS</v>
      </c>
    </row>
    <row r="2200" spans="1:20" ht="30" x14ac:dyDescent="0.25">
      <c r="A2200" s="179"/>
      <c r="B2200" s="51"/>
      <c r="C2200" s="22" t="s">
        <v>1544</v>
      </c>
      <c r="D2200" s="22" t="s">
        <v>1546</v>
      </c>
      <c r="E2200" s="22" t="s">
        <v>1547</v>
      </c>
      <c r="F2200" s="22" t="s">
        <v>1537</v>
      </c>
      <c r="G2200" s="22" t="s">
        <v>1570</v>
      </c>
      <c r="H2200" s="22" t="s">
        <v>1540</v>
      </c>
      <c r="I2200" s="22" t="s">
        <v>1537</v>
      </c>
      <c r="J2200" s="22" t="s">
        <v>1543</v>
      </c>
      <c r="K2200" s="20" t="str">
        <f>IF(Tabela813[[#This Row],[C]]&lt;&gt;"",IF(Tabela813[[#This Row],[RED]]&lt;&gt;"",(Tabela813[[#This Row],[RED]] &amp; "."),"") &amp; CONCATENATE(Tabela813[[#This Row],[C]],".",Tabela813[[#This Row],[O]],".",Tabela813[[#This Row],[E]],".",Tabela813[[#This Row],[D1]],".",Tabela813[[#This Row],[D2]],".",Tabela813[[#This Row],[D3]],".",Tabela813[[#This Row],[T]],".",Tabela813[[#This Row],[D4]]),"")</f>
        <v>7.2.4.1.50.0.1.00</v>
      </c>
      <c r="L2200" s="23" t="s">
        <v>2553</v>
      </c>
      <c r="M2200" s="20" t="str">
        <f t="shared" si="44"/>
        <v>A</v>
      </c>
      <c r="N2200" s="20">
        <f>IF(VALUE(Tabela813[[#This Row],[RED]]) &gt; 0,1,0) + IF(VALUE(J2200)&gt;0,8,IF(VALUE(I2200)&gt;0,7,IF(VALUE(H2200)&gt;0,6,IF(VALUE(G2200)&gt;0,5,IF(VALUE(F2200)&gt;0,4,IF(VALUE(E2200)&gt;0,3,IF(VALUE(D2200)&gt;0,2,1)))))))</f>
        <v>7</v>
      </c>
      <c r="O2200" s="22" t="s">
        <v>55</v>
      </c>
      <c r="P2200" s="1" t="s">
        <v>190</v>
      </c>
      <c r="Q2200" s="1"/>
      <c r="R2200" s="39"/>
      <c r="S2200" s="154" t="s">
        <v>158</v>
      </c>
      <c r="T2200" s="7" t="str">
        <f>Tabela813[[#This Row],[NR]]&amp;" - "&amp;Tabela813[[#This Row],[Especificação]]</f>
        <v>7.2.4.1.50.0.1.00 - Contribuição para o Custeio do Serviço de Iluminação Pública - Principal - Intra OFSS</v>
      </c>
    </row>
    <row r="2201" spans="1:20" ht="30" x14ac:dyDescent="0.25">
      <c r="A2201" s="179"/>
      <c r="B2201" s="51"/>
      <c r="C2201" s="22" t="s">
        <v>1544</v>
      </c>
      <c r="D2201" s="22" t="s">
        <v>1546</v>
      </c>
      <c r="E2201" s="22" t="s">
        <v>1547</v>
      </c>
      <c r="F2201" s="22" t="s">
        <v>1537</v>
      </c>
      <c r="G2201" s="22" t="s">
        <v>1570</v>
      </c>
      <c r="H2201" s="22" t="s">
        <v>1540</v>
      </c>
      <c r="I2201" s="22" t="s">
        <v>1546</v>
      </c>
      <c r="J2201" s="22" t="s">
        <v>1543</v>
      </c>
      <c r="K2201" s="20" t="str">
        <f>IF(Tabela813[[#This Row],[C]]&lt;&gt;"",IF(Tabela813[[#This Row],[RED]]&lt;&gt;"",(Tabela813[[#This Row],[RED]] &amp; "."),"") &amp; CONCATENATE(Tabela813[[#This Row],[C]],".",Tabela813[[#This Row],[O]],".",Tabela813[[#This Row],[E]],".",Tabela813[[#This Row],[D1]],".",Tabela813[[#This Row],[D2]],".",Tabela813[[#This Row],[D3]],".",Tabela813[[#This Row],[T]],".",Tabela813[[#This Row],[D4]]),"")</f>
        <v>7.2.4.1.50.0.2.00</v>
      </c>
      <c r="L2201" s="23" t="s">
        <v>2554</v>
      </c>
      <c r="M2201" s="20" t="str">
        <f t="shared" si="44"/>
        <v>A</v>
      </c>
      <c r="N2201" s="20">
        <f>IF(VALUE(Tabela813[[#This Row],[RED]]) &gt; 0,1,0) + IF(VALUE(J2201)&gt;0,8,IF(VALUE(I2201)&gt;0,7,IF(VALUE(H2201)&gt;0,6,IF(VALUE(G2201)&gt;0,5,IF(VALUE(F2201)&gt;0,4,IF(VALUE(E2201)&gt;0,3,IF(VALUE(D2201)&gt;0,2,1)))))))</f>
        <v>7</v>
      </c>
      <c r="O2201" s="22" t="s">
        <v>55</v>
      </c>
      <c r="P2201" s="1" t="s">
        <v>190</v>
      </c>
      <c r="Q2201" s="1"/>
      <c r="R2201" s="39"/>
      <c r="S2201" s="154" t="s">
        <v>158</v>
      </c>
      <c r="T2201" s="7" t="str">
        <f>Tabela813[[#This Row],[NR]]&amp;" - "&amp;Tabela813[[#This Row],[Especificação]]</f>
        <v>7.2.4.1.50.0.2.00 - Contribuição para o Custeio do Serviço de Iluminação Pública - Multas e Juros de Mora - Intra OFSS</v>
      </c>
    </row>
    <row r="2202" spans="1:20" ht="30" x14ac:dyDescent="0.25">
      <c r="A2202" s="179"/>
      <c r="B2202" s="51"/>
      <c r="C2202" s="22" t="s">
        <v>1544</v>
      </c>
      <c r="D2202" s="22" t="s">
        <v>1546</v>
      </c>
      <c r="E2202" s="22" t="s">
        <v>1547</v>
      </c>
      <c r="F2202" s="22" t="s">
        <v>1537</v>
      </c>
      <c r="G2202" s="22" t="s">
        <v>1570</v>
      </c>
      <c r="H2202" s="22" t="s">
        <v>1540</v>
      </c>
      <c r="I2202" s="22" t="s">
        <v>1538</v>
      </c>
      <c r="J2202" s="22" t="s">
        <v>1543</v>
      </c>
      <c r="K2202" s="20" t="str">
        <f>IF(Tabela813[[#This Row],[C]]&lt;&gt;"",IF(Tabela813[[#This Row],[RED]]&lt;&gt;"",(Tabela813[[#This Row],[RED]] &amp; "."),"") &amp; CONCATENATE(Tabela813[[#This Row],[C]],".",Tabela813[[#This Row],[O]],".",Tabela813[[#This Row],[E]],".",Tabela813[[#This Row],[D1]],".",Tabela813[[#This Row],[D2]],".",Tabela813[[#This Row],[D3]],".",Tabela813[[#This Row],[T]],".",Tabela813[[#This Row],[D4]]),"")</f>
        <v>7.2.4.1.50.0.3.00</v>
      </c>
      <c r="L2202" s="23" t="s">
        <v>2555</v>
      </c>
      <c r="M2202" s="20" t="str">
        <f t="shared" si="44"/>
        <v>A</v>
      </c>
      <c r="N2202" s="20">
        <f>IF(VALUE(Tabela813[[#This Row],[RED]]) &gt; 0,1,0) + IF(VALUE(J2202)&gt;0,8,IF(VALUE(I2202)&gt;0,7,IF(VALUE(H2202)&gt;0,6,IF(VALUE(G2202)&gt;0,5,IF(VALUE(F2202)&gt;0,4,IF(VALUE(E2202)&gt;0,3,IF(VALUE(D2202)&gt;0,2,1)))))))</f>
        <v>7</v>
      </c>
      <c r="O2202" s="22" t="s">
        <v>55</v>
      </c>
      <c r="P2202" s="1" t="s">
        <v>190</v>
      </c>
      <c r="Q2202" s="1"/>
      <c r="R2202" s="39"/>
      <c r="S2202" s="154" t="s">
        <v>158</v>
      </c>
      <c r="T2202" s="7" t="str">
        <f>Tabela813[[#This Row],[NR]]&amp;" - "&amp;Tabela813[[#This Row],[Especificação]]</f>
        <v>7.2.4.1.50.0.3.00 - Contribuição para o Custeio do Serviço de Iluminação Pública - Dívida Ativa - Intra OFSS</v>
      </c>
    </row>
    <row r="2203" spans="1:20" ht="30" x14ac:dyDescent="0.25">
      <c r="A2203" s="179"/>
      <c r="B2203" s="51"/>
      <c r="C2203" s="22" t="s">
        <v>1544</v>
      </c>
      <c r="D2203" s="22" t="s">
        <v>1546</v>
      </c>
      <c r="E2203" s="22" t="s">
        <v>1547</v>
      </c>
      <c r="F2203" s="22" t="s">
        <v>1537</v>
      </c>
      <c r="G2203" s="22" t="s">
        <v>1570</v>
      </c>
      <c r="H2203" s="22" t="s">
        <v>1540</v>
      </c>
      <c r="I2203" s="22" t="s">
        <v>1547</v>
      </c>
      <c r="J2203" s="22" t="s">
        <v>1543</v>
      </c>
      <c r="K2203" s="20" t="str">
        <f>IF(Tabela813[[#This Row],[C]]&lt;&gt;"",IF(Tabela813[[#This Row],[RED]]&lt;&gt;"",(Tabela813[[#This Row],[RED]] &amp; "."),"") &amp; CONCATENATE(Tabela813[[#This Row],[C]],".",Tabela813[[#This Row],[O]],".",Tabela813[[#This Row],[E]],".",Tabela813[[#This Row],[D1]],".",Tabela813[[#This Row],[D2]],".",Tabela813[[#This Row],[D3]],".",Tabela813[[#This Row],[T]],".",Tabela813[[#This Row],[D4]]),"")</f>
        <v>7.2.4.1.50.0.4.00</v>
      </c>
      <c r="L2203" s="23" t="s">
        <v>2556</v>
      </c>
      <c r="M2203" s="20" t="str">
        <f t="shared" si="44"/>
        <v>A</v>
      </c>
      <c r="N2203" s="20">
        <f>IF(VALUE(Tabela813[[#This Row],[RED]]) &gt; 0,1,0) + IF(VALUE(J2203)&gt;0,8,IF(VALUE(I2203)&gt;0,7,IF(VALUE(H2203)&gt;0,6,IF(VALUE(G2203)&gt;0,5,IF(VALUE(F2203)&gt;0,4,IF(VALUE(E2203)&gt;0,3,IF(VALUE(D2203)&gt;0,2,1)))))))</f>
        <v>7</v>
      </c>
      <c r="O2203" s="22" t="s">
        <v>55</v>
      </c>
      <c r="P2203" s="1" t="s">
        <v>190</v>
      </c>
      <c r="Q2203" s="1"/>
      <c r="R2203" s="39"/>
      <c r="S2203" s="154" t="s">
        <v>158</v>
      </c>
      <c r="T2203" s="7" t="str">
        <f>Tabela813[[#This Row],[NR]]&amp;" - "&amp;Tabela813[[#This Row],[Especificação]]</f>
        <v>7.2.4.1.50.0.4.00 - Contribuição para o Custeio do Serviço de Iluminação Pública - Dívida Ativa - Multas e Juros de Mora da Dívida Ativa - Intra OFSS</v>
      </c>
    </row>
    <row r="2204" spans="1:20" ht="30" x14ac:dyDescent="0.25">
      <c r="A2204" s="179"/>
      <c r="B2204" s="51"/>
      <c r="C2204" s="22" t="s">
        <v>1544</v>
      </c>
      <c r="D2204" s="22" t="s">
        <v>1546</v>
      </c>
      <c r="E2204" s="22" t="s">
        <v>1547</v>
      </c>
      <c r="F2204" s="22" t="s">
        <v>1537</v>
      </c>
      <c r="G2204" s="22" t="s">
        <v>1570</v>
      </c>
      <c r="H2204" s="22" t="s">
        <v>1540</v>
      </c>
      <c r="I2204" s="22" t="s">
        <v>1548</v>
      </c>
      <c r="J2204" s="22" t="s">
        <v>1543</v>
      </c>
      <c r="K2204" s="20" t="str">
        <f>IF(Tabela813[[#This Row],[C]]&lt;&gt;"",IF(Tabela813[[#This Row],[RED]]&lt;&gt;"",(Tabela813[[#This Row],[RED]] &amp; "."),"") &amp; CONCATENATE(Tabela813[[#This Row],[C]],".",Tabela813[[#This Row],[O]],".",Tabela813[[#This Row],[E]],".",Tabela813[[#This Row],[D1]],".",Tabela813[[#This Row],[D2]],".",Tabela813[[#This Row],[D3]],".",Tabela813[[#This Row],[T]],".",Tabela813[[#This Row],[D4]]),"")</f>
        <v>7.2.4.1.50.0.5.00</v>
      </c>
      <c r="L2204" s="23" t="s">
        <v>2557</v>
      </c>
      <c r="M2204" s="20" t="str">
        <f t="shared" si="44"/>
        <v>A</v>
      </c>
      <c r="N2204" s="20">
        <f>IF(VALUE(Tabela813[[#This Row],[RED]]) &gt; 0,1,0) + IF(VALUE(J2204)&gt;0,8,IF(VALUE(I2204)&gt;0,7,IF(VALUE(H2204)&gt;0,6,IF(VALUE(G2204)&gt;0,5,IF(VALUE(F2204)&gt;0,4,IF(VALUE(E2204)&gt;0,3,IF(VALUE(D2204)&gt;0,2,1)))))))</f>
        <v>7</v>
      </c>
      <c r="O2204" s="22" t="s">
        <v>55</v>
      </c>
      <c r="P2204" s="1" t="s">
        <v>190</v>
      </c>
      <c r="Q2204" s="1"/>
      <c r="R2204" s="39"/>
      <c r="S2204" s="154" t="s">
        <v>158</v>
      </c>
      <c r="T2204" s="7" t="str">
        <f>Tabela813[[#This Row],[NR]]&amp;" - "&amp;Tabela813[[#This Row],[Especificação]]</f>
        <v>7.2.4.1.50.0.5.00 - Contribuição para o Custeio do Serviço de Iluminação Pública - Multas - Intra OFSS</v>
      </c>
    </row>
    <row r="2205" spans="1:20" ht="30" x14ac:dyDescent="0.25">
      <c r="A2205" s="179"/>
      <c r="B2205" s="51"/>
      <c r="C2205" s="22" t="s">
        <v>1544</v>
      </c>
      <c r="D2205" s="22" t="s">
        <v>1546</v>
      </c>
      <c r="E2205" s="22" t="s">
        <v>1547</v>
      </c>
      <c r="F2205" s="22" t="s">
        <v>1537</v>
      </c>
      <c r="G2205" s="22" t="s">
        <v>1570</v>
      </c>
      <c r="H2205" s="22" t="s">
        <v>1540</v>
      </c>
      <c r="I2205" s="22" t="s">
        <v>1542</v>
      </c>
      <c r="J2205" s="22" t="s">
        <v>1543</v>
      </c>
      <c r="K2205" s="20" t="str">
        <f>IF(Tabela813[[#This Row],[C]]&lt;&gt;"",IF(Tabela813[[#This Row],[RED]]&lt;&gt;"",(Tabela813[[#This Row],[RED]] &amp; "."),"") &amp; CONCATENATE(Tabela813[[#This Row],[C]],".",Tabela813[[#This Row],[O]],".",Tabela813[[#This Row],[E]],".",Tabela813[[#This Row],[D1]],".",Tabela813[[#This Row],[D2]],".",Tabela813[[#This Row],[D3]],".",Tabela813[[#This Row],[T]],".",Tabela813[[#This Row],[D4]]),"")</f>
        <v>7.2.4.1.50.0.6.00</v>
      </c>
      <c r="L2205" s="23" t="s">
        <v>2558</v>
      </c>
      <c r="M2205" s="20" t="str">
        <f t="shared" si="44"/>
        <v>A</v>
      </c>
      <c r="N2205" s="20">
        <f>IF(VALUE(Tabela813[[#This Row],[RED]]) &gt; 0,1,0) + IF(VALUE(J2205)&gt;0,8,IF(VALUE(I2205)&gt;0,7,IF(VALUE(H2205)&gt;0,6,IF(VALUE(G2205)&gt;0,5,IF(VALUE(F2205)&gt;0,4,IF(VALUE(E2205)&gt;0,3,IF(VALUE(D2205)&gt;0,2,1)))))))</f>
        <v>7</v>
      </c>
      <c r="O2205" s="22" t="s">
        <v>55</v>
      </c>
      <c r="P2205" s="1" t="s">
        <v>190</v>
      </c>
      <c r="Q2205" s="1"/>
      <c r="R2205" s="39"/>
      <c r="S2205" s="154" t="s">
        <v>158</v>
      </c>
      <c r="T2205" s="7" t="str">
        <f>Tabela813[[#This Row],[NR]]&amp;" - "&amp;Tabela813[[#This Row],[Especificação]]</f>
        <v>7.2.4.1.50.0.6.00 - Contribuição para o Custeio do Serviço de Iluminação Pública - Juros de Mora - Intra OFSS</v>
      </c>
    </row>
    <row r="2206" spans="1:20" ht="30" x14ac:dyDescent="0.25">
      <c r="A2206" s="179"/>
      <c r="B2206" s="51"/>
      <c r="C2206" s="22" t="s">
        <v>1544</v>
      </c>
      <c r="D2206" s="22" t="s">
        <v>1546</v>
      </c>
      <c r="E2206" s="22" t="s">
        <v>1547</v>
      </c>
      <c r="F2206" s="22" t="s">
        <v>1537</v>
      </c>
      <c r="G2206" s="22" t="s">
        <v>1570</v>
      </c>
      <c r="H2206" s="22" t="s">
        <v>1540</v>
      </c>
      <c r="I2206" s="22" t="s">
        <v>1544</v>
      </c>
      <c r="J2206" s="22" t="s">
        <v>1543</v>
      </c>
      <c r="K2206" s="20" t="str">
        <f>IF(Tabela813[[#This Row],[C]]&lt;&gt;"",IF(Tabela813[[#This Row],[RED]]&lt;&gt;"",(Tabela813[[#This Row],[RED]] &amp; "."),"") &amp; CONCATENATE(Tabela813[[#This Row],[C]],".",Tabela813[[#This Row],[O]],".",Tabela813[[#This Row],[E]],".",Tabela813[[#This Row],[D1]],".",Tabela813[[#This Row],[D2]],".",Tabela813[[#This Row],[D3]],".",Tabela813[[#This Row],[T]],".",Tabela813[[#This Row],[D4]]),"")</f>
        <v>7.2.4.1.50.0.7.00</v>
      </c>
      <c r="L2206" s="23" t="s">
        <v>2559</v>
      </c>
      <c r="M2206" s="20" t="str">
        <f t="shared" si="44"/>
        <v>A</v>
      </c>
      <c r="N2206" s="20">
        <f>IF(VALUE(Tabela813[[#This Row],[RED]]) &gt; 0,1,0) + IF(VALUE(J2206)&gt;0,8,IF(VALUE(I2206)&gt;0,7,IF(VALUE(H2206)&gt;0,6,IF(VALUE(G2206)&gt;0,5,IF(VALUE(F2206)&gt;0,4,IF(VALUE(E2206)&gt;0,3,IF(VALUE(D2206)&gt;0,2,1)))))))</f>
        <v>7</v>
      </c>
      <c r="O2206" s="22" t="s">
        <v>55</v>
      </c>
      <c r="P2206" s="1" t="s">
        <v>190</v>
      </c>
      <c r="Q2206" s="1"/>
      <c r="R2206" s="39"/>
      <c r="S2206" s="154" t="s">
        <v>158</v>
      </c>
      <c r="T2206" s="7" t="str">
        <f>Tabela813[[#This Row],[NR]]&amp;" - "&amp;Tabela813[[#This Row],[Especificação]]</f>
        <v>7.2.4.1.50.0.7.00 - Contribuição para o Custeio do Serviço de Iluminação Pública - Dívida Ativa - Multas da Dívida Ativa - Intra OFSS</v>
      </c>
    </row>
    <row r="2207" spans="1:20" ht="30" x14ac:dyDescent="0.25">
      <c r="A2207" s="179"/>
      <c r="B2207" s="51"/>
      <c r="C2207" s="22" t="s">
        <v>1544</v>
      </c>
      <c r="D2207" s="22" t="s">
        <v>1546</v>
      </c>
      <c r="E2207" s="22" t="s">
        <v>1547</v>
      </c>
      <c r="F2207" s="22" t="s">
        <v>1537</v>
      </c>
      <c r="G2207" s="22" t="s">
        <v>1570</v>
      </c>
      <c r="H2207" s="22" t="s">
        <v>1540</v>
      </c>
      <c r="I2207" s="22" t="s">
        <v>1545</v>
      </c>
      <c r="J2207" s="22" t="s">
        <v>1543</v>
      </c>
      <c r="K2207" s="20" t="str">
        <f>IF(Tabela813[[#This Row],[C]]&lt;&gt;"",IF(Tabela813[[#This Row],[RED]]&lt;&gt;"",(Tabela813[[#This Row],[RED]] &amp; "."),"") &amp; CONCATENATE(Tabela813[[#This Row],[C]],".",Tabela813[[#This Row],[O]],".",Tabela813[[#This Row],[E]],".",Tabela813[[#This Row],[D1]],".",Tabela813[[#This Row],[D2]],".",Tabela813[[#This Row],[D3]],".",Tabela813[[#This Row],[T]],".",Tabela813[[#This Row],[D4]]),"")</f>
        <v>7.2.4.1.50.0.8.00</v>
      </c>
      <c r="L2207" s="23" t="s">
        <v>2560</v>
      </c>
      <c r="M2207" s="20" t="str">
        <f t="shared" si="44"/>
        <v>A</v>
      </c>
      <c r="N2207" s="20">
        <f>IF(VALUE(Tabela813[[#This Row],[RED]]) &gt; 0,1,0) + IF(VALUE(J2207)&gt;0,8,IF(VALUE(I2207)&gt;0,7,IF(VALUE(H2207)&gt;0,6,IF(VALUE(G2207)&gt;0,5,IF(VALUE(F2207)&gt;0,4,IF(VALUE(E2207)&gt;0,3,IF(VALUE(D2207)&gt;0,2,1)))))))</f>
        <v>7</v>
      </c>
      <c r="O2207" s="22" t="s">
        <v>55</v>
      </c>
      <c r="P2207" s="1" t="s">
        <v>190</v>
      </c>
      <c r="Q2207" s="1"/>
      <c r="R2207" s="39"/>
      <c r="S2207" s="154" t="s">
        <v>158</v>
      </c>
      <c r="T2207" s="7" t="str">
        <f>Tabela813[[#This Row],[NR]]&amp;" - "&amp;Tabela813[[#This Row],[Especificação]]</f>
        <v>7.2.4.1.50.0.8.00 - Contribuição para o Custeio do Serviço de Iluminação Pública - Juros de Mora da Dívida Ativa - Intra OFSS</v>
      </c>
    </row>
    <row r="2208" spans="1:20" x14ac:dyDescent="0.25">
      <c r="A2208" s="179"/>
      <c r="B2208" s="51"/>
      <c r="C2208" s="22" t="s">
        <v>1544</v>
      </c>
      <c r="D2208" s="22" t="s">
        <v>1538</v>
      </c>
      <c r="E2208" s="22" t="s">
        <v>1540</v>
      </c>
      <c r="F2208" s="22" t="s">
        <v>1540</v>
      </c>
      <c r="G2208" s="22" t="s">
        <v>1543</v>
      </c>
      <c r="H2208" s="22" t="s">
        <v>1540</v>
      </c>
      <c r="I2208" s="22" t="s">
        <v>1540</v>
      </c>
      <c r="J2208" s="22" t="s">
        <v>1543</v>
      </c>
      <c r="K2208" s="20" t="str">
        <f>IF(Tabela813[[#This Row],[C]]&lt;&gt;"",IF(Tabela813[[#This Row],[RED]]&lt;&gt;"",(Tabela813[[#This Row],[RED]] &amp; "."),"") &amp; CONCATENATE(Tabela813[[#This Row],[C]],".",Tabela813[[#This Row],[O]],".",Tabela813[[#This Row],[E]],".",Tabela813[[#This Row],[D1]],".",Tabela813[[#This Row],[D2]],".",Tabela813[[#This Row],[D3]],".",Tabela813[[#This Row],[T]],".",Tabela813[[#This Row],[D4]]),"")</f>
        <v>7.3.0.0.00.0.0.00</v>
      </c>
      <c r="L2208" s="23" t="s">
        <v>2561</v>
      </c>
      <c r="M2208" s="20" t="str">
        <f t="shared" si="44"/>
        <v>S</v>
      </c>
      <c r="N2208" s="20">
        <f>IF(VALUE(Tabela813[[#This Row],[RED]]) &gt; 0,1,0) + IF(VALUE(J2208)&gt;0,8,IF(VALUE(I2208)&gt;0,7,IF(VALUE(H2208)&gt;0,6,IF(VALUE(G2208)&gt;0,5,IF(VALUE(F2208)&gt;0,4,IF(VALUE(E2208)&gt;0,3,IF(VALUE(D2208)&gt;0,2,1)))))))</f>
        <v>2</v>
      </c>
      <c r="O2208" s="22" t="s">
        <v>45</v>
      </c>
      <c r="P2208" s="1" t="s">
        <v>192</v>
      </c>
      <c r="Q2208" s="1"/>
      <c r="R2208" s="39"/>
      <c r="S2208" s="154" t="s">
        <v>158</v>
      </c>
      <c r="T2208" s="7" t="str">
        <f>Tabela813[[#This Row],[NR]]&amp;" - "&amp;Tabela813[[#This Row],[Especificação]]</f>
        <v>7.3.0.0.00.0.0.00 - Receita Patrimonial - Intra OFSS</v>
      </c>
    </row>
    <row r="2209" spans="1:20" x14ac:dyDescent="0.25">
      <c r="A2209" s="179"/>
      <c r="B2209" s="51"/>
      <c r="C2209" s="22" t="s">
        <v>1544</v>
      </c>
      <c r="D2209" s="22" t="s">
        <v>1538</v>
      </c>
      <c r="E2209" s="22" t="s">
        <v>1537</v>
      </c>
      <c r="F2209" s="22" t="s">
        <v>1540</v>
      </c>
      <c r="G2209" s="22" t="s">
        <v>1543</v>
      </c>
      <c r="H2209" s="22" t="s">
        <v>1540</v>
      </c>
      <c r="I2209" s="22" t="s">
        <v>1540</v>
      </c>
      <c r="J2209" s="22" t="s">
        <v>1543</v>
      </c>
      <c r="K2209" s="20" t="str">
        <f>IF(Tabela813[[#This Row],[C]]&lt;&gt;"",IF(Tabela813[[#This Row],[RED]]&lt;&gt;"",(Tabela813[[#This Row],[RED]] &amp; "."),"") &amp; CONCATENATE(Tabela813[[#This Row],[C]],".",Tabela813[[#This Row],[O]],".",Tabela813[[#This Row],[E]],".",Tabela813[[#This Row],[D1]],".",Tabela813[[#This Row],[D2]],".",Tabela813[[#This Row],[D3]],".",Tabela813[[#This Row],[T]],".",Tabela813[[#This Row],[D4]]),"")</f>
        <v>7.3.1.0.00.0.0.00</v>
      </c>
      <c r="L2209" s="23" t="s">
        <v>2562</v>
      </c>
      <c r="M2209" s="20" t="str">
        <f t="shared" si="44"/>
        <v>S</v>
      </c>
      <c r="N2209" s="20">
        <f>IF(VALUE(Tabela813[[#This Row],[RED]]) &gt; 0,1,0) + IF(VALUE(J2209)&gt;0,8,IF(VALUE(I2209)&gt;0,7,IF(VALUE(H2209)&gt;0,6,IF(VALUE(G2209)&gt;0,5,IF(VALUE(F2209)&gt;0,4,IF(VALUE(E2209)&gt;0,3,IF(VALUE(D2209)&gt;0,2,1)))))))</f>
        <v>3</v>
      </c>
      <c r="O2209" s="22" t="s">
        <v>45</v>
      </c>
      <c r="P2209" s="1" t="s">
        <v>194</v>
      </c>
      <c r="Q2209" s="1"/>
      <c r="R2209" s="39"/>
      <c r="S2209" s="154" t="s">
        <v>158</v>
      </c>
      <c r="T2209" s="7" t="str">
        <f>Tabela813[[#This Row],[NR]]&amp;" - "&amp;Tabela813[[#This Row],[Especificação]]</f>
        <v>7.3.1.0.00.0.0.00 - Exploração do Patrimônio Imobiliário do Estado - Intra OFSS</v>
      </c>
    </row>
    <row r="2210" spans="1:20" x14ac:dyDescent="0.25">
      <c r="A2210" s="179"/>
      <c r="B2210" s="51"/>
      <c r="C2210" s="22" t="s">
        <v>1544</v>
      </c>
      <c r="D2210" s="22" t="s">
        <v>1538</v>
      </c>
      <c r="E2210" s="22" t="s">
        <v>1537</v>
      </c>
      <c r="F2210" s="22" t="s">
        <v>1537</v>
      </c>
      <c r="G2210" s="22" t="s">
        <v>1543</v>
      </c>
      <c r="H2210" s="22" t="s">
        <v>1540</v>
      </c>
      <c r="I2210" s="22" t="s">
        <v>1540</v>
      </c>
      <c r="J2210" s="22" t="s">
        <v>1543</v>
      </c>
      <c r="K2210" s="20" t="str">
        <f>IF(Tabela813[[#This Row],[C]]&lt;&gt;"",IF(Tabela813[[#This Row],[RED]]&lt;&gt;"",(Tabela813[[#This Row],[RED]] &amp; "."),"") &amp; CONCATENATE(Tabela813[[#This Row],[C]],".",Tabela813[[#This Row],[O]],".",Tabela813[[#This Row],[E]],".",Tabela813[[#This Row],[D1]],".",Tabela813[[#This Row],[D2]],".",Tabela813[[#This Row],[D3]],".",Tabela813[[#This Row],[T]],".",Tabela813[[#This Row],[D4]]),"")</f>
        <v>7.3.1.1.00.0.0.00</v>
      </c>
      <c r="L2210" s="23" t="s">
        <v>2562</v>
      </c>
      <c r="M2210" s="20" t="str">
        <f t="shared" si="44"/>
        <v>S</v>
      </c>
      <c r="N2210" s="20">
        <f>IF(VALUE(Tabela813[[#This Row],[RED]]) &gt; 0,1,0) + IF(VALUE(J2210)&gt;0,8,IF(VALUE(I2210)&gt;0,7,IF(VALUE(H2210)&gt;0,6,IF(VALUE(G2210)&gt;0,5,IF(VALUE(F2210)&gt;0,4,IF(VALUE(E2210)&gt;0,3,IF(VALUE(D2210)&gt;0,2,1)))))))</f>
        <v>4</v>
      </c>
      <c r="O2210" s="22" t="s">
        <v>45</v>
      </c>
      <c r="P2210" s="1" t="s">
        <v>194</v>
      </c>
      <c r="Q2210" s="1"/>
      <c r="R2210" s="39"/>
      <c r="S2210" s="154" t="s">
        <v>158</v>
      </c>
      <c r="T2210" s="7" t="str">
        <f>Tabela813[[#This Row],[NR]]&amp;" - "&amp;Tabela813[[#This Row],[Especificação]]</f>
        <v>7.3.1.1.00.0.0.00 - Exploração do Patrimônio Imobiliário do Estado - Intra OFSS</v>
      </c>
    </row>
    <row r="2211" spans="1:20" ht="45" x14ac:dyDescent="0.25">
      <c r="A2211" s="179"/>
      <c r="B2211" s="51"/>
      <c r="C2211" s="22" t="s">
        <v>1544</v>
      </c>
      <c r="D2211" s="22" t="s">
        <v>1538</v>
      </c>
      <c r="E2211" s="22" t="s">
        <v>1537</v>
      </c>
      <c r="F2211" s="22" t="s">
        <v>1537</v>
      </c>
      <c r="G2211" s="22" t="s">
        <v>1539</v>
      </c>
      <c r="H2211" s="22" t="s">
        <v>1540</v>
      </c>
      <c r="I2211" s="22" t="s">
        <v>1540</v>
      </c>
      <c r="J2211" s="22" t="s">
        <v>1543</v>
      </c>
      <c r="K2211" s="20" t="str">
        <f>IF(Tabela813[[#This Row],[C]]&lt;&gt;"",IF(Tabela813[[#This Row],[RED]]&lt;&gt;"",(Tabela813[[#This Row],[RED]] &amp; "."),"") &amp; CONCATENATE(Tabela813[[#This Row],[C]],".",Tabela813[[#This Row],[O]],".",Tabela813[[#This Row],[E]],".",Tabela813[[#This Row],[D1]],".",Tabela813[[#This Row],[D2]],".",Tabela813[[#This Row],[D3]],".",Tabela813[[#This Row],[T]],".",Tabela813[[#This Row],[D4]]),"")</f>
        <v>7.3.1.1.01.0.0.00</v>
      </c>
      <c r="L2211" s="23" t="s">
        <v>2563</v>
      </c>
      <c r="M2211" s="20" t="str">
        <f t="shared" si="44"/>
        <v>S</v>
      </c>
      <c r="N2211" s="20">
        <f>IF(VALUE(Tabela813[[#This Row],[RED]]) &gt; 0,1,0) + IF(VALUE(J2211)&gt;0,8,IF(VALUE(I2211)&gt;0,7,IF(VALUE(H2211)&gt;0,6,IF(VALUE(G2211)&gt;0,5,IF(VALUE(F2211)&gt;0,4,IF(VALUE(E2211)&gt;0,3,IF(VALUE(D2211)&gt;0,2,1)))))))</f>
        <v>5</v>
      </c>
      <c r="O2211" s="22" t="s">
        <v>51</v>
      </c>
      <c r="P2211" s="1" t="s">
        <v>196</v>
      </c>
      <c r="Q2211" s="1"/>
      <c r="R2211" s="39"/>
      <c r="S2211" s="154" t="s">
        <v>158</v>
      </c>
      <c r="T2211" s="7" t="str">
        <f>Tabela813[[#This Row],[NR]]&amp;" - "&amp;Tabela813[[#This Row],[Especificação]]</f>
        <v>7.3.1.1.01.0.0.00 - Aluguéis, Arrendamentos, Foros, Laudêmios, Tarifas de Ocupação - Intra OFSS</v>
      </c>
    </row>
    <row r="2212" spans="1:20" ht="30" x14ac:dyDescent="0.25">
      <c r="A2212" s="179"/>
      <c r="B2212" s="51"/>
      <c r="C2212" s="22" t="s">
        <v>1544</v>
      </c>
      <c r="D2212" s="22" t="s">
        <v>1538</v>
      </c>
      <c r="E2212" s="22" t="s">
        <v>1537</v>
      </c>
      <c r="F2212" s="22" t="s">
        <v>1537</v>
      </c>
      <c r="G2212" s="22" t="s">
        <v>1539</v>
      </c>
      <c r="H2212" s="22" t="s">
        <v>1537</v>
      </c>
      <c r="I2212" s="22" t="s">
        <v>1540</v>
      </c>
      <c r="J2212" s="22" t="s">
        <v>1543</v>
      </c>
      <c r="K2212" s="20" t="str">
        <f>IF(Tabela813[[#This Row],[C]]&lt;&gt;"",IF(Tabela813[[#This Row],[RED]]&lt;&gt;"",(Tabela813[[#This Row],[RED]] &amp; "."),"") &amp; CONCATENATE(Tabela813[[#This Row],[C]],".",Tabela813[[#This Row],[O]],".",Tabela813[[#This Row],[E]],".",Tabela813[[#This Row],[D1]],".",Tabela813[[#This Row],[D2]],".",Tabela813[[#This Row],[D3]],".",Tabela813[[#This Row],[T]],".",Tabela813[[#This Row],[D4]]),"")</f>
        <v>7.3.1.1.01.1.0.00</v>
      </c>
      <c r="L2212" s="23" t="s">
        <v>2564</v>
      </c>
      <c r="M2212" s="20" t="str">
        <f t="shared" si="44"/>
        <v>S</v>
      </c>
      <c r="N2212" s="20">
        <f>IF(VALUE(Tabela813[[#This Row],[RED]]) &gt; 0,1,0) + IF(VALUE(J2212)&gt;0,8,IF(VALUE(I2212)&gt;0,7,IF(VALUE(H2212)&gt;0,6,IF(VALUE(G2212)&gt;0,5,IF(VALUE(F2212)&gt;0,4,IF(VALUE(E2212)&gt;0,3,IF(VALUE(D2212)&gt;0,2,1)))))))</f>
        <v>6</v>
      </c>
      <c r="O2212" s="22" t="s">
        <v>51</v>
      </c>
      <c r="P2212" s="1" t="s">
        <v>198</v>
      </c>
      <c r="Q2212" s="1"/>
      <c r="R2212" s="39"/>
      <c r="S2212" s="154" t="s">
        <v>158</v>
      </c>
      <c r="T2212" s="7" t="str">
        <f>Tabela813[[#This Row],[NR]]&amp;" - "&amp;Tabela813[[#This Row],[Especificação]]</f>
        <v>7.3.1.1.01.1.0.00 - Aluguéis e Arrendamentos - Intra OFSS</v>
      </c>
    </row>
    <row r="2213" spans="1:20" ht="30" x14ac:dyDescent="0.25">
      <c r="A2213" s="179"/>
      <c r="B2213" s="51"/>
      <c r="C2213" s="22" t="s">
        <v>1544</v>
      </c>
      <c r="D2213" s="22" t="s">
        <v>1538</v>
      </c>
      <c r="E2213" s="22" t="s">
        <v>1537</v>
      </c>
      <c r="F2213" s="22" t="s">
        <v>1537</v>
      </c>
      <c r="G2213" s="22" t="s">
        <v>1539</v>
      </c>
      <c r="H2213" s="22" t="s">
        <v>1537</v>
      </c>
      <c r="I2213" s="22" t="s">
        <v>1537</v>
      </c>
      <c r="J2213" s="22" t="s">
        <v>1543</v>
      </c>
      <c r="K2213" s="20" t="str">
        <f>IF(Tabela813[[#This Row],[C]]&lt;&gt;"",IF(Tabela813[[#This Row],[RED]]&lt;&gt;"",(Tabela813[[#This Row],[RED]] &amp; "."),"") &amp; CONCATENATE(Tabela813[[#This Row],[C]],".",Tabela813[[#This Row],[O]],".",Tabela813[[#This Row],[E]],".",Tabela813[[#This Row],[D1]],".",Tabela813[[#This Row],[D2]],".",Tabela813[[#This Row],[D3]],".",Tabela813[[#This Row],[T]],".",Tabela813[[#This Row],[D4]]),"")</f>
        <v>7.3.1.1.01.1.1.00</v>
      </c>
      <c r="L2213" s="23" t="s">
        <v>2565</v>
      </c>
      <c r="M2213" s="20" t="str">
        <f t="shared" si="44"/>
        <v>A</v>
      </c>
      <c r="N2213" s="20">
        <f>IF(VALUE(Tabela813[[#This Row],[RED]]) &gt; 0,1,0) + IF(VALUE(J2213)&gt;0,8,IF(VALUE(I2213)&gt;0,7,IF(VALUE(H2213)&gt;0,6,IF(VALUE(G2213)&gt;0,5,IF(VALUE(F2213)&gt;0,4,IF(VALUE(E2213)&gt;0,3,IF(VALUE(D2213)&gt;0,2,1)))))))</f>
        <v>7</v>
      </c>
      <c r="O2213" s="22" t="s">
        <v>51</v>
      </c>
      <c r="P2213" s="1" t="s">
        <v>198</v>
      </c>
      <c r="Q2213" s="1"/>
      <c r="R2213" s="39"/>
      <c r="S2213" s="154" t="s">
        <v>158</v>
      </c>
      <c r="T2213" s="7" t="str">
        <f>Tabela813[[#This Row],[NR]]&amp;" - "&amp;Tabela813[[#This Row],[Especificação]]</f>
        <v>7.3.1.1.01.1.1.00 - Aluguéis e Arrendamentos - Principal - Intra OFSS</v>
      </c>
    </row>
    <row r="2214" spans="1:20" ht="30" x14ac:dyDescent="0.25">
      <c r="A2214" s="179"/>
      <c r="B2214" s="51"/>
      <c r="C2214" s="22" t="s">
        <v>1544</v>
      </c>
      <c r="D2214" s="22" t="s">
        <v>1538</v>
      </c>
      <c r="E2214" s="22" t="s">
        <v>1537</v>
      </c>
      <c r="F2214" s="22" t="s">
        <v>1537</v>
      </c>
      <c r="G2214" s="22" t="s">
        <v>1539</v>
      </c>
      <c r="H2214" s="22" t="s">
        <v>1537</v>
      </c>
      <c r="I2214" s="22" t="s">
        <v>1546</v>
      </c>
      <c r="J2214" s="22" t="s">
        <v>1543</v>
      </c>
      <c r="K2214" s="20" t="str">
        <f>IF(Tabela813[[#This Row],[C]]&lt;&gt;"",IF(Tabela813[[#This Row],[RED]]&lt;&gt;"",(Tabela813[[#This Row],[RED]] &amp; "."),"") &amp; CONCATENATE(Tabela813[[#This Row],[C]],".",Tabela813[[#This Row],[O]],".",Tabela813[[#This Row],[E]],".",Tabela813[[#This Row],[D1]],".",Tabela813[[#This Row],[D2]],".",Tabela813[[#This Row],[D3]],".",Tabela813[[#This Row],[T]],".",Tabela813[[#This Row],[D4]]),"")</f>
        <v>7.3.1.1.01.1.2.00</v>
      </c>
      <c r="L2214" s="23" t="s">
        <v>2566</v>
      </c>
      <c r="M2214" s="20" t="str">
        <f t="shared" si="44"/>
        <v>A</v>
      </c>
      <c r="N2214" s="20">
        <f>IF(VALUE(Tabela813[[#This Row],[RED]]) &gt; 0,1,0) + IF(VALUE(J2214)&gt;0,8,IF(VALUE(I2214)&gt;0,7,IF(VALUE(H2214)&gt;0,6,IF(VALUE(G2214)&gt;0,5,IF(VALUE(F2214)&gt;0,4,IF(VALUE(E2214)&gt;0,3,IF(VALUE(D2214)&gt;0,2,1)))))))</f>
        <v>7</v>
      </c>
      <c r="O2214" s="22" t="s">
        <v>51</v>
      </c>
      <c r="P2214" s="1" t="s">
        <v>198</v>
      </c>
      <c r="Q2214" s="1"/>
      <c r="R2214" s="39"/>
      <c r="S2214" s="154" t="s">
        <v>158</v>
      </c>
      <c r="T2214" s="7" t="str">
        <f>Tabela813[[#This Row],[NR]]&amp;" - "&amp;Tabela813[[#This Row],[Especificação]]</f>
        <v>7.3.1.1.01.1.2.00 - Aluguéis e Arrendamentos - Multas e Juros de Mora - Intra OFSS</v>
      </c>
    </row>
    <row r="2215" spans="1:20" ht="30" x14ac:dyDescent="0.25">
      <c r="A2215" s="179"/>
      <c r="B2215" s="51"/>
      <c r="C2215" s="22" t="s">
        <v>1544</v>
      </c>
      <c r="D2215" s="22" t="s">
        <v>1538</v>
      </c>
      <c r="E2215" s="22" t="s">
        <v>1537</v>
      </c>
      <c r="F2215" s="22" t="s">
        <v>1537</v>
      </c>
      <c r="G2215" s="22" t="s">
        <v>1539</v>
      </c>
      <c r="H2215" s="22" t="s">
        <v>1537</v>
      </c>
      <c r="I2215" s="22" t="s">
        <v>1538</v>
      </c>
      <c r="J2215" s="22" t="s">
        <v>1543</v>
      </c>
      <c r="K2215" s="20" t="str">
        <f>IF(Tabela813[[#This Row],[C]]&lt;&gt;"",IF(Tabela813[[#This Row],[RED]]&lt;&gt;"",(Tabela813[[#This Row],[RED]] &amp; "."),"") &amp; CONCATENATE(Tabela813[[#This Row],[C]],".",Tabela813[[#This Row],[O]],".",Tabela813[[#This Row],[E]],".",Tabela813[[#This Row],[D1]],".",Tabela813[[#This Row],[D2]],".",Tabela813[[#This Row],[D3]],".",Tabela813[[#This Row],[T]],".",Tabela813[[#This Row],[D4]]),"")</f>
        <v>7.3.1.1.01.1.3.00</v>
      </c>
      <c r="L2215" s="23" t="s">
        <v>2567</v>
      </c>
      <c r="M2215" s="20" t="str">
        <f t="shared" si="44"/>
        <v>A</v>
      </c>
      <c r="N2215" s="20">
        <f>IF(VALUE(Tabela813[[#This Row],[RED]]) &gt; 0,1,0) + IF(VALUE(J2215)&gt;0,8,IF(VALUE(I2215)&gt;0,7,IF(VALUE(H2215)&gt;0,6,IF(VALUE(G2215)&gt;0,5,IF(VALUE(F2215)&gt;0,4,IF(VALUE(E2215)&gt;0,3,IF(VALUE(D2215)&gt;0,2,1)))))))</f>
        <v>7</v>
      </c>
      <c r="O2215" s="22" t="s">
        <v>51</v>
      </c>
      <c r="P2215" s="1" t="s">
        <v>198</v>
      </c>
      <c r="Q2215" s="1"/>
      <c r="R2215" s="39"/>
      <c r="S2215" s="154" t="s">
        <v>158</v>
      </c>
      <c r="T2215" s="7" t="str">
        <f>Tabela813[[#This Row],[NR]]&amp;" - "&amp;Tabela813[[#This Row],[Especificação]]</f>
        <v>7.3.1.1.01.1.3.00 - Aluguéis e Arrendamentos - Dívida Ativa - Intra OFSS</v>
      </c>
    </row>
    <row r="2216" spans="1:20" ht="30" x14ac:dyDescent="0.25">
      <c r="A2216" s="179"/>
      <c r="B2216" s="51"/>
      <c r="C2216" s="22" t="s">
        <v>1544</v>
      </c>
      <c r="D2216" s="22" t="s">
        <v>1538</v>
      </c>
      <c r="E2216" s="22" t="s">
        <v>1537</v>
      </c>
      <c r="F2216" s="22" t="s">
        <v>1537</v>
      </c>
      <c r="G2216" s="22" t="s">
        <v>1539</v>
      </c>
      <c r="H2216" s="22" t="s">
        <v>1537</v>
      </c>
      <c r="I2216" s="22" t="s">
        <v>1547</v>
      </c>
      <c r="J2216" s="22" t="s">
        <v>1543</v>
      </c>
      <c r="K2216" s="20" t="str">
        <f>IF(Tabela813[[#This Row],[C]]&lt;&gt;"",IF(Tabela813[[#This Row],[RED]]&lt;&gt;"",(Tabela813[[#This Row],[RED]] &amp; "."),"") &amp; CONCATENATE(Tabela813[[#This Row],[C]],".",Tabela813[[#This Row],[O]],".",Tabela813[[#This Row],[E]],".",Tabela813[[#This Row],[D1]],".",Tabela813[[#This Row],[D2]],".",Tabela813[[#This Row],[D3]],".",Tabela813[[#This Row],[T]],".",Tabela813[[#This Row],[D4]]),"")</f>
        <v>7.3.1.1.01.1.4.00</v>
      </c>
      <c r="L2216" s="23" t="s">
        <v>2568</v>
      </c>
      <c r="M2216" s="20" t="str">
        <f t="shared" si="44"/>
        <v>A</v>
      </c>
      <c r="N2216" s="20">
        <f>IF(VALUE(Tabela813[[#This Row],[RED]]) &gt; 0,1,0) + IF(VALUE(J2216)&gt;0,8,IF(VALUE(I2216)&gt;0,7,IF(VALUE(H2216)&gt;0,6,IF(VALUE(G2216)&gt;0,5,IF(VALUE(F2216)&gt;0,4,IF(VALUE(E2216)&gt;0,3,IF(VALUE(D2216)&gt;0,2,1)))))))</f>
        <v>7</v>
      </c>
      <c r="O2216" s="22" t="s">
        <v>51</v>
      </c>
      <c r="P2216" s="1" t="s">
        <v>198</v>
      </c>
      <c r="Q2216" s="1"/>
      <c r="R2216" s="39"/>
      <c r="S2216" s="154" t="s">
        <v>158</v>
      </c>
      <c r="T2216" s="7" t="str">
        <f>Tabela813[[#This Row],[NR]]&amp;" - "&amp;Tabela813[[#This Row],[Especificação]]</f>
        <v>7.3.1.1.01.1.4.00 - Aluguéis e Arrendamentos - Dívida Ativa - Multas e Juros de Mora da Dívida Ativa - Intra OFSS</v>
      </c>
    </row>
    <row r="2217" spans="1:20" ht="30" x14ac:dyDescent="0.25">
      <c r="A2217" s="179"/>
      <c r="B2217" s="51"/>
      <c r="C2217" s="22" t="s">
        <v>1544</v>
      </c>
      <c r="D2217" s="22" t="s">
        <v>1538</v>
      </c>
      <c r="E2217" s="22" t="s">
        <v>1537</v>
      </c>
      <c r="F2217" s="22" t="s">
        <v>1537</v>
      </c>
      <c r="G2217" s="22" t="s">
        <v>1539</v>
      </c>
      <c r="H2217" s="22" t="s">
        <v>1537</v>
      </c>
      <c r="I2217" s="22" t="s">
        <v>1548</v>
      </c>
      <c r="J2217" s="22" t="s">
        <v>1543</v>
      </c>
      <c r="K2217" s="20" t="str">
        <f>IF(Tabela813[[#This Row],[C]]&lt;&gt;"",IF(Tabela813[[#This Row],[RED]]&lt;&gt;"",(Tabela813[[#This Row],[RED]] &amp; "."),"") &amp; CONCATENATE(Tabela813[[#This Row],[C]],".",Tabela813[[#This Row],[O]],".",Tabela813[[#This Row],[E]],".",Tabela813[[#This Row],[D1]],".",Tabela813[[#This Row],[D2]],".",Tabela813[[#This Row],[D3]],".",Tabela813[[#This Row],[T]],".",Tabela813[[#This Row],[D4]]),"")</f>
        <v>7.3.1.1.01.1.5.00</v>
      </c>
      <c r="L2217" s="23" t="s">
        <v>2569</v>
      </c>
      <c r="M2217" s="20" t="str">
        <f t="shared" si="44"/>
        <v>A</v>
      </c>
      <c r="N2217" s="20">
        <f>IF(VALUE(Tabela813[[#This Row],[RED]]) &gt; 0,1,0) + IF(VALUE(J2217)&gt;0,8,IF(VALUE(I2217)&gt;0,7,IF(VALUE(H2217)&gt;0,6,IF(VALUE(G2217)&gt;0,5,IF(VALUE(F2217)&gt;0,4,IF(VALUE(E2217)&gt;0,3,IF(VALUE(D2217)&gt;0,2,1)))))))</f>
        <v>7</v>
      </c>
      <c r="O2217" s="22" t="s">
        <v>51</v>
      </c>
      <c r="P2217" s="1" t="s">
        <v>198</v>
      </c>
      <c r="Q2217" s="1"/>
      <c r="R2217" s="39"/>
      <c r="S2217" s="154" t="s">
        <v>158</v>
      </c>
      <c r="T2217" s="7" t="str">
        <f>Tabela813[[#This Row],[NR]]&amp;" - "&amp;Tabela813[[#This Row],[Especificação]]</f>
        <v>7.3.1.1.01.1.5.00 - Aluguéis e Arrendamentos - Multas - Intra OFSS</v>
      </c>
    </row>
    <row r="2218" spans="1:20" ht="30" x14ac:dyDescent="0.25">
      <c r="A2218" s="179"/>
      <c r="B2218" s="51"/>
      <c r="C2218" s="22" t="s">
        <v>1544</v>
      </c>
      <c r="D2218" s="22" t="s">
        <v>1538</v>
      </c>
      <c r="E2218" s="22" t="s">
        <v>1537</v>
      </c>
      <c r="F2218" s="22" t="s">
        <v>1537</v>
      </c>
      <c r="G2218" s="22" t="s">
        <v>1539</v>
      </c>
      <c r="H2218" s="22" t="s">
        <v>1537</v>
      </c>
      <c r="I2218" s="22" t="s">
        <v>1542</v>
      </c>
      <c r="J2218" s="22" t="s">
        <v>1543</v>
      </c>
      <c r="K2218" s="20" t="str">
        <f>IF(Tabela813[[#This Row],[C]]&lt;&gt;"",IF(Tabela813[[#This Row],[RED]]&lt;&gt;"",(Tabela813[[#This Row],[RED]] &amp; "."),"") &amp; CONCATENATE(Tabela813[[#This Row],[C]],".",Tabela813[[#This Row],[O]],".",Tabela813[[#This Row],[E]],".",Tabela813[[#This Row],[D1]],".",Tabela813[[#This Row],[D2]],".",Tabela813[[#This Row],[D3]],".",Tabela813[[#This Row],[T]],".",Tabela813[[#This Row],[D4]]),"")</f>
        <v>7.3.1.1.01.1.6.00</v>
      </c>
      <c r="L2218" s="23" t="s">
        <v>2570</v>
      </c>
      <c r="M2218" s="20" t="str">
        <f t="shared" si="44"/>
        <v>A</v>
      </c>
      <c r="N2218" s="20">
        <f>IF(VALUE(Tabela813[[#This Row],[RED]]) &gt; 0,1,0) + IF(VALUE(J2218)&gt;0,8,IF(VALUE(I2218)&gt;0,7,IF(VALUE(H2218)&gt;0,6,IF(VALUE(G2218)&gt;0,5,IF(VALUE(F2218)&gt;0,4,IF(VALUE(E2218)&gt;0,3,IF(VALUE(D2218)&gt;0,2,1)))))))</f>
        <v>7</v>
      </c>
      <c r="O2218" s="22" t="s">
        <v>51</v>
      </c>
      <c r="P2218" s="1" t="s">
        <v>198</v>
      </c>
      <c r="Q2218" s="1"/>
      <c r="R2218" s="39"/>
      <c r="S2218" s="154" t="s">
        <v>158</v>
      </c>
      <c r="T2218" s="7" t="str">
        <f>Tabela813[[#This Row],[NR]]&amp;" - "&amp;Tabela813[[#This Row],[Especificação]]</f>
        <v>7.3.1.1.01.1.6.00 - Aluguéis e Arrendamentos - Juros de Mora - Intra OFSS</v>
      </c>
    </row>
    <row r="2219" spans="1:20" ht="30" x14ac:dyDescent="0.25">
      <c r="A2219" s="179"/>
      <c r="B2219" s="51"/>
      <c r="C2219" s="22" t="s">
        <v>1544</v>
      </c>
      <c r="D2219" s="22" t="s">
        <v>1538</v>
      </c>
      <c r="E2219" s="22" t="s">
        <v>1537</v>
      </c>
      <c r="F2219" s="22" t="s">
        <v>1537</v>
      </c>
      <c r="G2219" s="22" t="s">
        <v>1539</v>
      </c>
      <c r="H2219" s="22" t="s">
        <v>1537</v>
      </c>
      <c r="I2219" s="22" t="s">
        <v>1544</v>
      </c>
      <c r="J2219" s="22" t="s">
        <v>1543</v>
      </c>
      <c r="K2219" s="20" t="str">
        <f>IF(Tabela813[[#This Row],[C]]&lt;&gt;"",IF(Tabela813[[#This Row],[RED]]&lt;&gt;"",(Tabela813[[#This Row],[RED]] &amp; "."),"") &amp; CONCATENATE(Tabela813[[#This Row],[C]],".",Tabela813[[#This Row],[O]],".",Tabela813[[#This Row],[E]],".",Tabela813[[#This Row],[D1]],".",Tabela813[[#This Row],[D2]],".",Tabela813[[#This Row],[D3]],".",Tabela813[[#This Row],[T]],".",Tabela813[[#This Row],[D4]]),"")</f>
        <v>7.3.1.1.01.1.7.00</v>
      </c>
      <c r="L2219" s="23" t="s">
        <v>2571</v>
      </c>
      <c r="M2219" s="20" t="str">
        <f t="shared" si="44"/>
        <v>A</v>
      </c>
      <c r="N2219" s="20">
        <f>IF(VALUE(Tabela813[[#This Row],[RED]]) &gt; 0,1,0) + IF(VALUE(J2219)&gt;0,8,IF(VALUE(I2219)&gt;0,7,IF(VALUE(H2219)&gt;0,6,IF(VALUE(G2219)&gt;0,5,IF(VALUE(F2219)&gt;0,4,IF(VALUE(E2219)&gt;0,3,IF(VALUE(D2219)&gt;0,2,1)))))))</f>
        <v>7</v>
      </c>
      <c r="O2219" s="22" t="s">
        <v>51</v>
      </c>
      <c r="P2219" s="1" t="s">
        <v>198</v>
      </c>
      <c r="Q2219" s="1"/>
      <c r="R2219" s="39"/>
      <c r="S2219" s="154" t="s">
        <v>158</v>
      </c>
      <c r="T2219" s="7" t="str">
        <f>Tabela813[[#This Row],[NR]]&amp;" - "&amp;Tabela813[[#This Row],[Especificação]]</f>
        <v>7.3.1.1.01.1.7.00 - Aluguéis e Arrendamentos - Dívida Ativa - Multas da Dívida Ativa - Intra OFSS</v>
      </c>
    </row>
    <row r="2220" spans="1:20" ht="31.5" customHeight="1" x14ac:dyDescent="0.25">
      <c r="A2220" s="179"/>
      <c r="B2220" s="51"/>
      <c r="C2220" s="22" t="s">
        <v>1544</v>
      </c>
      <c r="D2220" s="22" t="s">
        <v>1538</v>
      </c>
      <c r="E2220" s="22" t="s">
        <v>1537</v>
      </c>
      <c r="F2220" s="22" t="s">
        <v>1537</v>
      </c>
      <c r="G2220" s="22" t="s">
        <v>1539</v>
      </c>
      <c r="H2220" s="22" t="s">
        <v>1537</v>
      </c>
      <c r="I2220" s="22" t="s">
        <v>1545</v>
      </c>
      <c r="J2220" s="22" t="s">
        <v>1543</v>
      </c>
      <c r="K2220" s="20" t="str">
        <f>IF(Tabela813[[#This Row],[C]]&lt;&gt;"",IF(Tabela813[[#This Row],[RED]]&lt;&gt;"",(Tabela813[[#This Row],[RED]] &amp; "."),"") &amp; CONCATENATE(Tabela813[[#This Row],[C]],".",Tabela813[[#This Row],[O]],".",Tabela813[[#This Row],[E]],".",Tabela813[[#This Row],[D1]],".",Tabela813[[#This Row],[D2]],".",Tabela813[[#This Row],[D3]],".",Tabela813[[#This Row],[T]],".",Tabela813[[#This Row],[D4]]),"")</f>
        <v>7.3.1.1.01.1.8.00</v>
      </c>
      <c r="L2220" s="23" t="s">
        <v>2572</v>
      </c>
      <c r="M2220" s="20" t="str">
        <f t="shared" si="44"/>
        <v>A</v>
      </c>
      <c r="N2220" s="20">
        <f>IF(VALUE(Tabela813[[#This Row],[RED]]) &gt; 0,1,0) + IF(VALUE(J2220)&gt;0,8,IF(VALUE(I2220)&gt;0,7,IF(VALUE(H2220)&gt;0,6,IF(VALUE(G2220)&gt;0,5,IF(VALUE(F2220)&gt;0,4,IF(VALUE(E2220)&gt;0,3,IF(VALUE(D2220)&gt;0,2,1)))))))</f>
        <v>7</v>
      </c>
      <c r="O2220" s="22" t="s">
        <v>51</v>
      </c>
      <c r="P2220" s="1" t="s">
        <v>198</v>
      </c>
      <c r="Q2220" s="1"/>
      <c r="R2220" s="39"/>
      <c r="S2220" s="154" t="s">
        <v>158</v>
      </c>
      <c r="T2220" s="7" t="str">
        <f>Tabela813[[#This Row],[NR]]&amp;" - "&amp;Tabela813[[#This Row],[Especificação]]</f>
        <v>7.3.1.1.01.1.8.00 - Aluguéis e Arrendamentos - Juros de Mora da Dívida Ativa - Intra OFSS</v>
      </c>
    </row>
    <row r="2221" spans="1:20" ht="45" x14ac:dyDescent="0.25">
      <c r="A2221" s="179"/>
      <c r="B2221" s="51"/>
      <c r="C2221" s="22" t="s">
        <v>1544</v>
      </c>
      <c r="D2221" s="22" t="s">
        <v>1538</v>
      </c>
      <c r="E2221" s="22" t="s">
        <v>1537</v>
      </c>
      <c r="F2221" s="22" t="s">
        <v>1537</v>
      </c>
      <c r="G2221" s="22" t="s">
        <v>1541</v>
      </c>
      <c r="H2221" s="22" t="s">
        <v>1540</v>
      </c>
      <c r="I2221" s="22" t="s">
        <v>1540</v>
      </c>
      <c r="J2221" s="22" t="s">
        <v>1543</v>
      </c>
      <c r="K2221" s="20" t="str">
        <f>IF(Tabela813[[#This Row],[C]]&lt;&gt;"",IF(Tabela813[[#This Row],[RED]]&lt;&gt;"",(Tabela813[[#This Row],[RED]] &amp; "."),"") &amp; CONCATENATE(Tabela813[[#This Row],[C]],".",Tabela813[[#This Row],[O]],".",Tabela813[[#This Row],[E]],".",Tabela813[[#This Row],[D1]],".",Tabela813[[#This Row],[D2]],".",Tabela813[[#This Row],[D3]],".",Tabela813[[#This Row],[T]],".",Tabela813[[#This Row],[D4]]),"")</f>
        <v>7.3.1.1.02.0.0.00</v>
      </c>
      <c r="L2221" s="23" t="s">
        <v>2573</v>
      </c>
      <c r="M2221" s="20" t="str">
        <f t="shared" si="44"/>
        <v>S</v>
      </c>
      <c r="N2221" s="20">
        <f>IF(VALUE(Tabela813[[#This Row],[RED]]) &gt; 0,1,0) + IF(VALUE(J2221)&gt;0,8,IF(VALUE(I2221)&gt;0,7,IF(VALUE(H2221)&gt;0,6,IF(VALUE(G2221)&gt;0,5,IF(VALUE(F2221)&gt;0,4,IF(VALUE(E2221)&gt;0,3,IF(VALUE(D2221)&gt;0,2,1)))))))</f>
        <v>5</v>
      </c>
      <c r="O2221" s="22" t="s">
        <v>51</v>
      </c>
      <c r="P2221" s="1" t="s">
        <v>202</v>
      </c>
      <c r="Q2221" s="1"/>
      <c r="R2221" s="39"/>
      <c r="S2221" s="154" t="s">
        <v>158</v>
      </c>
      <c r="T2221" s="7" t="str">
        <f>Tabela813[[#This Row],[NR]]&amp;" - "&amp;Tabela813[[#This Row],[Especificação]]</f>
        <v>7.3.1.1.02.0.0.00 - Concessão, Permissão, Autorização ou Cessão do Direito de Uso de Bens Imóveis Públicos - Intra OFSS</v>
      </c>
    </row>
    <row r="2222" spans="1:20" ht="45" x14ac:dyDescent="0.25">
      <c r="A2222" s="179"/>
      <c r="B2222" s="51"/>
      <c r="C2222" s="22" t="s">
        <v>1544</v>
      </c>
      <c r="D2222" s="22" t="s">
        <v>1538</v>
      </c>
      <c r="E2222" s="22" t="s">
        <v>1537</v>
      </c>
      <c r="F2222" s="22" t="s">
        <v>1537</v>
      </c>
      <c r="G2222" s="22" t="s">
        <v>1541</v>
      </c>
      <c r="H2222" s="22" t="s">
        <v>1540</v>
      </c>
      <c r="I2222" s="22" t="s">
        <v>1537</v>
      </c>
      <c r="J2222" s="22" t="s">
        <v>1543</v>
      </c>
      <c r="K2222" s="20" t="str">
        <f>IF(Tabela813[[#This Row],[C]]&lt;&gt;"",IF(Tabela813[[#This Row],[RED]]&lt;&gt;"",(Tabela813[[#This Row],[RED]] &amp; "."),"") &amp; CONCATENATE(Tabela813[[#This Row],[C]],".",Tabela813[[#This Row],[O]],".",Tabela813[[#This Row],[E]],".",Tabela813[[#This Row],[D1]],".",Tabela813[[#This Row],[D2]],".",Tabela813[[#This Row],[D3]],".",Tabela813[[#This Row],[T]],".",Tabela813[[#This Row],[D4]]),"")</f>
        <v>7.3.1.1.02.0.1.00</v>
      </c>
      <c r="L2222" s="23" t="s">
        <v>2574</v>
      </c>
      <c r="M2222" s="20" t="str">
        <f t="shared" si="44"/>
        <v>A</v>
      </c>
      <c r="N2222" s="20">
        <f>IF(VALUE(Tabela813[[#This Row],[RED]]) &gt; 0,1,0) + IF(VALUE(J2222)&gt;0,8,IF(VALUE(I2222)&gt;0,7,IF(VALUE(H2222)&gt;0,6,IF(VALUE(G2222)&gt;0,5,IF(VALUE(F2222)&gt;0,4,IF(VALUE(E2222)&gt;0,3,IF(VALUE(D2222)&gt;0,2,1)))))))</f>
        <v>7</v>
      </c>
      <c r="O2222" s="22" t="s">
        <v>51</v>
      </c>
      <c r="P2222" s="1" t="s">
        <v>202</v>
      </c>
      <c r="Q2222" s="1"/>
      <c r="R2222" s="39"/>
      <c r="S2222" s="154" t="s">
        <v>158</v>
      </c>
      <c r="T2222" s="7" t="str">
        <f>Tabela813[[#This Row],[NR]]&amp;" - "&amp;Tabela813[[#This Row],[Especificação]]</f>
        <v>7.3.1.1.02.0.1.00 - Concessão, Permissão, Autorização ou Cessão do Direito de Uso de Bens Imóveis Públicos - Principal - Intra OFSS</v>
      </c>
    </row>
    <row r="2223" spans="1:20" ht="45" x14ac:dyDescent="0.25">
      <c r="A2223" s="179"/>
      <c r="B2223" s="51"/>
      <c r="C2223" s="22" t="s">
        <v>1544</v>
      </c>
      <c r="D2223" s="22" t="s">
        <v>1538</v>
      </c>
      <c r="E2223" s="22" t="s">
        <v>1537</v>
      </c>
      <c r="F2223" s="22" t="s">
        <v>1537</v>
      </c>
      <c r="G2223" s="22" t="s">
        <v>1541</v>
      </c>
      <c r="H2223" s="22" t="s">
        <v>1540</v>
      </c>
      <c r="I2223" s="22" t="s">
        <v>1546</v>
      </c>
      <c r="J2223" s="22" t="s">
        <v>1543</v>
      </c>
      <c r="K2223" s="20" t="str">
        <f>IF(Tabela813[[#This Row],[C]]&lt;&gt;"",IF(Tabela813[[#This Row],[RED]]&lt;&gt;"",(Tabela813[[#This Row],[RED]] &amp; "."),"") &amp; CONCATENATE(Tabela813[[#This Row],[C]],".",Tabela813[[#This Row],[O]],".",Tabela813[[#This Row],[E]],".",Tabela813[[#This Row],[D1]],".",Tabela813[[#This Row],[D2]],".",Tabela813[[#This Row],[D3]],".",Tabela813[[#This Row],[T]],".",Tabela813[[#This Row],[D4]]),"")</f>
        <v>7.3.1.1.02.0.2.00</v>
      </c>
      <c r="L2223" s="23" t="s">
        <v>2575</v>
      </c>
      <c r="M2223" s="20" t="str">
        <f t="shared" si="44"/>
        <v>A</v>
      </c>
      <c r="N2223" s="20">
        <f>IF(VALUE(Tabela813[[#This Row],[RED]]) &gt; 0,1,0) + IF(VALUE(J2223)&gt;0,8,IF(VALUE(I2223)&gt;0,7,IF(VALUE(H2223)&gt;0,6,IF(VALUE(G2223)&gt;0,5,IF(VALUE(F2223)&gt;0,4,IF(VALUE(E2223)&gt;0,3,IF(VALUE(D2223)&gt;0,2,1)))))))</f>
        <v>7</v>
      </c>
      <c r="O2223" s="22" t="s">
        <v>51</v>
      </c>
      <c r="P2223" s="1" t="s">
        <v>202</v>
      </c>
      <c r="Q2223" s="1"/>
      <c r="R2223" s="39"/>
      <c r="S2223" s="154" t="s">
        <v>158</v>
      </c>
      <c r="T2223" s="7" t="str">
        <f>Tabela813[[#This Row],[NR]]&amp;" - "&amp;Tabela813[[#This Row],[Especificação]]</f>
        <v>7.3.1.1.02.0.2.00 - Concessão, Permissão, Autorização ou Cessão do Direito de Uso de Bens Imóveis Públicos - Multas e Juros de Mora - Intra OFSS</v>
      </c>
    </row>
    <row r="2224" spans="1:20" ht="45" x14ac:dyDescent="0.25">
      <c r="A2224" s="179"/>
      <c r="B2224" s="51"/>
      <c r="C2224" s="22" t="s">
        <v>1544</v>
      </c>
      <c r="D2224" s="22" t="s">
        <v>1538</v>
      </c>
      <c r="E2224" s="22" t="s">
        <v>1537</v>
      </c>
      <c r="F2224" s="22" t="s">
        <v>1537</v>
      </c>
      <c r="G2224" s="22" t="s">
        <v>1541</v>
      </c>
      <c r="H2224" s="22" t="s">
        <v>1540</v>
      </c>
      <c r="I2224" s="22" t="s">
        <v>1538</v>
      </c>
      <c r="J2224" s="22" t="s">
        <v>1543</v>
      </c>
      <c r="K2224" s="20" t="str">
        <f>IF(Tabela813[[#This Row],[C]]&lt;&gt;"",IF(Tabela813[[#This Row],[RED]]&lt;&gt;"",(Tabela813[[#This Row],[RED]] &amp; "."),"") &amp; CONCATENATE(Tabela813[[#This Row],[C]],".",Tabela813[[#This Row],[O]],".",Tabela813[[#This Row],[E]],".",Tabela813[[#This Row],[D1]],".",Tabela813[[#This Row],[D2]],".",Tabela813[[#This Row],[D3]],".",Tabela813[[#This Row],[T]],".",Tabela813[[#This Row],[D4]]),"")</f>
        <v>7.3.1.1.02.0.3.00</v>
      </c>
      <c r="L2224" s="23" t="s">
        <v>2576</v>
      </c>
      <c r="M2224" s="20" t="str">
        <f t="shared" si="44"/>
        <v>A</v>
      </c>
      <c r="N2224" s="20">
        <f>IF(VALUE(Tabela813[[#This Row],[RED]]) &gt; 0,1,0) + IF(VALUE(J2224)&gt;0,8,IF(VALUE(I2224)&gt;0,7,IF(VALUE(H2224)&gt;0,6,IF(VALUE(G2224)&gt;0,5,IF(VALUE(F2224)&gt;0,4,IF(VALUE(E2224)&gt;0,3,IF(VALUE(D2224)&gt;0,2,1)))))))</f>
        <v>7</v>
      </c>
      <c r="O2224" s="22" t="s">
        <v>51</v>
      </c>
      <c r="P2224" s="1" t="s">
        <v>202</v>
      </c>
      <c r="Q2224" s="1"/>
      <c r="R2224" s="39"/>
      <c r="S2224" s="154" t="s">
        <v>158</v>
      </c>
      <c r="T2224" s="7" t="str">
        <f>Tabela813[[#This Row],[NR]]&amp;" - "&amp;Tabela813[[#This Row],[Especificação]]</f>
        <v>7.3.1.1.02.0.3.00 - Concessão, Permissão, Autorização ou Cessão do Direito de Uso de Bens Imóveis Públicos - Dívida Ativa - Intra OFSS</v>
      </c>
    </row>
    <row r="2225" spans="1:20" ht="45" x14ac:dyDescent="0.25">
      <c r="A2225" s="179"/>
      <c r="B2225" s="51"/>
      <c r="C2225" s="22" t="s">
        <v>1544</v>
      </c>
      <c r="D2225" s="22" t="s">
        <v>1538</v>
      </c>
      <c r="E2225" s="22" t="s">
        <v>1537</v>
      </c>
      <c r="F2225" s="22" t="s">
        <v>1537</v>
      </c>
      <c r="G2225" s="22" t="s">
        <v>1541</v>
      </c>
      <c r="H2225" s="22" t="s">
        <v>1540</v>
      </c>
      <c r="I2225" s="22" t="s">
        <v>1547</v>
      </c>
      <c r="J2225" s="22" t="s">
        <v>1543</v>
      </c>
      <c r="K2225" s="20" t="str">
        <f>IF(Tabela813[[#This Row],[C]]&lt;&gt;"",IF(Tabela813[[#This Row],[RED]]&lt;&gt;"",(Tabela813[[#This Row],[RED]] &amp; "."),"") &amp; CONCATENATE(Tabela813[[#This Row],[C]],".",Tabela813[[#This Row],[O]],".",Tabela813[[#This Row],[E]],".",Tabela813[[#This Row],[D1]],".",Tabela813[[#This Row],[D2]],".",Tabela813[[#This Row],[D3]],".",Tabela813[[#This Row],[T]],".",Tabela813[[#This Row],[D4]]),"")</f>
        <v>7.3.1.1.02.0.4.00</v>
      </c>
      <c r="L2225" s="23" t="s">
        <v>2577</v>
      </c>
      <c r="M2225" s="20" t="str">
        <f t="shared" si="44"/>
        <v>A</v>
      </c>
      <c r="N2225" s="20">
        <f>IF(VALUE(Tabela813[[#This Row],[RED]]) &gt; 0,1,0) + IF(VALUE(J2225)&gt;0,8,IF(VALUE(I2225)&gt;0,7,IF(VALUE(H2225)&gt;0,6,IF(VALUE(G2225)&gt;0,5,IF(VALUE(F2225)&gt;0,4,IF(VALUE(E2225)&gt;0,3,IF(VALUE(D2225)&gt;0,2,1)))))))</f>
        <v>7</v>
      </c>
      <c r="O2225" s="22" t="s">
        <v>51</v>
      </c>
      <c r="P2225" s="1" t="s">
        <v>202</v>
      </c>
      <c r="Q2225" s="1"/>
      <c r="R2225" s="39"/>
      <c r="S2225" s="154" t="s">
        <v>158</v>
      </c>
      <c r="T2225" s="7" t="str">
        <f>Tabela813[[#This Row],[NR]]&amp;" - "&amp;Tabela813[[#This Row],[Especificação]]</f>
        <v>7.3.1.1.02.0.4.00 - Concessão, Permissão, Autorização ou Cessão do Direito de Uso de Bens Imóveis Públicos - Dívida Ativa - Multas e Juros de Mora da Dívida Ativa - Intra OFSS</v>
      </c>
    </row>
    <row r="2226" spans="1:20" ht="45" x14ac:dyDescent="0.25">
      <c r="A2226" s="179"/>
      <c r="B2226" s="51"/>
      <c r="C2226" s="22" t="s">
        <v>1544</v>
      </c>
      <c r="D2226" s="22" t="s">
        <v>1538</v>
      </c>
      <c r="E2226" s="22" t="s">
        <v>1537</v>
      </c>
      <c r="F2226" s="22" t="s">
        <v>1537</v>
      </c>
      <c r="G2226" s="22" t="s">
        <v>1541</v>
      </c>
      <c r="H2226" s="22" t="s">
        <v>1540</v>
      </c>
      <c r="I2226" s="22" t="s">
        <v>1548</v>
      </c>
      <c r="J2226" s="22" t="s">
        <v>1543</v>
      </c>
      <c r="K2226" s="20" t="str">
        <f>IF(Tabela813[[#This Row],[C]]&lt;&gt;"",IF(Tabela813[[#This Row],[RED]]&lt;&gt;"",(Tabela813[[#This Row],[RED]] &amp; "."),"") &amp; CONCATENATE(Tabela813[[#This Row],[C]],".",Tabela813[[#This Row],[O]],".",Tabela813[[#This Row],[E]],".",Tabela813[[#This Row],[D1]],".",Tabela813[[#This Row],[D2]],".",Tabela813[[#This Row],[D3]],".",Tabela813[[#This Row],[T]],".",Tabela813[[#This Row],[D4]]),"")</f>
        <v>7.3.1.1.02.0.5.00</v>
      </c>
      <c r="L2226" s="23" t="s">
        <v>2578</v>
      </c>
      <c r="M2226" s="20" t="str">
        <f t="shared" si="44"/>
        <v>A</v>
      </c>
      <c r="N2226" s="20">
        <f>IF(VALUE(Tabela813[[#This Row],[RED]]) &gt; 0,1,0) + IF(VALUE(J2226)&gt;0,8,IF(VALUE(I2226)&gt;0,7,IF(VALUE(H2226)&gt;0,6,IF(VALUE(G2226)&gt;0,5,IF(VALUE(F2226)&gt;0,4,IF(VALUE(E2226)&gt;0,3,IF(VALUE(D2226)&gt;0,2,1)))))))</f>
        <v>7</v>
      </c>
      <c r="O2226" s="22" t="s">
        <v>51</v>
      </c>
      <c r="P2226" s="1" t="s">
        <v>202</v>
      </c>
      <c r="Q2226" s="1"/>
      <c r="R2226" s="39"/>
      <c r="S2226" s="154" t="s">
        <v>158</v>
      </c>
      <c r="T2226" s="7" t="str">
        <f>Tabela813[[#This Row],[NR]]&amp;" - "&amp;Tabela813[[#This Row],[Especificação]]</f>
        <v>7.3.1.1.02.0.5.00 - Concessão, Permissão, Autorização ou Cessão do Direito de Uso de Bens Imóveis Públicos - Multas - Intra OFSS</v>
      </c>
    </row>
    <row r="2227" spans="1:20" ht="45" x14ac:dyDescent="0.25">
      <c r="A2227" s="179"/>
      <c r="B2227" s="51"/>
      <c r="C2227" s="22" t="s">
        <v>1544</v>
      </c>
      <c r="D2227" s="22" t="s">
        <v>1538</v>
      </c>
      <c r="E2227" s="22" t="s">
        <v>1537</v>
      </c>
      <c r="F2227" s="22" t="s">
        <v>1537</v>
      </c>
      <c r="G2227" s="22" t="s">
        <v>1541</v>
      </c>
      <c r="H2227" s="22" t="s">
        <v>1540</v>
      </c>
      <c r="I2227" s="22" t="s">
        <v>1542</v>
      </c>
      <c r="J2227" s="22" t="s">
        <v>1543</v>
      </c>
      <c r="K2227" s="20" t="str">
        <f>IF(Tabela813[[#This Row],[C]]&lt;&gt;"",IF(Tabela813[[#This Row],[RED]]&lt;&gt;"",(Tabela813[[#This Row],[RED]] &amp; "."),"") &amp; CONCATENATE(Tabela813[[#This Row],[C]],".",Tabela813[[#This Row],[O]],".",Tabela813[[#This Row],[E]],".",Tabela813[[#This Row],[D1]],".",Tabela813[[#This Row],[D2]],".",Tabela813[[#This Row],[D3]],".",Tabela813[[#This Row],[T]],".",Tabela813[[#This Row],[D4]]),"")</f>
        <v>7.3.1.1.02.0.6.00</v>
      </c>
      <c r="L2227" s="23" t="s">
        <v>2579</v>
      </c>
      <c r="M2227" s="20" t="str">
        <f t="shared" si="44"/>
        <v>A</v>
      </c>
      <c r="N2227" s="20">
        <f>IF(VALUE(Tabela813[[#This Row],[RED]]) &gt; 0,1,0) + IF(VALUE(J2227)&gt;0,8,IF(VALUE(I2227)&gt;0,7,IF(VALUE(H2227)&gt;0,6,IF(VALUE(G2227)&gt;0,5,IF(VALUE(F2227)&gt;0,4,IF(VALUE(E2227)&gt;0,3,IF(VALUE(D2227)&gt;0,2,1)))))))</f>
        <v>7</v>
      </c>
      <c r="O2227" s="22" t="s">
        <v>51</v>
      </c>
      <c r="P2227" s="1" t="s">
        <v>202</v>
      </c>
      <c r="Q2227" s="1"/>
      <c r="R2227" s="39"/>
      <c r="S2227" s="154" t="s">
        <v>158</v>
      </c>
      <c r="T2227" s="7" t="str">
        <f>Tabela813[[#This Row],[NR]]&amp;" - "&amp;Tabela813[[#This Row],[Especificação]]</f>
        <v>7.3.1.1.02.0.6.00 - Concessão, Permissão, Autorização ou Cessão do Direito de Uso de Bens Imóveis Públicos - Juros de Mora - Intra OFSS</v>
      </c>
    </row>
    <row r="2228" spans="1:20" ht="45" x14ac:dyDescent="0.25">
      <c r="A2228" s="179"/>
      <c r="B2228" s="51"/>
      <c r="C2228" s="22" t="s">
        <v>1544</v>
      </c>
      <c r="D2228" s="22" t="s">
        <v>1538</v>
      </c>
      <c r="E2228" s="22" t="s">
        <v>1537</v>
      </c>
      <c r="F2228" s="22" t="s">
        <v>1537</v>
      </c>
      <c r="G2228" s="22" t="s">
        <v>1541</v>
      </c>
      <c r="H2228" s="22" t="s">
        <v>1540</v>
      </c>
      <c r="I2228" s="22" t="s">
        <v>1544</v>
      </c>
      <c r="J2228" s="22" t="s">
        <v>1543</v>
      </c>
      <c r="K2228" s="20" t="str">
        <f>IF(Tabela813[[#This Row],[C]]&lt;&gt;"",IF(Tabela813[[#This Row],[RED]]&lt;&gt;"",(Tabela813[[#This Row],[RED]] &amp; "."),"") &amp; CONCATENATE(Tabela813[[#This Row],[C]],".",Tabela813[[#This Row],[O]],".",Tabela813[[#This Row],[E]],".",Tabela813[[#This Row],[D1]],".",Tabela813[[#This Row],[D2]],".",Tabela813[[#This Row],[D3]],".",Tabela813[[#This Row],[T]],".",Tabela813[[#This Row],[D4]]),"")</f>
        <v>7.3.1.1.02.0.7.00</v>
      </c>
      <c r="L2228" s="23" t="s">
        <v>2580</v>
      </c>
      <c r="M2228" s="20" t="str">
        <f t="shared" si="44"/>
        <v>A</v>
      </c>
      <c r="N2228" s="20">
        <f>IF(VALUE(Tabela813[[#This Row],[RED]]) &gt; 0,1,0) + IF(VALUE(J2228)&gt;0,8,IF(VALUE(I2228)&gt;0,7,IF(VALUE(H2228)&gt;0,6,IF(VALUE(G2228)&gt;0,5,IF(VALUE(F2228)&gt;0,4,IF(VALUE(E2228)&gt;0,3,IF(VALUE(D2228)&gt;0,2,1)))))))</f>
        <v>7</v>
      </c>
      <c r="O2228" s="22" t="s">
        <v>51</v>
      </c>
      <c r="P2228" s="1" t="s">
        <v>202</v>
      </c>
      <c r="Q2228" s="1"/>
      <c r="R2228" s="39"/>
      <c r="S2228" s="154" t="s">
        <v>158</v>
      </c>
      <c r="T2228" s="7" t="str">
        <f>Tabela813[[#This Row],[NR]]&amp;" - "&amp;Tabela813[[#This Row],[Especificação]]</f>
        <v>7.3.1.1.02.0.7.00 - Concessão, Permissão, Autorização ou Cessão do Direito de Uso de Bens Imóveis Públicos - Dívida Ativa - Multas da Dívida Ativa - Intra OFSS</v>
      </c>
    </row>
    <row r="2229" spans="1:20" ht="45" x14ac:dyDescent="0.25">
      <c r="A2229" s="179"/>
      <c r="B2229" s="51"/>
      <c r="C2229" s="22" t="s">
        <v>1544</v>
      </c>
      <c r="D2229" s="22" t="s">
        <v>1538</v>
      </c>
      <c r="E2229" s="22" t="s">
        <v>1537</v>
      </c>
      <c r="F2229" s="22" t="s">
        <v>1537</v>
      </c>
      <c r="G2229" s="22" t="s">
        <v>1541</v>
      </c>
      <c r="H2229" s="22" t="s">
        <v>1540</v>
      </c>
      <c r="I2229" s="22" t="s">
        <v>1545</v>
      </c>
      <c r="J2229" s="22" t="s">
        <v>1543</v>
      </c>
      <c r="K2229" s="20" t="str">
        <f>IF(Tabela813[[#This Row],[C]]&lt;&gt;"",IF(Tabela813[[#This Row],[RED]]&lt;&gt;"",(Tabela813[[#This Row],[RED]] &amp; "."),"") &amp; CONCATENATE(Tabela813[[#This Row],[C]],".",Tabela813[[#This Row],[O]],".",Tabela813[[#This Row],[E]],".",Tabela813[[#This Row],[D1]],".",Tabela813[[#This Row],[D2]],".",Tabela813[[#This Row],[D3]],".",Tabela813[[#This Row],[T]],".",Tabela813[[#This Row],[D4]]),"")</f>
        <v>7.3.1.1.02.0.8.00</v>
      </c>
      <c r="L2229" s="23" t="s">
        <v>2581</v>
      </c>
      <c r="M2229" s="20" t="str">
        <f t="shared" si="44"/>
        <v>A</v>
      </c>
      <c r="N2229" s="20">
        <f>IF(VALUE(Tabela813[[#This Row],[RED]]) &gt; 0,1,0) + IF(VALUE(J2229)&gt;0,8,IF(VALUE(I2229)&gt;0,7,IF(VALUE(H2229)&gt;0,6,IF(VALUE(G2229)&gt;0,5,IF(VALUE(F2229)&gt;0,4,IF(VALUE(E2229)&gt;0,3,IF(VALUE(D2229)&gt;0,2,1)))))))</f>
        <v>7</v>
      </c>
      <c r="O2229" s="22" t="s">
        <v>51</v>
      </c>
      <c r="P2229" s="1" t="s">
        <v>202</v>
      </c>
      <c r="Q2229" s="1"/>
      <c r="R2229" s="39"/>
      <c r="S2229" s="154" t="s">
        <v>158</v>
      </c>
      <c r="T2229" s="7" t="str">
        <f>Tabela813[[#This Row],[NR]]&amp;" - "&amp;Tabela813[[#This Row],[Especificação]]</f>
        <v>7.3.1.1.02.0.8.00 - Concessão, Permissão, Autorização ou Cessão do Direito de Uso de Bens Imóveis Públicos - Juros de Mora da Dívida Ativa - Intra OFSS</v>
      </c>
    </row>
    <row r="2230" spans="1:20" ht="30" x14ac:dyDescent="0.25">
      <c r="A2230" s="179"/>
      <c r="B2230" s="51"/>
      <c r="C2230" s="22" t="s">
        <v>1544</v>
      </c>
      <c r="D2230" s="22" t="s">
        <v>1538</v>
      </c>
      <c r="E2230" s="22" t="s">
        <v>1537</v>
      </c>
      <c r="F2230" s="22" t="s">
        <v>1537</v>
      </c>
      <c r="G2230" s="22" t="s">
        <v>1553</v>
      </c>
      <c r="H2230" s="22" t="s">
        <v>1540</v>
      </c>
      <c r="I2230" s="22" t="s">
        <v>1540</v>
      </c>
      <c r="J2230" s="22" t="s">
        <v>1543</v>
      </c>
      <c r="K2230" s="20" t="str">
        <f>IF(Tabela813[[#This Row],[C]]&lt;&gt;"",IF(Tabela813[[#This Row],[RED]]&lt;&gt;"",(Tabela813[[#This Row],[RED]] &amp; "."),"") &amp; CONCATENATE(Tabela813[[#This Row],[C]],".",Tabela813[[#This Row],[O]],".",Tabela813[[#This Row],[E]],".",Tabela813[[#This Row],[D1]],".",Tabela813[[#This Row],[D2]],".",Tabela813[[#This Row],[D3]],".",Tabela813[[#This Row],[T]],".",Tabela813[[#This Row],[D4]]),"")</f>
        <v>7.3.1.1.99.0.0.00</v>
      </c>
      <c r="L2230" s="23" t="s">
        <v>2582</v>
      </c>
      <c r="M2230" s="20" t="str">
        <f t="shared" si="44"/>
        <v>S</v>
      </c>
      <c r="N2230" s="20">
        <f>IF(VALUE(Tabela813[[#This Row],[RED]]) &gt; 0,1,0) + IF(VALUE(J2230)&gt;0,8,IF(VALUE(I2230)&gt;0,7,IF(VALUE(H2230)&gt;0,6,IF(VALUE(G2230)&gt;0,5,IF(VALUE(F2230)&gt;0,4,IF(VALUE(E2230)&gt;0,3,IF(VALUE(D2230)&gt;0,2,1)))))))</f>
        <v>5</v>
      </c>
      <c r="O2230" s="22" t="s">
        <v>51</v>
      </c>
      <c r="P2230" s="1" t="s">
        <v>204</v>
      </c>
      <c r="Q2230" s="1"/>
      <c r="R2230" s="39"/>
      <c r="S2230" s="154" t="s">
        <v>158</v>
      </c>
      <c r="T2230" s="7" t="str">
        <f>Tabela813[[#This Row],[NR]]&amp;" - "&amp;Tabela813[[#This Row],[Especificação]]</f>
        <v>7.3.1.1.99.0.0.00 - Outras Receitas Imobiliárias - Intra OFSS</v>
      </c>
    </row>
    <row r="2231" spans="1:20" ht="30" x14ac:dyDescent="0.25">
      <c r="A2231" s="179"/>
      <c r="B2231" s="51"/>
      <c r="C2231" s="22" t="s">
        <v>1544</v>
      </c>
      <c r="D2231" s="22" t="s">
        <v>1538</v>
      </c>
      <c r="E2231" s="22" t="s">
        <v>1537</v>
      </c>
      <c r="F2231" s="22" t="s">
        <v>1537</v>
      </c>
      <c r="G2231" s="22" t="s">
        <v>1553</v>
      </c>
      <c r="H2231" s="22" t="s">
        <v>1540</v>
      </c>
      <c r="I2231" s="22" t="s">
        <v>1537</v>
      </c>
      <c r="J2231" s="22" t="s">
        <v>1543</v>
      </c>
      <c r="K2231" s="20" t="str">
        <f>IF(Tabela813[[#This Row],[C]]&lt;&gt;"",IF(Tabela813[[#This Row],[RED]]&lt;&gt;"",(Tabela813[[#This Row],[RED]] &amp; "."),"") &amp; CONCATENATE(Tabela813[[#This Row],[C]],".",Tabela813[[#This Row],[O]],".",Tabela813[[#This Row],[E]],".",Tabela813[[#This Row],[D1]],".",Tabela813[[#This Row],[D2]],".",Tabela813[[#This Row],[D3]],".",Tabela813[[#This Row],[T]],".",Tabela813[[#This Row],[D4]]),"")</f>
        <v>7.3.1.1.99.0.1.00</v>
      </c>
      <c r="L2231" s="23" t="s">
        <v>2583</v>
      </c>
      <c r="M2231" s="20" t="str">
        <f t="shared" si="44"/>
        <v>A</v>
      </c>
      <c r="N2231" s="20">
        <f>IF(VALUE(Tabela813[[#This Row],[RED]]) &gt; 0,1,0) + IF(VALUE(J2231)&gt;0,8,IF(VALUE(I2231)&gt;0,7,IF(VALUE(H2231)&gt;0,6,IF(VALUE(G2231)&gt;0,5,IF(VALUE(F2231)&gt;0,4,IF(VALUE(E2231)&gt;0,3,IF(VALUE(D2231)&gt;0,2,1)))))))</f>
        <v>7</v>
      </c>
      <c r="O2231" s="22" t="s">
        <v>51</v>
      </c>
      <c r="P2231" s="1" t="s">
        <v>204</v>
      </c>
      <c r="Q2231" s="1"/>
      <c r="R2231" s="39"/>
      <c r="S2231" s="154" t="s">
        <v>158</v>
      </c>
      <c r="T2231" s="7" t="str">
        <f>Tabela813[[#This Row],[NR]]&amp;" - "&amp;Tabela813[[#This Row],[Especificação]]</f>
        <v>7.3.1.1.99.0.1.00 - Outras Receitas Imobiliárias - Principal - Intra OFSS</v>
      </c>
    </row>
    <row r="2232" spans="1:20" ht="30" x14ac:dyDescent="0.25">
      <c r="A2232" s="179"/>
      <c r="B2232" s="51"/>
      <c r="C2232" s="22" t="s">
        <v>1544</v>
      </c>
      <c r="D2232" s="22" t="s">
        <v>1538</v>
      </c>
      <c r="E2232" s="22" t="s">
        <v>1537</v>
      </c>
      <c r="F2232" s="22" t="s">
        <v>1537</v>
      </c>
      <c r="G2232" s="22" t="s">
        <v>1553</v>
      </c>
      <c r="H2232" s="22" t="s">
        <v>1540</v>
      </c>
      <c r="I2232" s="22" t="s">
        <v>1546</v>
      </c>
      <c r="J2232" s="22" t="s">
        <v>1543</v>
      </c>
      <c r="K2232" s="20" t="str">
        <f>IF(Tabela813[[#This Row],[C]]&lt;&gt;"",IF(Tabela813[[#This Row],[RED]]&lt;&gt;"",(Tabela813[[#This Row],[RED]] &amp; "."),"") &amp; CONCATENATE(Tabela813[[#This Row],[C]],".",Tabela813[[#This Row],[O]],".",Tabela813[[#This Row],[E]],".",Tabela813[[#This Row],[D1]],".",Tabela813[[#This Row],[D2]],".",Tabela813[[#This Row],[D3]],".",Tabela813[[#This Row],[T]],".",Tabela813[[#This Row],[D4]]),"")</f>
        <v>7.3.1.1.99.0.2.00</v>
      </c>
      <c r="L2232" s="23" t="s">
        <v>2584</v>
      </c>
      <c r="M2232" s="20" t="str">
        <f t="shared" si="44"/>
        <v>A</v>
      </c>
      <c r="N2232" s="20">
        <f>IF(VALUE(Tabela813[[#This Row],[RED]]) &gt; 0,1,0) + IF(VALUE(J2232)&gt;0,8,IF(VALUE(I2232)&gt;0,7,IF(VALUE(H2232)&gt;0,6,IF(VALUE(G2232)&gt;0,5,IF(VALUE(F2232)&gt;0,4,IF(VALUE(E2232)&gt;0,3,IF(VALUE(D2232)&gt;0,2,1)))))))</f>
        <v>7</v>
      </c>
      <c r="O2232" s="22" t="s">
        <v>51</v>
      </c>
      <c r="P2232" s="1" t="s">
        <v>204</v>
      </c>
      <c r="Q2232" s="1"/>
      <c r="R2232" s="39"/>
      <c r="S2232" s="154" t="s">
        <v>158</v>
      </c>
      <c r="T2232" s="7" t="str">
        <f>Tabela813[[#This Row],[NR]]&amp;" - "&amp;Tabela813[[#This Row],[Especificação]]</f>
        <v>7.3.1.1.99.0.2.00 - Outras Receitas Imobiliárias - Multas e Juros de Mora - Intra OFSS</v>
      </c>
    </row>
    <row r="2233" spans="1:20" ht="30" x14ac:dyDescent="0.25">
      <c r="A2233" s="179"/>
      <c r="B2233" s="51"/>
      <c r="C2233" s="22" t="s">
        <v>1544</v>
      </c>
      <c r="D2233" s="22" t="s">
        <v>1538</v>
      </c>
      <c r="E2233" s="22" t="s">
        <v>1537</v>
      </c>
      <c r="F2233" s="22" t="s">
        <v>1537</v>
      </c>
      <c r="G2233" s="22" t="s">
        <v>1553</v>
      </c>
      <c r="H2233" s="22" t="s">
        <v>1540</v>
      </c>
      <c r="I2233" s="22" t="s">
        <v>1538</v>
      </c>
      <c r="J2233" s="22" t="s">
        <v>1543</v>
      </c>
      <c r="K2233" s="20" t="str">
        <f>IF(Tabela813[[#This Row],[C]]&lt;&gt;"",IF(Tabela813[[#This Row],[RED]]&lt;&gt;"",(Tabela813[[#This Row],[RED]] &amp; "."),"") &amp; CONCATENATE(Tabela813[[#This Row],[C]],".",Tabela813[[#This Row],[O]],".",Tabela813[[#This Row],[E]],".",Tabela813[[#This Row],[D1]],".",Tabela813[[#This Row],[D2]],".",Tabela813[[#This Row],[D3]],".",Tabela813[[#This Row],[T]],".",Tabela813[[#This Row],[D4]]),"")</f>
        <v>7.3.1.1.99.0.3.00</v>
      </c>
      <c r="L2233" s="23" t="s">
        <v>2585</v>
      </c>
      <c r="M2233" s="20" t="str">
        <f t="shared" si="44"/>
        <v>A</v>
      </c>
      <c r="N2233" s="20">
        <f>IF(VALUE(Tabela813[[#This Row],[RED]]) &gt; 0,1,0) + IF(VALUE(J2233)&gt;0,8,IF(VALUE(I2233)&gt;0,7,IF(VALUE(H2233)&gt;0,6,IF(VALUE(G2233)&gt;0,5,IF(VALUE(F2233)&gt;0,4,IF(VALUE(E2233)&gt;0,3,IF(VALUE(D2233)&gt;0,2,1)))))))</f>
        <v>7</v>
      </c>
      <c r="O2233" s="22" t="s">
        <v>51</v>
      </c>
      <c r="P2233" s="1" t="s">
        <v>204</v>
      </c>
      <c r="Q2233" s="1"/>
      <c r="R2233" s="39"/>
      <c r="S2233" s="154" t="s">
        <v>158</v>
      </c>
      <c r="T2233" s="7" t="str">
        <f>Tabela813[[#This Row],[NR]]&amp;" - "&amp;Tabela813[[#This Row],[Especificação]]</f>
        <v>7.3.1.1.99.0.3.00 - Outras Receitas Imobiliárias - Dívida Ativa - Intra OFSS</v>
      </c>
    </row>
    <row r="2234" spans="1:20" ht="30" x14ac:dyDescent="0.25">
      <c r="A2234" s="183"/>
      <c r="B2234" s="51"/>
      <c r="C2234" s="22" t="s">
        <v>1544</v>
      </c>
      <c r="D2234" s="22" t="s">
        <v>1538</v>
      </c>
      <c r="E2234" s="22" t="s">
        <v>1537</v>
      </c>
      <c r="F2234" s="22" t="s">
        <v>1537</v>
      </c>
      <c r="G2234" s="22" t="s">
        <v>1553</v>
      </c>
      <c r="H2234" s="22" t="s">
        <v>1540</v>
      </c>
      <c r="I2234" s="22" t="s">
        <v>1547</v>
      </c>
      <c r="J2234" s="22" t="s">
        <v>1543</v>
      </c>
      <c r="K2234" s="20" t="str">
        <f>IF(Tabela813[[#This Row],[C]]&lt;&gt;"",IF(Tabela813[[#This Row],[RED]]&lt;&gt;"",(Tabela813[[#This Row],[RED]] &amp; "."),"") &amp; CONCATENATE(Tabela813[[#This Row],[C]],".",Tabela813[[#This Row],[O]],".",Tabela813[[#This Row],[E]],".",Tabela813[[#This Row],[D1]],".",Tabela813[[#This Row],[D2]],".",Tabela813[[#This Row],[D3]],".",Tabela813[[#This Row],[T]],".",Tabela813[[#This Row],[D4]]),"")</f>
        <v>7.3.1.1.99.0.4.00</v>
      </c>
      <c r="L2234" s="23" t="s">
        <v>2586</v>
      </c>
      <c r="M2234" s="20" t="str">
        <f t="shared" si="44"/>
        <v>A</v>
      </c>
      <c r="N2234" s="20">
        <f>IF(VALUE(Tabela813[[#This Row],[RED]]) &gt; 0,1,0) + IF(VALUE(J2234)&gt;0,8,IF(VALUE(I2234)&gt;0,7,IF(VALUE(H2234)&gt;0,6,IF(VALUE(G2234)&gt;0,5,IF(VALUE(F2234)&gt;0,4,IF(VALUE(E2234)&gt;0,3,IF(VALUE(D2234)&gt;0,2,1)))))))</f>
        <v>7</v>
      </c>
      <c r="O2234" s="22" t="s">
        <v>51</v>
      </c>
      <c r="P2234" s="1" t="s">
        <v>204</v>
      </c>
      <c r="Q2234" s="1"/>
      <c r="R2234" s="39"/>
      <c r="S2234" s="154" t="s">
        <v>158</v>
      </c>
      <c r="T2234" s="7" t="str">
        <f>Tabela813[[#This Row],[NR]]&amp;" - "&amp;Tabela813[[#This Row],[Especificação]]</f>
        <v>7.3.1.1.99.0.4.00 - Outras Receitas Imobiliárias - Dívida Ativa - Multas e Juros de Mora da Dívida Ativa - Intra OFSS</v>
      </c>
    </row>
    <row r="2235" spans="1:20" ht="30" x14ac:dyDescent="0.25">
      <c r="A2235" s="183"/>
      <c r="B2235" s="51"/>
      <c r="C2235" s="22" t="s">
        <v>1544</v>
      </c>
      <c r="D2235" s="22" t="s">
        <v>1538</v>
      </c>
      <c r="E2235" s="22" t="s">
        <v>1537</v>
      </c>
      <c r="F2235" s="22" t="s">
        <v>1537</v>
      </c>
      <c r="G2235" s="22" t="s">
        <v>1553</v>
      </c>
      <c r="H2235" s="22" t="s">
        <v>1540</v>
      </c>
      <c r="I2235" s="22" t="s">
        <v>1548</v>
      </c>
      <c r="J2235" s="22" t="s">
        <v>1543</v>
      </c>
      <c r="K2235" s="20" t="str">
        <f>IF(Tabela813[[#This Row],[C]]&lt;&gt;"",IF(Tabela813[[#This Row],[RED]]&lt;&gt;"",(Tabela813[[#This Row],[RED]] &amp; "."),"") &amp; CONCATENATE(Tabela813[[#This Row],[C]],".",Tabela813[[#This Row],[O]],".",Tabela813[[#This Row],[E]],".",Tabela813[[#This Row],[D1]],".",Tabela813[[#This Row],[D2]],".",Tabela813[[#This Row],[D3]],".",Tabela813[[#This Row],[T]],".",Tabela813[[#This Row],[D4]]),"")</f>
        <v>7.3.1.1.99.0.5.00</v>
      </c>
      <c r="L2235" s="23" t="s">
        <v>2587</v>
      </c>
      <c r="M2235" s="20" t="str">
        <f t="shared" si="44"/>
        <v>A</v>
      </c>
      <c r="N2235" s="20">
        <f>IF(VALUE(Tabela813[[#This Row],[RED]]) &gt; 0,1,0) + IF(VALUE(J2235)&gt;0,8,IF(VALUE(I2235)&gt;0,7,IF(VALUE(H2235)&gt;0,6,IF(VALUE(G2235)&gt;0,5,IF(VALUE(F2235)&gt;0,4,IF(VALUE(E2235)&gt;0,3,IF(VALUE(D2235)&gt;0,2,1)))))))</f>
        <v>7</v>
      </c>
      <c r="O2235" s="22" t="s">
        <v>51</v>
      </c>
      <c r="P2235" s="1" t="s">
        <v>204</v>
      </c>
      <c r="Q2235" s="1"/>
      <c r="R2235" s="39"/>
      <c r="S2235" s="154" t="s">
        <v>158</v>
      </c>
      <c r="T2235" s="7" t="str">
        <f>Tabela813[[#This Row],[NR]]&amp;" - "&amp;Tabela813[[#This Row],[Especificação]]</f>
        <v>7.3.1.1.99.0.5.00 - Outras Receitas Imobiliárias - Multas - Intra OFSS</v>
      </c>
    </row>
    <row r="2236" spans="1:20" ht="30" x14ac:dyDescent="0.25">
      <c r="A2236" s="183"/>
      <c r="B2236" s="51"/>
      <c r="C2236" s="22" t="s">
        <v>1544</v>
      </c>
      <c r="D2236" s="22" t="s">
        <v>1538</v>
      </c>
      <c r="E2236" s="22" t="s">
        <v>1537</v>
      </c>
      <c r="F2236" s="22" t="s">
        <v>1537</v>
      </c>
      <c r="G2236" s="22" t="s">
        <v>1553</v>
      </c>
      <c r="H2236" s="22" t="s">
        <v>1540</v>
      </c>
      <c r="I2236" s="22" t="s">
        <v>1542</v>
      </c>
      <c r="J2236" s="22" t="s">
        <v>1543</v>
      </c>
      <c r="K2236" s="20" t="str">
        <f>IF(Tabela813[[#This Row],[C]]&lt;&gt;"",IF(Tabela813[[#This Row],[RED]]&lt;&gt;"",(Tabela813[[#This Row],[RED]] &amp; "."),"") &amp; CONCATENATE(Tabela813[[#This Row],[C]],".",Tabela813[[#This Row],[O]],".",Tabela813[[#This Row],[E]],".",Tabela813[[#This Row],[D1]],".",Tabela813[[#This Row],[D2]],".",Tabela813[[#This Row],[D3]],".",Tabela813[[#This Row],[T]],".",Tabela813[[#This Row],[D4]]),"")</f>
        <v>7.3.1.1.99.0.6.00</v>
      </c>
      <c r="L2236" s="23" t="s">
        <v>2588</v>
      </c>
      <c r="M2236" s="20" t="str">
        <f t="shared" si="44"/>
        <v>A</v>
      </c>
      <c r="N2236" s="20">
        <f>IF(VALUE(Tabela813[[#This Row],[RED]]) &gt; 0,1,0) + IF(VALUE(J2236)&gt;0,8,IF(VALUE(I2236)&gt;0,7,IF(VALUE(H2236)&gt;0,6,IF(VALUE(G2236)&gt;0,5,IF(VALUE(F2236)&gt;0,4,IF(VALUE(E2236)&gt;0,3,IF(VALUE(D2236)&gt;0,2,1)))))))</f>
        <v>7</v>
      </c>
      <c r="O2236" s="22" t="s">
        <v>51</v>
      </c>
      <c r="P2236" s="1" t="s">
        <v>204</v>
      </c>
      <c r="Q2236" s="1"/>
      <c r="R2236" s="39"/>
      <c r="S2236" s="154" t="s">
        <v>158</v>
      </c>
      <c r="T2236" s="7" t="str">
        <f>Tabela813[[#This Row],[NR]]&amp;" - "&amp;Tabela813[[#This Row],[Especificação]]</f>
        <v>7.3.1.1.99.0.6.00 - Outras Receitas Imobiliárias - Juros de Mora - Intra OFSS</v>
      </c>
    </row>
    <row r="2237" spans="1:20" ht="30" x14ac:dyDescent="0.25">
      <c r="A2237" s="183"/>
      <c r="B2237" s="51"/>
      <c r="C2237" s="22" t="s">
        <v>1544</v>
      </c>
      <c r="D2237" s="22" t="s">
        <v>1538</v>
      </c>
      <c r="E2237" s="22" t="s">
        <v>1537</v>
      </c>
      <c r="F2237" s="22" t="s">
        <v>1537</v>
      </c>
      <c r="G2237" s="22" t="s">
        <v>1553</v>
      </c>
      <c r="H2237" s="22" t="s">
        <v>1540</v>
      </c>
      <c r="I2237" s="22" t="s">
        <v>1544</v>
      </c>
      <c r="J2237" s="22" t="s">
        <v>1543</v>
      </c>
      <c r="K2237" s="20" t="str">
        <f>IF(Tabela813[[#This Row],[C]]&lt;&gt;"",IF(Tabela813[[#This Row],[RED]]&lt;&gt;"",(Tabela813[[#This Row],[RED]] &amp; "."),"") &amp; CONCATENATE(Tabela813[[#This Row],[C]],".",Tabela813[[#This Row],[O]],".",Tabela813[[#This Row],[E]],".",Tabela813[[#This Row],[D1]],".",Tabela813[[#This Row],[D2]],".",Tabela813[[#This Row],[D3]],".",Tabela813[[#This Row],[T]],".",Tabela813[[#This Row],[D4]]),"")</f>
        <v>7.3.1.1.99.0.7.00</v>
      </c>
      <c r="L2237" s="23" t="s">
        <v>2589</v>
      </c>
      <c r="M2237" s="20" t="str">
        <f t="shared" si="44"/>
        <v>A</v>
      </c>
      <c r="N2237" s="20">
        <f>IF(VALUE(Tabela813[[#This Row],[RED]]) &gt; 0,1,0) + IF(VALUE(J2237)&gt;0,8,IF(VALUE(I2237)&gt;0,7,IF(VALUE(H2237)&gt;0,6,IF(VALUE(G2237)&gt;0,5,IF(VALUE(F2237)&gt;0,4,IF(VALUE(E2237)&gt;0,3,IF(VALUE(D2237)&gt;0,2,1)))))))</f>
        <v>7</v>
      </c>
      <c r="O2237" s="22" t="s">
        <v>51</v>
      </c>
      <c r="P2237" s="1" t="s">
        <v>204</v>
      </c>
      <c r="Q2237" s="1"/>
      <c r="R2237" s="39"/>
      <c r="S2237" s="154" t="s">
        <v>158</v>
      </c>
      <c r="T2237" s="7" t="str">
        <f>Tabela813[[#This Row],[NR]]&amp;" - "&amp;Tabela813[[#This Row],[Especificação]]</f>
        <v>7.3.1.1.99.0.7.00 - Outras Receitas Imobiliárias - Dívida Ativa - Multas da Dívida Ativa - Intra OFSS</v>
      </c>
    </row>
    <row r="2238" spans="1:20" ht="30" x14ac:dyDescent="0.25">
      <c r="A2238" s="183"/>
      <c r="B2238" s="51"/>
      <c r="C2238" s="22" t="s">
        <v>1544</v>
      </c>
      <c r="D2238" s="22" t="s">
        <v>1538</v>
      </c>
      <c r="E2238" s="22" t="s">
        <v>1537</v>
      </c>
      <c r="F2238" s="22" t="s">
        <v>1537</v>
      </c>
      <c r="G2238" s="22" t="s">
        <v>1553</v>
      </c>
      <c r="H2238" s="22" t="s">
        <v>1540</v>
      </c>
      <c r="I2238" s="22" t="s">
        <v>1545</v>
      </c>
      <c r="J2238" s="22" t="s">
        <v>1543</v>
      </c>
      <c r="K2238" s="20" t="str">
        <f>IF(Tabela813[[#This Row],[C]]&lt;&gt;"",IF(Tabela813[[#This Row],[RED]]&lt;&gt;"",(Tabela813[[#This Row],[RED]] &amp; "."),"") &amp; CONCATENATE(Tabela813[[#This Row],[C]],".",Tabela813[[#This Row],[O]],".",Tabela813[[#This Row],[E]],".",Tabela813[[#This Row],[D1]],".",Tabela813[[#This Row],[D2]],".",Tabela813[[#This Row],[D3]],".",Tabela813[[#This Row],[T]],".",Tabela813[[#This Row],[D4]]),"")</f>
        <v>7.3.1.1.99.0.8.00</v>
      </c>
      <c r="L2238" s="23" t="s">
        <v>2590</v>
      </c>
      <c r="M2238" s="20" t="str">
        <f t="shared" si="44"/>
        <v>A</v>
      </c>
      <c r="N2238" s="20">
        <f>IF(VALUE(Tabela813[[#This Row],[RED]]) &gt; 0,1,0) + IF(VALUE(J2238)&gt;0,8,IF(VALUE(I2238)&gt;0,7,IF(VALUE(H2238)&gt;0,6,IF(VALUE(G2238)&gt;0,5,IF(VALUE(F2238)&gt;0,4,IF(VALUE(E2238)&gt;0,3,IF(VALUE(D2238)&gt;0,2,1)))))))</f>
        <v>7</v>
      </c>
      <c r="O2238" s="22" t="s">
        <v>51</v>
      </c>
      <c r="P2238" s="1" t="s">
        <v>204</v>
      </c>
      <c r="Q2238" s="1"/>
      <c r="R2238" s="39"/>
      <c r="S2238" s="154" t="s">
        <v>158</v>
      </c>
      <c r="T2238" s="7" t="str">
        <f>Tabela813[[#This Row],[NR]]&amp;" - "&amp;Tabela813[[#This Row],[Especificação]]</f>
        <v>7.3.1.1.99.0.8.00 - Outras Receitas Imobiliárias - Juros de Mora da Dívida Ativa - Intra OFSS</v>
      </c>
    </row>
    <row r="2239" spans="1:20" ht="30" x14ac:dyDescent="0.25">
      <c r="A2239" s="183"/>
      <c r="B2239" s="51"/>
      <c r="C2239" s="22" t="s">
        <v>1544</v>
      </c>
      <c r="D2239" s="22" t="s">
        <v>1538</v>
      </c>
      <c r="E2239" s="22" t="s">
        <v>1549</v>
      </c>
      <c r="F2239" s="22" t="s">
        <v>1540</v>
      </c>
      <c r="G2239" s="22" t="s">
        <v>1543</v>
      </c>
      <c r="H2239" s="22" t="s">
        <v>1540</v>
      </c>
      <c r="I2239" s="22" t="s">
        <v>1540</v>
      </c>
      <c r="J2239" s="22" t="s">
        <v>1543</v>
      </c>
      <c r="K2239" s="20" t="str">
        <f>IF(Tabela813[[#This Row],[C]]&lt;&gt;"",IF(Tabela813[[#This Row],[RED]]&lt;&gt;"",(Tabela813[[#This Row],[RED]] &amp; "."),"") &amp; CONCATENATE(Tabela813[[#This Row],[C]],".",Tabela813[[#This Row],[O]],".",Tabela813[[#This Row],[E]],".",Tabela813[[#This Row],[D1]],".",Tabela813[[#This Row],[D2]],".",Tabela813[[#This Row],[D3]],".",Tabela813[[#This Row],[T]],".",Tabela813[[#This Row],[D4]]),"")</f>
        <v>7.3.9.0.00.0.0.00</v>
      </c>
      <c r="L2239" s="23" t="s">
        <v>2591</v>
      </c>
      <c r="M2239" s="20" t="str">
        <f t="shared" si="44"/>
        <v>S</v>
      </c>
      <c r="N2239" s="20">
        <f>IF(VALUE(Tabela813[[#This Row],[RED]]) &gt; 0,1,0) + IF(VALUE(J2239)&gt;0,8,IF(VALUE(I2239)&gt;0,7,IF(VALUE(H2239)&gt;0,6,IF(VALUE(G2239)&gt;0,5,IF(VALUE(F2239)&gt;0,4,IF(VALUE(E2239)&gt;0,3,IF(VALUE(D2239)&gt;0,2,1)))))))</f>
        <v>3</v>
      </c>
      <c r="O2239" s="22" t="s">
        <v>45</v>
      </c>
      <c r="P2239" s="1" t="s">
        <v>268</v>
      </c>
      <c r="Q2239" s="1"/>
      <c r="R2239" s="39"/>
      <c r="S2239" s="154" t="s">
        <v>158</v>
      </c>
      <c r="T2239" s="7" t="str">
        <f>Tabela813[[#This Row],[NR]]&amp;" - "&amp;Tabela813[[#This Row],[Especificação]]</f>
        <v>7.3.9.0.00.0.0.00 - Demais Receitas Patrimoniais - Intra OFSS</v>
      </c>
    </row>
    <row r="2240" spans="1:20" ht="30" x14ac:dyDescent="0.25">
      <c r="A2240" s="183"/>
      <c r="B2240" s="51"/>
      <c r="C2240" s="22" t="s">
        <v>1544</v>
      </c>
      <c r="D2240" s="22" t="s">
        <v>1538</v>
      </c>
      <c r="E2240" s="22" t="s">
        <v>1549</v>
      </c>
      <c r="F2240" s="22" t="s">
        <v>1549</v>
      </c>
      <c r="G2240" s="22" t="s">
        <v>1543</v>
      </c>
      <c r="H2240" s="22" t="s">
        <v>1540</v>
      </c>
      <c r="I2240" s="22" t="s">
        <v>1540</v>
      </c>
      <c r="J2240" s="22" t="s">
        <v>1543</v>
      </c>
      <c r="K2240" s="20" t="str">
        <f>IF(Tabela813[[#This Row],[C]]&lt;&gt;"",IF(Tabela813[[#This Row],[RED]]&lt;&gt;"",(Tabela813[[#This Row],[RED]] &amp; "."),"") &amp; CONCATENATE(Tabela813[[#This Row],[C]],".",Tabela813[[#This Row],[O]],".",Tabela813[[#This Row],[E]],".",Tabela813[[#This Row],[D1]],".",Tabela813[[#This Row],[D2]],".",Tabela813[[#This Row],[D3]],".",Tabela813[[#This Row],[T]],".",Tabela813[[#This Row],[D4]]),"")</f>
        <v>7.3.9.9.00.0.0.00</v>
      </c>
      <c r="L2240" s="23" t="s">
        <v>2592</v>
      </c>
      <c r="M2240" s="20" t="str">
        <f t="shared" si="44"/>
        <v>S</v>
      </c>
      <c r="N2240" s="20">
        <f>IF(VALUE(Tabela813[[#This Row],[RED]]) &gt; 0,1,0) + IF(VALUE(J2240)&gt;0,8,IF(VALUE(I2240)&gt;0,7,IF(VALUE(H2240)&gt;0,6,IF(VALUE(G2240)&gt;0,5,IF(VALUE(F2240)&gt;0,4,IF(VALUE(E2240)&gt;0,3,IF(VALUE(D2240)&gt;0,2,1)))))))</f>
        <v>4</v>
      </c>
      <c r="O2240" s="22" t="s">
        <v>45</v>
      </c>
      <c r="P2240" s="1" t="s">
        <v>268</v>
      </c>
      <c r="Q2240" s="1"/>
      <c r="R2240" s="39"/>
      <c r="S2240" s="154" t="s">
        <v>158</v>
      </c>
      <c r="T2240" s="7" t="str">
        <f>Tabela813[[#This Row],[NR]]&amp;" - "&amp;Tabela813[[#This Row],[Especificação]]</f>
        <v>7.3.9.9.00.0.0.00 - Outras Receitas Patrimoniais - Intra OFSS</v>
      </c>
    </row>
    <row r="2241" spans="1:20" ht="30" x14ac:dyDescent="0.25">
      <c r="A2241" s="183"/>
      <c r="B2241" s="51"/>
      <c r="C2241" s="22" t="s">
        <v>1544</v>
      </c>
      <c r="D2241" s="22" t="s">
        <v>1538</v>
      </c>
      <c r="E2241" s="22" t="s">
        <v>1549</v>
      </c>
      <c r="F2241" s="22" t="s">
        <v>1549</v>
      </c>
      <c r="G2241" s="22" t="s">
        <v>1553</v>
      </c>
      <c r="H2241" s="22" t="s">
        <v>1540</v>
      </c>
      <c r="I2241" s="22" t="s">
        <v>1540</v>
      </c>
      <c r="J2241" s="22" t="s">
        <v>1543</v>
      </c>
      <c r="K2241" s="20" t="str">
        <f>IF(Tabela813[[#This Row],[C]]&lt;&gt;"",IF(Tabela813[[#This Row],[RED]]&lt;&gt;"",(Tabela813[[#This Row],[RED]] &amp; "."),"") &amp; CONCATENATE(Tabela813[[#This Row],[C]],".",Tabela813[[#This Row],[O]],".",Tabela813[[#This Row],[E]],".",Tabela813[[#This Row],[D1]],".",Tabela813[[#This Row],[D2]],".",Tabela813[[#This Row],[D3]],".",Tabela813[[#This Row],[T]],".",Tabela813[[#This Row],[D4]]),"")</f>
        <v>7.3.9.9.99.0.0.00</v>
      </c>
      <c r="L2241" s="23" t="s">
        <v>2592</v>
      </c>
      <c r="M2241" s="20" t="str">
        <f t="shared" si="44"/>
        <v>S</v>
      </c>
      <c r="N2241" s="20">
        <f>IF(VALUE(Tabela813[[#This Row],[RED]]) &gt; 0,1,0) + IF(VALUE(J2241)&gt;0,8,IF(VALUE(I2241)&gt;0,7,IF(VALUE(H2241)&gt;0,6,IF(VALUE(G2241)&gt;0,5,IF(VALUE(F2241)&gt;0,4,IF(VALUE(E2241)&gt;0,3,IF(VALUE(D2241)&gt;0,2,1)))))))</f>
        <v>5</v>
      </c>
      <c r="O2241" s="22" t="s">
        <v>51</v>
      </c>
      <c r="P2241" s="1" t="s">
        <v>270</v>
      </c>
      <c r="Q2241" s="1"/>
      <c r="R2241" s="39"/>
      <c r="S2241" s="154" t="s">
        <v>158</v>
      </c>
      <c r="T2241" s="7" t="str">
        <f>Tabela813[[#This Row],[NR]]&amp;" - "&amp;Tabela813[[#This Row],[Especificação]]</f>
        <v>7.3.9.9.99.0.0.00 - Outras Receitas Patrimoniais - Intra OFSS</v>
      </c>
    </row>
    <row r="2242" spans="1:20" ht="30" x14ac:dyDescent="0.25">
      <c r="A2242" s="183"/>
      <c r="B2242" s="51"/>
      <c r="C2242" s="22" t="s">
        <v>1544</v>
      </c>
      <c r="D2242" s="22" t="s">
        <v>1538</v>
      </c>
      <c r="E2242" s="22" t="s">
        <v>1549</v>
      </c>
      <c r="F2242" s="22" t="s">
        <v>1549</v>
      </c>
      <c r="G2242" s="22" t="s">
        <v>1553</v>
      </c>
      <c r="H2242" s="22" t="s">
        <v>1540</v>
      </c>
      <c r="I2242" s="22" t="s">
        <v>1537</v>
      </c>
      <c r="J2242" s="22" t="s">
        <v>1543</v>
      </c>
      <c r="K2242" s="20" t="str">
        <f>IF(Tabela813[[#This Row],[C]]&lt;&gt;"",IF(Tabela813[[#This Row],[RED]]&lt;&gt;"",(Tabela813[[#This Row],[RED]] &amp; "."),"") &amp; CONCATENATE(Tabela813[[#This Row],[C]],".",Tabela813[[#This Row],[O]],".",Tabela813[[#This Row],[E]],".",Tabela813[[#This Row],[D1]],".",Tabela813[[#This Row],[D2]],".",Tabela813[[#This Row],[D3]],".",Tabela813[[#This Row],[T]],".",Tabela813[[#This Row],[D4]]),"")</f>
        <v>7.3.9.9.99.0.1.00</v>
      </c>
      <c r="L2242" s="23" t="s">
        <v>2593</v>
      </c>
      <c r="M2242" s="20" t="str">
        <f t="shared" si="44"/>
        <v>A</v>
      </c>
      <c r="N2242" s="20">
        <f>IF(VALUE(Tabela813[[#This Row],[RED]]) &gt; 0,1,0) + IF(VALUE(J2242)&gt;0,8,IF(VALUE(I2242)&gt;0,7,IF(VALUE(H2242)&gt;0,6,IF(VALUE(G2242)&gt;0,5,IF(VALUE(F2242)&gt;0,4,IF(VALUE(E2242)&gt;0,3,IF(VALUE(D2242)&gt;0,2,1)))))))</f>
        <v>7</v>
      </c>
      <c r="O2242" s="22" t="s">
        <v>51</v>
      </c>
      <c r="P2242" s="1" t="s">
        <v>270</v>
      </c>
      <c r="Q2242" s="1"/>
      <c r="R2242" s="39"/>
      <c r="S2242" s="154" t="s">
        <v>158</v>
      </c>
      <c r="T2242" s="7" t="str">
        <f>Tabela813[[#This Row],[NR]]&amp;" - "&amp;Tabela813[[#This Row],[Especificação]]</f>
        <v>7.3.9.9.99.0.1.00 - Outras Receitas Patrimoniais - Principal - Intra OFSS</v>
      </c>
    </row>
    <row r="2243" spans="1:20" ht="30" x14ac:dyDescent="0.25">
      <c r="A2243" s="183"/>
      <c r="B2243" s="51"/>
      <c r="C2243" s="22" t="s">
        <v>1544</v>
      </c>
      <c r="D2243" s="22" t="s">
        <v>1538</v>
      </c>
      <c r="E2243" s="22" t="s">
        <v>1549</v>
      </c>
      <c r="F2243" s="22" t="s">
        <v>1549</v>
      </c>
      <c r="G2243" s="22" t="s">
        <v>1553</v>
      </c>
      <c r="H2243" s="22" t="s">
        <v>1540</v>
      </c>
      <c r="I2243" s="22" t="s">
        <v>1546</v>
      </c>
      <c r="J2243" s="22" t="s">
        <v>1543</v>
      </c>
      <c r="K2243" s="20" t="str">
        <f>IF(Tabela813[[#This Row],[C]]&lt;&gt;"",IF(Tabela813[[#This Row],[RED]]&lt;&gt;"",(Tabela813[[#This Row],[RED]] &amp; "."),"") &amp; CONCATENATE(Tabela813[[#This Row],[C]],".",Tabela813[[#This Row],[O]],".",Tabela813[[#This Row],[E]],".",Tabela813[[#This Row],[D1]],".",Tabela813[[#This Row],[D2]],".",Tabela813[[#This Row],[D3]],".",Tabela813[[#This Row],[T]],".",Tabela813[[#This Row],[D4]]),"")</f>
        <v>7.3.9.9.99.0.2.00</v>
      </c>
      <c r="L2243" s="23" t="s">
        <v>2594</v>
      </c>
      <c r="M2243" s="20" t="str">
        <f t="shared" si="44"/>
        <v>A</v>
      </c>
      <c r="N2243" s="20">
        <f>IF(VALUE(Tabela813[[#This Row],[RED]]) &gt; 0,1,0) + IF(VALUE(J2243)&gt;0,8,IF(VALUE(I2243)&gt;0,7,IF(VALUE(H2243)&gt;0,6,IF(VALUE(G2243)&gt;0,5,IF(VALUE(F2243)&gt;0,4,IF(VALUE(E2243)&gt;0,3,IF(VALUE(D2243)&gt;0,2,1)))))))</f>
        <v>7</v>
      </c>
      <c r="O2243" s="22" t="s">
        <v>51</v>
      </c>
      <c r="P2243" s="1" t="s">
        <v>270</v>
      </c>
      <c r="Q2243" s="1"/>
      <c r="R2243" s="39"/>
      <c r="S2243" s="154" t="s">
        <v>158</v>
      </c>
      <c r="T2243" s="7" t="str">
        <f>Tabela813[[#This Row],[NR]]&amp;" - "&amp;Tabela813[[#This Row],[Especificação]]</f>
        <v>7.3.9.9.99.0.2.00 - Outras Receitas Patrimoniais - Multas e Juros de Mora - Intra OFSS</v>
      </c>
    </row>
    <row r="2244" spans="1:20" ht="30" x14ac:dyDescent="0.25">
      <c r="A2244" s="179"/>
      <c r="B2244" s="51"/>
      <c r="C2244" s="22" t="s">
        <v>1544</v>
      </c>
      <c r="D2244" s="22" t="s">
        <v>1538</v>
      </c>
      <c r="E2244" s="22" t="s">
        <v>1549</v>
      </c>
      <c r="F2244" s="22" t="s">
        <v>1549</v>
      </c>
      <c r="G2244" s="22" t="s">
        <v>1553</v>
      </c>
      <c r="H2244" s="22" t="s">
        <v>1540</v>
      </c>
      <c r="I2244" s="22" t="s">
        <v>1538</v>
      </c>
      <c r="J2244" s="22" t="s">
        <v>1543</v>
      </c>
      <c r="K2244" s="20" t="str">
        <f>IF(Tabela813[[#This Row],[C]]&lt;&gt;"",IF(Tabela813[[#This Row],[RED]]&lt;&gt;"",(Tabela813[[#This Row],[RED]] &amp; "."),"") &amp; CONCATENATE(Tabela813[[#This Row],[C]],".",Tabela813[[#This Row],[O]],".",Tabela813[[#This Row],[E]],".",Tabela813[[#This Row],[D1]],".",Tabela813[[#This Row],[D2]],".",Tabela813[[#This Row],[D3]],".",Tabela813[[#This Row],[T]],".",Tabela813[[#This Row],[D4]]),"")</f>
        <v>7.3.9.9.99.0.3.00</v>
      </c>
      <c r="L2244" s="23" t="s">
        <v>2595</v>
      </c>
      <c r="M2244" s="20" t="str">
        <f t="shared" si="44"/>
        <v>A</v>
      </c>
      <c r="N2244" s="20">
        <f>IF(VALUE(Tabela813[[#This Row],[RED]]) &gt; 0,1,0) + IF(VALUE(J2244)&gt;0,8,IF(VALUE(I2244)&gt;0,7,IF(VALUE(H2244)&gt;0,6,IF(VALUE(G2244)&gt;0,5,IF(VALUE(F2244)&gt;0,4,IF(VALUE(E2244)&gt;0,3,IF(VALUE(D2244)&gt;0,2,1)))))))</f>
        <v>7</v>
      </c>
      <c r="O2244" s="22" t="s">
        <v>51</v>
      </c>
      <c r="P2244" s="1" t="s">
        <v>270</v>
      </c>
      <c r="Q2244" s="1"/>
      <c r="R2244" s="39"/>
      <c r="S2244" s="154" t="s">
        <v>158</v>
      </c>
      <c r="T2244" s="7" t="str">
        <f>Tabela813[[#This Row],[NR]]&amp;" - "&amp;Tabela813[[#This Row],[Especificação]]</f>
        <v>7.3.9.9.99.0.3.00 - Outras Receitas Patrimoniais - Dívida Ativa - Intra OFSS</v>
      </c>
    </row>
    <row r="2245" spans="1:20" ht="30" x14ac:dyDescent="0.25">
      <c r="A2245" s="179"/>
      <c r="B2245" s="51"/>
      <c r="C2245" s="22" t="s">
        <v>1544</v>
      </c>
      <c r="D2245" s="22" t="s">
        <v>1538</v>
      </c>
      <c r="E2245" s="22" t="s">
        <v>1549</v>
      </c>
      <c r="F2245" s="22" t="s">
        <v>1549</v>
      </c>
      <c r="G2245" s="22" t="s">
        <v>1553</v>
      </c>
      <c r="H2245" s="22" t="s">
        <v>1540</v>
      </c>
      <c r="I2245" s="22" t="s">
        <v>1547</v>
      </c>
      <c r="J2245" s="22" t="s">
        <v>1543</v>
      </c>
      <c r="K2245" s="20" t="str">
        <f>IF(Tabela813[[#This Row],[C]]&lt;&gt;"",IF(Tabela813[[#This Row],[RED]]&lt;&gt;"",(Tabela813[[#This Row],[RED]] &amp; "."),"") &amp; CONCATENATE(Tabela813[[#This Row],[C]],".",Tabela813[[#This Row],[O]],".",Tabela813[[#This Row],[E]],".",Tabela813[[#This Row],[D1]],".",Tabela813[[#This Row],[D2]],".",Tabela813[[#This Row],[D3]],".",Tabela813[[#This Row],[T]],".",Tabela813[[#This Row],[D4]]),"")</f>
        <v>7.3.9.9.99.0.4.00</v>
      </c>
      <c r="L2245" s="23" t="s">
        <v>2596</v>
      </c>
      <c r="M2245" s="20" t="str">
        <f t="shared" si="44"/>
        <v>A</v>
      </c>
      <c r="N2245" s="20">
        <f>IF(VALUE(Tabela813[[#This Row],[RED]]) &gt; 0,1,0) + IF(VALUE(J2245)&gt;0,8,IF(VALUE(I2245)&gt;0,7,IF(VALUE(H2245)&gt;0,6,IF(VALUE(G2245)&gt;0,5,IF(VALUE(F2245)&gt;0,4,IF(VALUE(E2245)&gt;0,3,IF(VALUE(D2245)&gt;0,2,1)))))))</f>
        <v>7</v>
      </c>
      <c r="O2245" s="22" t="s">
        <v>51</v>
      </c>
      <c r="P2245" s="1" t="s">
        <v>270</v>
      </c>
      <c r="Q2245" s="1"/>
      <c r="R2245" s="39"/>
      <c r="S2245" s="154" t="s">
        <v>158</v>
      </c>
      <c r="T2245" s="7" t="str">
        <f>Tabela813[[#This Row],[NR]]&amp;" - "&amp;Tabela813[[#This Row],[Especificação]]</f>
        <v>7.3.9.9.99.0.4.00 - Outras Receitas Patrimoniais - Dívida Ativa - Multas e Juros de Mora da Dívida Ativa - Intra OFSS</v>
      </c>
    </row>
    <row r="2246" spans="1:20" ht="30" x14ac:dyDescent="0.25">
      <c r="A2246" s="179"/>
      <c r="B2246" s="51"/>
      <c r="C2246" s="22" t="s">
        <v>1544</v>
      </c>
      <c r="D2246" s="22" t="s">
        <v>1538</v>
      </c>
      <c r="E2246" s="22" t="s">
        <v>1549</v>
      </c>
      <c r="F2246" s="22" t="s">
        <v>1549</v>
      </c>
      <c r="G2246" s="22" t="s">
        <v>1553</v>
      </c>
      <c r="H2246" s="22" t="s">
        <v>1540</v>
      </c>
      <c r="I2246" s="22" t="s">
        <v>1548</v>
      </c>
      <c r="J2246" s="22" t="s">
        <v>1543</v>
      </c>
      <c r="K2246" s="20" t="str">
        <f>IF(Tabela813[[#This Row],[C]]&lt;&gt;"",IF(Tabela813[[#This Row],[RED]]&lt;&gt;"",(Tabela813[[#This Row],[RED]] &amp; "."),"") &amp; CONCATENATE(Tabela813[[#This Row],[C]],".",Tabela813[[#This Row],[O]],".",Tabela813[[#This Row],[E]],".",Tabela813[[#This Row],[D1]],".",Tabela813[[#This Row],[D2]],".",Tabela813[[#This Row],[D3]],".",Tabela813[[#This Row],[T]],".",Tabela813[[#This Row],[D4]]),"")</f>
        <v>7.3.9.9.99.0.5.00</v>
      </c>
      <c r="L2246" s="23" t="s">
        <v>2597</v>
      </c>
      <c r="M2246" s="20" t="str">
        <f t="shared" si="44"/>
        <v>A</v>
      </c>
      <c r="N2246" s="20">
        <f>IF(VALUE(Tabela813[[#This Row],[RED]]) &gt; 0,1,0) + IF(VALUE(J2246)&gt;0,8,IF(VALUE(I2246)&gt;0,7,IF(VALUE(H2246)&gt;0,6,IF(VALUE(G2246)&gt;0,5,IF(VALUE(F2246)&gt;0,4,IF(VALUE(E2246)&gt;0,3,IF(VALUE(D2246)&gt;0,2,1)))))))</f>
        <v>7</v>
      </c>
      <c r="O2246" s="22" t="s">
        <v>51</v>
      </c>
      <c r="P2246" s="1" t="s">
        <v>270</v>
      </c>
      <c r="Q2246" s="1"/>
      <c r="R2246" s="39"/>
      <c r="S2246" s="154" t="s">
        <v>158</v>
      </c>
      <c r="T2246" s="7" t="str">
        <f>Tabela813[[#This Row],[NR]]&amp;" - "&amp;Tabela813[[#This Row],[Especificação]]</f>
        <v>7.3.9.9.99.0.5.00 - Outras Receitas Patrimoniais - Multas - Intra OFSS</v>
      </c>
    </row>
    <row r="2247" spans="1:20" ht="30" x14ac:dyDescent="0.25">
      <c r="A2247" s="179"/>
      <c r="B2247" s="51"/>
      <c r="C2247" s="22" t="s">
        <v>1544</v>
      </c>
      <c r="D2247" s="22" t="s">
        <v>1538</v>
      </c>
      <c r="E2247" s="22" t="s">
        <v>1549</v>
      </c>
      <c r="F2247" s="22" t="s">
        <v>1549</v>
      </c>
      <c r="G2247" s="22" t="s">
        <v>1553</v>
      </c>
      <c r="H2247" s="22" t="s">
        <v>1540</v>
      </c>
      <c r="I2247" s="22" t="s">
        <v>1542</v>
      </c>
      <c r="J2247" s="22" t="s">
        <v>1543</v>
      </c>
      <c r="K2247" s="20" t="str">
        <f>IF(Tabela813[[#This Row],[C]]&lt;&gt;"",IF(Tabela813[[#This Row],[RED]]&lt;&gt;"",(Tabela813[[#This Row],[RED]] &amp; "."),"") &amp; CONCATENATE(Tabela813[[#This Row],[C]],".",Tabela813[[#This Row],[O]],".",Tabela813[[#This Row],[E]],".",Tabela813[[#This Row],[D1]],".",Tabela813[[#This Row],[D2]],".",Tabela813[[#This Row],[D3]],".",Tabela813[[#This Row],[T]],".",Tabela813[[#This Row],[D4]]),"")</f>
        <v>7.3.9.9.99.0.6.00</v>
      </c>
      <c r="L2247" s="23" t="s">
        <v>2598</v>
      </c>
      <c r="M2247" s="20" t="str">
        <f t="shared" si="44"/>
        <v>A</v>
      </c>
      <c r="N2247" s="20">
        <f>IF(VALUE(Tabela813[[#This Row],[RED]]) &gt; 0,1,0) + IF(VALUE(J2247)&gt;0,8,IF(VALUE(I2247)&gt;0,7,IF(VALUE(H2247)&gt;0,6,IF(VALUE(G2247)&gt;0,5,IF(VALUE(F2247)&gt;0,4,IF(VALUE(E2247)&gt;0,3,IF(VALUE(D2247)&gt;0,2,1)))))))</f>
        <v>7</v>
      </c>
      <c r="O2247" s="22" t="s">
        <v>51</v>
      </c>
      <c r="P2247" s="1" t="s">
        <v>270</v>
      </c>
      <c r="Q2247" s="1"/>
      <c r="R2247" s="39"/>
      <c r="S2247" s="154" t="s">
        <v>158</v>
      </c>
      <c r="T2247" s="7" t="str">
        <f>Tabela813[[#This Row],[NR]]&amp;" - "&amp;Tabela813[[#This Row],[Especificação]]</f>
        <v>7.3.9.9.99.0.6.00 - Outras Receitas Patrimoniais - Juros de Mora - Intra OFSS</v>
      </c>
    </row>
    <row r="2248" spans="1:20" ht="30" x14ac:dyDescent="0.25">
      <c r="A2248" s="179"/>
      <c r="B2248" s="51"/>
      <c r="C2248" s="22" t="s">
        <v>1544</v>
      </c>
      <c r="D2248" s="22" t="s">
        <v>1538</v>
      </c>
      <c r="E2248" s="22" t="s">
        <v>1549</v>
      </c>
      <c r="F2248" s="22" t="s">
        <v>1549</v>
      </c>
      <c r="G2248" s="22" t="s">
        <v>1553</v>
      </c>
      <c r="H2248" s="22" t="s">
        <v>1540</v>
      </c>
      <c r="I2248" s="22" t="s">
        <v>1544</v>
      </c>
      <c r="J2248" s="22" t="s">
        <v>1543</v>
      </c>
      <c r="K2248" s="20" t="str">
        <f>IF(Tabela813[[#This Row],[C]]&lt;&gt;"",IF(Tabela813[[#This Row],[RED]]&lt;&gt;"",(Tabela813[[#This Row],[RED]] &amp; "."),"") &amp; CONCATENATE(Tabela813[[#This Row],[C]],".",Tabela813[[#This Row],[O]],".",Tabela813[[#This Row],[E]],".",Tabela813[[#This Row],[D1]],".",Tabela813[[#This Row],[D2]],".",Tabela813[[#This Row],[D3]],".",Tabela813[[#This Row],[T]],".",Tabela813[[#This Row],[D4]]),"")</f>
        <v>7.3.9.9.99.0.7.00</v>
      </c>
      <c r="L2248" s="23" t="s">
        <v>2599</v>
      </c>
      <c r="M2248" s="20" t="str">
        <f t="shared" si="44"/>
        <v>A</v>
      </c>
      <c r="N2248" s="20">
        <f>IF(VALUE(Tabela813[[#This Row],[RED]]) &gt; 0,1,0) + IF(VALUE(J2248)&gt;0,8,IF(VALUE(I2248)&gt;0,7,IF(VALUE(H2248)&gt;0,6,IF(VALUE(G2248)&gt;0,5,IF(VALUE(F2248)&gt;0,4,IF(VALUE(E2248)&gt;0,3,IF(VALUE(D2248)&gt;0,2,1)))))))</f>
        <v>7</v>
      </c>
      <c r="O2248" s="22" t="s">
        <v>51</v>
      </c>
      <c r="P2248" s="1" t="s">
        <v>270</v>
      </c>
      <c r="Q2248" s="1"/>
      <c r="R2248" s="39"/>
      <c r="S2248" s="154" t="s">
        <v>158</v>
      </c>
      <c r="T2248" s="7" t="str">
        <f>Tabela813[[#This Row],[NR]]&amp;" - "&amp;Tabela813[[#This Row],[Especificação]]</f>
        <v>7.3.9.9.99.0.7.00 - Outras Receitas Patrimoniais - Dívida Ativa - Multas da Dívida Ativa - Intra OFSS</v>
      </c>
    </row>
    <row r="2249" spans="1:20" ht="30" x14ac:dyDescent="0.25">
      <c r="A2249" s="179"/>
      <c r="B2249" s="51"/>
      <c r="C2249" s="22" t="s">
        <v>1544</v>
      </c>
      <c r="D2249" s="22" t="s">
        <v>1538</v>
      </c>
      <c r="E2249" s="22" t="s">
        <v>1549</v>
      </c>
      <c r="F2249" s="22" t="s">
        <v>1549</v>
      </c>
      <c r="G2249" s="22" t="s">
        <v>1553</v>
      </c>
      <c r="H2249" s="22" t="s">
        <v>1540</v>
      </c>
      <c r="I2249" s="22" t="s">
        <v>1545</v>
      </c>
      <c r="J2249" s="22" t="s">
        <v>1543</v>
      </c>
      <c r="K2249" s="20" t="str">
        <f>IF(Tabela813[[#This Row],[C]]&lt;&gt;"",IF(Tabela813[[#This Row],[RED]]&lt;&gt;"",(Tabela813[[#This Row],[RED]] &amp; "."),"") &amp; CONCATENATE(Tabela813[[#This Row],[C]],".",Tabela813[[#This Row],[O]],".",Tabela813[[#This Row],[E]],".",Tabela813[[#This Row],[D1]],".",Tabela813[[#This Row],[D2]],".",Tabela813[[#This Row],[D3]],".",Tabela813[[#This Row],[T]],".",Tabela813[[#This Row],[D4]]),"")</f>
        <v>7.3.9.9.99.0.8.00</v>
      </c>
      <c r="L2249" s="23" t="s">
        <v>2600</v>
      </c>
      <c r="M2249" s="20" t="str">
        <f t="shared" si="44"/>
        <v>A</v>
      </c>
      <c r="N2249" s="20">
        <f>IF(VALUE(Tabela813[[#This Row],[RED]]) &gt; 0,1,0) + IF(VALUE(J2249)&gt;0,8,IF(VALUE(I2249)&gt;0,7,IF(VALUE(H2249)&gt;0,6,IF(VALUE(G2249)&gt;0,5,IF(VALUE(F2249)&gt;0,4,IF(VALUE(E2249)&gt;0,3,IF(VALUE(D2249)&gt;0,2,1)))))))</f>
        <v>7</v>
      </c>
      <c r="O2249" s="22" t="s">
        <v>51</v>
      </c>
      <c r="P2249" s="1" t="s">
        <v>270</v>
      </c>
      <c r="Q2249" s="1"/>
      <c r="R2249" s="39"/>
      <c r="S2249" s="154" t="s">
        <v>158</v>
      </c>
      <c r="T2249" s="7" t="str">
        <f>Tabela813[[#This Row],[NR]]&amp;" - "&amp;Tabela813[[#This Row],[Especificação]]</f>
        <v>7.3.9.9.99.0.8.00 - Outras Receitas Patrimoniais - Juros de Mora da Dívida Ativa - Intra OFSS</v>
      </c>
    </row>
    <row r="2250" spans="1:20" ht="30" x14ac:dyDescent="0.25">
      <c r="A2250" s="179"/>
      <c r="B2250" s="51"/>
      <c r="C2250" s="22" t="s">
        <v>1544</v>
      </c>
      <c r="D2250" s="22" t="s">
        <v>1547</v>
      </c>
      <c r="E2250" s="22" t="s">
        <v>1540</v>
      </c>
      <c r="F2250" s="22" t="s">
        <v>1540</v>
      </c>
      <c r="G2250" s="22" t="s">
        <v>1543</v>
      </c>
      <c r="H2250" s="22" t="s">
        <v>1540</v>
      </c>
      <c r="I2250" s="22" t="s">
        <v>1540</v>
      </c>
      <c r="J2250" s="22" t="s">
        <v>1543</v>
      </c>
      <c r="K2250" s="20" t="str">
        <f>IF(Tabela813[[#This Row],[C]]&lt;&gt;"",IF(Tabela813[[#This Row],[RED]]&lt;&gt;"",(Tabela813[[#This Row],[RED]] &amp; "."),"") &amp; CONCATENATE(Tabela813[[#This Row],[C]],".",Tabela813[[#This Row],[O]],".",Tabela813[[#This Row],[E]],".",Tabela813[[#This Row],[D1]],".",Tabela813[[#This Row],[D2]],".",Tabela813[[#This Row],[D3]],".",Tabela813[[#This Row],[T]],".",Tabela813[[#This Row],[D4]]),"")</f>
        <v>7.4.0.0.00.0.0.00</v>
      </c>
      <c r="L2250" s="23" t="s">
        <v>2601</v>
      </c>
      <c r="M2250" s="20" t="str">
        <f t="shared" si="44"/>
        <v>S</v>
      </c>
      <c r="N2250" s="20">
        <f>IF(VALUE(Tabela813[[#This Row],[RED]]) &gt; 0,1,0) + IF(VALUE(J2250)&gt;0,8,IF(VALUE(I2250)&gt;0,7,IF(VALUE(H2250)&gt;0,6,IF(VALUE(G2250)&gt;0,5,IF(VALUE(F2250)&gt;0,4,IF(VALUE(E2250)&gt;0,3,IF(VALUE(D2250)&gt;0,2,1)))))))</f>
        <v>2</v>
      </c>
      <c r="O2250" s="22" t="s">
        <v>45</v>
      </c>
      <c r="P2250" s="1" t="s">
        <v>272</v>
      </c>
      <c r="Q2250" s="1"/>
      <c r="R2250" s="39"/>
      <c r="S2250" s="154" t="s">
        <v>158</v>
      </c>
      <c r="T2250" s="7" t="str">
        <f>Tabela813[[#This Row],[NR]]&amp;" - "&amp;Tabela813[[#This Row],[Especificação]]</f>
        <v>7.4.0.0.00.0.0.00 - Receita Agropecuária - Intra OFSS</v>
      </c>
    </row>
    <row r="2251" spans="1:20" ht="30" x14ac:dyDescent="0.25">
      <c r="A2251" s="179"/>
      <c r="B2251" s="51"/>
      <c r="C2251" s="22" t="s">
        <v>1544</v>
      </c>
      <c r="D2251" s="22" t="s">
        <v>1547</v>
      </c>
      <c r="E2251" s="22" t="s">
        <v>1537</v>
      </c>
      <c r="F2251" s="22" t="s">
        <v>1540</v>
      </c>
      <c r="G2251" s="22" t="s">
        <v>1543</v>
      </c>
      <c r="H2251" s="22" t="s">
        <v>1540</v>
      </c>
      <c r="I2251" s="22" t="s">
        <v>1540</v>
      </c>
      <c r="J2251" s="22" t="s">
        <v>1543</v>
      </c>
      <c r="K2251" s="20" t="str">
        <f>IF(Tabela813[[#This Row],[C]]&lt;&gt;"",IF(Tabela813[[#This Row],[RED]]&lt;&gt;"",(Tabela813[[#This Row],[RED]] &amp; "."),"") &amp; CONCATENATE(Tabela813[[#This Row],[C]],".",Tabela813[[#This Row],[O]],".",Tabela813[[#This Row],[E]],".",Tabela813[[#This Row],[D1]],".",Tabela813[[#This Row],[D2]],".",Tabela813[[#This Row],[D3]],".",Tabela813[[#This Row],[T]],".",Tabela813[[#This Row],[D4]]),"")</f>
        <v>7.4.1.0.00.0.0.00</v>
      </c>
      <c r="L2251" s="23" t="s">
        <v>2601</v>
      </c>
      <c r="M2251" s="20" t="str">
        <f t="shared" si="44"/>
        <v>S</v>
      </c>
      <c r="N2251" s="20">
        <f>IF(VALUE(Tabela813[[#This Row],[RED]]) &gt; 0,1,0) + IF(VALUE(J2251)&gt;0,8,IF(VALUE(I2251)&gt;0,7,IF(VALUE(H2251)&gt;0,6,IF(VALUE(G2251)&gt;0,5,IF(VALUE(F2251)&gt;0,4,IF(VALUE(E2251)&gt;0,3,IF(VALUE(D2251)&gt;0,2,1)))))))</f>
        <v>3</v>
      </c>
      <c r="O2251" s="22" t="s">
        <v>45</v>
      </c>
      <c r="P2251" s="1" t="s">
        <v>272</v>
      </c>
      <c r="Q2251" s="1"/>
      <c r="R2251" s="39"/>
      <c r="S2251" s="154" t="s">
        <v>158</v>
      </c>
      <c r="T2251" s="7" t="str">
        <f>Tabela813[[#This Row],[NR]]&amp;" - "&amp;Tabela813[[#This Row],[Especificação]]</f>
        <v>7.4.1.0.00.0.0.00 - Receita Agropecuária - Intra OFSS</v>
      </c>
    </row>
    <row r="2252" spans="1:20" ht="30" x14ac:dyDescent="0.25">
      <c r="A2252" s="179"/>
      <c r="B2252" s="51"/>
      <c r="C2252" s="22" t="s">
        <v>1544</v>
      </c>
      <c r="D2252" s="22" t="s">
        <v>1547</v>
      </c>
      <c r="E2252" s="22" t="s">
        <v>1537</v>
      </c>
      <c r="F2252" s="22" t="s">
        <v>1537</v>
      </c>
      <c r="G2252" s="22" t="s">
        <v>1543</v>
      </c>
      <c r="H2252" s="22" t="s">
        <v>1540</v>
      </c>
      <c r="I2252" s="22" t="s">
        <v>1540</v>
      </c>
      <c r="J2252" s="22" t="s">
        <v>1543</v>
      </c>
      <c r="K2252" s="20" t="str">
        <f>IF(Tabela813[[#This Row],[C]]&lt;&gt;"",IF(Tabela813[[#This Row],[RED]]&lt;&gt;"",(Tabela813[[#This Row],[RED]] &amp; "."),"") &amp; CONCATENATE(Tabela813[[#This Row],[C]],".",Tabela813[[#This Row],[O]],".",Tabela813[[#This Row],[E]],".",Tabela813[[#This Row],[D1]],".",Tabela813[[#This Row],[D2]],".",Tabela813[[#This Row],[D3]],".",Tabela813[[#This Row],[T]],".",Tabela813[[#This Row],[D4]]),"")</f>
        <v>7.4.1.1.00.0.0.00</v>
      </c>
      <c r="L2252" s="23" t="s">
        <v>2601</v>
      </c>
      <c r="M2252" s="20" t="str">
        <f t="shared" si="44"/>
        <v>S</v>
      </c>
      <c r="N2252" s="20">
        <f>IF(VALUE(Tabela813[[#This Row],[RED]]) &gt; 0,1,0) + IF(VALUE(J2252)&gt;0,8,IF(VALUE(I2252)&gt;0,7,IF(VALUE(H2252)&gt;0,6,IF(VALUE(G2252)&gt;0,5,IF(VALUE(F2252)&gt;0,4,IF(VALUE(E2252)&gt;0,3,IF(VALUE(D2252)&gt;0,2,1)))))))</f>
        <v>4</v>
      </c>
      <c r="O2252" s="22" t="s">
        <v>45</v>
      </c>
      <c r="P2252" s="1" t="s">
        <v>272</v>
      </c>
      <c r="Q2252" s="1"/>
      <c r="R2252" s="39"/>
      <c r="S2252" s="154" t="s">
        <v>158</v>
      </c>
      <c r="T2252" s="7" t="str">
        <f>Tabela813[[#This Row],[NR]]&amp;" - "&amp;Tabela813[[#This Row],[Especificação]]</f>
        <v>7.4.1.1.00.0.0.00 - Receita Agropecuária - Intra OFSS</v>
      </c>
    </row>
    <row r="2253" spans="1:20" ht="60" x14ac:dyDescent="0.25">
      <c r="A2253" s="179"/>
      <c r="B2253" s="51"/>
      <c r="C2253" s="22" t="s">
        <v>1544</v>
      </c>
      <c r="D2253" s="22" t="s">
        <v>1547</v>
      </c>
      <c r="E2253" s="22" t="s">
        <v>1537</v>
      </c>
      <c r="F2253" s="22" t="s">
        <v>1537</v>
      </c>
      <c r="G2253" s="22" t="s">
        <v>1539</v>
      </c>
      <c r="H2253" s="22" t="s">
        <v>1540</v>
      </c>
      <c r="I2253" s="22" t="s">
        <v>1540</v>
      </c>
      <c r="J2253" s="22" t="s">
        <v>1543</v>
      </c>
      <c r="K2253" s="20" t="str">
        <f>IF(Tabela813[[#This Row],[C]]&lt;&gt;"",IF(Tabela813[[#This Row],[RED]]&lt;&gt;"",(Tabela813[[#This Row],[RED]] &amp; "."),"") &amp; CONCATENATE(Tabela813[[#This Row],[C]],".",Tabela813[[#This Row],[O]],".",Tabela813[[#This Row],[E]],".",Tabela813[[#This Row],[D1]],".",Tabela813[[#This Row],[D2]],".",Tabela813[[#This Row],[D3]],".",Tabela813[[#This Row],[T]],".",Tabela813[[#This Row],[D4]]),"")</f>
        <v>7.4.1.1.01.0.0.00</v>
      </c>
      <c r="L2253" s="23" t="s">
        <v>2601</v>
      </c>
      <c r="M2253" s="20" t="str">
        <f t="shared" si="44"/>
        <v>S</v>
      </c>
      <c r="N2253" s="20">
        <f>IF(VALUE(Tabela813[[#This Row],[RED]]) &gt; 0,1,0) + IF(VALUE(J2253)&gt;0,8,IF(VALUE(I2253)&gt;0,7,IF(VALUE(H2253)&gt;0,6,IF(VALUE(G2253)&gt;0,5,IF(VALUE(F2253)&gt;0,4,IF(VALUE(E2253)&gt;0,3,IF(VALUE(D2253)&gt;0,2,1)))))))</f>
        <v>5</v>
      </c>
      <c r="O2253" s="22" t="s">
        <v>51</v>
      </c>
      <c r="P2253" s="1" t="s">
        <v>273</v>
      </c>
      <c r="Q2253" s="1"/>
      <c r="R2253" s="39"/>
      <c r="S2253" s="154" t="s">
        <v>158</v>
      </c>
      <c r="T2253" s="7" t="str">
        <f>Tabela813[[#This Row],[NR]]&amp;" - "&amp;Tabela813[[#This Row],[Especificação]]</f>
        <v>7.4.1.1.01.0.0.00 - Receita Agropecuária - Intra OFSS</v>
      </c>
    </row>
    <row r="2254" spans="1:20" ht="60" x14ac:dyDescent="0.25">
      <c r="A2254" s="179"/>
      <c r="B2254" s="51"/>
      <c r="C2254" s="22" t="s">
        <v>1544</v>
      </c>
      <c r="D2254" s="22" t="s">
        <v>1547</v>
      </c>
      <c r="E2254" s="22" t="s">
        <v>1537</v>
      </c>
      <c r="F2254" s="22" t="s">
        <v>1537</v>
      </c>
      <c r="G2254" s="22" t="s">
        <v>1539</v>
      </c>
      <c r="H2254" s="22" t="s">
        <v>1540</v>
      </c>
      <c r="I2254" s="22" t="s">
        <v>1537</v>
      </c>
      <c r="J2254" s="22" t="s">
        <v>1543</v>
      </c>
      <c r="K2254" s="20" t="str">
        <f>IF(Tabela813[[#This Row],[C]]&lt;&gt;"",IF(Tabela813[[#This Row],[RED]]&lt;&gt;"",(Tabela813[[#This Row],[RED]] &amp; "."),"") &amp; CONCATENATE(Tabela813[[#This Row],[C]],".",Tabela813[[#This Row],[O]],".",Tabela813[[#This Row],[E]],".",Tabela813[[#This Row],[D1]],".",Tabela813[[#This Row],[D2]],".",Tabela813[[#This Row],[D3]],".",Tabela813[[#This Row],[T]],".",Tabela813[[#This Row],[D4]]),"")</f>
        <v>7.4.1.1.01.0.1.00</v>
      </c>
      <c r="L2254" s="23" t="s">
        <v>2602</v>
      </c>
      <c r="M2254" s="20" t="str">
        <f t="shared" si="44"/>
        <v>A</v>
      </c>
      <c r="N2254" s="20">
        <f>IF(VALUE(Tabela813[[#This Row],[RED]]) &gt; 0,1,0) + IF(VALUE(J2254)&gt;0,8,IF(VALUE(I2254)&gt;0,7,IF(VALUE(H2254)&gt;0,6,IF(VALUE(G2254)&gt;0,5,IF(VALUE(F2254)&gt;0,4,IF(VALUE(E2254)&gt;0,3,IF(VALUE(D2254)&gt;0,2,1)))))))</f>
        <v>7</v>
      </c>
      <c r="O2254" s="22" t="s">
        <v>51</v>
      </c>
      <c r="P2254" s="1" t="s">
        <v>273</v>
      </c>
      <c r="Q2254" s="1"/>
      <c r="R2254" s="39"/>
      <c r="S2254" s="154" t="s">
        <v>158</v>
      </c>
      <c r="T2254" s="7" t="str">
        <f>Tabela813[[#This Row],[NR]]&amp;" - "&amp;Tabela813[[#This Row],[Especificação]]</f>
        <v>7.4.1.1.01.0.1.00 - Receita Agropecuária - Principal - Intra OFSS</v>
      </c>
    </row>
    <row r="2255" spans="1:20" ht="60" x14ac:dyDescent="0.25">
      <c r="A2255" s="179"/>
      <c r="B2255" s="51"/>
      <c r="C2255" s="22" t="s">
        <v>1544</v>
      </c>
      <c r="D2255" s="22" t="s">
        <v>1547</v>
      </c>
      <c r="E2255" s="22" t="s">
        <v>1537</v>
      </c>
      <c r="F2255" s="22" t="s">
        <v>1537</v>
      </c>
      <c r="G2255" s="22" t="s">
        <v>1539</v>
      </c>
      <c r="H2255" s="22" t="s">
        <v>1540</v>
      </c>
      <c r="I2255" s="22" t="s">
        <v>1546</v>
      </c>
      <c r="J2255" s="22" t="s">
        <v>1543</v>
      </c>
      <c r="K2255" s="20" t="str">
        <f>IF(Tabela813[[#This Row],[C]]&lt;&gt;"",IF(Tabela813[[#This Row],[RED]]&lt;&gt;"",(Tabela813[[#This Row],[RED]] &amp; "."),"") &amp; CONCATENATE(Tabela813[[#This Row],[C]],".",Tabela813[[#This Row],[O]],".",Tabela813[[#This Row],[E]],".",Tabela813[[#This Row],[D1]],".",Tabela813[[#This Row],[D2]],".",Tabela813[[#This Row],[D3]],".",Tabela813[[#This Row],[T]],".",Tabela813[[#This Row],[D4]]),"")</f>
        <v>7.4.1.1.01.0.2.00</v>
      </c>
      <c r="L2255" s="23" t="s">
        <v>2603</v>
      </c>
      <c r="M2255" s="20" t="str">
        <f t="shared" si="44"/>
        <v>A</v>
      </c>
      <c r="N2255" s="20">
        <f>IF(VALUE(Tabela813[[#This Row],[RED]]) &gt; 0,1,0) + IF(VALUE(J2255)&gt;0,8,IF(VALUE(I2255)&gt;0,7,IF(VALUE(H2255)&gt;0,6,IF(VALUE(G2255)&gt;0,5,IF(VALUE(F2255)&gt;0,4,IF(VALUE(E2255)&gt;0,3,IF(VALUE(D2255)&gt;0,2,1)))))))</f>
        <v>7</v>
      </c>
      <c r="O2255" s="22" t="s">
        <v>51</v>
      </c>
      <c r="P2255" s="1" t="s">
        <v>273</v>
      </c>
      <c r="Q2255" s="1"/>
      <c r="R2255" s="39"/>
      <c r="S2255" s="154" t="s">
        <v>158</v>
      </c>
      <c r="T2255" s="7" t="str">
        <f>Tabela813[[#This Row],[NR]]&amp;" - "&amp;Tabela813[[#This Row],[Especificação]]</f>
        <v>7.4.1.1.01.0.2.00 - Receita Agropecuária - Multas e Juros de Mora - Intra OFSS</v>
      </c>
    </row>
    <row r="2256" spans="1:20" ht="60" x14ac:dyDescent="0.25">
      <c r="A2256" s="179"/>
      <c r="B2256" s="51"/>
      <c r="C2256" s="22" t="s">
        <v>1544</v>
      </c>
      <c r="D2256" s="22" t="s">
        <v>1547</v>
      </c>
      <c r="E2256" s="22" t="s">
        <v>1537</v>
      </c>
      <c r="F2256" s="22" t="s">
        <v>1537</v>
      </c>
      <c r="G2256" s="22" t="s">
        <v>1539</v>
      </c>
      <c r="H2256" s="22" t="s">
        <v>1540</v>
      </c>
      <c r="I2256" s="22" t="s">
        <v>1538</v>
      </c>
      <c r="J2256" s="22" t="s">
        <v>1543</v>
      </c>
      <c r="K2256" s="20" t="str">
        <f>IF(Tabela813[[#This Row],[C]]&lt;&gt;"",IF(Tabela813[[#This Row],[RED]]&lt;&gt;"",(Tabela813[[#This Row],[RED]] &amp; "."),"") &amp; CONCATENATE(Tabela813[[#This Row],[C]],".",Tabela813[[#This Row],[O]],".",Tabela813[[#This Row],[E]],".",Tabela813[[#This Row],[D1]],".",Tabela813[[#This Row],[D2]],".",Tabela813[[#This Row],[D3]],".",Tabela813[[#This Row],[T]],".",Tabela813[[#This Row],[D4]]),"")</f>
        <v>7.4.1.1.01.0.3.00</v>
      </c>
      <c r="L2256" s="23" t="s">
        <v>2604</v>
      </c>
      <c r="M2256" s="20" t="str">
        <f t="shared" ref="M2256:M2312" si="45">IF(N2256 &lt; N2257,"S","A")</f>
        <v>A</v>
      </c>
      <c r="N2256" s="20">
        <f>IF(VALUE(Tabela813[[#This Row],[RED]]) &gt; 0,1,0) + IF(VALUE(J2256)&gt;0,8,IF(VALUE(I2256)&gt;0,7,IF(VALUE(H2256)&gt;0,6,IF(VALUE(G2256)&gt;0,5,IF(VALUE(F2256)&gt;0,4,IF(VALUE(E2256)&gt;0,3,IF(VALUE(D2256)&gt;0,2,1)))))))</f>
        <v>7</v>
      </c>
      <c r="O2256" s="22" t="s">
        <v>51</v>
      </c>
      <c r="P2256" s="1" t="s">
        <v>273</v>
      </c>
      <c r="Q2256" s="1"/>
      <c r="R2256" s="39"/>
      <c r="S2256" s="154" t="s">
        <v>158</v>
      </c>
      <c r="T2256" s="7" t="str">
        <f>Tabela813[[#This Row],[NR]]&amp;" - "&amp;Tabela813[[#This Row],[Especificação]]</f>
        <v>7.4.1.1.01.0.3.00 - Receita Agropecuária - Dívida Ativa - Intra OFSS</v>
      </c>
    </row>
    <row r="2257" spans="1:20" ht="60" x14ac:dyDescent="0.25">
      <c r="A2257" s="179"/>
      <c r="B2257" s="51"/>
      <c r="C2257" s="22" t="s">
        <v>1544</v>
      </c>
      <c r="D2257" s="22" t="s">
        <v>1547</v>
      </c>
      <c r="E2257" s="22" t="s">
        <v>1537</v>
      </c>
      <c r="F2257" s="22" t="s">
        <v>1537</v>
      </c>
      <c r="G2257" s="22" t="s">
        <v>1539</v>
      </c>
      <c r="H2257" s="22" t="s">
        <v>1540</v>
      </c>
      <c r="I2257" s="22" t="s">
        <v>1547</v>
      </c>
      <c r="J2257" s="22" t="s">
        <v>1543</v>
      </c>
      <c r="K2257" s="20" t="str">
        <f>IF(Tabela813[[#This Row],[C]]&lt;&gt;"",IF(Tabela813[[#This Row],[RED]]&lt;&gt;"",(Tabela813[[#This Row],[RED]] &amp; "."),"") &amp; CONCATENATE(Tabela813[[#This Row],[C]],".",Tabela813[[#This Row],[O]],".",Tabela813[[#This Row],[E]],".",Tabela813[[#This Row],[D1]],".",Tabela813[[#This Row],[D2]],".",Tabela813[[#This Row],[D3]],".",Tabela813[[#This Row],[T]],".",Tabela813[[#This Row],[D4]]),"")</f>
        <v>7.4.1.1.01.0.4.00</v>
      </c>
      <c r="L2257" s="23" t="s">
        <v>2605</v>
      </c>
      <c r="M2257" s="20" t="str">
        <f t="shared" si="45"/>
        <v>A</v>
      </c>
      <c r="N2257" s="20">
        <f>IF(VALUE(Tabela813[[#This Row],[RED]]) &gt; 0,1,0) + IF(VALUE(J2257)&gt;0,8,IF(VALUE(I2257)&gt;0,7,IF(VALUE(H2257)&gt;0,6,IF(VALUE(G2257)&gt;0,5,IF(VALUE(F2257)&gt;0,4,IF(VALUE(E2257)&gt;0,3,IF(VALUE(D2257)&gt;0,2,1)))))))</f>
        <v>7</v>
      </c>
      <c r="O2257" s="22" t="s">
        <v>51</v>
      </c>
      <c r="P2257" s="1" t="s">
        <v>273</v>
      </c>
      <c r="Q2257" s="1"/>
      <c r="R2257" s="39"/>
      <c r="S2257" s="154" t="s">
        <v>158</v>
      </c>
      <c r="T2257" s="7" t="str">
        <f>Tabela813[[#This Row],[NR]]&amp;" - "&amp;Tabela813[[#This Row],[Especificação]]</f>
        <v>7.4.1.1.01.0.4.00 - Receita Agropecuária - Dívida Ativa - Multas e Juros de Mora da Dívida Ativa - Intra OFSS</v>
      </c>
    </row>
    <row r="2258" spans="1:20" ht="60" x14ac:dyDescent="0.25">
      <c r="A2258" s="179"/>
      <c r="B2258" s="51"/>
      <c r="C2258" s="22" t="s">
        <v>1544</v>
      </c>
      <c r="D2258" s="22" t="s">
        <v>1547</v>
      </c>
      <c r="E2258" s="22" t="s">
        <v>1537</v>
      </c>
      <c r="F2258" s="22" t="s">
        <v>1537</v>
      </c>
      <c r="G2258" s="22" t="s">
        <v>1539</v>
      </c>
      <c r="H2258" s="22" t="s">
        <v>1540</v>
      </c>
      <c r="I2258" s="22" t="s">
        <v>1548</v>
      </c>
      <c r="J2258" s="22" t="s">
        <v>1543</v>
      </c>
      <c r="K2258" s="20" t="str">
        <f>IF(Tabela813[[#This Row],[C]]&lt;&gt;"",IF(Tabela813[[#This Row],[RED]]&lt;&gt;"",(Tabela813[[#This Row],[RED]] &amp; "."),"") &amp; CONCATENATE(Tabela813[[#This Row],[C]],".",Tabela813[[#This Row],[O]],".",Tabela813[[#This Row],[E]],".",Tabela813[[#This Row],[D1]],".",Tabela813[[#This Row],[D2]],".",Tabela813[[#This Row],[D3]],".",Tabela813[[#This Row],[T]],".",Tabela813[[#This Row],[D4]]),"")</f>
        <v>7.4.1.1.01.0.5.00</v>
      </c>
      <c r="L2258" s="23" t="s">
        <v>2606</v>
      </c>
      <c r="M2258" s="20" t="str">
        <f t="shared" si="45"/>
        <v>A</v>
      </c>
      <c r="N2258" s="20">
        <f>IF(VALUE(Tabela813[[#This Row],[RED]]) &gt; 0,1,0) + IF(VALUE(J2258)&gt;0,8,IF(VALUE(I2258)&gt;0,7,IF(VALUE(H2258)&gt;0,6,IF(VALUE(G2258)&gt;0,5,IF(VALUE(F2258)&gt;0,4,IF(VALUE(E2258)&gt;0,3,IF(VALUE(D2258)&gt;0,2,1)))))))</f>
        <v>7</v>
      </c>
      <c r="O2258" s="22" t="s">
        <v>51</v>
      </c>
      <c r="P2258" s="1" t="s">
        <v>273</v>
      </c>
      <c r="Q2258" s="1"/>
      <c r="R2258" s="39"/>
      <c r="S2258" s="154" t="s">
        <v>158</v>
      </c>
      <c r="T2258" s="7" t="str">
        <f>Tabela813[[#This Row],[NR]]&amp;" - "&amp;Tabela813[[#This Row],[Especificação]]</f>
        <v>7.4.1.1.01.0.5.00 - Receita Agropecuária - Multas - Intra OFSS</v>
      </c>
    </row>
    <row r="2259" spans="1:20" ht="60" x14ac:dyDescent="0.25">
      <c r="A2259" s="179"/>
      <c r="B2259" s="51"/>
      <c r="C2259" s="22" t="s">
        <v>1544</v>
      </c>
      <c r="D2259" s="22" t="s">
        <v>1547</v>
      </c>
      <c r="E2259" s="22" t="s">
        <v>1537</v>
      </c>
      <c r="F2259" s="22" t="s">
        <v>1537</v>
      </c>
      <c r="G2259" s="22" t="s">
        <v>1539</v>
      </c>
      <c r="H2259" s="22" t="s">
        <v>1540</v>
      </c>
      <c r="I2259" s="22" t="s">
        <v>1542</v>
      </c>
      <c r="J2259" s="22" t="s">
        <v>1543</v>
      </c>
      <c r="K2259" s="20" t="str">
        <f>IF(Tabela813[[#This Row],[C]]&lt;&gt;"",IF(Tabela813[[#This Row],[RED]]&lt;&gt;"",(Tabela813[[#This Row],[RED]] &amp; "."),"") &amp; CONCATENATE(Tabela813[[#This Row],[C]],".",Tabela813[[#This Row],[O]],".",Tabela813[[#This Row],[E]],".",Tabela813[[#This Row],[D1]],".",Tabela813[[#This Row],[D2]],".",Tabela813[[#This Row],[D3]],".",Tabela813[[#This Row],[T]],".",Tabela813[[#This Row],[D4]]),"")</f>
        <v>7.4.1.1.01.0.6.00</v>
      </c>
      <c r="L2259" s="23" t="s">
        <v>2607</v>
      </c>
      <c r="M2259" s="20" t="str">
        <f t="shared" si="45"/>
        <v>A</v>
      </c>
      <c r="N2259" s="20">
        <f>IF(VALUE(Tabela813[[#This Row],[RED]]) &gt; 0,1,0) + IF(VALUE(J2259)&gt;0,8,IF(VALUE(I2259)&gt;0,7,IF(VALUE(H2259)&gt;0,6,IF(VALUE(G2259)&gt;0,5,IF(VALUE(F2259)&gt;0,4,IF(VALUE(E2259)&gt;0,3,IF(VALUE(D2259)&gt;0,2,1)))))))</f>
        <v>7</v>
      </c>
      <c r="O2259" s="22" t="s">
        <v>51</v>
      </c>
      <c r="P2259" s="1" t="s">
        <v>273</v>
      </c>
      <c r="Q2259" s="1"/>
      <c r="R2259" s="39"/>
      <c r="S2259" s="154" t="s">
        <v>158</v>
      </c>
      <c r="T2259" s="7" t="str">
        <f>Tabela813[[#This Row],[NR]]&amp;" - "&amp;Tabela813[[#This Row],[Especificação]]</f>
        <v>7.4.1.1.01.0.6.00 - Receita Agropecuária - Juros de Mora - Intra OFSS</v>
      </c>
    </row>
    <row r="2260" spans="1:20" ht="60" x14ac:dyDescent="0.25">
      <c r="A2260" s="179"/>
      <c r="B2260" s="51"/>
      <c r="C2260" s="22" t="s">
        <v>1544</v>
      </c>
      <c r="D2260" s="22" t="s">
        <v>1547</v>
      </c>
      <c r="E2260" s="22" t="s">
        <v>1537</v>
      </c>
      <c r="F2260" s="22" t="s">
        <v>1537</v>
      </c>
      <c r="G2260" s="22" t="s">
        <v>1539</v>
      </c>
      <c r="H2260" s="22" t="s">
        <v>1540</v>
      </c>
      <c r="I2260" s="22" t="s">
        <v>1544</v>
      </c>
      <c r="J2260" s="22" t="s">
        <v>1543</v>
      </c>
      <c r="K2260" s="20" t="str">
        <f>IF(Tabela813[[#This Row],[C]]&lt;&gt;"",IF(Tabela813[[#This Row],[RED]]&lt;&gt;"",(Tabela813[[#This Row],[RED]] &amp; "."),"") &amp; CONCATENATE(Tabela813[[#This Row],[C]],".",Tabela813[[#This Row],[O]],".",Tabela813[[#This Row],[E]],".",Tabela813[[#This Row],[D1]],".",Tabela813[[#This Row],[D2]],".",Tabela813[[#This Row],[D3]],".",Tabela813[[#This Row],[T]],".",Tabela813[[#This Row],[D4]]),"")</f>
        <v>7.4.1.1.01.0.7.00</v>
      </c>
      <c r="L2260" s="23" t="s">
        <v>2608</v>
      </c>
      <c r="M2260" s="20" t="str">
        <f t="shared" si="45"/>
        <v>A</v>
      </c>
      <c r="N2260" s="20">
        <f>IF(VALUE(Tabela813[[#This Row],[RED]]) &gt; 0,1,0) + IF(VALUE(J2260)&gt;0,8,IF(VALUE(I2260)&gt;0,7,IF(VALUE(H2260)&gt;0,6,IF(VALUE(G2260)&gt;0,5,IF(VALUE(F2260)&gt;0,4,IF(VALUE(E2260)&gt;0,3,IF(VALUE(D2260)&gt;0,2,1)))))))</f>
        <v>7</v>
      </c>
      <c r="O2260" s="22" t="s">
        <v>51</v>
      </c>
      <c r="P2260" s="1" t="s">
        <v>273</v>
      </c>
      <c r="Q2260" s="1"/>
      <c r="R2260" s="39"/>
      <c r="S2260" s="154" t="s">
        <v>158</v>
      </c>
      <c r="T2260" s="7" t="str">
        <f>Tabela813[[#This Row],[NR]]&amp;" - "&amp;Tabela813[[#This Row],[Especificação]]</f>
        <v>7.4.1.1.01.0.7.00 - Receita Agropecuária - Dívida Ativa - Multas da Dívida Ativa - Intra OFSS</v>
      </c>
    </row>
    <row r="2261" spans="1:20" ht="60" x14ac:dyDescent="0.25">
      <c r="A2261" s="179"/>
      <c r="B2261" s="51"/>
      <c r="C2261" s="22" t="s">
        <v>1544</v>
      </c>
      <c r="D2261" s="22" t="s">
        <v>1547</v>
      </c>
      <c r="E2261" s="22" t="s">
        <v>1537</v>
      </c>
      <c r="F2261" s="22" t="s">
        <v>1537</v>
      </c>
      <c r="G2261" s="22" t="s">
        <v>1539</v>
      </c>
      <c r="H2261" s="22" t="s">
        <v>1540</v>
      </c>
      <c r="I2261" s="22" t="s">
        <v>1545</v>
      </c>
      <c r="J2261" s="22" t="s">
        <v>1543</v>
      </c>
      <c r="K2261" s="20" t="str">
        <f>IF(Tabela813[[#This Row],[C]]&lt;&gt;"",IF(Tabela813[[#This Row],[RED]]&lt;&gt;"",(Tabela813[[#This Row],[RED]] &amp; "."),"") &amp; CONCATENATE(Tabela813[[#This Row],[C]],".",Tabela813[[#This Row],[O]],".",Tabela813[[#This Row],[E]],".",Tabela813[[#This Row],[D1]],".",Tabela813[[#This Row],[D2]],".",Tabela813[[#This Row],[D3]],".",Tabela813[[#This Row],[T]],".",Tabela813[[#This Row],[D4]]),"")</f>
        <v>7.4.1.1.01.0.8.00</v>
      </c>
      <c r="L2261" s="23" t="s">
        <v>2609</v>
      </c>
      <c r="M2261" s="20" t="str">
        <f t="shared" si="45"/>
        <v>A</v>
      </c>
      <c r="N2261" s="20">
        <f>IF(VALUE(Tabela813[[#This Row],[RED]]) &gt; 0,1,0) + IF(VALUE(J2261)&gt;0,8,IF(VALUE(I2261)&gt;0,7,IF(VALUE(H2261)&gt;0,6,IF(VALUE(G2261)&gt;0,5,IF(VALUE(F2261)&gt;0,4,IF(VALUE(E2261)&gt;0,3,IF(VALUE(D2261)&gt;0,2,1)))))))</f>
        <v>7</v>
      </c>
      <c r="O2261" s="22" t="s">
        <v>51</v>
      </c>
      <c r="P2261" s="1" t="s">
        <v>273</v>
      </c>
      <c r="Q2261" s="1"/>
      <c r="R2261" s="39"/>
      <c r="S2261" s="154" t="s">
        <v>158</v>
      </c>
      <c r="T2261" s="7" t="str">
        <f>Tabela813[[#This Row],[NR]]&amp;" - "&amp;Tabela813[[#This Row],[Especificação]]</f>
        <v>7.4.1.1.01.0.8.00 - Receita Agropecuária - Juros de Mora da Dívida Ativa - Intra OFSS</v>
      </c>
    </row>
    <row r="2262" spans="1:20" x14ac:dyDescent="0.25">
      <c r="A2262" s="179"/>
      <c r="B2262" s="51"/>
      <c r="C2262" s="22" t="s">
        <v>1544</v>
      </c>
      <c r="D2262" s="22" t="s">
        <v>1548</v>
      </c>
      <c r="E2262" s="22" t="s">
        <v>1540</v>
      </c>
      <c r="F2262" s="22" t="s">
        <v>1540</v>
      </c>
      <c r="G2262" s="22" t="s">
        <v>1543</v>
      </c>
      <c r="H2262" s="22" t="s">
        <v>1540</v>
      </c>
      <c r="I2262" s="22" t="s">
        <v>1540</v>
      </c>
      <c r="J2262" s="22" t="s">
        <v>1543</v>
      </c>
      <c r="K2262" s="20" t="str">
        <f>IF(Tabela813[[#This Row],[C]]&lt;&gt;"",IF(Tabela813[[#This Row],[RED]]&lt;&gt;"",(Tabela813[[#This Row],[RED]] &amp; "."),"") &amp; CONCATENATE(Tabela813[[#This Row],[C]],".",Tabela813[[#This Row],[O]],".",Tabela813[[#This Row],[E]],".",Tabela813[[#This Row],[D1]],".",Tabela813[[#This Row],[D2]],".",Tabela813[[#This Row],[D3]],".",Tabela813[[#This Row],[T]],".",Tabela813[[#This Row],[D4]]),"")</f>
        <v>7.5.0.0.00.0.0.00</v>
      </c>
      <c r="L2262" s="23" t="s">
        <v>2610</v>
      </c>
      <c r="M2262" s="20" t="str">
        <f t="shared" si="45"/>
        <v>S</v>
      </c>
      <c r="N2262" s="20">
        <f>IF(VALUE(Tabela813[[#This Row],[RED]]) &gt; 0,1,0) + IF(VALUE(J2262)&gt;0,8,IF(VALUE(I2262)&gt;0,7,IF(VALUE(H2262)&gt;0,6,IF(VALUE(G2262)&gt;0,5,IF(VALUE(F2262)&gt;0,4,IF(VALUE(E2262)&gt;0,3,IF(VALUE(D2262)&gt;0,2,1)))))))</f>
        <v>2</v>
      </c>
      <c r="O2262" s="22" t="s">
        <v>45</v>
      </c>
      <c r="P2262" s="1" t="s">
        <v>275</v>
      </c>
      <c r="Q2262" s="1"/>
      <c r="R2262" s="39"/>
      <c r="S2262" s="154" t="s">
        <v>158</v>
      </c>
      <c r="T2262" s="7" t="str">
        <f>Tabela813[[#This Row],[NR]]&amp;" - "&amp;Tabela813[[#This Row],[Especificação]]</f>
        <v>7.5.0.0.00.0.0.00 - Receita Industrial - Intra OFSS</v>
      </c>
    </row>
    <row r="2263" spans="1:20" x14ac:dyDescent="0.25">
      <c r="A2263" s="179"/>
      <c r="B2263" s="51"/>
      <c r="C2263" s="22" t="s">
        <v>1544</v>
      </c>
      <c r="D2263" s="22" t="s">
        <v>1548</v>
      </c>
      <c r="E2263" s="22" t="s">
        <v>1537</v>
      </c>
      <c r="F2263" s="22" t="s">
        <v>1540</v>
      </c>
      <c r="G2263" s="22" t="s">
        <v>1543</v>
      </c>
      <c r="H2263" s="22" t="s">
        <v>1540</v>
      </c>
      <c r="I2263" s="22" t="s">
        <v>1540</v>
      </c>
      <c r="J2263" s="22" t="s">
        <v>1543</v>
      </c>
      <c r="K2263" s="20" t="str">
        <f>IF(Tabela813[[#This Row],[C]]&lt;&gt;"",IF(Tabela813[[#This Row],[RED]]&lt;&gt;"",(Tabela813[[#This Row],[RED]] &amp; "."),"") &amp; CONCATENATE(Tabela813[[#This Row],[C]],".",Tabela813[[#This Row],[O]],".",Tabela813[[#This Row],[E]],".",Tabela813[[#This Row],[D1]],".",Tabela813[[#This Row],[D2]],".",Tabela813[[#This Row],[D3]],".",Tabela813[[#This Row],[T]],".",Tabela813[[#This Row],[D4]]),"")</f>
        <v>7.5.1.0.00.0.0.00</v>
      </c>
      <c r="L2263" s="23" t="s">
        <v>2610</v>
      </c>
      <c r="M2263" s="20" t="str">
        <f t="shared" si="45"/>
        <v>S</v>
      </c>
      <c r="N2263" s="20">
        <f>IF(VALUE(Tabela813[[#This Row],[RED]]) &gt; 0,1,0) + IF(VALUE(J2263)&gt;0,8,IF(VALUE(I2263)&gt;0,7,IF(VALUE(H2263)&gt;0,6,IF(VALUE(G2263)&gt;0,5,IF(VALUE(F2263)&gt;0,4,IF(VALUE(E2263)&gt;0,3,IF(VALUE(D2263)&gt;0,2,1)))))))</f>
        <v>3</v>
      </c>
      <c r="O2263" s="22" t="s">
        <v>45</v>
      </c>
      <c r="P2263" s="1" t="s">
        <v>275</v>
      </c>
      <c r="Q2263" s="1"/>
      <c r="R2263" s="39"/>
      <c r="S2263" s="154" t="s">
        <v>158</v>
      </c>
      <c r="T2263" s="7" t="str">
        <f>Tabela813[[#This Row],[NR]]&amp;" - "&amp;Tabela813[[#This Row],[Especificação]]</f>
        <v>7.5.1.0.00.0.0.00 - Receita Industrial - Intra OFSS</v>
      </c>
    </row>
    <row r="2264" spans="1:20" x14ac:dyDescent="0.25">
      <c r="A2264" s="179"/>
      <c r="B2264" s="51"/>
      <c r="C2264" s="22" t="s">
        <v>1544</v>
      </c>
      <c r="D2264" s="22" t="s">
        <v>1548</v>
      </c>
      <c r="E2264" s="22" t="s">
        <v>1537</v>
      </c>
      <c r="F2264" s="22" t="s">
        <v>1537</v>
      </c>
      <c r="G2264" s="22" t="s">
        <v>1543</v>
      </c>
      <c r="H2264" s="22" t="s">
        <v>1540</v>
      </c>
      <c r="I2264" s="22" t="s">
        <v>1540</v>
      </c>
      <c r="J2264" s="22" t="s">
        <v>1543</v>
      </c>
      <c r="K2264" s="20" t="str">
        <f>IF(Tabela813[[#This Row],[C]]&lt;&gt;"",IF(Tabela813[[#This Row],[RED]]&lt;&gt;"",(Tabela813[[#This Row],[RED]] &amp; "."),"") &amp; CONCATENATE(Tabela813[[#This Row],[C]],".",Tabela813[[#This Row],[O]],".",Tabela813[[#This Row],[E]],".",Tabela813[[#This Row],[D1]],".",Tabela813[[#This Row],[D2]],".",Tabela813[[#This Row],[D3]],".",Tabela813[[#This Row],[T]],".",Tabela813[[#This Row],[D4]]),"")</f>
        <v>7.5.1.1.00.0.0.00</v>
      </c>
      <c r="L2264" s="23" t="s">
        <v>2610</v>
      </c>
      <c r="M2264" s="20" t="str">
        <f t="shared" si="45"/>
        <v>S</v>
      </c>
      <c r="N2264" s="20">
        <f>IF(VALUE(Tabela813[[#This Row],[RED]]) &gt; 0,1,0) + IF(VALUE(J2264)&gt;0,8,IF(VALUE(I2264)&gt;0,7,IF(VALUE(H2264)&gt;0,6,IF(VALUE(G2264)&gt;0,5,IF(VALUE(F2264)&gt;0,4,IF(VALUE(E2264)&gt;0,3,IF(VALUE(D2264)&gt;0,2,1)))))))</f>
        <v>4</v>
      </c>
      <c r="O2264" s="22" t="s">
        <v>45</v>
      </c>
      <c r="P2264" s="1" t="s">
        <v>275</v>
      </c>
      <c r="Q2264" s="1"/>
      <c r="R2264" s="39"/>
      <c r="S2264" s="154" t="s">
        <v>158</v>
      </c>
      <c r="T2264" s="7" t="str">
        <f>Tabela813[[#This Row],[NR]]&amp;" - "&amp;Tabela813[[#This Row],[Especificação]]</f>
        <v>7.5.1.1.00.0.0.00 - Receita Industrial - Intra OFSS</v>
      </c>
    </row>
    <row r="2265" spans="1:20" x14ac:dyDescent="0.25">
      <c r="A2265" s="179"/>
      <c r="B2265" s="51"/>
      <c r="C2265" s="22" t="s">
        <v>1544</v>
      </c>
      <c r="D2265" s="22" t="s">
        <v>1548</v>
      </c>
      <c r="E2265" s="22" t="s">
        <v>1537</v>
      </c>
      <c r="F2265" s="22" t="s">
        <v>1537</v>
      </c>
      <c r="G2265" s="22" t="s">
        <v>1539</v>
      </c>
      <c r="H2265" s="22" t="s">
        <v>1540</v>
      </c>
      <c r="I2265" s="22" t="s">
        <v>1540</v>
      </c>
      <c r="J2265" s="22" t="s">
        <v>1543</v>
      </c>
      <c r="K2265" s="20" t="str">
        <f>IF(Tabela813[[#This Row],[C]]&lt;&gt;"",IF(Tabela813[[#This Row],[RED]]&lt;&gt;"",(Tabela813[[#This Row],[RED]] &amp; "."),"") &amp; CONCATENATE(Tabela813[[#This Row],[C]],".",Tabela813[[#This Row],[O]],".",Tabela813[[#This Row],[E]],".",Tabela813[[#This Row],[D1]],".",Tabela813[[#This Row],[D2]],".",Tabela813[[#This Row],[D3]],".",Tabela813[[#This Row],[T]],".",Tabela813[[#This Row],[D4]]),"")</f>
        <v>7.5.1.1.01.0.0.00</v>
      </c>
      <c r="L2265" s="23" t="s">
        <v>2610</v>
      </c>
      <c r="M2265" s="20" t="str">
        <f t="shared" si="45"/>
        <v>S</v>
      </c>
      <c r="N2265" s="20">
        <f>IF(VALUE(Tabela813[[#This Row],[RED]]) &gt; 0,1,0) + IF(VALUE(J2265)&gt;0,8,IF(VALUE(I2265)&gt;0,7,IF(VALUE(H2265)&gt;0,6,IF(VALUE(G2265)&gt;0,5,IF(VALUE(F2265)&gt;0,4,IF(VALUE(E2265)&gt;0,3,IF(VALUE(D2265)&gt;0,2,1)))))))</f>
        <v>5</v>
      </c>
      <c r="O2265" s="22" t="s">
        <v>51</v>
      </c>
      <c r="P2265" s="1" t="s">
        <v>3012</v>
      </c>
      <c r="Q2265" s="1"/>
      <c r="R2265" s="39"/>
      <c r="S2265" s="154" t="s">
        <v>158</v>
      </c>
      <c r="T2265" s="7" t="str">
        <f>Tabela813[[#This Row],[NR]]&amp;" - "&amp;Tabela813[[#This Row],[Especificação]]</f>
        <v>7.5.1.1.01.0.0.00 - Receita Industrial - Intra OFSS</v>
      </c>
    </row>
    <row r="2266" spans="1:20" x14ac:dyDescent="0.25">
      <c r="A2266" s="179"/>
      <c r="B2266" s="51"/>
      <c r="C2266" s="22" t="s">
        <v>1544</v>
      </c>
      <c r="D2266" s="22" t="s">
        <v>1548</v>
      </c>
      <c r="E2266" s="22" t="s">
        <v>1537</v>
      </c>
      <c r="F2266" s="22" t="s">
        <v>1537</v>
      </c>
      <c r="G2266" s="22" t="s">
        <v>1539</v>
      </c>
      <c r="H2266" s="22" t="s">
        <v>1540</v>
      </c>
      <c r="I2266" s="22" t="s">
        <v>1537</v>
      </c>
      <c r="J2266" s="22" t="s">
        <v>1543</v>
      </c>
      <c r="K2266" s="20" t="str">
        <f>IF(Tabela813[[#This Row],[C]]&lt;&gt;"",IF(Tabela813[[#This Row],[RED]]&lt;&gt;"",(Tabela813[[#This Row],[RED]] &amp; "."),"") &amp; CONCATENATE(Tabela813[[#This Row],[C]],".",Tabela813[[#This Row],[O]],".",Tabela813[[#This Row],[E]],".",Tabela813[[#This Row],[D1]],".",Tabela813[[#This Row],[D2]],".",Tabela813[[#This Row],[D3]],".",Tabela813[[#This Row],[T]],".",Tabela813[[#This Row],[D4]]),"")</f>
        <v>7.5.1.1.01.0.1.00</v>
      </c>
      <c r="L2266" s="23" t="s">
        <v>2611</v>
      </c>
      <c r="M2266" s="20" t="str">
        <f t="shared" si="45"/>
        <v>A</v>
      </c>
      <c r="N2266" s="20">
        <f>IF(VALUE(Tabela813[[#This Row],[RED]]) &gt; 0,1,0) + IF(VALUE(J2266)&gt;0,8,IF(VALUE(I2266)&gt;0,7,IF(VALUE(H2266)&gt;0,6,IF(VALUE(G2266)&gt;0,5,IF(VALUE(F2266)&gt;0,4,IF(VALUE(E2266)&gt;0,3,IF(VALUE(D2266)&gt;0,2,1)))))))</f>
        <v>7</v>
      </c>
      <c r="O2266" s="22" t="s">
        <v>51</v>
      </c>
      <c r="P2266" s="1" t="s">
        <v>275</v>
      </c>
      <c r="Q2266" s="1"/>
      <c r="R2266" s="39"/>
      <c r="S2266" s="154" t="s">
        <v>158</v>
      </c>
      <c r="T2266" s="7" t="str">
        <f>Tabela813[[#This Row],[NR]]&amp;" - "&amp;Tabela813[[#This Row],[Especificação]]</f>
        <v>7.5.1.1.01.0.1.00 - Receita Industrial - Principal - Intra OFSS</v>
      </c>
    </row>
    <row r="2267" spans="1:20" x14ac:dyDescent="0.25">
      <c r="A2267" s="179"/>
      <c r="B2267" s="51"/>
      <c r="C2267" s="22" t="s">
        <v>1544</v>
      </c>
      <c r="D2267" s="22" t="s">
        <v>1548</v>
      </c>
      <c r="E2267" s="22" t="s">
        <v>1537</v>
      </c>
      <c r="F2267" s="22" t="s">
        <v>1537</v>
      </c>
      <c r="G2267" s="22" t="s">
        <v>1539</v>
      </c>
      <c r="H2267" s="22" t="s">
        <v>1540</v>
      </c>
      <c r="I2267" s="22" t="s">
        <v>1546</v>
      </c>
      <c r="J2267" s="22" t="s">
        <v>1543</v>
      </c>
      <c r="K2267" s="20" t="str">
        <f>IF(Tabela813[[#This Row],[C]]&lt;&gt;"",IF(Tabela813[[#This Row],[RED]]&lt;&gt;"",(Tabela813[[#This Row],[RED]] &amp; "."),"") &amp; CONCATENATE(Tabela813[[#This Row],[C]],".",Tabela813[[#This Row],[O]],".",Tabela813[[#This Row],[E]],".",Tabela813[[#This Row],[D1]],".",Tabela813[[#This Row],[D2]],".",Tabela813[[#This Row],[D3]],".",Tabela813[[#This Row],[T]],".",Tabela813[[#This Row],[D4]]),"")</f>
        <v>7.5.1.1.01.0.2.00</v>
      </c>
      <c r="L2267" s="23" t="s">
        <v>2612</v>
      </c>
      <c r="M2267" s="20" t="str">
        <f t="shared" si="45"/>
        <v>A</v>
      </c>
      <c r="N2267" s="20">
        <f>IF(VALUE(Tabela813[[#This Row],[RED]]) &gt; 0,1,0) + IF(VALUE(J2267)&gt;0,8,IF(VALUE(I2267)&gt;0,7,IF(VALUE(H2267)&gt;0,6,IF(VALUE(G2267)&gt;0,5,IF(VALUE(F2267)&gt;0,4,IF(VALUE(E2267)&gt;0,3,IF(VALUE(D2267)&gt;0,2,1)))))))</f>
        <v>7</v>
      </c>
      <c r="O2267" s="22" t="s">
        <v>51</v>
      </c>
      <c r="P2267" s="1" t="s">
        <v>275</v>
      </c>
      <c r="Q2267" s="1"/>
      <c r="R2267" s="39"/>
      <c r="S2267" s="154" t="s">
        <v>158</v>
      </c>
      <c r="T2267" s="7" t="str">
        <f>Tabela813[[#This Row],[NR]]&amp;" - "&amp;Tabela813[[#This Row],[Especificação]]</f>
        <v>7.5.1.1.01.0.2.00 - Receita Industrial - Multas e Juros de Mora - Intra OFSS</v>
      </c>
    </row>
    <row r="2268" spans="1:20" x14ac:dyDescent="0.25">
      <c r="A2268" s="179"/>
      <c r="B2268" s="51"/>
      <c r="C2268" s="22" t="s">
        <v>1544</v>
      </c>
      <c r="D2268" s="22" t="s">
        <v>1548</v>
      </c>
      <c r="E2268" s="22" t="s">
        <v>1537</v>
      </c>
      <c r="F2268" s="22" t="s">
        <v>1537</v>
      </c>
      <c r="G2268" s="22" t="s">
        <v>1539</v>
      </c>
      <c r="H2268" s="22" t="s">
        <v>1540</v>
      </c>
      <c r="I2268" s="22" t="s">
        <v>1538</v>
      </c>
      <c r="J2268" s="22" t="s">
        <v>1543</v>
      </c>
      <c r="K2268" s="20" t="str">
        <f>IF(Tabela813[[#This Row],[C]]&lt;&gt;"",IF(Tabela813[[#This Row],[RED]]&lt;&gt;"",(Tabela813[[#This Row],[RED]] &amp; "."),"") &amp; CONCATENATE(Tabela813[[#This Row],[C]],".",Tabela813[[#This Row],[O]],".",Tabela813[[#This Row],[E]],".",Tabela813[[#This Row],[D1]],".",Tabela813[[#This Row],[D2]],".",Tabela813[[#This Row],[D3]],".",Tabela813[[#This Row],[T]],".",Tabela813[[#This Row],[D4]]),"")</f>
        <v>7.5.1.1.01.0.3.00</v>
      </c>
      <c r="L2268" s="23" t="s">
        <v>2613</v>
      </c>
      <c r="M2268" s="20" t="str">
        <f t="shared" si="45"/>
        <v>A</v>
      </c>
      <c r="N2268" s="20">
        <f>IF(VALUE(Tabela813[[#This Row],[RED]]) &gt; 0,1,0) + IF(VALUE(J2268)&gt;0,8,IF(VALUE(I2268)&gt;0,7,IF(VALUE(H2268)&gt;0,6,IF(VALUE(G2268)&gt;0,5,IF(VALUE(F2268)&gt;0,4,IF(VALUE(E2268)&gt;0,3,IF(VALUE(D2268)&gt;0,2,1)))))))</f>
        <v>7</v>
      </c>
      <c r="O2268" s="22" t="s">
        <v>51</v>
      </c>
      <c r="P2268" s="1" t="s">
        <v>275</v>
      </c>
      <c r="Q2268" s="1"/>
      <c r="R2268" s="39"/>
      <c r="S2268" s="154" t="s">
        <v>158</v>
      </c>
      <c r="T2268" s="7" t="str">
        <f>Tabela813[[#This Row],[NR]]&amp;" - "&amp;Tabela813[[#This Row],[Especificação]]</f>
        <v>7.5.1.1.01.0.3.00 - Receita Industrial - Dívida Ativa - Intra OFSS</v>
      </c>
    </row>
    <row r="2269" spans="1:20" ht="30" x14ac:dyDescent="0.25">
      <c r="A2269" s="179"/>
      <c r="B2269" s="51"/>
      <c r="C2269" s="22" t="s">
        <v>1544</v>
      </c>
      <c r="D2269" s="22" t="s">
        <v>1548</v>
      </c>
      <c r="E2269" s="22" t="s">
        <v>1537</v>
      </c>
      <c r="F2269" s="22" t="s">
        <v>1537</v>
      </c>
      <c r="G2269" s="22" t="s">
        <v>1539</v>
      </c>
      <c r="H2269" s="22" t="s">
        <v>1540</v>
      </c>
      <c r="I2269" s="22" t="s">
        <v>1547</v>
      </c>
      <c r="J2269" s="22" t="s">
        <v>1543</v>
      </c>
      <c r="K2269" s="20" t="str">
        <f>IF(Tabela813[[#This Row],[C]]&lt;&gt;"",IF(Tabela813[[#This Row],[RED]]&lt;&gt;"",(Tabela813[[#This Row],[RED]] &amp; "."),"") &amp; CONCATENATE(Tabela813[[#This Row],[C]],".",Tabela813[[#This Row],[O]],".",Tabela813[[#This Row],[E]],".",Tabela813[[#This Row],[D1]],".",Tabela813[[#This Row],[D2]],".",Tabela813[[#This Row],[D3]],".",Tabela813[[#This Row],[T]],".",Tabela813[[#This Row],[D4]]),"")</f>
        <v>7.5.1.1.01.0.4.00</v>
      </c>
      <c r="L2269" s="23" t="s">
        <v>2614</v>
      </c>
      <c r="M2269" s="20" t="str">
        <f t="shared" si="45"/>
        <v>A</v>
      </c>
      <c r="N2269" s="20">
        <f>IF(VALUE(Tabela813[[#This Row],[RED]]) &gt; 0,1,0) + IF(VALUE(J2269)&gt;0,8,IF(VALUE(I2269)&gt;0,7,IF(VALUE(H2269)&gt;0,6,IF(VALUE(G2269)&gt;0,5,IF(VALUE(F2269)&gt;0,4,IF(VALUE(E2269)&gt;0,3,IF(VALUE(D2269)&gt;0,2,1)))))))</f>
        <v>7</v>
      </c>
      <c r="O2269" s="22" t="s">
        <v>51</v>
      </c>
      <c r="P2269" s="1" t="s">
        <v>275</v>
      </c>
      <c r="Q2269" s="1"/>
      <c r="R2269" s="39"/>
      <c r="S2269" s="154" t="s">
        <v>158</v>
      </c>
      <c r="T2269" s="7" t="str">
        <f>Tabela813[[#This Row],[NR]]&amp;" - "&amp;Tabela813[[#This Row],[Especificação]]</f>
        <v>7.5.1.1.01.0.4.00 - Receita Industrial - Dívida Ativa - Multas e Juros de Mora da Dívida Ativa - Intra OFSS</v>
      </c>
    </row>
    <row r="2270" spans="1:20" x14ac:dyDescent="0.25">
      <c r="A2270" s="179"/>
      <c r="B2270" s="51"/>
      <c r="C2270" s="22" t="s">
        <v>1544</v>
      </c>
      <c r="D2270" s="22" t="s">
        <v>1548</v>
      </c>
      <c r="E2270" s="22" t="s">
        <v>1537</v>
      </c>
      <c r="F2270" s="22" t="s">
        <v>1537</v>
      </c>
      <c r="G2270" s="22" t="s">
        <v>1539</v>
      </c>
      <c r="H2270" s="22" t="s">
        <v>1540</v>
      </c>
      <c r="I2270" s="22" t="s">
        <v>1548</v>
      </c>
      <c r="J2270" s="22" t="s">
        <v>1543</v>
      </c>
      <c r="K2270" s="20" t="str">
        <f>IF(Tabela813[[#This Row],[C]]&lt;&gt;"",IF(Tabela813[[#This Row],[RED]]&lt;&gt;"",(Tabela813[[#This Row],[RED]] &amp; "."),"") &amp; CONCATENATE(Tabela813[[#This Row],[C]],".",Tabela813[[#This Row],[O]],".",Tabela813[[#This Row],[E]],".",Tabela813[[#This Row],[D1]],".",Tabela813[[#This Row],[D2]],".",Tabela813[[#This Row],[D3]],".",Tabela813[[#This Row],[T]],".",Tabela813[[#This Row],[D4]]),"")</f>
        <v>7.5.1.1.01.0.5.00</v>
      </c>
      <c r="L2270" s="23" t="s">
        <v>2615</v>
      </c>
      <c r="M2270" s="20" t="str">
        <f t="shared" si="45"/>
        <v>A</v>
      </c>
      <c r="N2270" s="20">
        <f>IF(VALUE(Tabela813[[#This Row],[RED]]) &gt; 0,1,0) + IF(VALUE(J2270)&gt;0,8,IF(VALUE(I2270)&gt;0,7,IF(VALUE(H2270)&gt;0,6,IF(VALUE(G2270)&gt;0,5,IF(VALUE(F2270)&gt;0,4,IF(VALUE(E2270)&gt;0,3,IF(VALUE(D2270)&gt;0,2,1)))))))</f>
        <v>7</v>
      </c>
      <c r="O2270" s="22" t="s">
        <v>51</v>
      </c>
      <c r="P2270" s="1" t="s">
        <v>275</v>
      </c>
      <c r="Q2270" s="1"/>
      <c r="R2270" s="39"/>
      <c r="S2270" s="154" t="s">
        <v>158</v>
      </c>
      <c r="T2270" s="7" t="str">
        <f>Tabela813[[#This Row],[NR]]&amp;" - "&amp;Tabela813[[#This Row],[Especificação]]</f>
        <v>7.5.1.1.01.0.5.00 - Receita Industrial - Multas - Intra OFSS</v>
      </c>
    </row>
    <row r="2271" spans="1:20" x14ac:dyDescent="0.25">
      <c r="A2271" s="179"/>
      <c r="B2271" s="51"/>
      <c r="C2271" s="22" t="s">
        <v>1544</v>
      </c>
      <c r="D2271" s="22" t="s">
        <v>1548</v>
      </c>
      <c r="E2271" s="22" t="s">
        <v>1537</v>
      </c>
      <c r="F2271" s="22" t="s">
        <v>1537</v>
      </c>
      <c r="G2271" s="22" t="s">
        <v>1539</v>
      </c>
      <c r="H2271" s="22" t="s">
        <v>1540</v>
      </c>
      <c r="I2271" s="22" t="s">
        <v>1542</v>
      </c>
      <c r="J2271" s="22" t="s">
        <v>1543</v>
      </c>
      <c r="K2271" s="20" t="str">
        <f>IF(Tabela813[[#This Row],[C]]&lt;&gt;"",IF(Tabela813[[#This Row],[RED]]&lt;&gt;"",(Tabela813[[#This Row],[RED]] &amp; "."),"") &amp; CONCATENATE(Tabela813[[#This Row],[C]],".",Tabela813[[#This Row],[O]],".",Tabela813[[#This Row],[E]],".",Tabela813[[#This Row],[D1]],".",Tabela813[[#This Row],[D2]],".",Tabela813[[#This Row],[D3]],".",Tabela813[[#This Row],[T]],".",Tabela813[[#This Row],[D4]]),"")</f>
        <v>7.5.1.1.01.0.6.00</v>
      </c>
      <c r="L2271" s="23" t="s">
        <v>2616</v>
      </c>
      <c r="M2271" s="20" t="str">
        <f t="shared" si="45"/>
        <v>A</v>
      </c>
      <c r="N2271" s="20">
        <f>IF(VALUE(Tabela813[[#This Row],[RED]]) &gt; 0,1,0) + IF(VALUE(J2271)&gt;0,8,IF(VALUE(I2271)&gt;0,7,IF(VALUE(H2271)&gt;0,6,IF(VALUE(G2271)&gt;0,5,IF(VALUE(F2271)&gt;0,4,IF(VALUE(E2271)&gt;0,3,IF(VALUE(D2271)&gt;0,2,1)))))))</f>
        <v>7</v>
      </c>
      <c r="O2271" s="22" t="s">
        <v>51</v>
      </c>
      <c r="P2271" s="1" t="s">
        <v>275</v>
      </c>
      <c r="Q2271" s="1"/>
      <c r="R2271" s="39"/>
      <c r="S2271" s="154" t="s">
        <v>158</v>
      </c>
      <c r="T2271" s="7" t="str">
        <f>Tabela813[[#This Row],[NR]]&amp;" - "&amp;Tabela813[[#This Row],[Especificação]]</f>
        <v>7.5.1.1.01.0.6.00 - Receita Industrial - Juros de Mora - Intra OFSS</v>
      </c>
    </row>
    <row r="2272" spans="1:20" x14ac:dyDescent="0.25">
      <c r="A2272" s="179"/>
      <c r="B2272" s="51"/>
      <c r="C2272" s="22" t="s">
        <v>1544</v>
      </c>
      <c r="D2272" s="22" t="s">
        <v>1548</v>
      </c>
      <c r="E2272" s="22" t="s">
        <v>1537</v>
      </c>
      <c r="F2272" s="22" t="s">
        <v>1537</v>
      </c>
      <c r="G2272" s="22" t="s">
        <v>1539</v>
      </c>
      <c r="H2272" s="22" t="s">
        <v>1540</v>
      </c>
      <c r="I2272" s="22" t="s">
        <v>1544</v>
      </c>
      <c r="J2272" s="22" t="s">
        <v>1543</v>
      </c>
      <c r="K2272" s="20" t="str">
        <f>IF(Tabela813[[#This Row],[C]]&lt;&gt;"",IF(Tabela813[[#This Row],[RED]]&lt;&gt;"",(Tabela813[[#This Row],[RED]] &amp; "."),"") &amp; CONCATENATE(Tabela813[[#This Row],[C]],".",Tabela813[[#This Row],[O]],".",Tabela813[[#This Row],[E]],".",Tabela813[[#This Row],[D1]],".",Tabela813[[#This Row],[D2]],".",Tabela813[[#This Row],[D3]],".",Tabela813[[#This Row],[T]],".",Tabela813[[#This Row],[D4]]),"")</f>
        <v>7.5.1.1.01.0.7.00</v>
      </c>
      <c r="L2272" s="23" t="s">
        <v>2617</v>
      </c>
      <c r="M2272" s="20" t="str">
        <f t="shared" si="45"/>
        <v>A</v>
      </c>
      <c r="N2272" s="20">
        <f>IF(VALUE(Tabela813[[#This Row],[RED]]) &gt; 0,1,0) + IF(VALUE(J2272)&gt;0,8,IF(VALUE(I2272)&gt;0,7,IF(VALUE(H2272)&gt;0,6,IF(VALUE(G2272)&gt;0,5,IF(VALUE(F2272)&gt;0,4,IF(VALUE(E2272)&gt;0,3,IF(VALUE(D2272)&gt;0,2,1)))))))</f>
        <v>7</v>
      </c>
      <c r="O2272" s="22" t="s">
        <v>51</v>
      </c>
      <c r="P2272" s="1" t="s">
        <v>275</v>
      </c>
      <c r="Q2272" s="1"/>
      <c r="R2272" s="39"/>
      <c r="S2272" s="154" t="s">
        <v>158</v>
      </c>
      <c r="T2272" s="7" t="str">
        <f>Tabela813[[#This Row],[NR]]&amp;" - "&amp;Tabela813[[#This Row],[Especificação]]</f>
        <v>7.5.1.1.01.0.7.00 - Receita Industrial - Dívida Ativa - Multas da Dívida Ativa - Intra OFSS</v>
      </c>
    </row>
    <row r="2273" spans="1:20" x14ac:dyDescent="0.25">
      <c r="A2273" s="179"/>
      <c r="B2273" s="51"/>
      <c r="C2273" s="22" t="s">
        <v>1544</v>
      </c>
      <c r="D2273" s="22" t="s">
        <v>1548</v>
      </c>
      <c r="E2273" s="22" t="s">
        <v>1537</v>
      </c>
      <c r="F2273" s="22" t="s">
        <v>1537</v>
      </c>
      <c r="G2273" s="22" t="s">
        <v>1539</v>
      </c>
      <c r="H2273" s="22" t="s">
        <v>1540</v>
      </c>
      <c r="I2273" s="22" t="s">
        <v>1545</v>
      </c>
      <c r="J2273" s="22" t="s">
        <v>1543</v>
      </c>
      <c r="K2273" s="20" t="str">
        <f>IF(Tabela813[[#This Row],[C]]&lt;&gt;"",IF(Tabela813[[#This Row],[RED]]&lt;&gt;"",(Tabela813[[#This Row],[RED]] &amp; "."),"") &amp; CONCATENATE(Tabela813[[#This Row],[C]],".",Tabela813[[#This Row],[O]],".",Tabela813[[#This Row],[E]],".",Tabela813[[#This Row],[D1]],".",Tabela813[[#This Row],[D2]],".",Tabela813[[#This Row],[D3]],".",Tabela813[[#This Row],[T]],".",Tabela813[[#This Row],[D4]]),"")</f>
        <v>7.5.1.1.01.0.8.00</v>
      </c>
      <c r="L2273" s="23" t="s">
        <v>2618</v>
      </c>
      <c r="M2273" s="20" t="str">
        <f t="shared" si="45"/>
        <v>A</v>
      </c>
      <c r="N2273" s="20">
        <f>IF(VALUE(Tabela813[[#This Row],[RED]]) &gt; 0,1,0) + IF(VALUE(J2273)&gt;0,8,IF(VALUE(I2273)&gt;0,7,IF(VALUE(H2273)&gt;0,6,IF(VALUE(G2273)&gt;0,5,IF(VALUE(F2273)&gt;0,4,IF(VALUE(E2273)&gt;0,3,IF(VALUE(D2273)&gt;0,2,1)))))))</f>
        <v>7</v>
      </c>
      <c r="O2273" s="22" t="s">
        <v>51</v>
      </c>
      <c r="P2273" s="1" t="s">
        <v>275</v>
      </c>
      <c r="Q2273" s="1"/>
      <c r="R2273" s="39"/>
      <c r="S2273" s="154" t="s">
        <v>158</v>
      </c>
      <c r="T2273" s="7" t="str">
        <f>Tabela813[[#This Row],[NR]]&amp;" - "&amp;Tabela813[[#This Row],[Especificação]]</f>
        <v>7.5.1.1.01.0.8.00 - Receita Industrial - Juros de Mora da Dívida Ativa - Intra OFSS</v>
      </c>
    </row>
    <row r="2274" spans="1:20" x14ac:dyDescent="0.25">
      <c r="A2274" s="179"/>
      <c r="B2274" s="51"/>
      <c r="C2274" s="22" t="s">
        <v>1544</v>
      </c>
      <c r="D2274" s="22" t="s">
        <v>1542</v>
      </c>
      <c r="E2274" s="22" t="s">
        <v>1540</v>
      </c>
      <c r="F2274" s="22" t="s">
        <v>1540</v>
      </c>
      <c r="G2274" s="22" t="s">
        <v>1543</v>
      </c>
      <c r="H2274" s="22" t="s">
        <v>1540</v>
      </c>
      <c r="I2274" s="22" t="s">
        <v>1540</v>
      </c>
      <c r="J2274" s="22" t="s">
        <v>1543</v>
      </c>
      <c r="K2274" s="20" t="str">
        <f>IF(Tabela813[[#This Row],[C]]&lt;&gt;"",IF(Tabela813[[#This Row],[RED]]&lt;&gt;"",(Tabela813[[#This Row],[RED]] &amp; "."),"") &amp; CONCATENATE(Tabela813[[#This Row],[C]],".",Tabela813[[#This Row],[O]],".",Tabela813[[#This Row],[E]],".",Tabela813[[#This Row],[D1]],".",Tabela813[[#This Row],[D2]],".",Tabela813[[#This Row],[D3]],".",Tabela813[[#This Row],[T]],".",Tabela813[[#This Row],[D4]]),"")</f>
        <v>7.6.0.0.00.0.0.00</v>
      </c>
      <c r="L2274" s="23" t="s">
        <v>2619</v>
      </c>
      <c r="M2274" s="20" t="str">
        <f t="shared" si="45"/>
        <v>S</v>
      </c>
      <c r="N2274" s="20">
        <f>IF(VALUE(Tabela813[[#This Row],[RED]]) &gt; 0,1,0) + IF(VALUE(J2274)&gt;0,8,IF(VALUE(I2274)&gt;0,7,IF(VALUE(H2274)&gt;0,6,IF(VALUE(G2274)&gt;0,5,IF(VALUE(F2274)&gt;0,4,IF(VALUE(E2274)&gt;0,3,IF(VALUE(D2274)&gt;0,2,1)))))))</f>
        <v>2</v>
      </c>
      <c r="O2274" s="22" t="s">
        <v>45</v>
      </c>
      <c r="P2274" s="1" t="s">
        <v>277</v>
      </c>
      <c r="Q2274" s="1"/>
      <c r="R2274" s="39"/>
      <c r="S2274" s="154" t="s">
        <v>158</v>
      </c>
      <c r="T2274" s="7" t="str">
        <f>Tabela813[[#This Row],[NR]]&amp;" - "&amp;Tabela813[[#This Row],[Especificação]]</f>
        <v>7.6.0.0.00.0.0.00 - Receita de Serviços - Intra OFSS</v>
      </c>
    </row>
    <row r="2275" spans="1:20" ht="45" x14ac:dyDescent="0.25">
      <c r="A2275" s="179"/>
      <c r="B2275" s="51"/>
      <c r="C2275" s="22" t="s">
        <v>1544</v>
      </c>
      <c r="D2275" s="22" t="s">
        <v>1542</v>
      </c>
      <c r="E2275" s="22" t="s">
        <v>1537</v>
      </c>
      <c r="F2275" s="22" t="s">
        <v>1540</v>
      </c>
      <c r="G2275" s="22" t="s">
        <v>1543</v>
      </c>
      <c r="H2275" s="22" t="s">
        <v>1540</v>
      </c>
      <c r="I2275" s="22" t="s">
        <v>1540</v>
      </c>
      <c r="J2275" s="22" t="s">
        <v>1543</v>
      </c>
      <c r="K2275" s="20" t="str">
        <f>IF(Tabela813[[#This Row],[C]]&lt;&gt;"",IF(Tabela813[[#This Row],[RED]]&lt;&gt;"",(Tabela813[[#This Row],[RED]] &amp; "."),"") &amp; CONCATENATE(Tabela813[[#This Row],[C]],".",Tabela813[[#This Row],[O]],".",Tabela813[[#This Row],[E]],".",Tabela813[[#This Row],[D1]],".",Tabela813[[#This Row],[D2]],".",Tabela813[[#This Row],[D3]],".",Tabela813[[#This Row],[T]],".",Tabela813[[#This Row],[D4]]),"")</f>
        <v>7.6.1.0.00.0.0.00</v>
      </c>
      <c r="L2275" s="23" t="s">
        <v>2620</v>
      </c>
      <c r="M2275" s="20" t="str">
        <f t="shared" si="45"/>
        <v>S</v>
      </c>
      <c r="N2275" s="20">
        <f>IF(VALUE(Tabela813[[#This Row],[RED]]) &gt; 0,1,0) + IF(VALUE(J2275)&gt;0,8,IF(VALUE(I2275)&gt;0,7,IF(VALUE(H2275)&gt;0,6,IF(VALUE(G2275)&gt;0,5,IF(VALUE(F2275)&gt;0,4,IF(VALUE(E2275)&gt;0,3,IF(VALUE(D2275)&gt;0,2,1)))))))</f>
        <v>3</v>
      </c>
      <c r="O2275" s="22" t="s">
        <v>45</v>
      </c>
      <c r="P2275" s="1" t="s">
        <v>279</v>
      </c>
      <c r="Q2275" s="1"/>
      <c r="R2275" s="39"/>
      <c r="S2275" s="154" t="s">
        <v>158</v>
      </c>
      <c r="T2275" s="7" t="str">
        <f>Tabela813[[#This Row],[NR]]&amp;" - "&amp;Tabela813[[#This Row],[Especificação]]</f>
        <v>7.6.1.0.00.0.0.00 - Serviços Administrativos e Comerciais Gerais - Intra OFSS</v>
      </c>
    </row>
    <row r="2276" spans="1:20" ht="45" x14ac:dyDescent="0.25">
      <c r="A2276" s="179"/>
      <c r="B2276" s="51"/>
      <c r="C2276" s="22" t="s">
        <v>1544</v>
      </c>
      <c r="D2276" s="22" t="s">
        <v>1542</v>
      </c>
      <c r="E2276" s="22" t="s">
        <v>1537</v>
      </c>
      <c r="F2276" s="22" t="s">
        <v>1537</v>
      </c>
      <c r="G2276" s="22" t="s">
        <v>1543</v>
      </c>
      <c r="H2276" s="22" t="s">
        <v>1540</v>
      </c>
      <c r="I2276" s="22" t="s">
        <v>1540</v>
      </c>
      <c r="J2276" s="22" t="s">
        <v>1543</v>
      </c>
      <c r="K2276" s="20" t="str">
        <f>IF(Tabela813[[#This Row],[C]]&lt;&gt;"",IF(Tabela813[[#This Row],[RED]]&lt;&gt;"",(Tabela813[[#This Row],[RED]] &amp; "."),"") &amp; CONCATENATE(Tabela813[[#This Row],[C]],".",Tabela813[[#This Row],[O]],".",Tabela813[[#This Row],[E]],".",Tabela813[[#This Row],[D1]],".",Tabela813[[#This Row],[D2]],".",Tabela813[[#This Row],[D3]],".",Tabela813[[#This Row],[T]],".",Tabela813[[#This Row],[D4]]),"")</f>
        <v>7.6.1.1.00.0.0.00</v>
      </c>
      <c r="L2276" s="23" t="s">
        <v>2620</v>
      </c>
      <c r="M2276" s="20" t="str">
        <f t="shared" si="45"/>
        <v>S</v>
      </c>
      <c r="N2276" s="20">
        <f>IF(VALUE(Tabela813[[#This Row],[RED]]) &gt; 0,1,0) + IF(VALUE(J2276)&gt;0,8,IF(VALUE(I2276)&gt;0,7,IF(VALUE(H2276)&gt;0,6,IF(VALUE(G2276)&gt;0,5,IF(VALUE(F2276)&gt;0,4,IF(VALUE(E2276)&gt;0,3,IF(VALUE(D2276)&gt;0,2,1)))))))</f>
        <v>4</v>
      </c>
      <c r="O2276" s="22" t="s">
        <v>45</v>
      </c>
      <c r="P2276" s="1" t="s">
        <v>279</v>
      </c>
      <c r="Q2276" s="1"/>
      <c r="R2276" s="39"/>
      <c r="S2276" s="154" t="s">
        <v>158</v>
      </c>
      <c r="T2276" s="7" t="str">
        <f>Tabela813[[#This Row],[NR]]&amp;" - "&amp;Tabela813[[#This Row],[Especificação]]</f>
        <v>7.6.1.1.00.0.0.00 - Serviços Administrativos e Comerciais Gerais - Intra OFSS</v>
      </c>
    </row>
    <row r="2277" spans="1:20" ht="30" x14ac:dyDescent="0.25">
      <c r="A2277" s="25"/>
      <c r="B2277" s="51"/>
      <c r="C2277" s="22" t="s">
        <v>1544</v>
      </c>
      <c r="D2277" s="22" t="s">
        <v>1542</v>
      </c>
      <c r="E2277" s="22" t="s">
        <v>1537</v>
      </c>
      <c r="F2277" s="22" t="s">
        <v>1537</v>
      </c>
      <c r="G2277" s="22" t="s">
        <v>1539</v>
      </c>
      <c r="H2277" s="22" t="s">
        <v>1540</v>
      </c>
      <c r="I2277" s="22" t="s">
        <v>1540</v>
      </c>
      <c r="J2277" s="22" t="s">
        <v>1543</v>
      </c>
      <c r="K2277" s="96" t="str">
        <f>IF(Tabela813[[#This Row],[C]]&lt;&gt;"",IF(Tabela813[[#This Row],[RED]]&lt;&gt;"",(Tabela813[[#This Row],[RED]] &amp; "."),"") &amp; CONCATENATE(Tabela813[[#This Row],[C]],".",Tabela813[[#This Row],[O]],".",Tabela813[[#This Row],[E]],".",Tabela813[[#This Row],[D1]],".",Tabela813[[#This Row],[D2]],".",Tabela813[[#This Row],[D3]],".",Tabela813[[#This Row],[T]],".",Tabela813[[#This Row],[D4]]),"")</f>
        <v>7.6.1.1.01.0.0.00</v>
      </c>
      <c r="L2277" s="61" t="s">
        <v>4558</v>
      </c>
      <c r="M2277" s="20" t="str">
        <f t="shared" si="45"/>
        <v>S</v>
      </c>
      <c r="N2277" s="20">
        <f>IF(VALUE(Tabela813[[#This Row],[RED]]) &gt; 0,1,0) + IF(VALUE(J2277)&gt;0,8,IF(VALUE(I2277)&gt;0,7,IF(VALUE(H2277)&gt;0,6,IF(VALUE(G2277)&gt;0,5,IF(VALUE(F2277)&gt;0,4,IF(VALUE(E2277)&gt;0,3,IF(VALUE(D2277)&gt;0,2,1)))))))</f>
        <v>5</v>
      </c>
      <c r="O2277" s="22" t="s">
        <v>51</v>
      </c>
      <c r="P2277" s="1" t="s">
        <v>280</v>
      </c>
      <c r="Q2277" s="1" t="s">
        <v>3029</v>
      </c>
      <c r="R2277" s="39"/>
      <c r="S2277" s="154"/>
      <c r="T2277" s="7" t="str">
        <f>Tabela813[[#This Row],[NR]]&amp;" - "&amp;Tabela813[[#This Row],[Especificação]]</f>
        <v>7.6.1.1.01.0.0.00 - Serviços Administrativos e Comerciais Gerais Prestados por Entidades e Órgãos Públicos em Geral - Principal - Intra OFSS</v>
      </c>
    </row>
    <row r="2278" spans="1:20" ht="30" x14ac:dyDescent="0.25">
      <c r="A2278" s="7"/>
      <c r="B2278" s="51"/>
      <c r="C2278" s="22" t="s">
        <v>1544</v>
      </c>
      <c r="D2278" s="22" t="s">
        <v>1542</v>
      </c>
      <c r="E2278" s="22" t="s">
        <v>1537</v>
      </c>
      <c r="F2278" s="22" t="s">
        <v>1537</v>
      </c>
      <c r="G2278" s="22" t="s">
        <v>1539</v>
      </c>
      <c r="H2278" s="22" t="s">
        <v>1540</v>
      </c>
      <c r="I2278" s="22" t="s">
        <v>1537</v>
      </c>
      <c r="J2278" s="22" t="s">
        <v>1543</v>
      </c>
      <c r="K2278" s="96" t="str">
        <f>IF(Tabela813[[#This Row],[C]]&lt;&gt;"",IF(Tabela813[[#This Row],[RED]]&lt;&gt;"",(Tabela813[[#This Row],[RED]] &amp; "."),"") &amp; CONCATENATE(Tabela813[[#This Row],[C]],".",Tabela813[[#This Row],[O]],".",Tabela813[[#This Row],[E]],".",Tabela813[[#This Row],[D1]],".",Tabela813[[#This Row],[D2]],".",Tabela813[[#This Row],[D3]],".",Tabela813[[#This Row],[T]],".",Tabela813[[#This Row],[D4]]),"")</f>
        <v>7.6.1.1.01.0.1.00</v>
      </c>
      <c r="L2278" s="61" t="s">
        <v>4558</v>
      </c>
      <c r="M2278" s="20" t="str">
        <f t="shared" si="45"/>
        <v>A</v>
      </c>
      <c r="N2278" s="20">
        <f>IF(VALUE(Tabela813[[#This Row],[RED]]) &gt; 0,1,0) + IF(VALUE(J2278)&gt;0,8,IF(VALUE(I2278)&gt;0,7,IF(VALUE(H2278)&gt;0,6,IF(VALUE(G2278)&gt;0,5,IF(VALUE(F2278)&gt;0,4,IF(VALUE(E2278)&gt;0,3,IF(VALUE(D2278)&gt;0,2,1)))))))</f>
        <v>7</v>
      </c>
      <c r="O2278" s="22" t="s">
        <v>51</v>
      </c>
      <c r="P2278" s="1" t="s">
        <v>280</v>
      </c>
      <c r="Q2278" s="1"/>
      <c r="R2278" s="39"/>
      <c r="S2278" s="154"/>
      <c r="T2278" s="7" t="str">
        <f>Tabela813[[#This Row],[NR]]&amp;" - "&amp;Tabela813[[#This Row],[Especificação]]</f>
        <v>7.6.1.1.01.0.1.00 - Serviços Administrativos e Comerciais Gerais Prestados por Entidades e Órgãos Públicos em Geral - Principal - Intra OFSS</v>
      </c>
    </row>
    <row r="2279" spans="1:20" ht="30" x14ac:dyDescent="0.25">
      <c r="A2279" s="7"/>
      <c r="B2279" s="51"/>
      <c r="C2279" s="22" t="s">
        <v>1544</v>
      </c>
      <c r="D2279" s="22" t="s">
        <v>1542</v>
      </c>
      <c r="E2279" s="22" t="s">
        <v>1537</v>
      </c>
      <c r="F2279" s="22" t="s">
        <v>1537</v>
      </c>
      <c r="G2279" s="22" t="s">
        <v>1539</v>
      </c>
      <c r="H2279" s="22" t="s">
        <v>1540</v>
      </c>
      <c r="I2279" s="22" t="s">
        <v>1546</v>
      </c>
      <c r="J2279" s="22" t="s">
        <v>1543</v>
      </c>
      <c r="K2279" s="96" t="str">
        <f>IF(Tabela813[[#This Row],[C]]&lt;&gt;"",IF(Tabela813[[#This Row],[RED]]&lt;&gt;"",(Tabela813[[#This Row],[RED]] &amp; "."),"") &amp; CONCATENATE(Tabela813[[#This Row],[C]],".",Tabela813[[#This Row],[O]],".",Tabela813[[#This Row],[E]],".",Tabela813[[#This Row],[D1]],".",Tabela813[[#This Row],[D2]],".",Tabela813[[#This Row],[D3]],".",Tabela813[[#This Row],[T]],".",Tabela813[[#This Row],[D4]]),"")</f>
        <v>7.6.1.1.01.0.2.00</v>
      </c>
      <c r="L2279" s="61" t="s">
        <v>4559</v>
      </c>
      <c r="M2279" s="20" t="str">
        <f t="shared" si="45"/>
        <v>A</v>
      </c>
      <c r="N2279" s="20">
        <f>IF(VALUE(Tabela813[[#This Row],[RED]]) &gt; 0,1,0) + IF(VALUE(J2279)&gt;0,8,IF(VALUE(I2279)&gt;0,7,IF(VALUE(H2279)&gt;0,6,IF(VALUE(G2279)&gt;0,5,IF(VALUE(F2279)&gt;0,4,IF(VALUE(E2279)&gt;0,3,IF(VALUE(D2279)&gt;0,2,1)))))))</f>
        <v>7</v>
      </c>
      <c r="O2279" s="22" t="s">
        <v>51</v>
      </c>
      <c r="P2279" s="1" t="s">
        <v>280</v>
      </c>
      <c r="Q2279" s="1"/>
      <c r="R2279" s="39"/>
      <c r="S2279" s="154"/>
      <c r="T2279" s="7" t="str">
        <f>Tabela813[[#This Row],[NR]]&amp;" - "&amp;Tabela813[[#This Row],[Especificação]]</f>
        <v>7.6.1.1.01.0.2.00 - Serviços Administrativos e Comerciais Gerais Prestados por Entidades e Órgãos Públicos em Geral - Multas e Juros de Mora - Intra OFSS</v>
      </c>
    </row>
    <row r="2280" spans="1:20" ht="30" x14ac:dyDescent="0.25">
      <c r="A2280" s="7"/>
      <c r="B2280" s="51"/>
      <c r="C2280" s="22" t="s">
        <v>1544</v>
      </c>
      <c r="D2280" s="22" t="s">
        <v>1542</v>
      </c>
      <c r="E2280" s="22" t="s">
        <v>1537</v>
      </c>
      <c r="F2280" s="22" t="s">
        <v>1537</v>
      </c>
      <c r="G2280" s="22" t="s">
        <v>1539</v>
      </c>
      <c r="H2280" s="22" t="s">
        <v>1540</v>
      </c>
      <c r="I2280" s="22" t="s">
        <v>1538</v>
      </c>
      <c r="J2280" s="22" t="s">
        <v>1543</v>
      </c>
      <c r="K2280" s="96" t="str">
        <f>IF(Tabela813[[#This Row],[C]]&lt;&gt;"",IF(Tabela813[[#This Row],[RED]]&lt;&gt;"",(Tabela813[[#This Row],[RED]] &amp; "."),"") &amp; CONCATENATE(Tabela813[[#This Row],[C]],".",Tabela813[[#This Row],[O]],".",Tabela813[[#This Row],[E]],".",Tabela813[[#This Row],[D1]],".",Tabela813[[#This Row],[D2]],".",Tabela813[[#This Row],[D3]],".",Tabela813[[#This Row],[T]],".",Tabela813[[#This Row],[D4]]),"")</f>
        <v>7.6.1.1.01.0.3.00</v>
      </c>
      <c r="L2280" s="61" t="s">
        <v>4560</v>
      </c>
      <c r="M2280" s="20" t="str">
        <f t="shared" si="45"/>
        <v>A</v>
      </c>
      <c r="N2280" s="20">
        <f>IF(VALUE(Tabela813[[#This Row],[RED]]) &gt; 0,1,0) + IF(VALUE(J2280)&gt;0,8,IF(VALUE(I2280)&gt;0,7,IF(VALUE(H2280)&gt;0,6,IF(VALUE(G2280)&gt;0,5,IF(VALUE(F2280)&gt;0,4,IF(VALUE(E2280)&gt;0,3,IF(VALUE(D2280)&gt;0,2,1)))))))</f>
        <v>7</v>
      </c>
      <c r="O2280" s="22" t="s">
        <v>51</v>
      </c>
      <c r="P2280" s="1" t="s">
        <v>280</v>
      </c>
      <c r="Q2280" s="1"/>
      <c r="R2280" s="39"/>
      <c r="S2280" s="154"/>
      <c r="T2280" s="7" t="str">
        <f>Tabela813[[#This Row],[NR]]&amp;" - "&amp;Tabela813[[#This Row],[Especificação]]</f>
        <v>7.6.1.1.01.0.3.00 - Serviços Administrativos e Comerciais Gerais Prestados por Entidades e Órgãos Públicos em Geral - Dívida Ativa - Intra OFSS</v>
      </c>
    </row>
    <row r="2281" spans="1:20" ht="45" x14ac:dyDescent="0.25">
      <c r="A2281" s="7"/>
      <c r="B2281" s="51"/>
      <c r="C2281" s="22" t="s">
        <v>1544</v>
      </c>
      <c r="D2281" s="22" t="s">
        <v>1542</v>
      </c>
      <c r="E2281" s="22" t="s">
        <v>1537</v>
      </c>
      <c r="F2281" s="22" t="s">
        <v>1537</v>
      </c>
      <c r="G2281" s="22" t="s">
        <v>1539</v>
      </c>
      <c r="H2281" s="22" t="s">
        <v>1540</v>
      </c>
      <c r="I2281" s="22" t="s">
        <v>1547</v>
      </c>
      <c r="J2281" s="22" t="s">
        <v>1543</v>
      </c>
      <c r="K2281" s="96" t="str">
        <f>IF(Tabela813[[#This Row],[C]]&lt;&gt;"",IF(Tabela813[[#This Row],[RED]]&lt;&gt;"",(Tabela813[[#This Row],[RED]] &amp; "."),"") &amp; CONCATENATE(Tabela813[[#This Row],[C]],".",Tabela813[[#This Row],[O]],".",Tabela813[[#This Row],[E]],".",Tabela813[[#This Row],[D1]],".",Tabela813[[#This Row],[D2]],".",Tabela813[[#This Row],[D3]],".",Tabela813[[#This Row],[T]],".",Tabela813[[#This Row],[D4]]),"")</f>
        <v>7.6.1.1.01.0.4.00</v>
      </c>
      <c r="L2281" s="61" t="s">
        <v>4561</v>
      </c>
      <c r="M2281" s="20" t="str">
        <f t="shared" si="45"/>
        <v>A</v>
      </c>
      <c r="N2281" s="20">
        <f>IF(VALUE(Tabela813[[#This Row],[RED]]) &gt; 0,1,0) + IF(VALUE(J2281)&gt;0,8,IF(VALUE(I2281)&gt;0,7,IF(VALUE(H2281)&gt;0,6,IF(VALUE(G2281)&gt;0,5,IF(VALUE(F2281)&gt;0,4,IF(VALUE(E2281)&gt;0,3,IF(VALUE(D2281)&gt;0,2,1)))))))</f>
        <v>7</v>
      </c>
      <c r="O2281" s="22" t="s">
        <v>51</v>
      </c>
      <c r="P2281" s="1" t="s">
        <v>280</v>
      </c>
      <c r="Q2281" s="1"/>
      <c r="R2281" s="39"/>
      <c r="S2281" s="154"/>
      <c r="T2281" s="7" t="str">
        <f>Tabela813[[#This Row],[NR]]&amp;" - "&amp;Tabela813[[#This Row],[Especificação]]</f>
        <v>7.6.1.1.01.0.4.00 - Serviços Administrativos e Comerciais Gerais Prestados por Entidades e Órgãos Públicos em Geral- Dívida Ativa - Multas e Juros de Mora da Dívida Ativa - Intra OFSS</v>
      </c>
    </row>
    <row r="2282" spans="1:20" ht="30" x14ac:dyDescent="0.25">
      <c r="A2282" s="7"/>
      <c r="B2282" s="51"/>
      <c r="C2282" s="22" t="s">
        <v>1544</v>
      </c>
      <c r="D2282" s="22" t="s">
        <v>1542</v>
      </c>
      <c r="E2282" s="22" t="s">
        <v>1537</v>
      </c>
      <c r="F2282" s="22" t="s">
        <v>1537</v>
      </c>
      <c r="G2282" s="22" t="s">
        <v>1539</v>
      </c>
      <c r="H2282" s="22" t="s">
        <v>1540</v>
      </c>
      <c r="I2282" s="22" t="s">
        <v>1548</v>
      </c>
      <c r="J2282" s="22" t="s">
        <v>1543</v>
      </c>
      <c r="K2282" s="96" t="str">
        <f>IF(Tabela813[[#This Row],[C]]&lt;&gt;"",IF(Tabela813[[#This Row],[RED]]&lt;&gt;"",(Tabela813[[#This Row],[RED]] &amp; "."),"") &amp; CONCATENATE(Tabela813[[#This Row],[C]],".",Tabela813[[#This Row],[O]],".",Tabela813[[#This Row],[E]],".",Tabela813[[#This Row],[D1]],".",Tabela813[[#This Row],[D2]],".",Tabela813[[#This Row],[D3]],".",Tabela813[[#This Row],[T]],".",Tabela813[[#This Row],[D4]]),"")</f>
        <v>7.6.1.1.01.0.5.00</v>
      </c>
      <c r="L2282" s="61" t="s">
        <v>4562</v>
      </c>
      <c r="M2282" s="20" t="str">
        <f t="shared" si="45"/>
        <v>A</v>
      </c>
      <c r="N2282" s="20">
        <f>IF(VALUE(Tabela813[[#This Row],[RED]]) &gt; 0,1,0) + IF(VALUE(J2282)&gt;0,8,IF(VALUE(I2282)&gt;0,7,IF(VALUE(H2282)&gt;0,6,IF(VALUE(G2282)&gt;0,5,IF(VALUE(F2282)&gt;0,4,IF(VALUE(E2282)&gt;0,3,IF(VALUE(D2282)&gt;0,2,1)))))))</f>
        <v>7</v>
      </c>
      <c r="O2282" s="22" t="s">
        <v>51</v>
      </c>
      <c r="P2282" s="1" t="s">
        <v>280</v>
      </c>
      <c r="Q2282" s="1"/>
      <c r="R2282" s="39"/>
      <c r="S2282" s="154"/>
      <c r="T2282" s="7" t="str">
        <f>Tabela813[[#This Row],[NR]]&amp;" - "&amp;Tabela813[[#This Row],[Especificação]]</f>
        <v>7.6.1.1.01.0.5.00 - Serviços Administrativos e Comerciais Gerais Prestados por Entidades e Órgãos Públicos em Geral - Multas - Intra OFSS</v>
      </c>
    </row>
    <row r="2283" spans="1:20" ht="30" x14ac:dyDescent="0.25">
      <c r="A2283" s="179"/>
      <c r="B2283" s="51"/>
      <c r="C2283" s="22" t="s">
        <v>1544</v>
      </c>
      <c r="D2283" s="22" t="s">
        <v>1542</v>
      </c>
      <c r="E2283" s="22" t="s">
        <v>1537</v>
      </c>
      <c r="F2283" s="22" t="s">
        <v>1537</v>
      </c>
      <c r="G2283" s="22" t="s">
        <v>1539</v>
      </c>
      <c r="H2283" s="22" t="s">
        <v>1540</v>
      </c>
      <c r="I2283" s="22" t="s">
        <v>1542</v>
      </c>
      <c r="J2283" s="22" t="s">
        <v>1543</v>
      </c>
      <c r="K2283" s="20" t="str">
        <f>IF(Tabela813[[#This Row],[C]]&lt;&gt;"",IF(Tabela813[[#This Row],[RED]]&lt;&gt;"",(Tabela813[[#This Row],[RED]] &amp; "."),"") &amp; CONCATENATE(Tabela813[[#This Row],[C]],".",Tabela813[[#This Row],[O]],".",Tabela813[[#This Row],[E]],".",Tabela813[[#This Row],[D1]],".",Tabela813[[#This Row],[D2]],".",Tabela813[[#This Row],[D3]],".",Tabela813[[#This Row],[T]],".",Tabela813[[#This Row],[D4]]),"")</f>
        <v>7.6.1.1.01.0.6.00</v>
      </c>
      <c r="L2283" s="23" t="s">
        <v>4563</v>
      </c>
      <c r="M2283" s="20" t="str">
        <f t="shared" si="45"/>
        <v>A</v>
      </c>
      <c r="N2283" s="20">
        <f>IF(VALUE(Tabela813[[#This Row],[RED]]) &gt; 0,1,0) + IF(VALUE(J2283)&gt;0,8,IF(VALUE(I2283)&gt;0,7,IF(VALUE(H2283)&gt;0,6,IF(VALUE(G2283)&gt;0,5,IF(VALUE(F2283)&gt;0,4,IF(VALUE(E2283)&gt;0,3,IF(VALUE(D2283)&gt;0,2,1)))))))</f>
        <v>7</v>
      </c>
      <c r="O2283" s="22" t="s">
        <v>51</v>
      </c>
      <c r="P2283" s="1" t="s">
        <v>280</v>
      </c>
      <c r="Q2283" s="1"/>
      <c r="R2283" s="39"/>
      <c r="S2283" s="154"/>
      <c r="T2283" s="7" t="str">
        <f>Tabela813[[#This Row],[NR]]&amp;" - "&amp;Tabela813[[#This Row],[Especificação]]</f>
        <v>7.6.1.1.01.0.6.00 - Serviços Administrativos e Comerciais Gerais Prestados por Entidades e Órgãos Públicos em Geral - Juros de Mora - Intra OFSS</v>
      </c>
    </row>
    <row r="2284" spans="1:20" ht="30" x14ac:dyDescent="0.25">
      <c r="A2284" s="179"/>
      <c r="B2284" s="51"/>
      <c r="C2284" s="22" t="s">
        <v>1544</v>
      </c>
      <c r="D2284" s="22" t="s">
        <v>1542</v>
      </c>
      <c r="E2284" s="22" t="s">
        <v>1537</v>
      </c>
      <c r="F2284" s="22" t="s">
        <v>1537</v>
      </c>
      <c r="G2284" s="22" t="s">
        <v>1539</v>
      </c>
      <c r="H2284" s="22" t="s">
        <v>1540</v>
      </c>
      <c r="I2284" s="22" t="s">
        <v>1544</v>
      </c>
      <c r="J2284" s="22" t="s">
        <v>1543</v>
      </c>
      <c r="K2284" s="20" t="str">
        <f>IF(Tabela813[[#This Row],[C]]&lt;&gt;"",IF(Tabela813[[#This Row],[RED]]&lt;&gt;"",(Tabela813[[#This Row],[RED]] &amp; "."),"") &amp; CONCATENATE(Tabela813[[#This Row],[C]],".",Tabela813[[#This Row],[O]],".",Tabela813[[#This Row],[E]],".",Tabela813[[#This Row],[D1]],".",Tabela813[[#This Row],[D2]],".",Tabela813[[#This Row],[D3]],".",Tabela813[[#This Row],[T]],".",Tabela813[[#This Row],[D4]]),"")</f>
        <v>7.6.1.1.01.0.7.00</v>
      </c>
      <c r="L2284" s="23" t="s">
        <v>4564</v>
      </c>
      <c r="M2284" s="20" t="str">
        <f t="shared" si="45"/>
        <v>A</v>
      </c>
      <c r="N2284" s="20">
        <f>IF(VALUE(Tabela813[[#This Row],[RED]]) &gt; 0,1,0) + IF(VALUE(J2284)&gt;0,8,IF(VALUE(I2284)&gt;0,7,IF(VALUE(H2284)&gt;0,6,IF(VALUE(G2284)&gt;0,5,IF(VALUE(F2284)&gt;0,4,IF(VALUE(E2284)&gt;0,3,IF(VALUE(D2284)&gt;0,2,1)))))))</f>
        <v>7</v>
      </c>
      <c r="O2284" s="22" t="s">
        <v>51</v>
      </c>
      <c r="P2284" s="1" t="s">
        <v>280</v>
      </c>
      <c r="Q2284" s="1"/>
      <c r="R2284" s="39"/>
      <c r="S2284" s="154"/>
      <c r="T2284" s="7" t="str">
        <f>Tabela813[[#This Row],[NR]]&amp;" - "&amp;Tabela813[[#This Row],[Especificação]]</f>
        <v>7.6.1.1.01.0.7.00 - Serviços Administrativos e Comerciais Gerais Prestados por Entidades e Órgãos Públicos em Geral - Dívida Ativa - Multas da Dívida Ativa - Intra OFSS</v>
      </c>
    </row>
    <row r="2285" spans="1:20" ht="30" x14ac:dyDescent="0.25">
      <c r="A2285" s="179"/>
      <c r="B2285" s="51"/>
      <c r="C2285" s="22" t="s">
        <v>1544</v>
      </c>
      <c r="D2285" s="22" t="s">
        <v>1542</v>
      </c>
      <c r="E2285" s="22" t="s">
        <v>1537</v>
      </c>
      <c r="F2285" s="22" t="s">
        <v>1537</v>
      </c>
      <c r="G2285" s="22" t="s">
        <v>1539</v>
      </c>
      <c r="H2285" s="22" t="s">
        <v>1540</v>
      </c>
      <c r="I2285" s="22" t="s">
        <v>1545</v>
      </c>
      <c r="J2285" s="22" t="s">
        <v>1543</v>
      </c>
      <c r="K2285" s="20" t="str">
        <f>IF(Tabela813[[#This Row],[C]]&lt;&gt;"",IF(Tabela813[[#This Row],[RED]]&lt;&gt;"",(Tabela813[[#This Row],[RED]] &amp; "."),"") &amp; CONCATENATE(Tabela813[[#This Row],[C]],".",Tabela813[[#This Row],[O]],".",Tabela813[[#This Row],[E]],".",Tabela813[[#This Row],[D1]],".",Tabela813[[#This Row],[D2]],".",Tabela813[[#This Row],[D3]],".",Tabela813[[#This Row],[T]],".",Tabela813[[#This Row],[D4]]),"")</f>
        <v>7.6.1.1.01.0.8.00</v>
      </c>
      <c r="L2285" s="23" t="s">
        <v>4565</v>
      </c>
      <c r="M2285" s="20" t="str">
        <f t="shared" si="45"/>
        <v>A</v>
      </c>
      <c r="N2285" s="20">
        <f>IF(VALUE(Tabela813[[#This Row],[RED]]) &gt; 0,1,0) + IF(VALUE(J2285)&gt;0,8,IF(VALUE(I2285)&gt;0,7,IF(VALUE(H2285)&gt;0,6,IF(VALUE(G2285)&gt;0,5,IF(VALUE(F2285)&gt;0,4,IF(VALUE(E2285)&gt;0,3,IF(VALUE(D2285)&gt;0,2,1)))))))</f>
        <v>7</v>
      </c>
      <c r="O2285" s="22" t="s">
        <v>51</v>
      </c>
      <c r="P2285" s="1" t="s">
        <v>280</v>
      </c>
      <c r="Q2285" s="1"/>
      <c r="R2285" s="39"/>
      <c r="S2285" s="154"/>
      <c r="T2285" s="7" t="str">
        <f>Tabela813[[#This Row],[NR]]&amp;" - "&amp;Tabela813[[#This Row],[Especificação]]</f>
        <v>7.6.1.1.01.0.8.00 - Serviços Administrativos e Comerciais Gerais Prestados por Entidades e Órgãos Públicos em Geral - Juros de Mora da Dívida Ativa - Intra OFSS</v>
      </c>
    </row>
    <row r="2286" spans="1:20" ht="30" x14ac:dyDescent="0.25">
      <c r="A2286" s="179"/>
      <c r="B2286" s="51"/>
      <c r="C2286" s="22" t="s">
        <v>1544</v>
      </c>
      <c r="D2286" s="22" t="s">
        <v>1542</v>
      </c>
      <c r="E2286" s="22" t="s">
        <v>1537</v>
      </c>
      <c r="F2286" s="22" t="s">
        <v>1537</v>
      </c>
      <c r="G2286" s="22" t="s">
        <v>1541</v>
      </c>
      <c r="H2286" s="22" t="s">
        <v>1540</v>
      </c>
      <c r="I2286" s="22" t="s">
        <v>1540</v>
      </c>
      <c r="J2286" s="22" t="s">
        <v>1543</v>
      </c>
      <c r="K2286" s="20" t="str">
        <f>IF(Tabela813[[#This Row],[C]]&lt;&gt;"",IF(Tabela813[[#This Row],[RED]]&lt;&gt;"",(Tabela813[[#This Row],[RED]] &amp; "."),"") &amp; CONCATENATE(Tabela813[[#This Row],[C]],".",Tabela813[[#This Row],[O]],".",Tabela813[[#This Row],[E]],".",Tabela813[[#This Row],[D1]],".",Tabela813[[#This Row],[D2]],".",Tabela813[[#This Row],[D3]],".",Tabela813[[#This Row],[T]],".",Tabela813[[#This Row],[D4]]),"")</f>
        <v>7.6.1.1.02.0.0.00</v>
      </c>
      <c r="L2286" s="23" t="s">
        <v>2621</v>
      </c>
      <c r="M2286" s="20" t="str">
        <f t="shared" si="45"/>
        <v>S</v>
      </c>
      <c r="N2286" s="20">
        <f>IF(VALUE(Tabela813[[#This Row],[RED]]) &gt; 0,1,0) + IF(VALUE(J2286)&gt;0,8,IF(VALUE(I2286)&gt;0,7,IF(VALUE(H2286)&gt;0,6,IF(VALUE(G2286)&gt;0,5,IF(VALUE(F2286)&gt;0,4,IF(VALUE(E2286)&gt;0,3,IF(VALUE(D2286)&gt;0,2,1)))))))</f>
        <v>5</v>
      </c>
      <c r="O2286" s="22" t="s">
        <v>51</v>
      </c>
      <c r="P2286" s="1" t="s">
        <v>282</v>
      </c>
      <c r="Q2286" s="1"/>
      <c r="R2286" s="39"/>
      <c r="S2286" s="154" t="s">
        <v>158</v>
      </c>
      <c r="T2286" s="7" t="str">
        <f>Tabela813[[#This Row],[NR]]&amp;" - "&amp;Tabela813[[#This Row],[Especificação]]</f>
        <v>7.6.1.1.02.0.0.00 - Inscrição em Concursos e Processos Seletivos - Intra OFSS</v>
      </c>
    </row>
    <row r="2287" spans="1:20" ht="30" x14ac:dyDescent="0.25">
      <c r="A2287" s="179"/>
      <c r="B2287" s="51"/>
      <c r="C2287" s="22" t="s">
        <v>1544</v>
      </c>
      <c r="D2287" s="22" t="s">
        <v>1542</v>
      </c>
      <c r="E2287" s="22" t="s">
        <v>1537</v>
      </c>
      <c r="F2287" s="22" t="s">
        <v>1537</v>
      </c>
      <c r="G2287" s="22" t="s">
        <v>1541</v>
      </c>
      <c r="H2287" s="22" t="s">
        <v>1540</v>
      </c>
      <c r="I2287" s="22" t="s">
        <v>1537</v>
      </c>
      <c r="J2287" s="22" t="s">
        <v>1543</v>
      </c>
      <c r="K2287" s="20" t="str">
        <f>IF(Tabela813[[#This Row],[C]]&lt;&gt;"",IF(Tabela813[[#This Row],[RED]]&lt;&gt;"",(Tabela813[[#This Row],[RED]] &amp; "."),"") &amp; CONCATENATE(Tabela813[[#This Row],[C]],".",Tabela813[[#This Row],[O]],".",Tabela813[[#This Row],[E]],".",Tabela813[[#This Row],[D1]],".",Tabela813[[#This Row],[D2]],".",Tabela813[[#This Row],[D3]],".",Tabela813[[#This Row],[T]],".",Tabela813[[#This Row],[D4]]),"")</f>
        <v>7.6.1.1.02.0.1.00</v>
      </c>
      <c r="L2287" s="23" t="s">
        <v>2622</v>
      </c>
      <c r="M2287" s="20" t="str">
        <f t="shared" si="45"/>
        <v>A</v>
      </c>
      <c r="N2287" s="20">
        <f>IF(VALUE(Tabela813[[#This Row],[RED]]) &gt; 0,1,0) + IF(VALUE(J2287)&gt;0,8,IF(VALUE(I2287)&gt;0,7,IF(VALUE(H2287)&gt;0,6,IF(VALUE(G2287)&gt;0,5,IF(VALUE(F2287)&gt;0,4,IF(VALUE(E2287)&gt;0,3,IF(VALUE(D2287)&gt;0,2,1)))))))</f>
        <v>7</v>
      </c>
      <c r="O2287" s="22" t="s">
        <v>51</v>
      </c>
      <c r="P2287" s="1" t="s">
        <v>282</v>
      </c>
      <c r="Q2287" s="1"/>
      <c r="R2287" s="39"/>
      <c r="S2287" s="154" t="s">
        <v>158</v>
      </c>
      <c r="T2287" s="7" t="str">
        <f>Tabela813[[#This Row],[NR]]&amp;" - "&amp;Tabela813[[#This Row],[Especificação]]</f>
        <v>7.6.1.1.02.0.1.00 - Inscrição em Concursos e Processos Seletivos - Principal - Intra OFSS</v>
      </c>
    </row>
    <row r="2288" spans="1:20" ht="30" x14ac:dyDescent="0.25">
      <c r="A2288" s="179"/>
      <c r="B2288" s="51"/>
      <c r="C2288" s="22" t="s">
        <v>1544</v>
      </c>
      <c r="D2288" s="22" t="s">
        <v>1542</v>
      </c>
      <c r="E2288" s="22" t="s">
        <v>1537</v>
      </c>
      <c r="F2288" s="22" t="s">
        <v>1537</v>
      </c>
      <c r="G2288" s="22" t="s">
        <v>1541</v>
      </c>
      <c r="H2288" s="22" t="s">
        <v>1540</v>
      </c>
      <c r="I2288" s="22" t="s">
        <v>1546</v>
      </c>
      <c r="J2288" s="22" t="s">
        <v>1543</v>
      </c>
      <c r="K2288" s="20" t="str">
        <f>IF(Tabela813[[#This Row],[C]]&lt;&gt;"",IF(Tabela813[[#This Row],[RED]]&lt;&gt;"",(Tabela813[[#This Row],[RED]] &amp; "."),"") &amp; CONCATENATE(Tabela813[[#This Row],[C]],".",Tabela813[[#This Row],[O]],".",Tabela813[[#This Row],[E]],".",Tabela813[[#This Row],[D1]],".",Tabela813[[#This Row],[D2]],".",Tabela813[[#This Row],[D3]],".",Tabela813[[#This Row],[T]],".",Tabela813[[#This Row],[D4]]),"")</f>
        <v>7.6.1.1.02.0.2.00</v>
      </c>
      <c r="L2288" s="23" t="s">
        <v>2623</v>
      </c>
      <c r="M2288" s="20" t="str">
        <f t="shared" si="45"/>
        <v>A</v>
      </c>
      <c r="N2288" s="20">
        <f>IF(VALUE(Tabela813[[#This Row],[RED]]) &gt; 0,1,0) + IF(VALUE(J2288)&gt;0,8,IF(VALUE(I2288)&gt;0,7,IF(VALUE(H2288)&gt;0,6,IF(VALUE(G2288)&gt;0,5,IF(VALUE(F2288)&gt;0,4,IF(VALUE(E2288)&gt;0,3,IF(VALUE(D2288)&gt;0,2,1)))))))</f>
        <v>7</v>
      </c>
      <c r="O2288" s="22" t="s">
        <v>51</v>
      </c>
      <c r="P2288" s="1" t="s">
        <v>282</v>
      </c>
      <c r="Q2288" s="1"/>
      <c r="R2288" s="39"/>
      <c r="S2288" s="154" t="s">
        <v>158</v>
      </c>
      <c r="T2288" s="7" t="str">
        <f>Tabela813[[#This Row],[NR]]&amp;" - "&amp;Tabela813[[#This Row],[Especificação]]</f>
        <v>7.6.1.1.02.0.2.00 - Inscrição em Concursos e Processos Seletivos - Multas e Juros de Mora - Intra OFSS</v>
      </c>
    </row>
    <row r="2289" spans="1:20" ht="30" x14ac:dyDescent="0.25">
      <c r="A2289" s="179"/>
      <c r="B2289" s="51"/>
      <c r="C2289" s="22" t="s">
        <v>1544</v>
      </c>
      <c r="D2289" s="22" t="s">
        <v>1542</v>
      </c>
      <c r="E2289" s="22" t="s">
        <v>1537</v>
      </c>
      <c r="F2289" s="22" t="s">
        <v>1537</v>
      </c>
      <c r="G2289" s="22" t="s">
        <v>1541</v>
      </c>
      <c r="H2289" s="22" t="s">
        <v>1540</v>
      </c>
      <c r="I2289" s="22" t="s">
        <v>1538</v>
      </c>
      <c r="J2289" s="22" t="s">
        <v>1543</v>
      </c>
      <c r="K2289" s="20" t="str">
        <f>IF(Tabela813[[#This Row],[C]]&lt;&gt;"",IF(Tabela813[[#This Row],[RED]]&lt;&gt;"",(Tabela813[[#This Row],[RED]] &amp; "."),"") &amp; CONCATENATE(Tabela813[[#This Row],[C]],".",Tabela813[[#This Row],[O]],".",Tabela813[[#This Row],[E]],".",Tabela813[[#This Row],[D1]],".",Tabela813[[#This Row],[D2]],".",Tabela813[[#This Row],[D3]],".",Tabela813[[#This Row],[T]],".",Tabela813[[#This Row],[D4]]),"")</f>
        <v>7.6.1.1.02.0.3.00</v>
      </c>
      <c r="L2289" s="23" t="s">
        <v>2624</v>
      </c>
      <c r="M2289" s="20" t="str">
        <f t="shared" si="45"/>
        <v>A</v>
      </c>
      <c r="N2289" s="20">
        <f>IF(VALUE(Tabela813[[#This Row],[RED]]) &gt; 0,1,0) + IF(VALUE(J2289)&gt;0,8,IF(VALUE(I2289)&gt;0,7,IF(VALUE(H2289)&gt;0,6,IF(VALUE(G2289)&gt;0,5,IF(VALUE(F2289)&gt;0,4,IF(VALUE(E2289)&gt;0,3,IF(VALUE(D2289)&gt;0,2,1)))))))</f>
        <v>7</v>
      </c>
      <c r="O2289" s="22" t="s">
        <v>51</v>
      </c>
      <c r="P2289" s="1" t="s">
        <v>282</v>
      </c>
      <c r="Q2289" s="1"/>
      <c r="R2289" s="39"/>
      <c r="S2289" s="154" t="s">
        <v>158</v>
      </c>
      <c r="T2289" s="7" t="str">
        <f>Tabela813[[#This Row],[NR]]&amp;" - "&amp;Tabela813[[#This Row],[Especificação]]</f>
        <v>7.6.1.1.02.0.3.00 - Inscrição em Concursos e Processos Seletivos - Dívida Ativa - Intra OFSS</v>
      </c>
    </row>
    <row r="2290" spans="1:20" ht="30" x14ac:dyDescent="0.25">
      <c r="A2290" s="179"/>
      <c r="B2290" s="51"/>
      <c r="C2290" s="22" t="s">
        <v>1544</v>
      </c>
      <c r="D2290" s="22" t="s">
        <v>1542</v>
      </c>
      <c r="E2290" s="22" t="s">
        <v>1537</v>
      </c>
      <c r="F2290" s="22" t="s">
        <v>1537</v>
      </c>
      <c r="G2290" s="22" t="s">
        <v>1541</v>
      </c>
      <c r="H2290" s="22" t="s">
        <v>1540</v>
      </c>
      <c r="I2290" s="22" t="s">
        <v>1547</v>
      </c>
      <c r="J2290" s="22" t="s">
        <v>1543</v>
      </c>
      <c r="K2290" s="20" t="str">
        <f>IF(Tabela813[[#This Row],[C]]&lt;&gt;"",IF(Tabela813[[#This Row],[RED]]&lt;&gt;"",(Tabela813[[#This Row],[RED]] &amp; "."),"") &amp; CONCATENATE(Tabela813[[#This Row],[C]],".",Tabela813[[#This Row],[O]],".",Tabela813[[#This Row],[E]],".",Tabela813[[#This Row],[D1]],".",Tabela813[[#This Row],[D2]],".",Tabela813[[#This Row],[D3]],".",Tabela813[[#This Row],[T]],".",Tabela813[[#This Row],[D4]]),"")</f>
        <v>7.6.1.1.02.0.4.00</v>
      </c>
      <c r="L2290" s="23" t="s">
        <v>2625</v>
      </c>
      <c r="M2290" s="20" t="str">
        <f t="shared" si="45"/>
        <v>A</v>
      </c>
      <c r="N2290" s="20">
        <f>IF(VALUE(Tabela813[[#This Row],[RED]]) &gt; 0,1,0) + IF(VALUE(J2290)&gt;0,8,IF(VALUE(I2290)&gt;0,7,IF(VALUE(H2290)&gt;0,6,IF(VALUE(G2290)&gt;0,5,IF(VALUE(F2290)&gt;0,4,IF(VALUE(E2290)&gt;0,3,IF(VALUE(D2290)&gt;0,2,1)))))))</f>
        <v>7</v>
      </c>
      <c r="O2290" s="22" t="s">
        <v>51</v>
      </c>
      <c r="P2290" s="1" t="s">
        <v>282</v>
      </c>
      <c r="Q2290" s="1"/>
      <c r="R2290" s="39"/>
      <c r="S2290" s="154" t="s">
        <v>158</v>
      </c>
      <c r="T2290" s="7" t="str">
        <f>Tabela813[[#This Row],[NR]]&amp;" - "&amp;Tabela813[[#This Row],[Especificação]]</f>
        <v>7.6.1.1.02.0.4.00 - Inscrição em Concursos e Processos Seletivos - Dívida Ativa - Multas e Juros de Mora da Dívida Ativa - Intra OFSS</v>
      </c>
    </row>
    <row r="2291" spans="1:20" ht="30" x14ac:dyDescent="0.25">
      <c r="A2291" s="179"/>
      <c r="B2291" s="51"/>
      <c r="C2291" s="22" t="s">
        <v>1544</v>
      </c>
      <c r="D2291" s="22" t="s">
        <v>1542</v>
      </c>
      <c r="E2291" s="22" t="s">
        <v>1537</v>
      </c>
      <c r="F2291" s="22" t="s">
        <v>1537</v>
      </c>
      <c r="G2291" s="22" t="s">
        <v>1541</v>
      </c>
      <c r="H2291" s="22" t="s">
        <v>1540</v>
      </c>
      <c r="I2291" s="22" t="s">
        <v>1548</v>
      </c>
      <c r="J2291" s="22" t="s">
        <v>1543</v>
      </c>
      <c r="K2291" s="20" t="str">
        <f>IF(Tabela813[[#This Row],[C]]&lt;&gt;"",IF(Tabela813[[#This Row],[RED]]&lt;&gt;"",(Tabela813[[#This Row],[RED]] &amp; "."),"") &amp; CONCATENATE(Tabela813[[#This Row],[C]],".",Tabela813[[#This Row],[O]],".",Tabela813[[#This Row],[E]],".",Tabela813[[#This Row],[D1]],".",Tabela813[[#This Row],[D2]],".",Tabela813[[#This Row],[D3]],".",Tabela813[[#This Row],[T]],".",Tabela813[[#This Row],[D4]]),"")</f>
        <v>7.6.1.1.02.0.5.00</v>
      </c>
      <c r="L2291" s="23" t="s">
        <v>2626</v>
      </c>
      <c r="M2291" s="20" t="str">
        <f t="shared" si="45"/>
        <v>A</v>
      </c>
      <c r="N2291" s="20">
        <f>IF(VALUE(Tabela813[[#This Row],[RED]]) &gt; 0,1,0) + IF(VALUE(J2291)&gt;0,8,IF(VALUE(I2291)&gt;0,7,IF(VALUE(H2291)&gt;0,6,IF(VALUE(G2291)&gt;0,5,IF(VALUE(F2291)&gt;0,4,IF(VALUE(E2291)&gt;0,3,IF(VALUE(D2291)&gt;0,2,1)))))))</f>
        <v>7</v>
      </c>
      <c r="O2291" s="22" t="s">
        <v>51</v>
      </c>
      <c r="P2291" s="1" t="s">
        <v>282</v>
      </c>
      <c r="Q2291" s="1"/>
      <c r="R2291" s="39"/>
      <c r="S2291" s="154" t="s">
        <v>158</v>
      </c>
      <c r="T2291" s="7" t="str">
        <f>Tabela813[[#This Row],[NR]]&amp;" - "&amp;Tabela813[[#This Row],[Especificação]]</f>
        <v>7.6.1.1.02.0.5.00 - Inscrição em Concursos e Processos Seletivos - Multas - Intra OFSS</v>
      </c>
    </row>
    <row r="2292" spans="1:20" ht="30" x14ac:dyDescent="0.25">
      <c r="A2292" s="179"/>
      <c r="B2292" s="51"/>
      <c r="C2292" s="22" t="s">
        <v>1544</v>
      </c>
      <c r="D2292" s="22" t="s">
        <v>1542</v>
      </c>
      <c r="E2292" s="22" t="s">
        <v>1537</v>
      </c>
      <c r="F2292" s="22" t="s">
        <v>1537</v>
      </c>
      <c r="G2292" s="22" t="s">
        <v>1541</v>
      </c>
      <c r="H2292" s="22" t="s">
        <v>1540</v>
      </c>
      <c r="I2292" s="22" t="s">
        <v>1542</v>
      </c>
      <c r="J2292" s="22" t="s">
        <v>1543</v>
      </c>
      <c r="K2292" s="20" t="str">
        <f>IF(Tabela813[[#This Row],[C]]&lt;&gt;"",IF(Tabela813[[#This Row],[RED]]&lt;&gt;"",(Tabela813[[#This Row],[RED]] &amp; "."),"") &amp; CONCATENATE(Tabela813[[#This Row],[C]],".",Tabela813[[#This Row],[O]],".",Tabela813[[#This Row],[E]],".",Tabela813[[#This Row],[D1]],".",Tabela813[[#This Row],[D2]],".",Tabela813[[#This Row],[D3]],".",Tabela813[[#This Row],[T]],".",Tabela813[[#This Row],[D4]]),"")</f>
        <v>7.6.1.1.02.0.6.00</v>
      </c>
      <c r="L2292" s="23" t="s">
        <v>2627</v>
      </c>
      <c r="M2292" s="20" t="str">
        <f t="shared" si="45"/>
        <v>A</v>
      </c>
      <c r="N2292" s="20">
        <f>IF(VALUE(Tabela813[[#This Row],[RED]]) &gt; 0,1,0) + IF(VALUE(J2292)&gt;0,8,IF(VALUE(I2292)&gt;0,7,IF(VALUE(H2292)&gt;0,6,IF(VALUE(G2292)&gt;0,5,IF(VALUE(F2292)&gt;0,4,IF(VALUE(E2292)&gt;0,3,IF(VALUE(D2292)&gt;0,2,1)))))))</f>
        <v>7</v>
      </c>
      <c r="O2292" s="22" t="s">
        <v>51</v>
      </c>
      <c r="P2292" s="1" t="s">
        <v>282</v>
      </c>
      <c r="Q2292" s="1"/>
      <c r="R2292" s="39"/>
      <c r="S2292" s="154" t="s">
        <v>158</v>
      </c>
      <c r="T2292" s="7" t="str">
        <f>Tabela813[[#This Row],[NR]]&amp;" - "&amp;Tabela813[[#This Row],[Especificação]]</f>
        <v>7.6.1.1.02.0.6.00 - Inscrição em Concursos e Processos Seletivos - Juros de Mora - Intra OFSS</v>
      </c>
    </row>
    <row r="2293" spans="1:20" ht="30" x14ac:dyDescent="0.25">
      <c r="A2293" s="179"/>
      <c r="B2293" s="51"/>
      <c r="C2293" s="22" t="s">
        <v>1544</v>
      </c>
      <c r="D2293" s="22" t="s">
        <v>1542</v>
      </c>
      <c r="E2293" s="22" t="s">
        <v>1537</v>
      </c>
      <c r="F2293" s="22" t="s">
        <v>1537</v>
      </c>
      <c r="G2293" s="22" t="s">
        <v>1541</v>
      </c>
      <c r="H2293" s="22" t="s">
        <v>1540</v>
      </c>
      <c r="I2293" s="22" t="s">
        <v>1544</v>
      </c>
      <c r="J2293" s="22" t="s">
        <v>1543</v>
      </c>
      <c r="K2293" s="20" t="str">
        <f>IF(Tabela813[[#This Row],[C]]&lt;&gt;"",IF(Tabela813[[#This Row],[RED]]&lt;&gt;"",(Tabela813[[#This Row],[RED]] &amp; "."),"") &amp; CONCATENATE(Tabela813[[#This Row],[C]],".",Tabela813[[#This Row],[O]],".",Tabela813[[#This Row],[E]],".",Tabela813[[#This Row],[D1]],".",Tabela813[[#This Row],[D2]],".",Tabela813[[#This Row],[D3]],".",Tabela813[[#This Row],[T]],".",Tabela813[[#This Row],[D4]]),"")</f>
        <v>7.6.1.1.02.0.7.00</v>
      </c>
      <c r="L2293" s="23" t="s">
        <v>2628</v>
      </c>
      <c r="M2293" s="20" t="str">
        <f t="shared" si="45"/>
        <v>A</v>
      </c>
      <c r="N2293" s="20">
        <f>IF(VALUE(Tabela813[[#This Row],[RED]]) &gt; 0,1,0) + IF(VALUE(J2293)&gt;0,8,IF(VALUE(I2293)&gt;0,7,IF(VALUE(H2293)&gt;0,6,IF(VALUE(G2293)&gt;0,5,IF(VALUE(F2293)&gt;0,4,IF(VALUE(E2293)&gt;0,3,IF(VALUE(D2293)&gt;0,2,1)))))))</f>
        <v>7</v>
      </c>
      <c r="O2293" s="22" t="s">
        <v>51</v>
      </c>
      <c r="P2293" s="1" t="s">
        <v>282</v>
      </c>
      <c r="Q2293" s="1"/>
      <c r="R2293" s="39"/>
      <c r="S2293" s="154" t="s">
        <v>158</v>
      </c>
      <c r="T2293" s="7" t="str">
        <f>Tabela813[[#This Row],[NR]]&amp;" - "&amp;Tabela813[[#This Row],[Especificação]]</f>
        <v>7.6.1.1.02.0.7.00 - Inscrição em Concursos e Processos Seletivos - Dívida Ativa - Multas da Dívida Ativa - Intra OFSS</v>
      </c>
    </row>
    <row r="2294" spans="1:20" ht="30" x14ac:dyDescent="0.25">
      <c r="A2294" s="179"/>
      <c r="B2294" s="51"/>
      <c r="C2294" s="22" t="s">
        <v>1544</v>
      </c>
      <c r="D2294" s="22" t="s">
        <v>1542</v>
      </c>
      <c r="E2294" s="22" t="s">
        <v>1537</v>
      </c>
      <c r="F2294" s="22" t="s">
        <v>1537</v>
      </c>
      <c r="G2294" s="22" t="s">
        <v>1541</v>
      </c>
      <c r="H2294" s="22" t="s">
        <v>1540</v>
      </c>
      <c r="I2294" s="22" t="s">
        <v>1545</v>
      </c>
      <c r="J2294" s="22" t="s">
        <v>1543</v>
      </c>
      <c r="K2294" s="20" t="str">
        <f>IF(Tabela813[[#This Row],[C]]&lt;&gt;"",IF(Tabela813[[#This Row],[RED]]&lt;&gt;"",(Tabela813[[#This Row],[RED]] &amp; "."),"") &amp; CONCATENATE(Tabela813[[#This Row],[C]],".",Tabela813[[#This Row],[O]],".",Tabela813[[#This Row],[E]],".",Tabela813[[#This Row],[D1]],".",Tabela813[[#This Row],[D2]],".",Tabela813[[#This Row],[D3]],".",Tabela813[[#This Row],[T]],".",Tabela813[[#This Row],[D4]]),"")</f>
        <v>7.6.1.1.02.0.8.00</v>
      </c>
      <c r="L2294" s="23" t="s">
        <v>2629</v>
      </c>
      <c r="M2294" s="20" t="str">
        <f t="shared" si="45"/>
        <v>A</v>
      </c>
      <c r="N2294" s="20">
        <f>IF(VALUE(Tabela813[[#This Row],[RED]]) &gt; 0,1,0) + IF(VALUE(J2294)&gt;0,8,IF(VALUE(I2294)&gt;0,7,IF(VALUE(H2294)&gt;0,6,IF(VALUE(G2294)&gt;0,5,IF(VALUE(F2294)&gt;0,4,IF(VALUE(E2294)&gt;0,3,IF(VALUE(D2294)&gt;0,2,1)))))))</f>
        <v>7</v>
      </c>
      <c r="O2294" s="22" t="s">
        <v>51</v>
      </c>
      <c r="P2294" s="1" t="s">
        <v>282</v>
      </c>
      <c r="Q2294" s="1"/>
      <c r="R2294" s="39"/>
      <c r="S2294" s="154" t="s">
        <v>158</v>
      </c>
      <c r="T2294" s="7" t="str">
        <f>Tabela813[[#This Row],[NR]]&amp;" - "&amp;Tabela813[[#This Row],[Especificação]]</f>
        <v>7.6.1.1.02.0.8.00 - Inscrição em Concursos e Processos Seletivos - Juros de Mora da Dívida Ativa - Intra OFSS</v>
      </c>
    </row>
    <row r="2295" spans="1:20" x14ac:dyDescent="0.25">
      <c r="A2295" s="179"/>
      <c r="B2295" s="51"/>
      <c r="C2295" s="22" t="s">
        <v>1544</v>
      </c>
      <c r="D2295" s="22" t="s">
        <v>1542</v>
      </c>
      <c r="E2295" s="22" t="s">
        <v>1537</v>
      </c>
      <c r="F2295" s="22" t="s">
        <v>1537</v>
      </c>
      <c r="G2295" s="22" t="s">
        <v>1550</v>
      </c>
      <c r="H2295" s="22" t="s">
        <v>1540</v>
      </c>
      <c r="I2295" s="22" t="s">
        <v>1540</v>
      </c>
      <c r="J2295" s="22" t="s">
        <v>1543</v>
      </c>
      <c r="K2295" s="20" t="str">
        <f>IF(Tabela813[[#This Row],[C]]&lt;&gt;"",IF(Tabela813[[#This Row],[RED]]&lt;&gt;"",(Tabela813[[#This Row],[RED]] &amp; "."),"") &amp; CONCATENATE(Tabela813[[#This Row],[C]],".",Tabela813[[#This Row],[O]],".",Tabela813[[#This Row],[E]],".",Tabela813[[#This Row],[D1]],".",Tabela813[[#This Row],[D2]],".",Tabela813[[#This Row],[D3]],".",Tabela813[[#This Row],[T]],".",Tabela813[[#This Row],[D4]]),"")</f>
        <v>7.6.1.1.03.0.0.00</v>
      </c>
      <c r="L2295" s="23" t="s">
        <v>2630</v>
      </c>
      <c r="M2295" s="20" t="str">
        <f t="shared" si="45"/>
        <v>S</v>
      </c>
      <c r="N2295" s="20">
        <f>IF(VALUE(Tabela813[[#This Row],[RED]]) &gt; 0,1,0) + IF(VALUE(J2295)&gt;0,8,IF(VALUE(I2295)&gt;0,7,IF(VALUE(H2295)&gt;0,6,IF(VALUE(G2295)&gt;0,5,IF(VALUE(F2295)&gt;0,4,IF(VALUE(E2295)&gt;0,3,IF(VALUE(D2295)&gt;0,2,1)))))))</f>
        <v>5</v>
      </c>
      <c r="O2295" s="22" t="s">
        <v>51</v>
      </c>
      <c r="P2295" s="1" t="s">
        <v>284</v>
      </c>
      <c r="Q2295" s="1"/>
      <c r="R2295" s="39"/>
      <c r="S2295" s="154" t="s">
        <v>158</v>
      </c>
      <c r="T2295" s="7" t="str">
        <f>Tabela813[[#This Row],[NR]]&amp;" - "&amp;Tabela813[[#This Row],[Especificação]]</f>
        <v>7.6.1.1.03.0.0.00 - Serviços de Registro, Certificação e Fiscalização - Intra OFSS</v>
      </c>
    </row>
    <row r="2296" spans="1:20" x14ac:dyDescent="0.25">
      <c r="A2296" s="179"/>
      <c r="B2296" s="51"/>
      <c r="C2296" s="22" t="s">
        <v>1544</v>
      </c>
      <c r="D2296" s="22" t="s">
        <v>1542</v>
      </c>
      <c r="E2296" s="22" t="s">
        <v>1537</v>
      </c>
      <c r="F2296" s="22" t="s">
        <v>1537</v>
      </c>
      <c r="G2296" s="22" t="s">
        <v>1550</v>
      </c>
      <c r="H2296" s="22" t="s">
        <v>1540</v>
      </c>
      <c r="I2296" s="22" t="s">
        <v>1537</v>
      </c>
      <c r="J2296" s="22" t="s">
        <v>1543</v>
      </c>
      <c r="K2296" s="20" t="str">
        <f>IF(Tabela813[[#This Row],[C]]&lt;&gt;"",IF(Tabela813[[#This Row],[RED]]&lt;&gt;"",(Tabela813[[#This Row],[RED]] &amp; "."),"") &amp; CONCATENATE(Tabela813[[#This Row],[C]],".",Tabela813[[#This Row],[O]],".",Tabela813[[#This Row],[E]],".",Tabela813[[#This Row],[D1]],".",Tabela813[[#This Row],[D2]],".",Tabela813[[#This Row],[D3]],".",Tabela813[[#This Row],[T]],".",Tabela813[[#This Row],[D4]]),"")</f>
        <v>7.6.1.1.03.0.1.00</v>
      </c>
      <c r="L2296" s="23" t="s">
        <v>2631</v>
      </c>
      <c r="M2296" s="20" t="str">
        <f t="shared" si="45"/>
        <v>A</v>
      </c>
      <c r="N2296" s="20">
        <f>IF(VALUE(Tabela813[[#This Row],[RED]]) &gt; 0,1,0) + IF(VALUE(J2296)&gt;0,8,IF(VALUE(I2296)&gt;0,7,IF(VALUE(H2296)&gt;0,6,IF(VALUE(G2296)&gt;0,5,IF(VALUE(F2296)&gt;0,4,IF(VALUE(E2296)&gt;0,3,IF(VALUE(D2296)&gt;0,2,1)))))))</f>
        <v>7</v>
      </c>
      <c r="O2296" s="22" t="s">
        <v>51</v>
      </c>
      <c r="P2296" s="1" t="s">
        <v>284</v>
      </c>
      <c r="Q2296" s="1"/>
      <c r="R2296" s="39"/>
      <c r="S2296" s="154" t="s">
        <v>158</v>
      </c>
      <c r="T2296" s="7" t="str">
        <f>Tabela813[[#This Row],[NR]]&amp;" - "&amp;Tabela813[[#This Row],[Especificação]]</f>
        <v>7.6.1.1.03.0.1.00 - Serviços de Registro, Certificação e Fiscalização - Principal - Intra OFSS</v>
      </c>
    </row>
    <row r="2297" spans="1:20" ht="30" x14ac:dyDescent="0.25">
      <c r="A2297" s="179"/>
      <c r="B2297" s="51"/>
      <c r="C2297" s="22" t="s">
        <v>1544</v>
      </c>
      <c r="D2297" s="22" t="s">
        <v>1542</v>
      </c>
      <c r="E2297" s="22" t="s">
        <v>1537</v>
      </c>
      <c r="F2297" s="22" t="s">
        <v>1537</v>
      </c>
      <c r="G2297" s="22" t="s">
        <v>1550</v>
      </c>
      <c r="H2297" s="22" t="s">
        <v>1540</v>
      </c>
      <c r="I2297" s="22" t="s">
        <v>1546</v>
      </c>
      <c r="J2297" s="22" t="s">
        <v>1543</v>
      </c>
      <c r="K2297" s="20" t="str">
        <f>IF(Tabela813[[#This Row],[C]]&lt;&gt;"",IF(Tabela813[[#This Row],[RED]]&lt;&gt;"",(Tabela813[[#This Row],[RED]] &amp; "."),"") &amp; CONCATENATE(Tabela813[[#This Row],[C]],".",Tabela813[[#This Row],[O]],".",Tabela813[[#This Row],[E]],".",Tabela813[[#This Row],[D1]],".",Tabela813[[#This Row],[D2]],".",Tabela813[[#This Row],[D3]],".",Tabela813[[#This Row],[T]],".",Tabela813[[#This Row],[D4]]),"")</f>
        <v>7.6.1.1.03.0.2.00</v>
      </c>
      <c r="L2297" s="23" t="s">
        <v>2632</v>
      </c>
      <c r="M2297" s="20" t="str">
        <f t="shared" si="45"/>
        <v>A</v>
      </c>
      <c r="N2297" s="20">
        <f>IF(VALUE(Tabela813[[#This Row],[RED]]) &gt; 0,1,0) + IF(VALUE(J2297)&gt;0,8,IF(VALUE(I2297)&gt;0,7,IF(VALUE(H2297)&gt;0,6,IF(VALUE(G2297)&gt;0,5,IF(VALUE(F2297)&gt;0,4,IF(VALUE(E2297)&gt;0,3,IF(VALUE(D2297)&gt;0,2,1)))))))</f>
        <v>7</v>
      </c>
      <c r="O2297" s="22" t="s">
        <v>51</v>
      </c>
      <c r="P2297" s="1" t="s">
        <v>284</v>
      </c>
      <c r="Q2297" s="1"/>
      <c r="R2297" s="39"/>
      <c r="S2297" s="154" t="s">
        <v>158</v>
      </c>
      <c r="T2297" s="7" t="str">
        <f>Tabela813[[#This Row],[NR]]&amp;" - "&amp;Tabela813[[#This Row],[Especificação]]</f>
        <v>7.6.1.1.03.0.2.00 - Serviços de Registro, Certificação e Fiscalização - Multas e Juros de Mora - Intra OFSS</v>
      </c>
    </row>
    <row r="2298" spans="1:20" x14ac:dyDescent="0.25">
      <c r="A2298" s="179"/>
      <c r="B2298" s="51"/>
      <c r="C2298" s="22" t="s">
        <v>1544</v>
      </c>
      <c r="D2298" s="22" t="s">
        <v>1542</v>
      </c>
      <c r="E2298" s="22" t="s">
        <v>1537</v>
      </c>
      <c r="F2298" s="22" t="s">
        <v>1537</v>
      </c>
      <c r="G2298" s="22" t="s">
        <v>1550</v>
      </c>
      <c r="H2298" s="22" t="s">
        <v>1540</v>
      </c>
      <c r="I2298" s="22" t="s">
        <v>1538</v>
      </c>
      <c r="J2298" s="22" t="s">
        <v>1543</v>
      </c>
      <c r="K2298" s="20" t="str">
        <f>IF(Tabela813[[#This Row],[C]]&lt;&gt;"",IF(Tabela813[[#This Row],[RED]]&lt;&gt;"",(Tabela813[[#This Row],[RED]] &amp; "."),"") &amp; CONCATENATE(Tabela813[[#This Row],[C]],".",Tabela813[[#This Row],[O]],".",Tabela813[[#This Row],[E]],".",Tabela813[[#This Row],[D1]],".",Tabela813[[#This Row],[D2]],".",Tabela813[[#This Row],[D3]],".",Tabela813[[#This Row],[T]],".",Tabela813[[#This Row],[D4]]),"")</f>
        <v>7.6.1.1.03.0.3.00</v>
      </c>
      <c r="L2298" s="23" t="s">
        <v>2633</v>
      </c>
      <c r="M2298" s="20" t="str">
        <f t="shared" si="45"/>
        <v>A</v>
      </c>
      <c r="N2298" s="20">
        <f>IF(VALUE(Tabela813[[#This Row],[RED]]) &gt; 0,1,0) + IF(VALUE(J2298)&gt;0,8,IF(VALUE(I2298)&gt;0,7,IF(VALUE(H2298)&gt;0,6,IF(VALUE(G2298)&gt;0,5,IF(VALUE(F2298)&gt;0,4,IF(VALUE(E2298)&gt;0,3,IF(VALUE(D2298)&gt;0,2,1)))))))</f>
        <v>7</v>
      </c>
      <c r="O2298" s="22" t="s">
        <v>51</v>
      </c>
      <c r="P2298" s="1" t="s">
        <v>284</v>
      </c>
      <c r="Q2298" s="1"/>
      <c r="R2298" s="39"/>
      <c r="S2298" s="154" t="s">
        <v>158</v>
      </c>
      <c r="T2298" s="7" t="str">
        <f>Tabela813[[#This Row],[NR]]&amp;" - "&amp;Tabela813[[#This Row],[Especificação]]</f>
        <v>7.6.1.1.03.0.3.00 - Serviços de Registro, Certificação e Fiscalização - Dívida Ativa - Intra OFSS</v>
      </c>
    </row>
    <row r="2299" spans="1:20" ht="30" x14ac:dyDescent="0.25">
      <c r="A2299" s="179"/>
      <c r="B2299" s="51"/>
      <c r="C2299" s="22" t="s">
        <v>1544</v>
      </c>
      <c r="D2299" s="22" t="s">
        <v>1542</v>
      </c>
      <c r="E2299" s="22" t="s">
        <v>1537</v>
      </c>
      <c r="F2299" s="22" t="s">
        <v>1537</v>
      </c>
      <c r="G2299" s="22" t="s">
        <v>1550</v>
      </c>
      <c r="H2299" s="22" t="s">
        <v>1540</v>
      </c>
      <c r="I2299" s="22" t="s">
        <v>1547</v>
      </c>
      <c r="J2299" s="22" t="s">
        <v>1543</v>
      </c>
      <c r="K2299" s="20" t="str">
        <f>IF(Tabela813[[#This Row],[C]]&lt;&gt;"",IF(Tabela813[[#This Row],[RED]]&lt;&gt;"",(Tabela813[[#This Row],[RED]] &amp; "."),"") &amp; CONCATENATE(Tabela813[[#This Row],[C]],".",Tabela813[[#This Row],[O]],".",Tabela813[[#This Row],[E]],".",Tabela813[[#This Row],[D1]],".",Tabela813[[#This Row],[D2]],".",Tabela813[[#This Row],[D3]],".",Tabela813[[#This Row],[T]],".",Tabela813[[#This Row],[D4]]),"")</f>
        <v>7.6.1.1.03.0.4.00</v>
      </c>
      <c r="L2299" s="23" t="s">
        <v>2634</v>
      </c>
      <c r="M2299" s="20" t="str">
        <f t="shared" si="45"/>
        <v>A</v>
      </c>
      <c r="N2299" s="20">
        <f>IF(VALUE(Tabela813[[#This Row],[RED]]) &gt; 0,1,0) + IF(VALUE(J2299)&gt;0,8,IF(VALUE(I2299)&gt;0,7,IF(VALUE(H2299)&gt;0,6,IF(VALUE(G2299)&gt;0,5,IF(VALUE(F2299)&gt;0,4,IF(VALUE(E2299)&gt;0,3,IF(VALUE(D2299)&gt;0,2,1)))))))</f>
        <v>7</v>
      </c>
      <c r="O2299" s="22" t="s">
        <v>51</v>
      </c>
      <c r="P2299" s="1" t="s">
        <v>284</v>
      </c>
      <c r="Q2299" s="1"/>
      <c r="R2299" s="39"/>
      <c r="S2299" s="154" t="s">
        <v>158</v>
      </c>
      <c r="T2299" s="7" t="str">
        <f>Tabela813[[#This Row],[NR]]&amp;" - "&amp;Tabela813[[#This Row],[Especificação]]</f>
        <v>7.6.1.1.03.0.4.00 - Serviços de Registro, Certificação e Fiscalização - Dívida Ativa - Multas e Juros de Mora da Dívida Ativa - Intra OFSS</v>
      </c>
    </row>
    <row r="2300" spans="1:20" x14ac:dyDescent="0.25">
      <c r="A2300" s="179"/>
      <c r="B2300" s="51"/>
      <c r="C2300" s="22" t="s">
        <v>1544</v>
      </c>
      <c r="D2300" s="22" t="s">
        <v>1542</v>
      </c>
      <c r="E2300" s="22" t="s">
        <v>1537</v>
      </c>
      <c r="F2300" s="22" t="s">
        <v>1537</v>
      </c>
      <c r="G2300" s="22" t="s">
        <v>1550</v>
      </c>
      <c r="H2300" s="22" t="s">
        <v>1540</v>
      </c>
      <c r="I2300" s="22" t="s">
        <v>1548</v>
      </c>
      <c r="J2300" s="22" t="s">
        <v>1543</v>
      </c>
      <c r="K2300" s="20" t="str">
        <f>IF(Tabela813[[#This Row],[C]]&lt;&gt;"",IF(Tabela813[[#This Row],[RED]]&lt;&gt;"",(Tabela813[[#This Row],[RED]] &amp; "."),"") &amp; CONCATENATE(Tabela813[[#This Row],[C]],".",Tabela813[[#This Row],[O]],".",Tabela813[[#This Row],[E]],".",Tabela813[[#This Row],[D1]],".",Tabela813[[#This Row],[D2]],".",Tabela813[[#This Row],[D3]],".",Tabela813[[#This Row],[T]],".",Tabela813[[#This Row],[D4]]),"")</f>
        <v>7.6.1.1.03.0.5.00</v>
      </c>
      <c r="L2300" s="23" t="s">
        <v>2635</v>
      </c>
      <c r="M2300" s="20" t="str">
        <f t="shared" si="45"/>
        <v>A</v>
      </c>
      <c r="N2300" s="20">
        <f>IF(VALUE(Tabela813[[#This Row],[RED]]) &gt; 0,1,0) + IF(VALUE(J2300)&gt;0,8,IF(VALUE(I2300)&gt;0,7,IF(VALUE(H2300)&gt;0,6,IF(VALUE(G2300)&gt;0,5,IF(VALUE(F2300)&gt;0,4,IF(VALUE(E2300)&gt;0,3,IF(VALUE(D2300)&gt;0,2,1)))))))</f>
        <v>7</v>
      </c>
      <c r="O2300" s="22" t="s">
        <v>51</v>
      </c>
      <c r="P2300" s="1" t="s">
        <v>284</v>
      </c>
      <c r="Q2300" s="1"/>
      <c r="R2300" s="39"/>
      <c r="S2300" s="154" t="s">
        <v>158</v>
      </c>
      <c r="T2300" s="7" t="str">
        <f>Tabela813[[#This Row],[NR]]&amp;" - "&amp;Tabela813[[#This Row],[Especificação]]</f>
        <v>7.6.1.1.03.0.5.00 - Serviços de Registro, Certificação e Fiscalização - Multas - Intra OFSS</v>
      </c>
    </row>
    <row r="2301" spans="1:20" x14ac:dyDescent="0.25">
      <c r="A2301" s="179"/>
      <c r="B2301" s="51"/>
      <c r="C2301" s="22" t="s">
        <v>1544</v>
      </c>
      <c r="D2301" s="22" t="s">
        <v>1542</v>
      </c>
      <c r="E2301" s="22" t="s">
        <v>1537</v>
      </c>
      <c r="F2301" s="22" t="s">
        <v>1537</v>
      </c>
      <c r="G2301" s="22" t="s">
        <v>1550</v>
      </c>
      <c r="H2301" s="22" t="s">
        <v>1540</v>
      </c>
      <c r="I2301" s="22" t="s">
        <v>1542</v>
      </c>
      <c r="J2301" s="22" t="s">
        <v>1543</v>
      </c>
      <c r="K2301" s="20" t="str">
        <f>IF(Tabela813[[#This Row],[C]]&lt;&gt;"",IF(Tabela813[[#This Row],[RED]]&lt;&gt;"",(Tabela813[[#This Row],[RED]] &amp; "."),"") &amp; CONCATENATE(Tabela813[[#This Row],[C]],".",Tabela813[[#This Row],[O]],".",Tabela813[[#This Row],[E]],".",Tabela813[[#This Row],[D1]],".",Tabela813[[#This Row],[D2]],".",Tabela813[[#This Row],[D3]],".",Tabela813[[#This Row],[T]],".",Tabela813[[#This Row],[D4]]),"")</f>
        <v>7.6.1.1.03.0.6.00</v>
      </c>
      <c r="L2301" s="23" t="s">
        <v>2636</v>
      </c>
      <c r="M2301" s="20" t="str">
        <f t="shared" si="45"/>
        <v>A</v>
      </c>
      <c r="N2301" s="20">
        <f>IF(VALUE(Tabela813[[#This Row],[RED]]) &gt; 0,1,0) + IF(VALUE(J2301)&gt;0,8,IF(VALUE(I2301)&gt;0,7,IF(VALUE(H2301)&gt;0,6,IF(VALUE(G2301)&gt;0,5,IF(VALUE(F2301)&gt;0,4,IF(VALUE(E2301)&gt;0,3,IF(VALUE(D2301)&gt;0,2,1)))))))</f>
        <v>7</v>
      </c>
      <c r="O2301" s="22" t="s">
        <v>51</v>
      </c>
      <c r="P2301" s="1" t="s">
        <v>284</v>
      </c>
      <c r="Q2301" s="1"/>
      <c r="R2301" s="39"/>
      <c r="S2301" s="154" t="s">
        <v>158</v>
      </c>
      <c r="T2301" s="7" t="str">
        <f>Tabela813[[#This Row],[NR]]&amp;" - "&amp;Tabela813[[#This Row],[Especificação]]</f>
        <v>7.6.1.1.03.0.6.00 - Serviços de Registro, Certificação e Fiscalização - Juros de Mora - Intra OFSS</v>
      </c>
    </row>
    <row r="2302" spans="1:20" ht="30" x14ac:dyDescent="0.25">
      <c r="A2302" s="179"/>
      <c r="B2302" s="51"/>
      <c r="C2302" s="22" t="s">
        <v>1544</v>
      </c>
      <c r="D2302" s="22" t="s">
        <v>1542</v>
      </c>
      <c r="E2302" s="22" t="s">
        <v>1537</v>
      </c>
      <c r="F2302" s="22" t="s">
        <v>1537</v>
      </c>
      <c r="G2302" s="22" t="s">
        <v>1550</v>
      </c>
      <c r="H2302" s="22" t="s">
        <v>1540</v>
      </c>
      <c r="I2302" s="22" t="s">
        <v>1544</v>
      </c>
      <c r="J2302" s="22" t="s">
        <v>1543</v>
      </c>
      <c r="K2302" s="20" t="str">
        <f>IF(Tabela813[[#This Row],[C]]&lt;&gt;"",IF(Tabela813[[#This Row],[RED]]&lt;&gt;"",(Tabela813[[#This Row],[RED]] &amp; "."),"") &amp; CONCATENATE(Tabela813[[#This Row],[C]],".",Tabela813[[#This Row],[O]],".",Tabela813[[#This Row],[E]],".",Tabela813[[#This Row],[D1]],".",Tabela813[[#This Row],[D2]],".",Tabela813[[#This Row],[D3]],".",Tabela813[[#This Row],[T]],".",Tabela813[[#This Row],[D4]]),"")</f>
        <v>7.6.1.1.03.0.7.00</v>
      </c>
      <c r="L2302" s="23" t="s">
        <v>2637</v>
      </c>
      <c r="M2302" s="20" t="str">
        <f t="shared" si="45"/>
        <v>A</v>
      </c>
      <c r="N2302" s="20">
        <f>IF(VALUE(Tabela813[[#This Row],[RED]]) &gt; 0,1,0) + IF(VALUE(J2302)&gt;0,8,IF(VALUE(I2302)&gt;0,7,IF(VALUE(H2302)&gt;0,6,IF(VALUE(G2302)&gt;0,5,IF(VALUE(F2302)&gt;0,4,IF(VALUE(E2302)&gt;0,3,IF(VALUE(D2302)&gt;0,2,1)))))))</f>
        <v>7</v>
      </c>
      <c r="O2302" s="22" t="s">
        <v>51</v>
      </c>
      <c r="P2302" s="1" t="s">
        <v>284</v>
      </c>
      <c r="Q2302" s="1"/>
      <c r="R2302" s="39"/>
      <c r="S2302" s="154" t="s">
        <v>158</v>
      </c>
      <c r="T2302" s="7" t="str">
        <f>Tabela813[[#This Row],[NR]]&amp;" - "&amp;Tabela813[[#This Row],[Especificação]]</f>
        <v>7.6.1.1.03.0.7.00 - Serviços de Registro, Certificação e Fiscalização - Dívida Ativa - Multas da Dívida Ativa - Intra OFSS</v>
      </c>
    </row>
    <row r="2303" spans="1:20" ht="30" x14ac:dyDescent="0.25">
      <c r="A2303" s="179"/>
      <c r="B2303" s="51"/>
      <c r="C2303" s="22" t="s">
        <v>1544</v>
      </c>
      <c r="D2303" s="22" t="s">
        <v>1542</v>
      </c>
      <c r="E2303" s="22" t="s">
        <v>1537</v>
      </c>
      <c r="F2303" s="22" t="s">
        <v>1537</v>
      </c>
      <c r="G2303" s="22" t="s">
        <v>1550</v>
      </c>
      <c r="H2303" s="22" t="s">
        <v>1540</v>
      </c>
      <c r="I2303" s="22" t="s">
        <v>1545</v>
      </c>
      <c r="J2303" s="22" t="s">
        <v>1543</v>
      </c>
      <c r="K2303" s="20" t="str">
        <f>IF(Tabela813[[#This Row],[C]]&lt;&gt;"",IF(Tabela813[[#This Row],[RED]]&lt;&gt;"",(Tabela813[[#This Row],[RED]] &amp; "."),"") &amp; CONCATENATE(Tabela813[[#This Row],[C]],".",Tabela813[[#This Row],[O]],".",Tabela813[[#This Row],[E]],".",Tabela813[[#This Row],[D1]],".",Tabela813[[#This Row],[D2]],".",Tabela813[[#This Row],[D3]],".",Tabela813[[#This Row],[T]],".",Tabela813[[#This Row],[D4]]),"")</f>
        <v>7.6.1.1.03.0.8.00</v>
      </c>
      <c r="L2303" s="23" t="s">
        <v>2638</v>
      </c>
      <c r="M2303" s="20" t="str">
        <f t="shared" si="45"/>
        <v>A</v>
      </c>
      <c r="N2303" s="20">
        <f>IF(VALUE(Tabela813[[#This Row],[RED]]) &gt; 0,1,0) + IF(VALUE(J2303)&gt;0,8,IF(VALUE(I2303)&gt;0,7,IF(VALUE(H2303)&gt;0,6,IF(VALUE(G2303)&gt;0,5,IF(VALUE(F2303)&gt;0,4,IF(VALUE(E2303)&gt;0,3,IF(VALUE(D2303)&gt;0,2,1)))))))</f>
        <v>7</v>
      </c>
      <c r="O2303" s="22" t="s">
        <v>51</v>
      </c>
      <c r="P2303" s="1" t="s">
        <v>284</v>
      </c>
      <c r="Q2303" s="1"/>
      <c r="R2303" s="39"/>
      <c r="S2303" s="154" t="s">
        <v>158</v>
      </c>
      <c r="T2303" s="7" t="str">
        <f>Tabela813[[#This Row],[NR]]&amp;" - "&amp;Tabela813[[#This Row],[Especificação]]</f>
        <v>7.6.1.1.03.0.8.00 - Serviços de Registro, Certificação e Fiscalização - Juros de Mora da Dívida Ativa - Intra OFSS</v>
      </c>
    </row>
    <row r="2304" spans="1:20" ht="30" x14ac:dyDescent="0.25">
      <c r="A2304" s="179"/>
      <c r="B2304" s="51"/>
      <c r="C2304" s="22" t="s">
        <v>1544</v>
      </c>
      <c r="D2304" s="22" t="s">
        <v>1542</v>
      </c>
      <c r="E2304" s="22" t="s">
        <v>1537</v>
      </c>
      <c r="F2304" s="22" t="s">
        <v>1537</v>
      </c>
      <c r="G2304" s="22" t="s">
        <v>1551</v>
      </c>
      <c r="H2304" s="22" t="s">
        <v>1540</v>
      </c>
      <c r="I2304" s="22" t="s">
        <v>1540</v>
      </c>
      <c r="J2304" s="22" t="s">
        <v>1543</v>
      </c>
      <c r="K2304" s="20" t="str">
        <f>IF(Tabela813[[#This Row],[C]]&lt;&gt;"",IF(Tabela813[[#This Row],[RED]]&lt;&gt;"",(Tabela813[[#This Row],[RED]] &amp; "."),"") &amp; CONCATENATE(Tabela813[[#This Row],[C]],".",Tabela813[[#This Row],[O]],".",Tabela813[[#This Row],[E]],".",Tabela813[[#This Row],[D1]],".",Tabela813[[#This Row],[D2]],".",Tabela813[[#This Row],[D3]],".",Tabela813[[#This Row],[T]],".",Tabela813[[#This Row],[D4]]),"")</f>
        <v>7.6.1.1.04.0.0.00</v>
      </c>
      <c r="L2304" s="23" t="s">
        <v>2639</v>
      </c>
      <c r="M2304" s="20" t="str">
        <f t="shared" si="45"/>
        <v>S</v>
      </c>
      <c r="N2304" s="20">
        <f>IF(VALUE(Tabela813[[#This Row],[RED]]) &gt; 0,1,0) + IF(VALUE(J2304)&gt;0,8,IF(VALUE(I2304)&gt;0,7,IF(VALUE(H2304)&gt;0,6,IF(VALUE(G2304)&gt;0,5,IF(VALUE(F2304)&gt;0,4,IF(VALUE(E2304)&gt;0,3,IF(VALUE(D2304)&gt;0,2,1)))))))</f>
        <v>5</v>
      </c>
      <c r="O2304" s="22" t="s">
        <v>51</v>
      </c>
      <c r="P2304" s="1" t="s">
        <v>286</v>
      </c>
      <c r="Q2304" s="1"/>
      <c r="R2304" s="39"/>
      <c r="S2304" s="154" t="s">
        <v>158</v>
      </c>
      <c r="T2304" s="7" t="str">
        <f>Tabela813[[#This Row],[NR]]&amp;" - "&amp;Tabela813[[#This Row],[Especificação]]</f>
        <v>7.6.1.1.04.0.0.00 - Serviços de Informação e Tecnologia - Intra OFSS</v>
      </c>
    </row>
    <row r="2305" spans="1:20" ht="30" x14ac:dyDescent="0.25">
      <c r="A2305" s="179"/>
      <c r="B2305" s="51"/>
      <c r="C2305" s="22" t="s">
        <v>1544</v>
      </c>
      <c r="D2305" s="22" t="s">
        <v>1542</v>
      </c>
      <c r="E2305" s="22" t="s">
        <v>1537</v>
      </c>
      <c r="F2305" s="22" t="s">
        <v>1537</v>
      </c>
      <c r="G2305" s="22" t="s">
        <v>1551</v>
      </c>
      <c r="H2305" s="22" t="s">
        <v>1540</v>
      </c>
      <c r="I2305" s="22" t="s">
        <v>1537</v>
      </c>
      <c r="J2305" s="22" t="s">
        <v>1543</v>
      </c>
      <c r="K2305" s="20" t="str">
        <f>IF(Tabela813[[#This Row],[C]]&lt;&gt;"",IF(Tabela813[[#This Row],[RED]]&lt;&gt;"",(Tabela813[[#This Row],[RED]] &amp; "."),"") &amp; CONCATENATE(Tabela813[[#This Row],[C]],".",Tabela813[[#This Row],[O]],".",Tabela813[[#This Row],[E]],".",Tabela813[[#This Row],[D1]],".",Tabela813[[#This Row],[D2]],".",Tabela813[[#This Row],[D3]],".",Tabela813[[#This Row],[T]],".",Tabela813[[#This Row],[D4]]),"")</f>
        <v>7.6.1.1.04.0.1.00</v>
      </c>
      <c r="L2305" s="23" t="s">
        <v>2640</v>
      </c>
      <c r="M2305" s="20" t="str">
        <f t="shared" si="45"/>
        <v>A</v>
      </c>
      <c r="N2305" s="20">
        <f>IF(VALUE(Tabela813[[#This Row],[RED]]) &gt; 0,1,0) + IF(VALUE(J2305)&gt;0,8,IF(VALUE(I2305)&gt;0,7,IF(VALUE(H2305)&gt;0,6,IF(VALUE(G2305)&gt;0,5,IF(VALUE(F2305)&gt;0,4,IF(VALUE(E2305)&gt;0,3,IF(VALUE(D2305)&gt;0,2,1)))))))</f>
        <v>7</v>
      </c>
      <c r="O2305" s="22" t="s">
        <v>51</v>
      </c>
      <c r="P2305" s="1" t="s">
        <v>286</v>
      </c>
      <c r="Q2305" s="1"/>
      <c r="R2305" s="39"/>
      <c r="S2305" s="154" t="s">
        <v>158</v>
      </c>
      <c r="T2305" s="7" t="str">
        <f>Tabela813[[#This Row],[NR]]&amp;" - "&amp;Tabela813[[#This Row],[Especificação]]</f>
        <v>7.6.1.1.04.0.1.00 - Serviços de Informação e Tecnologia - Principal - Intra OFSS</v>
      </c>
    </row>
    <row r="2306" spans="1:20" ht="30" x14ac:dyDescent="0.25">
      <c r="A2306" s="179"/>
      <c r="B2306" s="51"/>
      <c r="C2306" s="22" t="s">
        <v>1544</v>
      </c>
      <c r="D2306" s="22" t="s">
        <v>1542</v>
      </c>
      <c r="E2306" s="22" t="s">
        <v>1537</v>
      </c>
      <c r="F2306" s="22" t="s">
        <v>1537</v>
      </c>
      <c r="G2306" s="22" t="s">
        <v>1551</v>
      </c>
      <c r="H2306" s="22" t="s">
        <v>1540</v>
      </c>
      <c r="I2306" s="22" t="s">
        <v>1546</v>
      </c>
      <c r="J2306" s="22" t="s">
        <v>1543</v>
      </c>
      <c r="K2306" s="20" t="str">
        <f>IF(Tabela813[[#This Row],[C]]&lt;&gt;"",IF(Tabela813[[#This Row],[RED]]&lt;&gt;"",(Tabela813[[#This Row],[RED]] &amp; "."),"") &amp; CONCATENATE(Tabela813[[#This Row],[C]],".",Tabela813[[#This Row],[O]],".",Tabela813[[#This Row],[E]],".",Tabela813[[#This Row],[D1]],".",Tabela813[[#This Row],[D2]],".",Tabela813[[#This Row],[D3]],".",Tabela813[[#This Row],[T]],".",Tabela813[[#This Row],[D4]]),"")</f>
        <v>7.6.1.1.04.0.2.00</v>
      </c>
      <c r="L2306" s="23" t="s">
        <v>2641</v>
      </c>
      <c r="M2306" s="20" t="str">
        <f t="shared" si="45"/>
        <v>A</v>
      </c>
      <c r="N2306" s="20">
        <f>IF(VALUE(Tabela813[[#This Row],[RED]]) &gt; 0,1,0) + IF(VALUE(J2306)&gt;0,8,IF(VALUE(I2306)&gt;0,7,IF(VALUE(H2306)&gt;0,6,IF(VALUE(G2306)&gt;0,5,IF(VALUE(F2306)&gt;0,4,IF(VALUE(E2306)&gt;0,3,IF(VALUE(D2306)&gt;0,2,1)))))))</f>
        <v>7</v>
      </c>
      <c r="O2306" s="22" t="s">
        <v>51</v>
      </c>
      <c r="P2306" s="1" t="s">
        <v>286</v>
      </c>
      <c r="Q2306" s="1"/>
      <c r="R2306" s="39"/>
      <c r="S2306" s="154" t="s">
        <v>158</v>
      </c>
      <c r="T2306" s="7" t="str">
        <f>Tabela813[[#This Row],[NR]]&amp;" - "&amp;Tabela813[[#This Row],[Especificação]]</f>
        <v>7.6.1.1.04.0.2.00 - Serviços de Informação e Tecnologia - Multas e Juros de Mora - Intra OFSS</v>
      </c>
    </row>
    <row r="2307" spans="1:20" ht="30" x14ac:dyDescent="0.25">
      <c r="A2307" s="179"/>
      <c r="B2307" s="51"/>
      <c r="C2307" s="22" t="s">
        <v>1544</v>
      </c>
      <c r="D2307" s="22" t="s">
        <v>1542</v>
      </c>
      <c r="E2307" s="22" t="s">
        <v>1537</v>
      </c>
      <c r="F2307" s="22" t="s">
        <v>1537</v>
      </c>
      <c r="G2307" s="22" t="s">
        <v>1551</v>
      </c>
      <c r="H2307" s="22" t="s">
        <v>1540</v>
      </c>
      <c r="I2307" s="22" t="s">
        <v>1538</v>
      </c>
      <c r="J2307" s="22" t="s">
        <v>1543</v>
      </c>
      <c r="K2307" s="20" t="str">
        <f>IF(Tabela813[[#This Row],[C]]&lt;&gt;"",IF(Tabela813[[#This Row],[RED]]&lt;&gt;"",(Tabela813[[#This Row],[RED]] &amp; "."),"") &amp; CONCATENATE(Tabela813[[#This Row],[C]],".",Tabela813[[#This Row],[O]],".",Tabela813[[#This Row],[E]],".",Tabela813[[#This Row],[D1]],".",Tabela813[[#This Row],[D2]],".",Tabela813[[#This Row],[D3]],".",Tabela813[[#This Row],[T]],".",Tabela813[[#This Row],[D4]]),"")</f>
        <v>7.6.1.1.04.0.3.00</v>
      </c>
      <c r="L2307" s="23" t="s">
        <v>2642</v>
      </c>
      <c r="M2307" s="20" t="str">
        <f t="shared" si="45"/>
        <v>A</v>
      </c>
      <c r="N2307" s="20">
        <f>IF(VALUE(Tabela813[[#This Row],[RED]]) &gt; 0,1,0) + IF(VALUE(J2307)&gt;0,8,IF(VALUE(I2307)&gt;0,7,IF(VALUE(H2307)&gt;0,6,IF(VALUE(G2307)&gt;0,5,IF(VALUE(F2307)&gt;0,4,IF(VALUE(E2307)&gt;0,3,IF(VALUE(D2307)&gt;0,2,1)))))))</f>
        <v>7</v>
      </c>
      <c r="O2307" s="22" t="s">
        <v>51</v>
      </c>
      <c r="P2307" s="1" t="s">
        <v>286</v>
      </c>
      <c r="Q2307" s="1"/>
      <c r="R2307" s="39"/>
      <c r="S2307" s="154" t="s">
        <v>158</v>
      </c>
      <c r="T2307" s="7" t="str">
        <f>Tabela813[[#This Row],[NR]]&amp;" - "&amp;Tabela813[[#This Row],[Especificação]]</f>
        <v>7.6.1.1.04.0.3.00 - Serviços de Informação e Tecnologia - Dívida Ativa - Intra OFSS</v>
      </c>
    </row>
    <row r="2308" spans="1:20" ht="30" x14ac:dyDescent="0.25">
      <c r="A2308" s="179"/>
      <c r="B2308" s="51"/>
      <c r="C2308" s="22" t="s">
        <v>1544</v>
      </c>
      <c r="D2308" s="22" t="s">
        <v>1542</v>
      </c>
      <c r="E2308" s="22" t="s">
        <v>1537</v>
      </c>
      <c r="F2308" s="22" t="s">
        <v>1537</v>
      </c>
      <c r="G2308" s="22" t="s">
        <v>1551</v>
      </c>
      <c r="H2308" s="22" t="s">
        <v>1540</v>
      </c>
      <c r="I2308" s="22" t="s">
        <v>1547</v>
      </c>
      <c r="J2308" s="22" t="s">
        <v>1543</v>
      </c>
      <c r="K2308" s="20" t="str">
        <f>IF(Tabela813[[#This Row],[C]]&lt;&gt;"",IF(Tabela813[[#This Row],[RED]]&lt;&gt;"",(Tabela813[[#This Row],[RED]] &amp; "."),"") &amp; CONCATENATE(Tabela813[[#This Row],[C]],".",Tabela813[[#This Row],[O]],".",Tabela813[[#This Row],[E]],".",Tabela813[[#This Row],[D1]],".",Tabela813[[#This Row],[D2]],".",Tabela813[[#This Row],[D3]],".",Tabela813[[#This Row],[T]],".",Tabela813[[#This Row],[D4]]),"")</f>
        <v>7.6.1.1.04.0.4.00</v>
      </c>
      <c r="L2308" s="23" t="s">
        <v>2643</v>
      </c>
      <c r="M2308" s="20" t="str">
        <f t="shared" si="45"/>
        <v>A</v>
      </c>
      <c r="N2308" s="20">
        <f>IF(VALUE(Tabela813[[#This Row],[RED]]) &gt; 0,1,0) + IF(VALUE(J2308)&gt;0,8,IF(VALUE(I2308)&gt;0,7,IF(VALUE(H2308)&gt;0,6,IF(VALUE(G2308)&gt;0,5,IF(VALUE(F2308)&gt;0,4,IF(VALUE(E2308)&gt;0,3,IF(VALUE(D2308)&gt;0,2,1)))))))</f>
        <v>7</v>
      </c>
      <c r="O2308" s="22" t="s">
        <v>51</v>
      </c>
      <c r="P2308" s="1" t="s">
        <v>286</v>
      </c>
      <c r="Q2308" s="1"/>
      <c r="R2308" s="39"/>
      <c r="S2308" s="154" t="s">
        <v>158</v>
      </c>
      <c r="T2308" s="7" t="str">
        <f>Tabela813[[#This Row],[NR]]&amp;" - "&amp;Tabela813[[#This Row],[Especificação]]</f>
        <v>7.6.1.1.04.0.4.00 - Serviços de Informação e Tecnologia - Dívida Ativa - Multas e Juros de Mora da Dívida Ativa - Intra OFSS</v>
      </c>
    </row>
    <row r="2309" spans="1:20" ht="30" x14ac:dyDescent="0.25">
      <c r="A2309" s="179"/>
      <c r="B2309" s="51"/>
      <c r="C2309" s="22" t="s">
        <v>1544</v>
      </c>
      <c r="D2309" s="22" t="s">
        <v>1542</v>
      </c>
      <c r="E2309" s="22" t="s">
        <v>1537</v>
      </c>
      <c r="F2309" s="22" t="s">
        <v>1537</v>
      </c>
      <c r="G2309" s="22" t="s">
        <v>1551</v>
      </c>
      <c r="H2309" s="22" t="s">
        <v>1540</v>
      </c>
      <c r="I2309" s="22" t="s">
        <v>1548</v>
      </c>
      <c r="J2309" s="22" t="s">
        <v>1543</v>
      </c>
      <c r="K2309" s="20" t="str">
        <f>IF(Tabela813[[#This Row],[C]]&lt;&gt;"",IF(Tabela813[[#This Row],[RED]]&lt;&gt;"",(Tabela813[[#This Row],[RED]] &amp; "."),"") &amp; CONCATENATE(Tabela813[[#This Row],[C]],".",Tabela813[[#This Row],[O]],".",Tabela813[[#This Row],[E]],".",Tabela813[[#This Row],[D1]],".",Tabela813[[#This Row],[D2]],".",Tabela813[[#This Row],[D3]],".",Tabela813[[#This Row],[T]],".",Tabela813[[#This Row],[D4]]),"")</f>
        <v>7.6.1.1.04.0.5.00</v>
      </c>
      <c r="L2309" s="23" t="s">
        <v>2644</v>
      </c>
      <c r="M2309" s="20" t="str">
        <f t="shared" si="45"/>
        <v>A</v>
      </c>
      <c r="N2309" s="20">
        <f>IF(VALUE(Tabela813[[#This Row],[RED]]) &gt; 0,1,0) + IF(VALUE(J2309)&gt;0,8,IF(VALUE(I2309)&gt;0,7,IF(VALUE(H2309)&gt;0,6,IF(VALUE(G2309)&gt;0,5,IF(VALUE(F2309)&gt;0,4,IF(VALUE(E2309)&gt;0,3,IF(VALUE(D2309)&gt;0,2,1)))))))</f>
        <v>7</v>
      </c>
      <c r="O2309" s="22" t="s">
        <v>51</v>
      </c>
      <c r="P2309" s="1" t="s">
        <v>286</v>
      </c>
      <c r="Q2309" s="1"/>
      <c r="R2309" s="39"/>
      <c r="S2309" s="154" t="s">
        <v>158</v>
      </c>
      <c r="T2309" s="7" t="str">
        <f>Tabela813[[#This Row],[NR]]&amp;" - "&amp;Tabela813[[#This Row],[Especificação]]</f>
        <v>7.6.1.1.04.0.5.00 - Serviços de Informação e Tecnologia - Multas - Intra OFSS</v>
      </c>
    </row>
    <row r="2310" spans="1:20" ht="30" x14ac:dyDescent="0.25">
      <c r="A2310" s="179"/>
      <c r="B2310" s="51"/>
      <c r="C2310" s="22" t="s">
        <v>1544</v>
      </c>
      <c r="D2310" s="22" t="s">
        <v>1542</v>
      </c>
      <c r="E2310" s="22" t="s">
        <v>1537</v>
      </c>
      <c r="F2310" s="22" t="s">
        <v>1537</v>
      </c>
      <c r="G2310" s="22" t="s">
        <v>1551</v>
      </c>
      <c r="H2310" s="22" t="s">
        <v>1540</v>
      </c>
      <c r="I2310" s="22" t="s">
        <v>1542</v>
      </c>
      <c r="J2310" s="22" t="s">
        <v>1543</v>
      </c>
      <c r="K2310" s="20" t="str">
        <f>IF(Tabela813[[#This Row],[C]]&lt;&gt;"",IF(Tabela813[[#This Row],[RED]]&lt;&gt;"",(Tabela813[[#This Row],[RED]] &amp; "."),"") &amp; CONCATENATE(Tabela813[[#This Row],[C]],".",Tabela813[[#This Row],[O]],".",Tabela813[[#This Row],[E]],".",Tabela813[[#This Row],[D1]],".",Tabela813[[#This Row],[D2]],".",Tabela813[[#This Row],[D3]],".",Tabela813[[#This Row],[T]],".",Tabela813[[#This Row],[D4]]),"")</f>
        <v>7.6.1.1.04.0.6.00</v>
      </c>
      <c r="L2310" s="23" t="s">
        <v>2645</v>
      </c>
      <c r="M2310" s="20" t="str">
        <f t="shared" si="45"/>
        <v>A</v>
      </c>
      <c r="N2310" s="20">
        <f>IF(VALUE(Tabela813[[#This Row],[RED]]) &gt; 0,1,0) + IF(VALUE(J2310)&gt;0,8,IF(VALUE(I2310)&gt;0,7,IF(VALUE(H2310)&gt;0,6,IF(VALUE(G2310)&gt;0,5,IF(VALUE(F2310)&gt;0,4,IF(VALUE(E2310)&gt;0,3,IF(VALUE(D2310)&gt;0,2,1)))))))</f>
        <v>7</v>
      </c>
      <c r="O2310" s="22" t="s">
        <v>51</v>
      </c>
      <c r="P2310" s="1" t="s">
        <v>286</v>
      </c>
      <c r="Q2310" s="1"/>
      <c r="R2310" s="39"/>
      <c r="S2310" s="154" t="s">
        <v>158</v>
      </c>
      <c r="T2310" s="7" t="str">
        <f>Tabela813[[#This Row],[NR]]&amp;" - "&amp;Tabela813[[#This Row],[Especificação]]</f>
        <v>7.6.1.1.04.0.6.00 - Serviços de Informação e Tecnologia - Juros de Mora - Intra OFSS</v>
      </c>
    </row>
    <row r="2311" spans="1:20" ht="30" x14ac:dyDescent="0.25">
      <c r="A2311" s="179"/>
      <c r="B2311" s="51"/>
      <c r="C2311" s="22" t="s">
        <v>1544</v>
      </c>
      <c r="D2311" s="22" t="s">
        <v>1542</v>
      </c>
      <c r="E2311" s="22" t="s">
        <v>1537</v>
      </c>
      <c r="F2311" s="22" t="s">
        <v>1537</v>
      </c>
      <c r="G2311" s="22" t="s">
        <v>1551</v>
      </c>
      <c r="H2311" s="22" t="s">
        <v>1540</v>
      </c>
      <c r="I2311" s="22" t="s">
        <v>1544</v>
      </c>
      <c r="J2311" s="22" t="s">
        <v>1543</v>
      </c>
      <c r="K2311" s="20" t="str">
        <f>IF(Tabela813[[#This Row],[C]]&lt;&gt;"",IF(Tabela813[[#This Row],[RED]]&lt;&gt;"",(Tabela813[[#This Row],[RED]] &amp; "."),"") &amp; CONCATENATE(Tabela813[[#This Row],[C]],".",Tabela813[[#This Row],[O]],".",Tabela813[[#This Row],[E]],".",Tabela813[[#This Row],[D1]],".",Tabela813[[#This Row],[D2]],".",Tabela813[[#This Row],[D3]],".",Tabela813[[#This Row],[T]],".",Tabela813[[#This Row],[D4]]),"")</f>
        <v>7.6.1.1.04.0.7.00</v>
      </c>
      <c r="L2311" s="23" t="s">
        <v>2646</v>
      </c>
      <c r="M2311" s="20" t="str">
        <f t="shared" si="45"/>
        <v>A</v>
      </c>
      <c r="N2311" s="20">
        <f>IF(VALUE(Tabela813[[#This Row],[RED]]) &gt; 0,1,0) + IF(VALUE(J2311)&gt;0,8,IF(VALUE(I2311)&gt;0,7,IF(VALUE(H2311)&gt;0,6,IF(VALUE(G2311)&gt;0,5,IF(VALUE(F2311)&gt;0,4,IF(VALUE(E2311)&gt;0,3,IF(VALUE(D2311)&gt;0,2,1)))))))</f>
        <v>7</v>
      </c>
      <c r="O2311" s="22" t="s">
        <v>51</v>
      </c>
      <c r="P2311" s="1" t="s">
        <v>286</v>
      </c>
      <c r="Q2311" s="1"/>
      <c r="R2311" s="39"/>
      <c r="S2311" s="154" t="s">
        <v>158</v>
      </c>
      <c r="T2311" s="7" t="str">
        <f>Tabela813[[#This Row],[NR]]&amp;" - "&amp;Tabela813[[#This Row],[Especificação]]</f>
        <v>7.6.1.1.04.0.7.00 - Serviços de Informação e Tecnologia - Dívida Ativa - Multas da Dívida Ativa - Intra OFSS</v>
      </c>
    </row>
    <row r="2312" spans="1:20" ht="30" x14ac:dyDescent="0.25">
      <c r="A2312" s="179"/>
      <c r="B2312" s="51"/>
      <c r="C2312" s="22" t="s">
        <v>1544</v>
      </c>
      <c r="D2312" s="22" t="s">
        <v>1542</v>
      </c>
      <c r="E2312" s="22" t="s">
        <v>1537</v>
      </c>
      <c r="F2312" s="22" t="s">
        <v>1537</v>
      </c>
      <c r="G2312" s="22" t="s">
        <v>1551</v>
      </c>
      <c r="H2312" s="22" t="s">
        <v>1540</v>
      </c>
      <c r="I2312" s="22" t="s">
        <v>1545</v>
      </c>
      <c r="J2312" s="22" t="s">
        <v>1543</v>
      </c>
      <c r="K2312" s="20" t="str">
        <f>IF(Tabela813[[#This Row],[C]]&lt;&gt;"",IF(Tabela813[[#This Row],[RED]]&lt;&gt;"",(Tabela813[[#This Row],[RED]] &amp; "."),"") &amp; CONCATENATE(Tabela813[[#This Row],[C]],".",Tabela813[[#This Row],[O]],".",Tabela813[[#This Row],[E]],".",Tabela813[[#This Row],[D1]],".",Tabela813[[#This Row],[D2]],".",Tabela813[[#This Row],[D3]],".",Tabela813[[#This Row],[T]],".",Tabela813[[#This Row],[D4]]),"")</f>
        <v>7.6.1.1.04.0.8.00</v>
      </c>
      <c r="L2312" s="23" t="s">
        <v>2647</v>
      </c>
      <c r="M2312" s="20" t="str">
        <f t="shared" si="45"/>
        <v>A</v>
      </c>
      <c r="N2312" s="20">
        <f>IF(VALUE(Tabela813[[#This Row],[RED]]) &gt; 0,1,0) + IF(VALUE(J2312)&gt;0,8,IF(VALUE(I2312)&gt;0,7,IF(VALUE(H2312)&gt;0,6,IF(VALUE(G2312)&gt;0,5,IF(VALUE(F2312)&gt;0,4,IF(VALUE(E2312)&gt;0,3,IF(VALUE(D2312)&gt;0,2,1)))))))</f>
        <v>7</v>
      </c>
      <c r="O2312" s="22" t="s">
        <v>51</v>
      </c>
      <c r="P2312" s="1" t="s">
        <v>286</v>
      </c>
      <c r="Q2312" s="1"/>
      <c r="R2312" s="39"/>
      <c r="S2312" s="154" t="s">
        <v>158</v>
      </c>
      <c r="T2312" s="7" t="str">
        <f>Tabela813[[#This Row],[NR]]&amp;" - "&amp;Tabela813[[#This Row],[Especificação]]</f>
        <v>7.6.1.1.04.0.8.00 - Serviços de Informação e Tecnologia - Juros de Mora da Dívida Ativa - Intra OFSS</v>
      </c>
    </row>
    <row r="2313" spans="1:20" ht="30" x14ac:dyDescent="0.25">
      <c r="A2313" s="179"/>
      <c r="B2313" s="51"/>
      <c r="C2313" s="22" t="s">
        <v>1544</v>
      </c>
      <c r="D2313" s="22" t="s">
        <v>1542</v>
      </c>
      <c r="E2313" s="22" t="s">
        <v>1537</v>
      </c>
      <c r="F2313" s="22" t="s">
        <v>1537</v>
      </c>
      <c r="G2313" s="22" t="s">
        <v>1570</v>
      </c>
      <c r="H2313" s="22" t="s">
        <v>1540</v>
      </c>
      <c r="I2313" s="22" t="s">
        <v>1540</v>
      </c>
      <c r="J2313" s="22" t="s">
        <v>1543</v>
      </c>
      <c r="K2313" s="20" t="str">
        <f>IF(Tabela813[[#This Row],[C]]&lt;&gt;"",IF(Tabela813[[#This Row],[RED]]&lt;&gt;"",(Tabela813[[#This Row],[RED]] &amp; "."),"") &amp; CONCATENATE(Tabela813[[#This Row],[C]],".",Tabela813[[#This Row],[O]],".",Tabela813[[#This Row],[E]],".",Tabela813[[#This Row],[D1]],".",Tabela813[[#This Row],[D2]],".",Tabela813[[#This Row],[D3]],".",Tabela813[[#This Row],[T]],".",Tabela813[[#This Row],[D4]]),"")</f>
        <v>7.6.1.1.50.0.0.00</v>
      </c>
      <c r="L2313" s="23" t="s">
        <v>6301</v>
      </c>
      <c r="M2313" s="20" t="s">
        <v>3098</v>
      </c>
      <c r="N2313" s="20">
        <f>IF(VALUE(Tabela813[[#This Row],[RED]]) &gt; 0,1,0) + IF(VALUE(J2313)&gt;0,8,IF(VALUE(I2313)&gt;0,7,IF(VALUE(H2313)&gt;0,6,IF(VALUE(G2313)&gt;0,5,IF(VALUE(F2313)&gt;0,4,IF(VALUE(E2313)&gt;0,3,IF(VALUE(D2313)&gt;0,2,1)))))))</f>
        <v>5</v>
      </c>
      <c r="O2313" s="22" t="s">
        <v>55</v>
      </c>
      <c r="P2313" s="1" t="s">
        <v>4470</v>
      </c>
      <c r="Q2313" s="1"/>
      <c r="R2313" s="39"/>
      <c r="S2313" s="154"/>
      <c r="T2313" s="7" t="str">
        <f>Tabela813[[#This Row],[NR]]&amp;" - "&amp;Tabela813[[#This Row],[Especificação]]</f>
        <v>7.6.1.1.50.0.0.00 - Serviços de Administração Previdenciária - Intra OFSS</v>
      </c>
    </row>
    <row r="2314" spans="1:20" ht="30" x14ac:dyDescent="0.25">
      <c r="A2314" s="179"/>
      <c r="B2314" s="51"/>
      <c r="C2314" s="22" t="s">
        <v>1544</v>
      </c>
      <c r="D2314" s="22" t="s">
        <v>1542</v>
      </c>
      <c r="E2314" s="22" t="s">
        <v>1537</v>
      </c>
      <c r="F2314" s="22" t="s">
        <v>1537</v>
      </c>
      <c r="G2314" s="22" t="s">
        <v>1570</v>
      </c>
      <c r="H2314" s="22" t="s">
        <v>1549</v>
      </c>
      <c r="I2314" s="22" t="s">
        <v>1540</v>
      </c>
      <c r="J2314" s="22" t="s">
        <v>1543</v>
      </c>
      <c r="K2314" s="20" t="str">
        <f>IF(Tabela813[[#This Row],[C]]&lt;&gt;"",IF(Tabela813[[#This Row],[RED]]&lt;&gt;"",(Tabela813[[#This Row],[RED]] &amp; "."),"") &amp; CONCATENATE(Tabela813[[#This Row],[C]],".",Tabela813[[#This Row],[O]],".",Tabela813[[#This Row],[E]],".",Tabela813[[#This Row],[D1]],".",Tabela813[[#This Row],[D2]],".",Tabela813[[#This Row],[D3]],".",Tabela813[[#This Row],[T]],".",Tabela813[[#This Row],[D4]]),"")</f>
        <v>7.6.1.1.50.9.0.00</v>
      </c>
      <c r="L2314" s="23" t="s">
        <v>6302</v>
      </c>
      <c r="M2314" s="20" t="str">
        <f t="shared" ref="M2314:M2374" si="46">IF(N2314 &lt; N2315,"S","A")</f>
        <v>S</v>
      </c>
      <c r="N2314" s="20">
        <f>IF(VALUE(Tabela813[[#This Row],[RED]]) &gt; 0,1,0) + IF(VALUE(J2314)&gt;0,8,IF(VALUE(I2314)&gt;0,7,IF(VALUE(H2314)&gt;0,6,IF(VALUE(G2314)&gt;0,5,IF(VALUE(F2314)&gt;0,4,IF(VALUE(E2314)&gt;0,3,IF(VALUE(D2314)&gt;0,2,1)))))))</f>
        <v>6</v>
      </c>
      <c r="O2314" s="22" t="s">
        <v>55</v>
      </c>
      <c r="P2314" s="1" t="s">
        <v>4473</v>
      </c>
      <c r="Q2314" s="1"/>
      <c r="R2314" s="39"/>
      <c r="S2314" s="154"/>
      <c r="T2314" s="7" t="str">
        <f>Tabela813[[#This Row],[NR]]&amp;" - "&amp;Tabela813[[#This Row],[Especificação]]</f>
        <v>7.6.1.1.50.9.0.00 - Outros Serviços de Administração Previdenciária - Intra OFSS</v>
      </c>
    </row>
    <row r="2315" spans="1:20" ht="30" x14ac:dyDescent="0.25">
      <c r="A2315" s="179"/>
      <c r="B2315" s="51"/>
      <c r="C2315" s="22" t="s">
        <v>1544</v>
      </c>
      <c r="D2315" s="22" t="s">
        <v>1542</v>
      </c>
      <c r="E2315" s="22" t="s">
        <v>1537</v>
      </c>
      <c r="F2315" s="22" t="s">
        <v>1537</v>
      </c>
      <c r="G2315" s="22" t="s">
        <v>1570</v>
      </c>
      <c r="H2315" s="22" t="s">
        <v>1549</v>
      </c>
      <c r="I2315" s="22" t="s">
        <v>1537</v>
      </c>
      <c r="J2315" s="22" t="s">
        <v>1543</v>
      </c>
      <c r="K2315" s="20" t="str">
        <f>IF(Tabela813[[#This Row],[C]]&lt;&gt;"",IF(Tabela813[[#This Row],[RED]]&lt;&gt;"",(Tabela813[[#This Row],[RED]] &amp; "."),"") &amp; CONCATENATE(Tabela813[[#This Row],[C]],".",Tabela813[[#This Row],[O]],".",Tabela813[[#This Row],[E]],".",Tabela813[[#This Row],[D1]],".",Tabela813[[#This Row],[D2]],".",Tabela813[[#This Row],[D3]],".",Tabela813[[#This Row],[T]],".",Tabela813[[#This Row],[D4]]),"")</f>
        <v>7.6.1.1.50.9.1.00</v>
      </c>
      <c r="L2315" s="23" t="s">
        <v>6303</v>
      </c>
      <c r="M2315" s="20" t="str">
        <f t="shared" si="46"/>
        <v>A</v>
      </c>
      <c r="N2315" s="20">
        <f>IF(VALUE(Tabela813[[#This Row],[RED]]) &gt; 0,1,0) + IF(VALUE(J2315)&gt;0,8,IF(VALUE(I2315)&gt;0,7,IF(VALUE(H2315)&gt;0,6,IF(VALUE(G2315)&gt;0,5,IF(VALUE(F2315)&gt;0,4,IF(VALUE(E2315)&gt;0,3,IF(VALUE(D2315)&gt;0,2,1)))))))</f>
        <v>7</v>
      </c>
      <c r="O2315" s="22" t="s">
        <v>55</v>
      </c>
      <c r="P2315" s="1" t="s">
        <v>4473</v>
      </c>
      <c r="Q2315" s="1"/>
      <c r="R2315" s="39"/>
      <c r="S2315" s="154"/>
      <c r="T2315" s="7" t="str">
        <f>Tabela813[[#This Row],[NR]]&amp;" - "&amp;Tabela813[[#This Row],[Especificação]]</f>
        <v>7.6.1.1.50.9.1.00 - Outros Serviços de Administração Previdenciária - Principal - Intra OFSS</v>
      </c>
    </row>
    <row r="2316" spans="1:20" ht="30" x14ac:dyDescent="0.25">
      <c r="A2316" s="179"/>
      <c r="B2316" s="51"/>
      <c r="C2316" s="22" t="s">
        <v>1544</v>
      </c>
      <c r="D2316" s="22" t="s">
        <v>1542</v>
      </c>
      <c r="E2316" s="22" t="s">
        <v>1537</v>
      </c>
      <c r="F2316" s="22" t="s">
        <v>1537</v>
      </c>
      <c r="G2316" s="22" t="s">
        <v>1570</v>
      </c>
      <c r="H2316" s="22" t="s">
        <v>1549</v>
      </c>
      <c r="I2316" s="22" t="s">
        <v>1546</v>
      </c>
      <c r="J2316" s="22" t="s">
        <v>1543</v>
      </c>
      <c r="K2316" s="20" t="str">
        <f>IF(Tabela813[[#This Row],[C]]&lt;&gt;"",IF(Tabela813[[#This Row],[RED]]&lt;&gt;"",(Tabela813[[#This Row],[RED]] &amp; "."),"") &amp; CONCATENATE(Tabela813[[#This Row],[C]],".",Tabela813[[#This Row],[O]],".",Tabela813[[#This Row],[E]],".",Tabela813[[#This Row],[D1]],".",Tabela813[[#This Row],[D2]],".",Tabela813[[#This Row],[D3]],".",Tabela813[[#This Row],[T]],".",Tabela813[[#This Row],[D4]]),"")</f>
        <v>7.6.1.1.50.9.2.00</v>
      </c>
      <c r="L2316" s="23" t="s">
        <v>6304</v>
      </c>
      <c r="M2316" s="20" t="str">
        <f t="shared" si="46"/>
        <v>A</v>
      </c>
      <c r="N2316" s="20">
        <f>IF(VALUE(Tabela813[[#This Row],[RED]]) &gt; 0,1,0) + IF(VALUE(J2316)&gt;0,8,IF(VALUE(I2316)&gt;0,7,IF(VALUE(H2316)&gt;0,6,IF(VALUE(G2316)&gt;0,5,IF(VALUE(F2316)&gt;0,4,IF(VALUE(E2316)&gt;0,3,IF(VALUE(D2316)&gt;0,2,1)))))))</f>
        <v>7</v>
      </c>
      <c r="O2316" s="22" t="s">
        <v>55</v>
      </c>
      <c r="P2316" s="1" t="s">
        <v>4473</v>
      </c>
      <c r="Q2316" s="1"/>
      <c r="R2316" s="39"/>
      <c r="S2316" s="154"/>
      <c r="T2316" s="7" t="str">
        <f>Tabela813[[#This Row],[NR]]&amp;" - "&amp;Tabela813[[#This Row],[Especificação]]</f>
        <v>7.6.1.1.50.9.2.00 - Outros Serviços de Administração Previdenciária - Multas e Juros de Mora - Intra OFSS</v>
      </c>
    </row>
    <row r="2317" spans="1:20" ht="30" x14ac:dyDescent="0.25">
      <c r="A2317" s="179"/>
      <c r="B2317" s="51"/>
      <c r="C2317" s="22" t="s">
        <v>1544</v>
      </c>
      <c r="D2317" s="22" t="s">
        <v>1542</v>
      </c>
      <c r="E2317" s="22" t="s">
        <v>1537</v>
      </c>
      <c r="F2317" s="22" t="s">
        <v>1537</v>
      </c>
      <c r="G2317" s="22" t="s">
        <v>1570</v>
      </c>
      <c r="H2317" s="22" t="s">
        <v>1549</v>
      </c>
      <c r="I2317" s="22" t="s">
        <v>1538</v>
      </c>
      <c r="J2317" s="22" t="s">
        <v>1543</v>
      </c>
      <c r="K2317" s="20" t="str">
        <f>IF(Tabela813[[#This Row],[C]]&lt;&gt;"",IF(Tabela813[[#This Row],[RED]]&lt;&gt;"",(Tabela813[[#This Row],[RED]] &amp; "."),"") &amp; CONCATENATE(Tabela813[[#This Row],[C]],".",Tabela813[[#This Row],[O]],".",Tabela813[[#This Row],[E]],".",Tabela813[[#This Row],[D1]],".",Tabela813[[#This Row],[D2]],".",Tabela813[[#This Row],[D3]],".",Tabela813[[#This Row],[T]],".",Tabela813[[#This Row],[D4]]),"")</f>
        <v>7.6.1.1.50.9.3.00</v>
      </c>
      <c r="L2317" s="23" t="s">
        <v>6305</v>
      </c>
      <c r="M2317" s="20" t="str">
        <f t="shared" si="46"/>
        <v>A</v>
      </c>
      <c r="N2317" s="20">
        <f>IF(VALUE(Tabela813[[#This Row],[RED]]) &gt; 0,1,0) + IF(VALUE(J2317)&gt;0,8,IF(VALUE(I2317)&gt;0,7,IF(VALUE(H2317)&gt;0,6,IF(VALUE(G2317)&gt;0,5,IF(VALUE(F2317)&gt;0,4,IF(VALUE(E2317)&gt;0,3,IF(VALUE(D2317)&gt;0,2,1)))))))</f>
        <v>7</v>
      </c>
      <c r="O2317" s="22" t="s">
        <v>55</v>
      </c>
      <c r="P2317" s="1" t="s">
        <v>4473</v>
      </c>
      <c r="Q2317" s="1"/>
      <c r="R2317" s="39"/>
      <c r="S2317" s="154"/>
      <c r="T2317" s="7" t="str">
        <f>Tabela813[[#This Row],[NR]]&amp;" - "&amp;Tabela813[[#This Row],[Especificação]]</f>
        <v>7.6.1.1.50.9.3.00 - Outros Serviços de Administração Previdenciária - Dívida Ativa - Intra OFSS</v>
      </c>
    </row>
    <row r="2318" spans="1:20" ht="30" x14ac:dyDescent="0.25">
      <c r="A2318" s="179"/>
      <c r="B2318" s="51"/>
      <c r="C2318" s="22" t="s">
        <v>1544</v>
      </c>
      <c r="D2318" s="22" t="s">
        <v>1542</v>
      </c>
      <c r="E2318" s="22" t="s">
        <v>1537</v>
      </c>
      <c r="F2318" s="22" t="s">
        <v>1537</v>
      </c>
      <c r="G2318" s="22" t="s">
        <v>1570</v>
      </c>
      <c r="H2318" s="22" t="s">
        <v>1549</v>
      </c>
      <c r="I2318" s="22" t="s">
        <v>1547</v>
      </c>
      <c r="J2318" s="22" t="s">
        <v>1543</v>
      </c>
      <c r="K2318" s="20" t="str">
        <f>IF(Tabela813[[#This Row],[C]]&lt;&gt;"",IF(Tabela813[[#This Row],[RED]]&lt;&gt;"",(Tabela813[[#This Row],[RED]] &amp; "."),"") &amp; CONCATENATE(Tabela813[[#This Row],[C]],".",Tabela813[[#This Row],[O]],".",Tabela813[[#This Row],[E]],".",Tabela813[[#This Row],[D1]],".",Tabela813[[#This Row],[D2]],".",Tabela813[[#This Row],[D3]],".",Tabela813[[#This Row],[T]],".",Tabela813[[#This Row],[D4]]),"")</f>
        <v>7.6.1.1.50.9.4.00</v>
      </c>
      <c r="L2318" s="23" t="s">
        <v>6306</v>
      </c>
      <c r="M2318" s="20" t="str">
        <f t="shared" si="46"/>
        <v>A</v>
      </c>
      <c r="N2318" s="20">
        <f>IF(VALUE(Tabela813[[#This Row],[RED]]) &gt; 0,1,0) + IF(VALUE(J2318)&gt;0,8,IF(VALUE(I2318)&gt;0,7,IF(VALUE(H2318)&gt;0,6,IF(VALUE(G2318)&gt;0,5,IF(VALUE(F2318)&gt;0,4,IF(VALUE(E2318)&gt;0,3,IF(VALUE(D2318)&gt;0,2,1)))))))</f>
        <v>7</v>
      </c>
      <c r="O2318" s="22" t="s">
        <v>55</v>
      </c>
      <c r="P2318" s="1" t="s">
        <v>4473</v>
      </c>
      <c r="Q2318" s="1"/>
      <c r="R2318" s="39"/>
      <c r="S2318" s="154"/>
      <c r="T2318" s="7" t="str">
        <f>Tabela813[[#This Row],[NR]]&amp;" - "&amp;Tabela813[[#This Row],[Especificação]]</f>
        <v>7.6.1.1.50.9.4.00 - Outros Serviços de Administração Previdenciária - Dívida Ativa - Multas e Juros de Mora da Dívida Ativa - Intra OFSS</v>
      </c>
    </row>
    <row r="2319" spans="1:20" ht="30" x14ac:dyDescent="0.25">
      <c r="A2319" s="179"/>
      <c r="B2319" s="51"/>
      <c r="C2319" s="22" t="s">
        <v>1544</v>
      </c>
      <c r="D2319" s="22" t="s">
        <v>1542</v>
      </c>
      <c r="E2319" s="22" t="s">
        <v>1537</v>
      </c>
      <c r="F2319" s="22" t="s">
        <v>1537</v>
      </c>
      <c r="G2319" s="22" t="s">
        <v>1570</v>
      </c>
      <c r="H2319" s="22" t="s">
        <v>1549</v>
      </c>
      <c r="I2319" s="22" t="s">
        <v>1548</v>
      </c>
      <c r="J2319" s="22" t="s">
        <v>1543</v>
      </c>
      <c r="K2319" s="20" t="str">
        <f>IF(Tabela813[[#This Row],[C]]&lt;&gt;"",IF(Tabela813[[#This Row],[RED]]&lt;&gt;"",(Tabela813[[#This Row],[RED]] &amp; "."),"") &amp; CONCATENATE(Tabela813[[#This Row],[C]],".",Tabela813[[#This Row],[O]],".",Tabela813[[#This Row],[E]],".",Tabela813[[#This Row],[D1]],".",Tabela813[[#This Row],[D2]],".",Tabela813[[#This Row],[D3]],".",Tabela813[[#This Row],[T]],".",Tabela813[[#This Row],[D4]]),"")</f>
        <v>7.6.1.1.50.9.5.00</v>
      </c>
      <c r="L2319" s="23" t="s">
        <v>6307</v>
      </c>
      <c r="M2319" s="20" t="str">
        <f t="shared" si="46"/>
        <v>A</v>
      </c>
      <c r="N2319" s="20">
        <f>IF(VALUE(Tabela813[[#This Row],[RED]]) &gt; 0,1,0) + IF(VALUE(J2319)&gt;0,8,IF(VALUE(I2319)&gt;0,7,IF(VALUE(H2319)&gt;0,6,IF(VALUE(G2319)&gt;0,5,IF(VALUE(F2319)&gt;0,4,IF(VALUE(E2319)&gt;0,3,IF(VALUE(D2319)&gt;0,2,1)))))))</f>
        <v>7</v>
      </c>
      <c r="O2319" s="22" t="s">
        <v>55</v>
      </c>
      <c r="P2319" s="1" t="s">
        <v>4473</v>
      </c>
      <c r="Q2319" s="1"/>
      <c r="R2319" s="39"/>
      <c r="S2319" s="154"/>
      <c r="T2319" s="7" t="str">
        <f>Tabela813[[#This Row],[NR]]&amp;" - "&amp;Tabela813[[#This Row],[Especificação]]</f>
        <v>7.6.1.1.50.9.5.00 - Outros Serviços de Administração Previdenciária - Multas - Intra OFSS</v>
      </c>
    </row>
    <row r="2320" spans="1:20" ht="30" x14ac:dyDescent="0.25">
      <c r="A2320" s="179"/>
      <c r="B2320" s="51"/>
      <c r="C2320" s="22" t="s">
        <v>1544</v>
      </c>
      <c r="D2320" s="22" t="s">
        <v>1542</v>
      </c>
      <c r="E2320" s="22" t="s">
        <v>1537</v>
      </c>
      <c r="F2320" s="22" t="s">
        <v>1537</v>
      </c>
      <c r="G2320" s="22" t="s">
        <v>1570</v>
      </c>
      <c r="H2320" s="22" t="s">
        <v>1549</v>
      </c>
      <c r="I2320" s="22" t="s">
        <v>1542</v>
      </c>
      <c r="J2320" s="22" t="s">
        <v>1543</v>
      </c>
      <c r="K2320" s="20" t="str">
        <f>IF(Tabela813[[#This Row],[C]]&lt;&gt;"",IF(Tabela813[[#This Row],[RED]]&lt;&gt;"",(Tabela813[[#This Row],[RED]] &amp; "."),"") &amp; CONCATENATE(Tabela813[[#This Row],[C]],".",Tabela813[[#This Row],[O]],".",Tabela813[[#This Row],[E]],".",Tabela813[[#This Row],[D1]],".",Tabela813[[#This Row],[D2]],".",Tabela813[[#This Row],[D3]],".",Tabela813[[#This Row],[T]],".",Tabela813[[#This Row],[D4]]),"")</f>
        <v>7.6.1.1.50.9.6.00</v>
      </c>
      <c r="L2320" s="23" t="s">
        <v>6308</v>
      </c>
      <c r="M2320" s="20" t="str">
        <f t="shared" si="46"/>
        <v>A</v>
      </c>
      <c r="N2320" s="20">
        <f>IF(VALUE(Tabela813[[#This Row],[RED]]) &gt; 0,1,0) + IF(VALUE(J2320)&gt;0,8,IF(VALUE(I2320)&gt;0,7,IF(VALUE(H2320)&gt;0,6,IF(VALUE(G2320)&gt;0,5,IF(VALUE(F2320)&gt;0,4,IF(VALUE(E2320)&gt;0,3,IF(VALUE(D2320)&gt;0,2,1)))))))</f>
        <v>7</v>
      </c>
      <c r="O2320" s="22" t="s">
        <v>55</v>
      </c>
      <c r="P2320" s="1" t="s">
        <v>4473</v>
      </c>
      <c r="Q2320" s="1"/>
      <c r="R2320" s="39"/>
      <c r="S2320" s="154"/>
      <c r="T2320" s="7" t="str">
        <f>Tabela813[[#This Row],[NR]]&amp;" - "&amp;Tabela813[[#This Row],[Especificação]]</f>
        <v>7.6.1.1.50.9.6.00 - Outros Serviços de Administração Previdenciária - Juros de Mora - Intra OFSS</v>
      </c>
    </row>
    <row r="2321" spans="1:20" ht="30" x14ac:dyDescent="0.25">
      <c r="A2321" s="179"/>
      <c r="B2321" s="51"/>
      <c r="C2321" s="22" t="s">
        <v>1544</v>
      </c>
      <c r="D2321" s="22" t="s">
        <v>1542</v>
      </c>
      <c r="E2321" s="22" t="s">
        <v>1537</v>
      </c>
      <c r="F2321" s="22" t="s">
        <v>1537</v>
      </c>
      <c r="G2321" s="22" t="s">
        <v>1570</v>
      </c>
      <c r="H2321" s="22" t="s">
        <v>1549</v>
      </c>
      <c r="I2321" s="22" t="s">
        <v>1544</v>
      </c>
      <c r="J2321" s="22" t="s">
        <v>1543</v>
      </c>
      <c r="K2321" s="20" t="str">
        <f>IF(Tabela813[[#This Row],[C]]&lt;&gt;"",IF(Tabela813[[#This Row],[RED]]&lt;&gt;"",(Tabela813[[#This Row],[RED]] &amp; "."),"") &amp; CONCATENATE(Tabela813[[#This Row],[C]],".",Tabela813[[#This Row],[O]],".",Tabela813[[#This Row],[E]],".",Tabela813[[#This Row],[D1]],".",Tabela813[[#This Row],[D2]],".",Tabela813[[#This Row],[D3]],".",Tabela813[[#This Row],[T]],".",Tabela813[[#This Row],[D4]]),"")</f>
        <v>7.6.1.1.50.9.7.00</v>
      </c>
      <c r="L2321" s="23" t="s">
        <v>6309</v>
      </c>
      <c r="M2321" s="20" t="str">
        <f t="shared" si="46"/>
        <v>A</v>
      </c>
      <c r="N2321" s="20">
        <f>IF(VALUE(Tabela813[[#This Row],[RED]]) &gt; 0,1,0) + IF(VALUE(J2321)&gt;0,8,IF(VALUE(I2321)&gt;0,7,IF(VALUE(H2321)&gt;0,6,IF(VALUE(G2321)&gt;0,5,IF(VALUE(F2321)&gt;0,4,IF(VALUE(E2321)&gt;0,3,IF(VALUE(D2321)&gt;0,2,1)))))))</f>
        <v>7</v>
      </c>
      <c r="O2321" s="22" t="s">
        <v>55</v>
      </c>
      <c r="P2321" s="1" t="s">
        <v>4473</v>
      </c>
      <c r="Q2321" s="1"/>
      <c r="R2321" s="39"/>
      <c r="S2321" s="154"/>
      <c r="T2321" s="7" t="str">
        <f>Tabela813[[#This Row],[NR]]&amp;" - "&amp;Tabela813[[#This Row],[Especificação]]</f>
        <v>7.6.1.1.50.9.7.00 - Outros Serviços de Administração Previdenciária - Dívida Ativa - Multas da Dívida Ativa - Intra OFSS</v>
      </c>
    </row>
    <row r="2322" spans="1:20" ht="30" x14ac:dyDescent="0.25">
      <c r="A2322" s="179"/>
      <c r="B2322" s="51"/>
      <c r="C2322" s="22" t="s">
        <v>1544</v>
      </c>
      <c r="D2322" s="22" t="s">
        <v>1542</v>
      </c>
      <c r="E2322" s="22" t="s">
        <v>1537</v>
      </c>
      <c r="F2322" s="22" t="s">
        <v>1537</v>
      </c>
      <c r="G2322" s="22" t="s">
        <v>1570</v>
      </c>
      <c r="H2322" s="22" t="s">
        <v>1549</v>
      </c>
      <c r="I2322" s="22" t="s">
        <v>1545</v>
      </c>
      <c r="J2322" s="22" t="s">
        <v>1543</v>
      </c>
      <c r="K2322" s="20" t="str">
        <f>IF(Tabela813[[#This Row],[C]]&lt;&gt;"",IF(Tabela813[[#This Row],[RED]]&lt;&gt;"",(Tabela813[[#This Row],[RED]] &amp; "."),"") &amp; CONCATENATE(Tabela813[[#This Row],[C]],".",Tabela813[[#This Row],[O]],".",Tabela813[[#This Row],[E]],".",Tabela813[[#This Row],[D1]],".",Tabela813[[#This Row],[D2]],".",Tabela813[[#This Row],[D3]],".",Tabela813[[#This Row],[T]],".",Tabela813[[#This Row],[D4]]),"")</f>
        <v>7.6.1.1.50.9.8.00</v>
      </c>
      <c r="L2322" s="23" t="s">
        <v>6310</v>
      </c>
      <c r="M2322" s="20" t="str">
        <f t="shared" si="46"/>
        <v>A</v>
      </c>
      <c r="N2322" s="20">
        <f>IF(VALUE(Tabela813[[#This Row],[RED]]) &gt; 0,1,0) + IF(VALUE(J2322)&gt;0,8,IF(VALUE(I2322)&gt;0,7,IF(VALUE(H2322)&gt;0,6,IF(VALUE(G2322)&gt;0,5,IF(VALUE(F2322)&gt;0,4,IF(VALUE(E2322)&gt;0,3,IF(VALUE(D2322)&gt;0,2,1)))))))</f>
        <v>7</v>
      </c>
      <c r="O2322" s="22" t="s">
        <v>55</v>
      </c>
      <c r="P2322" s="1" t="s">
        <v>4473</v>
      </c>
      <c r="Q2322" s="1"/>
      <c r="R2322" s="39"/>
      <c r="S2322" s="154"/>
      <c r="T2322" s="7" t="str">
        <f>Tabela813[[#This Row],[NR]]&amp;" - "&amp;Tabela813[[#This Row],[Especificação]]</f>
        <v>7.6.1.1.50.9.8.00 - Outros Serviços de Administração Previdenciária - Juros de Mora da Dívida Ativa - Intra OFSS</v>
      </c>
    </row>
    <row r="2323" spans="1:20" ht="45" x14ac:dyDescent="0.25">
      <c r="A2323" s="179"/>
      <c r="B2323" s="51"/>
      <c r="C2323" s="22" t="s">
        <v>1544</v>
      </c>
      <c r="D2323" s="22" t="s">
        <v>1542</v>
      </c>
      <c r="E2323" s="22" t="s">
        <v>1546</v>
      </c>
      <c r="F2323" s="22" t="s">
        <v>1540</v>
      </c>
      <c r="G2323" s="22" t="s">
        <v>1543</v>
      </c>
      <c r="H2323" s="22" t="s">
        <v>1540</v>
      </c>
      <c r="I2323" s="22" t="s">
        <v>1540</v>
      </c>
      <c r="J2323" s="22" t="s">
        <v>1543</v>
      </c>
      <c r="K2323" s="20" t="str">
        <f>IF(Tabela813[[#This Row],[C]]&lt;&gt;"",IF(Tabela813[[#This Row],[RED]]&lt;&gt;"",(Tabela813[[#This Row],[RED]] &amp; "."),"") &amp; CONCATENATE(Tabela813[[#This Row],[C]],".",Tabela813[[#This Row],[O]],".",Tabela813[[#This Row],[E]],".",Tabela813[[#This Row],[D1]],".",Tabela813[[#This Row],[D2]],".",Tabela813[[#This Row],[D3]],".",Tabela813[[#This Row],[T]],".",Tabela813[[#This Row],[D4]]),"")</f>
        <v>7.6.2.0.00.0.0.00</v>
      </c>
      <c r="L2323" s="23" t="s">
        <v>2648</v>
      </c>
      <c r="M2323" s="20" t="str">
        <f t="shared" si="46"/>
        <v>S</v>
      </c>
      <c r="N2323" s="20">
        <f>IF(VALUE(Tabela813[[#This Row],[RED]]) &gt; 0,1,0) + IF(VALUE(J2323)&gt;0,8,IF(VALUE(I2323)&gt;0,7,IF(VALUE(H2323)&gt;0,6,IF(VALUE(G2323)&gt;0,5,IF(VALUE(F2323)&gt;0,4,IF(VALUE(E2323)&gt;0,3,IF(VALUE(D2323)&gt;0,2,1)))))))</f>
        <v>3</v>
      </c>
      <c r="O2323" s="22" t="s">
        <v>45</v>
      </c>
      <c r="P2323" s="1" t="s">
        <v>288</v>
      </c>
      <c r="Q2323" s="1"/>
      <c r="R2323" s="39"/>
      <c r="S2323" s="154" t="s">
        <v>158</v>
      </c>
      <c r="T2323" s="7" t="str">
        <f>Tabela813[[#This Row],[NR]]&amp;" - "&amp;Tabela813[[#This Row],[Especificação]]</f>
        <v>7.6.2.0.00.0.0.00 - Serviços e Atividades Referentes à Navegação e ao Transporte - Intra OFSS</v>
      </c>
    </row>
    <row r="2324" spans="1:20" ht="45" x14ac:dyDescent="0.25">
      <c r="A2324" s="179"/>
      <c r="B2324" s="51"/>
      <c r="C2324" s="22" t="s">
        <v>1544</v>
      </c>
      <c r="D2324" s="22" t="s">
        <v>1542</v>
      </c>
      <c r="E2324" s="22" t="s">
        <v>1546</v>
      </c>
      <c r="F2324" s="22" t="s">
        <v>1537</v>
      </c>
      <c r="G2324" s="22" t="s">
        <v>1543</v>
      </c>
      <c r="H2324" s="22" t="s">
        <v>1540</v>
      </c>
      <c r="I2324" s="22" t="s">
        <v>1540</v>
      </c>
      <c r="J2324" s="22" t="s">
        <v>1543</v>
      </c>
      <c r="K2324" s="20" t="str">
        <f>IF(Tabela813[[#This Row],[C]]&lt;&gt;"",IF(Tabela813[[#This Row],[RED]]&lt;&gt;"",(Tabela813[[#This Row],[RED]] &amp; "."),"") &amp; CONCATENATE(Tabela813[[#This Row],[C]],".",Tabela813[[#This Row],[O]],".",Tabela813[[#This Row],[E]],".",Tabela813[[#This Row],[D1]],".",Tabela813[[#This Row],[D2]],".",Tabela813[[#This Row],[D3]],".",Tabela813[[#This Row],[T]],".",Tabela813[[#This Row],[D4]]),"")</f>
        <v>7.6.2.1.00.0.0.00</v>
      </c>
      <c r="L2324" s="23" t="s">
        <v>2648</v>
      </c>
      <c r="M2324" s="20" t="str">
        <f t="shared" si="46"/>
        <v>S</v>
      </c>
      <c r="N2324" s="20">
        <f>IF(VALUE(Tabela813[[#This Row],[RED]]) &gt; 0,1,0) + IF(VALUE(J2324)&gt;0,8,IF(VALUE(I2324)&gt;0,7,IF(VALUE(H2324)&gt;0,6,IF(VALUE(G2324)&gt;0,5,IF(VALUE(F2324)&gt;0,4,IF(VALUE(E2324)&gt;0,3,IF(VALUE(D2324)&gt;0,2,1)))))))</f>
        <v>4</v>
      </c>
      <c r="O2324" s="22" t="s">
        <v>45</v>
      </c>
      <c r="P2324" s="1" t="s">
        <v>288</v>
      </c>
      <c r="Q2324" s="1"/>
      <c r="R2324" s="39"/>
      <c r="S2324" s="154" t="s">
        <v>158</v>
      </c>
      <c r="T2324" s="7" t="str">
        <f>Tabela813[[#This Row],[NR]]&amp;" - "&amp;Tabela813[[#This Row],[Especificação]]</f>
        <v>7.6.2.1.00.0.0.00 - Serviços e Atividades Referentes à Navegação e ao Transporte - Intra OFSS</v>
      </c>
    </row>
    <row r="2325" spans="1:20" ht="30" x14ac:dyDescent="0.25">
      <c r="A2325" s="179"/>
      <c r="B2325" s="51"/>
      <c r="C2325" s="22" t="s">
        <v>1544</v>
      </c>
      <c r="D2325" s="22" t="s">
        <v>1542</v>
      </c>
      <c r="E2325" s="22" t="s">
        <v>1546</v>
      </c>
      <c r="F2325" s="22" t="s">
        <v>1537</v>
      </c>
      <c r="G2325" s="22" t="s">
        <v>1539</v>
      </c>
      <c r="H2325" s="22" t="s">
        <v>1540</v>
      </c>
      <c r="I2325" s="22" t="s">
        <v>1540</v>
      </c>
      <c r="J2325" s="22" t="s">
        <v>1543</v>
      </c>
      <c r="K2325" s="20" t="str">
        <f>IF(Tabela813[[#This Row],[C]]&lt;&gt;"",IF(Tabela813[[#This Row],[RED]]&lt;&gt;"",(Tabela813[[#This Row],[RED]] &amp; "."),"") &amp; CONCATENATE(Tabela813[[#This Row],[C]],".",Tabela813[[#This Row],[O]],".",Tabela813[[#This Row],[E]],".",Tabela813[[#This Row],[D1]],".",Tabela813[[#This Row],[D2]],".",Tabela813[[#This Row],[D3]],".",Tabela813[[#This Row],[T]],".",Tabela813[[#This Row],[D4]]),"")</f>
        <v>7.6.2.1.01.0.0.00</v>
      </c>
      <c r="L2325" s="23" t="s">
        <v>2649</v>
      </c>
      <c r="M2325" s="20" t="str">
        <f t="shared" si="46"/>
        <v>S</v>
      </c>
      <c r="N2325" s="20">
        <f>IF(VALUE(Tabela813[[#This Row],[RED]]) &gt; 0,1,0) + IF(VALUE(J2325)&gt;0,8,IF(VALUE(I2325)&gt;0,7,IF(VALUE(H2325)&gt;0,6,IF(VALUE(G2325)&gt;0,5,IF(VALUE(F2325)&gt;0,4,IF(VALUE(E2325)&gt;0,3,IF(VALUE(D2325)&gt;0,2,1)))))))</f>
        <v>5</v>
      </c>
      <c r="O2325" s="22" t="s">
        <v>51</v>
      </c>
      <c r="P2325" s="1" t="s">
        <v>290</v>
      </c>
      <c r="Q2325" s="1"/>
      <c r="R2325" s="39"/>
      <c r="S2325" s="154" t="s">
        <v>158</v>
      </c>
      <c r="T2325" s="7" t="str">
        <f>Tabela813[[#This Row],[NR]]&amp;" - "&amp;Tabela813[[#This Row],[Especificação]]</f>
        <v>7.6.2.1.01.0.0.00 - Serviços de Navegação - Intra OFSS</v>
      </c>
    </row>
    <row r="2326" spans="1:20" ht="30" x14ac:dyDescent="0.25">
      <c r="A2326" s="179"/>
      <c r="B2326" s="51"/>
      <c r="C2326" s="22" t="s">
        <v>1544</v>
      </c>
      <c r="D2326" s="22" t="s">
        <v>1542</v>
      </c>
      <c r="E2326" s="22" t="s">
        <v>1546</v>
      </c>
      <c r="F2326" s="22" t="s">
        <v>1537</v>
      </c>
      <c r="G2326" s="22" t="s">
        <v>1539</v>
      </c>
      <c r="H2326" s="22" t="s">
        <v>1546</v>
      </c>
      <c r="I2326" s="22" t="s">
        <v>1540</v>
      </c>
      <c r="J2326" s="22" t="s">
        <v>1543</v>
      </c>
      <c r="K2326" s="20" t="str">
        <f>IF(Tabela813[[#This Row],[C]]&lt;&gt;"",IF(Tabela813[[#This Row],[RED]]&lt;&gt;"",(Tabela813[[#This Row],[RED]] &amp; "."),"") &amp; CONCATENATE(Tabela813[[#This Row],[C]],".",Tabela813[[#This Row],[O]],".",Tabela813[[#This Row],[E]],".",Tabela813[[#This Row],[D1]],".",Tabela813[[#This Row],[D2]],".",Tabela813[[#This Row],[D3]],".",Tabela813[[#This Row],[T]],".",Tabela813[[#This Row],[D4]]),"")</f>
        <v>7.6.2.1.01.2.0.00</v>
      </c>
      <c r="L2326" s="23" t="s">
        <v>2650</v>
      </c>
      <c r="M2326" s="20" t="str">
        <f t="shared" si="46"/>
        <v>S</v>
      </c>
      <c r="N2326" s="20">
        <f>IF(VALUE(Tabela813[[#This Row],[RED]]) &gt; 0,1,0) + IF(VALUE(J2326)&gt;0,8,IF(VALUE(I2326)&gt;0,7,IF(VALUE(H2326)&gt;0,6,IF(VALUE(G2326)&gt;0,5,IF(VALUE(F2326)&gt;0,4,IF(VALUE(E2326)&gt;0,3,IF(VALUE(D2326)&gt;0,2,1)))))))</f>
        <v>6</v>
      </c>
      <c r="O2326" s="22" t="s">
        <v>51</v>
      </c>
      <c r="P2326" s="1" t="s">
        <v>4137</v>
      </c>
      <c r="Q2326" s="1"/>
      <c r="R2326" s="39"/>
      <c r="S2326" s="154" t="s">
        <v>158</v>
      </c>
      <c r="T2326" s="7" t="str">
        <f>Tabela813[[#This Row],[NR]]&amp;" - "&amp;Tabela813[[#This Row],[Especificação]]</f>
        <v>7.6.2.1.01.2.0.00 - Serviços de Navegação Naval - Intra OFSS</v>
      </c>
    </row>
    <row r="2327" spans="1:20" ht="30" x14ac:dyDescent="0.25">
      <c r="A2327" s="179"/>
      <c r="B2327" s="51"/>
      <c r="C2327" s="22" t="s">
        <v>1544</v>
      </c>
      <c r="D2327" s="22" t="s">
        <v>1542</v>
      </c>
      <c r="E2327" s="22" t="s">
        <v>1546</v>
      </c>
      <c r="F2327" s="22" t="s">
        <v>1537</v>
      </c>
      <c r="G2327" s="22" t="s">
        <v>1539</v>
      </c>
      <c r="H2327" s="22" t="s">
        <v>1546</v>
      </c>
      <c r="I2327" s="22" t="s">
        <v>1537</v>
      </c>
      <c r="J2327" s="22" t="s">
        <v>1543</v>
      </c>
      <c r="K2327" s="20" t="str">
        <f>IF(Tabela813[[#This Row],[C]]&lt;&gt;"",IF(Tabela813[[#This Row],[RED]]&lt;&gt;"",(Tabela813[[#This Row],[RED]] &amp; "."),"") &amp; CONCATENATE(Tabela813[[#This Row],[C]],".",Tabela813[[#This Row],[O]],".",Tabela813[[#This Row],[E]],".",Tabela813[[#This Row],[D1]],".",Tabela813[[#This Row],[D2]],".",Tabela813[[#This Row],[D3]],".",Tabela813[[#This Row],[T]],".",Tabela813[[#This Row],[D4]]),"")</f>
        <v>7.6.2.1.01.2.1.00</v>
      </c>
      <c r="L2327" s="23" t="s">
        <v>2651</v>
      </c>
      <c r="M2327" s="20" t="str">
        <f t="shared" si="46"/>
        <v>A</v>
      </c>
      <c r="N2327" s="20">
        <f>IF(VALUE(Tabela813[[#This Row],[RED]]) &gt; 0,1,0) + IF(VALUE(J2327)&gt;0,8,IF(VALUE(I2327)&gt;0,7,IF(VALUE(H2327)&gt;0,6,IF(VALUE(G2327)&gt;0,5,IF(VALUE(F2327)&gt;0,4,IF(VALUE(E2327)&gt;0,3,IF(VALUE(D2327)&gt;0,2,1)))))))</f>
        <v>7</v>
      </c>
      <c r="O2327" s="22" t="s">
        <v>51</v>
      </c>
      <c r="P2327" s="1" t="s">
        <v>4137</v>
      </c>
      <c r="Q2327" s="1"/>
      <c r="R2327" s="39"/>
      <c r="S2327" s="154" t="s">
        <v>158</v>
      </c>
      <c r="T2327" s="7" t="str">
        <f>Tabela813[[#This Row],[NR]]&amp;" - "&amp;Tabela813[[#This Row],[Especificação]]</f>
        <v>7.6.2.1.01.2.1.00 - Serviços de Navegação Naval - Principal - Intra OFSS</v>
      </c>
    </row>
    <row r="2328" spans="1:20" ht="30" x14ac:dyDescent="0.25">
      <c r="A2328" s="179"/>
      <c r="B2328" s="51"/>
      <c r="C2328" s="22" t="s">
        <v>1544</v>
      </c>
      <c r="D2328" s="22" t="s">
        <v>1542</v>
      </c>
      <c r="E2328" s="22" t="s">
        <v>1546</v>
      </c>
      <c r="F2328" s="22" t="s">
        <v>1537</v>
      </c>
      <c r="G2328" s="22" t="s">
        <v>1539</v>
      </c>
      <c r="H2328" s="22" t="s">
        <v>1546</v>
      </c>
      <c r="I2328" s="22" t="s">
        <v>1546</v>
      </c>
      <c r="J2328" s="22" t="s">
        <v>1543</v>
      </c>
      <c r="K2328" s="20" t="str">
        <f>IF(Tabela813[[#This Row],[C]]&lt;&gt;"",IF(Tabela813[[#This Row],[RED]]&lt;&gt;"",(Tabela813[[#This Row],[RED]] &amp; "."),"") &amp; CONCATENATE(Tabela813[[#This Row],[C]],".",Tabela813[[#This Row],[O]],".",Tabela813[[#This Row],[E]],".",Tabela813[[#This Row],[D1]],".",Tabela813[[#This Row],[D2]],".",Tabela813[[#This Row],[D3]],".",Tabela813[[#This Row],[T]],".",Tabela813[[#This Row],[D4]]),"")</f>
        <v>7.6.2.1.01.2.2.00</v>
      </c>
      <c r="L2328" s="23" t="s">
        <v>2652</v>
      </c>
      <c r="M2328" s="20" t="str">
        <f t="shared" si="46"/>
        <v>A</v>
      </c>
      <c r="N2328" s="20">
        <f>IF(VALUE(Tabela813[[#This Row],[RED]]) &gt; 0,1,0) + IF(VALUE(J2328)&gt;0,8,IF(VALUE(I2328)&gt;0,7,IF(VALUE(H2328)&gt;0,6,IF(VALUE(G2328)&gt;0,5,IF(VALUE(F2328)&gt;0,4,IF(VALUE(E2328)&gt;0,3,IF(VALUE(D2328)&gt;0,2,1)))))))</f>
        <v>7</v>
      </c>
      <c r="O2328" s="22" t="s">
        <v>51</v>
      </c>
      <c r="P2328" s="1" t="s">
        <v>4137</v>
      </c>
      <c r="Q2328" s="1"/>
      <c r="R2328" s="39"/>
      <c r="S2328" s="154" t="s">
        <v>158</v>
      </c>
      <c r="T2328" s="7" t="str">
        <f>Tabela813[[#This Row],[NR]]&amp;" - "&amp;Tabela813[[#This Row],[Especificação]]</f>
        <v>7.6.2.1.01.2.2.00 - Serviços de Navegação Naval - Multas e Juros de Mora - Intra OFSS</v>
      </c>
    </row>
    <row r="2329" spans="1:20" ht="30" x14ac:dyDescent="0.25">
      <c r="A2329" s="179"/>
      <c r="B2329" s="51"/>
      <c r="C2329" s="22" t="s">
        <v>1544</v>
      </c>
      <c r="D2329" s="22" t="s">
        <v>1542</v>
      </c>
      <c r="E2329" s="22" t="s">
        <v>1546</v>
      </c>
      <c r="F2329" s="22" t="s">
        <v>1537</v>
      </c>
      <c r="G2329" s="22" t="s">
        <v>1539</v>
      </c>
      <c r="H2329" s="22" t="s">
        <v>1546</v>
      </c>
      <c r="I2329" s="22" t="s">
        <v>1538</v>
      </c>
      <c r="J2329" s="22" t="s">
        <v>1543</v>
      </c>
      <c r="K2329" s="20" t="str">
        <f>IF(Tabela813[[#This Row],[C]]&lt;&gt;"",IF(Tabela813[[#This Row],[RED]]&lt;&gt;"",(Tabela813[[#This Row],[RED]] &amp; "."),"") &amp; CONCATENATE(Tabela813[[#This Row],[C]],".",Tabela813[[#This Row],[O]],".",Tabela813[[#This Row],[E]],".",Tabela813[[#This Row],[D1]],".",Tabela813[[#This Row],[D2]],".",Tabela813[[#This Row],[D3]],".",Tabela813[[#This Row],[T]],".",Tabela813[[#This Row],[D4]]),"")</f>
        <v>7.6.2.1.01.2.3.00</v>
      </c>
      <c r="L2329" s="23" t="s">
        <v>2653</v>
      </c>
      <c r="M2329" s="20" t="str">
        <f t="shared" si="46"/>
        <v>A</v>
      </c>
      <c r="N2329" s="20">
        <f>IF(VALUE(Tabela813[[#This Row],[RED]]) &gt; 0,1,0) + IF(VALUE(J2329)&gt;0,8,IF(VALUE(I2329)&gt;0,7,IF(VALUE(H2329)&gt;0,6,IF(VALUE(G2329)&gt;0,5,IF(VALUE(F2329)&gt;0,4,IF(VALUE(E2329)&gt;0,3,IF(VALUE(D2329)&gt;0,2,1)))))))</f>
        <v>7</v>
      </c>
      <c r="O2329" s="22" t="s">
        <v>51</v>
      </c>
      <c r="P2329" s="1" t="s">
        <v>4137</v>
      </c>
      <c r="Q2329" s="1"/>
      <c r="R2329" s="39"/>
      <c r="S2329" s="154" t="s">
        <v>158</v>
      </c>
      <c r="T2329" s="7" t="str">
        <f>Tabela813[[#This Row],[NR]]&amp;" - "&amp;Tabela813[[#This Row],[Especificação]]</f>
        <v>7.6.2.1.01.2.3.00 - Serviços de Navegação Naval - Dívida Ativa - Intra OFSS</v>
      </c>
    </row>
    <row r="2330" spans="1:20" ht="30" x14ac:dyDescent="0.25">
      <c r="A2330" s="179"/>
      <c r="B2330" s="51"/>
      <c r="C2330" s="22" t="s">
        <v>1544</v>
      </c>
      <c r="D2330" s="22" t="s">
        <v>1542</v>
      </c>
      <c r="E2330" s="22" t="s">
        <v>1546</v>
      </c>
      <c r="F2330" s="22" t="s">
        <v>1537</v>
      </c>
      <c r="G2330" s="22" t="s">
        <v>1539</v>
      </c>
      <c r="H2330" s="22" t="s">
        <v>1546</v>
      </c>
      <c r="I2330" s="22" t="s">
        <v>1547</v>
      </c>
      <c r="J2330" s="22" t="s">
        <v>1543</v>
      </c>
      <c r="K2330" s="20" t="str">
        <f>IF(Tabela813[[#This Row],[C]]&lt;&gt;"",IF(Tabela813[[#This Row],[RED]]&lt;&gt;"",(Tabela813[[#This Row],[RED]] &amp; "."),"") &amp; CONCATENATE(Tabela813[[#This Row],[C]],".",Tabela813[[#This Row],[O]],".",Tabela813[[#This Row],[E]],".",Tabela813[[#This Row],[D1]],".",Tabela813[[#This Row],[D2]],".",Tabela813[[#This Row],[D3]],".",Tabela813[[#This Row],[T]],".",Tabela813[[#This Row],[D4]]),"")</f>
        <v>7.6.2.1.01.2.4.00</v>
      </c>
      <c r="L2330" s="23" t="s">
        <v>2654</v>
      </c>
      <c r="M2330" s="20" t="str">
        <f t="shared" si="46"/>
        <v>A</v>
      </c>
      <c r="N2330" s="20">
        <f>IF(VALUE(Tabela813[[#This Row],[RED]]) &gt; 0,1,0) + IF(VALUE(J2330)&gt;0,8,IF(VALUE(I2330)&gt;0,7,IF(VALUE(H2330)&gt;0,6,IF(VALUE(G2330)&gt;0,5,IF(VALUE(F2330)&gt;0,4,IF(VALUE(E2330)&gt;0,3,IF(VALUE(D2330)&gt;0,2,1)))))))</f>
        <v>7</v>
      </c>
      <c r="O2330" s="22" t="s">
        <v>51</v>
      </c>
      <c r="P2330" s="1" t="s">
        <v>4137</v>
      </c>
      <c r="Q2330" s="1"/>
      <c r="R2330" s="39"/>
      <c r="S2330" s="154" t="s">
        <v>158</v>
      </c>
      <c r="T2330" s="7" t="str">
        <f>Tabela813[[#This Row],[NR]]&amp;" - "&amp;Tabela813[[#This Row],[Especificação]]</f>
        <v>7.6.2.1.01.2.4.00 - Serviços de Navegação Naval - Dívida Ativa - Multas e Juros de Mora da Dívida Ativa - Intra OFSS</v>
      </c>
    </row>
    <row r="2331" spans="1:20" ht="30" x14ac:dyDescent="0.25">
      <c r="A2331" s="179"/>
      <c r="B2331" s="51"/>
      <c r="C2331" s="22" t="s">
        <v>1544</v>
      </c>
      <c r="D2331" s="22" t="s">
        <v>1542</v>
      </c>
      <c r="E2331" s="22" t="s">
        <v>1546</v>
      </c>
      <c r="F2331" s="22" t="s">
        <v>1537</v>
      </c>
      <c r="G2331" s="22" t="s">
        <v>1539</v>
      </c>
      <c r="H2331" s="22" t="s">
        <v>1546</v>
      </c>
      <c r="I2331" s="22" t="s">
        <v>1548</v>
      </c>
      <c r="J2331" s="22" t="s">
        <v>1543</v>
      </c>
      <c r="K2331" s="20" t="str">
        <f>IF(Tabela813[[#This Row],[C]]&lt;&gt;"",IF(Tabela813[[#This Row],[RED]]&lt;&gt;"",(Tabela813[[#This Row],[RED]] &amp; "."),"") &amp; CONCATENATE(Tabela813[[#This Row],[C]],".",Tabela813[[#This Row],[O]],".",Tabela813[[#This Row],[E]],".",Tabela813[[#This Row],[D1]],".",Tabela813[[#This Row],[D2]],".",Tabela813[[#This Row],[D3]],".",Tabela813[[#This Row],[T]],".",Tabela813[[#This Row],[D4]]),"")</f>
        <v>7.6.2.1.01.2.5.00</v>
      </c>
      <c r="L2331" s="23" t="s">
        <v>2655</v>
      </c>
      <c r="M2331" s="20" t="str">
        <f t="shared" si="46"/>
        <v>A</v>
      </c>
      <c r="N2331" s="20">
        <f>IF(VALUE(Tabela813[[#This Row],[RED]]) &gt; 0,1,0) + IF(VALUE(J2331)&gt;0,8,IF(VALUE(I2331)&gt;0,7,IF(VALUE(H2331)&gt;0,6,IF(VALUE(G2331)&gt;0,5,IF(VALUE(F2331)&gt;0,4,IF(VALUE(E2331)&gt;0,3,IF(VALUE(D2331)&gt;0,2,1)))))))</f>
        <v>7</v>
      </c>
      <c r="O2331" s="22" t="s">
        <v>51</v>
      </c>
      <c r="P2331" s="1" t="s">
        <v>4137</v>
      </c>
      <c r="Q2331" s="1"/>
      <c r="R2331" s="39"/>
      <c r="S2331" s="154" t="s">
        <v>158</v>
      </c>
      <c r="T2331" s="7" t="str">
        <f>Tabela813[[#This Row],[NR]]&amp;" - "&amp;Tabela813[[#This Row],[Especificação]]</f>
        <v>7.6.2.1.01.2.5.00 - Serviços de Navegação Naval - Multas - Intra OFSS</v>
      </c>
    </row>
    <row r="2332" spans="1:20" ht="30" x14ac:dyDescent="0.25">
      <c r="A2332" s="179"/>
      <c r="B2332" s="51"/>
      <c r="C2332" s="22" t="s">
        <v>1544</v>
      </c>
      <c r="D2332" s="22" t="s">
        <v>1542</v>
      </c>
      <c r="E2332" s="22" t="s">
        <v>1546</v>
      </c>
      <c r="F2332" s="22" t="s">
        <v>1537</v>
      </c>
      <c r="G2332" s="22" t="s">
        <v>1539</v>
      </c>
      <c r="H2332" s="22" t="s">
        <v>1546</v>
      </c>
      <c r="I2332" s="22" t="s">
        <v>1542</v>
      </c>
      <c r="J2332" s="22" t="s">
        <v>1543</v>
      </c>
      <c r="K2332" s="20" t="str">
        <f>IF(Tabela813[[#This Row],[C]]&lt;&gt;"",IF(Tabela813[[#This Row],[RED]]&lt;&gt;"",(Tabela813[[#This Row],[RED]] &amp; "."),"") &amp; CONCATENATE(Tabela813[[#This Row],[C]],".",Tabela813[[#This Row],[O]],".",Tabela813[[#This Row],[E]],".",Tabela813[[#This Row],[D1]],".",Tabela813[[#This Row],[D2]],".",Tabela813[[#This Row],[D3]],".",Tabela813[[#This Row],[T]],".",Tabela813[[#This Row],[D4]]),"")</f>
        <v>7.6.2.1.01.2.6.00</v>
      </c>
      <c r="L2332" s="23" t="s">
        <v>2656</v>
      </c>
      <c r="M2332" s="20" t="str">
        <f t="shared" si="46"/>
        <v>A</v>
      </c>
      <c r="N2332" s="20">
        <f>IF(VALUE(Tabela813[[#This Row],[RED]]) &gt; 0,1,0) + IF(VALUE(J2332)&gt;0,8,IF(VALUE(I2332)&gt;0,7,IF(VALUE(H2332)&gt;0,6,IF(VALUE(G2332)&gt;0,5,IF(VALUE(F2332)&gt;0,4,IF(VALUE(E2332)&gt;0,3,IF(VALUE(D2332)&gt;0,2,1)))))))</f>
        <v>7</v>
      </c>
      <c r="O2332" s="22" t="s">
        <v>51</v>
      </c>
      <c r="P2332" s="1" t="s">
        <v>4137</v>
      </c>
      <c r="Q2332" s="1"/>
      <c r="R2332" s="39"/>
      <c r="S2332" s="154" t="s">
        <v>158</v>
      </c>
      <c r="T2332" s="7" t="str">
        <f>Tabela813[[#This Row],[NR]]&amp;" - "&amp;Tabela813[[#This Row],[Especificação]]</f>
        <v>7.6.2.1.01.2.6.00 - Serviços de Navegação Naval - Juros de Mora - Intra OFSS</v>
      </c>
    </row>
    <row r="2333" spans="1:20" ht="30" x14ac:dyDescent="0.25">
      <c r="A2333" s="179"/>
      <c r="B2333" s="51"/>
      <c r="C2333" s="22" t="s">
        <v>1544</v>
      </c>
      <c r="D2333" s="22" t="s">
        <v>1542</v>
      </c>
      <c r="E2333" s="22" t="s">
        <v>1546</v>
      </c>
      <c r="F2333" s="22" t="s">
        <v>1537</v>
      </c>
      <c r="G2333" s="22" t="s">
        <v>1539</v>
      </c>
      <c r="H2333" s="22" t="s">
        <v>1546</v>
      </c>
      <c r="I2333" s="22" t="s">
        <v>1544</v>
      </c>
      <c r="J2333" s="22" t="s">
        <v>1543</v>
      </c>
      <c r="K2333" s="20" t="str">
        <f>IF(Tabela813[[#This Row],[C]]&lt;&gt;"",IF(Tabela813[[#This Row],[RED]]&lt;&gt;"",(Tabela813[[#This Row],[RED]] &amp; "."),"") &amp; CONCATENATE(Tabela813[[#This Row],[C]],".",Tabela813[[#This Row],[O]],".",Tabela813[[#This Row],[E]],".",Tabela813[[#This Row],[D1]],".",Tabela813[[#This Row],[D2]],".",Tabela813[[#This Row],[D3]],".",Tabela813[[#This Row],[T]],".",Tabela813[[#This Row],[D4]]),"")</f>
        <v>7.6.2.1.01.2.7.00</v>
      </c>
      <c r="L2333" s="23" t="s">
        <v>2657</v>
      </c>
      <c r="M2333" s="20" t="str">
        <f t="shared" si="46"/>
        <v>A</v>
      </c>
      <c r="N2333" s="20">
        <f>IF(VALUE(Tabela813[[#This Row],[RED]]) &gt; 0,1,0) + IF(VALUE(J2333)&gt;0,8,IF(VALUE(I2333)&gt;0,7,IF(VALUE(H2333)&gt;0,6,IF(VALUE(G2333)&gt;0,5,IF(VALUE(F2333)&gt;0,4,IF(VALUE(E2333)&gt;0,3,IF(VALUE(D2333)&gt;0,2,1)))))))</f>
        <v>7</v>
      </c>
      <c r="O2333" s="22" t="s">
        <v>51</v>
      </c>
      <c r="P2333" s="1" t="s">
        <v>4137</v>
      </c>
      <c r="Q2333" s="1"/>
      <c r="R2333" s="39"/>
      <c r="S2333" s="154" t="s">
        <v>158</v>
      </c>
      <c r="T2333" s="7" t="str">
        <f>Tabela813[[#This Row],[NR]]&amp;" - "&amp;Tabela813[[#This Row],[Especificação]]</f>
        <v>7.6.2.1.01.2.7.00 - Serviços de Navegação Naval - Dívida Ativa - Multas da Dívida Ativa - Intra OFSS</v>
      </c>
    </row>
    <row r="2334" spans="1:20" ht="30" x14ac:dyDescent="0.25">
      <c r="A2334" s="179"/>
      <c r="B2334" s="51"/>
      <c r="C2334" s="22" t="s">
        <v>1544</v>
      </c>
      <c r="D2334" s="22" t="s">
        <v>1542</v>
      </c>
      <c r="E2334" s="22" t="s">
        <v>1546</v>
      </c>
      <c r="F2334" s="22" t="s">
        <v>1537</v>
      </c>
      <c r="G2334" s="22" t="s">
        <v>1539</v>
      </c>
      <c r="H2334" s="22" t="s">
        <v>1546</v>
      </c>
      <c r="I2334" s="22" t="s">
        <v>1545</v>
      </c>
      <c r="J2334" s="22" t="s">
        <v>1543</v>
      </c>
      <c r="K2334" s="20" t="str">
        <f>IF(Tabela813[[#This Row],[C]]&lt;&gt;"",IF(Tabela813[[#This Row],[RED]]&lt;&gt;"",(Tabela813[[#This Row],[RED]] &amp; "."),"") &amp; CONCATENATE(Tabela813[[#This Row],[C]],".",Tabela813[[#This Row],[O]],".",Tabela813[[#This Row],[E]],".",Tabela813[[#This Row],[D1]],".",Tabela813[[#This Row],[D2]],".",Tabela813[[#This Row],[D3]],".",Tabela813[[#This Row],[T]],".",Tabela813[[#This Row],[D4]]),"")</f>
        <v>7.6.2.1.01.2.8.00</v>
      </c>
      <c r="L2334" s="23" t="s">
        <v>2658</v>
      </c>
      <c r="M2334" s="20" t="str">
        <f t="shared" si="46"/>
        <v>A</v>
      </c>
      <c r="N2334" s="20">
        <f>IF(VALUE(Tabela813[[#This Row],[RED]]) &gt; 0,1,0) + IF(VALUE(J2334)&gt;0,8,IF(VALUE(I2334)&gt;0,7,IF(VALUE(H2334)&gt;0,6,IF(VALUE(G2334)&gt;0,5,IF(VALUE(F2334)&gt;0,4,IF(VALUE(E2334)&gt;0,3,IF(VALUE(D2334)&gt;0,2,1)))))))</f>
        <v>7</v>
      </c>
      <c r="O2334" s="22" t="s">
        <v>51</v>
      </c>
      <c r="P2334" s="1" t="s">
        <v>4137</v>
      </c>
      <c r="Q2334" s="1"/>
      <c r="R2334" s="39"/>
      <c r="S2334" s="154" t="s">
        <v>158</v>
      </c>
      <c r="T2334" s="7" t="str">
        <f>Tabela813[[#This Row],[NR]]&amp;" - "&amp;Tabela813[[#This Row],[Especificação]]</f>
        <v>7.6.2.1.01.2.8.00 - Serviços de Navegação Naval - Juros de Mora da Dívida Ativa - Intra OFSS</v>
      </c>
    </row>
    <row r="2335" spans="1:20" ht="30" x14ac:dyDescent="0.25">
      <c r="A2335" s="179"/>
      <c r="B2335" s="51"/>
      <c r="C2335" s="22" t="s">
        <v>1544</v>
      </c>
      <c r="D2335" s="22" t="s">
        <v>1542</v>
      </c>
      <c r="E2335" s="22" t="s">
        <v>1546</v>
      </c>
      <c r="F2335" s="22" t="s">
        <v>1537</v>
      </c>
      <c r="G2335" s="22" t="s">
        <v>1541</v>
      </c>
      <c r="H2335" s="22" t="s">
        <v>1540</v>
      </c>
      <c r="I2335" s="22" t="s">
        <v>1540</v>
      </c>
      <c r="J2335" s="22" t="s">
        <v>1543</v>
      </c>
      <c r="K2335" s="20" t="str">
        <f>IF(Tabela813[[#This Row],[C]]&lt;&gt;"",IF(Tabela813[[#This Row],[RED]]&lt;&gt;"",(Tabela813[[#This Row],[RED]] &amp; "."),"") &amp; CONCATENATE(Tabela813[[#This Row],[C]],".",Tabela813[[#This Row],[O]],".",Tabela813[[#This Row],[E]],".",Tabela813[[#This Row],[D1]],".",Tabela813[[#This Row],[D2]],".",Tabela813[[#This Row],[D3]],".",Tabela813[[#This Row],[T]],".",Tabela813[[#This Row],[D4]]),"")</f>
        <v>7.6.2.1.02.0.0.00</v>
      </c>
      <c r="L2335" s="23" t="s">
        <v>2659</v>
      </c>
      <c r="M2335" s="20" t="str">
        <f t="shared" si="46"/>
        <v>S</v>
      </c>
      <c r="N2335" s="20">
        <f>IF(VALUE(Tabela813[[#This Row],[RED]]) &gt; 0,1,0) + IF(VALUE(J2335)&gt;0,8,IF(VALUE(I2335)&gt;0,7,IF(VALUE(H2335)&gt;0,6,IF(VALUE(G2335)&gt;0,5,IF(VALUE(F2335)&gt;0,4,IF(VALUE(E2335)&gt;0,3,IF(VALUE(D2335)&gt;0,2,1)))))))</f>
        <v>5</v>
      </c>
      <c r="O2335" s="22" t="s">
        <v>51</v>
      </c>
      <c r="P2335" s="1" t="s">
        <v>294</v>
      </c>
      <c r="Q2335" s="1"/>
      <c r="R2335" s="39"/>
      <c r="S2335" s="154" t="s">
        <v>158</v>
      </c>
      <c r="T2335" s="7" t="str">
        <f>Tabela813[[#This Row],[NR]]&amp;" - "&amp;Tabela813[[#This Row],[Especificação]]</f>
        <v>7.6.2.1.02.0.0.00 - Serviços de Transporte de Passageiros ou Mercadorias - Intra OFSS</v>
      </c>
    </row>
    <row r="2336" spans="1:20" ht="30" x14ac:dyDescent="0.25">
      <c r="A2336" s="179"/>
      <c r="B2336" s="51"/>
      <c r="C2336" s="22" t="s">
        <v>1544</v>
      </c>
      <c r="D2336" s="22" t="s">
        <v>1542</v>
      </c>
      <c r="E2336" s="22" t="s">
        <v>1546</v>
      </c>
      <c r="F2336" s="22" t="s">
        <v>1537</v>
      </c>
      <c r="G2336" s="22" t="s">
        <v>1541</v>
      </c>
      <c r="H2336" s="22" t="s">
        <v>1540</v>
      </c>
      <c r="I2336" s="22" t="s">
        <v>1537</v>
      </c>
      <c r="J2336" s="22" t="s">
        <v>1543</v>
      </c>
      <c r="K2336" s="20" t="str">
        <f>IF(Tabela813[[#This Row],[C]]&lt;&gt;"",IF(Tabela813[[#This Row],[RED]]&lt;&gt;"",(Tabela813[[#This Row],[RED]] &amp; "."),"") &amp; CONCATENATE(Tabela813[[#This Row],[C]],".",Tabela813[[#This Row],[O]],".",Tabela813[[#This Row],[E]],".",Tabela813[[#This Row],[D1]],".",Tabela813[[#This Row],[D2]],".",Tabela813[[#This Row],[D3]],".",Tabela813[[#This Row],[T]],".",Tabela813[[#This Row],[D4]]),"")</f>
        <v>7.6.2.1.02.0.1.00</v>
      </c>
      <c r="L2336" s="23" t="s">
        <v>2660</v>
      </c>
      <c r="M2336" s="20" t="str">
        <f t="shared" si="46"/>
        <v>A</v>
      </c>
      <c r="N2336" s="20">
        <f>IF(VALUE(Tabela813[[#This Row],[RED]]) &gt; 0,1,0) + IF(VALUE(J2336)&gt;0,8,IF(VALUE(I2336)&gt;0,7,IF(VALUE(H2336)&gt;0,6,IF(VALUE(G2336)&gt;0,5,IF(VALUE(F2336)&gt;0,4,IF(VALUE(E2336)&gt;0,3,IF(VALUE(D2336)&gt;0,2,1)))))))</f>
        <v>7</v>
      </c>
      <c r="O2336" s="22" t="s">
        <v>51</v>
      </c>
      <c r="P2336" s="1" t="s">
        <v>294</v>
      </c>
      <c r="Q2336" s="1"/>
      <c r="R2336" s="39"/>
      <c r="S2336" s="154" t="s">
        <v>158</v>
      </c>
      <c r="T2336" s="7" t="str">
        <f>Tabela813[[#This Row],[NR]]&amp;" - "&amp;Tabela813[[#This Row],[Especificação]]</f>
        <v>7.6.2.1.02.0.1.00 - Serviços de Transporte de Passageiros ou Mercadorias - Principal - Intra OFSS</v>
      </c>
    </row>
    <row r="2337" spans="1:20" ht="30" x14ac:dyDescent="0.25">
      <c r="A2337" s="179"/>
      <c r="B2337" s="51"/>
      <c r="C2337" s="22" t="s">
        <v>1544</v>
      </c>
      <c r="D2337" s="22" t="s">
        <v>1542</v>
      </c>
      <c r="E2337" s="22" t="s">
        <v>1546</v>
      </c>
      <c r="F2337" s="22" t="s">
        <v>1537</v>
      </c>
      <c r="G2337" s="22" t="s">
        <v>1541</v>
      </c>
      <c r="H2337" s="22" t="s">
        <v>1540</v>
      </c>
      <c r="I2337" s="22" t="s">
        <v>1546</v>
      </c>
      <c r="J2337" s="22" t="s">
        <v>1543</v>
      </c>
      <c r="K2337" s="20" t="str">
        <f>IF(Tabela813[[#This Row],[C]]&lt;&gt;"",IF(Tabela813[[#This Row],[RED]]&lt;&gt;"",(Tabela813[[#This Row],[RED]] &amp; "."),"") &amp; CONCATENATE(Tabela813[[#This Row],[C]],".",Tabela813[[#This Row],[O]],".",Tabela813[[#This Row],[E]],".",Tabela813[[#This Row],[D1]],".",Tabela813[[#This Row],[D2]],".",Tabela813[[#This Row],[D3]],".",Tabela813[[#This Row],[T]],".",Tabela813[[#This Row],[D4]]),"")</f>
        <v>7.6.2.1.02.0.2.00</v>
      </c>
      <c r="L2337" s="23" t="s">
        <v>2661</v>
      </c>
      <c r="M2337" s="20" t="str">
        <f t="shared" si="46"/>
        <v>A</v>
      </c>
      <c r="N2337" s="20">
        <f>IF(VALUE(Tabela813[[#This Row],[RED]]) &gt; 0,1,0) + IF(VALUE(J2337)&gt;0,8,IF(VALUE(I2337)&gt;0,7,IF(VALUE(H2337)&gt;0,6,IF(VALUE(G2337)&gt;0,5,IF(VALUE(F2337)&gt;0,4,IF(VALUE(E2337)&gt;0,3,IF(VALUE(D2337)&gt;0,2,1)))))))</f>
        <v>7</v>
      </c>
      <c r="O2337" s="22" t="s">
        <v>51</v>
      </c>
      <c r="P2337" s="1" t="s">
        <v>294</v>
      </c>
      <c r="Q2337" s="1"/>
      <c r="R2337" s="39"/>
      <c r="S2337" s="154" t="s">
        <v>158</v>
      </c>
      <c r="T2337" s="7" t="str">
        <f>Tabela813[[#This Row],[NR]]&amp;" - "&amp;Tabela813[[#This Row],[Especificação]]</f>
        <v>7.6.2.1.02.0.2.00 - Serviços de Transporte de Passageiros ou Mercadorias - Multas e Juros de Mora - Intra OFSS</v>
      </c>
    </row>
    <row r="2338" spans="1:20" ht="30" x14ac:dyDescent="0.25">
      <c r="A2338" s="179"/>
      <c r="B2338" s="51"/>
      <c r="C2338" s="22" t="s">
        <v>1544</v>
      </c>
      <c r="D2338" s="22" t="s">
        <v>1542</v>
      </c>
      <c r="E2338" s="22" t="s">
        <v>1546</v>
      </c>
      <c r="F2338" s="22" t="s">
        <v>1537</v>
      </c>
      <c r="G2338" s="22" t="s">
        <v>1541</v>
      </c>
      <c r="H2338" s="22" t="s">
        <v>1540</v>
      </c>
      <c r="I2338" s="22" t="s">
        <v>1538</v>
      </c>
      <c r="J2338" s="22" t="s">
        <v>1543</v>
      </c>
      <c r="K2338" s="20" t="str">
        <f>IF(Tabela813[[#This Row],[C]]&lt;&gt;"",IF(Tabela813[[#This Row],[RED]]&lt;&gt;"",(Tabela813[[#This Row],[RED]] &amp; "."),"") &amp; CONCATENATE(Tabela813[[#This Row],[C]],".",Tabela813[[#This Row],[O]],".",Tabela813[[#This Row],[E]],".",Tabela813[[#This Row],[D1]],".",Tabela813[[#This Row],[D2]],".",Tabela813[[#This Row],[D3]],".",Tabela813[[#This Row],[T]],".",Tabela813[[#This Row],[D4]]),"")</f>
        <v>7.6.2.1.02.0.3.00</v>
      </c>
      <c r="L2338" s="23" t="s">
        <v>2662</v>
      </c>
      <c r="M2338" s="20" t="str">
        <f t="shared" si="46"/>
        <v>A</v>
      </c>
      <c r="N2338" s="20">
        <f>IF(VALUE(Tabela813[[#This Row],[RED]]) &gt; 0,1,0) + IF(VALUE(J2338)&gt;0,8,IF(VALUE(I2338)&gt;0,7,IF(VALUE(H2338)&gt;0,6,IF(VALUE(G2338)&gt;0,5,IF(VALUE(F2338)&gt;0,4,IF(VALUE(E2338)&gt;0,3,IF(VALUE(D2338)&gt;0,2,1)))))))</f>
        <v>7</v>
      </c>
      <c r="O2338" s="22" t="s">
        <v>51</v>
      </c>
      <c r="P2338" s="1" t="s">
        <v>294</v>
      </c>
      <c r="Q2338" s="1"/>
      <c r="R2338" s="39"/>
      <c r="S2338" s="154" t="s">
        <v>158</v>
      </c>
      <c r="T2338" s="7" t="str">
        <f>Tabela813[[#This Row],[NR]]&amp;" - "&amp;Tabela813[[#This Row],[Especificação]]</f>
        <v>7.6.2.1.02.0.3.00 - Serviços de Transporte de Passageiros ou Mercadorias - Dívida Ativa - Intra OFSS</v>
      </c>
    </row>
    <row r="2339" spans="1:20" ht="30" x14ac:dyDescent="0.25">
      <c r="A2339" s="179"/>
      <c r="B2339" s="51"/>
      <c r="C2339" s="22" t="s">
        <v>1544</v>
      </c>
      <c r="D2339" s="22" t="s">
        <v>1542</v>
      </c>
      <c r="E2339" s="22" t="s">
        <v>1546</v>
      </c>
      <c r="F2339" s="22" t="s">
        <v>1537</v>
      </c>
      <c r="G2339" s="22" t="s">
        <v>1541</v>
      </c>
      <c r="H2339" s="22" t="s">
        <v>1540</v>
      </c>
      <c r="I2339" s="22" t="s">
        <v>1547</v>
      </c>
      <c r="J2339" s="22" t="s">
        <v>1543</v>
      </c>
      <c r="K2339" s="20" t="str">
        <f>IF(Tabela813[[#This Row],[C]]&lt;&gt;"",IF(Tabela813[[#This Row],[RED]]&lt;&gt;"",(Tabela813[[#This Row],[RED]] &amp; "."),"") &amp; CONCATENATE(Tabela813[[#This Row],[C]],".",Tabela813[[#This Row],[O]],".",Tabela813[[#This Row],[E]],".",Tabela813[[#This Row],[D1]],".",Tabela813[[#This Row],[D2]],".",Tabela813[[#This Row],[D3]],".",Tabela813[[#This Row],[T]],".",Tabela813[[#This Row],[D4]]),"")</f>
        <v>7.6.2.1.02.0.4.00</v>
      </c>
      <c r="L2339" s="23" t="s">
        <v>2663</v>
      </c>
      <c r="M2339" s="20" t="str">
        <f t="shared" si="46"/>
        <v>A</v>
      </c>
      <c r="N2339" s="20">
        <f>IF(VALUE(Tabela813[[#This Row],[RED]]) &gt; 0,1,0) + IF(VALUE(J2339)&gt;0,8,IF(VALUE(I2339)&gt;0,7,IF(VALUE(H2339)&gt;0,6,IF(VALUE(G2339)&gt;0,5,IF(VALUE(F2339)&gt;0,4,IF(VALUE(E2339)&gt;0,3,IF(VALUE(D2339)&gt;0,2,1)))))))</f>
        <v>7</v>
      </c>
      <c r="O2339" s="22" t="s">
        <v>51</v>
      </c>
      <c r="P2339" s="1" t="s">
        <v>294</v>
      </c>
      <c r="Q2339" s="1"/>
      <c r="R2339" s="39"/>
      <c r="S2339" s="154" t="s">
        <v>158</v>
      </c>
      <c r="T2339" s="7" t="str">
        <f>Tabela813[[#This Row],[NR]]&amp;" - "&amp;Tabela813[[#This Row],[Especificação]]</f>
        <v>7.6.2.1.02.0.4.00 - Serviços de Transporte de Passageiros ou Mercadorias - Dívida Ativa - Multas e Juros de Mora da Dívida Ativa - Intra OFSS</v>
      </c>
    </row>
    <row r="2340" spans="1:20" ht="30" x14ac:dyDescent="0.25">
      <c r="A2340" s="179"/>
      <c r="B2340" s="51"/>
      <c r="C2340" s="22" t="s">
        <v>1544</v>
      </c>
      <c r="D2340" s="22" t="s">
        <v>1542</v>
      </c>
      <c r="E2340" s="22" t="s">
        <v>1546</v>
      </c>
      <c r="F2340" s="22" t="s">
        <v>1537</v>
      </c>
      <c r="G2340" s="22" t="s">
        <v>1541</v>
      </c>
      <c r="H2340" s="22" t="s">
        <v>1540</v>
      </c>
      <c r="I2340" s="22" t="s">
        <v>1548</v>
      </c>
      <c r="J2340" s="22" t="s">
        <v>1543</v>
      </c>
      <c r="K2340" s="20" t="str">
        <f>IF(Tabela813[[#This Row],[C]]&lt;&gt;"",IF(Tabela813[[#This Row],[RED]]&lt;&gt;"",(Tabela813[[#This Row],[RED]] &amp; "."),"") &amp; CONCATENATE(Tabela813[[#This Row],[C]],".",Tabela813[[#This Row],[O]],".",Tabela813[[#This Row],[E]],".",Tabela813[[#This Row],[D1]],".",Tabela813[[#This Row],[D2]],".",Tabela813[[#This Row],[D3]],".",Tabela813[[#This Row],[T]],".",Tabela813[[#This Row],[D4]]),"")</f>
        <v>7.6.2.1.02.0.5.00</v>
      </c>
      <c r="L2340" s="23" t="s">
        <v>2664</v>
      </c>
      <c r="M2340" s="20" t="str">
        <f t="shared" si="46"/>
        <v>A</v>
      </c>
      <c r="N2340" s="20">
        <f>IF(VALUE(Tabela813[[#This Row],[RED]]) &gt; 0,1,0) + IF(VALUE(J2340)&gt;0,8,IF(VALUE(I2340)&gt;0,7,IF(VALUE(H2340)&gt;0,6,IF(VALUE(G2340)&gt;0,5,IF(VALUE(F2340)&gt;0,4,IF(VALUE(E2340)&gt;0,3,IF(VALUE(D2340)&gt;0,2,1)))))))</f>
        <v>7</v>
      </c>
      <c r="O2340" s="22" t="s">
        <v>51</v>
      </c>
      <c r="P2340" s="1" t="s">
        <v>294</v>
      </c>
      <c r="Q2340" s="1"/>
      <c r="R2340" s="39"/>
      <c r="S2340" s="154" t="s">
        <v>158</v>
      </c>
      <c r="T2340" s="7" t="str">
        <f>Tabela813[[#This Row],[NR]]&amp;" - "&amp;Tabela813[[#This Row],[Especificação]]</f>
        <v>7.6.2.1.02.0.5.00 - Serviços de Transporte de Passageiros ou Mercadorias - Multas - Intra OFSS</v>
      </c>
    </row>
    <row r="2341" spans="1:20" ht="30" x14ac:dyDescent="0.25">
      <c r="A2341" s="179"/>
      <c r="B2341" s="51"/>
      <c r="C2341" s="22" t="s">
        <v>1544</v>
      </c>
      <c r="D2341" s="22" t="s">
        <v>1542</v>
      </c>
      <c r="E2341" s="22" t="s">
        <v>1546</v>
      </c>
      <c r="F2341" s="22" t="s">
        <v>1537</v>
      </c>
      <c r="G2341" s="22" t="s">
        <v>1541</v>
      </c>
      <c r="H2341" s="22" t="s">
        <v>1540</v>
      </c>
      <c r="I2341" s="22" t="s">
        <v>1542</v>
      </c>
      <c r="J2341" s="22" t="s">
        <v>1543</v>
      </c>
      <c r="K2341" s="20" t="str">
        <f>IF(Tabela813[[#This Row],[C]]&lt;&gt;"",IF(Tabela813[[#This Row],[RED]]&lt;&gt;"",(Tabela813[[#This Row],[RED]] &amp; "."),"") &amp; CONCATENATE(Tabela813[[#This Row],[C]],".",Tabela813[[#This Row],[O]],".",Tabela813[[#This Row],[E]],".",Tabela813[[#This Row],[D1]],".",Tabela813[[#This Row],[D2]],".",Tabela813[[#This Row],[D3]],".",Tabela813[[#This Row],[T]],".",Tabela813[[#This Row],[D4]]),"")</f>
        <v>7.6.2.1.02.0.6.00</v>
      </c>
      <c r="L2341" s="23" t="s">
        <v>2665</v>
      </c>
      <c r="M2341" s="20" t="str">
        <f t="shared" si="46"/>
        <v>A</v>
      </c>
      <c r="N2341" s="20">
        <f>IF(VALUE(Tabela813[[#This Row],[RED]]) &gt; 0,1,0) + IF(VALUE(J2341)&gt;0,8,IF(VALUE(I2341)&gt;0,7,IF(VALUE(H2341)&gt;0,6,IF(VALUE(G2341)&gt;0,5,IF(VALUE(F2341)&gt;0,4,IF(VALUE(E2341)&gt;0,3,IF(VALUE(D2341)&gt;0,2,1)))))))</f>
        <v>7</v>
      </c>
      <c r="O2341" s="22" t="s">
        <v>51</v>
      </c>
      <c r="P2341" s="1" t="s">
        <v>294</v>
      </c>
      <c r="Q2341" s="1"/>
      <c r="R2341" s="39"/>
      <c r="S2341" s="154" t="s">
        <v>158</v>
      </c>
      <c r="T2341" s="7" t="str">
        <f>Tabela813[[#This Row],[NR]]&amp;" - "&amp;Tabela813[[#This Row],[Especificação]]</f>
        <v>7.6.2.1.02.0.6.00 - Serviços de Transporte de Passageiros ou Mercadorias - Juros de Mora - Intra OFSS</v>
      </c>
    </row>
    <row r="2342" spans="1:20" ht="30" x14ac:dyDescent="0.25">
      <c r="A2342" s="179"/>
      <c r="B2342" s="51"/>
      <c r="C2342" s="22" t="s">
        <v>1544</v>
      </c>
      <c r="D2342" s="22" t="s">
        <v>1542</v>
      </c>
      <c r="E2342" s="22" t="s">
        <v>1546</v>
      </c>
      <c r="F2342" s="22" t="s">
        <v>1537</v>
      </c>
      <c r="G2342" s="22" t="s">
        <v>1541</v>
      </c>
      <c r="H2342" s="22" t="s">
        <v>1540</v>
      </c>
      <c r="I2342" s="22" t="s">
        <v>1544</v>
      </c>
      <c r="J2342" s="22" t="s">
        <v>1543</v>
      </c>
      <c r="K2342" s="20" t="str">
        <f>IF(Tabela813[[#This Row],[C]]&lt;&gt;"",IF(Tabela813[[#This Row],[RED]]&lt;&gt;"",(Tabela813[[#This Row],[RED]] &amp; "."),"") &amp; CONCATENATE(Tabela813[[#This Row],[C]],".",Tabela813[[#This Row],[O]],".",Tabela813[[#This Row],[E]],".",Tabela813[[#This Row],[D1]],".",Tabela813[[#This Row],[D2]],".",Tabela813[[#This Row],[D3]],".",Tabela813[[#This Row],[T]],".",Tabela813[[#This Row],[D4]]),"")</f>
        <v>7.6.2.1.02.0.7.00</v>
      </c>
      <c r="L2342" s="23" t="s">
        <v>2666</v>
      </c>
      <c r="M2342" s="20" t="str">
        <f t="shared" si="46"/>
        <v>A</v>
      </c>
      <c r="N2342" s="20">
        <f>IF(VALUE(Tabela813[[#This Row],[RED]]) &gt; 0,1,0) + IF(VALUE(J2342)&gt;0,8,IF(VALUE(I2342)&gt;0,7,IF(VALUE(H2342)&gt;0,6,IF(VALUE(G2342)&gt;0,5,IF(VALUE(F2342)&gt;0,4,IF(VALUE(E2342)&gt;0,3,IF(VALUE(D2342)&gt;0,2,1)))))))</f>
        <v>7</v>
      </c>
      <c r="O2342" s="22" t="s">
        <v>51</v>
      </c>
      <c r="P2342" s="1" t="s">
        <v>294</v>
      </c>
      <c r="Q2342" s="1"/>
      <c r="R2342" s="39"/>
      <c r="S2342" s="154" t="s">
        <v>158</v>
      </c>
      <c r="T2342" s="7" t="str">
        <f>Tabela813[[#This Row],[NR]]&amp;" - "&amp;Tabela813[[#This Row],[Especificação]]</f>
        <v>7.6.2.1.02.0.7.00 - Serviços de Transporte de Passageiros ou Mercadorias - Dívida Ativa - Multas da Dívida Ativa - Intra OFSS</v>
      </c>
    </row>
    <row r="2343" spans="1:20" ht="30" x14ac:dyDescent="0.25">
      <c r="A2343" s="179"/>
      <c r="B2343" s="51"/>
      <c r="C2343" s="22" t="s">
        <v>1544</v>
      </c>
      <c r="D2343" s="22" t="s">
        <v>1542</v>
      </c>
      <c r="E2343" s="22" t="s">
        <v>1546</v>
      </c>
      <c r="F2343" s="22" t="s">
        <v>1537</v>
      </c>
      <c r="G2343" s="22" t="s">
        <v>1541</v>
      </c>
      <c r="H2343" s="22" t="s">
        <v>1540</v>
      </c>
      <c r="I2343" s="22" t="s">
        <v>1545</v>
      </c>
      <c r="J2343" s="22" t="s">
        <v>1543</v>
      </c>
      <c r="K2343" s="20" t="str">
        <f>IF(Tabela813[[#This Row],[C]]&lt;&gt;"",IF(Tabela813[[#This Row],[RED]]&lt;&gt;"",(Tabela813[[#This Row],[RED]] &amp; "."),"") &amp; CONCATENATE(Tabela813[[#This Row],[C]],".",Tabela813[[#This Row],[O]],".",Tabela813[[#This Row],[E]],".",Tabela813[[#This Row],[D1]],".",Tabela813[[#This Row],[D2]],".",Tabela813[[#This Row],[D3]],".",Tabela813[[#This Row],[T]],".",Tabela813[[#This Row],[D4]]),"")</f>
        <v>7.6.2.1.02.0.8.00</v>
      </c>
      <c r="L2343" s="23" t="s">
        <v>2667</v>
      </c>
      <c r="M2343" s="20" t="str">
        <f t="shared" si="46"/>
        <v>A</v>
      </c>
      <c r="N2343" s="20">
        <f>IF(VALUE(Tabela813[[#This Row],[RED]]) &gt; 0,1,0) + IF(VALUE(J2343)&gt;0,8,IF(VALUE(I2343)&gt;0,7,IF(VALUE(H2343)&gt;0,6,IF(VALUE(G2343)&gt;0,5,IF(VALUE(F2343)&gt;0,4,IF(VALUE(E2343)&gt;0,3,IF(VALUE(D2343)&gt;0,2,1)))))))</f>
        <v>7</v>
      </c>
      <c r="O2343" s="22" t="s">
        <v>51</v>
      </c>
      <c r="P2343" s="1" t="s">
        <v>294</v>
      </c>
      <c r="Q2343" s="1"/>
      <c r="R2343" s="39"/>
      <c r="S2343" s="154" t="s">
        <v>158</v>
      </c>
      <c r="T2343" s="7" t="str">
        <f>Tabela813[[#This Row],[NR]]&amp;" - "&amp;Tabela813[[#This Row],[Especificação]]</f>
        <v>7.6.2.1.02.0.8.00 - Serviços de Transporte de Passageiros ou Mercadorias - Juros de Mora da Dívida Ativa - Intra OFSS</v>
      </c>
    </row>
    <row r="2344" spans="1:20" x14ac:dyDescent="0.25">
      <c r="A2344" s="179"/>
      <c r="B2344" s="51"/>
      <c r="C2344" s="22" t="s">
        <v>1544</v>
      </c>
      <c r="D2344" s="22" t="s">
        <v>1542</v>
      </c>
      <c r="E2344" s="22" t="s">
        <v>1546</v>
      </c>
      <c r="F2344" s="22" t="s">
        <v>1537</v>
      </c>
      <c r="G2344" s="22" t="s">
        <v>1550</v>
      </c>
      <c r="H2344" s="22" t="s">
        <v>1540</v>
      </c>
      <c r="I2344" s="22" t="s">
        <v>1540</v>
      </c>
      <c r="J2344" s="22" t="s">
        <v>1543</v>
      </c>
      <c r="K2344" s="20" t="str">
        <f>IF(Tabela813[[#This Row],[C]]&lt;&gt;"",IF(Tabela813[[#This Row],[RED]]&lt;&gt;"",(Tabela813[[#This Row],[RED]] &amp; "."),"") &amp; CONCATENATE(Tabela813[[#This Row],[C]],".",Tabela813[[#This Row],[O]],".",Tabela813[[#This Row],[E]],".",Tabela813[[#This Row],[D1]],".",Tabela813[[#This Row],[D2]],".",Tabela813[[#This Row],[D3]],".",Tabela813[[#This Row],[T]],".",Tabela813[[#This Row],[D4]]),"")</f>
        <v>7.6.2.1.03.0.0.00</v>
      </c>
      <c r="L2344" s="23" t="s">
        <v>2668</v>
      </c>
      <c r="M2344" s="20" t="str">
        <f t="shared" si="46"/>
        <v>S</v>
      </c>
      <c r="N2344" s="20">
        <f>IF(VALUE(Tabela813[[#This Row],[RED]]) &gt; 0,1,0) + IF(VALUE(J2344)&gt;0,8,IF(VALUE(I2344)&gt;0,7,IF(VALUE(H2344)&gt;0,6,IF(VALUE(G2344)&gt;0,5,IF(VALUE(F2344)&gt;0,4,IF(VALUE(E2344)&gt;0,3,IF(VALUE(D2344)&gt;0,2,1)))))))</f>
        <v>5</v>
      </c>
      <c r="O2344" s="22" t="s">
        <v>51</v>
      </c>
      <c r="P2344" s="1" t="s">
        <v>296</v>
      </c>
      <c r="Q2344" s="1"/>
      <c r="R2344" s="39"/>
      <c r="S2344" s="154" t="s">
        <v>158</v>
      </c>
      <c r="T2344" s="7" t="str">
        <f>Tabela813[[#This Row],[NR]]&amp;" - "&amp;Tabela813[[#This Row],[Especificação]]</f>
        <v>7.6.2.1.03.0.0.00 - Serviços Portuários - Intra OFSS</v>
      </c>
    </row>
    <row r="2345" spans="1:20" x14ac:dyDescent="0.25">
      <c r="A2345" s="179"/>
      <c r="B2345" s="51"/>
      <c r="C2345" s="22" t="s">
        <v>1544</v>
      </c>
      <c r="D2345" s="22" t="s">
        <v>1542</v>
      </c>
      <c r="E2345" s="22" t="s">
        <v>1546</v>
      </c>
      <c r="F2345" s="22" t="s">
        <v>1537</v>
      </c>
      <c r="G2345" s="22" t="s">
        <v>1550</v>
      </c>
      <c r="H2345" s="22" t="s">
        <v>1540</v>
      </c>
      <c r="I2345" s="22" t="s">
        <v>1537</v>
      </c>
      <c r="J2345" s="22" t="s">
        <v>1543</v>
      </c>
      <c r="K2345" s="20" t="str">
        <f>IF(Tabela813[[#This Row],[C]]&lt;&gt;"",IF(Tabela813[[#This Row],[RED]]&lt;&gt;"",(Tabela813[[#This Row],[RED]] &amp; "."),"") &amp; CONCATENATE(Tabela813[[#This Row],[C]],".",Tabela813[[#This Row],[O]],".",Tabela813[[#This Row],[E]],".",Tabela813[[#This Row],[D1]],".",Tabela813[[#This Row],[D2]],".",Tabela813[[#This Row],[D3]],".",Tabela813[[#This Row],[T]],".",Tabela813[[#This Row],[D4]]),"")</f>
        <v>7.6.2.1.03.0.1.00</v>
      </c>
      <c r="L2345" s="23" t="s">
        <v>2669</v>
      </c>
      <c r="M2345" s="20" t="str">
        <f t="shared" si="46"/>
        <v>A</v>
      </c>
      <c r="N2345" s="20">
        <f>IF(VALUE(Tabela813[[#This Row],[RED]]) &gt; 0,1,0) + IF(VALUE(J2345)&gt;0,8,IF(VALUE(I2345)&gt;0,7,IF(VALUE(H2345)&gt;0,6,IF(VALUE(G2345)&gt;0,5,IF(VALUE(F2345)&gt;0,4,IF(VALUE(E2345)&gt;0,3,IF(VALUE(D2345)&gt;0,2,1)))))))</f>
        <v>7</v>
      </c>
      <c r="O2345" s="22" t="s">
        <v>51</v>
      </c>
      <c r="P2345" s="1" t="s">
        <v>296</v>
      </c>
      <c r="Q2345" s="1"/>
      <c r="R2345" s="39"/>
      <c r="S2345" s="154" t="s">
        <v>158</v>
      </c>
      <c r="T2345" s="7" t="str">
        <f>Tabela813[[#This Row],[NR]]&amp;" - "&amp;Tabela813[[#This Row],[Especificação]]</f>
        <v>7.6.2.1.03.0.1.00 - Serviços Portuários - Principal - Intra OFSS</v>
      </c>
    </row>
    <row r="2346" spans="1:20" x14ac:dyDescent="0.25">
      <c r="A2346" s="179"/>
      <c r="B2346" s="51"/>
      <c r="C2346" s="22" t="s">
        <v>1544</v>
      </c>
      <c r="D2346" s="22" t="s">
        <v>1542</v>
      </c>
      <c r="E2346" s="22" t="s">
        <v>1546</v>
      </c>
      <c r="F2346" s="22" t="s">
        <v>1537</v>
      </c>
      <c r="G2346" s="22" t="s">
        <v>1550</v>
      </c>
      <c r="H2346" s="22" t="s">
        <v>1540</v>
      </c>
      <c r="I2346" s="22" t="s">
        <v>1546</v>
      </c>
      <c r="J2346" s="22" t="s">
        <v>1543</v>
      </c>
      <c r="K2346" s="20" t="str">
        <f>IF(Tabela813[[#This Row],[C]]&lt;&gt;"",IF(Tabela813[[#This Row],[RED]]&lt;&gt;"",(Tabela813[[#This Row],[RED]] &amp; "."),"") &amp; CONCATENATE(Tabela813[[#This Row],[C]],".",Tabela813[[#This Row],[O]],".",Tabela813[[#This Row],[E]],".",Tabela813[[#This Row],[D1]],".",Tabela813[[#This Row],[D2]],".",Tabela813[[#This Row],[D3]],".",Tabela813[[#This Row],[T]],".",Tabela813[[#This Row],[D4]]),"")</f>
        <v>7.6.2.1.03.0.2.00</v>
      </c>
      <c r="L2346" s="23" t="s">
        <v>2670</v>
      </c>
      <c r="M2346" s="20" t="str">
        <f t="shared" si="46"/>
        <v>A</v>
      </c>
      <c r="N2346" s="20">
        <f>IF(VALUE(Tabela813[[#This Row],[RED]]) &gt; 0,1,0) + IF(VALUE(J2346)&gt;0,8,IF(VALUE(I2346)&gt;0,7,IF(VALUE(H2346)&gt;0,6,IF(VALUE(G2346)&gt;0,5,IF(VALUE(F2346)&gt;0,4,IF(VALUE(E2346)&gt;0,3,IF(VALUE(D2346)&gt;0,2,1)))))))</f>
        <v>7</v>
      </c>
      <c r="O2346" s="22" t="s">
        <v>51</v>
      </c>
      <c r="P2346" s="1" t="s">
        <v>296</v>
      </c>
      <c r="Q2346" s="1"/>
      <c r="R2346" s="39"/>
      <c r="S2346" s="154" t="s">
        <v>158</v>
      </c>
      <c r="T2346" s="7" t="str">
        <f>Tabela813[[#This Row],[NR]]&amp;" - "&amp;Tabela813[[#This Row],[Especificação]]</f>
        <v>7.6.2.1.03.0.2.00 - Serviços Portuários - Multas e Juros de Mora - Intra OFSS</v>
      </c>
    </row>
    <row r="2347" spans="1:20" x14ac:dyDescent="0.25">
      <c r="A2347" s="179"/>
      <c r="B2347" s="51"/>
      <c r="C2347" s="22" t="s">
        <v>1544</v>
      </c>
      <c r="D2347" s="22" t="s">
        <v>1542</v>
      </c>
      <c r="E2347" s="22" t="s">
        <v>1546</v>
      </c>
      <c r="F2347" s="22" t="s">
        <v>1537</v>
      </c>
      <c r="G2347" s="22" t="s">
        <v>1550</v>
      </c>
      <c r="H2347" s="22" t="s">
        <v>1540</v>
      </c>
      <c r="I2347" s="22" t="s">
        <v>1538</v>
      </c>
      <c r="J2347" s="22" t="s">
        <v>1543</v>
      </c>
      <c r="K2347" s="20" t="str">
        <f>IF(Tabela813[[#This Row],[C]]&lt;&gt;"",IF(Tabela813[[#This Row],[RED]]&lt;&gt;"",(Tabela813[[#This Row],[RED]] &amp; "."),"") &amp; CONCATENATE(Tabela813[[#This Row],[C]],".",Tabela813[[#This Row],[O]],".",Tabela813[[#This Row],[E]],".",Tabela813[[#This Row],[D1]],".",Tabela813[[#This Row],[D2]],".",Tabela813[[#This Row],[D3]],".",Tabela813[[#This Row],[T]],".",Tabela813[[#This Row],[D4]]),"")</f>
        <v>7.6.2.1.03.0.3.00</v>
      </c>
      <c r="L2347" s="23" t="s">
        <v>2671</v>
      </c>
      <c r="M2347" s="20" t="str">
        <f t="shared" si="46"/>
        <v>A</v>
      </c>
      <c r="N2347" s="20">
        <f>IF(VALUE(Tabela813[[#This Row],[RED]]) &gt; 0,1,0) + IF(VALUE(J2347)&gt;0,8,IF(VALUE(I2347)&gt;0,7,IF(VALUE(H2347)&gt;0,6,IF(VALUE(G2347)&gt;0,5,IF(VALUE(F2347)&gt;0,4,IF(VALUE(E2347)&gt;0,3,IF(VALUE(D2347)&gt;0,2,1)))))))</f>
        <v>7</v>
      </c>
      <c r="O2347" s="22" t="s">
        <v>51</v>
      </c>
      <c r="P2347" s="1" t="s">
        <v>296</v>
      </c>
      <c r="Q2347" s="1"/>
      <c r="R2347" s="39"/>
      <c r="S2347" s="154" t="s">
        <v>158</v>
      </c>
      <c r="T2347" s="7" t="str">
        <f>Tabela813[[#This Row],[NR]]&amp;" - "&amp;Tabela813[[#This Row],[Especificação]]</f>
        <v>7.6.2.1.03.0.3.00 - Serviços Portuários - Dívida Ativa - Intra OFSS</v>
      </c>
    </row>
    <row r="2348" spans="1:20" ht="30" x14ac:dyDescent="0.25">
      <c r="A2348" s="179"/>
      <c r="B2348" s="51"/>
      <c r="C2348" s="22" t="s">
        <v>1544</v>
      </c>
      <c r="D2348" s="22" t="s">
        <v>1542</v>
      </c>
      <c r="E2348" s="22" t="s">
        <v>1546</v>
      </c>
      <c r="F2348" s="22" t="s">
        <v>1537</v>
      </c>
      <c r="G2348" s="22" t="s">
        <v>1550</v>
      </c>
      <c r="H2348" s="22" t="s">
        <v>1540</v>
      </c>
      <c r="I2348" s="22" t="s">
        <v>1547</v>
      </c>
      <c r="J2348" s="22" t="s">
        <v>1543</v>
      </c>
      <c r="K2348" s="20" t="str">
        <f>IF(Tabela813[[#This Row],[C]]&lt;&gt;"",IF(Tabela813[[#This Row],[RED]]&lt;&gt;"",(Tabela813[[#This Row],[RED]] &amp; "."),"") &amp; CONCATENATE(Tabela813[[#This Row],[C]],".",Tabela813[[#This Row],[O]],".",Tabela813[[#This Row],[E]],".",Tabela813[[#This Row],[D1]],".",Tabela813[[#This Row],[D2]],".",Tabela813[[#This Row],[D3]],".",Tabela813[[#This Row],[T]],".",Tabela813[[#This Row],[D4]]),"")</f>
        <v>7.6.2.1.03.0.4.00</v>
      </c>
      <c r="L2348" s="23" t="s">
        <v>2672</v>
      </c>
      <c r="M2348" s="20" t="str">
        <f t="shared" si="46"/>
        <v>A</v>
      </c>
      <c r="N2348" s="20">
        <f>IF(VALUE(Tabela813[[#This Row],[RED]]) &gt; 0,1,0) + IF(VALUE(J2348)&gt;0,8,IF(VALUE(I2348)&gt;0,7,IF(VALUE(H2348)&gt;0,6,IF(VALUE(G2348)&gt;0,5,IF(VALUE(F2348)&gt;0,4,IF(VALUE(E2348)&gt;0,3,IF(VALUE(D2348)&gt;0,2,1)))))))</f>
        <v>7</v>
      </c>
      <c r="O2348" s="22" t="s">
        <v>51</v>
      </c>
      <c r="P2348" s="1" t="s">
        <v>296</v>
      </c>
      <c r="Q2348" s="1"/>
      <c r="R2348" s="39"/>
      <c r="S2348" s="154" t="s">
        <v>158</v>
      </c>
      <c r="T2348" s="7" t="str">
        <f>Tabela813[[#This Row],[NR]]&amp;" - "&amp;Tabela813[[#This Row],[Especificação]]</f>
        <v>7.6.2.1.03.0.4.00 - Serviços Portuários - Dívida Ativa - Multas e Juros de Mora da Dívida Ativa - Intra OFSS</v>
      </c>
    </row>
    <row r="2349" spans="1:20" x14ac:dyDescent="0.25">
      <c r="A2349" s="179"/>
      <c r="B2349" s="51"/>
      <c r="C2349" s="22" t="s">
        <v>1544</v>
      </c>
      <c r="D2349" s="22" t="s">
        <v>1542</v>
      </c>
      <c r="E2349" s="22" t="s">
        <v>1546</v>
      </c>
      <c r="F2349" s="22" t="s">
        <v>1537</v>
      </c>
      <c r="G2349" s="22" t="s">
        <v>1550</v>
      </c>
      <c r="H2349" s="22" t="s">
        <v>1540</v>
      </c>
      <c r="I2349" s="22" t="s">
        <v>1548</v>
      </c>
      <c r="J2349" s="22" t="s">
        <v>1543</v>
      </c>
      <c r="K2349" s="20" t="str">
        <f>IF(Tabela813[[#This Row],[C]]&lt;&gt;"",IF(Tabela813[[#This Row],[RED]]&lt;&gt;"",(Tabela813[[#This Row],[RED]] &amp; "."),"") &amp; CONCATENATE(Tabela813[[#This Row],[C]],".",Tabela813[[#This Row],[O]],".",Tabela813[[#This Row],[E]],".",Tabela813[[#This Row],[D1]],".",Tabela813[[#This Row],[D2]],".",Tabela813[[#This Row],[D3]],".",Tabela813[[#This Row],[T]],".",Tabela813[[#This Row],[D4]]),"")</f>
        <v>7.6.2.1.03.0.5.00</v>
      </c>
      <c r="L2349" s="23" t="s">
        <v>2673</v>
      </c>
      <c r="M2349" s="20" t="str">
        <f t="shared" si="46"/>
        <v>A</v>
      </c>
      <c r="N2349" s="20">
        <f>IF(VALUE(Tabela813[[#This Row],[RED]]) &gt; 0,1,0) + IF(VALUE(J2349)&gt;0,8,IF(VALUE(I2349)&gt;0,7,IF(VALUE(H2349)&gt;0,6,IF(VALUE(G2349)&gt;0,5,IF(VALUE(F2349)&gt;0,4,IF(VALUE(E2349)&gt;0,3,IF(VALUE(D2349)&gt;0,2,1)))))))</f>
        <v>7</v>
      </c>
      <c r="O2349" s="22" t="s">
        <v>51</v>
      </c>
      <c r="P2349" s="1" t="s">
        <v>296</v>
      </c>
      <c r="Q2349" s="1"/>
      <c r="R2349" s="39"/>
      <c r="S2349" s="154" t="s">
        <v>158</v>
      </c>
      <c r="T2349" s="7" t="str">
        <f>Tabela813[[#This Row],[NR]]&amp;" - "&amp;Tabela813[[#This Row],[Especificação]]</f>
        <v>7.6.2.1.03.0.5.00 - Serviços Portuários - Multas - Intra OFSS</v>
      </c>
    </row>
    <row r="2350" spans="1:20" x14ac:dyDescent="0.25">
      <c r="A2350" s="179"/>
      <c r="B2350" s="51"/>
      <c r="C2350" s="22" t="s">
        <v>1544</v>
      </c>
      <c r="D2350" s="22" t="s">
        <v>1542</v>
      </c>
      <c r="E2350" s="22" t="s">
        <v>1546</v>
      </c>
      <c r="F2350" s="22" t="s">
        <v>1537</v>
      </c>
      <c r="G2350" s="22" t="s">
        <v>1550</v>
      </c>
      <c r="H2350" s="22" t="s">
        <v>1540</v>
      </c>
      <c r="I2350" s="22" t="s">
        <v>1542</v>
      </c>
      <c r="J2350" s="22" t="s">
        <v>1543</v>
      </c>
      <c r="K2350" s="20" t="str">
        <f>IF(Tabela813[[#This Row],[C]]&lt;&gt;"",IF(Tabela813[[#This Row],[RED]]&lt;&gt;"",(Tabela813[[#This Row],[RED]] &amp; "."),"") &amp; CONCATENATE(Tabela813[[#This Row],[C]],".",Tabela813[[#This Row],[O]],".",Tabela813[[#This Row],[E]],".",Tabela813[[#This Row],[D1]],".",Tabela813[[#This Row],[D2]],".",Tabela813[[#This Row],[D3]],".",Tabela813[[#This Row],[T]],".",Tabela813[[#This Row],[D4]]),"")</f>
        <v>7.6.2.1.03.0.6.00</v>
      </c>
      <c r="L2350" s="23" t="s">
        <v>2674</v>
      </c>
      <c r="M2350" s="20" t="str">
        <f t="shared" si="46"/>
        <v>A</v>
      </c>
      <c r="N2350" s="20">
        <f>IF(VALUE(Tabela813[[#This Row],[RED]]) &gt; 0,1,0) + IF(VALUE(J2350)&gt;0,8,IF(VALUE(I2350)&gt;0,7,IF(VALUE(H2350)&gt;0,6,IF(VALUE(G2350)&gt;0,5,IF(VALUE(F2350)&gt;0,4,IF(VALUE(E2350)&gt;0,3,IF(VALUE(D2350)&gt;0,2,1)))))))</f>
        <v>7</v>
      </c>
      <c r="O2350" s="22" t="s">
        <v>51</v>
      </c>
      <c r="P2350" s="1" t="s">
        <v>296</v>
      </c>
      <c r="Q2350" s="1"/>
      <c r="R2350" s="39"/>
      <c r="S2350" s="154" t="s">
        <v>158</v>
      </c>
      <c r="T2350" s="7" t="str">
        <f>Tabela813[[#This Row],[NR]]&amp;" - "&amp;Tabela813[[#This Row],[Especificação]]</f>
        <v>7.6.2.1.03.0.6.00 - Serviços Portuários - Juros de Mora - Intra OFSS</v>
      </c>
    </row>
    <row r="2351" spans="1:20" x14ac:dyDescent="0.25">
      <c r="A2351" s="179"/>
      <c r="B2351" s="51"/>
      <c r="C2351" s="22" t="s">
        <v>1544</v>
      </c>
      <c r="D2351" s="22" t="s">
        <v>1542</v>
      </c>
      <c r="E2351" s="22" t="s">
        <v>1546</v>
      </c>
      <c r="F2351" s="22" t="s">
        <v>1537</v>
      </c>
      <c r="G2351" s="22" t="s">
        <v>1550</v>
      </c>
      <c r="H2351" s="22" t="s">
        <v>1540</v>
      </c>
      <c r="I2351" s="22" t="s">
        <v>1544</v>
      </c>
      <c r="J2351" s="22" t="s">
        <v>1543</v>
      </c>
      <c r="K2351" s="20" t="str">
        <f>IF(Tabela813[[#This Row],[C]]&lt;&gt;"",IF(Tabela813[[#This Row],[RED]]&lt;&gt;"",(Tabela813[[#This Row],[RED]] &amp; "."),"") &amp; CONCATENATE(Tabela813[[#This Row],[C]],".",Tabela813[[#This Row],[O]],".",Tabela813[[#This Row],[E]],".",Tabela813[[#This Row],[D1]],".",Tabela813[[#This Row],[D2]],".",Tabela813[[#This Row],[D3]],".",Tabela813[[#This Row],[T]],".",Tabela813[[#This Row],[D4]]),"")</f>
        <v>7.6.2.1.03.0.7.00</v>
      </c>
      <c r="L2351" s="23" t="s">
        <v>2675</v>
      </c>
      <c r="M2351" s="20" t="str">
        <f t="shared" si="46"/>
        <v>A</v>
      </c>
      <c r="N2351" s="20">
        <f>IF(VALUE(Tabela813[[#This Row],[RED]]) &gt; 0,1,0) + IF(VALUE(J2351)&gt;0,8,IF(VALUE(I2351)&gt;0,7,IF(VALUE(H2351)&gt;0,6,IF(VALUE(G2351)&gt;0,5,IF(VALUE(F2351)&gt;0,4,IF(VALUE(E2351)&gt;0,3,IF(VALUE(D2351)&gt;0,2,1)))))))</f>
        <v>7</v>
      </c>
      <c r="O2351" s="22" t="s">
        <v>51</v>
      </c>
      <c r="P2351" s="1" t="s">
        <v>296</v>
      </c>
      <c r="Q2351" s="1"/>
      <c r="R2351" s="39"/>
      <c r="S2351" s="154" t="s">
        <v>158</v>
      </c>
      <c r="T2351" s="7" t="str">
        <f>Tabela813[[#This Row],[NR]]&amp;" - "&amp;Tabela813[[#This Row],[Especificação]]</f>
        <v>7.6.2.1.03.0.7.00 - Serviços Portuários - Dívida Ativa - Multas da Dívida Ativa - Intra OFSS</v>
      </c>
    </row>
    <row r="2352" spans="1:20" x14ac:dyDescent="0.25">
      <c r="A2352" s="179"/>
      <c r="B2352" s="51"/>
      <c r="C2352" s="22" t="s">
        <v>1544</v>
      </c>
      <c r="D2352" s="22" t="s">
        <v>1542</v>
      </c>
      <c r="E2352" s="22" t="s">
        <v>1546</v>
      </c>
      <c r="F2352" s="22" t="s">
        <v>1537</v>
      </c>
      <c r="G2352" s="22" t="s">
        <v>1550</v>
      </c>
      <c r="H2352" s="22" t="s">
        <v>1540</v>
      </c>
      <c r="I2352" s="22" t="s">
        <v>1545</v>
      </c>
      <c r="J2352" s="22" t="s">
        <v>1543</v>
      </c>
      <c r="K2352" s="20" t="str">
        <f>IF(Tabela813[[#This Row],[C]]&lt;&gt;"",IF(Tabela813[[#This Row],[RED]]&lt;&gt;"",(Tabela813[[#This Row],[RED]] &amp; "."),"") &amp; CONCATENATE(Tabela813[[#This Row],[C]],".",Tabela813[[#This Row],[O]],".",Tabela813[[#This Row],[E]],".",Tabela813[[#This Row],[D1]],".",Tabela813[[#This Row],[D2]],".",Tabela813[[#This Row],[D3]],".",Tabela813[[#This Row],[T]],".",Tabela813[[#This Row],[D4]]),"")</f>
        <v>7.6.2.1.03.0.8.00</v>
      </c>
      <c r="L2352" s="23" t="s">
        <v>2676</v>
      </c>
      <c r="M2352" s="20" t="str">
        <f t="shared" si="46"/>
        <v>A</v>
      </c>
      <c r="N2352" s="20">
        <f>IF(VALUE(Tabela813[[#This Row],[RED]]) &gt; 0,1,0) + IF(VALUE(J2352)&gt;0,8,IF(VALUE(I2352)&gt;0,7,IF(VALUE(H2352)&gt;0,6,IF(VALUE(G2352)&gt;0,5,IF(VALUE(F2352)&gt;0,4,IF(VALUE(E2352)&gt;0,3,IF(VALUE(D2352)&gt;0,2,1)))))))</f>
        <v>7</v>
      </c>
      <c r="O2352" s="22" t="s">
        <v>51</v>
      </c>
      <c r="P2352" s="1" t="s">
        <v>296</v>
      </c>
      <c r="Q2352" s="1"/>
      <c r="R2352" s="39"/>
      <c r="S2352" s="154" t="s">
        <v>158</v>
      </c>
      <c r="T2352" s="7" t="str">
        <f>Tabela813[[#This Row],[NR]]&amp;" - "&amp;Tabela813[[#This Row],[Especificação]]</f>
        <v>7.6.2.1.03.0.8.00 - Serviços Portuários - Juros de Mora da Dívida Ativa - Intra OFSS</v>
      </c>
    </row>
    <row r="2353" spans="1:20" ht="30" x14ac:dyDescent="0.25">
      <c r="A2353" s="179"/>
      <c r="B2353" s="51"/>
      <c r="C2353" s="22" t="s">
        <v>1544</v>
      </c>
      <c r="D2353" s="22" t="s">
        <v>1542</v>
      </c>
      <c r="E2353" s="22" t="s">
        <v>1538</v>
      </c>
      <c r="F2353" s="22" t="s">
        <v>1540</v>
      </c>
      <c r="G2353" s="22" t="s">
        <v>1543</v>
      </c>
      <c r="H2353" s="22" t="s">
        <v>1540</v>
      </c>
      <c r="I2353" s="22" t="s">
        <v>1540</v>
      </c>
      <c r="J2353" s="22" t="s">
        <v>1543</v>
      </c>
      <c r="K2353" s="20" t="str">
        <f>IF(Tabela813[[#This Row],[C]]&lt;&gt;"",IF(Tabela813[[#This Row],[RED]]&lt;&gt;"",(Tabela813[[#This Row],[RED]] &amp; "."),"") &amp; CONCATENATE(Tabela813[[#This Row],[C]],".",Tabela813[[#This Row],[O]],".",Tabela813[[#This Row],[E]],".",Tabela813[[#This Row],[D1]],".",Tabela813[[#This Row],[D2]],".",Tabela813[[#This Row],[D3]],".",Tabela813[[#This Row],[T]],".",Tabela813[[#This Row],[D4]]),"")</f>
        <v>7.6.3.0.00.0.0.00</v>
      </c>
      <c r="L2353" s="23" t="s">
        <v>2677</v>
      </c>
      <c r="M2353" s="20" t="str">
        <f t="shared" si="46"/>
        <v>S</v>
      </c>
      <c r="N2353" s="20">
        <f>IF(VALUE(Tabela813[[#This Row],[RED]]) &gt; 0,1,0) + IF(VALUE(J2353)&gt;0,8,IF(VALUE(I2353)&gt;0,7,IF(VALUE(H2353)&gt;0,6,IF(VALUE(G2353)&gt;0,5,IF(VALUE(F2353)&gt;0,4,IF(VALUE(E2353)&gt;0,3,IF(VALUE(D2353)&gt;0,2,1)))))))</f>
        <v>3</v>
      </c>
      <c r="O2353" s="22" t="s">
        <v>45</v>
      </c>
      <c r="P2353" s="1" t="s">
        <v>298</v>
      </c>
      <c r="Q2353" s="1"/>
      <c r="R2353" s="39"/>
      <c r="S2353" s="154" t="s">
        <v>158</v>
      </c>
      <c r="T2353" s="7" t="str">
        <f>Tabela813[[#This Row],[NR]]&amp;" - "&amp;Tabela813[[#This Row],[Especificação]]</f>
        <v>7.6.3.0.00.0.0.00 - Serviços e Atividades Referentes à Saúde - Intra OFSS</v>
      </c>
    </row>
    <row r="2354" spans="1:20" ht="30" x14ac:dyDescent="0.25">
      <c r="A2354" s="179"/>
      <c r="B2354" s="51"/>
      <c r="C2354" s="22" t="s">
        <v>1544</v>
      </c>
      <c r="D2354" s="22" t="s">
        <v>1542</v>
      </c>
      <c r="E2354" s="22" t="s">
        <v>1538</v>
      </c>
      <c r="F2354" s="22" t="s">
        <v>1537</v>
      </c>
      <c r="G2354" s="22" t="s">
        <v>1543</v>
      </c>
      <c r="H2354" s="22" t="s">
        <v>1540</v>
      </c>
      <c r="I2354" s="22" t="s">
        <v>1540</v>
      </c>
      <c r="J2354" s="22" t="s">
        <v>1543</v>
      </c>
      <c r="K2354" s="20" t="str">
        <f>IF(Tabela813[[#This Row],[C]]&lt;&gt;"",IF(Tabela813[[#This Row],[RED]]&lt;&gt;"",(Tabela813[[#This Row],[RED]] &amp; "."),"") &amp; CONCATENATE(Tabela813[[#This Row],[C]],".",Tabela813[[#This Row],[O]],".",Tabela813[[#This Row],[E]],".",Tabela813[[#This Row],[D1]],".",Tabela813[[#This Row],[D2]],".",Tabela813[[#This Row],[D3]],".",Tabela813[[#This Row],[T]],".",Tabela813[[#This Row],[D4]]),"")</f>
        <v>7.6.3.1.00.0.0.00</v>
      </c>
      <c r="L2354" s="23" t="s">
        <v>2678</v>
      </c>
      <c r="M2354" s="20" t="str">
        <f t="shared" si="46"/>
        <v>S</v>
      </c>
      <c r="N2354" s="20">
        <f>IF(VALUE(Tabela813[[#This Row],[RED]]) &gt; 0,1,0) + IF(VALUE(J2354)&gt;0,8,IF(VALUE(I2354)&gt;0,7,IF(VALUE(H2354)&gt;0,6,IF(VALUE(G2354)&gt;0,5,IF(VALUE(F2354)&gt;0,4,IF(VALUE(E2354)&gt;0,3,IF(VALUE(D2354)&gt;0,2,1)))))))</f>
        <v>4</v>
      </c>
      <c r="O2354" s="22" t="s">
        <v>45</v>
      </c>
      <c r="P2354" s="1" t="s">
        <v>298</v>
      </c>
      <c r="Q2354" s="1"/>
      <c r="R2354" s="39"/>
      <c r="S2354" s="154" t="s">
        <v>158</v>
      </c>
      <c r="T2354" s="7" t="str">
        <f>Tabela813[[#This Row],[NR]]&amp;" - "&amp;Tabela813[[#This Row],[Especificação]]</f>
        <v>7.6.3.1.00.0.0.00 - Serviços de Atendimento à Saúde - Intra OFSS</v>
      </c>
    </row>
    <row r="2355" spans="1:20" ht="30" x14ac:dyDescent="0.25">
      <c r="A2355" s="179"/>
      <c r="B2355" s="51"/>
      <c r="C2355" s="22" t="s">
        <v>1544</v>
      </c>
      <c r="D2355" s="22" t="s">
        <v>1542</v>
      </c>
      <c r="E2355" s="22" t="s">
        <v>1538</v>
      </c>
      <c r="F2355" s="22" t="s">
        <v>1537</v>
      </c>
      <c r="G2355" s="22" t="s">
        <v>1570</v>
      </c>
      <c r="H2355" s="22" t="s">
        <v>1540</v>
      </c>
      <c r="I2355" s="22" t="s">
        <v>1540</v>
      </c>
      <c r="J2355" s="22" t="s">
        <v>1543</v>
      </c>
      <c r="K2355" s="20" t="str">
        <f>IF(Tabela813[[#This Row],[C]]&lt;&gt;"",IF(Tabela813[[#This Row],[RED]]&lt;&gt;"",(Tabela813[[#This Row],[RED]] &amp; "."),"") &amp; CONCATENATE(Tabela813[[#This Row],[C]],".",Tabela813[[#This Row],[O]],".",Tabela813[[#This Row],[E]],".",Tabela813[[#This Row],[D1]],".",Tabela813[[#This Row],[D2]],".",Tabela813[[#This Row],[D3]],".",Tabela813[[#This Row],[T]],".",Tabela813[[#This Row],[D4]]),"")</f>
        <v>7.6.3.1.50.0.0.00</v>
      </c>
      <c r="L2355" s="23" t="s">
        <v>2679</v>
      </c>
      <c r="M2355" s="20" t="str">
        <f t="shared" si="46"/>
        <v>S</v>
      </c>
      <c r="N2355" s="20">
        <f>IF(VALUE(Tabela813[[#This Row],[RED]]) &gt; 0,1,0) + IF(VALUE(J2355)&gt;0,8,IF(VALUE(I2355)&gt;0,7,IF(VALUE(H2355)&gt;0,6,IF(VALUE(G2355)&gt;0,5,IF(VALUE(F2355)&gt;0,4,IF(VALUE(E2355)&gt;0,3,IF(VALUE(D2355)&gt;0,2,1)))))))</f>
        <v>5</v>
      </c>
      <c r="O2355" s="22" t="s">
        <v>55</v>
      </c>
      <c r="P2355" s="1" t="s">
        <v>302</v>
      </c>
      <c r="Q2355" s="1"/>
      <c r="R2355" s="39"/>
      <c r="S2355" s="154" t="s">
        <v>158</v>
      </c>
      <c r="T2355" s="7" t="str">
        <f>Tabela813[[#This Row],[NR]]&amp;" - "&amp;Tabela813[[#This Row],[Especificação]]</f>
        <v>7.6.3.1.50.0.0.00 - Serviços Hospitalares - Intra OFSS</v>
      </c>
    </row>
    <row r="2356" spans="1:20" ht="30" x14ac:dyDescent="0.25">
      <c r="A2356" s="179"/>
      <c r="B2356" s="51"/>
      <c r="C2356" s="22" t="s">
        <v>1544</v>
      </c>
      <c r="D2356" s="22" t="s">
        <v>1542</v>
      </c>
      <c r="E2356" s="22" t="s">
        <v>1538</v>
      </c>
      <c r="F2356" s="22" t="s">
        <v>1537</v>
      </c>
      <c r="G2356" s="22" t="s">
        <v>1570</v>
      </c>
      <c r="H2356" s="22" t="s">
        <v>1540</v>
      </c>
      <c r="I2356" s="22" t="s">
        <v>1537</v>
      </c>
      <c r="J2356" s="22" t="s">
        <v>1543</v>
      </c>
      <c r="K2356" s="20" t="str">
        <f>IF(Tabela813[[#This Row],[C]]&lt;&gt;"",IF(Tabela813[[#This Row],[RED]]&lt;&gt;"",(Tabela813[[#This Row],[RED]] &amp; "."),"") &amp; CONCATENATE(Tabela813[[#This Row],[C]],".",Tabela813[[#This Row],[O]],".",Tabela813[[#This Row],[E]],".",Tabela813[[#This Row],[D1]],".",Tabela813[[#This Row],[D2]],".",Tabela813[[#This Row],[D3]],".",Tabela813[[#This Row],[T]],".",Tabela813[[#This Row],[D4]]),"")</f>
        <v>7.6.3.1.50.0.1.00</v>
      </c>
      <c r="L2356" s="23" t="s">
        <v>2680</v>
      </c>
      <c r="M2356" s="20" t="str">
        <f t="shared" si="46"/>
        <v>A</v>
      </c>
      <c r="N2356" s="20">
        <f>IF(VALUE(Tabela813[[#This Row],[RED]]) &gt; 0,1,0) + IF(VALUE(J2356)&gt;0,8,IF(VALUE(I2356)&gt;0,7,IF(VALUE(H2356)&gt;0,6,IF(VALUE(G2356)&gt;0,5,IF(VALUE(F2356)&gt;0,4,IF(VALUE(E2356)&gt;0,3,IF(VALUE(D2356)&gt;0,2,1)))))))</f>
        <v>7</v>
      </c>
      <c r="O2356" s="22" t="s">
        <v>55</v>
      </c>
      <c r="P2356" s="1" t="s">
        <v>302</v>
      </c>
      <c r="Q2356" s="1"/>
      <c r="R2356" s="39"/>
      <c r="S2356" s="154" t="s">
        <v>158</v>
      </c>
      <c r="T2356" s="7" t="str">
        <f>Tabela813[[#This Row],[NR]]&amp;" - "&amp;Tabela813[[#This Row],[Especificação]]</f>
        <v>7.6.3.1.50.0.1.00 - Serviços Hospitalares - Principal - Intra OFSS</v>
      </c>
    </row>
    <row r="2357" spans="1:20" ht="30" x14ac:dyDescent="0.25">
      <c r="A2357" s="179"/>
      <c r="B2357" s="51"/>
      <c r="C2357" s="22" t="s">
        <v>1544</v>
      </c>
      <c r="D2357" s="22" t="s">
        <v>1542</v>
      </c>
      <c r="E2357" s="22" t="s">
        <v>1538</v>
      </c>
      <c r="F2357" s="22" t="s">
        <v>1537</v>
      </c>
      <c r="G2357" s="22" t="s">
        <v>1570</v>
      </c>
      <c r="H2357" s="22" t="s">
        <v>1540</v>
      </c>
      <c r="I2357" s="22" t="s">
        <v>1546</v>
      </c>
      <c r="J2357" s="22" t="s">
        <v>1543</v>
      </c>
      <c r="K2357" s="20" t="str">
        <f>IF(Tabela813[[#This Row],[C]]&lt;&gt;"",IF(Tabela813[[#This Row],[RED]]&lt;&gt;"",(Tabela813[[#This Row],[RED]] &amp; "."),"") &amp; CONCATENATE(Tabela813[[#This Row],[C]],".",Tabela813[[#This Row],[O]],".",Tabela813[[#This Row],[E]],".",Tabela813[[#This Row],[D1]],".",Tabela813[[#This Row],[D2]],".",Tabela813[[#This Row],[D3]],".",Tabela813[[#This Row],[T]],".",Tabela813[[#This Row],[D4]]),"")</f>
        <v>7.6.3.1.50.0.2.00</v>
      </c>
      <c r="L2357" s="23" t="s">
        <v>2681</v>
      </c>
      <c r="M2357" s="20" t="str">
        <f t="shared" si="46"/>
        <v>A</v>
      </c>
      <c r="N2357" s="20">
        <f>IF(VALUE(Tabela813[[#This Row],[RED]]) &gt; 0,1,0) + IF(VALUE(J2357)&gt;0,8,IF(VALUE(I2357)&gt;0,7,IF(VALUE(H2357)&gt;0,6,IF(VALUE(G2357)&gt;0,5,IF(VALUE(F2357)&gt;0,4,IF(VALUE(E2357)&gt;0,3,IF(VALUE(D2357)&gt;0,2,1)))))))</f>
        <v>7</v>
      </c>
      <c r="O2357" s="22" t="s">
        <v>55</v>
      </c>
      <c r="P2357" s="1" t="s">
        <v>302</v>
      </c>
      <c r="Q2357" s="1"/>
      <c r="R2357" s="39"/>
      <c r="S2357" s="154" t="s">
        <v>158</v>
      </c>
      <c r="T2357" s="7" t="str">
        <f>Tabela813[[#This Row],[NR]]&amp;" - "&amp;Tabela813[[#This Row],[Especificação]]</f>
        <v>7.6.3.1.50.0.2.00 - Serviços Hospitalares - Multas e Juros de Mora - Intra OFSS</v>
      </c>
    </row>
    <row r="2358" spans="1:20" ht="30" x14ac:dyDescent="0.25">
      <c r="A2358" s="179"/>
      <c r="B2358" s="51"/>
      <c r="C2358" s="22" t="s">
        <v>1544</v>
      </c>
      <c r="D2358" s="22" t="s">
        <v>1542</v>
      </c>
      <c r="E2358" s="22" t="s">
        <v>1538</v>
      </c>
      <c r="F2358" s="22" t="s">
        <v>1537</v>
      </c>
      <c r="G2358" s="22" t="s">
        <v>1570</v>
      </c>
      <c r="H2358" s="22" t="s">
        <v>1540</v>
      </c>
      <c r="I2358" s="22" t="s">
        <v>1538</v>
      </c>
      <c r="J2358" s="22" t="s">
        <v>1543</v>
      </c>
      <c r="K2358" s="20" t="str">
        <f>IF(Tabela813[[#This Row],[C]]&lt;&gt;"",IF(Tabela813[[#This Row],[RED]]&lt;&gt;"",(Tabela813[[#This Row],[RED]] &amp; "."),"") &amp; CONCATENATE(Tabela813[[#This Row],[C]],".",Tabela813[[#This Row],[O]],".",Tabela813[[#This Row],[E]],".",Tabela813[[#This Row],[D1]],".",Tabela813[[#This Row],[D2]],".",Tabela813[[#This Row],[D3]],".",Tabela813[[#This Row],[T]],".",Tabela813[[#This Row],[D4]]),"")</f>
        <v>7.6.3.1.50.0.3.00</v>
      </c>
      <c r="L2358" s="23" t="s">
        <v>2682</v>
      </c>
      <c r="M2358" s="20" t="str">
        <f t="shared" si="46"/>
        <v>A</v>
      </c>
      <c r="N2358" s="20">
        <f>IF(VALUE(Tabela813[[#This Row],[RED]]) &gt; 0,1,0) + IF(VALUE(J2358)&gt;0,8,IF(VALUE(I2358)&gt;0,7,IF(VALUE(H2358)&gt;0,6,IF(VALUE(G2358)&gt;0,5,IF(VALUE(F2358)&gt;0,4,IF(VALUE(E2358)&gt;0,3,IF(VALUE(D2358)&gt;0,2,1)))))))</f>
        <v>7</v>
      </c>
      <c r="O2358" s="22" t="s">
        <v>55</v>
      </c>
      <c r="P2358" s="1" t="s">
        <v>302</v>
      </c>
      <c r="Q2358" s="1"/>
      <c r="R2358" s="39"/>
      <c r="S2358" s="154" t="s">
        <v>158</v>
      </c>
      <c r="T2358" s="7" t="str">
        <f>Tabela813[[#This Row],[NR]]&amp;" - "&amp;Tabela813[[#This Row],[Especificação]]</f>
        <v>7.6.3.1.50.0.3.00 - Serviços Hospitalares - Dívida Ativa - Intra OFSS</v>
      </c>
    </row>
    <row r="2359" spans="1:20" ht="30" x14ac:dyDescent="0.25">
      <c r="A2359" s="179"/>
      <c r="B2359" s="51"/>
      <c r="C2359" s="22" t="s">
        <v>1544</v>
      </c>
      <c r="D2359" s="22" t="s">
        <v>1542</v>
      </c>
      <c r="E2359" s="22" t="s">
        <v>1538</v>
      </c>
      <c r="F2359" s="22" t="s">
        <v>1537</v>
      </c>
      <c r="G2359" s="22" t="s">
        <v>1570</v>
      </c>
      <c r="H2359" s="22" t="s">
        <v>1540</v>
      </c>
      <c r="I2359" s="22" t="s">
        <v>1547</v>
      </c>
      <c r="J2359" s="22" t="s">
        <v>1543</v>
      </c>
      <c r="K2359" s="20" t="str">
        <f>IF(Tabela813[[#This Row],[C]]&lt;&gt;"",IF(Tabela813[[#This Row],[RED]]&lt;&gt;"",(Tabela813[[#This Row],[RED]] &amp; "."),"") &amp; CONCATENATE(Tabela813[[#This Row],[C]],".",Tabela813[[#This Row],[O]],".",Tabela813[[#This Row],[E]],".",Tabela813[[#This Row],[D1]],".",Tabela813[[#This Row],[D2]],".",Tabela813[[#This Row],[D3]],".",Tabela813[[#This Row],[T]],".",Tabela813[[#This Row],[D4]]),"")</f>
        <v>7.6.3.1.50.0.4.00</v>
      </c>
      <c r="L2359" s="23" t="s">
        <v>2683</v>
      </c>
      <c r="M2359" s="20" t="str">
        <f t="shared" si="46"/>
        <v>A</v>
      </c>
      <c r="N2359" s="20">
        <f>IF(VALUE(Tabela813[[#This Row],[RED]]) &gt; 0,1,0) + IF(VALUE(J2359)&gt;0,8,IF(VALUE(I2359)&gt;0,7,IF(VALUE(H2359)&gt;0,6,IF(VALUE(G2359)&gt;0,5,IF(VALUE(F2359)&gt;0,4,IF(VALUE(E2359)&gt;0,3,IF(VALUE(D2359)&gt;0,2,1)))))))</f>
        <v>7</v>
      </c>
      <c r="O2359" s="22" t="s">
        <v>55</v>
      </c>
      <c r="P2359" s="1" t="s">
        <v>302</v>
      </c>
      <c r="Q2359" s="1"/>
      <c r="R2359" s="39"/>
      <c r="S2359" s="154" t="s">
        <v>158</v>
      </c>
      <c r="T2359" s="7" t="str">
        <f>Tabela813[[#This Row],[NR]]&amp;" - "&amp;Tabela813[[#This Row],[Especificação]]</f>
        <v>7.6.3.1.50.0.4.00 - Serviços Hospitalares - Dívida Ativa - Multas e Juros de Mora da Dívida Ativa - Intra OFSS</v>
      </c>
    </row>
    <row r="2360" spans="1:20" ht="30" x14ac:dyDescent="0.25">
      <c r="A2360" s="179"/>
      <c r="B2360" s="51"/>
      <c r="C2360" s="22" t="s">
        <v>1544</v>
      </c>
      <c r="D2360" s="22" t="s">
        <v>1542</v>
      </c>
      <c r="E2360" s="22" t="s">
        <v>1538</v>
      </c>
      <c r="F2360" s="22" t="s">
        <v>1537</v>
      </c>
      <c r="G2360" s="22" t="s">
        <v>1570</v>
      </c>
      <c r="H2360" s="22" t="s">
        <v>1540</v>
      </c>
      <c r="I2360" s="22" t="s">
        <v>1548</v>
      </c>
      <c r="J2360" s="22" t="s">
        <v>1543</v>
      </c>
      <c r="K2360" s="20" t="str">
        <f>IF(Tabela813[[#This Row],[C]]&lt;&gt;"",IF(Tabela813[[#This Row],[RED]]&lt;&gt;"",(Tabela813[[#This Row],[RED]] &amp; "."),"") &amp; CONCATENATE(Tabela813[[#This Row],[C]],".",Tabela813[[#This Row],[O]],".",Tabela813[[#This Row],[E]],".",Tabela813[[#This Row],[D1]],".",Tabela813[[#This Row],[D2]],".",Tabela813[[#This Row],[D3]],".",Tabela813[[#This Row],[T]],".",Tabela813[[#This Row],[D4]]),"")</f>
        <v>7.6.3.1.50.0.5.00</v>
      </c>
      <c r="L2360" s="23" t="s">
        <v>2684</v>
      </c>
      <c r="M2360" s="20" t="str">
        <f t="shared" si="46"/>
        <v>A</v>
      </c>
      <c r="N2360" s="20">
        <f>IF(VALUE(Tabela813[[#This Row],[RED]]) &gt; 0,1,0) + IF(VALUE(J2360)&gt;0,8,IF(VALUE(I2360)&gt;0,7,IF(VALUE(H2360)&gt;0,6,IF(VALUE(G2360)&gt;0,5,IF(VALUE(F2360)&gt;0,4,IF(VALUE(E2360)&gt;0,3,IF(VALUE(D2360)&gt;0,2,1)))))))</f>
        <v>7</v>
      </c>
      <c r="O2360" s="22" t="s">
        <v>55</v>
      </c>
      <c r="P2360" s="1" t="s">
        <v>302</v>
      </c>
      <c r="Q2360" s="1"/>
      <c r="R2360" s="39"/>
      <c r="S2360" s="154" t="s">
        <v>158</v>
      </c>
      <c r="T2360" s="7" t="str">
        <f>Tabela813[[#This Row],[NR]]&amp;" - "&amp;Tabela813[[#This Row],[Especificação]]</f>
        <v>7.6.3.1.50.0.5.00 - Serviços Hospitalares - Multas - Intra OFSS</v>
      </c>
    </row>
    <row r="2361" spans="1:20" ht="30" x14ac:dyDescent="0.25">
      <c r="A2361" s="179"/>
      <c r="B2361" s="51"/>
      <c r="C2361" s="22" t="s">
        <v>1544</v>
      </c>
      <c r="D2361" s="22" t="s">
        <v>1542</v>
      </c>
      <c r="E2361" s="22" t="s">
        <v>1538</v>
      </c>
      <c r="F2361" s="22" t="s">
        <v>1537</v>
      </c>
      <c r="G2361" s="22" t="s">
        <v>1570</v>
      </c>
      <c r="H2361" s="22" t="s">
        <v>1540</v>
      </c>
      <c r="I2361" s="22" t="s">
        <v>1542</v>
      </c>
      <c r="J2361" s="22" t="s">
        <v>1543</v>
      </c>
      <c r="K2361" s="20" t="str">
        <f>IF(Tabela813[[#This Row],[C]]&lt;&gt;"",IF(Tabela813[[#This Row],[RED]]&lt;&gt;"",(Tabela813[[#This Row],[RED]] &amp; "."),"") &amp; CONCATENATE(Tabela813[[#This Row],[C]],".",Tabela813[[#This Row],[O]],".",Tabela813[[#This Row],[E]],".",Tabela813[[#This Row],[D1]],".",Tabela813[[#This Row],[D2]],".",Tabela813[[#This Row],[D3]],".",Tabela813[[#This Row],[T]],".",Tabela813[[#This Row],[D4]]),"")</f>
        <v>7.6.3.1.50.0.6.00</v>
      </c>
      <c r="L2361" s="23" t="s">
        <v>2685</v>
      </c>
      <c r="M2361" s="20" t="str">
        <f t="shared" si="46"/>
        <v>A</v>
      </c>
      <c r="N2361" s="20">
        <f>IF(VALUE(Tabela813[[#This Row],[RED]]) &gt; 0,1,0) + IF(VALUE(J2361)&gt;0,8,IF(VALUE(I2361)&gt;0,7,IF(VALUE(H2361)&gt;0,6,IF(VALUE(G2361)&gt;0,5,IF(VALUE(F2361)&gt;0,4,IF(VALUE(E2361)&gt;0,3,IF(VALUE(D2361)&gt;0,2,1)))))))</f>
        <v>7</v>
      </c>
      <c r="O2361" s="22" t="s">
        <v>55</v>
      </c>
      <c r="P2361" s="1" t="s">
        <v>302</v>
      </c>
      <c r="Q2361" s="1"/>
      <c r="R2361" s="39"/>
      <c r="S2361" s="154" t="s">
        <v>158</v>
      </c>
      <c r="T2361" s="7" t="str">
        <f>Tabela813[[#This Row],[NR]]&amp;" - "&amp;Tabela813[[#This Row],[Especificação]]</f>
        <v>7.6.3.1.50.0.6.00 - Serviços Hospitalares - Juros de Mora - Intra OFSS</v>
      </c>
    </row>
    <row r="2362" spans="1:20" ht="30" x14ac:dyDescent="0.25">
      <c r="A2362" s="179"/>
      <c r="B2362" s="51"/>
      <c r="C2362" s="22" t="s">
        <v>1544</v>
      </c>
      <c r="D2362" s="22" t="s">
        <v>1542</v>
      </c>
      <c r="E2362" s="22" t="s">
        <v>1538</v>
      </c>
      <c r="F2362" s="22" t="s">
        <v>1537</v>
      </c>
      <c r="G2362" s="22" t="s">
        <v>1570</v>
      </c>
      <c r="H2362" s="22" t="s">
        <v>1540</v>
      </c>
      <c r="I2362" s="22" t="s">
        <v>1544</v>
      </c>
      <c r="J2362" s="22" t="s">
        <v>1543</v>
      </c>
      <c r="K2362" s="20" t="str">
        <f>IF(Tabela813[[#This Row],[C]]&lt;&gt;"",IF(Tabela813[[#This Row],[RED]]&lt;&gt;"",(Tabela813[[#This Row],[RED]] &amp; "."),"") &amp; CONCATENATE(Tabela813[[#This Row],[C]],".",Tabela813[[#This Row],[O]],".",Tabela813[[#This Row],[E]],".",Tabela813[[#This Row],[D1]],".",Tabela813[[#This Row],[D2]],".",Tabela813[[#This Row],[D3]],".",Tabela813[[#This Row],[T]],".",Tabela813[[#This Row],[D4]]),"")</f>
        <v>7.6.3.1.50.0.7.00</v>
      </c>
      <c r="L2362" s="23" t="s">
        <v>2686</v>
      </c>
      <c r="M2362" s="20" t="str">
        <f t="shared" si="46"/>
        <v>A</v>
      </c>
      <c r="N2362" s="20">
        <f>IF(VALUE(Tabela813[[#This Row],[RED]]) &gt; 0,1,0) + IF(VALUE(J2362)&gt;0,8,IF(VALUE(I2362)&gt;0,7,IF(VALUE(H2362)&gt;0,6,IF(VALUE(G2362)&gt;0,5,IF(VALUE(F2362)&gt;0,4,IF(VALUE(E2362)&gt;0,3,IF(VALUE(D2362)&gt;0,2,1)))))))</f>
        <v>7</v>
      </c>
      <c r="O2362" s="22" t="s">
        <v>55</v>
      </c>
      <c r="P2362" s="1" t="s">
        <v>302</v>
      </c>
      <c r="Q2362" s="1"/>
      <c r="R2362" s="39"/>
      <c r="S2362" s="154" t="s">
        <v>158</v>
      </c>
      <c r="T2362" s="7" t="str">
        <f>Tabela813[[#This Row],[NR]]&amp;" - "&amp;Tabela813[[#This Row],[Especificação]]</f>
        <v>7.6.3.1.50.0.7.00 - Serviços Hospitalares - Dívida Ativa - Multas da Dívida Ativa - Intra OFSS</v>
      </c>
    </row>
    <row r="2363" spans="1:20" ht="30" x14ac:dyDescent="0.25">
      <c r="A2363" s="179"/>
      <c r="B2363" s="51"/>
      <c r="C2363" s="22" t="s">
        <v>1544</v>
      </c>
      <c r="D2363" s="22" t="s">
        <v>1542</v>
      </c>
      <c r="E2363" s="22" t="s">
        <v>1538</v>
      </c>
      <c r="F2363" s="22" t="s">
        <v>1537</v>
      </c>
      <c r="G2363" s="22" t="s">
        <v>1570</v>
      </c>
      <c r="H2363" s="22" t="s">
        <v>1540</v>
      </c>
      <c r="I2363" s="22" t="s">
        <v>1545</v>
      </c>
      <c r="J2363" s="22" t="s">
        <v>1543</v>
      </c>
      <c r="K2363" s="20" t="str">
        <f>IF(Tabela813[[#This Row],[C]]&lt;&gt;"",IF(Tabela813[[#This Row],[RED]]&lt;&gt;"",(Tabela813[[#This Row],[RED]] &amp; "."),"") &amp; CONCATENATE(Tabela813[[#This Row],[C]],".",Tabela813[[#This Row],[O]],".",Tabela813[[#This Row],[E]],".",Tabela813[[#This Row],[D1]],".",Tabela813[[#This Row],[D2]],".",Tabela813[[#This Row],[D3]],".",Tabela813[[#This Row],[T]],".",Tabela813[[#This Row],[D4]]),"")</f>
        <v>7.6.3.1.50.0.8.00</v>
      </c>
      <c r="L2363" s="23" t="s">
        <v>2687</v>
      </c>
      <c r="M2363" s="20" t="str">
        <f t="shared" si="46"/>
        <v>A</v>
      </c>
      <c r="N2363" s="20">
        <f>IF(VALUE(Tabela813[[#This Row],[RED]]) &gt; 0,1,0) + IF(VALUE(J2363)&gt;0,8,IF(VALUE(I2363)&gt;0,7,IF(VALUE(H2363)&gt;0,6,IF(VALUE(G2363)&gt;0,5,IF(VALUE(F2363)&gt;0,4,IF(VALUE(E2363)&gt;0,3,IF(VALUE(D2363)&gt;0,2,1)))))))</f>
        <v>7</v>
      </c>
      <c r="O2363" s="22" t="s">
        <v>55</v>
      </c>
      <c r="P2363" s="1" t="s">
        <v>302</v>
      </c>
      <c r="Q2363" s="1"/>
      <c r="R2363" s="39"/>
      <c r="S2363" s="154" t="s">
        <v>158</v>
      </c>
      <c r="T2363" s="7" t="str">
        <f>Tabela813[[#This Row],[NR]]&amp;" - "&amp;Tabela813[[#This Row],[Especificação]]</f>
        <v>7.6.3.1.50.0.8.00 - Serviços Hospitalares - Juros de Mora da Dívida Ativa - Intra OFSS</v>
      </c>
    </row>
    <row r="2364" spans="1:20" ht="30" x14ac:dyDescent="0.25">
      <c r="A2364" s="179"/>
      <c r="B2364" s="51"/>
      <c r="C2364" s="22" t="s">
        <v>1544</v>
      </c>
      <c r="D2364" s="22" t="s">
        <v>1542</v>
      </c>
      <c r="E2364" s="22" t="s">
        <v>1538</v>
      </c>
      <c r="F2364" s="22" t="s">
        <v>1537</v>
      </c>
      <c r="G2364" s="22" t="s">
        <v>1575</v>
      </c>
      <c r="H2364" s="22" t="s">
        <v>1540</v>
      </c>
      <c r="I2364" s="22" t="s">
        <v>1540</v>
      </c>
      <c r="J2364" s="22" t="s">
        <v>1543</v>
      </c>
      <c r="K2364" s="20" t="str">
        <f>IF(Tabela813[[#This Row],[C]]&lt;&gt;"",IF(Tabela813[[#This Row],[RED]]&lt;&gt;"",(Tabela813[[#This Row],[RED]] &amp; "."),"") &amp; CONCATENATE(Tabela813[[#This Row],[C]],".",Tabela813[[#This Row],[O]],".",Tabela813[[#This Row],[E]],".",Tabela813[[#This Row],[D1]],".",Tabela813[[#This Row],[D2]],".",Tabela813[[#This Row],[D3]],".",Tabela813[[#This Row],[T]],".",Tabela813[[#This Row],[D4]]),"")</f>
        <v>7.6.3.1.51.0.0.00</v>
      </c>
      <c r="L2364" s="23" t="s">
        <v>2688</v>
      </c>
      <c r="M2364" s="20" t="str">
        <f t="shared" si="46"/>
        <v>S</v>
      </c>
      <c r="N2364" s="20">
        <f>IF(VALUE(Tabela813[[#This Row],[RED]]) &gt; 0,1,0) + IF(VALUE(J2364)&gt;0,8,IF(VALUE(I2364)&gt;0,7,IF(VALUE(H2364)&gt;0,6,IF(VALUE(G2364)&gt;0,5,IF(VALUE(F2364)&gt;0,4,IF(VALUE(E2364)&gt;0,3,IF(VALUE(D2364)&gt;0,2,1)))))))</f>
        <v>5</v>
      </c>
      <c r="O2364" s="22" t="s">
        <v>55</v>
      </c>
      <c r="P2364" s="1" t="s">
        <v>304</v>
      </c>
      <c r="Q2364" s="1"/>
      <c r="R2364" s="39"/>
      <c r="S2364" s="154" t="s">
        <v>158</v>
      </c>
      <c r="T2364" s="7" t="str">
        <f>Tabela813[[#This Row],[NR]]&amp;" - "&amp;Tabela813[[#This Row],[Especificação]]</f>
        <v>7.6.3.1.51.0.0.00 - Serviços de Registro, Análise e Controle da Saúde - Intra OFSS</v>
      </c>
    </row>
    <row r="2365" spans="1:20" ht="30" x14ac:dyDescent="0.25">
      <c r="A2365" s="179"/>
      <c r="B2365" s="51"/>
      <c r="C2365" s="22" t="s">
        <v>1544</v>
      </c>
      <c r="D2365" s="22" t="s">
        <v>1542</v>
      </c>
      <c r="E2365" s="22" t="s">
        <v>1538</v>
      </c>
      <c r="F2365" s="22" t="s">
        <v>1537</v>
      </c>
      <c r="G2365" s="22" t="s">
        <v>1575</v>
      </c>
      <c r="H2365" s="22" t="s">
        <v>1540</v>
      </c>
      <c r="I2365" s="22" t="s">
        <v>1537</v>
      </c>
      <c r="J2365" s="22" t="s">
        <v>1543</v>
      </c>
      <c r="K2365" s="20" t="str">
        <f>IF(Tabela813[[#This Row],[C]]&lt;&gt;"",IF(Tabela813[[#This Row],[RED]]&lt;&gt;"",(Tabela813[[#This Row],[RED]] &amp; "."),"") &amp; CONCATENATE(Tabela813[[#This Row],[C]],".",Tabela813[[#This Row],[O]],".",Tabela813[[#This Row],[E]],".",Tabela813[[#This Row],[D1]],".",Tabela813[[#This Row],[D2]],".",Tabela813[[#This Row],[D3]],".",Tabela813[[#This Row],[T]],".",Tabela813[[#This Row],[D4]]),"")</f>
        <v>7.6.3.1.51.0.1.00</v>
      </c>
      <c r="L2365" s="23" t="s">
        <v>2689</v>
      </c>
      <c r="M2365" s="20" t="str">
        <f t="shared" si="46"/>
        <v>A</v>
      </c>
      <c r="N2365" s="20">
        <f>IF(VALUE(Tabela813[[#This Row],[RED]]) &gt; 0,1,0) + IF(VALUE(J2365)&gt;0,8,IF(VALUE(I2365)&gt;0,7,IF(VALUE(H2365)&gt;0,6,IF(VALUE(G2365)&gt;0,5,IF(VALUE(F2365)&gt;0,4,IF(VALUE(E2365)&gt;0,3,IF(VALUE(D2365)&gt;0,2,1)))))))</f>
        <v>7</v>
      </c>
      <c r="O2365" s="22" t="s">
        <v>55</v>
      </c>
      <c r="P2365" s="1" t="s">
        <v>304</v>
      </c>
      <c r="Q2365" s="1"/>
      <c r="R2365" s="39"/>
      <c r="S2365" s="154" t="s">
        <v>158</v>
      </c>
      <c r="T2365" s="7" t="str">
        <f>Tabela813[[#This Row],[NR]]&amp;" - "&amp;Tabela813[[#This Row],[Especificação]]</f>
        <v>7.6.3.1.51.0.1.00 - Serviços de Registro, Análise e Controle da Saúde - Principal - Intra OFSS</v>
      </c>
    </row>
    <row r="2366" spans="1:20" ht="30" x14ac:dyDescent="0.25">
      <c r="A2366" s="179"/>
      <c r="B2366" s="51"/>
      <c r="C2366" s="22" t="s">
        <v>1544</v>
      </c>
      <c r="D2366" s="22" t="s">
        <v>1542</v>
      </c>
      <c r="E2366" s="22" t="s">
        <v>1538</v>
      </c>
      <c r="F2366" s="22" t="s">
        <v>1537</v>
      </c>
      <c r="G2366" s="22" t="s">
        <v>1575</v>
      </c>
      <c r="H2366" s="22" t="s">
        <v>1540</v>
      </c>
      <c r="I2366" s="22" t="s">
        <v>1546</v>
      </c>
      <c r="J2366" s="22" t="s">
        <v>1543</v>
      </c>
      <c r="K2366" s="20" t="str">
        <f>IF(Tabela813[[#This Row],[C]]&lt;&gt;"",IF(Tabela813[[#This Row],[RED]]&lt;&gt;"",(Tabela813[[#This Row],[RED]] &amp; "."),"") &amp; CONCATENATE(Tabela813[[#This Row],[C]],".",Tabela813[[#This Row],[O]],".",Tabela813[[#This Row],[E]],".",Tabela813[[#This Row],[D1]],".",Tabela813[[#This Row],[D2]],".",Tabela813[[#This Row],[D3]],".",Tabela813[[#This Row],[T]],".",Tabela813[[#This Row],[D4]]),"")</f>
        <v>7.6.3.1.51.0.2.00</v>
      </c>
      <c r="L2366" s="23" t="s">
        <v>2690</v>
      </c>
      <c r="M2366" s="20" t="str">
        <f t="shared" si="46"/>
        <v>A</v>
      </c>
      <c r="N2366" s="20">
        <f>IF(VALUE(Tabela813[[#This Row],[RED]]) &gt; 0,1,0) + IF(VALUE(J2366)&gt;0,8,IF(VALUE(I2366)&gt;0,7,IF(VALUE(H2366)&gt;0,6,IF(VALUE(G2366)&gt;0,5,IF(VALUE(F2366)&gt;0,4,IF(VALUE(E2366)&gt;0,3,IF(VALUE(D2366)&gt;0,2,1)))))))</f>
        <v>7</v>
      </c>
      <c r="O2366" s="22" t="s">
        <v>55</v>
      </c>
      <c r="P2366" s="1" t="s">
        <v>304</v>
      </c>
      <c r="Q2366" s="1"/>
      <c r="R2366" s="39"/>
      <c r="S2366" s="154" t="s">
        <v>158</v>
      </c>
      <c r="T2366" s="7" t="str">
        <f>Tabela813[[#This Row],[NR]]&amp;" - "&amp;Tabela813[[#This Row],[Especificação]]</f>
        <v>7.6.3.1.51.0.2.00 - Serviços de Registro, Análise e Controle da Saúde - Multas e Juros de Mora - Intra OFSS</v>
      </c>
    </row>
    <row r="2367" spans="1:20" ht="30" x14ac:dyDescent="0.25">
      <c r="A2367" s="179"/>
      <c r="B2367" s="51"/>
      <c r="C2367" s="22" t="s">
        <v>1544</v>
      </c>
      <c r="D2367" s="22" t="s">
        <v>1542</v>
      </c>
      <c r="E2367" s="22" t="s">
        <v>1538</v>
      </c>
      <c r="F2367" s="22" t="s">
        <v>1537</v>
      </c>
      <c r="G2367" s="22" t="s">
        <v>1575</v>
      </c>
      <c r="H2367" s="22" t="s">
        <v>1540</v>
      </c>
      <c r="I2367" s="22" t="s">
        <v>1538</v>
      </c>
      <c r="J2367" s="22" t="s">
        <v>1543</v>
      </c>
      <c r="K2367" s="20" t="str">
        <f>IF(Tabela813[[#This Row],[C]]&lt;&gt;"",IF(Tabela813[[#This Row],[RED]]&lt;&gt;"",(Tabela813[[#This Row],[RED]] &amp; "."),"") &amp; CONCATENATE(Tabela813[[#This Row],[C]],".",Tabela813[[#This Row],[O]],".",Tabela813[[#This Row],[E]],".",Tabela813[[#This Row],[D1]],".",Tabela813[[#This Row],[D2]],".",Tabela813[[#This Row],[D3]],".",Tabela813[[#This Row],[T]],".",Tabela813[[#This Row],[D4]]),"")</f>
        <v>7.6.3.1.51.0.3.00</v>
      </c>
      <c r="L2367" s="23" t="s">
        <v>2691</v>
      </c>
      <c r="M2367" s="20" t="str">
        <f t="shared" si="46"/>
        <v>A</v>
      </c>
      <c r="N2367" s="20">
        <f>IF(VALUE(Tabela813[[#This Row],[RED]]) &gt; 0,1,0) + IF(VALUE(J2367)&gt;0,8,IF(VALUE(I2367)&gt;0,7,IF(VALUE(H2367)&gt;0,6,IF(VALUE(G2367)&gt;0,5,IF(VALUE(F2367)&gt;0,4,IF(VALUE(E2367)&gt;0,3,IF(VALUE(D2367)&gt;0,2,1)))))))</f>
        <v>7</v>
      </c>
      <c r="O2367" s="22" t="s">
        <v>55</v>
      </c>
      <c r="P2367" s="1" t="s">
        <v>304</v>
      </c>
      <c r="Q2367" s="1"/>
      <c r="R2367" s="39"/>
      <c r="S2367" s="154" t="s">
        <v>158</v>
      </c>
      <c r="T2367" s="7" t="str">
        <f>Tabela813[[#This Row],[NR]]&amp;" - "&amp;Tabela813[[#This Row],[Especificação]]</f>
        <v>7.6.3.1.51.0.3.00 - Serviços de Registro, Análise e Controle da Saúde - Dívida Ativa - Intra OFSS</v>
      </c>
    </row>
    <row r="2368" spans="1:20" ht="30" x14ac:dyDescent="0.25">
      <c r="A2368" s="179"/>
      <c r="B2368" s="51"/>
      <c r="C2368" s="22" t="s">
        <v>1544</v>
      </c>
      <c r="D2368" s="22" t="s">
        <v>1542</v>
      </c>
      <c r="E2368" s="22" t="s">
        <v>1538</v>
      </c>
      <c r="F2368" s="22" t="s">
        <v>1537</v>
      </c>
      <c r="G2368" s="22" t="s">
        <v>1575</v>
      </c>
      <c r="H2368" s="22" t="s">
        <v>1540</v>
      </c>
      <c r="I2368" s="22" t="s">
        <v>1547</v>
      </c>
      <c r="J2368" s="22" t="s">
        <v>1543</v>
      </c>
      <c r="K2368" s="20" t="str">
        <f>IF(Tabela813[[#This Row],[C]]&lt;&gt;"",IF(Tabela813[[#This Row],[RED]]&lt;&gt;"",(Tabela813[[#This Row],[RED]] &amp; "."),"") &amp; CONCATENATE(Tabela813[[#This Row],[C]],".",Tabela813[[#This Row],[O]],".",Tabela813[[#This Row],[E]],".",Tabela813[[#This Row],[D1]],".",Tabela813[[#This Row],[D2]],".",Tabela813[[#This Row],[D3]],".",Tabela813[[#This Row],[T]],".",Tabela813[[#This Row],[D4]]),"")</f>
        <v>7.6.3.1.51.0.4.00</v>
      </c>
      <c r="L2368" s="23" t="s">
        <v>2692</v>
      </c>
      <c r="M2368" s="20" t="str">
        <f t="shared" si="46"/>
        <v>A</v>
      </c>
      <c r="N2368" s="20">
        <f>IF(VALUE(Tabela813[[#This Row],[RED]]) &gt; 0,1,0) + IF(VALUE(J2368)&gt;0,8,IF(VALUE(I2368)&gt;0,7,IF(VALUE(H2368)&gt;0,6,IF(VALUE(G2368)&gt;0,5,IF(VALUE(F2368)&gt;0,4,IF(VALUE(E2368)&gt;0,3,IF(VALUE(D2368)&gt;0,2,1)))))))</f>
        <v>7</v>
      </c>
      <c r="O2368" s="22" t="s">
        <v>55</v>
      </c>
      <c r="P2368" s="1" t="s">
        <v>304</v>
      </c>
      <c r="Q2368" s="1"/>
      <c r="R2368" s="39"/>
      <c r="S2368" s="154" t="s">
        <v>158</v>
      </c>
      <c r="T2368" s="7" t="str">
        <f>Tabela813[[#This Row],[NR]]&amp;" - "&amp;Tabela813[[#This Row],[Especificação]]</f>
        <v>7.6.3.1.51.0.4.00 - Serviços de Registro, Análise e Controle da Saúde - Dívida Ativa - Multas e Juros de Mora da Dívida Ativa - Intra OFSS</v>
      </c>
    </row>
    <row r="2369" spans="1:20" ht="30" x14ac:dyDescent="0.25">
      <c r="A2369" s="179"/>
      <c r="B2369" s="51"/>
      <c r="C2369" s="22" t="s">
        <v>1544</v>
      </c>
      <c r="D2369" s="22" t="s">
        <v>1542</v>
      </c>
      <c r="E2369" s="22" t="s">
        <v>1538</v>
      </c>
      <c r="F2369" s="22" t="s">
        <v>1537</v>
      </c>
      <c r="G2369" s="22" t="s">
        <v>1575</v>
      </c>
      <c r="H2369" s="22" t="s">
        <v>1540</v>
      </c>
      <c r="I2369" s="22" t="s">
        <v>1548</v>
      </c>
      <c r="J2369" s="22" t="s">
        <v>1543</v>
      </c>
      <c r="K2369" s="20" t="str">
        <f>IF(Tabela813[[#This Row],[C]]&lt;&gt;"",IF(Tabela813[[#This Row],[RED]]&lt;&gt;"",(Tabela813[[#This Row],[RED]] &amp; "."),"") &amp; CONCATENATE(Tabela813[[#This Row],[C]],".",Tabela813[[#This Row],[O]],".",Tabela813[[#This Row],[E]],".",Tabela813[[#This Row],[D1]],".",Tabela813[[#This Row],[D2]],".",Tabela813[[#This Row],[D3]],".",Tabela813[[#This Row],[T]],".",Tabela813[[#This Row],[D4]]),"")</f>
        <v>7.6.3.1.51.0.5.00</v>
      </c>
      <c r="L2369" s="23" t="s">
        <v>2693</v>
      </c>
      <c r="M2369" s="20" t="str">
        <f t="shared" si="46"/>
        <v>A</v>
      </c>
      <c r="N2369" s="20">
        <f>IF(VALUE(Tabela813[[#This Row],[RED]]) &gt; 0,1,0) + IF(VALUE(J2369)&gt;0,8,IF(VALUE(I2369)&gt;0,7,IF(VALUE(H2369)&gt;0,6,IF(VALUE(G2369)&gt;0,5,IF(VALUE(F2369)&gt;0,4,IF(VALUE(E2369)&gt;0,3,IF(VALUE(D2369)&gt;0,2,1)))))))</f>
        <v>7</v>
      </c>
      <c r="O2369" s="22" t="s">
        <v>55</v>
      </c>
      <c r="P2369" s="1" t="s">
        <v>304</v>
      </c>
      <c r="Q2369" s="1"/>
      <c r="R2369" s="39"/>
      <c r="S2369" s="154" t="s">
        <v>158</v>
      </c>
      <c r="T2369" s="7" t="str">
        <f>Tabela813[[#This Row],[NR]]&amp;" - "&amp;Tabela813[[#This Row],[Especificação]]</f>
        <v>7.6.3.1.51.0.5.00 - Serviços de Registro, Análise e Controle da Saúde - Multas - Intra OFSS</v>
      </c>
    </row>
    <row r="2370" spans="1:20" ht="30" x14ac:dyDescent="0.25">
      <c r="A2370" s="179"/>
      <c r="B2370" s="51"/>
      <c r="C2370" s="22" t="s">
        <v>1544</v>
      </c>
      <c r="D2370" s="22" t="s">
        <v>1542</v>
      </c>
      <c r="E2370" s="22" t="s">
        <v>1538</v>
      </c>
      <c r="F2370" s="22" t="s">
        <v>1537</v>
      </c>
      <c r="G2370" s="22" t="s">
        <v>1575</v>
      </c>
      <c r="H2370" s="22" t="s">
        <v>1540</v>
      </c>
      <c r="I2370" s="22" t="s">
        <v>1542</v>
      </c>
      <c r="J2370" s="22" t="s">
        <v>1543</v>
      </c>
      <c r="K2370" s="20" t="str">
        <f>IF(Tabela813[[#This Row],[C]]&lt;&gt;"",IF(Tabela813[[#This Row],[RED]]&lt;&gt;"",(Tabela813[[#This Row],[RED]] &amp; "."),"") &amp; CONCATENATE(Tabela813[[#This Row],[C]],".",Tabela813[[#This Row],[O]],".",Tabela813[[#This Row],[E]],".",Tabela813[[#This Row],[D1]],".",Tabela813[[#This Row],[D2]],".",Tabela813[[#This Row],[D3]],".",Tabela813[[#This Row],[T]],".",Tabela813[[#This Row],[D4]]),"")</f>
        <v>7.6.3.1.51.0.6.00</v>
      </c>
      <c r="L2370" s="23" t="s">
        <v>2694</v>
      </c>
      <c r="M2370" s="20" t="str">
        <f t="shared" si="46"/>
        <v>A</v>
      </c>
      <c r="N2370" s="20">
        <f>IF(VALUE(Tabela813[[#This Row],[RED]]) &gt; 0,1,0) + IF(VALUE(J2370)&gt;0,8,IF(VALUE(I2370)&gt;0,7,IF(VALUE(H2370)&gt;0,6,IF(VALUE(G2370)&gt;0,5,IF(VALUE(F2370)&gt;0,4,IF(VALUE(E2370)&gt;0,3,IF(VALUE(D2370)&gt;0,2,1)))))))</f>
        <v>7</v>
      </c>
      <c r="O2370" s="22" t="s">
        <v>55</v>
      </c>
      <c r="P2370" s="1" t="s">
        <v>304</v>
      </c>
      <c r="Q2370" s="1"/>
      <c r="R2370" s="39"/>
      <c r="S2370" s="154" t="s">
        <v>158</v>
      </c>
      <c r="T2370" s="7" t="str">
        <f>Tabela813[[#This Row],[NR]]&amp;" - "&amp;Tabela813[[#This Row],[Especificação]]</f>
        <v>7.6.3.1.51.0.6.00 - Serviços de Registro, Análise e Controle da Saúde - Juros de Mora - Intra OFSS</v>
      </c>
    </row>
    <row r="2371" spans="1:20" ht="30" x14ac:dyDescent="0.25">
      <c r="A2371" s="179"/>
      <c r="B2371" s="51"/>
      <c r="C2371" s="22" t="s">
        <v>1544</v>
      </c>
      <c r="D2371" s="22" t="s">
        <v>1542</v>
      </c>
      <c r="E2371" s="22" t="s">
        <v>1538</v>
      </c>
      <c r="F2371" s="22" t="s">
        <v>1537</v>
      </c>
      <c r="G2371" s="22" t="s">
        <v>1575</v>
      </c>
      <c r="H2371" s="22" t="s">
        <v>1540</v>
      </c>
      <c r="I2371" s="22" t="s">
        <v>1544</v>
      </c>
      <c r="J2371" s="22" t="s">
        <v>1543</v>
      </c>
      <c r="K2371" s="20" t="str">
        <f>IF(Tabela813[[#This Row],[C]]&lt;&gt;"",IF(Tabela813[[#This Row],[RED]]&lt;&gt;"",(Tabela813[[#This Row],[RED]] &amp; "."),"") &amp; CONCATENATE(Tabela813[[#This Row],[C]],".",Tabela813[[#This Row],[O]],".",Tabela813[[#This Row],[E]],".",Tabela813[[#This Row],[D1]],".",Tabela813[[#This Row],[D2]],".",Tabela813[[#This Row],[D3]],".",Tabela813[[#This Row],[T]],".",Tabela813[[#This Row],[D4]]),"")</f>
        <v>7.6.3.1.51.0.7.00</v>
      </c>
      <c r="L2371" s="23" t="s">
        <v>2695</v>
      </c>
      <c r="M2371" s="20" t="str">
        <f t="shared" si="46"/>
        <v>A</v>
      </c>
      <c r="N2371" s="20">
        <f>IF(VALUE(Tabela813[[#This Row],[RED]]) &gt; 0,1,0) + IF(VALUE(J2371)&gt;0,8,IF(VALUE(I2371)&gt;0,7,IF(VALUE(H2371)&gt;0,6,IF(VALUE(G2371)&gt;0,5,IF(VALUE(F2371)&gt;0,4,IF(VALUE(E2371)&gt;0,3,IF(VALUE(D2371)&gt;0,2,1)))))))</f>
        <v>7</v>
      </c>
      <c r="O2371" s="22" t="s">
        <v>55</v>
      </c>
      <c r="P2371" s="1" t="s">
        <v>304</v>
      </c>
      <c r="Q2371" s="1"/>
      <c r="R2371" s="39"/>
      <c r="S2371" s="154" t="s">
        <v>158</v>
      </c>
      <c r="T2371" s="7" t="str">
        <f>Tabela813[[#This Row],[NR]]&amp;" - "&amp;Tabela813[[#This Row],[Especificação]]</f>
        <v>7.6.3.1.51.0.7.00 - Serviços de Registro, Análise e Controle da Saúde - Dívida Ativa - Multas da Dívida Ativa - Intra OFSS</v>
      </c>
    </row>
    <row r="2372" spans="1:20" ht="30" x14ac:dyDescent="0.25">
      <c r="A2372" s="179"/>
      <c r="B2372" s="51"/>
      <c r="C2372" s="22" t="s">
        <v>1544</v>
      </c>
      <c r="D2372" s="22" t="s">
        <v>1542</v>
      </c>
      <c r="E2372" s="22" t="s">
        <v>1538</v>
      </c>
      <c r="F2372" s="22" t="s">
        <v>1537</v>
      </c>
      <c r="G2372" s="22" t="s">
        <v>1575</v>
      </c>
      <c r="H2372" s="22" t="s">
        <v>1540</v>
      </c>
      <c r="I2372" s="22" t="s">
        <v>1545</v>
      </c>
      <c r="J2372" s="22" t="s">
        <v>1543</v>
      </c>
      <c r="K2372" s="20" t="str">
        <f>IF(Tabela813[[#This Row],[C]]&lt;&gt;"",IF(Tabela813[[#This Row],[RED]]&lt;&gt;"",(Tabela813[[#This Row],[RED]] &amp; "."),"") &amp; CONCATENATE(Tabela813[[#This Row],[C]],".",Tabela813[[#This Row],[O]],".",Tabela813[[#This Row],[E]],".",Tabela813[[#This Row],[D1]],".",Tabela813[[#This Row],[D2]],".",Tabela813[[#This Row],[D3]],".",Tabela813[[#This Row],[T]],".",Tabela813[[#This Row],[D4]]),"")</f>
        <v>7.6.3.1.51.0.8.00</v>
      </c>
      <c r="L2372" s="23" t="s">
        <v>2696</v>
      </c>
      <c r="M2372" s="20" t="str">
        <f t="shared" si="46"/>
        <v>A</v>
      </c>
      <c r="N2372" s="20">
        <f>IF(VALUE(Tabela813[[#This Row],[RED]]) &gt; 0,1,0) + IF(VALUE(J2372)&gt;0,8,IF(VALUE(I2372)&gt;0,7,IF(VALUE(H2372)&gt;0,6,IF(VALUE(G2372)&gt;0,5,IF(VALUE(F2372)&gt;0,4,IF(VALUE(E2372)&gt;0,3,IF(VALUE(D2372)&gt;0,2,1)))))))</f>
        <v>7</v>
      </c>
      <c r="O2372" s="22" t="s">
        <v>55</v>
      </c>
      <c r="P2372" s="1" t="s">
        <v>304</v>
      </c>
      <c r="Q2372" s="1"/>
      <c r="R2372" s="39"/>
      <c r="S2372" s="154" t="s">
        <v>158</v>
      </c>
      <c r="T2372" s="7" t="str">
        <f>Tabela813[[#This Row],[NR]]&amp;" - "&amp;Tabela813[[#This Row],[Especificação]]</f>
        <v>7.6.3.1.51.0.8.00 - Serviços de Registro, Análise e Controle da Saúde - Juros de Mora da Dívida Ativa - Intra OFSS</v>
      </c>
    </row>
    <row r="2373" spans="1:20" ht="30" x14ac:dyDescent="0.25">
      <c r="A2373" s="179"/>
      <c r="B2373" s="51"/>
      <c r="C2373" s="22" t="s">
        <v>1544</v>
      </c>
      <c r="D2373" s="22" t="s">
        <v>1542</v>
      </c>
      <c r="E2373" s="22" t="s">
        <v>1538</v>
      </c>
      <c r="F2373" s="22" t="s">
        <v>1537</v>
      </c>
      <c r="G2373" s="22" t="s">
        <v>1577</v>
      </c>
      <c r="H2373" s="22" t="s">
        <v>1540</v>
      </c>
      <c r="I2373" s="22" t="s">
        <v>1540</v>
      </c>
      <c r="J2373" s="22" t="s">
        <v>1543</v>
      </c>
      <c r="K2373" s="20" t="str">
        <f>IF(Tabela813[[#This Row],[C]]&lt;&gt;"",IF(Tabela813[[#This Row],[RED]]&lt;&gt;"",(Tabela813[[#This Row],[RED]] &amp; "."),"") &amp; CONCATENATE(Tabela813[[#This Row],[C]],".",Tabela813[[#This Row],[O]],".",Tabela813[[#This Row],[E]],".",Tabela813[[#This Row],[D1]],".",Tabela813[[#This Row],[D2]],".",Tabela813[[#This Row],[D3]],".",Tabela813[[#This Row],[T]],".",Tabela813[[#This Row],[D4]]),"")</f>
        <v>7.6.3.1.52.0.0.00</v>
      </c>
      <c r="L2373" s="23" t="s">
        <v>2697</v>
      </c>
      <c r="M2373" s="20" t="str">
        <f t="shared" si="46"/>
        <v>S</v>
      </c>
      <c r="N2373" s="20">
        <f>IF(VALUE(Tabela813[[#This Row],[RED]]) &gt; 0,1,0) + IF(VALUE(J2373)&gt;0,8,IF(VALUE(I2373)&gt;0,7,IF(VALUE(H2373)&gt;0,6,IF(VALUE(G2373)&gt;0,5,IF(VALUE(F2373)&gt;0,4,IF(VALUE(E2373)&gt;0,3,IF(VALUE(D2373)&gt;0,2,1)))))))</f>
        <v>5</v>
      </c>
      <c r="O2373" s="22" t="s">
        <v>55</v>
      </c>
      <c r="P2373" s="1" t="s">
        <v>306</v>
      </c>
      <c r="Q2373" s="1"/>
      <c r="R2373" s="39"/>
      <c r="S2373" s="154" t="s">
        <v>158</v>
      </c>
      <c r="T2373" s="7" t="str">
        <f>Tabela813[[#This Row],[NR]]&amp;" - "&amp;Tabela813[[#This Row],[Especificação]]</f>
        <v>7.6.3.1.52.0.0.00 - Serviços Radiológicos e Laboratoriais - Intra OFSS</v>
      </c>
    </row>
    <row r="2374" spans="1:20" ht="30" x14ac:dyDescent="0.25">
      <c r="A2374" s="179"/>
      <c r="B2374" s="51"/>
      <c r="C2374" s="22" t="s">
        <v>1544</v>
      </c>
      <c r="D2374" s="22" t="s">
        <v>1542</v>
      </c>
      <c r="E2374" s="22" t="s">
        <v>1538</v>
      </c>
      <c r="F2374" s="22" t="s">
        <v>1537</v>
      </c>
      <c r="G2374" s="22" t="s">
        <v>1577</v>
      </c>
      <c r="H2374" s="22" t="s">
        <v>1540</v>
      </c>
      <c r="I2374" s="22" t="s">
        <v>1537</v>
      </c>
      <c r="J2374" s="22" t="s">
        <v>1543</v>
      </c>
      <c r="K2374" s="20" t="str">
        <f>IF(Tabela813[[#This Row],[C]]&lt;&gt;"",IF(Tabela813[[#This Row],[RED]]&lt;&gt;"",(Tabela813[[#This Row],[RED]] &amp; "."),"") &amp; CONCATENATE(Tabela813[[#This Row],[C]],".",Tabela813[[#This Row],[O]],".",Tabela813[[#This Row],[E]],".",Tabela813[[#This Row],[D1]],".",Tabela813[[#This Row],[D2]],".",Tabela813[[#This Row],[D3]],".",Tabela813[[#This Row],[T]],".",Tabela813[[#This Row],[D4]]),"")</f>
        <v>7.6.3.1.52.0.1.00</v>
      </c>
      <c r="L2374" s="23" t="s">
        <v>2698</v>
      </c>
      <c r="M2374" s="20" t="str">
        <f t="shared" si="46"/>
        <v>A</v>
      </c>
      <c r="N2374" s="20">
        <f>IF(VALUE(Tabela813[[#This Row],[RED]]) &gt; 0,1,0) + IF(VALUE(J2374)&gt;0,8,IF(VALUE(I2374)&gt;0,7,IF(VALUE(H2374)&gt;0,6,IF(VALUE(G2374)&gt;0,5,IF(VALUE(F2374)&gt;0,4,IF(VALUE(E2374)&gt;0,3,IF(VALUE(D2374)&gt;0,2,1)))))))</f>
        <v>7</v>
      </c>
      <c r="O2374" s="22" t="s">
        <v>55</v>
      </c>
      <c r="P2374" s="1" t="s">
        <v>306</v>
      </c>
      <c r="Q2374" s="1"/>
      <c r="R2374" s="39"/>
      <c r="S2374" s="154" t="s">
        <v>158</v>
      </c>
      <c r="T2374" s="7" t="str">
        <f>Tabela813[[#This Row],[NR]]&amp;" - "&amp;Tabela813[[#This Row],[Especificação]]</f>
        <v>7.6.3.1.52.0.1.00 - Serviços Radiológicos e Laboratoriais - Principal - Intra OFSS</v>
      </c>
    </row>
    <row r="2375" spans="1:20" ht="30" x14ac:dyDescent="0.25">
      <c r="A2375" s="179"/>
      <c r="B2375" s="51"/>
      <c r="C2375" s="22" t="s">
        <v>1544</v>
      </c>
      <c r="D2375" s="22" t="s">
        <v>1542</v>
      </c>
      <c r="E2375" s="22" t="s">
        <v>1538</v>
      </c>
      <c r="F2375" s="22" t="s">
        <v>1537</v>
      </c>
      <c r="G2375" s="22" t="s">
        <v>1577</v>
      </c>
      <c r="H2375" s="22" t="s">
        <v>1540</v>
      </c>
      <c r="I2375" s="22" t="s">
        <v>1546</v>
      </c>
      <c r="J2375" s="22" t="s">
        <v>1543</v>
      </c>
      <c r="K2375" s="20" t="str">
        <f>IF(Tabela813[[#This Row],[C]]&lt;&gt;"",IF(Tabela813[[#This Row],[RED]]&lt;&gt;"",(Tabela813[[#This Row],[RED]] &amp; "."),"") &amp; CONCATENATE(Tabela813[[#This Row],[C]],".",Tabela813[[#This Row],[O]],".",Tabela813[[#This Row],[E]],".",Tabela813[[#This Row],[D1]],".",Tabela813[[#This Row],[D2]],".",Tabela813[[#This Row],[D3]],".",Tabela813[[#This Row],[T]],".",Tabela813[[#This Row],[D4]]),"")</f>
        <v>7.6.3.1.52.0.2.00</v>
      </c>
      <c r="L2375" s="23" t="s">
        <v>2699</v>
      </c>
      <c r="M2375" s="20" t="str">
        <f t="shared" ref="M2375:M2429" si="47">IF(N2375 &lt; N2376,"S","A")</f>
        <v>A</v>
      </c>
      <c r="N2375" s="20">
        <f>IF(VALUE(Tabela813[[#This Row],[RED]]) &gt; 0,1,0) + IF(VALUE(J2375)&gt;0,8,IF(VALUE(I2375)&gt;0,7,IF(VALUE(H2375)&gt;0,6,IF(VALUE(G2375)&gt;0,5,IF(VALUE(F2375)&gt;0,4,IF(VALUE(E2375)&gt;0,3,IF(VALUE(D2375)&gt;0,2,1)))))))</f>
        <v>7</v>
      </c>
      <c r="O2375" s="22" t="s">
        <v>55</v>
      </c>
      <c r="P2375" s="1" t="s">
        <v>306</v>
      </c>
      <c r="Q2375" s="1"/>
      <c r="R2375" s="39"/>
      <c r="S2375" s="154" t="s">
        <v>158</v>
      </c>
      <c r="T2375" s="7" t="str">
        <f>Tabela813[[#This Row],[NR]]&amp;" - "&amp;Tabela813[[#This Row],[Especificação]]</f>
        <v>7.6.3.1.52.0.2.00 - Serviços Radiológicos e Laboratoriais - Multas e Juros de Mora - Intra OFSS</v>
      </c>
    </row>
    <row r="2376" spans="1:20" ht="30" x14ac:dyDescent="0.25">
      <c r="A2376" s="179"/>
      <c r="B2376" s="51"/>
      <c r="C2376" s="22" t="s">
        <v>1544</v>
      </c>
      <c r="D2376" s="22" t="s">
        <v>1542</v>
      </c>
      <c r="E2376" s="22" t="s">
        <v>1538</v>
      </c>
      <c r="F2376" s="22" t="s">
        <v>1537</v>
      </c>
      <c r="G2376" s="22" t="s">
        <v>1577</v>
      </c>
      <c r="H2376" s="22" t="s">
        <v>1540</v>
      </c>
      <c r="I2376" s="22" t="s">
        <v>1538</v>
      </c>
      <c r="J2376" s="22" t="s">
        <v>1543</v>
      </c>
      <c r="K2376" s="20" t="str">
        <f>IF(Tabela813[[#This Row],[C]]&lt;&gt;"",IF(Tabela813[[#This Row],[RED]]&lt;&gt;"",(Tabela813[[#This Row],[RED]] &amp; "."),"") &amp; CONCATENATE(Tabela813[[#This Row],[C]],".",Tabela813[[#This Row],[O]],".",Tabela813[[#This Row],[E]],".",Tabela813[[#This Row],[D1]],".",Tabela813[[#This Row],[D2]],".",Tabela813[[#This Row],[D3]],".",Tabela813[[#This Row],[T]],".",Tabela813[[#This Row],[D4]]),"")</f>
        <v>7.6.3.1.52.0.3.00</v>
      </c>
      <c r="L2376" s="23" t="s">
        <v>2700</v>
      </c>
      <c r="M2376" s="20" t="str">
        <f t="shared" si="47"/>
        <v>A</v>
      </c>
      <c r="N2376" s="20">
        <f>IF(VALUE(Tabela813[[#This Row],[RED]]) &gt; 0,1,0) + IF(VALUE(J2376)&gt;0,8,IF(VALUE(I2376)&gt;0,7,IF(VALUE(H2376)&gt;0,6,IF(VALUE(G2376)&gt;0,5,IF(VALUE(F2376)&gt;0,4,IF(VALUE(E2376)&gt;0,3,IF(VALUE(D2376)&gt;0,2,1)))))))</f>
        <v>7</v>
      </c>
      <c r="O2376" s="22" t="s">
        <v>55</v>
      </c>
      <c r="P2376" s="1" t="s">
        <v>306</v>
      </c>
      <c r="Q2376" s="1"/>
      <c r="R2376" s="39"/>
      <c r="S2376" s="154" t="s">
        <v>158</v>
      </c>
      <c r="T2376" s="7" t="str">
        <f>Tabela813[[#This Row],[NR]]&amp;" - "&amp;Tabela813[[#This Row],[Especificação]]</f>
        <v>7.6.3.1.52.0.3.00 - Serviços Radiológicos e Laboratoriais - Dívida Ativa - Intra OFSS</v>
      </c>
    </row>
    <row r="2377" spans="1:20" ht="30" x14ac:dyDescent="0.25">
      <c r="A2377" s="179"/>
      <c r="B2377" s="51"/>
      <c r="C2377" s="22" t="s">
        <v>1544</v>
      </c>
      <c r="D2377" s="22" t="s">
        <v>1542</v>
      </c>
      <c r="E2377" s="22" t="s">
        <v>1538</v>
      </c>
      <c r="F2377" s="22" t="s">
        <v>1537</v>
      </c>
      <c r="G2377" s="22" t="s">
        <v>1577</v>
      </c>
      <c r="H2377" s="22" t="s">
        <v>1540</v>
      </c>
      <c r="I2377" s="22" t="s">
        <v>1547</v>
      </c>
      <c r="J2377" s="22" t="s">
        <v>1543</v>
      </c>
      <c r="K2377" s="20" t="str">
        <f>IF(Tabela813[[#This Row],[C]]&lt;&gt;"",IF(Tabela813[[#This Row],[RED]]&lt;&gt;"",(Tabela813[[#This Row],[RED]] &amp; "."),"") &amp; CONCATENATE(Tabela813[[#This Row],[C]],".",Tabela813[[#This Row],[O]],".",Tabela813[[#This Row],[E]],".",Tabela813[[#This Row],[D1]],".",Tabela813[[#This Row],[D2]],".",Tabela813[[#This Row],[D3]],".",Tabela813[[#This Row],[T]],".",Tabela813[[#This Row],[D4]]),"")</f>
        <v>7.6.3.1.52.0.4.00</v>
      </c>
      <c r="L2377" s="23" t="s">
        <v>2701</v>
      </c>
      <c r="M2377" s="20" t="str">
        <f t="shared" si="47"/>
        <v>A</v>
      </c>
      <c r="N2377" s="20">
        <f>IF(VALUE(Tabela813[[#This Row],[RED]]) &gt; 0,1,0) + IF(VALUE(J2377)&gt;0,8,IF(VALUE(I2377)&gt;0,7,IF(VALUE(H2377)&gt;0,6,IF(VALUE(G2377)&gt;0,5,IF(VALUE(F2377)&gt;0,4,IF(VALUE(E2377)&gt;0,3,IF(VALUE(D2377)&gt;0,2,1)))))))</f>
        <v>7</v>
      </c>
      <c r="O2377" s="22" t="s">
        <v>55</v>
      </c>
      <c r="P2377" s="1" t="s">
        <v>306</v>
      </c>
      <c r="Q2377" s="1"/>
      <c r="R2377" s="39"/>
      <c r="S2377" s="154" t="s">
        <v>158</v>
      </c>
      <c r="T2377" s="7" t="str">
        <f>Tabela813[[#This Row],[NR]]&amp;" - "&amp;Tabela813[[#This Row],[Especificação]]</f>
        <v>7.6.3.1.52.0.4.00 - Serviços Radiológicos e Laboratoriais - Dívida Ativa - Multas e Juros de Mora da Dívida Ativa - Intra OFSS</v>
      </c>
    </row>
    <row r="2378" spans="1:20" ht="30" x14ac:dyDescent="0.25">
      <c r="A2378" s="179"/>
      <c r="B2378" s="51"/>
      <c r="C2378" s="22" t="s">
        <v>1544</v>
      </c>
      <c r="D2378" s="22" t="s">
        <v>1542</v>
      </c>
      <c r="E2378" s="22" t="s">
        <v>1538</v>
      </c>
      <c r="F2378" s="22" t="s">
        <v>1537</v>
      </c>
      <c r="G2378" s="22" t="s">
        <v>1577</v>
      </c>
      <c r="H2378" s="22" t="s">
        <v>1540</v>
      </c>
      <c r="I2378" s="22" t="s">
        <v>1548</v>
      </c>
      <c r="J2378" s="22" t="s">
        <v>1543</v>
      </c>
      <c r="K2378" s="20" t="str">
        <f>IF(Tabela813[[#This Row],[C]]&lt;&gt;"",IF(Tabela813[[#This Row],[RED]]&lt;&gt;"",(Tabela813[[#This Row],[RED]] &amp; "."),"") &amp; CONCATENATE(Tabela813[[#This Row],[C]],".",Tabela813[[#This Row],[O]],".",Tabela813[[#This Row],[E]],".",Tabela813[[#This Row],[D1]],".",Tabela813[[#This Row],[D2]],".",Tabela813[[#This Row],[D3]],".",Tabela813[[#This Row],[T]],".",Tabela813[[#This Row],[D4]]),"")</f>
        <v>7.6.3.1.52.0.5.00</v>
      </c>
      <c r="L2378" s="23" t="s">
        <v>2702</v>
      </c>
      <c r="M2378" s="20" t="str">
        <f t="shared" si="47"/>
        <v>A</v>
      </c>
      <c r="N2378" s="20">
        <f>IF(VALUE(Tabela813[[#This Row],[RED]]) &gt; 0,1,0) + IF(VALUE(J2378)&gt;0,8,IF(VALUE(I2378)&gt;0,7,IF(VALUE(H2378)&gt;0,6,IF(VALUE(G2378)&gt;0,5,IF(VALUE(F2378)&gt;0,4,IF(VALUE(E2378)&gt;0,3,IF(VALUE(D2378)&gt;0,2,1)))))))</f>
        <v>7</v>
      </c>
      <c r="O2378" s="22" t="s">
        <v>55</v>
      </c>
      <c r="P2378" s="1" t="s">
        <v>306</v>
      </c>
      <c r="Q2378" s="1"/>
      <c r="R2378" s="39"/>
      <c r="S2378" s="154" t="s">
        <v>158</v>
      </c>
      <c r="T2378" s="7" t="str">
        <f>Tabela813[[#This Row],[NR]]&amp;" - "&amp;Tabela813[[#This Row],[Especificação]]</f>
        <v>7.6.3.1.52.0.5.00 - Serviços Radiológicos e Laboratoriais - Multas - Intra OFSS</v>
      </c>
    </row>
    <row r="2379" spans="1:20" ht="30" x14ac:dyDescent="0.25">
      <c r="A2379" s="179"/>
      <c r="B2379" s="51"/>
      <c r="C2379" s="22" t="s">
        <v>1544</v>
      </c>
      <c r="D2379" s="22" t="s">
        <v>1542</v>
      </c>
      <c r="E2379" s="22" t="s">
        <v>1538</v>
      </c>
      <c r="F2379" s="22" t="s">
        <v>1537</v>
      </c>
      <c r="G2379" s="22" t="s">
        <v>1577</v>
      </c>
      <c r="H2379" s="22" t="s">
        <v>1540</v>
      </c>
      <c r="I2379" s="22" t="s">
        <v>1542</v>
      </c>
      <c r="J2379" s="22" t="s">
        <v>1543</v>
      </c>
      <c r="K2379" s="20" t="str">
        <f>IF(Tabela813[[#This Row],[C]]&lt;&gt;"",IF(Tabela813[[#This Row],[RED]]&lt;&gt;"",(Tabela813[[#This Row],[RED]] &amp; "."),"") &amp; CONCATENATE(Tabela813[[#This Row],[C]],".",Tabela813[[#This Row],[O]],".",Tabela813[[#This Row],[E]],".",Tabela813[[#This Row],[D1]],".",Tabela813[[#This Row],[D2]],".",Tabela813[[#This Row],[D3]],".",Tabela813[[#This Row],[T]],".",Tabela813[[#This Row],[D4]]),"")</f>
        <v>7.6.3.1.52.0.6.00</v>
      </c>
      <c r="L2379" s="23" t="s">
        <v>2703</v>
      </c>
      <c r="M2379" s="20" t="str">
        <f t="shared" si="47"/>
        <v>A</v>
      </c>
      <c r="N2379" s="20">
        <f>IF(VALUE(Tabela813[[#This Row],[RED]]) &gt; 0,1,0) + IF(VALUE(J2379)&gt;0,8,IF(VALUE(I2379)&gt;0,7,IF(VALUE(H2379)&gt;0,6,IF(VALUE(G2379)&gt;0,5,IF(VALUE(F2379)&gt;0,4,IF(VALUE(E2379)&gt;0,3,IF(VALUE(D2379)&gt;0,2,1)))))))</f>
        <v>7</v>
      </c>
      <c r="O2379" s="22" t="s">
        <v>55</v>
      </c>
      <c r="P2379" s="1" t="s">
        <v>306</v>
      </c>
      <c r="Q2379" s="1"/>
      <c r="R2379" s="39"/>
      <c r="S2379" s="154" t="s">
        <v>158</v>
      </c>
      <c r="T2379" s="7" t="str">
        <f>Tabela813[[#This Row],[NR]]&amp;" - "&amp;Tabela813[[#This Row],[Especificação]]</f>
        <v>7.6.3.1.52.0.6.00 - Serviços Radiológicos e Laboratoriais - Juros de Mora - Intra OFSS</v>
      </c>
    </row>
    <row r="2380" spans="1:20" ht="30" x14ac:dyDescent="0.25">
      <c r="A2380" s="179"/>
      <c r="B2380" s="51"/>
      <c r="C2380" s="22" t="s">
        <v>1544</v>
      </c>
      <c r="D2380" s="22" t="s">
        <v>1542</v>
      </c>
      <c r="E2380" s="22" t="s">
        <v>1538</v>
      </c>
      <c r="F2380" s="22" t="s">
        <v>1537</v>
      </c>
      <c r="G2380" s="22" t="s">
        <v>1577</v>
      </c>
      <c r="H2380" s="22" t="s">
        <v>1540</v>
      </c>
      <c r="I2380" s="22" t="s">
        <v>1544</v>
      </c>
      <c r="J2380" s="22" t="s">
        <v>1543</v>
      </c>
      <c r="K2380" s="20" t="str">
        <f>IF(Tabela813[[#This Row],[C]]&lt;&gt;"",IF(Tabela813[[#This Row],[RED]]&lt;&gt;"",(Tabela813[[#This Row],[RED]] &amp; "."),"") &amp; CONCATENATE(Tabela813[[#This Row],[C]],".",Tabela813[[#This Row],[O]],".",Tabela813[[#This Row],[E]],".",Tabela813[[#This Row],[D1]],".",Tabela813[[#This Row],[D2]],".",Tabela813[[#This Row],[D3]],".",Tabela813[[#This Row],[T]],".",Tabela813[[#This Row],[D4]]),"")</f>
        <v>7.6.3.1.52.0.7.00</v>
      </c>
      <c r="L2380" s="23" t="s">
        <v>2704</v>
      </c>
      <c r="M2380" s="20" t="str">
        <f t="shared" si="47"/>
        <v>A</v>
      </c>
      <c r="N2380" s="20">
        <f>IF(VALUE(Tabela813[[#This Row],[RED]]) &gt; 0,1,0) + IF(VALUE(J2380)&gt;0,8,IF(VALUE(I2380)&gt;0,7,IF(VALUE(H2380)&gt;0,6,IF(VALUE(G2380)&gt;0,5,IF(VALUE(F2380)&gt;0,4,IF(VALUE(E2380)&gt;0,3,IF(VALUE(D2380)&gt;0,2,1)))))))</f>
        <v>7</v>
      </c>
      <c r="O2380" s="22" t="s">
        <v>55</v>
      </c>
      <c r="P2380" s="1" t="s">
        <v>306</v>
      </c>
      <c r="Q2380" s="1"/>
      <c r="R2380" s="39"/>
      <c r="S2380" s="154" t="s">
        <v>158</v>
      </c>
      <c r="T2380" s="7" t="str">
        <f>Tabela813[[#This Row],[NR]]&amp;" - "&amp;Tabela813[[#This Row],[Especificação]]</f>
        <v>7.6.3.1.52.0.7.00 - Serviços Radiológicos e Laboratoriais - Dívida Ativa - Multas da Dívida Ativa - Intra OFSS</v>
      </c>
    </row>
    <row r="2381" spans="1:20" ht="30" x14ac:dyDescent="0.25">
      <c r="A2381" s="179"/>
      <c r="B2381" s="51"/>
      <c r="C2381" s="22" t="s">
        <v>1544</v>
      </c>
      <c r="D2381" s="22" t="s">
        <v>1542</v>
      </c>
      <c r="E2381" s="22" t="s">
        <v>1538</v>
      </c>
      <c r="F2381" s="22" t="s">
        <v>1537</v>
      </c>
      <c r="G2381" s="22" t="s">
        <v>1577</v>
      </c>
      <c r="H2381" s="22" t="s">
        <v>1540</v>
      </c>
      <c r="I2381" s="22" t="s">
        <v>1545</v>
      </c>
      <c r="J2381" s="22" t="s">
        <v>1543</v>
      </c>
      <c r="K2381" s="20" t="str">
        <f>IF(Tabela813[[#This Row],[C]]&lt;&gt;"",IF(Tabela813[[#This Row],[RED]]&lt;&gt;"",(Tabela813[[#This Row],[RED]] &amp; "."),"") &amp; CONCATENATE(Tabela813[[#This Row],[C]],".",Tabela813[[#This Row],[O]],".",Tabela813[[#This Row],[E]],".",Tabela813[[#This Row],[D1]],".",Tabela813[[#This Row],[D2]],".",Tabela813[[#This Row],[D3]],".",Tabela813[[#This Row],[T]],".",Tabela813[[#This Row],[D4]]),"")</f>
        <v>7.6.3.1.52.0.8.00</v>
      </c>
      <c r="L2381" s="23" t="s">
        <v>2705</v>
      </c>
      <c r="M2381" s="20" t="str">
        <f t="shared" si="47"/>
        <v>A</v>
      </c>
      <c r="N2381" s="20">
        <f>IF(VALUE(Tabela813[[#This Row],[RED]]) &gt; 0,1,0) + IF(VALUE(J2381)&gt;0,8,IF(VALUE(I2381)&gt;0,7,IF(VALUE(H2381)&gt;0,6,IF(VALUE(G2381)&gt;0,5,IF(VALUE(F2381)&gt;0,4,IF(VALUE(E2381)&gt;0,3,IF(VALUE(D2381)&gt;0,2,1)))))))</f>
        <v>7</v>
      </c>
      <c r="O2381" s="22" t="s">
        <v>55</v>
      </c>
      <c r="P2381" s="1" t="s">
        <v>306</v>
      </c>
      <c r="Q2381" s="1"/>
      <c r="R2381" s="39"/>
      <c r="S2381" s="154" t="s">
        <v>158</v>
      </c>
      <c r="T2381" s="7" t="str">
        <f>Tabela813[[#This Row],[NR]]&amp;" - "&amp;Tabela813[[#This Row],[Especificação]]</f>
        <v>7.6.3.1.52.0.8.00 - Serviços Radiológicos e Laboratoriais - Juros de Mora da Dívida Ativa - Intra OFSS</v>
      </c>
    </row>
    <row r="2382" spans="1:20" ht="30" x14ac:dyDescent="0.25">
      <c r="A2382" s="179"/>
      <c r="B2382" s="51"/>
      <c r="C2382" s="22" t="s">
        <v>1544</v>
      </c>
      <c r="D2382" s="22" t="s">
        <v>1542</v>
      </c>
      <c r="E2382" s="22" t="s">
        <v>1538</v>
      </c>
      <c r="F2382" s="22" t="s">
        <v>1537</v>
      </c>
      <c r="G2382" s="22" t="s">
        <v>1574</v>
      </c>
      <c r="H2382" s="22" t="s">
        <v>1540</v>
      </c>
      <c r="I2382" s="22" t="s">
        <v>1540</v>
      </c>
      <c r="J2382" s="22" t="s">
        <v>1543</v>
      </c>
      <c r="K2382" s="20" t="str">
        <f>IF(Tabela813[[#This Row],[C]]&lt;&gt;"",IF(Tabela813[[#This Row],[RED]]&lt;&gt;"",(Tabela813[[#This Row],[RED]] &amp; "."),"") &amp; CONCATENATE(Tabela813[[#This Row],[C]],".",Tabela813[[#This Row],[O]],".",Tabela813[[#This Row],[E]],".",Tabela813[[#This Row],[D1]],".",Tabela813[[#This Row],[D2]],".",Tabela813[[#This Row],[D3]],".",Tabela813[[#This Row],[T]],".",Tabela813[[#This Row],[D4]]),"")</f>
        <v>7.6.3.1.53.0.0.00</v>
      </c>
      <c r="L2382" s="23" t="s">
        <v>2706</v>
      </c>
      <c r="M2382" s="20" t="str">
        <f t="shared" si="47"/>
        <v>S</v>
      </c>
      <c r="N2382" s="20">
        <f>IF(VALUE(Tabela813[[#This Row],[RED]]) &gt; 0,1,0) + IF(VALUE(J2382)&gt;0,8,IF(VALUE(I2382)&gt;0,7,IF(VALUE(H2382)&gt;0,6,IF(VALUE(G2382)&gt;0,5,IF(VALUE(F2382)&gt;0,4,IF(VALUE(E2382)&gt;0,3,IF(VALUE(D2382)&gt;0,2,1)))))))</f>
        <v>5</v>
      </c>
      <c r="O2382" s="22" t="s">
        <v>55</v>
      </c>
      <c r="P2382" s="1" t="s">
        <v>308</v>
      </c>
      <c r="Q2382" s="1"/>
      <c r="R2382" s="39"/>
      <c r="S2382" s="154" t="s">
        <v>158</v>
      </c>
      <c r="T2382" s="7" t="str">
        <f>Tabela813[[#This Row],[NR]]&amp;" - "&amp;Tabela813[[#This Row],[Especificação]]</f>
        <v>7.6.3.1.53.0.0.00 - Serviços Ambulatoriais - Intra OFSS</v>
      </c>
    </row>
    <row r="2383" spans="1:20" ht="30" x14ac:dyDescent="0.25">
      <c r="A2383" s="179"/>
      <c r="B2383" s="51"/>
      <c r="C2383" s="22" t="s">
        <v>1544</v>
      </c>
      <c r="D2383" s="22" t="s">
        <v>1542</v>
      </c>
      <c r="E2383" s="22" t="s">
        <v>1538</v>
      </c>
      <c r="F2383" s="22" t="s">
        <v>1537</v>
      </c>
      <c r="G2383" s="22" t="s">
        <v>1574</v>
      </c>
      <c r="H2383" s="22" t="s">
        <v>1540</v>
      </c>
      <c r="I2383" s="22" t="s">
        <v>1537</v>
      </c>
      <c r="J2383" s="22" t="s">
        <v>1543</v>
      </c>
      <c r="K2383" s="20" t="str">
        <f>IF(Tabela813[[#This Row],[C]]&lt;&gt;"",IF(Tabela813[[#This Row],[RED]]&lt;&gt;"",(Tabela813[[#This Row],[RED]] &amp; "."),"") &amp; CONCATENATE(Tabela813[[#This Row],[C]],".",Tabela813[[#This Row],[O]],".",Tabela813[[#This Row],[E]],".",Tabela813[[#This Row],[D1]],".",Tabela813[[#This Row],[D2]],".",Tabela813[[#This Row],[D3]],".",Tabela813[[#This Row],[T]],".",Tabela813[[#This Row],[D4]]),"")</f>
        <v>7.6.3.1.53.0.1.00</v>
      </c>
      <c r="L2383" s="23" t="s">
        <v>2707</v>
      </c>
      <c r="M2383" s="20" t="str">
        <f t="shared" si="47"/>
        <v>A</v>
      </c>
      <c r="N2383" s="20">
        <f>IF(VALUE(Tabela813[[#This Row],[RED]]) &gt; 0,1,0) + IF(VALUE(J2383)&gt;0,8,IF(VALUE(I2383)&gt;0,7,IF(VALUE(H2383)&gt;0,6,IF(VALUE(G2383)&gt;0,5,IF(VALUE(F2383)&gt;0,4,IF(VALUE(E2383)&gt;0,3,IF(VALUE(D2383)&gt;0,2,1)))))))</f>
        <v>7</v>
      </c>
      <c r="O2383" s="22" t="s">
        <v>55</v>
      </c>
      <c r="P2383" s="1" t="s">
        <v>308</v>
      </c>
      <c r="Q2383" s="1"/>
      <c r="R2383" s="39"/>
      <c r="S2383" s="154" t="s">
        <v>158</v>
      </c>
      <c r="T2383" s="7" t="str">
        <f>Tabela813[[#This Row],[NR]]&amp;" - "&amp;Tabela813[[#This Row],[Especificação]]</f>
        <v>7.6.3.1.53.0.1.00 - Serviços Ambulatoriais - Principal - Intra OFSS</v>
      </c>
    </row>
    <row r="2384" spans="1:20" ht="30" x14ac:dyDescent="0.25">
      <c r="A2384" s="179"/>
      <c r="B2384" s="51"/>
      <c r="C2384" s="22" t="s">
        <v>1544</v>
      </c>
      <c r="D2384" s="22" t="s">
        <v>1542</v>
      </c>
      <c r="E2384" s="22" t="s">
        <v>1538</v>
      </c>
      <c r="F2384" s="22" t="s">
        <v>1537</v>
      </c>
      <c r="G2384" s="22" t="s">
        <v>1574</v>
      </c>
      <c r="H2384" s="22" t="s">
        <v>1540</v>
      </c>
      <c r="I2384" s="22" t="s">
        <v>1546</v>
      </c>
      <c r="J2384" s="22" t="s">
        <v>1543</v>
      </c>
      <c r="K2384" s="20" t="str">
        <f>IF(Tabela813[[#This Row],[C]]&lt;&gt;"",IF(Tabela813[[#This Row],[RED]]&lt;&gt;"",(Tabela813[[#This Row],[RED]] &amp; "."),"") &amp; CONCATENATE(Tabela813[[#This Row],[C]],".",Tabela813[[#This Row],[O]],".",Tabela813[[#This Row],[E]],".",Tabela813[[#This Row],[D1]],".",Tabela813[[#This Row],[D2]],".",Tabela813[[#This Row],[D3]],".",Tabela813[[#This Row],[T]],".",Tabela813[[#This Row],[D4]]),"")</f>
        <v>7.6.3.1.53.0.2.00</v>
      </c>
      <c r="L2384" s="23" t="s">
        <v>2708</v>
      </c>
      <c r="M2384" s="20" t="str">
        <f t="shared" si="47"/>
        <v>A</v>
      </c>
      <c r="N2384" s="20">
        <f>IF(VALUE(Tabela813[[#This Row],[RED]]) &gt; 0,1,0) + IF(VALUE(J2384)&gt;0,8,IF(VALUE(I2384)&gt;0,7,IF(VALUE(H2384)&gt;0,6,IF(VALUE(G2384)&gt;0,5,IF(VALUE(F2384)&gt;0,4,IF(VALUE(E2384)&gt;0,3,IF(VALUE(D2384)&gt;0,2,1)))))))</f>
        <v>7</v>
      </c>
      <c r="O2384" s="22" t="s">
        <v>55</v>
      </c>
      <c r="P2384" s="1" t="s">
        <v>308</v>
      </c>
      <c r="Q2384" s="1"/>
      <c r="R2384" s="39"/>
      <c r="S2384" s="154" t="s">
        <v>158</v>
      </c>
      <c r="T2384" s="7" t="str">
        <f>Tabela813[[#This Row],[NR]]&amp;" - "&amp;Tabela813[[#This Row],[Especificação]]</f>
        <v>7.6.3.1.53.0.2.00 - Serviços Ambulatoriais - Multas e Juros de Mora - Intra OFSS</v>
      </c>
    </row>
    <row r="2385" spans="1:20" ht="30" x14ac:dyDescent="0.25">
      <c r="A2385" s="179"/>
      <c r="B2385" s="51"/>
      <c r="C2385" s="22" t="s">
        <v>1544</v>
      </c>
      <c r="D2385" s="22" t="s">
        <v>1542</v>
      </c>
      <c r="E2385" s="22" t="s">
        <v>1538</v>
      </c>
      <c r="F2385" s="22" t="s">
        <v>1537</v>
      </c>
      <c r="G2385" s="22" t="s">
        <v>1574</v>
      </c>
      <c r="H2385" s="22" t="s">
        <v>1540</v>
      </c>
      <c r="I2385" s="22" t="s">
        <v>1538</v>
      </c>
      <c r="J2385" s="22" t="s">
        <v>1543</v>
      </c>
      <c r="K2385" s="20" t="str">
        <f>IF(Tabela813[[#This Row],[C]]&lt;&gt;"",IF(Tabela813[[#This Row],[RED]]&lt;&gt;"",(Tabela813[[#This Row],[RED]] &amp; "."),"") &amp; CONCATENATE(Tabela813[[#This Row],[C]],".",Tabela813[[#This Row],[O]],".",Tabela813[[#This Row],[E]],".",Tabela813[[#This Row],[D1]],".",Tabela813[[#This Row],[D2]],".",Tabela813[[#This Row],[D3]],".",Tabela813[[#This Row],[T]],".",Tabela813[[#This Row],[D4]]),"")</f>
        <v>7.6.3.1.53.0.3.00</v>
      </c>
      <c r="L2385" s="23" t="s">
        <v>2709</v>
      </c>
      <c r="M2385" s="20" t="str">
        <f t="shared" si="47"/>
        <v>A</v>
      </c>
      <c r="N2385" s="20">
        <f>IF(VALUE(Tabela813[[#This Row],[RED]]) &gt; 0,1,0) + IF(VALUE(J2385)&gt;0,8,IF(VALUE(I2385)&gt;0,7,IF(VALUE(H2385)&gt;0,6,IF(VALUE(G2385)&gt;0,5,IF(VALUE(F2385)&gt;0,4,IF(VALUE(E2385)&gt;0,3,IF(VALUE(D2385)&gt;0,2,1)))))))</f>
        <v>7</v>
      </c>
      <c r="O2385" s="22" t="s">
        <v>55</v>
      </c>
      <c r="P2385" s="1" t="s">
        <v>308</v>
      </c>
      <c r="Q2385" s="1"/>
      <c r="R2385" s="39"/>
      <c r="S2385" s="154" t="s">
        <v>158</v>
      </c>
      <c r="T2385" s="7" t="str">
        <f>Tabela813[[#This Row],[NR]]&amp;" - "&amp;Tabela813[[#This Row],[Especificação]]</f>
        <v>7.6.3.1.53.0.3.00 - Serviços Ambulatoriais - Dívida Ativa - Intra OFSS</v>
      </c>
    </row>
    <row r="2386" spans="1:20" ht="30" x14ac:dyDescent="0.25">
      <c r="A2386" s="179"/>
      <c r="B2386" s="51"/>
      <c r="C2386" s="22" t="s">
        <v>1544</v>
      </c>
      <c r="D2386" s="22" t="s">
        <v>1542</v>
      </c>
      <c r="E2386" s="22" t="s">
        <v>1538</v>
      </c>
      <c r="F2386" s="22" t="s">
        <v>1537</v>
      </c>
      <c r="G2386" s="22" t="s">
        <v>1574</v>
      </c>
      <c r="H2386" s="22" t="s">
        <v>1540</v>
      </c>
      <c r="I2386" s="22" t="s">
        <v>1547</v>
      </c>
      <c r="J2386" s="22" t="s">
        <v>1543</v>
      </c>
      <c r="K2386" s="20" t="str">
        <f>IF(Tabela813[[#This Row],[C]]&lt;&gt;"",IF(Tabela813[[#This Row],[RED]]&lt;&gt;"",(Tabela813[[#This Row],[RED]] &amp; "."),"") &amp; CONCATENATE(Tabela813[[#This Row],[C]],".",Tabela813[[#This Row],[O]],".",Tabela813[[#This Row],[E]],".",Tabela813[[#This Row],[D1]],".",Tabela813[[#This Row],[D2]],".",Tabela813[[#This Row],[D3]],".",Tabela813[[#This Row],[T]],".",Tabela813[[#This Row],[D4]]),"")</f>
        <v>7.6.3.1.53.0.4.00</v>
      </c>
      <c r="L2386" s="23" t="s">
        <v>2710</v>
      </c>
      <c r="M2386" s="20" t="str">
        <f t="shared" si="47"/>
        <v>A</v>
      </c>
      <c r="N2386" s="20">
        <f>IF(VALUE(Tabela813[[#This Row],[RED]]) &gt; 0,1,0) + IF(VALUE(J2386)&gt;0,8,IF(VALUE(I2386)&gt;0,7,IF(VALUE(H2386)&gt;0,6,IF(VALUE(G2386)&gt;0,5,IF(VALUE(F2386)&gt;0,4,IF(VALUE(E2386)&gt;0,3,IF(VALUE(D2386)&gt;0,2,1)))))))</f>
        <v>7</v>
      </c>
      <c r="O2386" s="22" t="s">
        <v>55</v>
      </c>
      <c r="P2386" s="1" t="s">
        <v>308</v>
      </c>
      <c r="Q2386" s="1"/>
      <c r="R2386" s="39"/>
      <c r="S2386" s="154" t="s">
        <v>158</v>
      </c>
      <c r="T2386" s="7" t="str">
        <f>Tabela813[[#This Row],[NR]]&amp;" - "&amp;Tabela813[[#This Row],[Especificação]]</f>
        <v>7.6.3.1.53.0.4.00 - Serviços Ambulatoriais - Dívida Ativa - Multas e Juros de Mora da Dívida Ativa - Intra OFSS</v>
      </c>
    </row>
    <row r="2387" spans="1:20" ht="30" x14ac:dyDescent="0.25">
      <c r="A2387" s="179"/>
      <c r="B2387" s="51"/>
      <c r="C2387" s="22" t="s">
        <v>1544</v>
      </c>
      <c r="D2387" s="22" t="s">
        <v>1542</v>
      </c>
      <c r="E2387" s="22" t="s">
        <v>1538</v>
      </c>
      <c r="F2387" s="22" t="s">
        <v>1537</v>
      </c>
      <c r="G2387" s="22" t="s">
        <v>1574</v>
      </c>
      <c r="H2387" s="22" t="s">
        <v>1540</v>
      </c>
      <c r="I2387" s="22" t="s">
        <v>1548</v>
      </c>
      <c r="J2387" s="22" t="s">
        <v>1543</v>
      </c>
      <c r="K2387" s="20" t="str">
        <f>IF(Tabela813[[#This Row],[C]]&lt;&gt;"",IF(Tabela813[[#This Row],[RED]]&lt;&gt;"",(Tabela813[[#This Row],[RED]] &amp; "."),"") &amp; CONCATENATE(Tabela813[[#This Row],[C]],".",Tabela813[[#This Row],[O]],".",Tabela813[[#This Row],[E]],".",Tabela813[[#This Row],[D1]],".",Tabela813[[#This Row],[D2]],".",Tabela813[[#This Row],[D3]],".",Tabela813[[#This Row],[T]],".",Tabela813[[#This Row],[D4]]),"")</f>
        <v>7.6.3.1.53.0.5.00</v>
      </c>
      <c r="L2387" s="23" t="s">
        <v>2711</v>
      </c>
      <c r="M2387" s="20" t="str">
        <f t="shared" si="47"/>
        <v>A</v>
      </c>
      <c r="N2387" s="20">
        <f>IF(VALUE(Tabela813[[#This Row],[RED]]) &gt; 0,1,0) + IF(VALUE(J2387)&gt;0,8,IF(VALUE(I2387)&gt;0,7,IF(VALUE(H2387)&gt;0,6,IF(VALUE(G2387)&gt;0,5,IF(VALUE(F2387)&gt;0,4,IF(VALUE(E2387)&gt;0,3,IF(VALUE(D2387)&gt;0,2,1)))))))</f>
        <v>7</v>
      </c>
      <c r="O2387" s="22" t="s">
        <v>55</v>
      </c>
      <c r="P2387" s="1" t="s">
        <v>308</v>
      </c>
      <c r="Q2387" s="1"/>
      <c r="R2387" s="39"/>
      <c r="S2387" s="154" t="s">
        <v>158</v>
      </c>
      <c r="T2387" s="7" t="str">
        <f>Tabela813[[#This Row],[NR]]&amp;" - "&amp;Tabela813[[#This Row],[Especificação]]</f>
        <v>7.6.3.1.53.0.5.00 - Serviços Ambulatoriais - Multas - Intra OFSS</v>
      </c>
    </row>
    <row r="2388" spans="1:20" ht="30" x14ac:dyDescent="0.25">
      <c r="A2388" s="179"/>
      <c r="B2388" s="51"/>
      <c r="C2388" s="22" t="s">
        <v>1544</v>
      </c>
      <c r="D2388" s="22" t="s">
        <v>1542</v>
      </c>
      <c r="E2388" s="22" t="s">
        <v>1538</v>
      </c>
      <c r="F2388" s="22" t="s">
        <v>1537</v>
      </c>
      <c r="G2388" s="22" t="s">
        <v>1574</v>
      </c>
      <c r="H2388" s="22" t="s">
        <v>1540</v>
      </c>
      <c r="I2388" s="22" t="s">
        <v>1542</v>
      </c>
      <c r="J2388" s="22" t="s">
        <v>1543</v>
      </c>
      <c r="K2388" s="20" t="str">
        <f>IF(Tabela813[[#This Row],[C]]&lt;&gt;"",IF(Tabela813[[#This Row],[RED]]&lt;&gt;"",(Tabela813[[#This Row],[RED]] &amp; "."),"") &amp; CONCATENATE(Tabela813[[#This Row],[C]],".",Tabela813[[#This Row],[O]],".",Tabela813[[#This Row],[E]],".",Tabela813[[#This Row],[D1]],".",Tabela813[[#This Row],[D2]],".",Tabela813[[#This Row],[D3]],".",Tabela813[[#This Row],[T]],".",Tabela813[[#This Row],[D4]]),"")</f>
        <v>7.6.3.1.53.0.6.00</v>
      </c>
      <c r="L2388" s="23" t="s">
        <v>2712</v>
      </c>
      <c r="M2388" s="20" t="str">
        <f t="shared" si="47"/>
        <v>A</v>
      </c>
      <c r="N2388" s="20">
        <f>IF(VALUE(Tabela813[[#This Row],[RED]]) &gt; 0,1,0) + IF(VALUE(J2388)&gt;0,8,IF(VALUE(I2388)&gt;0,7,IF(VALUE(H2388)&gt;0,6,IF(VALUE(G2388)&gt;0,5,IF(VALUE(F2388)&gt;0,4,IF(VALUE(E2388)&gt;0,3,IF(VALUE(D2388)&gt;0,2,1)))))))</f>
        <v>7</v>
      </c>
      <c r="O2388" s="22" t="s">
        <v>55</v>
      </c>
      <c r="P2388" s="1" t="s">
        <v>308</v>
      </c>
      <c r="Q2388" s="1"/>
      <c r="R2388" s="39"/>
      <c r="S2388" s="154" t="s">
        <v>158</v>
      </c>
      <c r="T2388" s="7" t="str">
        <f>Tabela813[[#This Row],[NR]]&amp;" - "&amp;Tabela813[[#This Row],[Especificação]]</f>
        <v>7.6.3.1.53.0.6.00 - Serviços Ambulatoriais - Juros de Mora - Intra OFSS</v>
      </c>
    </row>
    <row r="2389" spans="1:20" ht="30" x14ac:dyDescent="0.25">
      <c r="A2389" s="179"/>
      <c r="B2389" s="51"/>
      <c r="C2389" s="22" t="s">
        <v>1544</v>
      </c>
      <c r="D2389" s="22" t="s">
        <v>1542</v>
      </c>
      <c r="E2389" s="22" t="s">
        <v>1538</v>
      </c>
      <c r="F2389" s="22" t="s">
        <v>1537</v>
      </c>
      <c r="G2389" s="22" t="s">
        <v>1574</v>
      </c>
      <c r="H2389" s="22" t="s">
        <v>1540</v>
      </c>
      <c r="I2389" s="22" t="s">
        <v>1544</v>
      </c>
      <c r="J2389" s="22" t="s">
        <v>1543</v>
      </c>
      <c r="K2389" s="20" t="str">
        <f>IF(Tabela813[[#This Row],[C]]&lt;&gt;"",IF(Tabela813[[#This Row],[RED]]&lt;&gt;"",(Tabela813[[#This Row],[RED]] &amp; "."),"") &amp; CONCATENATE(Tabela813[[#This Row],[C]],".",Tabela813[[#This Row],[O]],".",Tabela813[[#This Row],[E]],".",Tabela813[[#This Row],[D1]],".",Tabela813[[#This Row],[D2]],".",Tabela813[[#This Row],[D3]],".",Tabela813[[#This Row],[T]],".",Tabela813[[#This Row],[D4]]),"")</f>
        <v>7.6.3.1.53.0.7.00</v>
      </c>
      <c r="L2389" s="23" t="s">
        <v>2713</v>
      </c>
      <c r="M2389" s="20" t="str">
        <f t="shared" si="47"/>
        <v>A</v>
      </c>
      <c r="N2389" s="20">
        <f>IF(VALUE(Tabela813[[#This Row],[RED]]) &gt; 0,1,0) + IF(VALUE(J2389)&gt;0,8,IF(VALUE(I2389)&gt;0,7,IF(VALUE(H2389)&gt;0,6,IF(VALUE(G2389)&gt;0,5,IF(VALUE(F2389)&gt;0,4,IF(VALUE(E2389)&gt;0,3,IF(VALUE(D2389)&gt;0,2,1)))))))</f>
        <v>7</v>
      </c>
      <c r="O2389" s="22" t="s">
        <v>55</v>
      </c>
      <c r="P2389" s="1" t="s">
        <v>308</v>
      </c>
      <c r="Q2389" s="1"/>
      <c r="R2389" s="39"/>
      <c r="S2389" s="154" t="s">
        <v>158</v>
      </c>
      <c r="T2389" s="7" t="str">
        <f>Tabela813[[#This Row],[NR]]&amp;" - "&amp;Tabela813[[#This Row],[Especificação]]</f>
        <v>7.6.3.1.53.0.7.00 - Serviços Ambulatoriais - Dívida Ativa - Multas da Dívida Ativa - Intra OFSS</v>
      </c>
    </row>
    <row r="2390" spans="1:20" ht="30" x14ac:dyDescent="0.25">
      <c r="A2390" s="179"/>
      <c r="B2390" s="51"/>
      <c r="C2390" s="22" t="s">
        <v>1544</v>
      </c>
      <c r="D2390" s="22" t="s">
        <v>1542</v>
      </c>
      <c r="E2390" s="22" t="s">
        <v>1538</v>
      </c>
      <c r="F2390" s="22" t="s">
        <v>1537</v>
      </c>
      <c r="G2390" s="22" t="s">
        <v>1574</v>
      </c>
      <c r="H2390" s="22" t="s">
        <v>1540</v>
      </c>
      <c r="I2390" s="22" t="s">
        <v>1545</v>
      </c>
      <c r="J2390" s="22" t="s">
        <v>1543</v>
      </c>
      <c r="K2390" s="20" t="str">
        <f>IF(Tabela813[[#This Row],[C]]&lt;&gt;"",IF(Tabela813[[#This Row],[RED]]&lt;&gt;"",(Tabela813[[#This Row],[RED]] &amp; "."),"") &amp; CONCATENATE(Tabela813[[#This Row],[C]],".",Tabela813[[#This Row],[O]],".",Tabela813[[#This Row],[E]],".",Tabela813[[#This Row],[D1]],".",Tabela813[[#This Row],[D2]],".",Tabela813[[#This Row],[D3]],".",Tabela813[[#This Row],[T]],".",Tabela813[[#This Row],[D4]]),"")</f>
        <v>7.6.3.1.53.0.8.00</v>
      </c>
      <c r="L2390" s="23" t="s">
        <v>2714</v>
      </c>
      <c r="M2390" s="20" t="str">
        <f t="shared" si="47"/>
        <v>A</v>
      </c>
      <c r="N2390" s="20">
        <f>IF(VALUE(Tabela813[[#This Row],[RED]]) &gt; 0,1,0) + IF(VALUE(J2390)&gt;0,8,IF(VALUE(I2390)&gt;0,7,IF(VALUE(H2390)&gt;0,6,IF(VALUE(G2390)&gt;0,5,IF(VALUE(F2390)&gt;0,4,IF(VALUE(E2390)&gt;0,3,IF(VALUE(D2390)&gt;0,2,1)))))))</f>
        <v>7</v>
      </c>
      <c r="O2390" s="22" t="s">
        <v>55</v>
      </c>
      <c r="P2390" s="1" t="s">
        <v>308</v>
      </c>
      <c r="Q2390" s="1"/>
      <c r="R2390" s="39"/>
      <c r="S2390" s="154" t="s">
        <v>158</v>
      </c>
      <c r="T2390" s="7" t="str">
        <f>Tabela813[[#This Row],[NR]]&amp;" - "&amp;Tabela813[[#This Row],[Especificação]]</f>
        <v>7.6.3.1.53.0.8.00 - Serviços Ambulatoriais - Juros de Mora da Dívida Ativa - Intra OFSS</v>
      </c>
    </row>
    <row r="2391" spans="1:20" x14ac:dyDescent="0.25">
      <c r="A2391" s="179"/>
      <c r="B2391" s="51"/>
      <c r="C2391" s="22" t="s">
        <v>1544</v>
      </c>
      <c r="D2391" s="22" t="s">
        <v>1542</v>
      </c>
      <c r="E2391" s="22" t="s">
        <v>1538</v>
      </c>
      <c r="F2391" s="22" t="s">
        <v>1537</v>
      </c>
      <c r="G2391" s="22" t="s">
        <v>1553</v>
      </c>
      <c r="H2391" s="22" t="s">
        <v>1540</v>
      </c>
      <c r="I2391" s="22" t="s">
        <v>1540</v>
      </c>
      <c r="J2391" s="22" t="s">
        <v>1543</v>
      </c>
      <c r="K2391" s="20" t="str">
        <f>IF(Tabela813[[#This Row],[C]]&lt;&gt;"",IF(Tabela813[[#This Row],[RED]]&lt;&gt;"",(Tabela813[[#This Row],[RED]] &amp; "."),"") &amp; CONCATENATE(Tabela813[[#This Row],[C]],".",Tabela813[[#This Row],[O]],".",Tabela813[[#This Row],[E]],".",Tabela813[[#This Row],[D1]],".",Tabela813[[#This Row],[D2]],".",Tabela813[[#This Row],[D3]],".",Tabela813[[#This Row],[T]],".",Tabela813[[#This Row],[D4]]),"")</f>
        <v>7.6.3.1.99.0.0.00</v>
      </c>
      <c r="L2391" s="23" t="s">
        <v>2715</v>
      </c>
      <c r="M2391" s="20" t="str">
        <f t="shared" si="47"/>
        <v>S</v>
      </c>
      <c r="N2391" s="20">
        <f>IF(VALUE(Tabela813[[#This Row],[RED]]) &gt; 0,1,0) + IF(VALUE(J2391)&gt;0,8,IF(VALUE(I2391)&gt;0,7,IF(VALUE(H2391)&gt;0,6,IF(VALUE(G2391)&gt;0,5,IF(VALUE(F2391)&gt;0,4,IF(VALUE(E2391)&gt;0,3,IF(VALUE(D2391)&gt;0,2,1)))))))</f>
        <v>5</v>
      </c>
      <c r="O2391" s="22" t="s">
        <v>51</v>
      </c>
      <c r="P2391" s="1" t="s">
        <v>310</v>
      </c>
      <c r="Q2391" s="1"/>
      <c r="R2391" s="39"/>
      <c r="S2391" s="154" t="s">
        <v>158</v>
      </c>
      <c r="T2391" s="7" t="str">
        <f>Tabela813[[#This Row],[NR]]&amp;" - "&amp;Tabela813[[#This Row],[Especificação]]</f>
        <v>7.6.3.1.99.0.0.00 - Outros Serviços de Atendimento à Saúde - Intra OFSS</v>
      </c>
    </row>
    <row r="2392" spans="1:20" x14ac:dyDescent="0.25">
      <c r="A2392" s="179"/>
      <c r="B2392" s="51"/>
      <c r="C2392" s="22" t="s">
        <v>1544</v>
      </c>
      <c r="D2392" s="22" t="s">
        <v>1542</v>
      </c>
      <c r="E2392" s="22" t="s">
        <v>1538</v>
      </c>
      <c r="F2392" s="22" t="s">
        <v>1537</v>
      </c>
      <c r="G2392" s="22" t="s">
        <v>1553</v>
      </c>
      <c r="H2392" s="22" t="s">
        <v>1540</v>
      </c>
      <c r="I2392" s="22" t="s">
        <v>1537</v>
      </c>
      <c r="J2392" s="22" t="s">
        <v>1543</v>
      </c>
      <c r="K2392" s="20" t="str">
        <f>IF(Tabela813[[#This Row],[C]]&lt;&gt;"",IF(Tabela813[[#This Row],[RED]]&lt;&gt;"",(Tabela813[[#This Row],[RED]] &amp; "."),"") &amp; CONCATENATE(Tabela813[[#This Row],[C]],".",Tabela813[[#This Row],[O]],".",Tabela813[[#This Row],[E]],".",Tabela813[[#This Row],[D1]],".",Tabela813[[#This Row],[D2]],".",Tabela813[[#This Row],[D3]],".",Tabela813[[#This Row],[T]],".",Tabela813[[#This Row],[D4]]),"")</f>
        <v>7.6.3.1.99.0.1.00</v>
      </c>
      <c r="L2392" s="23" t="s">
        <v>1300</v>
      </c>
      <c r="M2392" s="20" t="str">
        <f t="shared" si="47"/>
        <v>A</v>
      </c>
      <c r="N2392" s="20">
        <f>IF(VALUE(Tabela813[[#This Row],[RED]]) &gt; 0,1,0) + IF(VALUE(J2392)&gt;0,8,IF(VALUE(I2392)&gt;0,7,IF(VALUE(H2392)&gt;0,6,IF(VALUE(G2392)&gt;0,5,IF(VALUE(F2392)&gt;0,4,IF(VALUE(E2392)&gt;0,3,IF(VALUE(D2392)&gt;0,2,1)))))))</f>
        <v>7</v>
      </c>
      <c r="O2392" s="22" t="s">
        <v>51</v>
      </c>
      <c r="P2392" s="1" t="s">
        <v>310</v>
      </c>
      <c r="Q2392" s="1"/>
      <c r="R2392" s="39"/>
      <c r="S2392" s="154" t="s">
        <v>158</v>
      </c>
      <c r="T2392" s="7" t="str">
        <f>Tabela813[[#This Row],[NR]]&amp;" - "&amp;Tabela813[[#This Row],[Especificação]]</f>
        <v>7.6.3.1.99.0.1.00 - Outros Serviços de Atendimento à Saúde - Principal</v>
      </c>
    </row>
    <row r="2393" spans="1:20" x14ac:dyDescent="0.25">
      <c r="A2393" s="179"/>
      <c r="B2393" s="51"/>
      <c r="C2393" s="22" t="s">
        <v>1544</v>
      </c>
      <c r="D2393" s="22" t="s">
        <v>1542</v>
      </c>
      <c r="E2393" s="22" t="s">
        <v>1538</v>
      </c>
      <c r="F2393" s="22" t="s">
        <v>1537</v>
      </c>
      <c r="G2393" s="22" t="s">
        <v>1553</v>
      </c>
      <c r="H2393" s="22" t="s">
        <v>1540</v>
      </c>
      <c r="I2393" s="22" t="s">
        <v>1546</v>
      </c>
      <c r="J2393" s="22" t="s">
        <v>1543</v>
      </c>
      <c r="K2393" s="20" t="str">
        <f>IF(Tabela813[[#This Row],[C]]&lt;&gt;"",IF(Tabela813[[#This Row],[RED]]&lt;&gt;"",(Tabela813[[#This Row],[RED]] &amp; "."),"") &amp; CONCATENATE(Tabela813[[#This Row],[C]],".",Tabela813[[#This Row],[O]],".",Tabela813[[#This Row],[E]],".",Tabela813[[#This Row],[D1]],".",Tabela813[[#This Row],[D2]],".",Tabela813[[#This Row],[D3]],".",Tabela813[[#This Row],[T]],".",Tabela813[[#This Row],[D4]]),"")</f>
        <v>7.6.3.1.99.0.2.00</v>
      </c>
      <c r="L2393" s="23" t="s">
        <v>1301</v>
      </c>
      <c r="M2393" s="20" t="str">
        <f t="shared" si="47"/>
        <v>A</v>
      </c>
      <c r="N2393" s="20">
        <f>IF(VALUE(Tabela813[[#This Row],[RED]]) &gt; 0,1,0) + IF(VALUE(J2393)&gt;0,8,IF(VALUE(I2393)&gt;0,7,IF(VALUE(H2393)&gt;0,6,IF(VALUE(G2393)&gt;0,5,IF(VALUE(F2393)&gt;0,4,IF(VALUE(E2393)&gt;0,3,IF(VALUE(D2393)&gt;0,2,1)))))))</f>
        <v>7</v>
      </c>
      <c r="O2393" s="22" t="s">
        <v>51</v>
      </c>
      <c r="P2393" s="1" t="s">
        <v>310</v>
      </c>
      <c r="Q2393" s="1"/>
      <c r="R2393" s="39"/>
      <c r="S2393" s="154" t="s">
        <v>158</v>
      </c>
      <c r="T2393" s="7" t="str">
        <f>Tabela813[[#This Row],[NR]]&amp;" - "&amp;Tabela813[[#This Row],[Especificação]]</f>
        <v>7.6.3.1.99.0.2.00 - Outros Serviços de Atendimento à Saúde - Multas e Juros de Mora</v>
      </c>
    </row>
    <row r="2394" spans="1:20" x14ac:dyDescent="0.25">
      <c r="A2394" s="179"/>
      <c r="B2394" s="51"/>
      <c r="C2394" s="22" t="s">
        <v>1544</v>
      </c>
      <c r="D2394" s="22" t="s">
        <v>1542</v>
      </c>
      <c r="E2394" s="22" t="s">
        <v>1538</v>
      </c>
      <c r="F2394" s="22" t="s">
        <v>1537</v>
      </c>
      <c r="G2394" s="22" t="s">
        <v>1553</v>
      </c>
      <c r="H2394" s="22" t="s">
        <v>1540</v>
      </c>
      <c r="I2394" s="22" t="s">
        <v>1538</v>
      </c>
      <c r="J2394" s="22" t="s">
        <v>1543</v>
      </c>
      <c r="K2394" s="20" t="str">
        <f>IF(Tabela813[[#This Row],[C]]&lt;&gt;"",IF(Tabela813[[#This Row],[RED]]&lt;&gt;"",(Tabela813[[#This Row],[RED]] &amp; "."),"") &amp; CONCATENATE(Tabela813[[#This Row],[C]],".",Tabela813[[#This Row],[O]],".",Tabela813[[#This Row],[E]],".",Tabela813[[#This Row],[D1]],".",Tabela813[[#This Row],[D2]],".",Tabela813[[#This Row],[D3]],".",Tabela813[[#This Row],[T]],".",Tabela813[[#This Row],[D4]]),"")</f>
        <v>7.6.3.1.99.0.3.00</v>
      </c>
      <c r="L2394" s="23" t="s">
        <v>1302</v>
      </c>
      <c r="M2394" s="20" t="str">
        <f t="shared" si="47"/>
        <v>A</v>
      </c>
      <c r="N2394" s="20">
        <f>IF(VALUE(Tabela813[[#This Row],[RED]]) &gt; 0,1,0) + IF(VALUE(J2394)&gt;0,8,IF(VALUE(I2394)&gt;0,7,IF(VALUE(H2394)&gt;0,6,IF(VALUE(G2394)&gt;0,5,IF(VALUE(F2394)&gt;0,4,IF(VALUE(E2394)&gt;0,3,IF(VALUE(D2394)&gt;0,2,1)))))))</f>
        <v>7</v>
      </c>
      <c r="O2394" s="22" t="s">
        <v>51</v>
      </c>
      <c r="P2394" s="1" t="s">
        <v>310</v>
      </c>
      <c r="Q2394" s="1"/>
      <c r="R2394" s="39"/>
      <c r="S2394" s="154" t="s">
        <v>158</v>
      </c>
      <c r="T2394" s="7" t="str">
        <f>Tabela813[[#This Row],[NR]]&amp;" - "&amp;Tabela813[[#This Row],[Especificação]]</f>
        <v>7.6.3.1.99.0.3.00 - Outros Serviços de Atendimento à Saúde - Dívida Ativa</v>
      </c>
    </row>
    <row r="2395" spans="1:20" ht="30" x14ac:dyDescent="0.25">
      <c r="A2395" s="179"/>
      <c r="B2395" s="51"/>
      <c r="C2395" s="22" t="s">
        <v>1544</v>
      </c>
      <c r="D2395" s="22" t="s">
        <v>1542</v>
      </c>
      <c r="E2395" s="22" t="s">
        <v>1538</v>
      </c>
      <c r="F2395" s="22" t="s">
        <v>1537</v>
      </c>
      <c r="G2395" s="22" t="s">
        <v>1553</v>
      </c>
      <c r="H2395" s="22" t="s">
        <v>1540</v>
      </c>
      <c r="I2395" s="22" t="s">
        <v>1547</v>
      </c>
      <c r="J2395" s="22" t="s">
        <v>1543</v>
      </c>
      <c r="K2395" s="20" t="str">
        <f>IF(Tabela813[[#This Row],[C]]&lt;&gt;"",IF(Tabela813[[#This Row],[RED]]&lt;&gt;"",(Tabela813[[#This Row],[RED]] &amp; "."),"") &amp; CONCATENATE(Tabela813[[#This Row],[C]],".",Tabela813[[#This Row],[O]],".",Tabela813[[#This Row],[E]],".",Tabela813[[#This Row],[D1]],".",Tabela813[[#This Row],[D2]],".",Tabela813[[#This Row],[D3]],".",Tabela813[[#This Row],[T]],".",Tabela813[[#This Row],[D4]]),"")</f>
        <v>7.6.3.1.99.0.4.00</v>
      </c>
      <c r="L2395" s="23" t="s">
        <v>1303</v>
      </c>
      <c r="M2395" s="20" t="str">
        <f t="shared" si="47"/>
        <v>A</v>
      </c>
      <c r="N2395" s="20">
        <f>IF(VALUE(Tabela813[[#This Row],[RED]]) &gt; 0,1,0) + IF(VALUE(J2395)&gt;0,8,IF(VALUE(I2395)&gt;0,7,IF(VALUE(H2395)&gt;0,6,IF(VALUE(G2395)&gt;0,5,IF(VALUE(F2395)&gt;0,4,IF(VALUE(E2395)&gt;0,3,IF(VALUE(D2395)&gt;0,2,1)))))))</f>
        <v>7</v>
      </c>
      <c r="O2395" s="22" t="s">
        <v>51</v>
      </c>
      <c r="P2395" s="1" t="s">
        <v>310</v>
      </c>
      <c r="Q2395" s="1"/>
      <c r="R2395" s="39"/>
      <c r="S2395" s="154" t="s">
        <v>158</v>
      </c>
      <c r="T2395" s="7" t="str">
        <f>Tabela813[[#This Row],[NR]]&amp;" - "&amp;Tabela813[[#This Row],[Especificação]]</f>
        <v>7.6.3.1.99.0.4.00 - Outros Serviços de Atendimento à Saúde - Dívida Ativa - Multas e Juros de Mora da Dívida Ativa</v>
      </c>
    </row>
    <row r="2396" spans="1:20" x14ac:dyDescent="0.25">
      <c r="A2396" s="179"/>
      <c r="B2396" s="51"/>
      <c r="C2396" s="22" t="s">
        <v>1544</v>
      </c>
      <c r="D2396" s="22" t="s">
        <v>1542</v>
      </c>
      <c r="E2396" s="22" t="s">
        <v>1538</v>
      </c>
      <c r="F2396" s="22" t="s">
        <v>1537</v>
      </c>
      <c r="G2396" s="22" t="s">
        <v>1553</v>
      </c>
      <c r="H2396" s="22" t="s">
        <v>1540</v>
      </c>
      <c r="I2396" s="22" t="s">
        <v>1548</v>
      </c>
      <c r="J2396" s="22" t="s">
        <v>1543</v>
      </c>
      <c r="K2396" s="20" t="str">
        <f>IF(Tabela813[[#This Row],[C]]&lt;&gt;"",IF(Tabela813[[#This Row],[RED]]&lt;&gt;"",(Tabela813[[#This Row],[RED]] &amp; "."),"") &amp; CONCATENATE(Tabela813[[#This Row],[C]],".",Tabela813[[#This Row],[O]],".",Tabela813[[#This Row],[E]],".",Tabela813[[#This Row],[D1]],".",Tabela813[[#This Row],[D2]],".",Tabela813[[#This Row],[D3]],".",Tabela813[[#This Row],[T]],".",Tabela813[[#This Row],[D4]]),"")</f>
        <v>7.6.3.1.99.0.5.00</v>
      </c>
      <c r="L2396" s="23" t="s">
        <v>1304</v>
      </c>
      <c r="M2396" s="20" t="str">
        <f t="shared" si="47"/>
        <v>A</v>
      </c>
      <c r="N2396" s="20">
        <f>IF(VALUE(Tabela813[[#This Row],[RED]]) &gt; 0,1,0) + IF(VALUE(J2396)&gt;0,8,IF(VALUE(I2396)&gt;0,7,IF(VALUE(H2396)&gt;0,6,IF(VALUE(G2396)&gt;0,5,IF(VALUE(F2396)&gt;0,4,IF(VALUE(E2396)&gt;0,3,IF(VALUE(D2396)&gt;0,2,1)))))))</f>
        <v>7</v>
      </c>
      <c r="O2396" s="22" t="s">
        <v>51</v>
      </c>
      <c r="P2396" s="1" t="s">
        <v>310</v>
      </c>
      <c r="Q2396" s="1"/>
      <c r="R2396" s="39"/>
      <c r="S2396" s="154" t="s">
        <v>158</v>
      </c>
      <c r="T2396" s="7" t="str">
        <f>Tabela813[[#This Row],[NR]]&amp;" - "&amp;Tabela813[[#This Row],[Especificação]]</f>
        <v>7.6.3.1.99.0.5.00 - Outros Serviços de Atendimento à Saúde - Multas</v>
      </c>
    </row>
    <row r="2397" spans="1:20" x14ac:dyDescent="0.25">
      <c r="A2397" s="179"/>
      <c r="B2397" s="51"/>
      <c r="C2397" s="22" t="s">
        <v>1544</v>
      </c>
      <c r="D2397" s="22" t="s">
        <v>1542</v>
      </c>
      <c r="E2397" s="22" t="s">
        <v>1538</v>
      </c>
      <c r="F2397" s="22" t="s">
        <v>1537</v>
      </c>
      <c r="G2397" s="22" t="s">
        <v>1553</v>
      </c>
      <c r="H2397" s="22" t="s">
        <v>1540</v>
      </c>
      <c r="I2397" s="22" t="s">
        <v>1542</v>
      </c>
      <c r="J2397" s="22" t="s">
        <v>1543</v>
      </c>
      <c r="K2397" s="20" t="str">
        <f>IF(Tabela813[[#This Row],[C]]&lt;&gt;"",IF(Tabela813[[#This Row],[RED]]&lt;&gt;"",(Tabela813[[#This Row],[RED]] &amp; "."),"") &amp; CONCATENATE(Tabela813[[#This Row],[C]],".",Tabela813[[#This Row],[O]],".",Tabela813[[#This Row],[E]],".",Tabela813[[#This Row],[D1]],".",Tabela813[[#This Row],[D2]],".",Tabela813[[#This Row],[D3]],".",Tabela813[[#This Row],[T]],".",Tabela813[[#This Row],[D4]]),"")</f>
        <v>7.6.3.1.99.0.6.00</v>
      </c>
      <c r="L2397" s="23" t="s">
        <v>1305</v>
      </c>
      <c r="M2397" s="20" t="str">
        <f t="shared" si="47"/>
        <v>A</v>
      </c>
      <c r="N2397" s="20">
        <f>IF(VALUE(Tabela813[[#This Row],[RED]]) &gt; 0,1,0) + IF(VALUE(J2397)&gt;0,8,IF(VALUE(I2397)&gt;0,7,IF(VALUE(H2397)&gt;0,6,IF(VALUE(G2397)&gt;0,5,IF(VALUE(F2397)&gt;0,4,IF(VALUE(E2397)&gt;0,3,IF(VALUE(D2397)&gt;0,2,1)))))))</f>
        <v>7</v>
      </c>
      <c r="O2397" s="22" t="s">
        <v>51</v>
      </c>
      <c r="P2397" s="1" t="s">
        <v>310</v>
      </c>
      <c r="Q2397" s="1"/>
      <c r="R2397" s="39"/>
      <c r="S2397" s="154" t="s">
        <v>158</v>
      </c>
      <c r="T2397" s="7" t="str">
        <f>Tabela813[[#This Row],[NR]]&amp;" - "&amp;Tabela813[[#This Row],[Especificação]]</f>
        <v>7.6.3.1.99.0.6.00 - Outros Serviços de Atendimento à Saúde - Juros de Mora</v>
      </c>
    </row>
    <row r="2398" spans="1:20" ht="30" x14ac:dyDescent="0.25">
      <c r="A2398" s="179"/>
      <c r="B2398" s="51"/>
      <c r="C2398" s="22" t="s">
        <v>1544</v>
      </c>
      <c r="D2398" s="22" t="s">
        <v>1542</v>
      </c>
      <c r="E2398" s="22" t="s">
        <v>1538</v>
      </c>
      <c r="F2398" s="22" t="s">
        <v>1537</v>
      </c>
      <c r="G2398" s="22" t="s">
        <v>1553</v>
      </c>
      <c r="H2398" s="22" t="s">
        <v>1540</v>
      </c>
      <c r="I2398" s="22" t="s">
        <v>1544</v>
      </c>
      <c r="J2398" s="22" t="s">
        <v>1543</v>
      </c>
      <c r="K2398" s="20" t="str">
        <f>IF(Tabela813[[#This Row],[C]]&lt;&gt;"",IF(Tabela813[[#This Row],[RED]]&lt;&gt;"",(Tabela813[[#This Row],[RED]] &amp; "."),"") &amp; CONCATENATE(Tabela813[[#This Row],[C]],".",Tabela813[[#This Row],[O]],".",Tabela813[[#This Row],[E]],".",Tabela813[[#This Row],[D1]],".",Tabela813[[#This Row],[D2]],".",Tabela813[[#This Row],[D3]],".",Tabela813[[#This Row],[T]],".",Tabela813[[#This Row],[D4]]),"")</f>
        <v>7.6.3.1.99.0.7.00</v>
      </c>
      <c r="L2398" s="23" t="s">
        <v>1306</v>
      </c>
      <c r="M2398" s="20" t="str">
        <f t="shared" si="47"/>
        <v>A</v>
      </c>
      <c r="N2398" s="20">
        <f>IF(VALUE(Tabela813[[#This Row],[RED]]) &gt; 0,1,0) + IF(VALUE(J2398)&gt;0,8,IF(VALUE(I2398)&gt;0,7,IF(VALUE(H2398)&gt;0,6,IF(VALUE(G2398)&gt;0,5,IF(VALUE(F2398)&gt;0,4,IF(VALUE(E2398)&gt;0,3,IF(VALUE(D2398)&gt;0,2,1)))))))</f>
        <v>7</v>
      </c>
      <c r="O2398" s="22" t="s">
        <v>51</v>
      </c>
      <c r="P2398" s="1" t="s">
        <v>310</v>
      </c>
      <c r="Q2398" s="1"/>
      <c r="R2398" s="39"/>
      <c r="S2398" s="154" t="s">
        <v>158</v>
      </c>
      <c r="T2398" s="7" t="str">
        <f>Tabela813[[#This Row],[NR]]&amp;" - "&amp;Tabela813[[#This Row],[Especificação]]</f>
        <v>7.6.3.1.99.0.7.00 - Outros Serviços de Atendimento à Saúde - Dívida Ativa - Multas da Dívida Ativa</v>
      </c>
    </row>
    <row r="2399" spans="1:20" x14ac:dyDescent="0.25">
      <c r="A2399" s="179"/>
      <c r="B2399" s="51"/>
      <c r="C2399" s="22" t="s">
        <v>1544</v>
      </c>
      <c r="D2399" s="22" t="s">
        <v>1542</v>
      </c>
      <c r="E2399" s="22" t="s">
        <v>1538</v>
      </c>
      <c r="F2399" s="22" t="s">
        <v>1537</v>
      </c>
      <c r="G2399" s="22" t="s">
        <v>1553</v>
      </c>
      <c r="H2399" s="22" t="s">
        <v>1540</v>
      </c>
      <c r="I2399" s="22" t="s">
        <v>1545</v>
      </c>
      <c r="J2399" s="22" t="s">
        <v>1543</v>
      </c>
      <c r="K2399" s="20" t="str">
        <f>IF(Tabela813[[#This Row],[C]]&lt;&gt;"",IF(Tabela813[[#This Row],[RED]]&lt;&gt;"",(Tabela813[[#This Row],[RED]] &amp; "."),"") &amp; CONCATENATE(Tabela813[[#This Row],[C]],".",Tabela813[[#This Row],[O]],".",Tabela813[[#This Row],[E]],".",Tabela813[[#This Row],[D1]],".",Tabela813[[#This Row],[D2]],".",Tabela813[[#This Row],[D3]],".",Tabela813[[#This Row],[T]],".",Tabela813[[#This Row],[D4]]),"")</f>
        <v>7.6.3.1.99.0.8.00</v>
      </c>
      <c r="L2399" s="23" t="s">
        <v>1307</v>
      </c>
      <c r="M2399" s="20" t="str">
        <f t="shared" si="47"/>
        <v>A</v>
      </c>
      <c r="N2399" s="20">
        <f>IF(VALUE(Tabela813[[#This Row],[RED]]) &gt; 0,1,0) + IF(VALUE(J2399)&gt;0,8,IF(VALUE(I2399)&gt;0,7,IF(VALUE(H2399)&gt;0,6,IF(VALUE(G2399)&gt;0,5,IF(VALUE(F2399)&gt;0,4,IF(VALUE(E2399)&gt;0,3,IF(VALUE(D2399)&gt;0,2,1)))))))</f>
        <v>7</v>
      </c>
      <c r="O2399" s="22" t="s">
        <v>51</v>
      </c>
      <c r="P2399" s="1" t="s">
        <v>310</v>
      </c>
      <c r="Q2399" s="1"/>
      <c r="R2399" s="39"/>
      <c r="S2399" s="154" t="s">
        <v>158</v>
      </c>
      <c r="T2399" s="7" t="str">
        <f>Tabela813[[#This Row],[NR]]&amp;" - "&amp;Tabela813[[#This Row],[Especificação]]</f>
        <v>7.6.3.1.99.0.8.00 - Outros Serviços de Atendimento à Saúde - Juros de Mora da Dívida Ativa</v>
      </c>
    </row>
    <row r="2400" spans="1:20" x14ac:dyDescent="0.25">
      <c r="A2400" s="179"/>
      <c r="B2400" s="51"/>
      <c r="C2400" s="22" t="s">
        <v>1544</v>
      </c>
      <c r="D2400" s="22" t="s">
        <v>1542</v>
      </c>
      <c r="E2400" s="22" t="s">
        <v>1549</v>
      </c>
      <c r="F2400" s="22" t="s">
        <v>1540</v>
      </c>
      <c r="G2400" s="22" t="s">
        <v>1543</v>
      </c>
      <c r="H2400" s="22" t="s">
        <v>1540</v>
      </c>
      <c r="I2400" s="22" t="s">
        <v>1540</v>
      </c>
      <c r="J2400" s="22" t="s">
        <v>1543</v>
      </c>
      <c r="K2400" s="20" t="str">
        <f>IF(Tabela813[[#This Row],[C]]&lt;&gt;"",IF(Tabela813[[#This Row],[RED]]&lt;&gt;"",(Tabela813[[#This Row],[RED]] &amp; "."),"") &amp; CONCATENATE(Tabela813[[#This Row],[C]],".",Tabela813[[#This Row],[O]],".",Tabela813[[#This Row],[E]],".",Tabela813[[#This Row],[D1]],".",Tabela813[[#This Row],[D2]],".",Tabela813[[#This Row],[D3]],".",Tabela813[[#This Row],[T]],".",Tabela813[[#This Row],[D4]]),"")</f>
        <v>7.6.9.0.00.0.0.00</v>
      </c>
      <c r="L2400" s="23" t="s">
        <v>2716</v>
      </c>
      <c r="M2400" s="20" t="str">
        <f t="shared" si="47"/>
        <v>S</v>
      </c>
      <c r="N2400" s="20">
        <f>IF(VALUE(Tabela813[[#This Row],[RED]]) &gt; 0,1,0) + IF(VALUE(J2400)&gt;0,8,IF(VALUE(I2400)&gt;0,7,IF(VALUE(H2400)&gt;0,6,IF(VALUE(G2400)&gt;0,5,IF(VALUE(F2400)&gt;0,4,IF(VALUE(E2400)&gt;0,3,IF(VALUE(D2400)&gt;0,2,1)))))))</f>
        <v>3</v>
      </c>
      <c r="O2400" s="22" t="s">
        <v>45</v>
      </c>
      <c r="P2400" s="1" t="s">
        <v>319</v>
      </c>
      <c r="Q2400" s="1"/>
      <c r="R2400" s="39"/>
      <c r="S2400" s="154" t="s">
        <v>158</v>
      </c>
      <c r="T2400" s="7" t="str">
        <f>Tabela813[[#This Row],[NR]]&amp;" - "&amp;Tabela813[[#This Row],[Especificação]]</f>
        <v>7.6.9.0.00.0.0.00 - Outros Serviços - Intra OFSS</v>
      </c>
    </row>
    <row r="2401" spans="1:20" x14ac:dyDescent="0.25">
      <c r="A2401" s="179"/>
      <c r="B2401" s="51"/>
      <c r="C2401" s="22" t="s">
        <v>1544</v>
      </c>
      <c r="D2401" s="22" t="s">
        <v>1542</v>
      </c>
      <c r="E2401" s="22" t="s">
        <v>1549</v>
      </c>
      <c r="F2401" s="22" t="s">
        <v>1549</v>
      </c>
      <c r="G2401" s="22" t="s">
        <v>1543</v>
      </c>
      <c r="H2401" s="22" t="s">
        <v>1540</v>
      </c>
      <c r="I2401" s="22" t="s">
        <v>1540</v>
      </c>
      <c r="J2401" s="22" t="s">
        <v>1543</v>
      </c>
      <c r="K2401" s="20" t="str">
        <f>IF(Tabela813[[#This Row],[C]]&lt;&gt;"",IF(Tabela813[[#This Row],[RED]]&lt;&gt;"",(Tabela813[[#This Row],[RED]] &amp; "."),"") &amp; CONCATENATE(Tabela813[[#This Row],[C]],".",Tabela813[[#This Row],[O]],".",Tabela813[[#This Row],[E]],".",Tabela813[[#This Row],[D1]],".",Tabela813[[#This Row],[D2]],".",Tabela813[[#This Row],[D3]],".",Tabela813[[#This Row],[T]],".",Tabela813[[#This Row],[D4]]),"")</f>
        <v>7.6.9.9.00.0.0.00</v>
      </c>
      <c r="L2401" s="23" t="s">
        <v>2716</v>
      </c>
      <c r="M2401" s="20" t="str">
        <f t="shared" si="47"/>
        <v>S</v>
      </c>
      <c r="N2401" s="20">
        <f>IF(VALUE(Tabela813[[#This Row],[RED]]) &gt; 0,1,0) + IF(VALUE(J2401)&gt;0,8,IF(VALUE(I2401)&gt;0,7,IF(VALUE(H2401)&gt;0,6,IF(VALUE(G2401)&gt;0,5,IF(VALUE(F2401)&gt;0,4,IF(VALUE(E2401)&gt;0,3,IF(VALUE(D2401)&gt;0,2,1)))))))</f>
        <v>4</v>
      </c>
      <c r="O2401" s="22" t="s">
        <v>45</v>
      </c>
      <c r="P2401" s="1" t="s">
        <v>319</v>
      </c>
      <c r="Q2401" s="1"/>
      <c r="R2401" s="39"/>
      <c r="S2401" s="154" t="s">
        <v>158</v>
      </c>
      <c r="T2401" s="7" t="str">
        <f>Tabela813[[#This Row],[NR]]&amp;" - "&amp;Tabela813[[#This Row],[Especificação]]</f>
        <v>7.6.9.9.00.0.0.00 - Outros Serviços - Intra OFSS</v>
      </c>
    </row>
    <row r="2402" spans="1:20" x14ac:dyDescent="0.25">
      <c r="A2402" s="179"/>
      <c r="B2402" s="51"/>
      <c r="C2402" s="22" t="s">
        <v>1544</v>
      </c>
      <c r="D2402" s="22" t="s">
        <v>1542</v>
      </c>
      <c r="E2402" s="22" t="s">
        <v>1549</v>
      </c>
      <c r="F2402" s="22" t="s">
        <v>1549</v>
      </c>
      <c r="G2402" s="22" t="s">
        <v>1570</v>
      </c>
      <c r="H2402" s="22" t="s">
        <v>1540</v>
      </c>
      <c r="I2402" s="22" t="s">
        <v>1540</v>
      </c>
      <c r="J2402" s="22" t="s">
        <v>1543</v>
      </c>
      <c r="K2402" s="20" t="str">
        <f>IF(Tabela813[[#This Row],[C]]&lt;&gt;"",IF(Tabela813[[#This Row],[RED]]&lt;&gt;"",(Tabela813[[#This Row],[RED]] &amp; "."),"") &amp; CONCATENATE(Tabela813[[#This Row],[C]],".",Tabela813[[#This Row],[O]],".",Tabela813[[#This Row],[E]],".",Tabela813[[#This Row],[D1]],".",Tabela813[[#This Row],[D2]],".",Tabela813[[#This Row],[D3]],".",Tabela813[[#This Row],[T]],".",Tabela813[[#This Row],[D4]]),"")</f>
        <v>7.6.9.9.50.0.0.00</v>
      </c>
      <c r="L2402" s="23" t="s">
        <v>6101</v>
      </c>
      <c r="M2402" s="20" t="str">
        <f t="shared" si="47"/>
        <v>S</v>
      </c>
      <c r="N2402" s="20">
        <f>IF(VALUE(Tabela813[[#This Row],[RED]]) &gt; 0,1,0) + IF(VALUE(J2402)&gt;0,8,IF(VALUE(I2402)&gt;0,7,IF(VALUE(H2402)&gt;0,6,IF(VALUE(G2402)&gt;0,5,IF(VALUE(F2402)&gt;0,4,IF(VALUE(E2402)&gt;0,3,IF(VALUE(D2402)&gt;0,2,1)))))))</f>
        <v>5</v>
      </c>
      <c r="O2402" s="22" t="s">
        <v>55</v>
      </c>
      <c r="P2402" s="1" t="s">
        <v>4463</v>
      </c>
      <c r="Q2402" s="1"/>
      <c r="R2402" s="39"/>
      <c r="S2402" s="154"/>
      <c r="T2402" s="7" t="str">
        <f>Tabela813[[#This Row],[NR]]&amp;" - "&amp;Tabela813[[#This Row],[Especificação]]</f>
        <v>7.6.9.9.50.0.0.00 - Serviços Sujeitos à Regulação - Intra OFSS</v>
      </c>
    </row>
    <row r="2403" spans="1:20" ht="30" x14ac:dyDescent="0.25">
      <c r="A2403" s="179"/>
      <c r="B2403" s="51"/>
      <c r="C2403" s="22" t="s">
        <v>1544</v>
      </c>
      <c r="D2403" s="22" t="s">
        <v>1542</v>
      </c>
      <c r="E2403" s="22" t="s">
        <v>1549</v>
      </c>
      <c r="F2403" s="22" t="s">
        <v>1549</v>
      </c>
      <c r="G2403" s="22" t="s">
        <v>1570</v>
      </c>
      <c r="H2403" s="22" t="s">
        <v>1537</v>
      </c>
      <c r="I2403" s="22" t="s">
        <v>1540</v>
      </c>
      <c r="J2403" s="22" t="s">
        <v>1543</v>
      </c>
      <c r="K2403" s="20" t="str">
        <f>IF(Tabela813[[#This Row],[C]]&lt;&gt;"",IF(Tabela813[[#This Row],[RED]]&lt;&gt;"",(Tabela813[[#This Row],[RED]] &amp; "."),"") &amp; CONCATENATE(Tabela813[[#This Row],[C]],".",Tabela813[[#This Row],[O]],".",Tabela813[[#This Row],[E]],".",Tabela813[[#This Row],[D1]],".",Tabela813[[#This Row],[D2]],".",Tabela813[[#This Row],[D3]],".",Tabela813[[#This Row],[T]],".",Tabela813[[#This Row],[D4]]),"")</f>
        <v>7.6.9.9.50.1.0.00</v>
      </c>
      <c r="L2403" s="23" t="s">
        <v>6311</v>
      </c>
      <c r="M2403" s="20" t="str">
        <f t="shared" si="47"/>
        <v>S</v>
      </c>
      <c r="N2403" s="20">
        <f>IF(VALUE(Tabela813[[#This Row],[RED]]) &gt; 0,1,0) + IF(VALUE(J2403)&gt;0,8,IF(VALUE(I2403)&gt;0,7,IF(VALUE(H2403)&gt;0,6,IF(VALUE(G2403)&gt;0,5,IF(VALUE(F2403)&gt;0,4,IF(VALUE(E2403)&gt;0,3,IF(VALUE(D2403)&gt;0,2,1)))))))</f>
        <v>6</v>
      </c>
      <c r="O2403" s="22" t="s">
        <v>55</v>
      </c>
      <c r="P2403" s="1" t="s">
        <v>4480</v>
      </c>
      <c r="Q2403" s="1" t="s">
        <v>4464</v>
      </c>
      <c r="R2403" s="39"/>
      <c r="S2403" s="154"/>
      <c r="T2403" s="7" t="str">
        <f>Tabela813[[#This Row],[NR]]&amp;" - "&amp;Tabela813[[#This Row],[Especificação]]</f>
        <v>7.6.9.9.50.1.0.00 - Serviços de Saneamento Básico - Abastecimento de Água - Intra OFSS</v>
      </c>
    </row>
    <row r="2404" spans="1:20" ht="30" x14ac:dyDescent="0.25">
      <c r="A2404" s="179"/>
      <c r="B2404" s="51"/>
      <c r="C2404" s="22" t="s">
        <v>1544</v>
      </c>
      <c r="D2404" s="22" t="s">
        <v>1542</v>
      </c>
      <c r="E2404" s="22" t="s">
        <v>1549</v>
      </c>
      <c r="F2404" s="22" t="s">
        <v>1549</v>
      </c>
      <c r="G2404" s="22" t="s">
        <v>1570</v>
      </c>
      <c r="H2404" s="22" t="s">
        <v>1537</v>
      </c>
      <c r="I2404" s="22" t="s">
        <v>1537</v>
      </c>
      <c r="J2404" s="22" t="s">
        <v>1543</v>
      </c>
      <c r="K2404" s="20" t="str">
        <f>IF(Tabela813[[#This Row],[C]]&lt;&gt;"",IF(Tabela813[[#This Row],[RED]]&lt;&gt;"",(Tabela813[[#This Row],[RED]] &amp; "."),"") &amp; CONCATENATE(Tabela813[[#This Row],[C]],".",Tabela813[[#This Row],[O]],".",Tabela813[[#This Row],[E]],".",Tabela813[[#This Row],[D1]],".",Tabela813[[#This Row],[D2]],".",Tabela813[[#This Row],[D3]],".",Tabela813[[#This Row],[T]],".",Tabela813[[#This Row],[D4]]),"")</f>
        <v>7.6.9.9.50.1.1.00</v>
      </c>
      <c r="L2404" s="23" t="s">
        <v>6312</v>
      </c>
      <c r="M2404" s="20" t="str">
        <f t="shared" si="47"/>
        <v>A</v>
      </c>
      <c r="N2404" s="20">
        <f>IF(VALUE(Tabela813[[#This Row],[RED]]) &gt; 0,1,0) + IF(VALUE(J2404)&gt;0,8,IF(VALUE(I2404)&gt;0,7,IF(VALUE(H2404)&gt;0,6,IF(VALUE(G2404)&gt;0,5,IF(VALUE(F2404)&gt;0,4,IF(VALUE(E2404)&gt;0,3,IF(VALUE(D2404)&gt;0,2,1)))))))</f>
        <v>7</v>
      </c>
      <c r="O2404" s="22" t="s">
        <v>55</v>
      </c>
      <c r="P2404" s="1" t="s">
        <v>4480</v>
      </c>
      <c r="Q2404" s="1"/>
      <c r="R2404" s="39"/>
      <c r="S2404" s="154"/>
      <c r="T2404" s="7" t="str">
        <f>Tabela813[[#This Row],[NR]]&amp;" - "&amp;Tabela813[[#This Row],[Especificação]]</f>
        <v>7.6.9.9.50.1.1.00 - Serviços de Saneamento Básico - Abastecimento de Água - Principal - Intra OFSS</v>
      </c>
    </row>
    <row r="2405" spans="1:20" ht="30" x14ac:dyDescent="0.25">
      <c r="A2405" s="179"/>
      <c r="B2405" s="51"/>
      <c r="C2405" s="22" t="s">
        <v>1544</v>
      </c>
      <c r="D2405" s="22" t="s">
        <v>1542</v>
      </c>
      <c r="E2405" s="22" t="s">
        <v>1549</v>
      </c>
      <c r="F2405" s="22" t="s">
        <v>1549</v>
      </c>
      <c r="G2405" s="22" t="s">
        <v>1570</v>
      </c>
      <c r="H2405" s="22" t="s">
        <v>1537</v>
      </c>
      <c r="I2405" s="22" t="s">
        <v>1546</v>
      </c>
      <c r="J2405" s="22" t="s">
        <v>1543</v>
      </c>
      <c r="K2405" s="20" t="str">
        <f>IF(Tabela813[[#This Row],[C]]&lt;&gt;"",IF(Tabela813[[#This Row],[RED]]&lt;&gt;"",(Tabela813[[#This Row],[RED]] &amp; "."),"") &amp; CONCATENATE(Tabela813[[#This Row],[C]],".",Tabela813[[#This Row],[O]],".",Tabela813[[#This Row],[E]],".",Tabela813[[#This Row],[D1]],".",Tabela813[[#This Row],[D2]],".",Tabela813[[#This Row],[D3]],".",Tabela813[[#This Row],[T]],".",Tabela813[[#This Row],[D4]]),"")</f>
        <v>7.6.9.9.50.1.2.00</v>
      </c>
      <c r="L2405" s="23" t="s">
        <v>6313</v>
      </c>
      <c r="M2405" s="20" t="str">
        <f t="shared" si="47"/>
        <v>A</v>
      </c>
      <c r="N2405" s="20">
        <f>IF(VALUE(Tabela813[[#This Row],[RED]]) &gt; 0,1,0) + IF(VALUE(J2405)&gt;0,8,IF(VALUE(I2405)&gt;0,7,IF(VALUE(H2405)&gt;0,6,IF(VALUE(G2405)&gt;0,5,IF(VALUE(F2405)&gt;0,4,IF(VALUE(E2405)&gt;0,3,IF(VALUE(D2405)&gt;0,2,1)))))))</f>
        <v>7</v>
      </c>
      <c r="O2405" s="22" t="s">
        <v>55</v>
      </c>
      <c r="P2405" s="1" t="s">
        <v>4480</v>
      </c>
      <c r="Q2405" s="1"/>
      <c r="R2405" s="39"/>
      <c r="S2405" s="154"/>
      <c r="T2405" s="7" t="str">
        <f>Tabela813[[#This Row],[NR]]&amp;" - "&amp;Tabela813[[#This Row],[Especificação]]</f>
        <v>7.6.9.9.50.1.2.00 - Serviços de Saneamento Básico - Abastecimento de Água - Multas e Juros de Mora - Intra OFSS</v>
      </c>
    </row>
    <row r="2406" spans="1:20" ht="30" x14ac:dyDescent="0.25">
      <c r="A2406" s="179"/>
      <c r="B2406" s="51"/>
      <c r="C2406" s="22" t="s">
        <v>1544</v>
      </c>
      <c r="D2406" s="22" t="s">
        <v>1542</v>
      </c>
      <c r="E2406" s="22" t="s">
        <v>1549</v>
      </c>
      <c r="F2406" s="22" t="s">
        <v>1549</v>
      </c>
      <c r="G2406" s="22" t="s">
        <v>1570</v>
      </c>
      <c r="H2406" s="22" t="s">
        <v>1537</v>
      </c>
      <c r="I2406" s="22" t="s">
        <v>1538</v>
      </c>
      <c r="J2406" s="22" t="s">
        <v>1543</v>
      </c>
      <c r="K2406" s="20" t="str">
        <f>IF(Tabela813[[#This Row],[C]]&lt;&gt;"",IF(Tabela813[[#This Row],[RED]]&lt;&gt;"",(Tabela813[[#This Row],[RED]] &amp; "."),"") &amp; CONCATENATE(Tabela813[[#This Row],[C]],".",Tabela813[[#This Row],[O]],".",Tabela813[[#This Row],[E]],".",Tabela813[[#This Row],[D1]],".",Tabela813[[#This Row],[D2]],".",Tabela813[[#This Row],[D3]],".",Tabela813[[#This Row],[T]],".",Tabela813[[#This Row],[D4]]),"")</f>
        <v>7.6.9.9.50.1.3.00</v>
      </c>
      <c r="L2406" s="23" t="s">
        <v>6314</v>
      </c>
      <c r="M2406" s="20" t="str">
        <f t="shared" si="47"/>
        <v>A</v>
      </c>
      <c r="N2406" s="20">
        <f>IF(VALUE(Tabela813[[#This Row],[RED]]) &gt; 0,1,0) + IF(VALUE(J2406)&gt;0,8,IF(VALUE(I2406)&gt;0,7,IF(VALUE(H2406)&gt;0,6,IF(VALUE(G2406)&gt;0,5,IF(VALUE(F2406)&gt;0,4,IF(VALUE(E2406)&gt;0,3,IF(VALUE(D2406)&gt;0,2,1)))))))</f>
        <v>7</v>
      </c>
      <c r="O2406" s="22" t="s">
        <v>55</v>
      </c>
      <c r="P2406" s="1" t="s">
        <v>4480</v>
      </c>
      <c r="Q2406" s="1"/>
      <c r="R2406" s="39"/>
      <c r="S2406" s="154"/>
      <c r="T2406" s="7" t="str">
        <f>Tabela813[[#This Row],[NR]]&amp;" - "&amp;Tabela813[[#This Row],[Especificação]]</f>
        <v>7.6.9.9.50.1.3.00 - Serviços de Saneamento Básico - Abastecimento de Água - Dívida Ativa - Intra OFSS</v>
      </c>
    </row>
    <row r="2407" spans="1:20" ht="30" x14ac:dyDescent="0.25">
      <c r="A2407" s="179"/>
      <c r="B2407" s="51"/>
      <c r="C2407" s="22" t="s">
        <v>1544</v>
      </c>
      <c r="D2407" s="22" t="s">
        <v>1542</v>
      </c>
      <c r="E2407" s="22" t="s">
        <v>1549</v>
      </c>
      <c r="F2407" s="22" t="s">
        <v>1549</v>
      </c>
      <c r="G2407" s="22" t="s">
        <v>1570</v>
      </c>
      <c r="H2407" s="22" t="s">
        <v>1537</v>
      </c>
      <c r="I2407" s="22" t="s">
        <v>1547</v>
      </c>
      <c r="J2407" s="22" t="s">
        <v>1543</v>
      </c>
      <c r="K2407" s="20" t="str">
        <f>IF(Tabela813[[#This Row],[C]]&lt;&gt;"",IF(Tabela813[[#This Row],[RED]]&lt;&gt;"",(Tabela813[[#This Row],[RED]] &amp; "."),"") &amp; CONCATENATE(Tabela813[[#This Row],[C]],".",Tabela813[[#This Row],[O]],".",Tabela813[[#This Row],[E]],".",Tabela813[[#This Row],[D1]],".",Tabela813[[#This Row],[D2]],".",Tabela813[[#This Row],[D3]],".",Tabela813[[#This Row],[T]],".",Tabela813[[#This Row],[D4]]),"")</f>
        <v>7.6.9.9.50.1.4.00</v>
      </c>
      <c r="L2407" s="23" t="s">
        <v>6315</v>
      </c>
      <c r="M2407" s="20" t="str">
        <f t="shared" si="47"/>
        <v>A</v>
      </c>
      <c r="N2407" s="20">
        <f>IF(VALUE(Tabela813[[#This Row],[RED]]) &gt; 0,1,0) + IF(VALUE(J2407)&gt;0,8,IF(VALUE(I2407)&gt;0,7,IF(VALUE(H2407)&gt;0,6,IF(VALUE(G2407)&gt;0,5,IF(VALUE(F2407)&gt;0,4,IF(VALUE(E2407)&gt;0,3,IF(VALUE(D2407)&gt;0,2,1)))))))</f>
        <v>7</v>
      </c>
      <c r="O2407" s="22" t="s">
        <v>55</v>
      </c>
      <c r="P2407" s="1" t="s">
        <v>4480</v>
      </c>
      <c r="Q2407" s="1"/>
      <c r="R2407" s="39"/>
      <c r="S2407" s="154"/>
      <c r="T2407" s="7" t="str">
        <f>Tabela813[[#This Row],[NR]]&amp;" - "&amp;Tabela813[[#This Row],[Especificação]]</f>
        <v>7.6.9.9.50.1.4.00 - Serviços de Saneamento Básico - Abastecimento de Água - Dívida Ativa - Multas e Juros de Mora da Dívida Ativa - Intra OFSS</v>
      </c>
    </row>
    <row r="2408" spans="1:20" ht="30" x14ac:dyDescent="0.25">
      <c r="A2408" s="179"/>
      <c r="B2408" s="51"/>
      <c r="C2408" s="22" t="s">
        <v>1544</v>
      </c>
      <c r="D2408" s="22" t="s">
        <v>1542</v>
      </c>
      <c r="E2408" s="22" t="s">
        <v>1549</v>
      </c>
      <c r="F2408" s="22" t="s">
        <v>1549</v>
      </c>
      <c r="G2408" s="22" t="s">
        <v>1570</v>
      </c>
      <c r="H2408" s="22" t="s">
        <v>1537</v>
      </c>
      <c r="I2408" s="22" t="s">
        <v>1548</v>
      </c>
      <c r="J2408" s="22" t="s">
        <v>1543</v>
      </c>
      <c r="K2408" s="20" t="str">
        <f>IF(Tabela813[[#This Row],[C]]&lt;&gt;"",IF(Tabela813[[#This Row],[RED]]&lt;&gt;"",(Tabela813[[#This Row],[RED]] &amp; "."),"") &amp; CONCATENATE(Tabela813[[#This Row],[C]],".",Tabela813[[#This Row],[O]],".",Tabela813[[#This Row],[E]],".",Tabela813[[#This Row],[D1]],".",Tabela813[[#This Row],[D2]],".",Tabela813[[#This Row],[D3]],".",Tabela813[[#This Row],[T]],".",Tabela813[[#This Row],[D4]]),"")</f>
        <v>7.6.9.9.50.1.5.00</v>
      </c>
      <c r="L2408" s="23" t="s">
        <v>6316</v>
      </c>
      <c r="M2408" s="20" t="str">
        <f t="shared" si="47"/>
        <v>A</v>
      </c>
      <c r="N2408" s="20">
        <f>IF(VALUE(Tabela813[[#This Row],[RED]]) &gt; 0,1,0) + IF(VALUE(J2408)&gt;0,8,IF(VALUE(I2408)&gt;0,7,IF(VALUE(H2408)&gt;0,6,IF(VALUE(G2408)&gt;0,5,IF(VALUE(F2408)&gt;0,4,IF(VALUE(E2408)&gt;0,3,IF(VALUE(D2408)&gt;0,2,1)))))))</f>
        <v>7</v>
      </c>
      <c r="O2408" s="22" t="s">
        <v>55</v>
      </c>
      <c r="P2408" s="1" t="s">
        <v>4480</v>
      </c>
      <c r="Q2408" s="1"/>
      <c r="R2408" s="39"/>
      <c r="S2408" s="154"/>
      <c r="T2408" s="7" t="str">
        <f>Tabela813[[#This Row],[NR]]&amp;" - "&amp;Tabela813[[#This Row],[Especificação]]</f>
        <v>7.6.9.9.50.1.5.00 - Serviços de Saneamento Básico - Abastecimento de Água - Multas - Intra OFSS</v>
      </c>
    </row>
    <row r="2409" spans="1:20" ht="30" x14ac:dyDescent="0.25">
      <c r="A2409" s="179"/>
      <c r="B2409" s="51"/>
      <c r="C2409" s="22" t="s">
        <v>1544</v>
      </c>
      <c r="D2409" s="22" t="s">
        <v>1542</v>
      </c>
      <c r="E2409" s="22" t="s">
        <v>1549</v>
      </c>
      <c r="F2409" s="22" t="s">
        <v>1549</v>
      </c>
      <c r="G2409" s="22" t="s">
        <v>1570</v>
      </c>
      <c r="H2409" s="22" t="s">
        <v>1537</v>
      </c>
      <c r="I2409" s="22" t="s">
        <v>1542</v>
      </c>
      <c r="J2409" s="22" t="s">
        <v>1543</v>
      </c>
      <c r="K2409" s="20" t="str">
        <f>IF(Tabela813[[#This Row],[C]]&lt;&gt;"",IF(Tabela813[[#This Row],[RED]]&lt;&gt;"",(Tabela813[[#This Row],[RED]] &amp; "."),"") &amp; CONCATENATE(Tabela813[[#This Row],[C]],".",Tabela813[[#This Row],[O]],".",Tabela813[[#This Row],[E]],".",Tabela813[[#This Row],[D1]],".",Tabela813[[#This Row],[D2]],".",Tabela813[[#This Row],[D3]],".",Tabela813[[#This Row],[T]],".",Tabela813[[#This Row],[D4]]),"")</f>
        <v>7.6.9.9.50.1.6.00</v>
      </c>
      <c r="L2409" s="23" t="s">
        <v>6317</v>
      </c>
      <c r="M2409" s="20" t="str">
        <f t="shared" si="47"/>
        <v>A</v>
      </c>
      <c r="N2409" s="20">
        <f>IF(VALUE(Tabela813[[#This Row],[RED]]) &gt; 0,1,0) + IF(VALUE(J2409)&gt;0,8,IF(VALUE(I2409)&gt;0,7,IF(VALUE(H2409)&gt;0,6,IF(VALUE(G2409)&gt;0,5,IF(VALUE(F2409)&gt;0,4,IF(VALUE(E2409)&gt;0,3,IF(VALUE(D2409)&gt;0,2,1)))))))</f>
        <v>7</v>
      </c>
      <c r="O2409" s="22" t="s">
        <v>55</v>
      </c>
      <c r="P2409" s="1" t="s">
        <v>4480</v>
      </c>
      <c r="Q2409" s="1"/>
      <c r="R2409" s="39"/>
      <c r="S2409" s="154"/>
      <c r="T2409" s="7" t="str">
        <f>Tabela813[[#This Row],[NR]]&amp;" - "&amp;Tabela813[[#This Row],[Especificação]]</f>
        <v>7.6.9.9.50.1.6.00 - Serviços de Saneamento Básico - Abastecimento de Água - Juros de Mora - Intra OFSS</v>
      </c>
    </row>
    <row r="2410" spans="1:20" ht="30" x14ac:dyDescent="0.25">
      <c r="A2410" s="179"/>
      <c r="B2410" s="51"/>
      <c r="C2410" s="22" t="s">
        <v>1544</v>
      </c>
      <c r="D2410" s="22" t="s">
        <v>1542</v>
      </c>
      <c r="E2410" s="22" t="s">
        <v>1549</v>
      </c>
      <c r="F2410" s="22" t="s">
        <v>1549</v>
      </c>
      <c r="G2410" s="22" t="s">
        <v>1570</v>
      </c>
      <c r="H2410" s="22" t="s">
        <v>1537</v>
      </c>
      <c r="I2410" s="22" t="s">
        <v>1544</v>
      </c>
      <c r="J2410" s="22" t="s">
        <v>1543</v>
      </c>
      <c r="K2410" s="20" t="str">
        <f>IF(Tabela813[[#This Row],[C]]&lt;&gt;"",IF(Tabela813[[#This Row],[RED]]&lt;&gt;"",(Tabela813[[#This Row],[RED]] &amp; "."),"") &amp; CONCATENATE(Tabela813[[#This Row],[C]],".",Tabela813[[#This Row],[O]],".",Tabela813[[#This Row],[E]],".",Tabela813[[#This Row],[D1]],".",Tabela813[[#This Row],[D2]],".",Tabela813[[#This Row],[D3]],".",Tabela813[[#This Row],[T]],".",Tabela813[[#This Row],[D4]]),"")</f>
        <v>7.6.9.9.50.1.7.00</v>
      </c>
      <c r="L2410" s="23" t="s">
        <v>6318</v>
      </c>
      <c r="M2410" s="20" t="str">
        <f t="shared" si="47"/>
        <v>A</v>
      </c>
      <c r="N2410" s="20">
        <f>IF(VALUE(Tabela813[[#This Row],[RED]]) &gt; 0,1,0) + IF(VALUE(J2410)&gt;0,8,IF(VALUE(I2410)&gt;0,7,IF(VALUE(H2410)&gt;0,6,IF(VALUE(G2410)&gt;0,5,IF(VALUE(F2410)&gt;0,4,IF(VALUE(E2410)&gt;0,3,IF(VALUE(D2410)&gt;0,2,1)))))))</f>
        <v>7</v>
      </c>
      <c r="O2410" s="22" t="s">
        <v>55</v>
      </c>
      <c r="P2410" s="1" t="s">
        <v>4480</v>
      </c>
      <c r="Q2410" s="1"/>
      <c r="R2410" s="39"/>
      <c r="S2410" s="154"/>
      <c r="T2410" s="7" t="str">
        <f>Tabela813[[#This Row],[NR]]&amp;" - "&amp;Tabela813[[#This Row],[Especificação]]</f>
        <v>7.6.9.9.50.1.7.00 - Serviços de Saneamento Básico - Abastecimento de Água - Dívida Ativa - Multas da Dívida Ativa - Intra OFSS</v>
      </c>
    </row>
    <row r="2411" spans="1:20" ht="30" x14ac:dyDescent="0.25">
      <c r="A2411" s="179"/>
      <c r="B2411" s="51"/>
      <c r="C2411" s="22" t="s">
        <v>1544</v>
      </c>
      <c r="D2411" s="22" t="s">
        <v>1542</v>
      </c>
      <c r="E2411" s="22" t="s">
        <v>1549</v>
      </c>
      <c r="F2411" s="22" t="s">
        <v>1549</v>
      </c>
      <c r="G2411" s="22" t="s">
        <v>1570</v>
      </c>
      <c r="H2411" s="22" t="s">
        <v>1537</v>
      </c>
      <c r="I2411" s="22" t="s">
        <v>1545</v>
      </c>
      <c r="J2411" s="22" t="s">
        <v>1543</v>
      </c>
      <c r="K2411" s="20" t="str">
        <f>IF(Tabela813[[#This Row],[C]]&lt;&gt;"",IF(Tabela813[[#This Row],[RED]]&lt;&gt;"",(Tabela813[[#This Row],[RED]] &amp; "."),"") &amp; CONCATENATE(Tabela813[[#This Row],[C]],".",Tabela813[[#This Row],[O]],".",Tabela813[[#This Row],[E]],".",Tabela813[[#This Row],[D1]],".",Tabela813[[#This Row],[D2]],".",Tabela813[[#This Row],[D3]],".",Tabela813[[#This Row],[T]],".",Tabela813[[#This Row],[D4]]),"")</f>
        <v>7.6.9.9.50.1.8.00</v>
      </c>
      <c r="L2411" s="23" t="s">
        <v>6319</v>
      </c>
      <c r="M2411" s="20" t="str">
        <f t="shared" si="47"/>
        <v>A</v>
      </c>
      <c r="N2411" s="20">
        <f>IF(VALUE(Tabela813[[#This Row],[RED]]) &gt; 0,1,0) + IF(VALUE(J2411)&gt;0,8,IF(VALUE(I2411)&gt;0,7,IF(VALUE(H2411)&gt;0,6,IF(VALUE(G2411)&gt;0,5,IF(VALUE(F2411)&gt;0,4,IF(VALUE(E2411)&gt;0,3,IF(VALUE(D2411)&gt;0,2,1)))))))</f>
        <v>7</v>
      </c>
      <c r="O2411" s="22" t="s">
        <v>55</v>
      </c>
      <c r="P2411" s="1" t="s">
        <v>4480</v>
      </c>
      <c r="Q2411" s="1"/>
      <c r="R2411" s="39"/>
      <c r="S2411" s="154"/>
      <c r="T2411" s="7" t="str">
        <f>Tabela813[[#This Row],[NR]]&amp;" - "&amp;Tabela813[[#This Row],[Especificação]]</f>
        <v>7.6.9.9.50.1.8.00 - Serviços de Saneamento Básico - Abastecimento de Água - Juros de Mora da Dívida Ativa - Intra OFSS</v>
      </c>
    </row>
    <row r="2412" spans="1:20" ht="30" x14ac:dyDescent="0.25">
      <c r="A2412" s="179"/>
      <c r="B2412" s="51"/>
      <c r="C2412" s="22" t="s">
        <v>1544</v>
      </c>
      <c r="D2412" s="22" t="s">
        <v>1542</v>
      </c>
      <c r="E2412" s="22" t="s">
        <v>1549</v>
      </c>
      <c r="F2412" s="22" t="s">
        <v>1549</v>
      </c>
      <c r="G2412" s="22" t="s">
        <v>1570</v>
      </c>
      <c r="H2412" s="22" t="s">
        <v>1546</v>
      </c>
      <c r="I2412" s="22" t="s">
        <v>1540</v>
      </c>
      <c r="J2412" s="22" t="s">
        <v>1543</v>
      </c>
      <c r="K2412" s="20" t="str">
        <f>IF(Tabela813[[#This Row],[C]]&lt;&gt;"",IF(Tabela813[[#This Row],[RED]]&lt;&gt;"",(Tabela813[[#This Row],[RED]] &amp; "."),"") &amp; CONCATENATE(Tabela813[[#This Row],[C]],".",Tabela813[[#This Row],[O]],".",Tabela813[[#This Row],[E]],".",Tabela813[[#This Row],[D1]],".",Tabela813[[#This Row],[D2]],".",Tabela813[[#This Row],[D3]],".",Tabela813[[#This Row],[T]],".",Tabela813[[#This Row],[D4]]),"")</f>
        <v>7.6.9.9.50.2.0.00</v>
      </c>
      <c r="L2412" s="23" t="s">
        <v>6320</v>
      </c>
      <c r="M2412" s="20" t="str">
        <f t="shared" si="47"/>
        <v>S</v>
      </c>
      <c r="N2412" s="20">
        <f>IF(VALUE(Tabela813[[#This Row],[RED]]) &gt; 0,1,0) + IF(VALUE(J2412)&gt;0,8,IF(VALUE(I2412)&gt;0,7,IF(VALUE(H2412)&gt;0,6,IF(VALUE(G2412)&gt;0,5,IF(VALUE(F2412)&gt;0,4,IF(VALUE(E2412)&gt;0,3,IF(VALUE(D2412)&gt;0,2,1)))))))</f>
        <v>6</v>
      </c>
      <c r="O2412" s="22" t="s">
        <v>55</v>
      </c>
      <c r="P2412" s="1" t="s">
        <v>4483</v>
      </c>
      <c r="Q2412" s="1"/>
      <c r="R2412" s="39"/>
      <c r="S2412" s="154"/>
      <c r="T2412" s="7" t="str">
        <f>Tabela813[[#This Row],[NR]]&amp;" - "&amp;Tabela813[[#This Row],[Especificação]]</f>
        <v>7.6.9.9.50.2.0.00 - Serviços de Saneamento Básico - Esgotamento Sanitário - Intra OFSS</v>
      </c>
    </row>
    <row r="2413" spans="1:20" ht="30" x14ac:dyDescent="0.25">
      <c r="A2413" s="179"/>
      <c r="B2413" s="51"/>
      <c r="C2413" s="22" t="s">
        <v>1544</v>
      </c>
      <c r="D2413" s="22" t="s">
        <v>1542</v>
      </c>
      <c r="E2413" s="22" t="s">
        <v>1549</v>
      </c>
      <c r="F2413" s="22" t="s">
        <v>1549</v>
      </c>
      <c r="G2413" s="22" t="s">
        <v>1570</v>
      </c>
      <c r="H2413" s="22" t="s">
        <v>1546</v>
      </c>
      <c r="I2413" s="22" t="s">
        <v>1537</v>
      </c>
      <c r="J2413" s="22" t="s">
        <v>1543</v>
      </c>
      <c r="K2413" s="20" t="str">
        <f>IF(Tabela813[[#This Row],[C]]&lt;&gt;"",IF(Tabela813[[#This Row],[RED]]&lt;&gt;"",(Tabela813[[#This Row],[RED]] &amp; "."),"") &amp; CONCATENATE(Tabela813[[#This Row],[C]],".",Tabela813[[#This Row],[O]],".",Tabela813[[#This Row],[E]],".",Tabela813[[#This Row],[D1]],".",Tabela813[[#This Row],[D2]],".",Tabela813[[#This Row],[D3]],".",Tabela813[[#This Row],[T]],".",Tabela813[[#This Row],[D4]]),"")</f>
        <v>7.6.9.9.50.2.1.00</v>
      </c>
      <c r="L2413" s="23" t="s">
        <v>6321</v>
      </c>
      <c r="M2413" s="20" t="str">
        <f t="shared" si="47"/>
        <v>A</v>
      </c>
      <c r="N2413" s="20">
        <f>IF(VALUE(Tabela813[[#This Row],[RED]]) &gt; 0,1,0) + IF(VALUE(J2413)&gt;0,8,IF(VALUE(I2413)&gt;0,7,IF(VALUE(H2413)&gt;0,6,IF(VALUE(G2413)&gt;0,5,IF(VALUE(F2413)&gt;0,4,IF(VALUE(E2413)&gt;0,3,IF(VALUE(D2413)&gt;0,2,1)))))))</f>
        <v>7</v>
      </c>
      <c r="O2413" s="22" t="s">
        <v>55</v>
      </c>
      <c r="P2413" s="1" t="s">
        <v>4483</v>
      </c>
      <c r="Q2413" s="1"/>
      <c r="R2413" s="39"/>
      <c r="S2413" s="154"/>
      <c r="T2413" s="7" t="str">
        <f>Tabela813[[#This Row],[NR]]&amp;" - "&amp;Tabela813[[#This Row],[Especificação]]</f>
        <v>7.6.9.9.50.2.1.00 - Serviços de Saneamento Básico - Esgotamento Sanitário - Principal - Intra OFSS</v>
      </c>
    </row>
    <row r="2414" spans="1:20" ht="30" x14ac:dyDescent="0.25">
      <c r="A2414" s="179"/>
      <c r="B2414" s="51"/>
      <c r="C2414" s="22" t="s">
        <v>1544</v>
      </c>
      <c r="D2414" s="22" t="s">
        <v>1542</v>
      </c>
      <c r="E2414" s="22" t="s">
        <v>1549</v>
      </c>
      <c r="F2414" s="22" t="s">
        <v>1549</v>
      </c>
      <c r="G2414" s="22" t="s">
        <v>1570</v>
      </c>
      <c r="H2414" s="22" t="s">
        <v>1546</v>
      </c>
      <c r="I2414" s="22" t="s">
        <v>1546</v>
      </c>
      <c r="J2414" s="22" t="s">
        <v>1543</v>
      </c>
      <c r="K2414" s="20" t="str">
        <f>IF(Tabela813[[#This Row],[C]]&lt;&gt;"",IF(Tabela813[[#This Row],[RED]]&lt;&gt;"",(Tabela813[[#This Row],[RED]] &amp; "."),"") &amp; CONCATENATE(Tabela813[[#This Row],[C]],".",Tabela813[[#This Row],[O]],".",Tabela813[[#This Row],[E]],".",Tabela813[[#This Row],[D1]],".",Tabela813[[#This Row],[D2]],".",Tabela813[[#This Row],[D3]],".",Tabela813[[#This Row],[T]],".",Tabela813[[#This Row],[D4]]),"")</f>
        <v>7.6.9.9.50.2.2.00</v>
      </c>
      <c r="L2414" s="23" t="s">
        <v>6322</v>
      </c>
      <c r="M2414" s="20" t="str">
        <f t="shared" si="47"/>
        <v>A</v>
      </c>
      <c r="N2414" s="20">
        <f>IF(VALUE(Tabela813[[#This Row],[RED]]) &gt; 0,1,0) + IF(VALUE(J2414)&gt;0,8,IF(VALUE(I2414)&gt;0,7,IF(VALUE(H2414)&gt;0,6,IF(VALUE(G2414)&gt;0,5,IF(VALUE(F2414)&gt;0,4,IF(VALUE(E2414)&gt;0,3,IF(VALUE(D2414)&gt;0,2,1)))))))</f>
        <v>7</v>
      </c>
      <c r="O2414" s="22" t="s">
        <v>55</v>
      </c>
      <c r="P2414" s="1" t="s">
        <v>4483</v>
      </c>
      <c r="Q2414" s="1"/>
      <c r="R2414" s="39"/>
      <c r="S2414" s="154"/>
      <c r="T2414" s="7" t="str">
        <f>Tabela813[[#This Row],[NR]]&amp;" - "&amp;Tabela813[[#This Row],[Especificação]]</f>
        <v>7.6.9.9.50.2.2.00 - Serviços de Saneamento Básico - Esgotamento Sanitário - Multas e Juros de Mora - Intra OFSS</v>
      </c>
    </row>
    <row r="2415" spans="1:20" ht="30" x14ac:dyDescent="0.25">
      <c r="A2415" s="179"/>
      <c r="B2415" s="51"/>
      <c r="C2415" s="22" t="s">
        <v>1544</v>
      </c>
      <c r="D2415" s="22" t="s">
        <v>1542</v>
      </c>
      <c r="E2415" s="22" t="s">
        <v>1549</v>
      </c>
      <c r="F2415" s="22" t="s">
        <v>1549</v>
      </c>
      <c r="G2415" s="22" t="s">
        <v>1570</v>
      </c>
      <c r="H2415" s="22" t="s">
        <v>1546</v>
      </c>
      <c r="I2415" s="22" t="s">
        <v>1538</v>
      </c>
      <c r="J2415" s="22" t="s">
        <v>1543</v>
      </c>
      <c r="K2415" s="20" t="str">
        <f>IF(Tabela813[[#This Row],[C]]&lt;&gt;"",IF(Tabela813[[#This Row],[RED]]&lt;&gt;"",(Tabela813[[#This Row],[RED]] &amp; "."),"") &amp; CONCATENATE(Tabela813[[#This Row],[C]],".",Tabela813[[#This Row],[O]],".",Tabela813[[#This Row],[E]],".",Tabela813[[#This Row],[D1]],".",Tabela813[[#This Row],[D2]],".",Tabela813[[#This Row],[D3]],".",Tabela813[[#This Row],[T]],".",Tabela813[[#This Row],[D4]]),"")</f>
        <v>7.6.9.9.50.2.3.00</v>
      </c>
      <c r="L2415" s="23" t="s">
        <v>6323</v>
      </c>
      <c r="M2415" s="20" t="str">
        <f t="shared" si="47"/>
        <v>A</v>
      </c>
      <c r="N2415" s="20">
        <f>IF(VALUE(Tabela813[[#This Row],[RED]]) &gt; 0,1,0) + IF(VALUE(J2415)&gt;0,8,IF(VALUE(I2415)&gt;0,7,IF(VALUE(H2415)&gt;0,6,IF(VALUE(G2415)&gt;0,5,IF(VALUE(F2415)&gt;0,4,IF(VALUE(E2415)&gt;0,3,IF(VALUE(D2415)&gt;0,2,1)))))))</f>
        <v>7</v>
      </c>
      <c r="O2415" s="22" t="s">
        <v>55</v>
      </c>
      <c r="P2415" s="1" t="s">
        <v>4483</v>
      </c>
      <c r="Q2415" s="1"/>
      <c r="R2415" s="39"/>
      <c r="S2415" s="154"/>
      <c r="T2415" s="7" t="str">
        <f>Tabela813[[#This Row],[NR]]&amp;" - "&amp;Tabela813[[#This Row],[Especificação]]</f>
        <v>7.6.9.9.50.2.3.00 - Serviços de Saneamento Básico - Esgotamento Sanitário - Dívida Ativa - Intra OFSS</v>
      </c>
    </row>
    <row r="2416" spans="1:20" ht="30" x14ac:dyDescent="0.25">
      <c r="A2416" s="179"/>
      <c r="B2416" s="51"/>
      <c r="C2416" s="22" t="s">
        <v>1544</v>
      </c>
      <c r="D2416" s="22" t="s">
        <v>1542</v>
      </c>
      <c r="E2416" s="22" t="s">
        <v>1549</v>
      </c>
      <c r="F2416" s="22" t="s">
        <v>1549</v>
      </c>
      <c r="G2416" s="22" t="s">
        <v>1570</v>
      </c>
      <c r="H2416" s="22" t="s">
        <v>1546</v>
      </c>
      <c r="I2416" s="22" t="s">
        <v>1547</v>
      </c>
      <c r="J2416" s="22" t="s">
        <v>1543</v>
      </c>
      <c r="K2416" s="20" t="str">
        <f>IF(Tabela813[[#This Row],[C]]&lt;&gt;"",IF(Tabela813[[#This Row],[RED]]&lt;&gt;"",(Tabela813[[#This Row],[RED]] &amp; "."),"") &amp; CONCATENATE(Tabela813[[#This Row],[C]],".",Tabela813[[#This Row],[O]],".",Tabela813[[#This Row],[E]],".",Tabela813[[#This Row],[D1]],".",Tabela813[[#This Row],[D2]],".",Tabela813[[#This Row],[D3]],".",Tabela813[[#This Row],[T]],".",Tabela813[[#This Row],[D4]]),"")</f>
        <v>7.6.9.9.50.2.4.00</v>
      </c>
      <c r="L2416" s="23" t="s">
        <v>6324</v>
      </c>
      <c r="M2416" s="20" t="str">
        <f t="shared" si="47"/>
        <v>A</v>
      </c>
      <c r="N2416" s="20">
        <f>IF(VALUE(Tabela813[[#This Row],[RED]]) &gt; 0,1,0) + IF(VALUE(J2416)&gt;0,8,IF(VALUE(I2416)&gt;0,7,IF(VALUE(H2416)&gt;0,6,IF(VALUE(G2416)&gt;0,5,IF(VALUE(F2416)&gt;0,4,IF(VALUE(E2416)&gt;0,3,IF(VALUE(D2416)&gt;0,2,1)))))))</f>
        <v>7</v>
      </c>
      <c r="O2416" s="22" t="s">
        <v>55</v>
      </c>
      <c r="P2416" s="1" t="s">
        <v>4483</v>
      </c>
      <c r="Q2416" s="1"/>
      <c r="R2416" s="39"/>
      <c r="S2416" s="154"/>
      <c r="T2416" s="7" t="str">
        <f>Tabela813[[#This Row],[NR]]&amp;" - "&amp;Tabela813[[#This Row],[Especificação]]</f>
        <v>7.6.9.9.50.2.4.00 - Serviços de Saneamento Básico - Esgotamento Sanitário - Dívida Ativa - Multas e Juros de Mora da Dívida Ativa - Intra OFSS</v>
      </c>
    </row>
    <row r="2417" spans="1:20" ht="30" x14ac:dyDescent="0.25">
      <c r="A2417" s="179"/>
      <c r="B2417" s="51"/>
      <c r="C2417" s="22" t="s">
        <v>1544</v>
      </c>
      <c r="D2417" s="22" t="s">
        <v>1542</v>
      </c>
      <c r="E2417" s="22" t="s">
        <v>1549</v>
      </c>
      <c r="F2417" s="22" t="s">
        <v>1549</v>
      </c>
      <c r="G2417" s="22" t="s">
        <v>1570</v>
      </c>
      <c r="H2417" s="22" t="s">
        <v>1546</v>
      </c>
      <c r="I2417" s="22" t="s">
        <v>1548</v>
      </c>
      <c r="J2417" s="22" t="s">
        <v>1543</v>
      </c>
      <c r="K2417" s="20" t="str">
        <f>IF(Tabela813[[#This Row],[C]]&lt;&gt;"",IF(Tabela813[[#This Row],[RED]]&lt;&gt;"",(Tabela813[[#This Row],[RED]] &amp; "."),"") &amp; CONCATENATE(Tabela813[[#This Row],[C]],".",Tabela813[[#This Row],[O]],".",Tabela813[[#This Row],[E]],".",Tabela813[[#This Row],[D1]],".",Tabela813[[#This Row],[D2]],".",Tabela813[[#This Row],[D3]],".",Tabela813[[#This Row],[T]],".",Tabela813[[#This Row],[D4]]),"")</f>
        <v>7.6.9.9.50.2.5.00</v>
      </c>
      <c r="L2417" s="23" t="s">
        <v>6325</v>
      </c>
      <c r="M2417" s="20" t="str">
        <f t="shared" si="47"/>
        <v>A</v>
      </c>
      <c r="N2417" s="20">
        <f>IF(VALUE(Tabela813[[#This Row],[RED]]) &gt; 0,1,0) + IF(VALUE(J2417)&gt;0,8,IF(VALUE(I2417)&gt;0,7,IF(VALUE(H2417)&gt;0,6,IF(VALUE(G2417)&gt;0,5,IF(VALUE(F2417)&gt;0,4,IF(VALUE(E2417)&gt;0,3,IF(VALUE(D2417)&gt;0,2,1)))))))</f>
        <v>7</v>
      </c>
      <c r="O2417" s="22" t="s">
        <v>55</v>
      </c>
      <c r="P2417" s="1" t="s">
        <v>4483</v>
      </c>
      <c r="Q2417" s="1"/>
      <c r="R2417" s="39"/>
      <c r="S2417" s="154"/>
      <c r="T2417" s="7" t="str">
        <f>Tabela813[[#This Row],[NR]]&amp;" - "&amp;Tabela813[[#This Row],[Especificação]]</f>
        <v>7.6.9.9.50.2.5.00 - Serviços de Saneamento Básico - Esgotamento Sanitário - Multas - Intra OFSS</v>
      </c>
    </row>
    <row r="2418" spans="1:20" ht="30" x14ac:dyDescent="0.25">
      <c r="A2418" s="179"/>
      <c r="B2418" s="51"/>
      <c r="C2418" s="22" t="s">
        <v>1544</v>
      </c>
      <c r="D2418" s="22" t="s">
        <v>1542</v>
      </c>
      <c r="E2418" s="22" t="s">
        <v>1549</v>
      </c>
      <c r="F2418" s="22" t="s">
        <v>1549</v>
      </c>
      <c r="G2418" s="22" t="s">
        <v>1570</v>
      </c>
      <c r="H2418" s="22" t="s">
        <v>1546</v>
      </c>
      <c r="I2418" s="22" t="s">
        <v>1542</v>
      </c>
      <c r="J2418" s="22" t="s">
        <v>1543</v>
      </c>
      <c r="K2418" s="20" t="str">
        <f>IF(Tabela813[[#This Row],[C]]&lt;&gt;"",IF(Tabela813[[#This Row],[RED]]&lt;&gt;"",(Tabela813[[#This Row],[RED]] &amp; "."),"") &amp; CONCATENATE(Tabela813[[#This Row],[C]],".",Tabela813[[#This Row],[O]],".",Tabela813[[#This Row],[E]],".",Tabela813[[#This Row],[D1]],".",Tabela813[[#This Row],[D2]],".",Tabela813[[#This Row],[D3]],".",Tabela813[[#This Row],[T]],".",Tabela813[[#This Row],[D4]]),"")</f>
        <v>7.6.9.9.50.2.6.00</v>
      </c>
      <c r="L2418" s="23" t="s">
        <v>6326</v>
      </c>
      <c r="M2418" s="20" t="str">
        <f t="shared" si="47"/>
        <v>A</v>
      </c>
      <c r="N2418" s="20">
        <f>IF(VALUE(Tabela813[[#This Row],[RED]]) &gt; 0,1,0) + IF(VALUE(J2418)&gt;0,8,IF(VALUE(I2418)&gt;0,7,IF(VALUE(H2418)&gt;0,6,IF(VALUE(G2418)&gt;0,5,IF(VALUE(F2418)&gt;0,4,IF(VALUE(E2418)&gt;0,3,IF(VALUE(D2418)&gt;0,2,1)))))))</f>
        <v>7</v>
      </c>
      <c r="O2418" s="22" t="s">
        <v>55</v>
      </c>
      <c r="P2418" s="1" t="s">
        <v>4483</v>
      </c>
      <c r="Q2418" s="1"/>
      <c r="R2418" s="39"/>
      <c r="S2418" s="154"/>
      <c r="T2418" s="7" t="str">
        <f>Tabela813[[#This Row],[NR]]&amp;" - "&amp;Tabela813[[#This Row],[Especificação]]</f>
        <v>7.6.9.9.50.2.6.00 - Serviços de Saneamento Básico - Esgotamento Sanitário - Juros de Mora - Intra OFSS</v>
      </c>
    </row>
    <row r="2419" spans="1:20" ht="30" x14ac:dyDescent="0.25">
      <c r="A2419" s="179"/>
      <c r="B2419" s="51"/>
      <c r="C2419" s="22" t="s">
        <v>1544</v>
      </c>
      <c r="D2419" s="22" t="s">
        <v>1542</v>
      </c>
      <c r="E2419" s="22" t="s">
        <v>1549</v>
      </c>
      <c r="F2419" s="22" t="s">
        <v>1549</v>
      </c>
      <c r="G2419" s="22" t="s">
        <v>1570</v>
      </c>
      <c r="H2419" s="22" t="s">
        <v>1546</v>
      </c>
      <c r="I2419" s="22" t="s">
        <v>1544</v>
      </c>
      <c r="J2419" s="22" t="s">
        <v>1543</v>
      </c>
      <c r="K2419" s="20" t="str">
        <f>IF(Tabela813[[#This Row],[C]]&lt;&gt;"",IF(Tabela813[[#This Row],[RED]]&lt;&gt;"",(Tabela813[[#This Row],[RED]] &amp; "."),"") &amp; CONCATENATE(Tabela813[[#This Row],[C]],".",Tabela813[[#This Row],[O]],".",Tabela813[[#This Row],[E]],".",Tabela813[[#This Row],[D1]],".",Tabela813[[#This Row],[D2]],".",Tabela813[[#This Row],[D3]],".",Tabela813[[#This Row],[T]],".",Tabela813[[#This Row],[D4]]),"")</f>
        <v>7.6.9.9.50.2.7.00</v>
      </c>
      <c r="L2419" s="23" t="s">
        <v>6327</v>
      </c>
      <c r="M2419" s="20" t="str">
        <f t="shared" si="47"/>
        <v>A</v>
      </c>
      <c r="N2419" s="20">
        <f>IF(VALUE(Tabela813[[#This Row],[RED]]) &gt; 0,1,0) + IF(VALUE(J2419)&gt;0,8,IF(VALUE(I2419)&gt;0,7,IF(VALUE(H2419)&gt;0,6,IF(VALUE(G2419)&gt;0,5,IF(VALUE(F2419)&gt;0,4,IF(VALUE(E2419)&gt;0,3,IF(VALUE(D2419)&gt;0,2,1)))))))</f>
        <v>7</v>
      </c>
      <c r="O2419" s="22" t="s">
        <v>55</v>
      </c>
      <c r="P2419" s="1" t="s">
        <v>4483</v>
      </c>
      <c r="Q2419" s="1"/>
      <c r="R2419" s="39"/>
      <c r="S2419" s="154"/>
      <c r="T2419" s="7" t="str">
        <f>Tabela813[[#This Row],[NR]]&amp;" - "&amp;Tabela813[[#This Row],[Especificação]]</f>
        <v>7.6.9.9.50.2.7.00 - Serviços de Saneamento Básico - Esgotamento Sanitário - Dívida Ativa - Multas da Dívida Ativa - Intra OFSS</v>
      </c>
    </row>
    <row r="2420" spans="1:20" ht="30" x14ac:dyDescent="0.25">
      <c r="A2420" s="179"/>
      <c r="B2420" s="51"/>
      <c r="C2420" s="22" t="s">
        <v>1544</v>
      </c>
      <c r="D2420" s="22" t="s">
        <v>1542</v>
      </c>
      <c r="E2420" s="22" t="s">
        <v>1549</v>
      </c>
      <c r="F2420" s="22" t="s">
        <v>1549</v>
      </c>
      <c r="G2420" s="22" t="s">
        <v>1570</v>
      </c>
      <c r="H2420" s="22" t="s">
        <v>1546</v>
      </c>
      <c r="I2420" s="22" t="s">
        <v>1545</v>
      </c>
      <c r="J2420" s="22" t="s">
        <v>1543</v>
      </c>
      <c r="K2420" s="20" t="str">
        <f>IF(Tabela813[[#This Row],[C]]&lt;&gt;"",IF(Tabela813[[#This Row],[RED]]&lt;&gt;"",(Tabela813[[#This Row],[RED]] &amp; "."),"") &amp; CONCATENATE(Tabela813[[#This Row],[C]],".",Tabela813[[#This Row],[O]],".",Tabela813[[#This Row],[E]],".",Tabela813[[#This Row],[D1]],".",Tabela813[[#This Row],[D2]],".",Tabela813[[#This Row],[D3]],".",Tabela813[[#This Row],[T]],".",Tabela813[[#This Row],[D4]]),"")</f>
        <v>7.6.9.9.50.2.8.00</v>
      </c>
      <c r="L2420" s="23" t="s">
        <v>6328</v>
      </c>
      <c r="M2420" s="20" t="str">
        <f t="shared" si="47"/>
        <v>A</v>
      </c>
      <c r="N2420" s="20">
        <f>IF(VALUE(Tabela813[[#This Row],[RED]]) &gt; 0,1,0) + IF(VALUE(J2420)&gt;0,8,IF(VALUE(I2420)&gt;0,7,IF(VALUE(H2420)&gt;0,6,IF(VALUE(G2420)&gt;0,5,IF(VALUE(F2420)&gt;0,4,IF(VALUE(E2420)&gt;0,3,IF(VALUE(D2420)&gt;0,2,1)))))))</f>
        <v>7</v>
      </c>
      <c r="O2420" s="22" t="s">
        <v>55</v>
      </c>
      <c r="P2420" s="1" t="s">
        <v>4483</v>
      </c>
      <c r="Q2420" s="1"/>
      <c r="R2420" s="39"/>
      <c r="S2420" s="154"/>
      <c r="T2420" s="7" t="str">
        <f>Tabela813[[#This Row],[NR]]&amp;" - "&amp;Tabela813[[#This Row],[Especificação]]</f>
        <v>7.6.9.9.50.2.8.00 - Serviços de Saneamento Básico - Esgotamento Sanitário - Juros de Mora da Dívida Ativa - Intra OFSS</v>
      </c>
    </row>
    <row r="2421" spans="1:20" ht="30" x14ac:dyDescent="0.25">
      <c r="A2421" s="179"/>
      <c r="B2421" s="51"/>
      <c r="C2421" s="22" t="s">
        <v>1544</v>
      </c>
      <c r="D2421" s="22" t="s">
        <v>1542</v>
      </c>
      <c r="E2421" s="22" t="s">
        <v>1549</v>
      </c>
      <c r="F2421" s="22" t="s">
        <v>1549</v>
      </c>
      <c r="G2421" s="22" t="s">
        <v>1570</v>
      </c>
      <c r="H2421" s="22" t="s">
        <v>1538</v>
      </c>
      <c r="I2421" s="22" t="s">
        <v>1540</v>
      </c>
      <c r="J2421" s="22" t="s">
        <v>1543</v>
      </c>
      <c r="K2421" s="20" t="str">
        <f>IF(Tabela813[[#This Row],[C]]&lt;&gt;"",IF(Tabela813[[#This Row],[RED]]&lt;&gt;"",(Tabela813[[#This Row],[RED]] &amp; "."),"") &amp; CONCATENATE(Tabela813[[#This Row],[C]],".",Tabela813[[#This Row],[O]],".",Tabela813[[#This Row],[E]],".",Tabela813[[#This Row],[D1]],".",Tabela813[[#This Row],[D2]],".",Tabela813[[#This Row],[D3]],".",Tabela813[[#This Row],[T]],".",Tabela813[[#This Row],[D4]]),"")</f>
        <v>7.6.9.9.50.3.0.00</v>
      </c>
      <c r="L2421" s="23" t="s">
        <v>6329</v>
      </c>
      <c r="M2421" s="20" t="str">
        <f t="shared" si="47"/>
        <v>S</v>
      </c>
      <c r="N2421" s="20">
        <f>IF(VALUE(Tabela813[[#This Row],[RED]]) &gt; 0,1,0) + IF(VALUE(J2421)&gt;0,8,IF(VALUE(I2421)&gt;0,7,IF(VALUE(H2421)&gt;0,6,IF(VALUE(G2421)&gt;0,5,IF(VALUE(F2421)&gt;0,4,IF(VALUE(E2421)&gt;0,3,IF(VALUE(D2421)&gt;0,2,1)))))))</f>
        <v>6</v>
      </c>
      <c r="O2421" s="22" t="s">
        <v>55</v>
      </c>
      <c r="P2421" s="1" t="s">
        <v>4485</v>
      </c>
      <c r="Q2421" s="1"/>
      <c r="R2421" s="39"/>
      <c r="S2421" s="154"/>
      <c r="T2421" s="7" t="str">
        <f>Tabela813[[#This Row],[NR]]&amp;" - "&amp;Tabela813[[#This Row],[Especificação]]</f>
        <v>7.6.9.9.50.3.0.00 - Serviços de Saneamento Básico - Limpeza Urbana e Manejo de Resíduos Sólidos - Intra OFSS</v>
      </c>
    </row>
    <row r="2422" spans="1:20" ht="30" x14ac:dyDescent="0.25">
      <c r="A2422" s="179"/>
      <c r="B2422" s="51"/>
      <c r="C2422" s="22" t="s">
        <v>1544</v>
      </c>
      <c r="D2422" s="22" t="s">
        <v>1542</v>
      </c>
      <c r="E2422" s="22" t="s">
        <v>1549</v>
      </c>
      <c r="F2422" s="22" t="s">
        <v>1549</v>
      </c>
      <c r="G2422" s="22" t="s">
        <v>1570</v>
      </c>
      <c r="H2422" s="22" t="s">
        <v>1538</v>
      </c>
      <c r="I2422" s="22" t="s">
        <v>1537</v>
      </c>
      <c r="J2422" s="22" t="s">
        <v>1543</v>
      </c>
      <c r="K2422" s="20" t="str">
        <f>IF(Tabela813[[#This Row],[C]]&lt;&gt;"",IF(Tabela813[[#This Row],[RED]]&lt;&gt;"",(Tabela813[[#This Row],[RED]] &amp; "."),"") &amp; CONCATENATE(Tabela813[[#This Row],[C]],".",Tabela813[[#This Row],[O]],".",Tabela813[[#This Row],[E]],".",Tabela813[[#This Row],[D1]],".",Tabela813[[#This Row],[D2]],".",Tabela813[[#This Row],[D3]],".",Tabela813[[#This Row],[T]],".",Tabela813[[#This Row],[D4]]),"")</f>
        <v>7.6.9.9.50.3.1.00</v>
      </c>
      <c r="L2422" s="23" t="s">
        <v>6330</v>
      </c>
      <c r="M2422" s="20" t="str">
        <f t="shared" si="47"/>
        <v>A</v>
      </c>
      <c r="N2422" s="20">
        <f>IF(VALUE(Tabela813[[#This Row],[RED]]) &gt; 0,1,0) + IF(VALUE(J2422)&gt;0,8,IF(VALUE(I2422)&gt;0,7,IF(VALUE(H2422)&gt;0,6,IF(VALUE(G2422)&gt;0,5,IF(VALUE(F2422)&gt;0,4,IF(VALUE(E2422)&gt;0,3,IF(VALUE(D2422)&gt;0,2,1)))))))</f>
        <v>7</v>
      </c>
      <c r="O2422" s="22" t="s">
        <v>55</v>
      </c>
      <c r="P2422" s="1" t="s">
        <v>4485</v>
      </c>
      <c r="Q2422" s="1"/>
      <c r="R2422" s="39"/>
      <c r="S2422" s="154"/>
      <c r="T2422" s="7" t="str">
        <f>Tabela813[[#This Row],[NR]]&amp;" - "&amp;Tabela813[[#This Row],[Especificação]]</f>
        <v>7.6.9.9.50.3.1.00 - Serviços de Saneamento Básico - Limpeza Urbana e Manejo de Resíduos Sólidos - Principal - Intra OFSS</v>
      </c>
    </row>
    <row r="2423" spans="1:20" ht="30" x14ac:dyDescent="0.25">
      <c r="A2423" s="179"/>
      <c r="B2423" s="51"/>
      <c r="C2423" s="22" t="s">
        <v>1544</v>
      </c>
      <c r="D2423" s="22" t="s">
        <v>1542</v>
      </c>
      <c r="E2423" s="22" t="s">
        <v>1549</v>
      </c>
      <c r="F2423" s="22" t="s">
        <v>1549</v>
      </c>
      <c r="G2423" s="22" t="s">
        <v>1570</v>
      </c>
      <c r="H2423" s="22" t="s">
        <v>1538</v>
      </c>
      <c r="I2423" s="22" t="s">
        <v>1546</v>
      </c>
      <c r="J2423" s="22" t="s">
        <v>1543</v>
      </c>
      <c r="K2423" s="20" t="str">
        <f>IF(Tabela813[[#This Row],[C]]&lt;&gt;"",IF(Tabela813[[#This Row],[RED]]&lt;&gt;"",(Tabela813[[#This Row],[RED]] &amp; "."),"") &amp; CONCATENATE(Tabela813[[#This Row],[C]],".",Tabela813[[#This Row],[O]],".",Tabela813[[#This Row],[E]],".",Tabela813[[#This Row],[D1]],".",Tabela813[[#This Row],[D2]],".",Tabela813[[#This Row],[D3]],".",Tabela813[[#This Row],[T]],".",Tabela813[[#This Row],[D4]]),"")</f>
        <v>7.6.9.9.50.3.2.00</v>
      </c>
      <c r="L2423" s="23" t="s">
        <v>6331</v>
      </c>
      <c r="M2423" s="20" t="str">
        <f t="shared" si="47"/>
        <v>A</v>
      </c>
      <c r="N2423" s="20">
        <f>IF(VALUE(Tabela813[[#This Row],[RED]]) &gt; 0,1,0) + IF(VALUE(J2423)&gt;0,8,IF(VALUE(I2423)&gt;0,7,IF(VALUE(H2423)&gt;0,6,IF(VALUE(G2423)&gt;0,5,IF(VALUE(F2423)&gt;0,4,IF(VALUE(E2423)&gt;0,3,IF(VALUE(D2423)&gt;0,2,1)))))))</f>
        <v>7</v>
      </c>
      <c r="O2423" s="22" t="s">
        <v>55</v>
      </c>
      <c r="P2423" s="1" t="s">
        <v>4485</v>
      </c>
      <c r="Q2423" s="1"/>
      <c r="R2423" s="39"/>
      <c r="S2423" s="154"/>
      <c r="T2423" s="7" t="str">
        <f>Tabela813[[#This Row],[NR]]&amp;" - "&amp;Tabela813[[#This Row],[Especificação]]</f>
        <v>7.6.9.9.50.3.2.00 - Serviços de Saneamento Básico - Limpeza Urbana e Manejo de Resíduos Sólidos - Multas e Juros de Mora - Intra OFSS</v>
      </c>
    </row>
    <row r="2424" spans="1:20" ht="30" x14ac:dyDescent="0.25">
      <c r="A2424" s="179"/>
      <c r="B2424" s="51"/>
      <c r="C2424" s="22" t="s">
        <v>1544</v>
      </c>
      <c r="D2424" s="22" t="s">
        <v>1542</v>
      </c>
      <c r="E2424" s="22" t="s">
        <v>1549</v>
      </c>
      <c r="F2424" s="22" t="s">
        <v>1549</v>
      </c>
      <c r="G2424" s="22" t="s">
        <v>1570</v>
      </c>
      <c r="H2424" s="22" t="s">
        <v>1538</v>
      </c>
      <c r="I2424" s="22" t="s">
        <v>1538</v>
      </c>
      <c r="J2424" s="22" t="s">
        <v>1543</v>
      </c>
      <c r="K2424" s="20" t="str">
        <f>IF(Tabela813[[#This Row],[C]]&lt;&gt;"",IF(Tabela813[[#This Row],[RED]]&lt;&gt;"",(Tabela813[[#This Row],[RED]] &amp; "."),"") &amp; CONCATENATE(Tabela813[[#This Row],[C]],".",Tabela813[[#This Row],[O]],".",Tabela813[[#This Row],[E]],".",Tabela813[[#This Row],[D1]],".",Tabela813[[#This Row],[D2]],".",Tabela813[[#This Row],[D3]],".",Tabela813[[#This Row],[T]],".",Tabela813[[#This Row],[D4]]),"")</f>
        <v>7.6.9.9.50.3.3.00</v>
      </c>
      <c r="L2424" s="23" t="s">
        <v>6332</v>
      </c>
      <c r="M2424" s="20" t="str">
        <f t="shared" si="47"/>
        <v>A</v>
      </c>
      <c r="N2424" s="20">
        <f>IF(VALUE(Tabela813[[#This Row],[RED]]) &gt; 0,1,0) + IF(VALUE(J2424)&gt;0,8,IF(VALUE(I2424)&gt;0,7,IF(VALUE(H2424)&gt;0,6,IF(VALUE(G2424)&gt;0,5,IF(VALUE(F2424)&gt;0,4,IF(VALUE(E2424)&gt;0,3,IF(VALUE(D2424)&gt;0,2,1)))))))</f>
        <v>7</v>
      </c>
      <c r="O2424" s="22" t="s">
        <v>55</v>
      </c>
      <c r="P2424" s="1" t="s">
        <v>4485</v>
      </c>
      <c r="Q2424" s="1"/>
      <c r="R2424" s="39"/>
      <c r="S2424" s="154"/>
      <c r="T2424" s="7" t="str">
        <f>Tabela813[[#This Row],[NR]]&amp;" - "&amp;Tabela813[[#This Row],[Especificação]]</f>
        <v>7.6.9.9.50.3.3.00 - Serviços de Saneamento Básico - Limpeza Urbana e Manejo de Resíduos Sólidos - Dívida Ativa - Intra OFSS</v>
      </c>
    </row>
    <row r="2425" spans="1:20" ht="30" x14ac:dyDescent="0.25">
      <c r="A2425" s="179"/>
      <c r="B2425" s="51"/>
      <c r="C2425" s="22" t="s">
        <v>1544</v>
      </c>
      <c r="D2425" s="22" t="s">
        <v>1542</v>
      </c>
      <c r="E2425" s="22" t="s">
        <v>1549</v>
      </c>
      <c r="F2425" s="22" t="s">
        <v>1549</v>
      </c>
      <c r="G2425" s="22" t="s">
        <v>1570</v>
      </c>
      <c r="H2425" s="22" t="s">
        <v>1538</v>
      </c>
      <c r="I2425" s="22" t="s">
        <v>1547</v>
      </c>
      <c r="J2425" s="22" t="s">
        <v>1543</v>
      </c>
      <c r="K2425" s="20" t="str">
        <f>IF(Tabela813[[#This Row],[C]]&lt;&gt;"",IF(Tabela813[[#This Row],[RED]]&lt;&gt;"",(Tabela813[[#This Row],[RED]] &amp; "."),"") &amp; CONCATENATE(Tabela813[[#This Row],[C]],".",Tabela813[[#This Row],[O]],".",Tabela813[[#This Row],[E]],".",Tabela813[[#This Row],[D1]],".",Tabela813[[#This Row],[D2]],".",Tabela813[[#This Row],[D3]],".",Tabela813[[#This Row],[T]],".",Tabela813[[#This Row],[D4]]),"")</f>
        <v>7.6.9.9.50.3.4.00</v>
      </c>
      <c r="L2425" s="23" t="s">
        <v>6333</v>
      </c>
      <c r="M2425" s="20" t="str">
        <f t="shared" si="47"/>
        <v>A</v>
      </c>
      <c r="N2425" s="20">
        <f>IF(VALUE(Tabela813[[#This Row],[RED]]) &gt; 0,1,0) + IF(VALUE(J2425)&gt;0,8,IF(VALUE(I2425)&gt;0,7,IF(VALUE(H2425)&gt;0,6,IF(VALUE(G2425)&gt;0,5,IF(VALUE(F2425)&gt;0,4,IF(VALUE(E2425)&gt;0,3,IF(VALUE(D2425)&gt;0,2,1)))))))</f>
        <v>7</v>
      </c>
      <c r="O2425" s="22" t="s">
        <v>55</v>
      </c>
      <c r="P2425" s="1" t="s">
        <v>4485</v>
      </c>
      <c r="Q2425" s="1"/>
      <c r="R2425" s="39"/>
      <c r="S2425" s="154"/>
      <c r="T2425" s="7" t="str">
        <f>Tabela813[[#This Row],[NR]]&amp;" - "&amp;Tabela813[[#This Row],[Especificação]]</f>
        <v>7.6.9.9.50.3.4.00 - Serviços de Saneamento Básico - Limpeza Urbana e Manejo de Resíduos Sólidos - Dívida Ativa - Multas e Juros de Mora da Dívida Ativa - Intra OFSS</v>
      </c>
    </row>
    <row r="2426" spans="1:20" ht="30" x14ac:dyDescent="0.25">
      <c r="A2426" s="179"/>
      <c r="B2426" s="51"/>
      <c r="C2426" s="22" t="s">
        <v>1544</v>
      </c>
      <c r="D2426" s="22" t="s">
        <v>1542</v>
      </c>
      <c r="E2426" s="22" t="s">
        <v>1549</v>
      </c>
      <c r="F2426" s="22" t="s">
        <v>1549</v>
      </c>
      <c r="G2426" s="22" t="s">
        <v>1570</v>
      </c>
      <c r="H2426" s="22" t="s">
        <v>1538</v>
      </c>
      <c r="I2426" s="22" t="s">
        <v>1548</v>
      </c>
      <c r="J2426" s="22" t="s">
        <v>1543</v>
      </c>
      <c r="K2426" s="20" t="str">
        <f>IF(Tabela813[[#This Row],[C]]&lt;&gt;"",IF(Tabela813[[#This Row],[RED]]&lt;&gt;"",(Tabela813[[#This Row],[RED]] &amp; "."),"") &amp; CONCATENATE(Tabela813[[#This Row],[C]],".",Tabela813[[#This Row],[O]],".",Tabela813[[#This Row],[E]],".",Tabela813[[#This Row],[D1]],".",Tabela813[[#This Row],[D2]],".",Tabela813[[#This Row],[D3]],".",Tabela813[[#This Row],[T]],".",Tabela813[[#This Row],[D4]]),"")</f>
        <v>7.6.9.9.50.3.5.00</v>
      </c>
      <c r="L2426" s="23" t="s">
        <v>6334</v>
      </c>
      <c r="M2426" s="20" t="str">
        <f t="shared" si="47"/>
        <v>A</v>
      </c>
      <c r="N2426" s="20">
        <f>IF(VALUE(Tabela813[[#This Row],[RED]]) &gt; 0,1,0) + IF(VALUE(J2426)&gt;0,8,IF(VALUE(I2426)&gt;0,7,IF(VALUE(H2426)&gt;0,6,IF(VALUE(G2426)&gt;0,5,IF(VALUE(F2426)&gt;0,4,IF(VALUE(E2426)&gt;0,3,IF(VALUE(D2426)&gt;0,2,1)))))))</f>
        <v>7</v>
      </c>
      <c r="O2426" s="22" t="s">
        <v>55</v>
      </c>
      <c r="P2426" s="1" t="s">
        <v>4485</v>
      </c>
      <c r="Q2426" s="1"/>
      <c r="R2426" s="39"/>
      <c r="S2426" s="154"/>
      <c r="T2426" s="7" t="str">
        <f>Tabela813[[#This Row],[NR]]&amp;" - "&amp;Tabela813[[#This Row],[Especificação]]</f>
        <v>7.6.9.9.50.3.5.00 - Serviços de Saneamento Básico - Limpeza Urbana e Manejo de Resíduos Sólidos - Multas - Intra OFSS</v>
      </c>
    </row>
    <row r="2427" spans="1:20" ht="30" x14ac:dyDescent="0.25">
      <c r="A2427" s="179"/>
      <c r="B2427" s="51"/>
      <c r="C2427" s="22" t="s">
        <v>1544</v>
      </c>
      <c r="D2427" s="22" t="s">
        <v>1542</v>
      </c>
      <c r="E2427" s="22" t="s">
        <v>1549</v>
      </c>
      <c r="F2427" s="22" t="s">
        <v>1549</v>
      </c>
      <c r="G2427" s="22" t="s">
        <v>1570</v>
      </c>
      <c r="H2427" s="22" t="s">
        <v>1538</v>
      </c>
      <c r="I2427" s="22" t="s">
        <v>1542</v>
      </c>
      <c r="J2427" s="22" t="s">
        <v>1543</v>
      </c>
      <c r="K2427" s="20" t="str">
        <f>IF(Tabela813[[#This Row],[C]]&lt;&gt;"",IF(Tabela813[[#This Row],[RED]]&lt;&gt;"",(Tabela813[[#This Row],[RED]] &amp; "."),"") &amp; CONCATENATE(Tabela813[[#This Row],[C]],".",Tabela813[[#This Row],[O]],".",Tabela813[[#This Row],[E]],".",Tabela813[[#This Row],[D1]],".",Tabela813[[#This Row],[D2]],".",Tabela813[[#This Row],[D3]],".",Tabela813[[#This Row],[T]],".",Tabela813[[#This Row],[D4]]),"")</f>
        <v>7.6.9.9.50.3.6.00</v>
      </c>
      <c r="L2427" s="23" t="s">
        <v>6335</v>
      </c>
      <c r="M2427" s="20" t="str">
        <f t="shared" si="47"/>
        <v>A</v>
      </c>
      <c r="N2427" s="20">
        <f>IF(VALUE(Tabela813[[#This Row],[RED]]) &gt; 0,1,0) + IF(VALUE(J2427)&gt;0,8,IF(VALUE(I2427)&gt;0,7,IF(VALUE(H2427)&gt;0,6,IF(VALUE(G2427)&gt;0,5,IF(VALUE(F2427)&gt;0,4,IF(VALUE(E2427)&gt;0,3,IF(VALUE(D2427)&gt;0,2,1)))))))</f>
        <v>7</v>
      </c>
      <c r="O2427" s="22" t="s">
        <v>55</v>
      </c>
      <c r="P2427" s="1" t="s">
        <v>4485</v>
      </c>
      <c r="Q2427" s="1"/>
      <c r="R2427" s="39"/>
      <c r="S2427" s="154"/>
      <c r="T2427" s="7" t="str">
        <f>Tabela813[[#This Row],[NR]]&amp;" - "&amp;Tabela813[[#This Row],[Especificação]]</f>
        <v>7.6.9.9.50.3.6.00 - Serviços de Saneamento Básico - Limpeza Urbana e Manejo de Resíduos Sólidos - Juros de Mora - Intra OFSS</v>
      </c>
    </row>
    <row r="2428" spans="1:20" ht="30" x14ac:dyDescent="0.25">
      <c r="A2428" s="179"/>
      <c r="B2428" s="51"/>
      <c r="C2428" s="22" t="s">
        <v>1544</v>
      </c>
      <c r="D2428" s="22" t="s">
        <v>1542</v>
      </c>
      <c r="E2428" s="22" t="s">
        <v>1549</v>
      </c>
      <c r="F2428" s="22" t="s">
        <v>1549</v>
      </c>
      <c r="G2428" s="22" t="s">
        <v>1570</v>
      </c>
      <c r="H2428" s="22" t="s">
        <v>1538</v>
      </c>
      <c r="I2428" s="22" t="s">
        <v>1544</v>
      </c>
      <c r="J2428" s="22" t="s">
        <v>1543</v>
      </c>
      <c r="K2428" s="20" t="str">
        <f>IF(Tabela813[[#This Row],[C]]&lt;&gt;"",IF(Tabela813[[#This Row],[RED]]&lt;&gt;"",(Tabela813[[#This Row],[RED]] &amp; "."),"") &amp; CONCATENATE(Tabela813[[#This Row],[C]],".",Tabela813[[#This Row],[O]],".",Tabela813[[#This Row],[E]],".",Tabela813[[#This Row],[D1]],".",Tabela813[[#This Row],[D2]],".",Tabela813[[#This Row],[D3]],".",Tabela813[[#This Row],[T]],".",Tabela813[[#This Row],[D4]]),"")</f>
        <v>7.6.9.9.50.3.7.00</v>
      </c>
      <c r="L2428" s="23" t="s">
        <v>6336</v>
      </c>
      <c r="M2428" s="20" t="str">
        <f t="shared" si="47"/>
        <v>A</v>
      </c>
      <c r="N2428" s="20">
        <f>IF(VALUE(Tabela813[[#This Row],[RED]]) &gt; 0,1,0) + IF(VALUE(J2428)&gt;0,8,IF(VALUE(I2428)&gt;0,7,IF(VALUE(H2428)&gt;0,6,IF(VALUE(G2428)&gt;0,5,IF(VALUE(F2428)&gt;0,4,IF(VALUE(E2428)&gt;0,3,IF(VALUE(D2428)&gt;0,2,1)))))))</f>
        <v>7</v>
      </c>
      <c r="O2428" s="22" t="s">
        <v>55</v>
      </c>
      <c r="P2428" s="1" t="s">
        <v>4485</v>
      </c>
      <c r="Q2428" s="1"/>
      <c r="R2428" s="39"/>
      <c r="S2428" s="154"/>
      <c r="T2428" s="7" t="str">
        <f>Tabela813[[#This Row],[NR]]&amp;" - "&amp;Tabela813[[#This Row],[Especificação]]</f>
        <v>7.6.9.9.50.3.7.00 - Serviços de Saneamento Básico - Limpeza Urbana e Manejo de Resíduos Sólidos - Dívida Ativa - Multas da Dívida Ativa - Intra OFSS</v>
      </c>
    </row>
    <row r="2429" spans="1:20" ht="30" x14ac:dyDescent="0.25">
      <c r="A2429" s="179"/>
      <c r="B2429" s="51"/>
      <c r="C2429" s="22" t="s">
        <v>1544</v>
      </c>
      <c r="D2429" s="22" t="s">
        <v>1542</v>
      </c>
      <c r="E2429" s="22" t="s">
        <v>1549</v>
      </c>
      <c r="F2429" s="22" t="s">
        <v>1549</v>
      </c>
      <c r="G2429" s="22" t="s">
        <v>1570</v>
      </c>
      <c r="H2429" s="22" t="s">
        <v>1538</v>
      </c>
      <c r="I2429" s="22" t="s">
        <v>1545</v>
      </c>
      <c r="J2429" s="22" t="s">
        <v>1543</v>
      </c>
      <c r="K2429" s="20" t="str">
        <f>IF(Tabela813[[#This Row],[C]]&lt;&gt;"",IF(Tabela813[[#This Row],[RED]]&lt;&gt;"",(Tabela813[[#This Row],[RED]] &amp; "."),"") &amp; CONCATENATE(Tabela813[[#This Row],[C]],".",Tabela813[[#This Row],[O]],".",Tabela813[[#This Row],[E]],".",Tabela813[[#This Row],[D1]],".",Tabela813[[#This Row],[D2]],".",Tabela813[[#This Row],[D3]],".",Tabela813[[#This Row],[T]],".",Tabela813[[#This Row],[D4]]),"")</f>
        <v>7.6.9.9.50.3.8.00</v>
      </c>
      <c r="L2429" s="23" t="s">
        <v>6337</v>
      </c>
      <c r="M2429" s="20" t="str">
        <f t="shared" si="47"/>
        <v>A</v>
      </c>
      <c r="N2429" s="20">
        <f>IF(VALUE(Tabela813[[#This Row],[RED]]) &gt; 0,1,0) + IF(VALUE(J2429)&gt;0,8,IF(VALUE(I2429)&gt;0,7,IF(VALUE(H2429)&gt;0,6,IF(VALUE(G2429)&gt;0,5,IF(VALUE(F2429)&gt;0,4,IF(VALUE(E2429)&gt;0,3,IF(VALUE(D2429)&gt;0,2,1)))))))</f>
        <v>7</v>
      </c>
      <c r="O2429" s="22" t="s">
        <v>55</v>
      </c>
      <c r="P2429" s="1" t="s">
        <v>4485</v>
      </c>
      <c r="Q2429" s="1"/>
      <c r="R2429" s="39"/>
      <c r="S2429" s="154"/>
      <c r="T2429" s="7" t="str">
        <f>Tabela813[[#This Row],[NR]]&amp;" - "&amp;Tabela813[[#This Row],[Especificação]]</f>
        <v>7.6.9.9.50.3.8.00 - Serviços de Saneamento Básico - Limpeza Urbana e Manejo de Resíduos Sólidos - Juros de Mora da Dívida Ativa - Intra OFSS</v>
      </c>
    </row>
    <row r="2430" spans="1:20" ht="30" x14ac:dyDescent="0.25">
      <c r="A2430" s="179"/>
      <c r="B2430" s="51"/>
      <c r="C2430" s="22" t="s">
        <v>1544</v>
      </c>
      <c r="D2430" s="22" t="s">
        <v>1542</v>
      </c>
      <c r="E2430" s="22" t="s">
        <v>1549</v>
      </c>
      <c r="F2430" s="22" t="s">
        <v>1549</v>
      </c>
      <c r="G2430" s="22" t="s">
        <v>1570</v>
      </c>
      <c r="H2430" s="22" t="s">
        <v>1547</v>
      </c>
      <c r="I2430" s="22" t="s">
        <v>1540</v>
      </c>
      <c r="J2430" s="22" t="s">
        <v>1543</v>
      </c>
      <c r="K2430" s="20" t="s">
        <v>4530</v>
      </c>
      <c r="L2430" s="23" t="s">
        <v>6159</v>
      </c>
      <c r="M2430" s="20" t="s">
        <v>3098</v>
      </c>
      <c r="N2430" s="20">
        <v>6</v>
      </c>
      <c r="O2430" s="22" t="s">
        <v>55</v>
      </c>
      <c r="P2430" s="1" t="s">
        <v>6562</v>
      </c>
      <c r="Q2430" s="1" t="s">
        <v>6580</v>
      </c>
      <c r="R2430" s="39" t="s">
        <v>10</v>
      </c>
      <c r="S2430" s="154">
        <v>45126</v>
      </c>
      <c r="T2430" s="7" t="str">
        <f>Tabela813[[#This Row],[NR]]&amp;" - "&amp;Tabela813[[#This Row],[Especificação]]</f>
        <v>7.6.9.9.50.4.0.00 - Serviços de Saneamento Básico - Drenagem e Manejo das Águas Pluviais Urbanas</v>
      </c>
    </row>
    <row r="2431" spans="1:20" ht="30" x14ac:dyDescent="0.25">
      <c r="A2431" s="179"/>
      <c r="B2431" s="51"/>
      <c r="C2431" s="22" t="s">
        <v>1544</v>
      </c>
      <c r="D2431" s="22" t="s">
        <v>1542</v>
      </c>
      <c r="E2431" s="22" t="s">
        <v>1549</v>
      </c>
      <c r="F2431" s="22" t="s">
        <v>1549</v>
      </c>
      <c r="G2431" s="22" t="s">
        <v>1570</v>
      </c>
      <c r="H2431" s="22" t="s">
        <v>1547</v>
      </c>
      <c r="I2431" s="22" t="s">
        <v>1537</v>
      </c>
      <c r="J2431" s="22" t="s">
        <v>1543</v>
      </c>
      <c r="K2431" s="20" t="s">
        <v>4531</v>
      </c>
      <c r="L2431" s="23" t="s">
        <v>6159</v>
      </c>
      <c r="M2431" s="20" t="s">
        <v>3099</v>
      </c>
      <c r="N2431" s="20">
        <v>7</v>
      </c>
      <c r="O2431" s="22" t="s">
        <v>55</v>
      </c>
      <c r="P2431" s="1" t="s">
        <v>6562</v>
      </c>
      <c r="Q2431" s="1"/>
      <c r="R2431" s="39" t="s">
        <v>10</v>
      </c>
      <c r="S2431" s="154">
        <v>45126</v>
      </c>
      <c r="T2431" s="7" t="str">
        <f>Tabela813[[#This Row],[NR]]&amp;" - "&amp;Tabela813[[#This Row],[Especificação]]</f>
        <v>7.6.9.9.50.4.1.00 - Serviços de Saneamento Básico - Drenagem e Manejo das Águas Pluviais Urbanas</v>
      </c>
    </row>
    <row r="2432" spans="1:20" ht="30" x14ac:dyDescent="0.25">
      <c r="A2432" s="179"/>
      <c r="B2432" s="51"/>
      <c r="C2432" s="22" t="s">
        <v>1544</v>
      </c>
      <c r="D2432" s="22" t="s">
        <v>1542</v>
      </c>
      <c r="E2432" s="22" t="s">
        <v>1549</v>
      </c>
      <c r="F2432" s="22" t="s">
        <v>1549</v>
      </c>
      <c r="G2432" s="22" t="s">
        <v>1570</v>
      </c>
      <c r="H2432" s="22" t="s">
        <v>1547</v>
      </c>
      <c r="I2432" s="22" t="s">
        <v>1546</v>
      </c>
      <c r="J2432" s="22" t="s">
        <v>1543</v>
      </c>
      <c r="K2432" s="20" t="s">
        <v>4532</v>
      </c>
      <c r="L2432" s="23" t="s">
        <v>6159</v>
      </c>
      <c r="M2432" s="20" t="s">
        <v>3099</v>
      </c>
      <c r="N2432" s="20">
        <v>7</v>
      </c>
      <c r="O2432" s="22" t="s">
        <v>55</v>
      </c>
      <c r="P2432" s="1" t="s">
        <v>6562</v>
      </c>
      <c r="Q2432" s="1"/>
      <c r="R2432" s="39" t="s">
        <v>10</v>
      </c>
      <c r="S2432" s="154">
        <v>45126</v>
      </c>
      <c r="T2432" s="7" t="str">
        <f>Tabela813[[#This Row],[NR]]&amp;" - "&amp;Tabela813[[#This Row],[Especificação]]</f>
        <v>7.6.9.9.50.4.2.00 - Serviços de Saneamento Básico - Drenagem e Manejo das Águas Pluviais Urbanas</v>
      </c>
    </row>
    <row r="2433" spans="1:20" ht="30" x14ac:dyDescent="0.25">
      <c r="A2433" s="179"/>
      <c r="B2433" s="51"/>
      <c r="C2433" s="22" t="s">
        <v>1544</v>
      </c>
      <c r="D2433" s="22" t="s">
        <v>1542</v>
      </c>
      <c r="E2433" s="22" t="s">
        <v>1549</v>
      </c>
      <c r="F2433" s="22" t="s">
        <v>1549</v>
      </c>
      <c r="G2433" s="22" t="s">
        <v>1570</v>
      </c>
      <c r="H2433" s="22" t="s">
        <v>1547</v>
      </c>
      <c r="I2433" s="22" t="s">
        <v>1538</v>
      </c>
      <c r="J2433" s="22" t="s">
        <v>1543</v>
      </c>
      <c r="K2433" s="20" t="s">
        <v>4533</v>
      </c>
      <c r="L2433" s="23" t="s">
        <v>6159</v>
      </c>
      <c r="M2433" s="20" t="s">
        <v>3099</v>
      </c>
      <c r="N2433" s="20">
        <v>7</v>
      </c>
      <c r="O2433" s="22" t="s">
        <v>55</v>
      </c>
      <c r="P2433" s="1" t="s">
        <v>6562</v>
      </c>
      <c r="Q2433" s="1"/>
      <c r="R2433" s="39" t="s">
        <v>10</v>
      </c>
      <c r="S2433" s="154">
        <v>45126</v>
      </c>
      <c r="T2433" s="7" t="str">
        <f>Tabela813[[#This Row],[NR]]&amp;" - "&amp;Tabela813[[#This Row],[Especificação]]</f>
        <v>7.6.9.9.50.4.3.00 - Serviços de Saneamento Básico - Drenagem e Manejo das Águas Pluviais Urbanas</v>
      </c>
    </row>
    <row r="2434" spans="1:20" ht="30" x14ac:dyDescent="0.25">
      <c r="A2434" s="179"/>
      <c r="B2434" s="51"/>
      <c r="C2434" s="22" t="s">
        <v>1544</v>
      </c>
      <c r="D2434" s="22" t="s">
        <v>1542</v>
      </c>
      <c r="E2434" s="22" t="s">
        <v>1549</v>
      </c>
      <c r="F2434" s="22" t="s">
        <v>1549</v>
      </c>
      <c r="G2434" s="22" t="s">
        <v>1570</v>
      </c>
      <c r="H2434" s="22" t="s">
        <v>1547</v>
      </c>
      <c r="I2434" s="22" t="s">
        <v>1547</v>
      </c>
      <c r="J2434" s="22" t="s">
        <v>1543</v>
      </c>
      <c r="K2434" s="20" t="s">
        <v>4534</v>
      </c>
      <c r="L2434" s="23" t="s">
        <v>6159</v>
      </c>
      <c r="M2434" s="20" t="s">
        <v>3099</v>
      </c>
      <c r="N2434" s="20">
        <v>7</v>
      </c>
      <c r="O2434" s="22" t="s">
        <v>55</v>
      </c>
      <c r="P2434" s="1" t="s">
        <v>6562</v>
      </c>
      <c r="Q2434" s="1"/>
      <c r="R2434" s="39" t="s">
        <v>10</v>
      </c>
      <c r="S2434" s="154">
        <v>45126</v>
      </c>
      <c r="T2434" s="7" t="str">
        <f>Tabela813[[#This Row],[NR]]&amp;" - "&amp;Tabela813[[#This Row],[Especificação]]</f>
        <v>7.6.9.9.50.4.4.00 - Serviços de Saneamento Básico - Drenagem e Manejo das Águas Pluviais Urbanas</v>
      </c>
    </row>
    <row r="2435" spans="1:20" ht="30" x14ac:dyDescent="0.25">
      <c r="A2435" s="179"/>
      <c r="B2435" s="51"/>
      <c r="C2435" s="22" t="s">
        <v>1544</v>
      </c>
      <c r="D2435" s="22" t="s">
        <v>1542</v>
      </c>
      <c r="E2435" s="22" t="s">
        <v>1549</v>
      </c>
      <c r="F2435" s="22" t="s">
        <v>1549</v>
      </c>
      <c r="G2435" s="22" t="s">
        <v>1570</v>
      </c>
      <c r="H2435" s="22" t="s">
        <v>1547</v>
      </c>
      <c r="I2435" s="22" t="s">
        <v>1548</v>
      </c>
      <c r="J2435" s="22" t="s">
        <v>1543</v>
      </c>
      <c r="K2435" s="20" t="s">
        <v>4535</v>
      </c>
      <c r="L2435" s="23" t="s">
        <v>6159</v>
      </c>
      <c r="M2435" s="20" t="s">
        <v>3099</v>
      </c>
      <c r="N2435" s="20">
        <v>7</v>
      </c>
      <c r="O2435" s="22" t="s">
        <v>55</v>
      </c>
      <c r="P2435" s="1" t="s">
        <v>6562</v>
      </c>
      <c r="Q2435" s="1"/>
      <c r="R2435" s="39" t="s">
        <v>10</v>
      </c>
      <c r="S2435" s="154">
        <v>45126</v>
      </c>
      <c r="T2435" s="7" t="str">
        <f>Tabela813[[#This Row],[NR]]&amp;" - "&amp;Tabela813[[#This Row],[Especificação]]</f>
        <v>7.6.9.9.50.4.5.00 - Serviços de Saneamento Básico - Drenagem e Manejo das Águas Pluviais Urbanas</v>
      </c>
    </row>
    <row r="2436" spans="1:20" ht="30" x14ac:dyDescent="0.25">
      <c r="A2436" s="179"/>
      <c r="B2436" s="51"/>
      <c r="C2436" s="22" t="s">
        <v>1544</v>
      </c>
      <c r="D2436" s="22" t="s">
        <v>1542</v>
      </c>
      <c r="E2436" s="22" t="s">
        <v>1549</v>
      </c>
      <c r="F2436" s="22" t="s">
        <v>1549</v>
      </c>
      <c r="G2436" s="22" t="s">
        <v>1570</v>
      </c>
      <c r="H2436" s="22" t="s">
        <v>1547</v>
      </c>
      <c r="I2436" s="22" t="s">
        <v>1542</v>
      </c>
      <c r="J2436" s="22" t="s">
        <v>1543</v>
      </c>
      <c r="K2436" s="20" t="s">
        <v>4536</v>
      </c>
      <c r="L2436" s="23" t="s">
        <v>6159</v>
      </c>
      <c r="M2436" s="20" t="s">
        <v>3099</v>
      </c>
      <c r="N2436" s="20">
        <v>7</v>
      </c>
      <c r="O2436" s="22" t="s">
        <v>55</v>
      </c>
      <c r="P2436" s="1" t="s">
        <v>6562</v>
      </c>
      <c r="Q2436" s="1"/>
      <c r="R2436" s="39" t="s">
        <v>10</v>
      </c>
      <c r="S2436" s="154">
        <v>45126</v>
      </c>
      <c r="T2436" s="7" t="str">
        <f>Tabela813[[#This Row],[NR]]&amp;" - "&amp;Tabela813[[#This Row],[Especificação]]</f>
        <v>7.6.9.9.50.4.6.00 - Serviços de Saneamento Básico - Drenagem e Manejo das Águas Pluviais Urbanas</v>
      </c>
    </row>
    <row r="2437" spans="1:20" ht="30" x14ac:dyDescent="0.25">
      <c r="A2437" s="179"/>
      <c r="B2437" s="51"/>
      <c r="C2437" s="22" t="s">
        <v>1544</v>
      </c>
      <c r="D2437" s="22" t="s">
        <v>1542</v>
      </c>
      <c r="E2437" s="22" t="s">
        <v>1549</v>
      </c>
      <c r="F2437" s="22" t="s">
        <v>1549</v>
      </c>
      <c r="G2437" s="22" t="s">
        <v>1570</v>
      </c>
      <c r="H2437" s="22" t="s">
        <v>1547</v>
      </c>
      <c r="I2437" s="22" t="s">
        <v>1544</v>
      </c>
      <c r="J2437" s="22" t="s">
        <v>1543</v>
      </c>
      <c r="K2437" s="20" t="s">
        <v>4537</v>
      </c>
      <c r="L2437" s="23" t="s">
        <v>6159</v>
      </c>
      <c r="M2437" s="20" t="s">
        <v>3099</v>
      </c>
      <c r="N2437" s="20">
        <v>7</v>
      </c>
      <c r="O2437" s="22" t="s">
        <v>55</v>
      </c>
      <c r="P2437" s="1" t="s">
        <v>6562</v>
      </c>
      <c r="Q2437" s="1"/>
      <c r="R2437" s="39" t="s">
        <v>10</v>
      </c>
      <c r="S2437" s="154">
        <v>45126</v>
      </c>
      <c r="T2437" s="7" t="str">
        <f>Tabela813[[#This Row],[NR]]&amp;" - "&amp;Tabela813[[#This Row],[Especificação]]</f>
        <v>7.6.9.9.50.4.7.00 - Serviços de Saneamento Básico - Drenagem e Manejo das Águas Pluviais Urbanas</v>
      </c>
    </row>
    <row r="2438" spans="1:20" ht="30" x14ac:dyDescent="0.25">
      <c r="A2438" s="179"/>
      <c r="B2438" s="51"/>
      <c r="C2438" s="22" t="s">
        <v>1544</v>
      </c>
      <c r="D2438" s="22" t="s">
        <v>1542</v>
      </c>
      <c r="E2438" s="22" t="s">
        <v>1549</v>
      </c>
      <c r="F2438" s="22" t="s">
        <v>1549</v>
      </c>
      <c r="G2438" s="22" t="s">
        <v>1570</v>
      </c>
      <c r="H2438" s="22" t="s">
        <v>1547</v>
      </c>
      <c r="I2438" s="22" t="s">
        <v>1545</v>
      </c>
      <c r="J2438" s="22" t="s">
        <v>1543</v>
      </c>
      <c r="K2438" s="20" t="s">
        <v>4538</v>
      </c>
      <c r="L2438" s="23" t="s">
        <v>6159</v>
      </c>
      <c r="M2438" s="20" t="s">
        <v>3099</v>
      </c>
      <c r="N2438" s="20">
        <v>7</v>
      </c>
      <c r="O2438" s="22" t="s">
        <v>55</v>
      </c>
      <c r="P2438" s="1" t="s">
        <v>6562</v>
      </c>
      <c r="Q2438" s="1"/>
      <c r="R2438" s="39" t="s">
        <v>10</v>
      </c>
      <c r="S2438" s="154">
        <v>45126</v>
      </c>
      <c r="T2438" s="7" t="str">
        <f>Tabela813[[#This Row],[NR]]&amp;" - "&amp;Tabela813[[#This Row],[Especificação]]</f>
        <v>7.6.9.9.50.4.8.00 - Serviços de Saneamento Básico - Drenagem e Manejo das Águas Pluviais Urbanas</v>
      </c>
    </row>
    <row r="2439" spans="1:20" x14ac:dyDescent="0.25">
      <c r="A2439" s="179"/>
      <c r="B2439" s="51"/>
      <c r="C2439" s="22" t="s">
        <v>1544</v>
      </c>
      <c r="D2439" s="22" t="s">
        <v>1542</v>
      </c>
      <c r="E2439" s="22" t="s">
        <v>1549</v>
      </c>
      <c r="F2439" s="22" t="s">
        <v>1549</v>
      </c>
      <c r="G2439" s="22" t="s">
        <v>1570</v>
      </c>
      <c r="H2439" s="22" t="s">
        <v>1549</v>
      </c>
      <c r="I2439" s="22" t="s">
        <v>1540</v>
      </c>
      <c r="J2439" s="22" t="s">
        <v>1543</v>
      </c>
      <c r="K2439" s="20" t="str">
        <f>IF(Tabela813[[#This Row],[C]]&lt;&gt;"",IF(Tabela813[[#This Row],[RED]]&lt;&gt;"",(Tabela813[[#This Row],[RED]] &amp; "."),"") &amp; CONCATENATE(Tabela813[[#This Row],[C]],".",Tabela813[[#This Row],[O]],".",Tabela813[[#This Row],[E]],".",Tabela813[[#This Row],[D1]],".",Tabela813[[#This Row],[D2]],".",Tabela813[[#This Row],[D3]],".",Tabela813[[#This Row],[T]],".",Tabela813[[#This Row],[D4]]),"")</f>
        <v>7.6.9.9.50.9.0.00</v>
      </c>
      <c r="L2439" s="23" t="s">
        <v>6102</v>
      </c>
      <c r="M2439" s="20" t="str">
        <f t="shared" ref="M2439:M2502" si="48">IF(N2439 &lt; N2440,"S","A")</f>
        <v>S</v>
      </c>
      <c r="N2439" s="20">
        <f>IF(VALUE(Tabela813[[#This Row],[RED]]) &gt; 0,1,0) + IF(VALUE(J2439)&gt;0,8,IF(VALUE(I2439)&gt;0,7,IF(VALUE(H2439)&gt;0,6,IF(VALUE(G2439)&gt;0,5,IF(VALUE(F2439)&gt;0,4,IF(VALUE(E2439)&gt;0,3,IF(VALUE(D2439)&gt;0,2,1)))))))</f>
        <v>6</v>
      </c>
      <c r="O2439" s="22" t="s">
        <v>55</v>
      </c>
      <c r="P2439" s="1" t="s">
        <v>4465</v>
      </c>
      <c r="Q2439" s="1"/>
      <c r="R2439" s="39"/>
      <c r="S2439" s="154"/>
      <c r="T2439" s="7" t="str">
        <f>Tabela813[[#This Row],[NR]]&amp;" - "&amp;Tabela813[[#This Row],[Especificação]]</f>
        <v>7.6.9.9.50.9.0.00 - Outros Serviços Sujeitos à Regulação - Intra OFSS</v>
      </c>
    </row>
    <row r="2440" spans="1:20" x14ac:dyDescent="0.25">
      <c r="A2440" s="179"/>
      <c r="B2440" s="51"/>
      <c r="C2440" s="22" t="s">
        <v>1544</v>
      </c>
      <c r="D2440" s="22" t="s">
        <v>1542</v>
      </c>
      <c r="E2440" s="22" t="s">
        <v>1549</v>
      </c>
      <c r="F2440" s="22" t="s">
        <v>1549</v>
      </c>
      <c r="G2440" s="22" t="s">
        <v>1570</v>
      </c>
      <c r="H2440" s="22" t="s">
        <v>1549</v>
      </c>
      <c r="I2440" s="22" t="s">
        <v>1537</v>
      </c>
      <c r="J2440" s="22" t="s">
        <v>1543</v>
      </c>
      <c r="K2440" s="20" t="str">
        <f>IF(Tabela813[[#This Row],[C]]&lt;&gt;"",IF(Tabela813[[#This Row],[RED]]&lt;&gt;"",(Tabela813[[#This Row],[RED]] &amp; "."),"") &amp; CONCATENATE(Tabela813[[#This Row],[C]],".",Tabela813[[#This Row],[O]],".",Tabela813[[#This Row],[E]],".",Tabela813[[#This Row],[D1]],".",Tabela813[[#This Row],[D2]],".",Tabela813[[#This Row],[D3]],".",Tabela813[[#This Row],[T]],".",Tabela813[[#This Row],[D4]]),"")</f>
        <v>7.6.9.9.50.9.1.00</v>
      </c>
      <c r="L2440" s="23" t="s">
        <v>6103</v>
      </c>
      <c r="M2440" s="20" t="str">
        <f t="shared" si="48"/>
        <v>A</v>
      </c>
      <c r="N2440" s="20">
        <f>IF(VALUE(Tabela813[[#This Row],[RED]]) &gt; 0,1,0) + IF(VALUE(J2440)&gt;0,8,IF(VALUE(I2440)&gt;0,7,IF(VALUE(H2440)&gt;0,6,IF(VALUE(G2440)&gt;0,5,IF(VALUE(F2440)&gt;0,4,IF(VALUE(E2440)&gt;0,3,IF(VALUE(D2440)&gt;0,2,1)))))))</f>
        <v>7</v>
      </c>
      <c r="O2440" s="22" t="s">
        <v>55</v>
      </c>
      <c r="P2440" s="1" t="s">
        <v>4465</v>
      </c>
      <c r="Q2440" s="1"/>
      <c r="R2440" s="39"/>
      <c r="S2440" s="154"/>
      <c r="T2440" s="7" t="str">
        <f>Tabela813[[#This Row],[NR]]&amp;" - "&amp;Tabela813[[#This Row],[Especificação]]</f>
        <v>7.6.9.9.50.9.1.00 - Outros Serviços Sujeitos à Regulação - Principal - Intra OFSS</v>
      </c>
    </row>
    <row r="2441" spans="1:20" x14ac:dyDescent="0.25">
      <c r="A2441" s="179"/>
      <c r="B2441" s="51"/>
      <c r="C2441" s="22" t="s">
        <v>1544</v>
      </c>
      <c r="D2441" s="22" t="s">
        <v>1542</v>
      </c>
      <c r="E2441" s="22" t="s">
        <v>1549</v>
      </c>
      <c r="F2441" s="22" t="s">
        <v>1549</v>
      </c>
      <c r="G2441" s="22" t="s">
        <v>1570</v>
      </c>
      <c r="H2441" s="22" t="s">
        <v>1549</v>
      </c>
      <c r="I2441" s="22" t="s">
        <v>1546</v>
      </c>
      <c r="J2441" s="22" t="s">
        <v>1543</v>
      </c>
      <c r="K2441" s="20" t="str">
        <f>IF(Tabela813[[#This Row],[C]]&lt;&gt;"",IF(Tabela813[[#This Row],[RED]]&lt;&gt;"",(Tabela813[[#This Row],[RED]] &amp; "."),"") &amp; CONCATENATE(Tabela813[[#This Row],[C]],".",Tabela813[[#This Row],[O]],".",Tabela813[[#This Row],[E]],".",Tabela813[[#This Row],[D1]],".",Tabela813[[#This Row],[D2]],".",Tabela813[[#This Row],[D3]],".",Tabela813[[#This Row],[T]],".",Tabela813[[#This Row],[D4]]),"")</f>
        <v>7.6.9.9.50.9.2.00</v>
      </c>
      <c r="L2441" s="23" t="s">
        <v>6104</v>
      </c>
      <c r="M2441" s="20" t="str">
        <f t="shared" si="48"/>
        <v>A</v>
      </c>
      <c r="N2441" s="20">
        <f>IF(VALUE(Tabela813[[#This Row],[RED]]) &gt; 0,1,0) + IF(VALUE(J2441)&gt;0,8,IF(VALUE(I2441)&gt;0,7,IF(VALUE(H2441)&gt;0,6,IF(VALUE(G2441)&gt;0,5,IF(VALUE(F2441)&gt;0,4,IF(VALUE(E2441)&gt;0,3,IF(VALUE(D2441)&gt;0,2,1)))))))</f>
        <v>7</v>
      </c>
      <c r="O2441" s="22" t="s">
        <v>55</v>
      </c>
      <c r="P2441" s="1" t="s">
        <v>4465</v>
      </c>
      <c r="Q2441" s="1"/>
      <c r="R2441" s="39"/>
      <c r="S2441" s="154"/>
      <c r="T2441" s="7" t="str">
        <f>Tabela813[[#This Row],[NR]]&amp;" - "&amp;Tabela813[[#This Row],[Especificação]]</f>
        <v>7.6.9.9.50.9.2.00 - Outros Serviços Sujeitos à Regulação - Multas e Juros de Mora - Intra OFSS</v>
      </c>
    </row>
    <row r="2442" spans="1:20" x14ac:dyDescent="0.25">
      <c r="A2442" s="179"/>
      <c r="B2442" s="51"/>
      <c r="C2442" s="22" t="s">
        <v>1544</v>
      </c>
      <c r="D2442" s="22" t="s">
        <v>1542</v>
      </c>
      <c r="E2442" s="22" t="s">
        <v>1549</v>
      </c>
      <c r="F2442" s="22" t="s">
        <v>1549</v>
      </c>
      <c r="G2442" s="22" t="s">
        <v>1570</v>
      </c>
      <c r="H2442" s="22" t="s">
        <v>1549</v>
      </c>
      <c r="I2442" s="22" t="s">
        <v>1538</v>
      </c>
      <c r="J2442" s="22" t="s">
        <v>1543</v>
      </c>
      <c r="K2442" s="20" t="str">
        <f>IF(Tabela813[[#This Row],[C]]&lt;&gt;"",IF(Tabela813[[#This Row],[RED]]&lt;&gt;"",(Tabela813[[#This Row],[RED]] &amp; "."),"") &amp; CONCATENATE(Tabela813[[#This Row],[C]],".",Tabela813[[#This Row],[O]],".",Tabela813[[#This Row],[E]],".",Tabela813[[#This Row],[D1]],".",Tabela813[[#This Row],[D2]],".",Tabela813[[#This Row],[D3]],".",Tabela813[[#This Row],[T]],".",Tabela813[[#This Row],[D4]]),"")</f>
        <v>7.6.9.9.50.9.3.00</v>
      </c>
      <c r="L2442" s="23" t="s">
        <v>6105</v>
      </c>
      <c r="M2442" s="20" t="str">
        <f t="shared" si="48"/>
        <v>A</v>
      </c>
      <c r="N2442" s="20">
        <f>IF(VALUE(Tabela813[[#This Row],[RED]]) &gt; 0,1,0) + IF(VALUE(J2442)&gt;0,8,IF(VALUE(I2442)&gt;0,7,IF(VALUE(H2442)&gt;0,6,IF(VALUE(G2442)&gt;0,5,IF(VALUE(F2442)&gt;0,4,IF(VALUE(E2442)&gt;0,3,IF(VALUE(D2442)&gt;0,2,1)))))))</f>
        <v>7</v>
      </c>
      <c r="O2442" s="22" t="s">
        <v>55</v>
      </c>
      <c r="P2442" s="1" t="s">
        <v>4465</v>
      </c>
      <c r="Q2442" s="1"/>
      <c r="R2442" s="39"/>
      <c r="S2442" s="154"/>
      <c r="T2442" s="7" t="str">
        <f>Tabela813[[#This Row],[NR]]&amp;" - "&amp;Tabela813[[#This Row],[Especificação]]</f>
        <v>7.6.9.9.50.9.3.00 - Outros Serviços Sujeitos à Regulação - Dívida Ativa - Intra OFSS</v>
      </c>
    </row>
    <row r="2443" spans="1:20" ht="30" x14ac:dyDescent="0.25">
      <c r="A2443" s="179"/>
      <c r="B2443" s="51"/>
      <c r="C2443" s="22" t="s">
        <v>1544</v>
      </c>
      <c r="D2443" s="22" t="s">
        <v>1542</v>
      </c>
      <c r="E2443" s="22" t="s">
        <v>1549</v>
      </c>
      <c r="F2443" s="22" t="s">
        <v>1549</v>
      </c>
      <c r="G2443" s="22" t="s">
        <v>1570</v>
      </c>
      <c r="H2443" s="22" t="s">
        <v>1549</v>
      </c>
      <c r="I2443" s="22" t="s">
        <v>1547</v>
      </c>
      <c r="J2443" s="22" t="s">
        <v>1543</v>
      </c>
      <c r="K2443" s="20" t="str">
        <f>IF(Tabela813[[#This Row],[C]]&lt;&gt;"",IF(Tabela813[[#This Row],[RED]]&lt;&gt;"",(Tabela813[[#This Row],[RED]] &amp; "."),"") &amp; CONCATENATE(Tabela813[[#This Row],[C]],".",Tabela813[[#This Row],[O]],".",Tabela813[[#This Row],[E]],".",Tabela813[[#This Row],[D1]],".",Tabela813[[#This Row],[D2]],".",Tabela813[[#This Row],[D3]],".",Tabela813[[#This Row],[T]],".",Tabela813[[#This Row],[D4]]),"")</f>
        <v>7.6.9.9.50.9.4.00</v>
      </c>
      <c r="L2443" s="23" t="s">
        <v>6106</v>
      </c>
      <c r="M2443" s="20" t="str">
        <f t="shared" si="48"/>
        <v>A</v>
      </c>
      <c r="N2443" s="20">
        <f>IF(VALUE(Tabela813[[#This Row],[RED]]) &gt; 0,1,0) + IF(VALUE(J2443)&gt;0,8,IF(VALUE(I2443)&gt;0,7,IF(VALUE(H2443)&gt;0,6,IF(VALUE(G2443)&gt;0,5,IF(VALUE(F2443)&gt;0,4,IF(VALUE(E2443)&gt;0,3,IF(VALUE(D2443)&gt;0,2,1)))))))</f>
        <v>7</v>
      </c>
      <c r="O2443" s="22" t="s">
        <v>55</v>
      </c>
      <c r="P2443" s="1" t="s">
        <v>4465</v>
      </c>
      <c r="Q2443" s="1"/>
      <c r="R2443" s="39"/>
      <c r="S2443" s="154"/>
      <c r="T2443" s="7" t="str">
        <f>Tabela813[[#This Row],[NR]]&amp;" - "&amp;Tabela813[[#This Row],[Especificação]]</f>
        <v>7.6.9.9.50.9.4.00 - Outros Serviços Sujeitos à Regulação - Dívida Ativa - Multas e Juros de Mora da Dívida Ativa - Intra OFSS</v>
      </c>
    </row>
    <row r="2444" spans="1:20" x14ac:dyDescent="0.25">
      <c r="A2444" s="179"/>
      <c r="B2444" s="51"/>
      <c r="C2444" s="22" t="s">
        <v>1544</v>
      </c>
      <c r="D2444" s="22" t="s">
        <v>1542</v>
      </c>
      <c r="E2444" s="22" t="s">
        <v>1549</v>
      </c>
      <c r="F2444" s="22" t="s">
        <v>1549</v>
      </c>
      <c r="G2444" s="22" t="s">
        <v>1570</v>
      </c>
      <c r="H2444" s="22" t="s">
        <v>1549</v>
      </c>
      <c r="I2444" s="22" t="s">
        <v>1548</v>
      </c>
      <c r="J2444" s="22" t="s">
        <v>1543</v>
      </c>
      <c r="K2444" s="20" t="str">
        <f>IF(Tabela813[[#This Row],[C]]&lt;&gt;"",IF(Tabela813[[#This Row],[RED]]&lt;&gt;"",(Tabela813[[#This Row],[RED]] &amp; "."),"") &amp; CONCATENATE(Tabela813[[#This Row],[C]],".",Tabela813[[#This Row],[O]],".",Tabela813[[#This Row],[E]],".",Tabela813[[#This Row],[D1]],".",Tabela813[[#This Row],[D2]],".",Tabela813[[#This Row],[D3]],".",Tabela813[[#This Row],[T]],".",Tabela813[[#This Row],[D4]]),"")</f>
        <v>7.6.9.9.50.9.5.00</v>
      </c>
      <c r="L2444" s="23" t="s">
        <v>6107</v>
      </c>
      <c r="M2444" s="20" t="str">
        <f t="shared" si="48"/>
        <v>A</v>
      </c>
      <c r="N2444" s="20">
        <f>IF(VALUE(Tabela813[[#This Row],[RED]]) &gt; 0,1,0) + IF(VALUE(J2444)&gt;0,8,IF(VALUE(I2444)&gt;0,7,IF(VALUE(H2444)&gt;0,6,IF(VALUE(G2444)&gt;0,5,IF(VALUE(F2444)&gt;0,4,IF(VALUE(E2444)&gt;0,3,IF(VALUE(D2444)&gt;0,2,1)))))))</f>
        <v>7</v>
      </c>
      <c r="O2444" s="22" t="s">
        <v>55</v>
      </c>
      <c r="P2444" s="1" t="s">
        <v>4465</v>
      </c>
      <c r="Q2444" s="1"/>
      <c r="R2444" s="39"/>
      <c r="S2444" s="154"/>
      <c r="T2444" s="7" t="str">
        <f>Tabela813[[#This Row],[NR]]&amp;" - "&amp;Tabela813[[#This Row],[Especificação]]</f>
        <v>7.6.9.9.50.9.5.00 - Outros Serviços Sujeitos à Regulação - Multas - Intra OFSS</v>
      </c>
    </row>
    <row r="2445" spans="1:20" x14ac:dyDescent="0.25">
      <c r="A2445" s="179"/>
      <c r="B2445" s="51"/>
      <c r="C2445" s="22" t="s">
        <v>1544</v>
      </c>
      <c r="D2445" s="22" t="s">
        <v>1542</v>
      </c>
      <c r="E2445" s="22" t="s">
        <v>1549</v>
      </c>
      <c r="F2445" s="22" t="s">
        <v>1549</v>
      </c>
      <c r="G2445" s="22" t="s">
        <v>1570</v>
      </c>
      <c r="H2445" s="22" t="s">
        <v>1549</v>
      </c>
      <c r="I2445" s="22" t="s">
        <v>1542</v>
      </c>
      <c r="J2445" s="22" t="s">
        <v>1543</v>
      </c>
      <c r="K2445" s="20" t="str">
        <f>IF(Tabela813[[#This Row],[C]]&lt;&gt;"",IF(Tabela813[[#This Row],[RED]]&lt;&gt;"",(Tabela813[[#This Row],[RED]] &amp; "."),"") &amp; CONCATENATE(Tabela813[[#This Row],[C]],".",Tabela813[[#This Row],[O]],".",Tabela813[[#This Row],[E]],".",Tabela813[[#This Row],[D1]],".",Tabela813[[#This Row],[D2]],".",Tabela813[[#This Row],[D3]],".",Tabela813[[#This Row],[T]],".",Tabela813[[#This Row],[D4]]),"")</f>
        <v>7.6.9.9.50.9.6.00</v>
      </c>
      <c r="L2445" s="23" t="s">
        <v>6108</v>
      </c>
      <c r="M2445" s="20" t="str">
        <f t="shared" si="48"/>
        <v>A</v>
      </c>
      <c r="N2445" s="20">
        <f>IF(VALUE(Tabela813[[#This Row],[RED]]) &gt; 0,1,0) + IF(VALUE(J2445)&gt;0,8,IF(VALUE(I2445)&gt;0,7,IF(VALUE(H2445)&gt;0,6,IF(VALUE(G2445)&gt;0,5,IF(VALUE(F2445)&gt;0,4,IF(VALUE(E2445)&gt;0,3,IF(VALUE(D2445)&gt;0,2,1)))))))</f>
        <v>7</v>
      </c>
      <c r="O2445" s="22" t="s">
        <v>55</v>
      </c>
      <c r="P2445" s="1" t="s">
        <v>4465</v>
      </c>
      <c r="Q2445" s="1"/>
      <c r="R2445" s="39"/>
      <c r="S2445" s="154"/>
      <c r="T2445" s="7" t="str">
        <f>Tabela813[[#This Row],[NR]]&amp;" - "&amp;Tabela813[[#This Row],[Especificação]]</f>
        <v>7.6.9.9.50.9.6.00 - Outros Serviços Sujeitos à Regulação - Juros de Mora - Intra OFSS</v>
      </c>
    </row>
    <row r="2446" spans="1:20" ht="30" x14ac:dyDescent="0.25">
      <c r="A2446" s="179"/>
      <c r="B2446" s="51"/>
      <c r="C2446" s="22" t="s">
        <v>1544</v>
      </c>
      <c r="D2446" s="22" t="s">
        <v>1542</v>
      </c>
      <c r="E2446" s="22" t="s">
        <v>1549</v>
      </c>
      <c r="F2446" s="22" t="s">
        <v>1549</v>
      </c>
      <c r="G2446" s="22" t="s">
        <v>1570</v>
      </c>
      <c r="H2446" s="22" t="s">
        <v>1549</v>
      </c>
      <c r="I2446" s="22" t="s">
        <v>1544</v>
      </c>
      <c r="J2446" s="22" t="s">
        <v>1543</v>
      </c>
      <c r="K2446" s="20" t="str">
        <f>IF(Tabela813[[#This Row],[C]]&lt;&gt;"",IF(Tabela813[[#This Row],[RED]]&lt;&gt;"",(Tabela813[[#This Row],[RED]] &amp; "."),"") &amp; CONCATENATE(Tabela813[[#This Row],[C]],".",Tabela813[[#This Row],[O]],".",Tabela813[[#This Row],[E]],".",Tabela813[[#This Row],[D1]],".",Tabela813[[#This Row],[D2]],".",Tabela813[[#This Row],[D3]],".",Tabela813[[#This Row],[T]],".",Tabela813[[#This Row],[D4]]),"")</f>
        <v>7.6.9.9.50.9.7.00</v>
      </c>
      <c r="L2446" s="23" t="s">
        <v>6109</v>
      </c>
      <c r="M2446" s="20" t="str">
        <f t="shared" si="48"/>
        <v>A</v>
      </c>
      <c r="N2446" s="20">
        <f>IF(VALUE(Tabela813[[#This Row],[RED]]) &gt; 0,1,0) + IF(VALUE(J2446)&gt;0,8,IF(VALUE(I2446)&gt;0,7,IF(VALUE(H2446)&gt;0,6,IF(VALUE(G2446)&gt;0,5,IF(VALUE(F2446)&gt;0,4,IF(VALUE(E2446)&gt;0,3,IF(VALUE(D2446)&gt;0,2,1)))))))</f>
        <v>7</v>
      </c>
      <c r="O2446" s="22" t="s">
        <v>55</v>
      </c>
      <c r="P2446" s="1" t="s">
        <v>4465</v>
      </c>
      <c r="Q2446" s="1"/>
      <c r="R2446" s="39"/>
      <c r="S2446" s="154"/>
      <c r="T2446" s="7" t="str">
        <f>Tabela813[[#This Row],[NR]]&amp;" - "&amp;Tabela813[[#This Row],[Especificação]]</f>
        <v>7.6.9.9.50.9.7.00 - Outros Serviços Sujeitos à Regulação - Dívida Ativa - Multas da Dívida Ativa - Intra OFSS</v>
      </c>
    </row>
    <row r="2447" spans="1:20" ht="30" x14ac:dyDescent="0.25">
      <c r="A2447" s="179"/>
      <c r="B2447" s="51"/>
      <c r="C2447" s="22" t="s">
        <v>1544</v>
      </c>
      <c r="D2447" s="22" t="s">
        <v>1542</v>
      </c>
      <c r="E2447" s="22" t="s">
        <v>1549</v>
      </c>
      <c r="F2447" s="22" t="s">
        <v>1549</v>
      </c>
      <c r="G2447" s="22" t="s">
        <v>1570</v>
      </c>
      <c r="H2447" s="22" t="s">
        <v>1549</v>
      </c>
      <c r="I2447" s="22" t="s">
        <v>1545</v>
      </c>
      <c r="J2447" s="22" t="s">
        <v>1543</v>
      </c>
      <c r="K2447" s="20" t="str">
        <f>IF(Tabela813[[#This Row],[C]]&lt;&gt;"",IF(Tabela813[[#This Row],[RED]]&lt;&gt;"",(Tabela813[[#This Row],[RED]] &amp; "."),"") &amp; CONCATENATE(Tabela813[[#This Row],[C]],".",Tabela813[[#This Row],[O]],".",Tabela813[[#This Row],[E]],".",Tabela813[[#This Row],[D1]],".",Tabela813[[#This Row],[D2]],".",Tabela813[[#This Row],[D3]],".",Tabela813[[#This Row],[T]],".",Tabela813[[#This Row],[D4]]),"")</f>
        <v>7.6.9.9.50.9.8.00</v>
      </c>
      <c r="L2447" s="23" t="s">
        <v>6110</v>
      </c>
      <c r="M2447" s="20" t="str">
        <f t="shared" si="48"/>
        <v>A</v>
      </c>
      <c r="N2447" s="20">
        <f>IF(VALUE(Tabela813[[#This Row],[RED]]) &gt; 0,1,0) + IF(VALUE(J2447)&gt;0,8,IF(VALUE(I2447)&gt;0,7,IF(VALUE(H2447)&gt;0,6,IF(VALUE(G2447)&gt;0,5,IF(VALUE(F2447)&gt;0,4,IF(VALUE(E2447)&gt;0,3,IF(VALUE(D2447)&gt;0,2,1)))))))</f>
        <v>7</v>
      </c>
      <c r="O2447" s="22" t="s">
        <v>55</v>
      </c>
      <c r="P2447" s="1" t="s">
        <v>4465</v>
      </c>
      <c r="Q2447" s="1"/>
      <c r="R2447" s="39"/>
      <c r="S2447" s="154"/>
      <c r="T2447" s="7" t="str">
        <f>Tabela813[[#This Row],[NR]]&amp;" - "&amp;Tabela813[[#This Row],[Especificação]]</f>
        <v>7.6.9.9.50.9.8.00 - Outros Serviços Sujeitos à Regulação - Juros de Mora da Dívida Ativa - Intra OFSS</v>
      </c>
    </row>
    <row r="2448" spans="1:20" x14ac:dyDescent="0.25">
      <c r="A2448" s="179"/>
      <c r="B2448" s="51"/>
      <c r="C2448" s="22" t="s">
        <v>1544</v>
      </c>
      <c r="D2448" s="22" t="s">
        <v>1542</v>
      </c>
      <c r="E2448" s="22" t="s">
        <v>1549</v>
      </c>
      <c r="F2448" s="22" t="s">
        <v>1549</v>
      </c>
      <c r="G2448" s="22" t="s">
        <v>1553</v>
      </c>
      <c r="H2448" s="22" t="s">
        <v>1540</v>
      </c>
      <c r="I2448" s="22" t="s">
        <v>1540</v>
      </c>
      <c r="J2448" s="22" t="s">
        <v>1543</v>
      </c>
      <c r="K2448" s="20" t="str">
        <f>IF(Tabela813[[#This Row],[C]]&lt;&gt;"",IF(Tabela813[[#This Row],[RED]]&lt;&gt;"",(Tabela813[[#This Row],[RED]] &amp; "."),"") &amp; CONCATENATE(Tabela813[[#This Row],[C]],".",Tabela813[[#This Row],[O]],".",Tabela813[[#This Row],[E]],".",Tabela813[[#This Row],[D1]],".",Tabela813[[#This Row],[D2]],".",Tabela813[[#This Row],[D3]],".",Tabela813[[#This Row],[T]],".",Tabela813[[#This Row],[D4]]),"")</f>
        <v>7.6.9.9.99.0.0.00</v>
      </c>
      <c r="L2448" s="23" t="s">
        <v>2716</v>
      </c>
      <c r="M2448" s="20" t="str">
        <f t="shared" si="48"/>
        <v>S</v>
      </c>
      <c r="N2448" s="20">
        <f>IF(VALUE(Tabela813[[#This Row],[RED]]) &gt; 0,1,0) + IF(VALUE(J2448)&gt;0,8,IF(VALUE(I2448)&gt;0,7,IF(VALUE(H2448)&gt;0,6,IF(VALUE(G2448)&gt;0,5,IF(VALUE(F2448)&gt;0,4,IF(VALUE(E2448)&gt;0,3,IF(VALUE(D2448)&gt;0,2,1)))))))</f>
        <v>5</v>
      </c>
      <c r="O2448" s="22" t="s">
        <v>51</v>
      </c>
      <c r="P2448" s="1" t="s">
        <v>320</v>
      </c>
      <c r="Q2448" s="1"/>
      <c r="R2448" s="39"/>
      <c r="S2448" s="154" t="s">
        <v>158</v>
      </c>
      <c r="T2448" s="7" t="str">
        <f>Tabela813[[#This Row],[NR]]&amp;" - "&amp;Tabela813[[#This Row],[Especificação]]</f>
        <v>7.6.9.9.99.0.0.00 - Outros Serviços - Intra OFSS</v>
      </c>
    </row>
    <row r="2449" spans="1:20" x14ac:dyDescent="0.25">
      <c r="A2449" s="179"/>
      <c r="B2449" s="51"/>
      <c r="C2449" s="22" t="s">
        <v>1544</v>
      </c>
      <c r="D2449" s="22" t="s">
        <v>1542</v>
      </c>
      <c r="E2449" s="22" t="s">
        <v>1549</v>
      </c>
      <c r="F2449" s="22" t="s">
        <v>1549</v>
      </c>
      <c r="G2449" s="22" t="s">
        <v>1553</v>
      </c>
      <c r="H2449" s="22" t="s">
        <v>1540</v>
      </c>
      <c r="I2449" s="22" t="s">
        <v>1537</v>
      </c>
      <c r="J2449" s="22" t="s">
        <v>1543</v>
      </c>
      <c r="K2449" s="20" t="str">
        <f>IF(Tabela813[[#This Row],[C]]&lt;&gt;"",IF(Tabela813[[#This Row],[RED]]&lt;&gt;"",(Tabela813[[#This Row],[RED]] &amp; "."),"") &amp; CONCATENATE(Tabela813[[#This Row],[C]],".",Tabela813[[#This Row],[O]],".",Tabela813[[#This Row],[E]],".",Tabela813[[#This Row],[D1]],".",Tabela813[[#This Row],[D2]],".",Tabela813[[#This Row],[D3]],".",Tabela813[[#This Row],[T]],".",Tabela813[[#This Row],[D4]]),"")</f>
        <v>7.6.9.9.99.0.1.00</v>
      </c>
      <c r="L2449" s="23" t="s">
        <v>2717</v>
      </c>
      <c r="M2449" s="20" t="str">
        <f t="shared" si="48"/>
        <v>A</v>
      </c>
      <c r="N2449" s="20">
        <f>IF(VALUE(Tabela813[[#This Row],[RED]]) &gt; 0,1,0) + IF(VALUE(J2449)&gt;0,8,IF(VALUE(I2449)&gt;0,7,IF(VALUE(H2449)&gt;0,6,IF(VALUE(G2449)&gt;0,5,IF(VALUE(F2449)&gt;0,4,IF(VALUE(E2449)&gt;0,3,IF(VALUE(D2449)&gt;0,2,1)))))))</f>
        <v>7</v>
      </c>
      <c r="O2449" s="22" t="s">
        <v>51</v>
      </c>
      <c r="P2449" s="1" t="s">
        <v>320</v>
      </c>
      <c r="Q2449" s="1"/>
      <c r="R2449" s="39"/>
      <c r="S2449" s="154" t="s">
        <v>158</v>
      </c>
      <c r="T2449" s="7" t="str">
        <f>Tabela813[[#This Row],[NR]]&amp;" - "&amp;Tabela813[[#This Row],[Especificação]]</f>
        <v>7.6.9.9.99.0.1.00 - Outros Serviços - Principal - Intra OFSS</v>
      </c>
    </row>
    <row r="2450" spans="1:20" x14ac:dyDescent="0.25">
      <c r="A2450" s="179"/>
      <c r="B2450" s="51"/>
      <c r="C2450" s="22" t="s">
        <v>1544</v>
      </c>
      <c r="D2450" s="22" t="s">
        <v>1542</v>
      </c>
      <c r="E2450" s="22" t="s">
        <v>1549</v>
      </c>
      <c r="F2450" s="22" t="s">
        <v>1549</v>
      </c>
      <c r="G2450" s="22" t="s">
        <v>1553</v>
      </c>
      <c r="H2450" s="22" t="s">
        <v>1540</v>
      </c>
      <c r="I2450" s="22" t="s">
        <v>1546</v>
      </c>
      <c r="J2450" s="22" t="s">
        <v>1543</v>
      </c>
      <c r="K2450" s="20" t="str">
        <f>IF(Tabela813[[#This Row],[C]]&lt;&gt;"",IF(Tabela813[[#This Row],[RED]]&lt;&gt;"",(Tabela813[[#This Row],[RED]] &amp; "."),"") &amp; CONCATENATE(Tabela813[[#This Row],[C]],".",Tabela813[[#This Row],[O]],".",Tabela813[[#This Row],[E]],".",Tabela813[[#This Row],[D1]],".",Tabela813[[#This Row],[D2]],".",Tabela813[[#This Row],[D3]],".",Tabela813[[#This Row],[T]],".",Tabela813[[#This Row],[D4]]),"")</f>
        <v>7.6.9.9.99.0.2.00</v>
      </c>
      <c r="L2450" s="23" t="s">
        <v>2718</v>
      </c>
      <c r="M2450" s="20" t="str">
        <f t="shared" si="48"/>
        <v>A</v>
      </c>
      <c r="N2450" s="20">
        <f>IF(VALUE(Tabela813[[#This Row],[RED]]) &gt; 0,1,0) + IF(VALUE(J2450)&gt;0,8,IF(VALUE(I2450)&gt;0,7,IF(VALUE(H2450)&gt;0,6,IF(VALUE(G2450)&gt;0,5,IF(VALUE(F2450)&gt;0,4,IF(VALUE(E2450)&gt;0,3,IF(VALUE(D2450)&gt;0,2,1)))))))</f>
        <v>7</v>
      </c>
      <c r="O2450" s="22" t="s">
        <v>51</v>
      </c>
      <c r="P2450" s="1" t="s">
        <v>320</v>
      </c>
      <c r="Q2450" s="1"/>
      <c r="R2450" s="39"/>
      <c r="S2450" s="154" t="s">
        <v>158</v>
      </c>
      <c r="T2450" s="7" t="str">
        <f>Tabela813[[#This Row],[NR]]&amp;" - "&amp;Tabela813[[#This Row],[Especificação]]</f>
        <v>7.6.9.9.99.0.2.00 - Outros Serviços - Multas e Juros de Mora - Intra OFSS</v>
      </c>
    </row>
    <row r="2451" spans="1:20" x14ac:dyDescent="0.25">
      <c r="A2451" s="179"/>
      <c r="B2451" s="51"/>
      <c r="C2451" s="22" t="s">
        <v>1544</v>
      </c>
      <c r="D2451" s="22" t="s">
        <v>1542</v>
      </c>
      <c r="E2451" s="22" t="s">
        <v>1549</v>
      </c>
      <c r="F2451" s="22" t="s">
        <v>1549</v>
      </c>
      <c r="G2451" s="22" t="s">
        <v>1553</v>
      </c>
      <c r="H2451" s="22" t="s">
        <v>1540</v>
      </c>
      <c r="I2451" s="22" t="s">
        <v>1538</v>
      </c>
      <c r="J2451" s="22" t="s">
        <v>1543</v>
      </c>
      <c r="K2451" s="20" t="str">
        <f>IF(Tabela813[[#This Row],[C]]&lt;&gt;"",IF(Tabela813[[#This Row],[RED]]&lt;&gt;"",(Tabela813[[#This Row],[RED]] &amp; "."),"") &amp; CONCATENATE(Tabela813[[#This Row],[C]],".",Tabela813[[#This Row],[O]],".",Tabela813[[#This Row],[E]],".",Tabela813[[#This Row],[D1]],".",Tabela813[[#This Row],[D2]],".",Tabela813[[#This Row],[D3]],".",Tabela813[[#This Row],[T]],".",Tabela813[[#This Row],[D4]]),"")</f>
        <v>7.6.9.9.99.0.3.00</v>
      </c>
      <c r="L2451" s="23" t="s">
        <v>2719</v>
      </c>
      <c r="M2451" s="20" t="str">
        <f t="shared" si="48"/>
        <v>A</v>
      </c>
      <c r="N2451" s="20">
        <f>IF(VALUE(Tabela813[[#This Row],[RED]]) &gt; 0,1,0) + IF(VALUE(J2451)&gt;0,8,IF(VALUE(I2451)&gt;0,7,IF(VALUE(H2451)&gt;0,6,IF(VALUE(G2451)&gt;0,5,IF(VALUE(F2451)&gt;0,4,IF(VALUE(E2451)&gt;0,3,IF(VALUE(D2451)&gt;0,2,1)))))))</f>
        <v>7</v>
      </c>
      <c r="O2451" s="22" t="s">
        <v>51</v>
      </c>
      <c r="P2451" s="1" t="s">
        <v>320</v>
      </c>
      <c r="Q2451" s="1"/>
      <c r="R2451" s="39"/>
      <c r="S2451" s="154" t="s">
        <v>158</v>
      </c>
      <c r="T2451" s="7" t="str">
        <f>Tabela813[[#This Row],[NR]]&amp;" - "&amp;Tabela813[[#This Row],[Especificação]]</f>
        <v>7.6.9.9.99.0.3.00 - Outros Serviços - Dívida Ativa - Intra OFSS</v>
      </c>
    </row>
    <row r="2452" spans="1:20" ht="30" x14ac:dyDescent="0.25">
      <c r="A2452" s="179"/>
      <c r="B2452" s="51"/>
      <c r="C2452" s="22" t="s">
        <v>1544</v>
      </c>
      <c r="D2452" s="22" t="s">
        <v>1542</v>
      </c>
      <c r="E2452" s="22" t="s">
        <v>1549</v>
      </c>
      <c r="F2452" s="22" t="s">
        <v>1549</v>
      </c>
      <c r="G2452" s="22" t="s">
        <v>1553</v>
      </c>
      <c r="H2452" s="22" t="s">
        <v>1540</v>
      </c>
      <c r="I2452" s="22" t="s">
        <v>1547</v>
      </c>
      <c r="J2452" s="22" t="s">
        <v>1543</v>
      </c>
      <c r="K2452" s="20" t="str">
        <f>IF(Tabela813[[#This Row],[C]]&lt;&gt;"",IF(Tabela813[[#This Row],[RED]]&lt;&gt;"",(Tabela813[[#This Row],[RED]] &amp; "."),"") &amp; CONCATENATE(Tabela813[[#This Row],[C]],".",Tabela813[[#This Row],[O]],".",Tabela813[[#This Row],[E]],".",Tabela813[[#This Row],[D1]],".",Tabela813[[#This Row],[D2]],".",Tabela813[[#This Row],[D3]],".",Tabela813[[#This Row],[T]],".",Tabela813[[#This Row],[D4]]),"")</f>
        <v>7.6.9.9.99.0.4.00</v>
      </c>
      <c r="L2452" s="23" t="s">
        <v>2720</v>
      </c>
      <c r="M2452" s="20" t="str">
        <f t="shared" si="48"/>
        <v>A</v>
      </c>
      <c r="N2452" s="20">
        <f>IF(VALUE(Tabela813[[#This Row],[RED]]) &gt; 0,1,0) + IF(VALUE(J2452)&gt;0,8,IF(VALUE(I2452)&gt;0,7,IF(VALUE(H2452)&gt;0,6,IF(VALUE(G2452)&gt;0,5,IF(VALUE(F2452)&gt;0,4,IF(VALUE(E2452)&gt;0,3,IF(VALUE(D2452)&gt;0,2,1)))))))</f>
        <v>7</v>
      </c>
      <c r="O2452" s="22" t="s">
        <v>51</v>
      </c>
      <c r="P2452" s="1" t="s">
        <v>320</v>
      </c>
      <c r="Q2452" s="1"/>
      <c r="R2452" s="39"/>
      <c r="S2452" s="154" t="s">
        <v>158</v>
      </c>
      <c r="T2452" s="7" t="str">
        <f>Tabela813[[#This Row],[NR]]&amp;" - "&amp;Tabela813[[#This Row],[Especificação]]</f>
        <v>7.6.9.9.99.0.4.00 - Outros Serviços - Dívida Ativa - Multas e Juros de Mora da Dívida Ativa - Intra OFSS</v>
      </c>
    </row>
    <row r="2453" spans="1:20" x14ac:dyDescent="0.25">
      <c r="A2453" s="179"/>
      <c r="B2453" s="51"/>
      <c r="C2453" s="22" t="s">
        <v>1544</v>
      </c>
      <c r="D2453" s="22" t="s">
        <v>1542</v>
      </c>
      <c r="E2453" s="22" t="s">
        <v>1549</v>
      </c>
      <c r="F2453" s="22" t="s">
        <v>1549</v>
      </c>
      <c r="G2453" s="22" t="s">
        <v>1553</v>
      </c>
      <c r="H2453" s="22" t="s">
        <v>1540</v>
      </c>
      <c r="I2453" s="22" t="s">
        <v>1548</v>
      </c>
      <c r="J2453" s="22" t="s">
        <v>1543</v>
      </c>
      <c r="K2453" s="20" t="str">
        <f>IF(Tabela813[[#This Row],[C]]&lt;&gt;"",IF(Tabela813[[#This Row],[RED]]&lt;&gt;"",(Tabela813[[#This Row],[RED]] &amp; "."),"") &amp; CONCATENATE(Tabela813[[#This Row],[C]],".",Tabela813[[#This Row],[O]],".",Tabela813[[#This Row],[E]],".",Tabela813[[#This Row],[D1]],".",Tabela813[[#This Row],[D2]],".",Tabela813[[#This Row],[D3]],".",Tabela813[[#This Row],[T]],".",Tabela813[[#This Row],[D4]]),"")</f>
        <v>7.6.9.9.99.0.5.00</v>
      </c>
      <c r="L2453" s="23" t="s">
        <v>2721</v>
      </c>
      <c r="M2453" s="20" t="str">
        <f t="shared" si="48"/>
        <v>A</v>
      </c>
      <c r="N2453" s="20">
        <f>IF(VALUE(Tabela813[[#This Row],[RED]]) &gt; 0,1,0) + IF(VALUE(J2453)&gt;0,8,IF(VALUE(I2453)&gt;0,7,IF(VALUE(H2453)&gt;0,6,IF(VALUE(G2453)&gt;0,5,IF(VALUE(F2453)&gt;0,4,IF(VALUE(E2453)&gt;0,3,IF(VALUE(D2453)&gt;0,2,1)))))))</f>
        <v>7</v>
      </c>
      <c r="O2453" s="22" t="s">
        <v>51</v>
      </c>
      <c r="P2453" s="1" t="s">
        <v>320</v>
      </c>
      <c r="Q2453" s="1"/>
      <c r="R2453" s="39"/>
      <c r="S2453" s="154" t="s">
        <v>158</v>
      </c>
      <c r="T2453" s="7" t="str">
        <f>Tabela813[[#This Row],[NR]]&amp;" - "&amp;Tabela813[[#This Row],[Especificação]]</f>
        <v>7.6.9.9.99.0.5.00 - Outros Serviços - Multas - Intra OFSS</v>
      </c>
    </row>
    <row r="2454" spans="1:20" x14ac:dyDescent="0.25">
      <c r="A2454" s="179"/>
      <c r="B2454" s="51"/>
      <c r="C2454" s="22" t="s">
        <v>1544</v>
      </c>
      <c r="D2454" s="22" t="s">
        <v>1542</v>
      </c>
      <c r="E2454" s="22" t="s">
        <v>1549</v>
      </c>
      <c r="F2454" s="22" t="s">
        <v>1549</v>
      </c>
      <c r="G2454" s="22" t="s">
        <v>1553</v>
      </c>
      <c r="H2454" s="22" t="s">
        <v>1540</v>
      </c>
      <c r="I2454" s="22" t="s">
        <v>1542</v>
      </c>
      <c r="J2454" s="22" t="s">
        <v>1543</v>
      </c>
      <c r="K2454" s="20" t="str">
        <f>IF(Tabela813[[#This Row],[C]]&lt;&gt;"",IF(Tabela813[[#This Row],[RED]]&lt;&gt;"",(Tabela813[[#This Row],[RED]] &amp; "."),"") &amp; CONCATENATE(Tabela813[[#This Row],[C]],".",Tabela813[[#This Row],[O]],".",Tabela813[[#This Row],[E]],".",Tabela813[[#This Row],[D1]],".",Tabela813[[#This Row],[D2]],".",Tabela813[[#This Row],[D3]],".",Tabela813[[#This Row],[T]],".",Tabela813[[#This Row],[D4]]),"")</f>
        <v>7.6.9.9.99.0.6.00</v>
      </c>
      <c r="L2454" s="23" t="s">
        <v>2722</v>
      </c>
      <c r="M2454" s="20" t="str">
        <f t="shared" si="48"/>
        <v>A</v>
      </c>
      <c r="N2454" s="20">
        <f>IF(VALUE(Tabela813[[#This Row],[RED]]) &gt; 0,1,0) + IF(VALUE(J2454)&gt;0,8,IF(VALUE(I2454)&gt;0,7,IF(VALUE(H2454)&gt;0,6,IF(VALUE(G2454)&gt;0,5,IF(VALUE(F2454)&gt;0,4,IF(VALUE(E2454)&gt;0,3,IF(VALUE(D2454)&gt;0,2,1)))))))</f>
        <v>7</v>
      </c>
      <c r="O2454" s="22" t="s">
        <v>51</v>
      </c>
      <c r="P2454" s="1" t="s">
        <v>320</v>
      </c>
      <c r="Q2454" s="1"/>
      <c r="R2454" s="39"/>
      <c r="S2454" s="154" t="s">
        <v>158</v>
      </c>
      <c r="T2454" s="7" t="str">
        <f>Tabela813[[#This Row],[NR]]&amp;" - "&amp;Tabela813[[#This Row],[Especificação]]</f>
        <v>7.6.9.9.99.0.6.00 - Outros Serviços - Juros de Mora - Intra OFSS</v>
      </c>
    </row>
    <row r="2455" spans="1:20" x14ac:dyDescent="0.25">
      <c r="A2455" s="179"/>
      <c r="B2455" s="51"/>
      <c r="C2455" s="22" t="s">
        <v>1544</v>
      </c>
      <c r="D2455" s="22" t="s">
        <v>1542</v>
      </c>
      <c r="E2455" s="22" t="s">
        <v>1549</v>
      </c>
      <c r="F2455" s="22" t="s">
        <v>1549</v>
      </c>
      <c r="G2455" s="22" t="s">
        <v>1553</v>
      </c>
      <c r="H2455" s="22" t="s">
        <v>1540</v>
      </c>
      <c r="I2455" s="22" t="s">
        <v>1544</v>
      </c>
      <c r="J2455" s="22" t="s">
        <v>1543</v>
      </c>
      <c r="K2455" s="20" t="str">
        <f>IF(Tabela813[[#This Row],[C]]&lt;&gt;"",IF(Tabela813[[#This Row],[RED]]&lt;&gt;"",(Tabela813[[#This Row],[RED]] &amp; "."),"") &amp; CONCATENATE(Tabela813[[#This Row],[C]],".",Tabela813[[#This Row],[O]],".",Tabela813[[#This Row],[E]],".",Tabela813[[#This Row],[D1]],".",Tabela813[[#This Row],[D2]],".",Tabela813[[#This Row],[D3]],".",Tabela813[[#This Row],[T]],".",Tabela813[[#This Row],[D4]]),"")</f>
        <v>7.6.9.9.99.0.7.00</v>
      </c>
      <c r="L2455" s="23" t="s">
        <v>2723</v>
      </c>
      <c r="M2455" s="20" t="str">
        <f t="shared" si="48"/>
        <v>A</v>
      </c>
      <c r="N2455" s="20">
        <f>IF(VALUE(Tabela813[[#This Row],[RED]]) &gt; 0,1,0) + IF(VALUE(J2455)&gt;0,8,IF(VALUE(I2455)&gt;0,7,IF(VALUE(H2455)&gt;0,6,IF(VALUE(G2455)&gt;0,5,IF(VALUE(F2455)&gt;0,4,IF(VALUE(E2455)&gt;0,3,IF(VALUE(D2455)&gt;0,2,1)))))))</f>
        <v>7</v>
      </c>
      <c r="O2455" s="22" t="s">
        <v>51</v>
      </c>
      <c r="P2455" s="1" t="s">
        <v>320</v>
      </c>
      <c r="Q2455" s="1"/>
      <c r="R2455" s="39"/>
      <c r="S2455" s="154" t="s">
        <v>158</v>
      </c>
      <c r="T2455" s="7" t="str">
        <f>Tabela813[[#This Row],[NR]]&amp;" - "&amp;Tabela813[[#This Row],[Especificação]]</f>
        <v>7.6.9.9.99.0.7.00 - Outros Serviços - Dívida Ativa - Multas da Dívida Ativa - Intra OFSS</v>
      </c>
    </row>
    <row r="2456" spans="1:20" x14ac:dyDescent="0.25">
      <c r="A2456" s="179"/>
      <c r="B2456" s="51"/>
      <c r="C2456" s="22" t="s">
        <v>1544</v>
      </c>
      <c r="D2456" s="22" t="s">
        <v>1542</v>
      </c>
      <c r="E2456" s="22" t="s">
        <v>1549</v>
      </c>
      <c r="F2456" s="22" t="s">
        <v>1549</v>
      </c>
      <c r="G2456" s="22" t="s">
        <v>1553</v>
      </c>
      <c r="H2456" s="22" t="s">
        <v>1540</v>
      </c>
      <c r="I2456" s="22" t="s">
        <v>1545</v>
      </c>
      <c r="J2456" s="22" t="s">
        <v>1543</v>
      </c>
      <c r="K2456" s="20" t="str">
        <f>IF(Tabela813[[#This Row],[C]]&lt;&gt;"",IF(Tabela813[[#This Row],[RED]]&lt;&gt;"",(Tabela813[[#This Row],[RED]] &amp; "."),"") &amp; CONCATENATE(Tabela813[[#This Row],[C]],".",Tabela813[[#This Row],[O]],".",Tabela813[[#This Row],[E]],".",Tabela813[[#This Row],[D1]],".",Tabela813[[#This Row],[D2]],".",Tabela813[[#This Row],[D3]],".",Tabela813[[#This Row],[T]],".",Tabela813[[#This Row],[D4]]),"")</f>
        <v>7.6.9.9.99.0.8.00</v>
      </c>
      <c r="L2456" s="23" t="s">
        <v>2724</v>
      </c>
      <c r="M2456" s="20" t="str">
        <f t="shared" si="48"/>
        <v>A</v>
      </c>
      <c r="N2456" s="20">
        <f>IF(VALUE(Tabela813[[#This Row],[RED]]) &gt; 0,1,0) + IF(VALUE(J2456)&gt;0,8,IF(VALUE(I2456)&gt;0,7,IF(VALUE(H2456)&gt;0,6,IF(VALUE(G2456)&gt;0,5,IF(VALUE(F2456)&gt;0,4,IF(VALUE(E2456)&gt;0,3,IF(VALUE(D2456)&gt;0,2,1)))))))</f>
        <v>7</v>
      </c>
      <c r="O2456" s="22" t="s">
        <v>51</v>
      </c>
      <c r="P2456" s="1" t="s">
        <v>320</v>
      </c>
      <c r="Q2456" s="1"/>
      <c r="R2456" s="39"/>
      <c r="S2456" s="154" t="s">
        <v>158</v>
      </c>
      <c r="T2456" s="7" t="str">
        <f>Tabela813[[#This Row],[NR]]&amp;" - "&amp;Tabela813[[#This Row],[Especificação]]</f>
        <v>7.6.9.9.99.0.8.00 - Outros Serviços - Juros de Mora da Dívida Ativa - Intra OFSS</v>
      </c>
    </row>
    <row r="2457" spans="1:20" x14ac:dyDescent="0.25">
      <c r="A2457" s="179"/>
      <c r="B2457" s="51"/>
      <c r="C2457" s="22" t="s">
        <v>1544</v>
      </c>
      <c r="D2457" s="22" t="s">
        <v>1549</v>
      </c>
      <c r="E2457" s="22" t="s">
        <v>1540</v>
      </c>
      <c r="F2457" s="22" t="s">
        <v>1540</v>
      </c>
      <c r="G2457" s="22" t="s">
        <v>1543</v>
      </c>
      <c r="H2457" s="22" t="s">
        <v>1540</v>
      </c>
      <c r="I2457" s="22" t="s">
        <v>1540</v>
      </c>
      <c r="J2457" s="22" t="s">
        <v>1543</v>
      </c>
      <c r="K2457" s="20" t="str">
        <f>IF(Tabela813[[#This Row],[C]]&lt;&gt;"",IF(Tabela813[[#This Row],[RED]]&lt;&gt;"",(Tabela813[[#This Row],[RED]] &amp; "."),"") &amp; CONCATENATE(Tabela813[[#This Row],[C]],".",Tabela813[[#This Row],[O]],".",Tabela813[[#This Row],[E]],".",Tabela813[[#This Row],[D1]],".",Tabela813[[#This Row],[D2]],".",Tabela813[[#This Row],[D3]],".",Tabela813[[#This Row],[T]],".",Tabela813[[#This Row],[D4]]),"")</f>
        <v>7.9.0.0.00.0.0.00</v>
      </c>
      <c r="L2457" s="23" t="s">
        <v>2725</v>
      </c>
      <c r="M2457" s="20" t="str">
        <f t="shared" si="48"/>
        <v>S</v>
      </c>
      <c r="N2457" s="20">
        <f>IF(VALUE(Tabela813[[#This Row],[RED]]) &gt; 0,1,0) + IF(VALUE(J2457)&gt;0,8,IF(VALUE(I2457)&gt;0,7,IF(VALUE(H2457)&gt;0,6,IF(VALUE(G2457)&gt;0,5,IF(VALUE(F2457)&gt;0,4,IF(VALUE(E2457)&gt;0,3,IF(VALUE(D2457)&gt;0,2,1)))))))</f>
        <v>2</v>
      </c>
      <c r="O2457" s="22" t="s">
        <v>45</v>
      </c>
      <c r="P2457" s="1" t="s">
        <v>500</v>
      </c>
      <c r="Q2457" s="1"/>
      <c r="R2457" s="39"/>
      <c r="S2457" s="154" t="s">
        <v>158</v>
      </c>
      <c r="T2457" s="7" t="str">
        <f>Tabela813[[#This Row],[NR]]&amp;" - "&amp;Tabela813[[#This Row],[Especificação]]</f>
        <v>7.9.0.0.00.0.0.00 - Outras Receitas Correntes - Intra OFSS</v>
      </c>
    </row>
    <row r="2458" spans="1:20" x14ac:dyDescent="0.25">
      <c r="A2458" s="179"/>
      <c r="B2458" s="51"/>
      <c r="C2458" s="22" t="s">
        <v>1544</v>
      </c>
      <c r="D2458" s="22" t="s">
        <v>1549</v>
      </c>
      <c r="E2458" s="22" t="s">
        <v>1537</v>
      </c>
      <c r="F2458" s="22" t="s">
        <v>1540</v>
      </c>
      <c r="G2458" s="22" t="s">
        <v>1543</v>
      </c>
      <c r="H2458" s="22" t="s">
        <v>1540</v>
      </c>
      <c r="I2458" s="22" t="s">
        <v>1540</v>
      </c>
      <c r="J2458" s="22" t="s">
        <v>1543</v>
      </c>
      <c r="K2458" s="20" t="str">
        <f>IF(Tabela813[[#This Row],[C]]&lt;&gt;"",IF(Tabela813[[#This Row],[RED]]&lt;&gt;"",(Tabela813[[#This Row],[RED]] &amp; "."),"") &amp; CONCATENATE(Tabela813[[#This Row],[C]],".",Tabela813[[#This Row],[O]],".",Tabela813[[#This Row],[E]],".",Tabela813[[#This Row],[D1]],".",Tabela813[[#This Row],[D2]],".",Tabela813[[#This Row],[D3]],".",Tabela813[[#This Row],[T]],".",Tabela813[[#This Row],[D4]]),"")</f>
        <v>7.9.1.0.00.0.0.00</v>
      </c>
      <c r="L2458" s="23" t="s">
        <v>2726</v>
      </c>
      <c r="M2458" s="20" t="str">
        <f t="shared" si="48"/>
        <v>S</v>
      </c>
      <c r="N2458" s="20">
        <f>IF(VALUE(Tabela813[[#This Row],[RED]]) &gt; 0,1,0) + IF(VALUE(J2458)&gt;0,8,IF(VALUE(I2458)&gt;0,7,IF(VALUE(H2458)&gt;0,6,IF(VALUE(G2458)&gt;0,5,IF(VALUE(F2458)&gt;0,4,IF(VALUE(E2458)&gt;0,3,IF(VALUE(D2458)&gt;0,2,1)))))))</f>
        <v>3</v>
      </c>
      <c r="O2458" s="22" t="s">
        <v>45</v>
      </c>
      <c r="P2458" s="1" t="s">
        <v>502</v>
      </c>
      <c r="Q2458" s="1"/>
      <c r="R2458" s="39"/>
      <c r="S2458" s="154" t="s">
        <v>158</v>
      </c>
      <c r="T2458" s="7" t="str">
        <f>Tabela813[[#This Row],[NR]]&amp;" - "&amp;Tabela813[[#This Row],[Especificação]]</f>
        <v>7.9.1.0.00.0.0.00 - Multas Administrativas, Contratuais e Judiciais - Intra OFSS</v>
      </c>
    </row>
    <row r="2459" spans="1:20" x14ac:dyDescent="0.25">
      <c r="A2459" s="179"/>
      <c r="B2459" s="51"/>
      <c r="C2459" s="22" t="s">
        <v>1544</v>
      </c>
      <c r="D2459" s="22" t="s">
        <v>1549</v>
      </c>
      <c r="E2459" s="22" t="s">
        <v>1537</v>
      </c>
      <c r="F2459" s="22" t="s">
        <v>1537</v>
      </c>
      <c r="G2459" s="22" t="s">
        <v>1543</v>
      </c>
      <c r="H2459" s="22" t="s">
        <v>1540</v>
      </c>
      <c r="I2459" s="22" t="s">
        <v>1540</v>
      </c>
      <c r="J2459" s="22" t="s">
        <v>1543</v>
      </c>
      <c r="K2459" s="20" t="str">
        <f>IF(Tabela813[[#This Row],[C]]&lt;&gt;"",IF(Tabela813[[#This Row],[RED]]&lt;&gt;"",(Tabela813[[#This Row],[RED]] &amp; "."),"") &amp; CONCATENATE(Tabela813[[#This Row],[C]],".",Tabela813[[#This Row],[O]],".",Tabela813[[#This Row],[E]],".",Tabela813[[#This Row],[D1]],".",Tabela813[[#This Row],[D2]],".",Tabela813[[#This Row],[D3]],".",Tabela813[[#This Row],[T]],".",Tabela813[[#This Row],[D4]]),"")</f>
        <v>7.9.1.1.00.0.0.00</v>
      </c>
      <c r="L2459" s="23" t="s">
        <v>2726</v>
      </c>
      <c r="M2459" s="20" t="str">
        <f t="shared" si="48"/>
        <v>S</v>
      </c>
      <c r="N2459" s="20">
        <f>IF(VALUE(Tabela813[[#This Row],[RED]]) &gt; 0,1,0) + IF(VALUE(J2459)&gt;0,8,IF(VALUE(I2459)&gt;0,7,IF(VALUE(H2459)&gt;0,6,IF(VALUE(G2459)&gt;0,5,IF(VALUE(F2459)&gt;0,4,IF(VALUE(E2459)&gt;0,3,IF(VALUE(D2459)&gt;0,2,1)))))))</f>
        <v>4</v>
      </c>
      <c r="O2459" s="22" t="s">
        <v>45</v>
      </c>
      <c r="P2459" s="1" t="s">
        <v>3059</v>
      </c>
      <c r="Q2459" s="1"/>
      <c r="R2459" s="39"/>
      <c r="S2459" s="154" t="s">
        <v>158</v>
      </c>
      <c r="T2459" s="7" t="str">
        <f>Tabela813[[#This Row],[NR]]&amp;" - "&amp;Tabela813[[#This Row],[Especificação]]</f>
        <v>7.9.1.1.00.0.0.00 - Multas Administrativas, Contratuais e Judiciais - Intra OFSS</v>
      </c>
    </row>
    <row r="2460" spans="1:20" ht="60" x14ac:dyDescent="0.25">
      <c r="A2460" s="179"/>
      <c r="B2460" s="51"/>
      <c r="C2460" s="22" t="s">
        <v>1544</v>
      </c>
      <c r="D2460" s="22" t="s">
        <v>1549</v>
      </c>
      <c r="E2460" s="22" t="s">
        <v>1537</v>
      </c>
      <c r="F2460" s="22" t="s">
        <v>1537</v>
      </c>
      <c r="G2460" s="22" t="s">
        <v>1539</v>
      </c>
      <c r="H2460" s="22" t="s">
        <v>1540</v>
      </c>
      <c r="I2460" s="22" t="s">
        <v>1540</v>
      </c>
      <c r="J2460" s="22" t="s">
        <v>1543</v>
      </c>
      <c r="K2460" s="20" t="str">
        <f>IF(Tabela813[[#This Row],[C]]&lt;&gt;"",IF(Tabela813[[#This Row],[RED]]&lt;&gt;"",(Tabela813[[#This Row],[RED]] &amp; "."),"") &amp; CONCATENATE(Tabela813[[#This Row],[C]],".",Tabela813[[#This Row],[O]],".",Tabela813[[#This Row],[E]],".",Tabela813[[#This Row],[D1]],".",Tabela813[[#This Row],[D2]],".",Tabela813[[#This Row],[D3]],".",Tabela813[[#This Row],[T]],".",Tabela813[[#This Row],[D4]]),"")</f>
        <v>7.9.1.1.01.0.0.00</v>
      </c>
      <c r="L2460" s="23" t="s">
        <v>2727</v>
      </c>
      <c r="M2460" s="20" t="str">
        <f t="shared" si="48"/>
        <v>S</v>
      </c>
      <c r="N2460" s="20">
        <f>IF(VALUE(Tabela813[[#This Row],[RED]]) &gt; 0,1,0) + IF(VALUE(J2460)&gt;0,8,IF(VALUE(I2460)&gt;0,7,IF(VALUE(H2460)&gt;0,6,IF(VALUE(G2460)&gt;0,5,IF(VALUE(F2460)&gt;0,4,IF(VALUE(E2460)&gt;0,3,IF(VALUE(D2460)&gt;0,2,1)))))))</f>
        <v>5</v>
      </c>
      <c r="O2460" s="22" t="s">
        <v>51</v>
      </c>
      <c r="P2460" s="1" t="s">
        <v>504</v>
      </c>
      <c r="Q2460" s="1"/>
      <c r="R2460" s="39"/>
      <c r="S2460" s="154" t="s">
        <v>158</v>
      </c>
      <c r="T2460" s="7" t="str">
        <f>Tabela813[[#This Row],[NR]]&amp;" - "&amp;Tabela813[[#This Row],[Especificação]]</f>
        <v>7.9.1.1.01.0.0.00 - Multas Previstas em Legislação Específica - Intra OFSS</v>
      </c>
    </row>
    <row r="2461" spans="1:20" ht="60" x14ac:dyDescent="0.25">
      <c r="A2461" s="179"/>
      <c r="B2461" s="51"/>
      <c r="C2461" s="22" t="s">
        <v>1544</v>
      </c>
      <c r="D2461" s="22" t="s">
        <v>1549</v>
      </c>
      <c r="E2461" s="22" t="s">
        <v>1537</v>
      </c>
      <c r="F2461" s="22" t="s">
        <v>1537</v>
      </c>
      <c r="G2461" s="22" t="s">
        <v>1539</v>
      </c>
      <c r="H2461" s="22" t="s">
        <v>1540</v>
      </c>
      <c r="I2461" s="22" t="s">
        <v>1537</v>
      </c>
      <c r="J2461" s="22" t="s">
        <v>1543</v>
      </c>
      <c r="K2461" s="20" t="str">
        <f>IF(Tabela813[[#This Row],[C]]&lt;&gt;"",IF(Tabela813[[#This Row],[RED]]&lt;&gt;"",(Tabela813[[#This Row],[RED]] &amp; "."),"") &amp; CONCATENATE(Tabela813[[#This Row],[C]],".",Tabela813[[#This Row],[O]],".",Tabela813[[#This Row],[E]],".",Tabela813[[#This Row],[D1]],".",Tabela813[[#This Row],[D2]],".",Tabela813[[#This Row],[D3]],".",Tabela813[[#This Row],[T]],".",Tabela813[[#This Row],[D4]]),"")</f>
        <v>7.9.1.1.01.0.1.00</v>
      </c>
      <c r="L2461" s="23" t="s">
        <v>2728</v>
      </c>
      <c r="M2461" s="20" t="str">
        <f t="shared" si="48"/>
        <v>A</v>
      </c>
      <c r="N2461" s="20">
        <f>IF(VALUE(Tabela813[[#This Row],[RED]]) &gt; 0,1,0) + IF(VALUE(J2461)&gt;0,8,IF(VALUE(I2461)&gt;0,7,IF(VALUE(H2461)&gt;0,6,IF(VALUE(G2461)&gt;0,5,IF(VALUE(F2461)&gt;0,4,IF(VALUE(E2461)&gt;0,3,IF(VALUE(D2461)&gt;0,2,1)))))))</f>
        <v>7</v>
      </c>
      <c r="O2461" s="22" t="s">
        <v>51</v>
      </c>
      <c r="P2461" s="1" t="s">
        <v>504</v>
      </c>
      <c r="Q2461" s="1"/>
      <c r="R2461" s="39"/>
      <c r="S2461" s="154" t="s">
        <v>158</v>
      </c>
      <c r="T2461" s="7" t="str">
        <f>Tabela813[[#This Row],[NR]]&amp;" - "&amp;Tabela813[[#This Row],[Especificação]]</f>
        <v>7.9.1.1.01.0.1.00 - Multas Previstas em Legislação Específica - Principal - Intra OFSS</v>
      </c>
    </row>
    <row r="2462" spans="1:20" ht="60" x14ac:dyDescent="0.25">
      <c r="A2462" s="179"/>
      <c r="B2462" s="51"/>
      <c r="C2462" s="22" t="s">
        <v>1544</v>
      </c>
      <c r="D2462" s="22" t="s">
        <v>1549</v>
      </c>
      <c r="E2462" s="22" t="s">
        <v>1537</v>
      </c>
      <c r="F2462" s="22" t="s">
        <v>1537</v>
      </c>
      <c r="G2462" s="22" t="s">
        <v>1539</v>
      </c>
      <c r="H2462" s="22" t="s">
        <v>1540</v>
      </c>
      <c r="I2462" s="22" t="s">
        <v>1546</v>
      </c>
      <c r="J2462" s="22" t="s">
        <v>1543</v>
      </c>
      <c r="K2462" s="20" t="str">
        <f>IF(Tabela813[[#This Row],[C]]&lt;&gt;"",IF(Tabela813[[#This Row],[RED]]&lt;&gt;"",(Tabela813[[#This Row],[RED]] &amp; "."),"") &amp; CONCATENATE(Tabela813[[#This Row],[C]],".",Tabela813[[#This Row],[O]],".",Tabela813[[#This Row],[E]],".",Tabela813[[#This Row],[D1]],".",Tabela813[[#This Row],[D2]],".",Tabela813[[#This Row],[D3]],".",Tabela813[[#This Row],[T]],".",Tabela813[[#This Row],[D4]]),"")</f>
        <v>7.9.1.1.01.0.2.00</v>
      </c>
      <c r="L2462" s="23" t="s">
        <v>2729</v>
      </c>
      <c r="M2462" s="20" t="str">
        <f t="shared" si="48"/>
        <v>A</v>
      </c>
      <c r="N2462" s="20">
        <f>IF(VALUE(Tabela813[[#This Row],[RED]]) &gt; 0,1,0) + IF(VALUE(J2462)&gt;0,8,IF(VALUE(I2462)&gt;0,7,IF(VALUE(H2462)&gt;0,6,IF(VALUE(G2462)&gt;0,5,IF(VALUE(F2462)&gt;0,4,IF(VALUE(E2462)&gt;0,3,IF(VALUE(D2462)&gt;0,2,1)))))))</f>
        <v>7</v>
      </c>
      <c r="O2462" s="22" t="s">
        <v>51</v>
      </c>
      <c r="P2462" s="1" t="s">
        <v>504</v>
      </c>
      <c r="Q2462" s="1"/>
      <c r="R2462" s="39"/>
      <c r="S2462" s="154" t="s">
        <v>158</v>
      </c>
      <c r="T2462" s="7" t="str">
        <f>Tabela813[[#This Row],[NR]]&amp;" - "&amp;Tabela813[[#This Row],[Especificação]]</f>
        <v>7.9.1.1.01.0.2.00 - Multas Previstas em Legislação Específica - Multas e Juros de Mora - Intra OFSS</v>
      </c>
    </row>
    <row r="2463" spans="1:20" ht="60" x14ac:dyDescent="0.25">
      <c r="A2463" s="179"/>
      <c r="B2463" s="51"/>
      <c r="C2463" s="22" t="s">
        <v>1544</v>
      </c>
      <c r="D2463" s="22" t="s">
        <v>1549</v>
      </c>
      <c r="E2463" s="22" t="s">
        <v>1537</v>
      </c>
      <c r="F2463" s="22" t="s">
        <v>1537</v>
      </c>
      <c r="G2463" s="22" t="s">
        <v>1539</v>
      </c>
      <c r="H2463" s="22" t="s">
        <v>1540</v>
      </c>
      <c r="I2463" s="22" t="s">
        <v>1538</v>
      </c>
      <c r="J2463" s="22" t="s">
        <v>1543</v>
      </c>
      <c r="K2463" s="20" t="str">
        <f>IF(Tabela813[[#This Row],[C]]&lt;&gt;"",IF(Tabela813[[#This Row],[RED]]&lt;&gt;"",(Tabela813[[#This Row],[RED]] &amp; "."),"") &amp; CONCATENATE(Tabela813[[#This Row],[C]],".",Tabela813[[#This Row],[O]],".",Tabela813[[#This Row],[E]],".",Tabela813[[#This Row],[D1]],".",Tabela813[[#This Row],[D2]],".",Tabela813[[#This Row],[D3]],".",Tabela813[[#This Row],[T]],".",Tabela813[[#This Row],[D4]]),"")</f>
        <v>7.9.1.1.01.0.3.00</v>
      </c>
      <c r="L2463" s="23" t="s">
        <v>2730</v>
      </c>
      <c r="M2463" s="20" t="str">
        <f t="shared" si="48"/>
        <v>A</v>
      </c>
      <c r="N2463" s="20">
        <f>IF(VALUE(Tabela813[[#This Row],[RED]]) &gt; 0,1,0) + IF(VALUE(J2463)&gt;0,8,IF(VALUE(I2463)&gt;0,7,IF(VALUE(H2463)&gt;0,6,IF(VALUE(G2463)&gt;0,5,IF(VALUE(F2463)&gt;0,4,IF(VALUE(E2463)&gt;0,3,IF(VALUE(D2463)&gt;0,2,1)))))))</f>
        <v>7</v>
      </c>
      <c r="O2463" s="22" t="s">
        <v>51</v>
      </c>
      <c r="P2463" s="1" t="s">
        <v>504</v>
      </c>
      <c r="Q2463" s="1"/>
      <c r="R2463" s="39"/>
      <c r="S2463" s="154" t="s">
        <v>158</v>
      </c>
      <c r="T2463" s="7" t="str">
        <f>Tabela813[[#This Row],[NR]]&amp;" - "&amp;Tabela813[[#This Row],[Especificação]]</f>
        <v>7.9.1.1.01.0.3.00 - Multas Previstas em Legislação Específica - Dívida Ativa - Intra OFSS</v>
      </c>
    </row>
    <row r="2464" spans="1:20" ht="60" x14ac:dyDescent="0.25">
      <c r="A2464" s="179"/>
      <c r="B2464" s="51"/>
      <c r="C2464" s="22" t="s">
        <v>1544</v>
      </c>
      <c r="D2464" s="22" t="s">
        <v>1549</v>
      </c>
      <c r="E2464" s="22" t="s">
        <v>1537</v>
      </c>
      <c r="F2464" s="22" t="s">
        <v>1537</v>
      </c>
      <c r="G2464" s="22" t="s">
        <v>1539</v>
      </c>
      <c r="H2464" s="22" t="s">
        <v>1540</v>
      </c>
      <c r="I2464" s="22" t="s">
        <v>1547</v>
      </c>
      <c r="J2464" s="22" t="s">
        <v>1543</v>
      </c>
      <c r="K2464" s="20" t="str">
        <f>IF(Tabela813[[#This Row],[C]]&lt;&gt;"",IF(Tabela813[[#This Row],[RED]]&lt;&gt;"",(Tabela813[[#This Row],[RED]] &amp; "."),"") &amp; CONCATENATE(Tabela813[[#This Row],[C]],".",Tabela813[[#This Row],[O]],".",Tabela813[[#This Row],[E]],".",Tabela813[[#This Row],[D1]],".",Tabela813[[#This Row],[D2]],".",Tabela813[[#This Row],[D3]],".",Tabela813[[#This Row],[T]],".",Tabela813[[#This Row],[D4]]),"")</f>
        <v>7.9.1.1.01.0.4.00</v>
      </c>
      <c r="L2464" s="23" t="s">
        <v>2731</v>
      </c>
      <c r="M2464" s="20" t="str">
        <f t="shared" si="48"/>
        <v>A</v>
      </c>
      <c r="N2464" s="20">
        <f>IF(VALUE(Tabela813[[#This Row],[RED]]) &gt; 0,1,0) + IF(VALUE(J2464)&gt;0,8,IF(VALUE(I2464)&gt;0,7,IF(VALUE(H2464)&gt;0,6,IF(VALUE(G2464)&gt;0,5,IF(VALUE(F2464)&gt;0,4,IF(VALUE(E2464)&gt;0,3,IF(VALUE(D2464)&gt;0,2,1)))))))</f>
        <v>7</v>
      </c>
      <c r="O2464" s="22" t="s">
        <v>51</v>
      </c>
      <c r="P2464" s="1" t="s">
        <v>504</v>
      </c>
      <c r="Q2464" s="1"/>
      <c r="R2464" s="39"/>
      <c r="S2464" s="154" t="s">
        <v>158</v>
      </c>
      <c r="T2464" s="7" t="str">
        <f>Tabela813[[#This Row],[NR]]&amp;" - "&amp;Tabela813[[#This Row],[Especificação]]</f>
        <v>7.9.1.1.01.0.4.00 - Multas Previstas em Legislação Específica - Dívida Ativa - Multas e Juros de Mora da Dívida Ativa - Intra OFSS</v>
      </c>
    </row>
    <row r="2465" spans="1:20" ht="60" x14ac:dyDescent="0.25">
      <c r="A2465" s="179"/>
      <c r="B2465" s="51"/>
      <c r="C2465" s="22" t="s">
        <v>1544</v>
      </c>
      <c r="D2465" s="22" t="s">
        <v>1549</v>
      </c>
      <c r="E2465" s="22" t="s">
        <v>1537</v>
      </c>
      <c r="F2465" s="22" t="s">
        <v>1537</v>
      </c>
      <c r="G2465" s="22" t="s">
        <v>1539</v>
      </c>
      <c r="H2465" s="22" t="s">
        <v>1540</v>
      </c>
      <c r="I2465" s="22" t="s">
        <v>1548</v>
      </c>
      <c r="J2465" s="22" t="s">
        <v>1543</v>
      </c>
      <c r="K2465" s="20" t="str">
        <f>IF(Tabela813[[#This Row],[C]]&lt;&gt;"",IF(Tabela813[[#This Row],[RED]]&lt;&gt;"",(Tabela813[[#This Row],[RED]] &amp; "."),"") &amp; CONCATENATE(Tabela813[[#This Row],[C]],".",Tabela813[[#This Row],[O]],".",Tabela813[[#This Row],[E]],".",Tabela813[[#This Row],[D1]],".",Tabela813[[#This Row],[D2]],".",Tabela813[[#This Row],[D3]],".",Tabela813[[#This Row],[T]],".",Tabela813[[#This Row],[D4]]),"")</f>
        <v>7.9.1.1.01.0.5.00</v>
      </c>
      <c r="L2465" s="23" t="s">
        <v>2732</v>
      </c>
      <c r="M2465" s="20" t="str">
        <f t="shared" si="48"/>
        <v>A</v>
      </c>
      <c r="N2465" s="20">
        <f>IF(VALUE(Tabela813[[#This Row],[RED]]) &gt; 0,1,0) + IF(VALUE(J2465)&gt;0,8,IF(VALUE(I2465)&gt;0,7,IF(VALUE(H2465)&gt;0,6,IF(VALUE(G2465)&gt;0,5,IF(VALUE(F2465)&gt;0,4,IF(VALUE(E2465)&gt;0,3,IF(VALUE(D2465)&gt;0,2,1)))))))</f>
        <v>7</v>
      </c>
      <c r="O2465" s="22" t="s">
        <v>51</v>
      </c>
      <c r="P2465" s="1" t="s">
        <v>504</v>
      </c>
      <c r="Q2465" s="1"/>
      <c r="R2465" s="39"/>
      <c r="S2465" s="154" t="s">
        <v>158</v>
      </c>
      <c r="T2465" s="7" t="str">
        <f>Tabela813[[#This Row],[NR]]&amp;" - "&amp;Tabela813[[#This Row],[Especificação]]</f>
        <v>7.9.1.1.01.0.5.00 - Multas Previstas em Legislação Específica - Multas - Intra OFSS</v>
      </c>
    </row>
    <row r="2466" spans="1:20" ht="60" x14ac:dyDescent="0.25">
      <c r="A2466" s="179"/>
      <c r="B2466" s="51"/>
      <c r="C2466" s="22" t="s">
        <v>1544</v>
      </c>
      <c r="D2466" s="22" t="s">
        <v>1549</v>
      </c>
      <c r="E2466" s="22" t="s">
        <v>1537</v>
      </c>
      <c r="F2466" s="22" t="s">
        <v>1537</v>
      </c>
      <c r="G2466" s="22" t="s">
        <v>1539</v>
      </c>
      <c r="H2466" s="22" t="s">
        <v>1540</v>
      </c>
      <c r="I2466" s="22" t="s">
        <v>1542</v>
      </c>
      <c r="J2466" s="22" t="s">
        <v>1543</v>
      </c>
      <c r="K2466" s="20" t="str">
        <f>IF(Tabela813[[#This Row],[C]]&lt;&gt;"",IF(Tabela813[[#This Row],[RED]]&lt;&gt;"",(Tabela813[[#This Row],[RED]] &amp; "."),"") &amp; CONCATENATE(Tabela813[[#This Row],[C]],".",Tabela813[[#This Row],[O]],".",Tabela813[[#This Row],[E]],".",Tabela813[[#This Row],[D1]],".",Tabela813[[#This Row],[D2]],".",Tabela813[[#This Row],[D3]],".",Tabela813[[#This Row],[T]],".",Tabela813[[#This Row],[D4]]),"")</f>
        <v>7.9.1.1.01.0.6.00</v>
      </c>
      <c r="L2466" s="23" t="s">
        <v>2733</v>
      </c>
      <c r="M2466" s="20" t="str">
        <f t="shared" si="48"/>
        <v>A</v>
      </c>
      <c r="N2466" s="20">
        <f>IF(VALUE(Tabela813[[#This Row],[RED]]) &gt; 0,1,0) + IF(VALUE(J2466)&gt;0,8,IF(VALUE(I2466)&gt;0,7,IF(VALUE(H2466)&gt;0,6,IF(VALUE(G2466)&gt;0,5,IF(VALUE(F2466)&gt;0,4,IF(VALUE(E2466)&gt;0,3,IF(VALUE(D2466)&gt;0,2,1)))))))</f>
        <v>7</v>
      </c>
      <c r="O2466" s="22" t="s">
        <v>51</v>
      </c>
      <c r="P2466" s="1" t="s">
        <v>504</v>
      </c>
      <c r="Q2466" s="1"/>
      <c r="R2466" s="39"/>
      <c r="S2466" s="154" t="s">
        <v>158</v>
      </c>
      <c r="T2466" s="7" t="str">
        <f>Tabela813[[#This Row],[NR]]&amp;" - "&amp;Tabela813[[#This Row],[Especificação]]</f>
        <v>7.9.1.1.01.0.6.00 - Multas Previstas em Legislação Específica - Juros de Mora - Intra OFSS</v>
      </c>
    </row>
    <row r="2467" spans="1:20" ht="60" x14ac:dyDescent="0.25">
      <c r="A2467" s="179"/>
      <c r="B2467" s="51"/>
      <c r="C2467" s="22" t="s">
        <v>1544</v>
      </c>
      <c r="D2467" s="22" t="s">
        <v>1549</v>
      </c>
      <c r="E2467" s="22" t="s">
        <v>1537</v>
      </c>
      <c r="F2467" s="22" t="s">
        <v>1537</v>
      </c>
      <c r="G2467" s="22" t="s">
        <v>1539</v>
      </c>
      <c r="H2467" s="22" t="s">
        <v>1540</v>
      </c>
      <c r="I2467" s="22" t="s">
        <v>1544</v>
      </c>
      <c r="J2467" s="22" t="s">
        <v>1543</v>
      </c>
      <c r="K2467" s="20" t="str">
        <f>IF(Tabela813[[#This Row],[C]]&lt;&gt;"",IF(Tabela813[[#This Row],[RED]]&lt;&gt;"",(Tabela813[[#This Row],[RED]] &amp; "."),"") &amp; CONCATENATE(Tabela813[[#This Row],[C]],".",Tabela813[[#This Row],[O]],".",Tabela813[[#This Row],[E]],".",Tabela813[[#This Row],[D1]],".",Tabela813[[#This Row],[D2]],".",Tabela813[[#This Row],[D3]],".",Tabela813[[#This Row],[T]],".",Tabela813[[#This Row],[D4]]),"")</f>
        <v>7.9.1.1.01.0.7.00</v>
      </c>
      <c r="L2467" s="23" t="s">
        <v>2734</v>
      </c>
      <c r="M2467" s="20" t="str">
        <f t="shared" si="48"/>
        <v>A</v>
      </c>
      <c r="N2467" s="20">
        <f>IF(VALUE(Tabela813[[#This Row],[RED]]) &gt; 0,1,0) + IF(VALUE(J2467)&gt;0,8,IF(VALUE(I2467)&gt;0,7,IF(VALUE(H2467)&gt;0,6,IF(VALUE(G2467)&gt;0,5,IF(VALUE(F2467)&gt;0,4,IF(VALUE(E2467)&gt;0,3,IF(VALUE(D2467)&gt;0,2,1)))))))</f>
        <v>7</v>
      </c>
      <c r="O2467" s="22" t="s">
        <v>51</v>
      </c>
      <c r="P2467" s="1" t="s">
        <v>504</v>
      </c>
      <c r="Q2467" s="1"/>
      <c r="R2467" s="39"/>
      <c r="S2467" s="154" t="s">
        <v>158</v>
      </c>
      <c r="T2467" s="7" t="str">
        <f>Tabela813[[#This Row],[NR]]&amp;" - "&amp;Tabela813[[#This Row],[Especificação]]</f>
        <v>7.9.1.1.01.0.7.00 - Multas Previstas em Legislação Específica - Dívida Ativa - Multas da Dívida Ativa - Intra OFSS</v>
      </c>
    </row>
    <row r="2468" spans="1:20" ht="60" x14ac:dyDescent="0.25">
      <c r="A2468" s="179"/>
      <c r="B2468" s="51"/>
      <c r="C2468" s="22" t="s">
        <v>1544</v>
      </c>
      <c r="D2468" s="22" t="s">
        <v>1549</v>
      </c>
      <c r="E2468" s="22" t="s">
        <v>1537</v>
      </c>
      <c r="F2468" s="22" t="s">
        <v>1537</v>
      </c>
      <c r="G2468" s="22" t="s">
        <v>1539</v>
      </c>
      <c r="H2468" s="22" t="s">
        <v>1540</v>
      </c>
      <c r="I2468" s="22" t="s">
        <v>1545</v>
      </c>
      <c r="J2468" s="22" t="s">
        <v>1543</v>
      </c>
      <c r="K2468" s="20" t="str">
        <f>IF(Tabela813[[#This Row],[C]]&lt;&gt;"",IF(Tabela813[[#This Row],[RED]]&lt;&gt;"",(Tabela813[[#This Row],[RED]] &amp; "."),"") &amp; CONCATENATE(Tabela813[[#This Row],[C]],".",Tabela813[[#This Row],[O]],".",Tabela813[[#This Row],[E]],".",Tabela813[[#This Row],[D1]],".",Tabela813[[#This Row],[D2]],".",Tabela813[[#This Row],[D3]],".",Tabela813[[#This Row],[T]],".",Tabela813[[#This Row],[D4]]),"")</f>
        <v>7.9.1.1.01.0.8.00</v>
      </c>
      <c r="L2468" s="23" t="s">
        <v>2735</v>
      </c>
      <c r="M2468" s="20" t="str">
        <f t="shared" si="48"/>
        <v>A</v>
      </c>
      <c r="N2468" s="20">
        <f>IF(VALUE(Tabela813[[#This Row],[RED]]) &gt; 0,1,0) + IF(VALUE(J2468)&gt;0,8,IF(VALUE(I2468)&gt;0,7,IF(VALUE(H2468)&gt;0,6,IF(VALUE(G2468)&gt;0,5,IF(VALUE(F2468)&gt;0,4,IF(VALUE(E2468)&gt;0,3,IF(VALUE(D2468)&gt;0,2,1)))))))</f>
        <v>7</v>
      </c>
      <c r="O2468" s="22" t="s">
        <v>51</v>
      </c>
      <c r="P2468" s="1" t="s">
        <v>504</v>
      </c>
      <c r="Q2468" s="1"/>
      <c r="R2468" s="39"/>
      <c r="S2468" s="154" t="s">
        <v>158</v>
      </c>
      <c r="T2468" s="7" t="str">
        <f>Tabela813[[#This Row],[NR]]&amp;" - "&amp;Tabela813[[#This Row],[Especificação]]</f>
        <v>7.9.1.1.01.0.8.00 - Multas Previstas em Legislação Específica - Juros de Mora da Dívida Ativa - Intra OFSS</v>
      </c>
    </row>
    <row r="2469" spans="1:20" x14ac:dyDescent="0.25">
      <c r="A2469" s="179"/>
      <c r="B2469" s="51"/>
      <c r="C2469" s="22" t="s">
        <v>1544</v>
      </c>
      <c r="D2469" s="22" t="s">
        <v>1549</v>
      </c>
      <c r="E2469" s="22" t="s">
        <v>1537</v>
      </c>
      <c r="F2469" s="22" t="s">
        <v>1537</v>
      </c>
      <c r="G2469" s="22" t="s">
        <v>1554</v>
      </c>
      <c r="H2469" s="22" t="s">
        <v>1540</v>
      </c>
      <c r="I2469" s="22" t="s">
        <v>1540</v>
      </c>
      <c r="J2469" s="22" t="s">
        <v>1543</v>
      </c>
      <c r="K2469" s="20" t="str">
        <f>IF(Tabela813[[#This Row],[C]]&lt;&gt;"",IF(Tabela813[[#This Row],[RED]]&lt;&gt;"",(Tabela813[[#This Row],[RED]] &amp; "."),"") &amp; CONCATENATE(Tabela813[[#This Row],[C]],".",Tabela813[[#This Row],[O]],".",Tabela813[[#This Row],[E]],".",Tabela813[[#This Row],[D1]],".",Tabela813[[#This Row],[D2]],".",Tabela813[[#This Row],[D3]],".",Tabela813[[#This Row],[T]],".",Tabela813[[#This Row],[D4]]),"")</f>
        <v>7.9.1.1.06.0.0.00</v>
      </c>
      <c r="L2469" s="23" t="s">
        <v>6338</v>
      </c>
      <c r="M2469" s="20" t="str">
        <f t="shared" si="48"/>
        <v>S</v>
      </c>
      <c r="N2469" s="20">
        <f>IF(VALUE(Tabela813[[#This Row],[RED]]) &gt; 0,1,0) + IF(VALUE(J2469)&gt;0,8,IF(VALUE(I2469)&gt;0,7,IF(VALUE(H2469)&gt;0,6,IF(VALUE(G2469)&gt;0,5,IF(VALUE(F2469)&gt;0,4,IF(VALUE(E2469)&gt;0,3,IF(VALUE(D2469)&gt;0,2,1)))))))</f>
        <v>5</v>
      </c>
      <c r="O2469" s="22" t="s">
        <v>51</v>
      </c>
      <c r="P2469" s="1" t="s">
        <v>505</v>
      </c>
      <c r="Q2469" s="1"/>
      <c r="R2469" s="39"/>
      <c r="S2469" s="154" t="s">
        <v>158</v>
      </c>
      <c r="T2469" s="7" t="str">
        <f>Tabela813[[#This Row],[NR]]&amp;" - "&amp;Tabela813[[#This Row],[Especificação]]</f>
        <v>7.9.1.1.06.0.0.00 - Multas por Danos Ambientais - Intra OFSS</v>
      </c>
    </row>
    <row r="2470" spans="1:20" ht="30" x14ac:dyDescent="0.25">
      <c r="A2470" s="179"/>
      <c r="B2470" s="51"/>
      <c r="C2470" s="22" t="s">
        <v>1544</v>
      </c>
      <c r="D2470" s="22" t="s">
        <v>1549</v>
      </c>
      <c r="E2470" s="22" t="s">
        <v>1537</v>
      </c>
      <c r="F2470" s="22" t="s">
        <v>1537</v>
      </c>
      <c r="G2470" s="22" t="s">
        <v>1554</v>
      </c>
      <c r="H2470" s="22" t="s">
        <v>1537</v>
      </c>
      <c r="I2470" s="22" t="s">
        <v>1540</v>
      </c>
      <c r="J2470" s="22" t="s">
        <v>1543</v>
      </c>
      <c r="K2470" s="20" t="str">
        <f>IF(Tabela813[[#This Row],[C]]&lt;&gt;"",IF(Tabela813[[#This Row],[RED]]&lt;&gt;"",(Tabela813[[#This Row],[RED]] &amp; "."),"") &amp; CONCATENATE(Tabela813[[#This Row],[C]],".",Tabela813[[#This Row],[O]],".",Tabela813[[#This Row],[E]],".",Tabela813[[#This Row],[D1]],".",Tabela813[[#This Row],[D2]],".",Tabela813[[#This Row],[D3]],".",Tabela813[[#This Row],[T]],".",Tabela813[[#This Row],[D4]]),"")</f>
        <v>7.9.1.1.06.1.0.00</v>
      </c>
      <c r="L2470" s="23" t="s">
        <v>6339</v>
      </c>
      <c r="M2470" s="20" t="str">
        <f t="shared" si="48"/>
        <v>S</v>
      </c>
      <c r="N2470" s="20">
        <f>IF(VALUE(Tabela813[[#This Row],[RED]]) &gt; 0,1,0) + IF(VALUE(J2470)&gt;0,8,IF(VALUE(I2470)&gt;0,7,IF(VALUE(H2470)&gt;0,6,IF(VALUE(G2470)&gt;0,5,IF(VALUE(F2470)&gt;0,4,IF(VALUE(E2470)&gt;0,3,IF(VALUE(D2470)&gt;0,2,1)))))))</f>
        <v>6</v>
      </c>
      <c r="O2470" s="22" t="s">
        <v>51</v>
      </c>
      <c r="P2470" s="1" t="s">
        <v>506</v>
      </c>
      <c r="Q2470" s="1"/>
      <c r="R2470" s="39"/>
      <c r="S2470" s="154" t="s">
        <v>158</v>
      </c>
      <c r="T2470" s="7" t="str">
        <f>Tabela813[[#This Row],[NR]]&amp;" - "&amp;Tabela813[[#This Row],[Especificação]]</f>
        <v>7.9.1.1.06.1.0.00 - Multas Administrativas por Danos Ambientais - Intra OFSS</v>
      </c>
    </row>
    <row r="2471" spans="1:20" ht="30" x14ac:dyDescent="0.25">
      <c r="A2471" s="179"/>
      <c r="B2471" s="51"/>
      <c r="C2471" s="22" t="s">
        <v>1544</v>
      </c>
      <c r="D2471" s="22" t="s">
        <v>1549</v>
      </c>
      <c r="E2471" s="22" t="s">
        <v>1537</v>
      </c>
      <c r="F2471" s="22" t="s">
        <v>1537</v>
      </c>
      <c r="G2471" s="22" t="s">
        <v>1554</v>
      </c>
      <c r="H2471" s="22" t="s">
        <v>1537</v>
      </c>
      <c r="I2471" s="22" t="s">
        <v>1537</v>
      </c>
      <c r="J2471" s="22" t="s">
        <v>1543</v>
      </c>
      <c r="K2471" s="20" t="str">
        <f>IF(Tabela813[[#This Row],[C]]&lt;&gt;"",IF(Tabela813[[#This Row],[RED]]&lt;&gt;"",(Tabela813[[#This Row],[RED]] &amp; "."),"") &amp; CONCATENATE(Tabela813[[#This Row],[C]],".",Tabela813[[#This Row],[O]],".",Tabela813[[#This Row],[E]],".",Tabela813[[#This Row],[D1]],".",Tabela813[[#This Row],[D2]],".",Tabela813[[#This Row],[D3]],".",Tabela813[[#This Row],[T]],".",Tabela813[[#This Row],[D4]]),"")</f>
        <v>7.9.1.1.06.1.1.00</v>
      </c>
      <c r="L2471" s="23" t="s">
        <v>6340</v>
      </c>
      <c r="M2471" s="20" t="str">
        <f t="shared" si="48"/>
        <v>A</v>
      </c>
      <c r="N2471" s="20">
        <f>IF(VALUE(Tabela813[[#This Row],[RED]]) &gt; 0,1,0) + IF(VALUE(J2471)&gt;0,8,IF(VALUE(I2471)&gt;0,7,IF(VALUE(H2471)&gt;0,6,IF(VALUE(G2471)&gt;0,5,IF(VALUE(F2471)&gt;0,4,IF(VALUE(E2471)&gt;0,3,IF(VALUE(D2471)&gt;0,2,1)))))))</f>
        <v>7</v>
      </c>
      <c r="O2471" s="22" t="s">
        <v>51</v>
      </c>
      <c r="P2471" s="1" t="s">
        <v>506</v>
      </c>
      <c r="Q2471" s="1"/>
      <c r="R2471" s="39"/>
      <c r="S2471" s="154" t="s">
        <v>158</v>
      </c>
      <c r="T2471" s="7" t="str">
        <f>Tabela813[[#This Row],[NR]]&amp;" - "&amp;Tabela813[[#This Row],[Especificação]]</f>
        <v>7.9.1.1.06.1.1.00 - Multas Administrativas por Danos Ambientais - Principal - Intra OFSS</v>
      </c>
    </row>
    <row r="2472" spans="1:20" ht="30" x14ac:dyDescent="0.25">
      <c r="A2472" s="179"/>
      <c r="B2472" s="51"/>
      <c r="C2472" s="22" t="s">
        <v>1544</v>
      </c>
      <c r="D2472" s="22" t="s">
        <v>1549</v>
      </c>
      <c r="E2472" s="22" t="s">
        <v>1537</v>
      </c>
      <c r="F2472" s="22" t="s">
        <v>1537</v>
      </c>
      <c r="G2472" s="22" t="s">
        <v>1554</v>
      </c>
      <c r="H2472" s="22" t="s">
        <v>1537</v>
      </c>
      <c r="I2472" s="22" t="s">
        <v>1546</v>
      </c>
      <c r="J2472" s="22" t="s">
        <v>1543</v>
      </c>
      <c r="K2472" s="20" t="str">
        <f>IF(Tabela813[[#This Row],[C]]&lt;&gt;"",IF(Tabela813[[#This Row],[RED]]&lt;&gt;"",(Tabela813[[#This Row],[RED]] &amp; "."),"") &amp; CONCATENATE(Tabela813[[#This Row],[C]],".",Tabela813[[#This Row],[O]],".",Tabela813[[#This Row],[E]],".",Tabela813[[#This Row],[D1]],".",Tabela813[[#This Row],[D2]],".",Tabela813[[#This Row],[D3]],".",Tabela813[[#This Row],[T]],".",Tabela813[[#This Row],[D4]]),"")</f>
        <v>7.9.1.1.06.1.2.00</v>
      </c>
      <c r="L2472" s="23" t="s">
        <v>6341</v>
      </c>
      <c r="M2472" s="20" t="str">
        <f t="shared" si="48"/>
        <v>A</v>
      </c>
      <c r="N2472" s="20">
        <f>IF(VALUE(Tabela813[[#This Row],[RED]]) &gt; 0,1,0) + IF(VALUE(J2472)&gt;0,8,IF(VALUE(I2472)&gt;0,7,IF(VALUE(H2472)&gt;0,6,IF(VALUE(G2472)&gt;0,5,IF(VALUE(F2472)&gt;0,4,IF(VALUE(E2472)&gt;0,3,IF(VALUE(D2472)&gt;0,2,1)))))))</f>
        <v>7</v>
      </c>
      <c r="O2472" s="22" t="s">
        <v>51</v>
      </c>
      <c r="P2472" s="1" t="s">
        <v>506</v>
      </c>
      <c r="Q2472" s="1"/>
      <c r="R2472" s="39"/>
      <c r="S2472" s="154" t="s">
        <v>158</v>
      </c>
      <c r="T2472" s="7" t="str">
        <f>Tabela813[[#This Row],[NR]]&amp;" - "&amp;Tabela813[[#This Row],[Especificação]]</f>
        <v>7.9.1.1.06.1.2.00 - Multas Administrativas por Danos Ambientais - Multas e Juros de Mora - Intra OFSS</v>
      </c>
    </row>
    <row r="2473" spans="1:20" ht="30" x14ac:dyDescent="0.25">
      <c r="A2473" s="179"/>
      <c r="B2473" s="51"/>
      <c r="C2473" s="22" t="s">
        <v>1544</v>
      </c>
      <c r="D2473" s="22" t="s">
        <v>1549</v>
      </c>
      <c r="E2473" s="22" t="s">
        <v>1537</v>
      </c>
      <c r="F2473" s="22" t="s">
        <v>1537</v>
      </c>
      <c r="G2473" s="22" t="s">
        <v>1554</v>
      </c>
      <c r="H2473" s="22" t="s">
        <v>1537</v>
      </c>
      <c r="I2473" s="22" t="s">
        <v>1538</v>
      </c>
      <c r="J2473" s="22" t="s">
        <v>1543</v>
      </c>
      <c r="K2473" s="20" t="str">
        <f>IF(Tabela813[[#This Row],[C]]&lt;&gt;"",IF(Tabela813[[#This Row],[RED]]&lt;&gt;"",(Tabela813[[#This Row],[RED]] &amp; "."),"") &amp; CONCATENATE(Tabela813[[#This Row],[C]],".",Tabela813[[#This Row],[O]],".",Tabela813[[#This Row],[E]],".",Tabela813[[#This Row],[D1]],".",Tabela813[[#This Row],[D2]],".",Tabela813[[#This Row],[D3]],".",Tabela813[[#This Row],[T]],".",Tabela813[[#This Row],[D4]]),"")</f>
        <v>7.9.1.1.06.1.3.00</v>
      </c>
      <c r="L2473" s="23" t="s">
        <v>6342</v>
      </c>
      <c r="M2473" s="20" t="str">
        <f t="shared" si="48"/>
        <v>A</v>
      </c>
      <c r="N2473" s="20">
        <f>IF(VALUE(Tabela813[[#This Row],[RED]]) &gt; 0,1,0) + IF(VALUE(J2473)&gt;0,8,IF(VALUE(I2473)&gt;0,7,IF(VALUE(H2473)&gt;0,6,IF(VALUE(G2473)&gt;0,5,IF(VALUE(F2473)&gt;0,4,IF(VALUE(E2473)&gt;0,3,IF(VALUE(D2473)&gt;0,2,1)))))))</f>
        <v>7</v>
      </c>
      <c r="O2473" s="22" t="s">
        <v>51</v>
      </c>
      <c r="P2473" s="1" t="s">
        <v>506</v>
      </c>
      <c r="Q2473" s="1"/>
      <c r="R2473" s="39"/>
      <c r="S2473" s="154" t="s">
        <v>158</v>
      </c>
      <c r="T2473" s="7" t="str">
        <f>Tabela813[[#This Row],[NR]]&amp;" - "&amp;Tabela813[[#This Row],[Especificação]]</f>
        <v>7.9.1.1.06.1.3.00 - Multas Administrativas por Danos Ambientais - Dívida Ativa - Intra OFSS</v>
      </c>
    </row>
    <row r="2474" spans="1:20" ht="30" x14ac:dyDescent="0.25">
      <c r="A2474" s="179"/>
      <c r="B2474" s="51"/>
      <c r="C2474" s="22" t="s">
        <v>1544</v>
      </c>
      <c r="D2474" s="22" t="s">
        <v>1549</v>
      </c>
      <c r="E2474" s="22" t="s">
        <v>1537</v>
      </c>
      <c r="F2474" s="22" t="s">
        <v>1537</v>
      </c>
      <c r="G2474" s="22" t="s">
        <v>1554</v>
      </c>
      <c r="H2474" s="22" t="s">
        <v>1537</v>
      </c>
      <c r="I2474" s="22" t="s">
        <v>1547</v>
      </c>
      <c r="J2474" s="22" t="s">
        <v>1543</v>
      </c>
      <c r="K2474" s="20" t="str">
        <f>IF(Tabela813[[#This Row],[C]]&lt;&gt;"",IF(Tabela813[[#This Row],[RED]]&lt;&gt;"",(Tabela813[[#This Row],[RED]] &amp; "."),"") &amp; CONCATENATE(Tabela813[[#This Row],[C]],".",Tabela813[[#This Row],[O]],".",Tabela813[[#This Row],[E]],".",Tabela813[[#This Row],[D1]],".",Tabela813[[#This Row],[D2]],".",Tabela813[[#This Row],[D3]],".",Tabela813[[#This Row],[T]],".",Tabela813[[#This Row],[D4]]),"")</f>
        <v>7.9.1.1.06.1.4.00</v>
      </c>
      <c r="L2474" s="23" t="s">
        <v>6343</v>
      </c>
      <c r="M2474" s="20" t="str">
        <f t="shared" si="48"/>
        <v>A</v>
      </c>
      <c r="N2474" s="20">
        <f>IF(VALUE(Tabela813[[#This Row],[RED]]) &gt; 0,1,0) + IF(VALUE(J2474)&gt;0,8,IF(VALUE(I2474)&gt;0,7,IF(VALUE(H2474)&gt;0,6,IF(VALUE(G2474)&gt;0,5,IF(VALUE(F2474)&gt;0,4,IF(VALUE(E2474)&gt;0,3,IF(VALUE(D2474)&gt;0,2,1)))))))</f>
        <v>7</v>
      </c>
      <c r="O2474" s="22" t="s">
        <v>51</v>
      </c>
      <c r="P2474" s="1" t="s">
        <v>506</v>
      </c>
      <c r="Q2474" s="1"/>
      <c r="R2474" s="39"/>
      <c r="S2474" s="154" t="s">
        <v>158</v>
      </c>
      <c r="T2474" s="7" t="str">
        <f>Tabela813[[#This Row],[NR]]&amp;" - "&amp;Tabela813[[#This Row],[Especificação]]</f>
        <v>7.9.1.1.06.1.4.00 - Multas Administrativas por Danos Ambientais - Dívida Ativa - Multas e Juros de Mora da Dívida Ativa - Intra OFSS</v>
      </c>
    </row>
    <row r="2475" spans="1:20" ht="30" x14ac:dyDescent="0.25">
      <c r="A2475" s="179"/>
      <c r="B2475" s="51"/>
      <c r="C2475" s="22" t="s">
        <v>1544</v>
      </c>
      <c r="D2475" s="22" t="s">
        <v>1549</v>
      </c>
      <c r="E2475" s="22" t="s">
        <v>1537</v>
      </c>
      <c r="F2475" s="22" t="s">
        <v>1537</v>
      </c>
      <c r="G2475" s="22" t="s">
        <v>1554</v>
      </c>
      <c r="H2475" s="22" t="s">
        <v>1537</v>
      </c>
      <c r="I2475" s="22" t="s">
        <v>1548</v>
      </c>
      <c r="J2475" s="22" t="s">
        <v>1543</v>
      </c>
      <c r="K2475" s="20" t="str">
        <f>IF(Tabela813[[#This Row],[C]]&lt;&gt;"",IF(Tabela813[[#This Row],[RED]]&lt;&gt;"",(Tabela813[[#This Row],[RED]] &amp; "."),"") &amp; CONCATENATE(Tabela813[[#This Row],[C]],".",Tabela813[[#This Row],[O]],".",Tabela813[[#This Row],[E]],".",Tabela813[[#This Row],[D1]],".",Tabela813[[#This Row],[D2]],".",Tabela813[[#This Row],[D3]],".",Tabela813[[#This Row],[T]],".",Tabela813[[#This Row],[D4]]),"")</f>
        <v>7.9.1.1.06.1.5.00</v>
      </c>
      <c r="L2475" s="23" t="s">
        <v>6344</v>
      </c>
      <c r="M2475" s="20" t="str">
        <f t="shared" si="48"/>
        <v>A</v>
      </c>
      <c r="N2475" s="20">
        <f>IF(VALUE(Tabela813[[#This Row],[RED]]) &gt; 0,1,0) + IF(VALUE(J2475)&gt;0,8,IF(VALUE(I2475)&gt;0,7,IF(VALUE(H2475)&gt;0,6,IF(VALUE(G2475)&gt;0,5,IF(VALUE(F2475)&gt;0,4,IF(VALUE(E2475)&gt;0,3,IF(VALUE(D2475)&gt;0,2,1)))))))</f>
        <v>7</v>
      </c>
      <c r="O2475" s="22" t="s">
        <v>51</v>
      </c>
      <c r="P2475" s="1" t="s">
        <v>506</v>
      </c>
      <c r="Q2475" s="1"/>
      <c r="R2475" s="39"/>
      <c r="S2475" s="154" t="s">
        <v>158</v>
      </c>
      <c r="T2475" s="7" t="str">
        <f>Tabela813[[#This Row],[NR]]&amp;" - "&amp;Tabela813[[#This Row],[Especificação]]</f>
        <v>7.9.1.1.06.1.5.00 - Multas Administrativas por Danos Ambientais - Multas - Intra OFSS</v>
      </c>
    </row>
    <row r="2476" spans="1:20" ht="30" x14ac:dyDescent="0.25">
      <c r="A2476" s="179"/>
      <c r="B2476" s="51"/>
      <c r="C2476" s="22" t="s">
        <v>1544</v>
      </c>
      <c r="D2476" s="22" t="s">
        <v>1549</v>
      </c>
      <c r="E2476" s="22" t="s">
        <v>1537</v>
      </c>
      <c r="F2476" s="22" t="s">
        <v>1537</v>
      </c>
      <c r="G2476" s="22" t="s">
        <v>1554</v>
      </c>
      <c r="H2476" s="22" t="s">
        <v>1537</v>
      </c>
      <c r="I2476" s="22" t="s">
        <v>1542</v>
      </c>
      <c r="J2476" s="22" t="s">
        <v>1543</v>
      </c>
      <c r="K2476" s="20" t="str">
        <f>IF(Tabela813[[#This Row],[C]]&lt;&gt;"",IF(Tabela813[[#This Row],[RED]]&lt;&gt;"",(Tabela813[[#This Row],[RED]] &amp; "."),"") &amp; CONCATENATE(Tabela813[[#This Row],[C]],".",Tabela813[[#This Row],[O]],".",Tabela813[[#This Row],[E]],".",Tabela813[[#This Row],[D1]],".",Tabela813[[#This Row],[D2]],".",Tabela813[[#This Row],[D3]],".",Tabela813[[#This Row],[T]],".",Tabela813[[#This Row],[D4]]),"")</f>
        <v>7.9.1.1.06.1.6.00</v>
      </c>
      <c r="L2476" s="23" t="s">
        <v>6345</v>
      </c>
      <c r="M2476" s="20" t="str">
        <f t="shared" si="48"/>
        <v>A</v>
      </c>
      <c r="N2476" s="20">
        <f>IF(VALUE(Tabela813[[#This Row],[RED]]) &gt; 0,1,0) + IF(VALUE(J2476)&gt;0,8,IF(VALUE(I2476)&gt;0,7,IF(VALUE(H2476)&gt;0,6,IF(VALUE(G2476)&gt;0,5,IF(VALUE(F2476)&gt;0,4,IF(VALUE(E2476)&gt;0,3,IF(VALUE(D2476)&gt;0,2,1)))))))</f>
        <v>7</v>
      </c>
      <c r="O2476" s="22" t="s">
        <v>51</v>
      </c>
      <c r="P2476" s="1" t="s">
        <v>506</v>
      </c>
      <c r="Q2476" s="1"/>
      <c r="R2476" s="39"/>
      <c r="S2476" s="154" t="s">
        <v>158</v>
      </c>
      <c r="T2476" s="7" t="str">
        <f>Tabela813[[#This Row],[NR]]&amp;" - "&amp;Tabela813[[#This Row],[Especificação]]</f>
        <v>7.9.1.1.06.1.6.00 - Multas Administrativas por Danos Ambientais - Juros de Mora - Intra OFSS</v>
      </c>
    </row>
    <row r="2477" spans="1:20" ht="30" x14ac:dyDescent="0.25">
      <c r="A2477" s="179"/>
      <c r="B2477" s="51"/>
      <c r="C2477" s="22" t="s">
        <v>1544</v>
      </c>
      <c r="D2477" s="22" t="s">
        <v>1549</v>
      </c>
      <c r="E2477" s="22" t="s">
        <v>1537</v>
      </c>
      <c r="F2477" s="22" t="s">
        <v>1537</v>
      </c>
      <c r="G2477" s="22" t="s">
        <v>1554</v>
      </c>
      <c r="H2477" s="22" t="s">
        <v>1537</v>
      </c>
      <c r="I2477" s="22" t="s">
        <v>1544</v>
      </c>
      <c r="J2477" s="22" t="s">
        <v>1543</v>
      </c>
      <c r="K2477" s="20" t="str">
        <f>IF(Tabela813[[#This Row],[C]]&lt;&gt;"",IF(Tabela813[[#This Row],[RED]]&lt;&gt;"",(Tabela813[[#This Row],[RED]] &amp; "."),"") &amp; CONCATENATE(Tabela813[[#This Row],[C]],".",Tabela813[[#This Row],[O]],".",Tabela813[[#This Row],[E]],".",Tabela813[[#This Row],[D1]],".",Tabela813[[#This Row],[D2]],".",Tabela813[[#This Row],[D3]],".",Tabela813[[#This Row],[T]],".",Tabela813[[#This Row],[D4]]),"")</f>
        <v>7.9.1.1.06.1.7.00</v>
      </c>
      <c r="L2477" s="23" t="s">
        <v>6346</v>
      </c>
      <c r="M2477" s="20" t="str">
        <f t="shared" si="48"/>
        <v>A</v>
      </c>
      <c r="N2477" s="20">
        <f>IF(VALUE(Tabela813[[#This Row],[RED]]) &gt; 0,1,0) + IF(VALUE(J2477)&gt;0,8,IF(VALUE(I2477)&gt;0,7,IF(VALUE(H2477)&gt;0,6,IF(VALUE(G2477)&gt;0,5,IF(VALUE(F2477)&gt;0,4,IF(VALUE(E2477)&gt;0,3,IF(VALUE(D2477)&gt;0,2,1)))))))</f>
        <v>7</v>
      </c>
      <c r="O2477" s="22" t="s">
        <v>51</v>
      </c>
      <c r="P2477" s="1" t="s">
        <v>506</v>
      </c>
      <c r="Q2477" s="1"/>
      <c r="R2477" s="39"/>
      <c r="S2477" s="154" t="s">
        <v>158</v>
      </c>
      <c r="T2477" s="7" t="str">
        <f>Tabela813[[#This Row],[NR]]&amp;" - "&amp;Tabela813[[#This Row],[Especificação]]</f>
        <v>7.9.1.1.06.1.7.00 - Multas Administrativas por Danos Ambientais - Dívida Ativa - Multas da Dívida Ativa - Intra OFSS</v>
      </c>
    </row>
    <row r="2478" spans="1:20" ht="30" x14ac:dyDescent="0.25">
      <c r="A2478" s="179"/>
      <c r="B2478" s="51"/>
      <c r="C2478" s="22" t="s">
        <v>1544</v>
      </c>
      <c r="D2478" s="22" t="s">
        <v>1549</v>
      </c>
      <c r="E2478" s="22" t="s">
        <v>1537</v>
      </c>
      <c r="F2478" s="22" t="s">
        <v>1537</v>
      </c>
      <c r="G2478" s="22" t="s">
        <v>1554</v>
      </c>
      <c r="H2478" s="22" t="s">
        <v>1537</v>
      </c>
      <c r="I2478" s="22" t="s">
        <v>1545</v>
      </c>
      <c r="J2478" s="22" t="s">
        <v>1543</v>
      </c>
      <c r="K2478" s="20" t="str">
        <f>IF(Tabela813[[#This Row],[C]]&lt;&gt;"",IF(Tabela813[[#This Row],[RED]]&lt;&gt;"",(Tabela813[[#This Row],[RED]] &amp; "."),"") &amp; CONCATENATE(Tabela813[[#This Row],[C]],".",Tabela813[[#This Row],[O]],".",Tabela813[[#This Row],[E]],".",Tabela813[[#This Row],[D1]],".",Tabela813[[#This Row],[D2]],".",Tabela813[[#This Row],[D3]],".",Tabela813[[#This Row],[T]],".",Tabela813[[#This Row],[D4]]),"")</f>
        <v>7.9.1.1.06.1.8.00</v>
      </c>
      <c r="L2478" s="23" t="s">
        <v>6347</v>
      </c>
      <c r="M2478" s="20" t="str">
        <f t="shared" si="48"/>
        <v>A</v>
      </c>
      <c r="N2478" s="20">
        <f>IF(VALUE(Tabela813[[#This Row],[RED]]) &gt; 0,1,0) + IF(VALUE(J2478)&gt;0,8,IF(VALUE(I2478)&gt;0,7,IF(VALUE(H2478)&gt;0,6,IF(VALUE(G2478)&gt;0,5,IF(VALUE(F2478)&gt;0,4,IF(VALUE(E2478)&gt;0,3,IF(VALUE(D2478)&gt;0,2,1)))))))</f>
        <v>7</v>
      </c>
      <c r="O2478" s="22" t="s">
        <v>51</v>
      </c>
      <c r="P2478" s="1" t="s">
        <v>506</v>
      </c>
      <c r="Q2478" s="1"/>
      <c r="R2478" s="39"/>
      <c r="S2478" s="154" t="s">
        <v>158</v>
      </c>
      <c r="T2478" s="7" t="str">
        <f>Tabela813[[#This Row],[NR]]&amp;" - "&amp;Tabela813[[#This Row],[Especificação]]</f>
        <v>7.9.1.1.06.1.8.00 - Multas Administrativas por Danos Ambientais - Juros de Mora da Dívida Ativa - Intra OFSS</v>
      </c>
    </row>
    <row r="2479" spans="1:20" ht="30" x14ac:dyDescent="0.25">
      <c r="A2479" s="179"/>
      <c r="B2479" s="51"/>
      <c r="C2479" s="22" t="s">
        <v>1544</v>
      </c>
      <c r="D2479" s="22" t="s">
        <v>1549</v>
      </c>
      <c r="E2479" s="22" t="s">
        <v>1537</v>
      </c>
      <c r="F2479" s="22" t="s">
        <v>1537</v>
      </c>
      <c r="G2479" s="22" t="s">
        <v>1554</v>
      </c>
      <c r="H2479" s="22" t="s">
        <v>1546</v>
      </c>
      <c r="I2479" s="22" t="s">
        <v>1540</v>
      </c>
      <c r="J2479" s="22" t="s">
        <v>1543</v>
      </c>
      <c r="K2479" s="20" t="str">
        <f>IF(Tabela813[[#This Row],[C]]&lt;&gt;"",IF(Tabela813[[#This Row],[RED]]&lt;&gt;"",(Tabela813[[#This Row],[RED]] &amp; "."),"") &amp; CONCATENATE(Tabela813[[#This Row],[C]],".",Tabela813[[#This Row],[O]],".",Tabela813[[#This Row],[E]],".",Tabela813[[#This Row],[D1]],".",Tabela813[[#This Row],[D2]],".",Tabela813[[#This Row],[D3]],".",Tabela813[[#This Row],[T]],".",Tabela813[[#This Row],[D4]]),"")</f>
        <v>7.9.1.1.06.2.0.00</v>
      </c>
      <c r="L2479" s="23" t="s">
        <v>6348</v>
      </c>
      <c r="M2479" s="20" t="str">
        <f t="shared" si="48"/>
        <v>S</v>
      </c>
      <c r="N2479" s="20">
        <f>IF(VALUE(Tabela813[[#This Row],[RED]]) &gt; 0,1,0) + IF(VALUE(J2479)&gt;0,8,IF(VALUE(I2479)&gt;0,7,IF(VALUE(H2479)&gt;0,6,IF(VALUE(G2479)&gt;0,5,IF(VALUE(F2479)&gt;0,4,IF(VALUE(E2479)&gt;0,3,IF(VALUE(D2479)&gt;0,2,1)))))))</f>
        <v>6</v>
      </c>
      <c r="O2479" s="22" t="s">
        <v>51</v>
      </c>
      <c r="P2479" s="1" t="s">
        <v>507</v>
      </c>
      <c r="Q2479" s="1"/>
      <c r="R2479" s="39"/>
      <c r="S2479" s="154" t="s">
        <v>158</v>
      </c>
      <c r="T2479" s="7" t="str">
        <f>Tabela813[[#This Row],[NR]]&amp;" - "&amp;Tabela813[[#This Row],[Especificação]]</f>
        <v>7.9.1.1.06.2.0.00 - Multas Judiciais por Danos Ambientais - Intra OFSS</v>
      </c>
    </row>
    <row r="2480" spans="1:20" ht="30" x14ac:dyDescent="0.25">
      <c r="A2480" s="179"/>
      <c r="B2480" s="51"/>
      <c r="C2480" s="22" t="s">
        <v>1544</v>
      </c>
      <c r="D2480" s="22" t="s">
        <v>1549</v>
      </c>
      <c r="E2480" s="22" t="s">
        <v>1537</v>
      </c>
      <c r="F2480" s="22" t="s">
        <v>1537</v>
      </c>
      <c r="G2480" s="22" t="s">
        <v>1554</v>
      </c>
      <c r="H2480" s="22" t="s">
        <v>1546</v>
      </c>
      <c r="I2480" s="22" t="s">
        <v>1537</v>
      </c>
      <c r="J2480" s="22" t="s">
        <v>1543</v>
      </c>
      <c r="K2480" s="20" t="str">
        <f>IF(Tabela813[[#This Row],[C]]&lt;&gt;"",IF(Tabela813[[#This Row],[RED]]&lt;&gt;"",(Tabela813[[#This Row],[RED]] &amp; "."),"") &amp; CONCATENATE(Tabela813[[#This Row],[C]],".",Tabela813[[#This Row],[O]],".",Tabela813[[#This Row],[E]],".",Tabela813[[#This Row],[D1]],".",Tabela813[[#This Row],[D2]],".",Tabela813[[#This Row],[D3]],".",Tabela813[[#This Row],[T]],".",Tabela813[[#This Row],[D4]]),"")</f>
        <v>7.9.1.1.06.2.1.00</v>
      </c>
      <c r="L2480" s="23" t="s">
        <v>6349</v>
      </c>
      <c r="M2480" s="20" t="str">
        <f t="shared" si="48"/>
        <v>A</v>
      </c>
      <c r="N2480" s="20">
        <f>IF(VALUE(Tabela813[[#This Row],[RED]]) &gt; 0,1,0) + IF(VALUE(J2480)&gt;0,8,IF(VALUE(I2480)&gt;0,7,IF(VALUE(H2480)&gt;0,6,IF(VALUE(G2480)&gt;0,5,IF(VALUE(F2480)&gt;0,4,IF(VALUE(E2480)&gt;0,3,IF(VALUE(D2480)&gt;0,2,1)))))))</f>
        <v>7</v>
      </c>
      <c r="O2480" s="22" t="s">
        <v>51</v>
      </c>
      <c r="P2480" s="1" t="s">
        <v>507</v>
      </c>
      <c r="Q2480" s="1"/>
      <c r="R2480" s="39"/>
      <c r="S2480" s="154" t="s">
        <v>158</v>
      </c>
      <c r="T2480" s="7" t="str">
        <f>Tabela813[[#This Row],[NR]]&amp;" - "&amp;Tabela813[[#This Row],[Especificação]]</f>
        <v>7.9.1.1.06.2.1.00 - Multas Judiciais por Danos Ambientais - Principal - Intra OFSS</v>
      </c>
    </row>
    <row r="2481" spans="1:20" ht="30" x14ac:dyDescent="0.25">
      <c r="A2481" s="179"/>
      <c r="B2481" s="51"/>
      <c r="C2481" s="22" t="s">
        <v>1544</v>
      </c>
      <c r="D2481" s="22" t="s">
        <v>1549</v>
      </c>
      <c r="E2481" s="22" t="s">
        <v>1537</v>
      </c>
      <c r="F2481" s="22" t="s">
        <v>1537</v>
      </c>
      <c r="G2481" s="22" t="s">
        <v>1554</v>
      </c>
      <c r="H2481" s="22" t="s">
        <v>1546</v>
      </c>
      <c r="I2481" s="22" t="s">
        <v>1546</v>
      </c>
      <c r="J2481" s="22" t="s">
        <v>1543</v>
      </c>
      <c r="K2481" s="20" t="str">
        <f>IF(Tabela813[[#This Row],[C]]&lt;&gt;"",IF(Tabela813[[#This Row],[RED]]&lt;&gt;"",(Tabela813[[#This Row],[RED]] &amp; "."),"") &amp; CONCATENATE(Tabela813[[#This Row],[C]],".",Tabela813[[#This Row],[O]],".",Tabela813[[#This Row],[E]],".",Tabela813[[#This Row],[D1]],".",Tabela813[[#This Row],[D2]],".",Tabela813[[#This Row],[D3]],".",Tabela813[[#This Row],[T]],".",Tabela813[[#This Row],[D4]]),"")</f>
        <v>7.9.1.1.06.2.2.00</v>
      </c>
      <c r="L2481" s="23" t="s">
        <v>6350</v>
      </c>
      <c r="M2481" s="20" t="str">
        <f t="shared" si="48"/>
        <v>A</v>
      </c>
      <c r="N2481" s="20">
        <f>IF(VALUE(Tabela813[[#This Row],[RED]]) &gt; 0,1,0) + IF(VALUE(J2481)&gt;0,8,IF(VALUE(I2481)&gt;0,7,IF(VALUE(H2481)&gt;0,6,IF(VALUE(G2481)&gt;0,5,IF(VALUE(F2481)&gt;0,4,IF(VALUE(E2481)&gt;0,3,IF(VALUE(D2481)&gt;0,2,1)))))))</f>
        <v>7</v>
      </c>
      <c r="O2481" s="22" t="s">
        <v>51</v>
      </c>
      <c r="P2481" s="1" t="s">
        <v>507</v>
      </c>
      <c r="Q2481" s="1"/>
      <c r="R2481" s="39"/>
      <c r="S2481" s="154" t="s">
        <v>158</v>
      </c>
      <c r="T2481" s="7" t="str">
        <f>Tabela813[[#This Row],[NR]]&amp;" - "&amp;Tabela813[[#This Row],[Especificação]]</f>
        <v>7.9.1.1.06.2.2.00 - Multas Judiciais por Danos Ambientais - Multas e Juros de Mora - Intra OFSS</v>
      </c>
    </row>
    <row r="2482" spans="1:20" ht="30" x14ac:dyDescent="0.25">
      <c r="A2482" s="179"/>
      <c r="B2482" s="51"/>
      <c r="C2482" s="22" t="s">
        <v>1544</v>
      </c>
      <c r="D2482" s="22" t="s">
        <v>1549</v>
      </c>
      <c r="E2482" s="22" t="s">
        <v>1537</v>
      </c>
      <c r="F2482" s="22" t="s">
        <v>1537</v>
      </c>
      <c r="G2482" s="22" t="s">
        <v>1554</v>
      </c>
      <c r="H2482" s="22" t="s">
        <v>1546</v>
      </c>
      <c r="I2482" s="22" t="s">
        <v>1538</v>
      </c>
      <c r="J2482" s="22" t="s">
        <v>1543</v>
      </c>
      <c r="K2482" s="20" t="str">
        <f>IF(Tabela813[[#This Row],[C]]&lt;&gt;"",IF(Tabela813[[#This Row],[RED]]&lt;&gt;"",(Tabela813[[#This Row],[RED]] &amp; "."),"") &amp; CONCATENATE(Tabela813[[#This Row],[C]],".",Tabela813[[#This Row],[O]],".",Tabela813[[#This Row],[E]],".",Tabela813[[#This Row],[D1]],".",Tabela813[[#This Row],[D2]],".",Tabela813[[#This Row],[D3]],".",Tabela813[[#This Row],[T]],".",Tabela813[[#This Row],[D4]]),"")</f>
        <v>7.9.1.1.06.2.3.00</v>
      </c>
      <c r="L2482" s="23" t="s">
        <v>6351</v>
      </c>
      <c r="M2482" s="20" t="str">
        <f t="shared" si="48"/>
        <v>A</v>
      </c>
      <c r="N2482" s="20">
        <f>IF(VALUE(Tabela813[[#This Row],[RED]]) &gt; 0,1,0) + IF(VALUE(J2482)&gt;0,8,IF(VALUE(I2482)&gt;0,7,IF(VALUE(H2482)&gt;0,6,IF(VALUE(G2482)&gt;0,5,IF(VALUE(F2482)&gt;0,4,IF(VALUE(E2482)&gt;0,3,IF(VALUE(D2482)&gt;0,2,1)))))))</f>
        <v>7</v>
      </c>
      <c r="O2482" s="22" t="s">
        <v>51</v>
      </c>
      <c r="P2482" s="1" t="s">
        <v>507</v>
      </c>
      <c r="Q2482" s="1"/>
      <c r="R2482" s="39"/>
      <c r="S2482" s="154" t="s">
        <v>158</v>
      </c>
      <c r="T2482" s="7" t="str">
        <f>Tabela813[[#This Row],[NR]]&amp;" - "&amp;Tabela813[[#This Row],[Especificação]]</f>
        <v>7.9.1.1.06.2.3.00 - Multas Judiciais por Danos Ambientais - Dívida Ativa - Intra OFSS</v>
      </c>
    </row>
    <row r="2483" spans="1:20" ht="30" x14ac:dyDescent="0.25">
      <c r="A2483" s="179"/>
      <c r="B2483" s="51"/>
      <c r="C2483" s="22" t="s">
        <v>1544</v>
      </c>
      <c r="D2483" s="22" t="s">
        <v>1549</v>
      </c>
      <c r="E2483" s="22" t="s">
        <v>1537</v>
      </c>
      <c r="F2483" s="22" t="s">
        <v>1537</v>
      </c>
      <c r="G2483" s="22" t="s">
        <v>1554</v>
      </c>
      <c r="H2483" s="22" t="s">
        <v>1546</v>
      </c>
      <c r="I2483" s="22" t="s">
        <v>1547</v>
      </c>
      <c r="J2483" s="22" t="s">
        <v>1543</v>
      </c>
      <c r="K2483" s="20" t="str">
        <f>IF(Tabela813[[#This Row],[C]]&lt;&gt;"",IF(Tabela813[[#This Row],[RED]]&lt;&gt;"",(Tabela813[[#This Row],[RED]] &amp; "."),"") &amp; CONCATENATE(Tabela813[[#This Row],[C]],".",Tabela813[[#This Row],[O]],".",Tabela813[[#This Row],[E]],".",Tabela813[[#This Row],[D1]],".",Tabela813[[#This Row],[D2]],".",Tabela813[[#This Row],[D3]],".",Tabela813[[#This Row],[T]],".",Tabela813[[#This Row],[D4]]),"")</f>
        <v>7.9.1.1.06.2.4.00</v>
      </c>
      <c r="L2483" s="23" t="s">
        <v>6352</v>
      </c>
      <c r="M2483" s="20" t="str">
        <f t="shared" si="48"/>
        <v>A</v>
      </c>
      <c r="N2483" s="20">
        <f>IF(VALUE(Tabela813[[#This Row],[RED]]) &gt; 0,1,0) + IF(VALUE(J2483)&gt;0,8,IF(VALUE(I2483)&gt;0,7,IF(VALUE(H2483)&gt;0,6,IF(VALUE(G2483)&gt;0,5,IF(VALUE(F2483)&gt;0,4,IF(VALUE(E2483)&gt;0,3,IF(VALUE(D2483)&gt;0,2,1)))))))</f>
        <v>7</v>
      </c>
      <c r="O2483" s="22" t="s">
        <v>51</v>
      </c>
      <c r="P2483" s="1" t="s">
        <v>507</v>
      </c>
      <c r="Q2483" s="1"/>
      <c r="R2483" s="39"/>
      <c r="S2483" s="154" t="s">
        <v>158</v>
      </c>
      <c r="T2483" s="7" t="str">
        <f>Tabela813[[#This Row],[NR]]&amp;" - "&amp;Tabela813[[#This Row],[Especificação]]</f>
        <v>7.9.1.1.06.2.4.00 - Multas Judiciais por Danos Ambientais - Dívida Ativa - Multas e Juros de Mora da Dívida Ativa - Intra OFSS</v>
      </c>
    </row>
    <row r="2484" spans="1:20" ht="30" x14ac:dyDescent="0.25">
      <c r="A2484" s="179"/>
      <c r="B2484" s="51"/>
      <c r="C2484" s="22" t="s">
        <v>1544</v>
      </c>
      <c r="D2484" s="22" t="s">
        <v>1549</v>
      </c>
      <c r="E2484" s="22" t="s">
        <v>1537</v>
      </c>
      <c r="F2484" s="22" t="s">
        <v>1537</v>
      </c>
      <c r="G2484" s="22" t="s">
        <v>1554</v>
      </c>
      <c r="H2484" s="22" t="s">
        <v>1546</v>
      </c>
      <c r="I2484" s="22" t="s">
        <v>1548</v>
      </c>
      <c r="J2484" s="22" t="s">
        <v>1543</v>
      </c>
      <c r="K2484" s="20" t="str">
        <f>IF(Tabela813[[#This Row],[C]]&lt;&gt;"",IF(Tabela813[[#This Row],[RED]]&lt;&gt;"",(Tabela813[[#This Row],[RED]] &amp; "."),"") &amp; CONCATENATE(Tabela813[[#This Row],[C]],".",Tabela813[[#This Row],[O]],".",Tabela813[[#This Row],[E]],".",Tabela813[[#This Row],[D1]],".",Tabela813[[#This Row],[D2]],".",Tabela813[[#This Row],[D3]],".",Tabela813[[#This Row],[T]],".",Tabela813[[#This Row],[D4]]),"")</f>
        <v>7.9.1.1.06.2.5.00</v>
      </c>
      <c r="L2484" s="23" t="s">
        <v>6353</v>
      </c>
      <c r="M2484" s="20" t="str">
        <f t="shared" si="48"/>
        <v>A</v>
      </c>
      <c r="N2484" s="20">
        <f>IF(VALUE(Tabela813[[#This Row],[RED]]) &gt; 0,1,0) + IF(VALUE(J2484)&gt;0,8,IF(VALUE(I2484)&gt;0,7,IF(VALUE(H2484)&gt;0,6,IF(VALUE(G2484)&gt;0,5,IF(VALUE(F2484)&gt;0,4,IF(VALUE(E2484)&gt;0,3,IF(VALUE(D2484)&gt;0,2,1)))))))</f>
        <v>7</v>
      </c>
      <c r="O2484" s="22" t="s">
        <v>51</v>
      </c>
      <c r="P2484" s="1" t="s">
        <v>507</v>
      </c>
      <c r="Q2484" s="1"/>
      <c r="R2484" s="39"/>
      <c r="S2484" s="154" t="s">
        <v>158</v>
      </c>
      <c r="T2484" s="7" t="str">
        <f>Tabela813[[#This Row],[NR]]&amp;" - "&amp;Tabela813[[#This Row],[Especificação]]</f>
        <v>7.9.1.1.06.2.5.00 - Multas Judiciais por Danos Ambientais - Multas - Intra OFSS</v>
      </c>
    </row>
    <row r="2485" spans="1:20" ht="30" x14ac:dyDescent="0.25">
      <c r="A2485" s="179"/>
      <c r="B2485" s="51"/>
      <c r="C2485" s="22" t="s">
        <v>1544</v>
      </c>
      <c r="D2485" s="22" t="s">
        <v>1549</v>
      </c>
      <c r="E2485" s="22" t="s">
        <v>1537</v>
      </c>
      <c r="F2485" s="22" t="s">
        <v>1537</v>
      </c>
      <c r="G2485" s="22" t="s">
        <v>1554</v>
      </c>
      <c r="H2485" s="22" t="s">
        <v>1546</v>
      </c>
      <c r="I2485" s="22" t="s">
        <v>1542</v>
      </c>
      <c r="J2485" s="22" t="s">
        <v>1543</v>
      </c>
      <c r="K2485" s="20" t="str">
        <f>IF(Tabela813[[#This Row],[C]]&lt;&gt;"",IF(Tabela813[[#This Row],[RED]]&lt;&gt;"",(Tabela813[[#This Row],[RED]] &amp; "."),"") &amp; CONCATENATE(Tabela813[[#This Row],[C]],".",Tabela813[[#This Row],[O]],".",Tabela813[[#This Row],[E]],".",Tabela813[[#This Row],[D1]],".",Tabela813[[#This Row],[D2]],".",Tabela813[[#This Row],[D3]],".",Tabela813[[#This Row],[T]],".",Tabela813[[#This Row],[D4]]),"")</f>
        <v>7.9.1.1.06.2.6.00</v>
      </c>
      <c r="L2485" s="23" t="s">
        <v>6354</v>
      </c>
      <c r="M2485" s="20" t="str">
        <f t="shared" si="48"/>
        <v>A</v>
      </c>
      <c r="N2485" s="20">
        <f>IF(VALUE(Tabela813[[#This Row],[RED]]) &gt; 0,1,0) + IF(VALUE(J2485)&gt;0,8,IF(VALUE(I2485)&gt;0,7,IF(VALUE(H2485)&gt;0,6,IF(VALUE(G2485)&gt;0,5,IF(VALUE(F2485)&gt;0,4,IF(VALUE(E2485)&gt;0,3,IF(VALUE(D2485)&gt;0,2,1)))))))</f>
        <v>7</v>
      </c>
      <c r="O2485" s="22" t="s">
        <v>51</v>
      </c>
      <c r="P2485" s="1" t="s">
        <v>507</v>
      </c>
      <c r="Q2485" s="1"/>
      <c r="R2485" s="39"/>
      <c r="S2485" s="154" t="s">
        <v>158</v>
      </c>
      <c r="T2485" s="7" t="str">
        <f>Tabela813[[#This Row],[NR]]&amp;" - "&amp;Tabela813[[#This Row],[Especificação]]</f>
        <v>7.9.1.1.06.2.6.00 - Multas Judiciais por Danos Ambientais - Juros de Mora - Intra OFSS</v>
      </c>
    </row>
    <row r="2486" spans="1:20" ht="30" x14ac:dyDescent="0.25">
      <c r="A2486" s="179"/>
      <c r="B2486" s="51"/>
      <c r="C2486" s="22" t="s">
        <v>1544</v>
      </c>
      <c r="D2486" s="22" t="s">
        <v>1549</v>
      </c>
      <c r="E2486" s="22" t="s">
        <v>1537</v>
      </c>
      <c r="F2486" s="22" t="s">
        <v>1537</v>
      </c>
      <c r="G2486" s="22" t="s">
        <v>1554</v>
      </c>
      <c r="H2486" s="22" t="s">
        <v>1546</v>
      </c>
      <c r="I2486" s="22" t="s">
        <v>1544</v>
      </c>
      <c r="J2486" s="22" t="s">
        <v>1543</v>
      </c>
      <c r="K2486" s="20" t="str">
        <f>IF(Tabela813[[#This Row],[C]]&lt;&gt;"",IF(Tabela813[[#This Row],[RED]]&lt;&gt;"",(Tabela813[[#This Row],[RED]] &amp; "."),"") &amp; CONCATENATE(Tabela813[[#This Row],[C]],".",Tabela813[[#This Row],[O]],".",Tabela813[[#This Row],[E]],".",Tabela813[[#This Row],[D1]],".",Tabela813[[#This Row],[D2]],".",Tabela813[[#This Row],[D3]],".",Tabela813[[#This Row],[T]],".",Tabela813[[#This Row],[D4]]),"")</f>
        <v>7.9.1.1.06.2.7.00</v>
      </c>
      <c r="L2486" s="23" t="s">
        <v>6355</v>
      </c>
      <c r="M2486" s="20" t="str">
        <f t="shared" si="48"/>
        <v>A</v>
      </c>
      <c r="N2486" s="20">
        <f>IF(VALUE(Tabela813[[#This Row],[RED]]) &gt; 0,1,0) + IF(VALUE(J2486)&gt;0,8,IF(VALUE(I2486)&gt;0,7,IF(VALUE(H2486)&gt;0,6,IF(VALUE(G2486)&gt;0,5,IF(VALUE(F2486)&gt;0,4,IF(VALUE(E2486)&gt;0,3,IF(VALUE(D2486)&gt;0,2,1)))))))</f>
        <v>7</v>
      </c>
      <c r="O2486" s="22" t="s">
        <v>51</v>
      </c>
      <c r="P2486" s="1" t="s">
        <v>507</v>
      </c>
      <c r="Q2486" s="1"/>
      <c r="R2486" s="39"/>
      <c r="S2486" s="154" t="s">
        <v>158</v>
      </c>
      <c r="T2486" s="7" t="str">
        <f>Tabela813[[#This Row],[NR]]&amp;" - "&amp;Tabela813[[#This Row],[Especificação]]</f>
        <v>7.9.1.1.06.2.7.00 - Multas Judiciais por Danos Ambientais - Dívida Ativa - Multas da Dívida Ativa - Intra OFSS</v>
      </c>
    </row>
    <row r="2487" spans="1:20" ht="30" x14ac:dyDescent="0.25">
      <c r="A2487" s="179"/>
      <c r="B2487" s="51"/>
      <c r="C2487" s="22" t="s">
        <v>1544</v>
      </c>
      <c r="D2487" s="22" t="s">
        <v>1549</v>
      </c>
      <c r="E2487" s="22" t="s">
        <v>1537</v>
      </c>
      <c r="F2487" s="22" t="s">
        <v>1537</v>
      </c>
      <c r="G2487" s="22" t="s">
        <v>1554</v>
      </c>
      <c r="H2487" s="22" t="s">
        <v>1546</v>
      </c>
      <c r="I2487" s="22" t="s">
        <v>1545</v>
      </c>
      <c r="J2487" s="22" t="s">
        <v>1543</v>
      </c>
      <c r="K2487" s="20" t="str">
        <f>IF(Tabela813[[#This Row],[C]]&lt;&gt;"",IF(Tabela813[[#This Row],[RED]]&lt;&gt;"",(Tabela813[[#This Row],[RED]] &amp; "."),"") &amp; CONCATENATE(Tabela813[[#This Row],[C]],".",Tabela813[[#This Row],[O]],".",Tabela813[[#This Row],[E]],".",Tabela813[[#This Row],[D1]],".",Tabela813[[#This Row],[D2]],".",Tabela813[[#This Row],[D3]],".",Tabela813[[#This Row],[T]],".",Tabela813[[#This Row],[D4]]),"")</f>
        <v>7.9.1.1.06.2.8.00</v>
      </c>
      <c r="L2487" s="23" t="s">
        <v>6356</v>
      </c>
      <c r="M2487" s="20" t="str">
        <f t="shared" si="48"/>
        <v>A</v>
      </c>
      <c r="N2487" s="20">
        <f>IF(VALUE(Tabela813[[#This Row],[RED]]) &gt; 0,1,0) + IF(VALUE(J2487)&gt;0,8,IF(VALUE(I2487)&gt;0,7,IF(VALUE(H2487)&gt;0,6,IF(VALUE(G2487)&gt;0,5,IF(VALUE(F2487)&gt;0,4,IF(VALUE(E2487)&gt;0,3,IF(VALUE(D2487)&gt;0,2,1)))))))</f>
        <v>7</v>
      </c>
      <c r="O2487" s="22" t="s">
        <v>51</v>
      </c>
      <c r="P2487" s="1" t="s">
        <v>507</v>
      </c>
      <c r="Q2487" s="1"/>
      <c r="R2487" s="39"/>
      <c r="S2487" s="154" t="s">
        <v>158</v>
      </c>
      <c r="T2487" s="7" t="str">
        <f>Tabela813[[#This Row],[NR]]&amp;" - "&amp;Tabela813[[#This Row],[Especificação]]</f>
        <v>7.9.1.1.06.2.8.00 - Multas Judiciais por Danos Ambientais - Juros de Mora da Dívida Ativa - Intra OFSS</v>
      </c>
    </row>
    <row r="2488" spans="1:20" x14ac:dyDescent="0.25">
      <c r="A2488" s="179"/>
      <c r="B2488" s="51"/>
      <c r="C2488" s="22" t="s">
        <v>1544</v>
      </c>
      <c r="D2488" s="22" t="s">
        <v>1549</v>
      </c>
      <c r="E2488" s="22" t="s">
        <v>1537</v>
      </c>
      <c r="F2488" s="22" t="s">
        <v>1537</v>
      </c>
      <c r="G2488" s="22" t="s">
        <v>1555</v>
      </c>
      <c r="H2488" s="22" t="s">
        <v>1540</v>
      </c>
      <c r="I2488" s="22" t="s">
        <v>1540</v>
      </c>
      <c r="J2488" s="22" t="s">
        <v>1543</v>
      </c>
      <c r="K2488" s="20" t="str">
        <f>IF(Tabela813[[#This Row],[C]]&lt;&gt;"",IF(Tabela813[[#This Row],[RED]]&lt;&gt;"",(Tabela813[[#This Row],[RED]] &amp; "."),"") &amp; CONCATENATE(Tabela813[[#This Row],[C]],".",Tabela813[[#This Row],[O]],".",Tabela813[[#This Row],[E]],".",Tabela813[[#This Row],[D1]],".",Tabela813[[#This Row],[D2]],".",Tabela813[[#This Row],[D3]],".",Tabela813[[#This Row],[T]],".",Tabela813[[#This Row],[D4]]),"")</f>
        <v>7.9.1.1.07.0.0.00</v>
      </c>
      <c r="L2488" s="23" t="s">
        <v>3967</v>
      </c>
      <c r="M2488" s="20" t="str">
        <f t="shared" si="48"/>
        <v>S</v>
      </c>
      <c r="N2488" s="20">
        <f>IF(VALUE(Tabela813[[#This Row],[RED]]) &gt; 0,1,0) + IF(VALUE(J2488)&gt;0,8,IF(VALUE(I2488)&gt;0,7,IF(VALUE(H2488)&gt;0,6,IF(VALUE(G2488)&gt;0,5,IF(VALUE(F2488)&gt;0,4,IF(VALUE(E2488)&gt;0,3,IF(VALUE(D2488)&gt;0,2,1)))))))</f>
        <v>5</v>
      </c>
      <c r="O2488" s="22" t="s">
        <v>51</v>
      </c>
      <c r="P2488" s="1" t="s">
        <v>508</v>
      </c>
      <c r="Q2488" s="1"/>
      <c r="R2488" s="39"/>
      <c r="S2488" s="154" t="s">
        <v>158</v>
      </c>
      <c r="T2488" s="7" t="str">
        <f>Tabela813[[#This Row],[NR]]&amp;" - "&amp;Tabela813[[#This Row],[Especificação]]</f>
        <v>7.9.1.1.07.0.0.00 - Multas Aplicadas Pelos Tribunais de Contas - Intra OFSS</v>
      </c>
    </row>
    <row r="2489" spans="1:20" x14ac:dyDescent="0.25">
      <c r="A2489" s="179"/>
      <c r="B2489" s="51"/>
      <c r="C2489" s="22" t="s">
        <v>1544</v>
      </c>
      <c r="D2489" s="22" t="s">
        <v>1549</v>
      </c>
      <c r="E2489" s="22" t="s">
        <v>1537</v>
      </c>
      <c r="F2489" s="22" t="s">
        <v>1537</v>
      </c>
      <c r="G2489" s="22" t="s">
        <v>1555</v>
      </c>
      <c r="H2489" s="22" t="s">
        <v>1540</v>
      </c>
      <c r="I2489" s="22" t="s">
        <v>1537</v>
      </c>
      <c r="J2489" s="22" t="s">
        <v>1543</v>
      </c>
      <c r="K2489" s="20" t="str">
        <f>IF(Tabela813[[#This Row],[C]]&lt;&gt;"",IF(Tabela813[[#This Row],[RED]]&lt;&gt;"",(Tabela813[[#This Row],[RED]] &amp; "."),"") &amp; CONCATENATE(Tabela813[[#This Row],[C]],".",Tabela813[[#This Row],[O]],".",Tabela813[[#This Row],[E]],".",Tabela813[[#This Row],[D1]],".",Tabela813[[#This Row],[D2]],".",Tabela813[[#This Row],[D3]],".",Tabela813[[#This Row],[T]],".",Tabela813[[#This Row],[D4]]),"")</f>
        <v>7.9.1.1.07.0.1.00</v>
      </c>
      <c r="L2489" s="23" t="s">
        <v>3968</v>
      </c>
      <c r="M2489" s="20" t="str">
        <f t="shared" si="48"/>
        <v>A</v>
      </c>
      <c r="N2489" s="20">
        <f>IF(VALUE(Tabela813[[#This Row],[RED]]) &gt; 0,1,0) + IF(VALUE(J2489)&gt;0,8,IF(VALUE(I2489)&gt;0,7,IF(VALUE(H2489)&gt;0,6,IF(VALUE(G2489)&gt;0,5,IF(VALUE(F2489)&gt;0,4,IF(VALUE(E2489)&gt;0,3,IF(VALUE(D2489)&gt;0,2,1)))))))</f>
        <v>7</v>
      </c>
      <c r="O2489" s="22" t="s">
        <v>51</v>
      </c>
      <c r="P2489" s="1" t="s">
        <v>508</v>
      </c>
      <c r="Q2489" s="1"/>
      <c r="R2489" s="39"/>
      <c r="S2489" s="154" t="s">
        <v>158</v>
      </c>
      <c r="T2489" s="7" t="str">
        <f>Tabela813[[#This Row],[NR]]&amp;" - "&amp;Tabela813[[#This Row],[Especificação]]</f>
        <v>7.9.1.1.07.0.1.00 - Multas Aplicadas Pelos Tribunais de Contas - Principal - Intra OFSS</v>
      </c>
    </row>
    <row r="2490" spans="1:20" ht="30" x14ac:dyDescent="0.25">
      <c r="A2490" s="179"/>
      <c r="B2490" s="51"/>
      <c r="C2490" s="22" t="s">
        <v>1544</v>
      </c>
      <c r="D2490" s="22" t="s">
        <v>1549</v>
      </c>
      <c r="E2490" s="22" t="s">
        <v>1537</v>
      </c>
      <c r="F2490" s="22" t="s">
        <v>1537</v>
      </c>
      <c r="G2490" s="22" t="s">
        <v>1555</v>
      </c>
      <c r="H2490" s="22" t="s">
        <v>1540</v>
      </c>
      <c r="I2490" s="22" t="s">
        <v>1546</v>
      </c>
      <c r="J2490" s="22" t="s">
        <v>1543</v>
      </c>
      <c r="K2490" s="20" t="str">
        <f>IF(Tabela813[[#This Row],[C]]&lt;&gt;"",IF(Tabela813[[#This Row],[RED]]&lt;&gt;"",(Tabela813[[#This Row],[RED]] &amp; "."),"") &amp; CONCATENATE(Tabela813[[#This Row],[C]],".",Tabela813[[#This Row],[O]],".",Tabela813[[#This Row],[E]],".",Tabela813[[#This Row],[D1]],".",Tabela813[[#This Row],[D2]],".",Tabela813[[#This Row],[D3]],".",Tabela813[[#This Row],[T]],".",Tabela813[[#This Row],[D4]]),"")</f>
        <v>7.9.1.1.07.0.2.00</v>
      </c>
      <c r="L2490" s="23" t="s">
        <v>3969</v>
      </c>
      <c r="M2490" s="20" t="str">
        <f t="shared" si="48"/>
        <v>A</v>
      </c>
      <c r="N2490" s="20">
        <f>IF(VALUE(Tabela813[[#This Row],[RED]]) &gt; 0,1,0) + IF(VALUE(J2490)&gt;0,8,IF(VALUE(I2490)&gt;0,7,IF(VALUE(H2490)&gt;0,6,IF(VALUE(G2490)&gt;0,5,IF(VALUE(F2490)&gt;0,4,IF(VALUE(E2490)&gt;0,3,IF(VALUE(D2490)&gt;0,2,1)))))))</f>
        <v>7</v>
      </c>
      <c r="O2490" s="22" t="s">
        <v>51</v>
      </c>
      <c r="P2490" s="1" t="s">
        <v>508</v>
      </c>
      <c r="Q2490" s="1"/>
      <c r="R2490" s="39"/>
      <c r="S2490" s="154" t="s">
        <v>158</v>
      </c>
      <c r="T2490" s="7" t="str">
        <f>Tabela813[[#This Row],[NR]]&amp;" - "&amp;Tabela813[[#This Row],[Especificação]]</f>
        <v>7.9.1.1.07.0.2.00 - Multas Aplicadas Pelos Tribunais de Contas - Multas e Juros de Mora - Intra OFSS</v>
      </c>
    </row>
    <row r="2491" spans="1:20" x14ac:dyDescent="0.25">
      <c r="A2491" s="179"/>
      <c r="B2491" s="51"/>
      <c r="C2491" s="22" t="s">
        <v>1544</v>
      </c>
      <c r="D2491" s="22" t="s">
        <v>1549</v>
      </c>
      <c r="E2491" s="22" t="s">
        <v>1537</v>
      </c>
      <c r="F2491" s="22" t="s">
        <v>1537</v>
      </c>
      <c r="G2491" s="22" t="s">
        <v>1555</v>
      </c>
      <c r="H2491" s="22" t="s">
        <v>1540</v>
      </c>
      <c r="I2491" s="22" t="s">
        <v>1538</v>
      </c>
      <c r="J2491" s="22" t="s">
        <v>1543</v>
      </c>
      <c r="K2491" s="20" t="str">
        <f>IF(Tabela813[[#This Row],[C]]&lt;&gt;"",IF(Tabela813[[#This Row],[RED]]&lt;&gt;"",(Tabela813[[#This Row],[RED]] &amp; "."),"") &amp; CONCATENATE(Tabela813[[#This Row],[C]],".",Tabela813[[#This Row],[O]],".",Tabela813[[#This Row],[E]],".",Tabela813[[#This Row],[D1]],".",Tabela813[[#This Row],[D2]],".",Tabela813[[#This Row],[D3]],".",Tabela813[[#This Row],[T]],".",Tabela813[[#This Row],[D4]]),"")</f>
        <v>7.9.1.1.07.0.3.00</v>
      </c>
      <c r="L2491" s="23" t="s">
        <v>3970</v>
      </c>
      <c r="M2491" s="20" t="str">
        <f t="shared" si="48"/>
        <v>A</v>
      </c>
      <c r="N2491" s="20">
        <f>IF(VALUE(Tabela813[[#This Row],[RED]]) &gt; 0,1,0) + IF(VALUE(J2491)&gt;0,8,IF(VALUE(I2491)&gt;0,7,IF(VALUE(H2491)&gt;0,6,IF(VALUE(G2491)&gt;0,5,IF(VALUE(F2491)&gt;0,4,IF(VALUE(E2491)&gt;0,3,IF(VALUE(D2491)&gt;0,2,1)))))))</f>
        <v>7</v>
      </c>
      <c r="O2491" s="22" t="s">
        <v>51</v>
      </c>
      <c r="P2491" s="1" t="s">
        <v>508</v>
      </c>
      <c r="Q2491" s="1"/>
      <c r="R2491" s="39"/>
      <c r="S2491" s="154" t="s">
        <v>158</v>
      </c>
      <c r="T2491" s="7" t="str">
        <f>Tabela813[[#This Row],[NR]]&amp;" - "&amp;Tabela813[[#This Row],[Especificação]]</f>
        <v>7.9.1.1.07.0.3.00 - Multas Aplicadas Pelos Tribunais de Contas - Dívida Ativa - Intra OFSS</v>
      </c>
    </row>
    <row r="2492" spans="1:20" ht="30" x14ac:dyDescent="0.25">
      <c r="A2492" s="179"/>
      <c r="B2492" s="51"/>
      <c r="C2492" s="22" t="s">
        <v>1544</v>
      </c>
      <c r="D2492" s="22" t="s">
        <v>1549</v>
      </c>
      <c r="E2492" s="22" t="s">
        <v>1537</v>
      </c>
      <c r="F2492" s="22" t="s">
        <v>1537</v>
      </c>
      <c r="G2492" s="22" t="s">
        <v>1555</v>
      </c>
      <c r="H2492" s="22" t="s">
        <v>1540</v>
      </c>
      <c r="I2492" s="22" t="s">
        <v>1547</v>
      </c>
      <c r="J2492" s="22" t="s">
        <v>1543</v>
      </c>
      <c r="K2492" s="20" t="str">
        <f>IF(Tabela813[[#This Row],[C]]&lt;&gt;"",IF(Tabela813[[#This Row],[RED]]&lt;&gt;"",(Tabela813[[#This Row],[RED]] &amp; "."),"") &amp; CONCATENATE(Tabela813[[#This Row],[C]],".",Tabela813[[#This Row],[O]],".",Tabela813[[#This Row],[E]],".",Tabela813[[#This Row],[D1]],".",Tabela813[[#This Row],[D2]],".",Tabela813[[#This Row],[D3]],".",Tabela813[[#This Row],[T]],".",Tabela813[[#This Row],[D4]]),"")</f>
        <v>7.9.1.1.07.0.4.00</v>
      </c>
      <c r="L2492" s="23" t="s">
        <v>3971</v>
      </c>
      <c r="M2492" s="20" t="str">
        <f t="shared" si="48"/>
        <v>A</v>
      </c>
      <c r="N2492" s="20">
        <f>IF(VALUE(Tabela813[[#This Row],[RED]]) &gt; 0,1,0) + IF(VALUE(J2492)&gt;0,8,IF(VALUE(I2492)&gt;0,7,IF(VALUE(H2492)&gt;0,6,IF(VALUE(G2492)&gt;0,5,IF(VALUE(F2492)&gt;0,4,IF(VALUE(E2492)&gt;0,3,IF(VALUE(D2492)&gt;0,2,1)))))))</f>
        <v>7</v>
      </c>
      <c r="O2492" s="22" t="s">
        <v>51</v>
      </c>
      <c r="P2492" s="1" t="s">
        <v>508</v>
      </c>
      <c r="Q2492" s="1"/>
      <c r="R2492" s="39"/>
      <c r="S2492" s="154" t="s">
        <v>158</v>
      </c>
      <c r="T2492" s="7" t="str">
        <f>Tabela813[[#This Row],[NR]]&amp;" - "&amp;Tabela813[[#This Row],[Especificação]]</f>
        <v>7.9.1.1.07.0.4.00 - Multas Aplicadas Pelos Tribunais de Contas - Dívida Ativa - Multas e Juros de Mora da Dívida Ativa - Intra OFSS</v>
      </c>
    </row>
    <row r="2493" spans="1:20" x14ac:dyDescent="0.25">
      <c r="A2493" s="179"/>
      <c r="B2493" s="51"/>
      <c r="C2493" s="22" t="s">
        <v>1544</v>
      </c>
      <c r="D2493" s="22" t="s">
        <v>1549</v>
      </c>
      <c r="E2493" s="22" t="s">
        <v>1537</v>
      </c>
      <c r="F2493" s="22" t="s">
        <v>1537</v>
      </c>
      <c r="G2493" s="22" t="s">
        <v>1555</v>
      </c>
      <c r="H2493" s="22" t="s">
        <v>1540</v>
      </c>
      <c r="I2493" s="22" t="s">
        <v>1548</v>
      </c>
      <c r="J2493" s="22" t="s">
        <v>1543</v>
      </c>
      <c r="K2493" s="20" t="str">
        <f>IF(Tabela813[[#This Row],[C]]&lt;&gt;"",IF(Tabela813[[#This Row],[RED]]&lt;&gt;"",(Tabela813[[#This Row],[RED]] &amp; "."),"") &amp; CONCATENATE(Tabela813[[#This Row],[C]],".",Tabela813[[#This Row],[O]],".",Tabela813[[#This Row],[E]],".",Tabela813[[#This Row],[D1]],".",Tabela813[[#This Row],[D2]],".",Tabela813[[#This Row],[D3]],".",Tabela813[[#This Row],[T]],".",Tabela813[[#This Row],[D4]]),"")</f>
        <v>7.9.1.1.07.0.5.00</v>
      </c>
      <c r="L2493" s="23" t="s">
        <v>3972</v>
      </c>
      <c r="M2493" s="20" t="str">
        <f t="shared" si="48"/>
        <v>A</v>
      </c>
      <c r="N2493" s="20">
        <f>IF(VALUE(Tabela813[[#This Row],[RED]]) &gt; 0,1,0) + IF(VALUE(J2493)&gt;0,8,IF(VALUE(I2493)&gt;0,7,IF(VALUE(H2493)&gt;0,6,IF(VALUE(G2493)&gt;0,5,IF(VALUE(F2493)&gt;0,4,IF(VALUE(E2493)&gt;0,3,IF(VALUE(D2493)&gt;0,2,1)))))))</f>
        <v>7</v>
      </c>
      <c r="O2493" s="22" t="s">
        <v>51</v>
      </c>
      <c r="P2493" s="1" t="s">
        <v>508</v>
      </c>
      <c r="Q2493" s="1"/>
      <c r="R2493" s="39"/>
      <c r="S2493" s="154" t="s">
        <v>158</v>
      </c>
      <c r="T2493" s="7" t="str">
        <f>Tabela813[[#This Row],[NR]]&amp;" - "&amp;Tabela813[[#This Row],[Especificação]]</f>
        <v>7.9.1.1.07.0.5.00 - Multas Aplicadas Pelos Tribunais de Contas - Multas - Intra OFSS</v>
      </c>
    </row>
    <row r="2494" spans="1:20" x14ac:dyDescent="0.25">
      <c r="A2494" s="179"/>
      <c r="B2494" s="51"/>
      <c r="C2494" s="22" t="s">
        <v>1544</v>
      </c>
      <c r="D2494" s="22" t="s">
        <v>1549</v>
      </c>
      <c r="E2494" s="22" t="s">
        <v>1537</v>
      </c>
      <c r="F2494" s="22" t="s">
        <v>1537</v>
      </c>
      <c r="G2494" s="22" t="s">
        <v>1555</v>
      </c>
      <c r="H2494" s="22" t="s">
        <v>1540</v>
      </c>
      <c r="I2494" s="22" t="s">
        <v>1542</v>
      </c>
      <c r="J2494" s="22" t="s">
        <v>1543</v>
      </c>
      <c r="K2494" s="20" t="str">
        <f>IF(Tabela813[[#This Row],[C]]&lt;&gt;"",IF(Tabela813[[#This Row],[RED]]&lt;&gt;"",(Tabela813[[#This Row],[RED]] &amp; "."),"") &amp; CONCATENATE(Tabela813[[#This Row],[C]],".",Tabela813[[#This Row],[O]],".",Tabela813[[#This Row],[E]],".",Tabela813[[#This Row],[D1]],".",Tabela813[[#This Row],[D2]],".",Tabela813[[#This Row],[D3]],".",Tabela813[[#This Row],[T]],".",Tabela813[[#This Row],[D4]]),"")</f>
        <v>7.9.1.1.07.0.6.00</v>
      </c>
      <c r="L2494" s="23" t="s">
        <v>3973</v>
      </c>
      <c r="M2494" s="20" t="str">
        <f t="shared" si="48"/>
        <v>A</v>
      </c>
      <c r="N2494" s="20">
        <f>IF(VALUE(Tabela813[[#This Row],[RED]]) &gt; 0,1,0) + IF(VALUE(J2494)&gt;0,8,IF(VALUE(I2494)&gt;0,7,IF(VALUE(H2494)&gt;0,6,IF(VALUE(G2494)&gt;0,5,IF(VALUE(F2494)&gt;0,4,IF(VALUE(E2494)&gt;0,3,IF(VALUE(D2494)&gt;0,2,1)))))))</f>
        <v>7</v>
      </c>
      <c r="O2494" s="22" t="s">
        <v>51</v>
      </c>
      <c r="P2494" s="1" t="s">
        <v>508</v>
      </c>
      <c r="Q2494" s="1"/>
      <c r="R2494" s="39"/>
      <c r="S2494" s="154" t="s">
        <v>158</v>
      </c>
      <c r="T2494" s="7" t="str">
        <f>Tabela813[[#This Row],[NR]]&amp;" - "&amp;Tabela813[[#This Row],[Especificação]]</f>
        <v>7.9.1.1.07.0.6.00 - Multas Aplicadas Pelos Tribunais de Contas - Juros de Mora - Intra OFSS</v>
      </c>
    </row>
    <row r="2495" spans="1:20" ht="30" x14ac:dyDescent="0.25">
      <c r="A2495" s="179"/>
      <c r="B2495" s="51"/>
      <c r="C2495" s="22" t="s">
        <v>1544</v>
      </c>
      <c r="D2495" s="22" t="s">
        <v>1549</v>
      </c>
      <c r="E2495" s="22" t="s">
        <v>1537</v>
      </c>
      <c r="F2495" s="22" t="s">
        <v>1537</v>
      </c>
      <c r="G2495" s="22" t="s">
        <v>1555</v>
      </c>
      <c r="H2495" s="22" t="s">
        <v>1540</v>
      </c>
      <c r="I2495" s="22" t="s">
        <v>1544</v>
      </c>
      <c r="J2495" s="22" t="s">
        <v>1543</v>
      </c>
      <c r="K2495" s="20" t="str">
        <f>IF(Tabela813[[#This Row],[C]]&lt;&gt;"",IF(Tabela813[[#This Row],[RED]]&lt;&gt;"",(Tabela813[[#This Row],[RED]] &amp; "."),"") &amp; CONCATENATE(Tabela813[[#This Row],[C]],".",Tabela813[[#This Row],[O]],".",Tabela813[[#This Row],[E]],".",Tabela813[[#This Row],[D1]],".",Tabela813[[#This Row],[D2]],".",Tabela813[[#This Row],[D3]],".",Tabela813[[#This Row],[T]],".",Tabela813[[#This Row],[D4]]),"")</f>
        <v>7.9.1.1.07.0.7.00</v>
      </c>
      <c r="L2495" s="23" t="s">
        <v>3974</v>
      </c>
      <c r="M2495" s="20" t="str">
        <f t="shared" si="48"/>
        <v>A</v>
      </c>
      <c r="N2495" s="20">
        <f>IF(VALUE(Tabela813[[#This Row],[RED]]) &gt; 0,1,0) + IF(VALUE(J2495)&gt;0,8,IF(VALUE(I2495)&gt;0,7,IF(VALUE(H2495)&gt;0,6,IF(VALUE(G2495)&gt;0,5,IF(VALUE(F2495)&gt;0,4,IF(VALUE(E2495)&gt;0,3,IF(VALUE(D2495)&gt;0,2,1)))))))</f>
        <v>7</v>
      </c>
      <c r="O2495" s="22" t="s">
        <v>51</v>
      </c>
      <c r="P2495" s="1" t="s">
        <v>508</v>
      </c>
      <c r="Q2495" s="1"/>
      <c r="R2495" s="39"/>
      <c r="S2495" s="154" t="s">
        <v>158</v>
      </c>
      <c r="T2495" s="7" t="str">
        <f>Tabela813[[#This Row],[NR]]&amp;" - "&amp;Tabela813[[#This Row],[Especificação]]</f>
        <v>7.9.1.1.07.0.7.00 - Multas Aplicadas Pelos Tribunais de Contas - Dívida Ativa - Multas da Dívida Ativa - Intra OFSS</v>
      </c>
    </row>
    <row r="2496" spans="1:20" ht="30" x14ac:dyDescent="0.25">
      <c r="A2496" s="179"/>
      <c r="B2496" s="51"/>
      <c r="C2496" s="22" t="s">
        <v>1544</v>
      </c>
      <c r="D2496" s="22" t="s">
        <v>1549</v>
      </c>
      <c r="E2496" s="22" t="s">
        <v>1537</v>
      </c>
      <c r="F2496" s="22" t="s">
        <v>1537</v>
      </c>
      <c r="G2496" s="22" t="s">
        <v>1555</v>
      </c>
      <c r="H2496" s="22" t="s">
        <v>1540</v>
      </c>
      <c r="I2496" s="22" t="s">
        <v>1545</v>
      </c>
      <c r="J2496" s="22" t="s">
        <v>1543</v>
      </c>
      <c r="K2496" s="20" t="str">
        <f>IF(Tabela813[[#This Row],[C]]&lt;&gt;"",IF(Tabela813[[#This Row],[RED]]&lt;&gt;"",(Tabela813[[#This Row],[RED]] &amp; "."),"") &amp; CONCATENATE(Tabela813[[#This Row],[C]],".",Tabela813[[#This Row],[O]],".",Tabela813[[#This Row],[E]],".",Tabela813[[#This Row],[D1]],".",Tabela813[[#This Row],[D2]],".",Tabela813[[#This Row],[D3]],".",Tabela813[[#This Row],[T]],".",Tabela813[[#This Row],[D4]]),"")</f>
        <v>7.9.1.1.07.0.8.00</v>
      </c>
      <c r="L2496" s="23" t="s">
        <v>3975</v>
      </c>
      <c r="M2496" s="20" t="str">
        <f t="shared" si="48"/>
        <v>A</v>
      </c>
      <c r="N2496" s="20">
        <f>IF(VALUE(Tabela813[[#This Row],[RED]]) &gt; 0,1,0) + IF(VALUE(J2496)&gt;0,8,IF(VALUE(I2496)&gt;0,7,IF(VALUE(H2496)&gt;0,6,IF(VALUE(G2496)&gt;0,5,IF(VALUE(F2496)&gt;0,4,IF(VALUE(E2496)&gt;0,3,IF(VALUE(D2496)&gt;0,2,1)))))))</f>
        <v>7</v>
      </c>
      <c r="O2496" s="22" t="s">
        <v>51</v>
      </c>
      <c r="P2496" s="1" t="s">
        <v>508</v>
      </c>
      <c r="Q2496" s="1"/>
      <c r="R2496" s="39"/>
      <c r="S2496" s="154" t="s">
        <v>158</v>
      </c>
      <c r="T2496" s="7" t="str">
        <f>Tabela813[[#This Row],[NR]]&amp;" - "&amp;Tabela813[[#This Row],[Especificação]]</f>
        <v>7.9.1.1.07.0.8.00 - Multas Aplicadas Pelos Tribunais de Contas - Juros de Mora da Dívida Ativa - Intra OFSS</v>
      </c>
    </row>
    <row r="2497" spans="1:20" ht="30" x14ac:dyDescent="0.25">
      <c r="A2497" s="179"/>
      <c r="B2497" s="51"/>
      <c r="C2497" s="22" t="s">
        <v>1544</v>
      </c>
      <c r="D2497" s="22" t="s">
        <v>1549</v>
      </c>
      <c r="E2497" s="22" t="s">
        <v>1537</v>
      </c>
      <c r="F2497" s="22" t="s">
        <v>1537</v>
      </c>
      <c r="G2497" s="22" t="s">
        <v>1557</v>
      </c>
      <c r="H2497" s="22" t="s">
        <v>1540</v>
      </c>
      <c r="I2497" s="22" t="s">
        <v>1540</v>
      </c>
      <c r="J2497" s="22" t="s">
        <v>1543</v>
      </c>
      <c r="K2497" s="20" t="str">
        <f>IF(Tabela813[[#This Row],[C]]&lt;&gt;"",IF(Tabela813[[#This Row],[RED]]&lt;&gt;"",(Tabela813[[#This Row],[RED]] &amp; "."),"") &amp; CONCATENATE(Tabela813[[#This Row],[C]],".",Tabela813[[#This Row],[O]],".",Tabela813[[#This Row],[E]],".",Tabela813[[#This Row],[D1]],".",Tabela813[[#This Row],[D2]],".",Tabela813[[#This Row],[D3]],".",Tabela813[[#This Row],[T]],".",Tabela813[[#This Row],[D4]]),"")</f>
        <v>7.9.1.1.09.0.0.00</v>
      </c>
      <c r="L2497" s="23" t="s">
        <v>2736</v>
      </c>
      <c r="M2497" s="20" t="str">
        <f t="shared" si="48"/>
        <v>S</v>
      </c>
      <c r="N2497" s="20">
        <f>IF(VALUE(Tabela813[[#This Row],[RED]]) &gt; 0,1,0) + IF(VALUE(J2497)&gt;0,8,IF(VALUE(I2497)&gt;0,7,IF(VALUE(H2497)&gt;0,6,IF(VALUE(G2497)&gt;0,5,IF(VALUE(F2497)&gt;0,4,IF(VALUE(E2497)&gt;0,3,IF(VALUE(D2497)&gt;0,2,1)))))))</f>
        <v>5</v>
      </c>
      <c r="O2497" s="22" t="s">
        <v>51</v>
      </c>
      <c r="P2497" s="1" t="s">
        <v>512</v>
      </c>
      <c r="Q2497" s="1"/>
      <c r="R2497" s="39"/>
      <c r="S2497" s="154" t="s">
        <v>158</v>
      </c>
      <c r="T2497" s="7" t="str">
        <f>Tabela813[[#This Row],[NR]]&amp;" - "&amp;Tabela813[[#This Row],[Especificação]]</f>
        <v>7.9.1.1.09.0.0.00 - Multas e Juros Previstos em Contratos - Intra OFSS</v>
      </c>
    </row>
    <row r="2498" spans="1:20" ht="30" x14ac:dyDescent="0.25">
      <c r="A2498" s="179"/>
      <c r="B2498" s="51"/>
      <c r="C2498" s="22" t="s">
        <v>1544</v>
      </c>
      <c r="D2498" s="22" t="s">
        <v>1549</v>
      </c>
      <c r="E2498" s="22" t="s">
        <v>1537</v>
      </c>
      <c r="F2498" s="22" t="s">
        <v>1537</v>
      </c>
      <c r="G2498" s="22" t="s">
        <v>1557</v>
      </c>
      <c r="H2498" s="22" t="s">
        <v>1540</v>
      </c>
      <c r="I2498" s="22" t="s">
        <v>1537</v>
      </c>
      <c r="J2498" s="22" t="s">
        <v>1543</v>
      </c>
      <c r="K2498" s="20" t="str">
        <f>IF(Tabela813[[#This Row],[C]]&lt;&gt;"",IF(Tabela813[[#This Row],[RED]]&lt;&gt;"",(Tabela813[[#This Row],[RED]] &amp; "."),"") &amp; CONCATENATE(Tabela813[[#This Row],[C]],".",Tabela813[[#This Row],[O]],".",Tabela813[[#This Row],[E]],".",Tabela813[[#This Row],[D1]],".",Tabela813[[#This Row],[D2]],".",Tabela813[[#This Row],[D3]],".",Tabela813[[#This Row],[T]],".",Tabela813[[#This Row],[D4]]),"")</f>
        <v>7.9.1.1.09.0.1.00</v>
      </c>
      <c r="L2498" s="23" t="s">
        <v>2737</v>
      </c>
      <c r="M2498" s="20" t="str">
        <f t="shared" si="48"/>
        <v>A</v>
      </c>
      <c r="N2498" s="20">
        <f>IF(VALUE(Tabela813[[#This Row],[RED]]) &gt; 0,1,0) + IF(VALUE(J2498)&gt;0,8,IF(VALUE(I2498)&gt;0,7,IF(VALUE(H2498)&gt;0,6,IF(VALUE(G2498)&gt;0,5,IF(VALUE(F2498)&gt;0,4,IF(VALUE(E2498)&gt;0,3,IF(VALUE(D2498)&gt;0,2,1)))))))</f>
        <v>7</v>
      </c>
      <c r="O2498" s="22" t="s">
        <v>51</v>
      </c>
      <c r="P2498" s="1" t="s">
        <v>512</v>
      </c>
      <c r="Q2498" s="1"/>
      <c r="R2498" s="39"/>
      <c r="S2498" s="154" t="s">
        <v>158</v>
      </c>
      <c r="T2498" s="7" t="str">
        <f>Tabela813[[#This Row],[NR]]&amp;" - "&amp;Tabela813[[#This Row],[Especificação]]</f>
        <v>7.9.1.1.09.0.1.00 - Multas e Juros Previstos em Contratos - Principal - Intra OFSS</v>
      </c>
    </row>
    <row r="2499" spans="1:20" ht="30" x14ac:dyDescent="0.25">
      <c r="A2499" s="179"/>
      <c r="B2499" s="51"/>
      <c r="C2499" s="22" t="s">
        <v>1544</v>
      </c>
      <c r="D2499" s="22" t="s">
        <v>1549</v>
      </c>
      <c r="E2499" s="22" t="s">
        <v>1537</v>
      </c>
      <c r="F2499" s="22" t="s">
        <v>1537</v>
      </c>
      <c r="G2499" s="22" t="s">
        <v>1557</v>
      </c>
      <c r="H2499" s="22" t="s">
        <v>1540</v>
      </c>
      <c r="I2499" s="22" t="s">
        <v>1546</v>
      </c>
      <c r="J2499" s="22" t="s">
        <v>1543</v>
      </c>
      <c r="K2499" s="20" t="str">
        <f>IF(Tabela813[[#This Row],[C]]&lt;&gt;"",IF(Tabela813[[#This Row],[RED]]&lt;&gt;"",(Tabela813[[#This Row],[RED]] &amp; "."),"") &amp; CONCATENATE(Tabela813[[#This Row],[C]],".",Tabela813[[#This Row],[O]],".",Tabela813[[#This Row],[E]],".",Tabela813[[#This Row],[D1]],".",Tabela813[[#This Row],[D2]],".",Tabela813[[#This Row],[D3]],".",Tabela813[[#This Row],[T]],".",Tabela813[[#This Row],[D4]]),"")</f>
        <v>7.9.1.1.09.0.2.00</v>
      </c>
      <c r="L2499" s="23" t="s">
        <v>2738</v>
      </c>
      <c r="M2499" s="20" t="str">
        <f t="shared" si="48"/>
        <v>A</v>
      </c>
      <c r="N2499" s="20">
        <f>IF(VALUE(Tabela813[[#This Row],[RED]]) &gt; 0,1,0) + IF(VALUE(J2499)&gt;0,8,IF(VALUE(I2499)&gt;0,7,IF(VALUE(H2499)&gt;0,6,IF(VALUE(G2499)&gt;0,5,IF(VALUE(F2499)&gt;0,4,IF(VALUE(E2499)&gt;0,3,IF(VALUE(D2499)&gt;0,2,1)))))))</f>
        <v>7</v>
      </c>
      <c r="O2499" s="22" t="s">
        <v>51</v>
      </c>
      <c r="P2499" s="1" t="s">
        <v>512</v>
      </c>
      <c r="Q2499" s="1"/>
      <c r="R2499" s="39"/>
      <c r="S2499" s="154" t="s">
        <v>158</v>
      </c>
      <c r="T2499" s="7" t="str">
        <f>Tabela813[[#This Row],[NR]]&amp;" - "&amp;Tabela813[[#This Row],[Especificação]]</f>
        <v>7.9.1.1.09.0.2.00 - Multas e Juros Previstos em Contratos - Multas e Juros de Mora - Intra OFSS</v>
      </c>
    </row>
    <row r="2500" spans="1:20" ht="30" x14ac:dyDescent="0.25">
      <c r="A2500" s="179"/>
      <c r="B2500" s="51"/>
      <c r="C2500" s="22" t="s">
        <v>1544</v>
      </c>
      <c r="D2500" s="22" t="s">
        <v>1549</v>
      </c>
      <c r="E2500" s="22" t="s">
        <v>1537</v>
      </c>
      <c r="F2500" s="22" t="s">
        <v>1537</v>
      </c>
      <c r="G2500" s="22" t="s">
        <v>1557</v>
      </c>
      <c r="H2500" s="22" t="s">
        <v>1540</v>
      </c>
      <c r="I2500" s="22" t="s">
        <v>1538</v>
      </c>
      <c r="J2500" s="22" t="s">
        <v>1543</v>
      </c>
      <c r="K2500" s="20" t="str">
        <f>IF(Tabela813[[#This Row],[C]]&lt;&gt;"",IF(Tabela813[[#This Row],[RED]]&lt;&gt;"",(Tabela813[[#This Row],[RED]] &amp; "."),"") &amp; CONCATENATE(Tabela813[[#This Row],[C]],".",Tabela813[[#This Row],[O]],".",Tabela813[[#This Row],[E]],".",Tabela813[[#This Row],[D1]],".",Tabela813[[#This Row],[D2]],".",Tabela813[[#This Row],[D3]],".",Tabela813[[#This Row],[T]],".",Tabela813[[#This Row],[D4]]),"")</f>
        <v>7.9.1.1.09.0.3.00</v>
      </c>
      <c r="L2500" s="23" t="s">
        <v>2739</v>
      </c>
      <c r="M2500" s="20" t="str">
        <f t="shared" si="48"/>
        <v>A</v>
      </c>
      <c r="N2500" s="20">
        <f>IF(VALUE(Tabela813[[#This Row],[RED]]) &gt; 0,1,0) + IF(VALUE(J2500)&gt;0,8,IF(VALUE(I2500)&gt;0,7,IF(VALUE(H2500)&gt;0,6,IF(VALUE(G2500)&gt;0,5,IF(VALUE(F2500)&gt;0,4,IF(VALUE(E2500)&gt;0,3,IF(VALUE(D2500)&gt;0,2,1)))))))</f>
        <v>7</v>
      </c>
      <c r="O2500" s="22" t="s">
        <v>51</v>
      </c>
      <c r="P2500" s="1" t="s">
        <v>512</v>
      </c>
      <c r="Q2500" s="1"/>
      <c r="R2500" s="39"/>
      <c r="S2500" s="154" t="s">
        <v>158</v>
      </c>
      <c r="T2500" s="7" t="str">
        <f>Tabela813[[#This Row],[NR]]&amp;" - "&amp;Tabela813[[#This Row],[Especificação]]</f>
        <v>7.9.1.1.09.0.3.00 - Multas e Juros Previstos em Contratos - Dívida Ativa - Intra OFSS</v>
      </c>
    </row>
    <row r="2501" spans="1:20" ht="30" x14ac:dyDescent="0.25">
      <c r="A2501" s="179"/>
      <c r="B2501" s="51"/>
      <c r="C2501" s="22" t="s">
        <v>1544</v>
      </c>
      <c r="D2501" s="22" t="s">
        <v>1549</v>
      </c>
      <c r="E2501" s="22" t="s">
        <v>1537</v>
      </c>
      <c r="F2501" s="22" t="s">
        <v>1537</v>
      </c>
      <c r="G2501" s="22" t="s">
        <v>1557</v>
      </c>
      <c r="H2501" s="22" t="s">
        <v>1540</v>
      </c>
      <c r="I2501" s="22" t="s">
        <v>1547</v>
      </c>
      <c r="J2501" s="22" t="s">
        <v>1543</v>
      </c>
      <c r="K2501" s="20" t="str">
        <f>IF(Tabela813[[#This Row],[C]]&lt;&gt;"",IF(Tabela813[[#This Row],[RED]]&lt;&gt;"",(Tabela813[[#This Row],[RED]] &amp; "."),"") &amp; CONCATENATE(Tabela813[[#This Row],[C]],".",Tabela813[[#This Row],[O]],".",Tabela813[[#This Row],[E]],".",Tabela813[[#This Row],[D1]],".",Tabela813[[#This Row],[D2]],".",Tabela813[[#This Row],[D3]],".",Tabela813[[#This Row],[T]],".",Tabela813[[#This Row],[D4]]),"")</f>
        <v>7.9.1.1.09.0.4.00</v>
      </c>
      <c r="L2501" s="23" t="s">
        <v>2740</v>
      </c>
      <c r="M2501" s="20" t="str">
        <f t="shared" si="48"/>
        <v>A</v>
      </c>
      <c r="N2501" s="20">
        <f>IF(VALUE(Tabela813[[#This Row],[RED]]) &gt; 0,1,0) + IF(VALUE(J2501)&gt;0,8,IF(VALUE(I2501)&gt;0,7,IF(VALUE(H2501)&gt;0,6,IF(VALUE(G2501)&gt;0,5,IF(VALUE(F2501)&gt;0,4,IF(VALUE(E2501)&gt;0,3,IF(VALUE(D2501)&gt;0,2,1)))))))</f>
        <v>7</v>
      </c>
      <c r="O2501" s="22" t="s">
        <v>51</v>
      </c>
      <c r="P2501" s="1" t="s">
        <v>512</v>
      </c>
      <c r="Q2501" s="1"/>
      <c r="R2501" s="39"/>
      <c r="S2501" s="154" t="s">
        <v>158</v>
      </c>
      <c r="T2501" s="7" t="str">
        <f>Tabela813[[#This Row],[NR]]&amp;" - "&amp;Tabela813[[#This Row],[Especificação]]</f>
        <v>7.9.1.1.09.0.4.00 - Multas e Juros Previstos em Contratos - Dívida Ativa - Multas e Juros de Mora da Dívida Ativa - Intra OFSS</v>
      </c>
    </row>
    <row r="2502" spans="1:20" ht="30" x14ac:dyDescent="0.25">
      <c r="A2502" s="179"/>
      <c r="B2502" s="51"/>
      <c r="C2502" s="22" t="s">
        <v>1544</v>
      </c>
      <c r="D2502" s="22" t="s">
        <v>1549</v>
      </c>
      <c r="E2502" s="22" t="s">
        <v>1537</v>
      </c>
      <c r="F2502" s="22" t="s">
        <v>1537</v>
      </c>
      <c r="G2502" s="22" t="s">
        <v>1557</v>
      </c>
      <c r="H2502" s="22" t="s">
        <v>1540</v>
      </c>
      <c r="I2502" s="22" t="s">
        <v>1548</v>
      </c>
      <c r="J2502" s="22" t="s">
        <v>1543</v>
      </c>
      <c r="K2502" s="20" t="str">
        <f>IF(Tabela813[[#This Row],[C]]&lt;&gt;"",IF(Tabela813[[#This Row],[RED]]&lt;&gt;"",(Tabela813[[#This Row],[RED]] &amp; "."),"") &amp; CONCATENATE(Tabela813[[#This Row],[C]],".",Tabela813[[#This Row],[O]],".",Tabela813[[#This Row],[E]],".",Tabela813[[#This Row],[D1]],".",Tabela813[[#This Row],[D2]],".",Tabela813[[#This Row],[D3]],".",Tabela813[[#This Row],[T]],".",Tabela813[[#This Row],[D4]]),"")</f>
        <v>7.9.1.1.09.0.5.00</v>
      </c>
      <c r="L2502" s="23" t="s">
        <v>2741</v>
      </c>
      <c r="M2502" s="20" t="str">
        <f t="shared" si="48"/>
        <v>A</v>
      </c>
      <c r="N2502" s="20">
        <f>IF(VALUE(Tabela813[[#This Row],[RED]]) &gt; 0,1,0) + IF(VALUE(J2502)&gt;0,8,IF(VALUE(I2502)&gt;0,7,IF(VALUE(H2502)&gt;0,6,IF(VALUE(G2502)&gt;0,5,IF(VALUE(F2502)&gt;0,4,IF(VALUE(E2502)&gt;0,3,IF(VALUE(D2502)&gt;0,2,1)))))))</f>
        <v>7</v>
      </c>
      <c r="O2502" s="22" t="s">
        <v>51</v>
      </c>
      <c r="P2502" s="1" t="s">
        <v>512</v>
      </c>
      <c r="Q2502" s="1"/>
      <c r="R2502" s="39"/>
      <c r="S2502" s="154" t="s">
        <v>158</v>
      </c>
      <c r="T2502" s="7" t="str">
        <f>Tabela813[[#This Row],[NR]]&amp;" - "&amp;Tabela813[[#This Row],[Especificação]]</f>
        <v>7.9.1.1.09.0.5.00 - Multas e Juros Previstos em Contratos - Multas - Intra OFSS</v>
      </c>
    </row>
    <row r="2503" spans="1:20" ht="30" x14ac:dyDescent="0.25">
      <c r="A2503" s="179"/>
      <c r="B2503" s="51"/>
      <c r="C2503" s="22" t="s">
        <v>1544</v>
      </c>
      <c r="D2503" s="22" t="s">
        <v>1549</v>
      </c>
      <c r="E2503" s="22" t="s">
        <v>1537</v>
      </c>
      <c r="F2503" s="22" t="s">
        <v>1537</v>
      </c>
      <c r="G2503" s="22" t="s">
        <v>1557</v>
      </c>
      <c r="H2503" s="22" t="s">
        <v>1540</v>
      </c>
      <c r="I2503" s="22" t="s">
        <v>1542</v>
      </c>
      <c r="J2503" s="22" t="s">
        <v>1543</v>
      </c>
      <c r="K2503" s="20" t="str">
        <f>IF(Tabela813[[#This Row],[C]]&lt;&gt;"",IF(Tabela813[[#This Row],[RED]]&lt;&gt;"",(Tabela813[[#This Row],[RED]] &amp; "."),"") &amp; CONCATENATE(Tabela813[[#This Row],[C]],".",Tabela813[[#This Row],[O]],".",Tabela813[[#This Row],[E]],".",Tabela813[[#This Row],[D1]],".",Tabela813[[#This Row],[D2]],".",Tabela813[[#This Row],[D3]],".",Tabela813[[#This Row],[T]],".",Tabela813[[#This Row],[D4]]),"")</f>
        <v>7.9.1.1.09.0.6.00</v>
      </c>
      <c r="L2503" s="23" t="s">
        <v>2742</v>
      </c>
      <c r="M2503" s="20" t="str">
        <f t="shared" ref="M2503:M2568" si="49">IF(N2503 &lt; N2504,"S","A")</f>
        <v>A</v>
      </c>
      <c r="N2503" s="20">
        <f>IF(VALUE(Tabela813[[#This Row],[RED]]) &gt; 0,1,0) + IF(VALUE(J2503)&gt;0,8,IF(VALUE(I2503)&gt;0,7,IF(VALUE(H2503)&gt;0,6,IF(VALUE(G2503)&gt;0,5,IF(VALUE(F2503)&gt;0,4,IF(VALUE(E2503)&gt;0,3,IF(VALUE(D2503)&gt;0,2,1)))))))</f>
        <v>7</v>
      </c>
      <c r="O2503" s="22" t="s">
        <v>51</v>
      </c>
      <c r="P2503" s="1" t="s">
        <v>512</v>
      </c>
      <c r="Q2503" s="1"/>
      <c r="R2503" s="39"/>
      <c r="S2503" s="154" t="s">
        <v>158</v>
      </c>
      <c r="T2503" s="7" t="str">
        <f>Tabela813[[#This Row],[NR]]&amp;" - "&amp;Tabela813[[#This Row],[Especificação]]</f>
        <v>7.9.1.1.09.0.6.00 - Multas e Juros Previstos em Contratos - Juros de Mora - Intra OFSS</v>
      </c>
    </row>
    <row r="2504" spans="1:20" ht="30" x14ac:dyDescent="0.25">
      <c r="A2504" s="179"/>
      <c r="B2504" s="51"/>
      <c r="C2504" s="22" t="s">
        <v>1544</v>
      </c>
      <c r="D2504" s="22" t="s">
        <v>1549</v>
      </c>
      <c r="E2504" s="22" t="s">
        <v>1537</v>
      </c>
      <c r="F2504" s="22" t="s">
        <v>1537</v>
      </c>
      <c r="G2504" s="22" t="s">
        <v>1557</v>
      </c>
      <c r="H2504" s="22" t="s">
        <v>1540</v>
      </c>
      <c r="I2504" s="22" t="s">
        <v>1544</v>
      </c>
      <c r="J2504" s="22" t="s">
        <v>1543</v>
      </c>
      <c r="K2504" s="20" t="str">
        <f>IF(Tabela813[[#This Row],[C]]&lt;&gt;"",IF(Tabela813[[#This Row],[RED]]&lt;&gt;"",(Tabela813[[#This Row],[RED]] &amp; "."),"") &amp; CONCATENATE(Tabela813[[#This Row],[C]],".",Tabela813[[#This Row],[O]],".",Tabela813[[#This Row],[E]],".",Tabela813[[#This Row],[D1]],".",Tabela813[[#This Row],[D2]],".",Tabela813[[#This Row],[D3]],".",Tabela813[[#This Row],[T]],".",Tabela813[[#This Row],[D4]]),"")</f>
        <v>7.9.1.1.09.0.7.00</v>
      </c>
      <c r="L2504" s="23" t="s">
        <v>2743</v>
      </c>
      <c r="M2504" s="20" t="str">
        <f t="shared" si="49"/>
        <v>A</v>
      </c>
      <c r="N2504" s="20">
        <f>IF(VALUE(Tabela813[[#This Row],[RED]]) &gt; 0,1,0) + IF(VALUE(J2504)&gt;0,8,IF(VALUE(I2504)&gt;0,7,IF(VALUE(H2504)&gt;0,6,IF(VALUE(G2504)&gt;0,5,IF(VALUE(F2504)&gt;0,4,IF(VALUE(E2504)&gt;0,3,IF(VALUE(D2504)&gt;0,2,1)))))))</f>
        <v>7</v>
      </c>
      <c r="O2504" s="22" t="s">
        <v>51</v>
      </c>
      <c r="P2504" s="1" t="s">
        <v>512</v>
      </c>
      <c r="Q2504" s="1"/>
      <c r="R2504" s="39"/>
      <c r="S2504" s="154" t="s">
        <v>158</v>
      </c>
      <c r="T2504" s="7" t="str">
        <f>Tabela813[[#This Row],[NR]]&amp;" - "&amp;Tabela813[[#This Row],[Especificação]]</f>
        <v>7.9.1.1.09.0.7.00 - Multas e Juros Previstos em Contratos - Dívida Ativa - Multas da Dívida Ativa - Intra OFSS</v>
      </c>
    </row>
    <row r="2505" spans="1:20" ht="30" x14ac:dyDescent="0.25">
      <c r="A2505" s="179"/>
      <c r="B2505" s="51"/>
      <c r="C2505" s="22" t="s">
        <v>1544</v>
      </c>
      <c r="D2505" s="22" t="s">
        <v>1549</v>
      </c>
      <c r="E2505" s="22" t="s">
        <v>1537</v>
      </c>
      <c r="F2505" s="22" t="s">
        <v>1537</v>
      </c>
      <c r="G2505" s="22" t="s">
        <v>1557</v>
      </c>
      <c r="H2505" s="22" t="s">
        <v>1540</v>
      </c>
      <c r="I2505" s="22" t="s">
        <v>1545</v>
      </c>
      <c r="J2505" s="22" t="s">
        <v>1543</v>
      </c>
      <c r="K2505" s="20" t="str">
        <f>IF(Tabela813[[#This Row],[C]]&lt;&gt;"",IF(Tabela813[[#This Row],[RED]]&lt;&gt;"",(Tabela813[[#This Row],[RED]] &amp; "."),"") &amp; CONCATENATE(Tabela813[[#This Row],[C]],".",Tabela813[[#This Row],[O]],".",Tabela813[[#This Row],[E]],".",Tabela813[[#This Row],[D1]],".",Tabela813[[#This Row],[D2]],".",Tabela813[[#This Row],[D3]],".",Tabela813[[#This Row],[T]],".",Tabela813[[#This Row],[D4]]),"")</f>
        <v>7.9.1.1.09.0.8.00</v>
      </c>
      <c r="L2505" s="23" t="s">
        <v>2744</v>
      </c>
      <c r="M2505" s="20" t="str">
        <f t="shared" si="49"/>
        <v>A</v>
      </c>
      <c r="N2505" s="20">
        <f>IF(VALUE(Tabela813[[#This Row],[RED]]) &gt; 0,1,0) + IF(VALUE(J2505)&gt;0,8,IF(VALUE(I2505)&gt;0,7,IF(VALUE(H2505)&gt;0,6,IF(VALUE(G2505)&gt;0,5,IF(VALUE(F2505)&gt;0,4,IF(VALUE(E2505)&gt;0,3,IF(VALUE(D2505)&gt;0,2,1)))))))</f>
        <v>7</v>
      </c>
      <c r="O2505" s="22" t="s">
        <v>51</v>
      </c>
      <c r="P2505" s="1" t="s">
        <v>512</v>
      </c>
      <c r="Q2505" s="1"/>
      <c r="R2505" s="39"/>
      <c r="S2505" s="154" t="s">
        <v>158</v>
      </c>
      <c r="T2505" s="7" t="str">
        <f>Tabela813[[#This Row],[NR]]&amp;" - "&amp;Tabela813[[#This Row],[Especificação]]</f>
        <v>7.9.1.1.09.0.8.00 - Multas e Juros Previstos em Contratos - Juros de Mora da Dívida Ativa - Intra OFSS</v>
      </c>
    </row>
    <row r="2506" spans="1:20" x14ac:dyDescent="0.25">
      <c r="A2506" s="179"/>
      <c r="B2506" s="51"/>
      <c r="C2506" s="22" t="s">
        <v>1544</v>
      </c>
      <c r="D2506" s="22" t="s">
        <v>1549</v>
      </c>
      <c r="E2506" s="22" t="s">
        <v>1546</v>
      </c>
      <c r="F2506" s="22" t="s">
        <v>1540</v>
      </c>
      <c r="G2506" s="22" t="s">
        <v>1543</v>
      </c>
      <c r="H2506" s="22" t="s">
        <v>1540</v>
      </c>
      <c r="I2506" s="22" t="s">
        <v>1540</v>
      </c>
      <c r="J2506" s="22" t="s">
        <v>1543</v>
      </c>
      <c r="K2506" s="20" t="str">
        <f>IF(Tabela813[[#This Row],[C]]&lt;&gt;"",IF(Tabela813[[#This Row],[RED]]&lt;&gt;"",(Tabela813[[#This Row],[RED]] &amp; "."),"") &amp; CONCATENATE(Tabela813[[#This Row],[C]],".",Tabela813[[#This Row],[O]],".",Tabela813[[#This Row],[E]],".",Tabela813[[#This Row],[D1]],".",Tabela813[[#This Row],[D2]],".",Tabela813[[#This Row],[D3]],".",Tabela813[[#This Row],[T]],".",Tabela813[[#This Row],[D4]]),"")</f>
        <v>7.9.2.0.00.0.0.00</v>
      </c>
      <c r="L2506" s="23" t="s">
        <v>2745</v>
      </c>
      <c r="M2506" s="20" t="str">
        <f t="shared" si="49"/>
        <v>S</v>
      </c>
      <c r="N2506" s="20">
        <f>IF(VALUE(Tabela813[[#This Row],[RED]]) &gt; 0,1,0) + IF(VALUE(J2506)&gt;0,8,IF(VALUE(I2506)&gt;0,7,IF(VALUE(H2506)&gt;0,6,IF(VALUE(G2506)&gt;0,5,IF(VALUE(F2506)&gt;0,4,IF(VALUE(E2506)&gt;0,3,IF(VALUE(D2506)&gt;0,2,1)))))))</f>
        <v>3</v>
      </c>
      <c r="O2506" s="22" t="s">
        <v>45</v>
      </c>
      <c r="P2506" s="1" t="s">
        <v>522</v>
      </c>
      <c r="Q2506" s="1"/>
      <c r="R2506" s="39"/>
      <c r="S2506" s="154" t="s">
        <v>158</v>
      </c>
      <c r="T2506" s="7" t="str">
        <f>Tabela813[[#This Row],[NR]]&amp;" - "&amp;Tabela813[[#This Row],[Especificação]]</f>
        <v>7.9.2.0.00.0.0.00 - Indenizações, Restituições e Ressarcimentos - Intra OFSS</v>
      </c>
    </row>
    <row r="2507" spans="1:20" x14ac:dyDescent="0.25">
      <c r="A2507" s="179"/>
      <c r="B2507" s="51"/>
      <c r="C2507" s="22" t="s">
        <v>1544</v>
      </c>
      <c r="D2507" s="22" t="s">
        <v>1549</v>
      </c>
      <c r="E2507" s="22" t="s">
        <v>1546</v>
      </c>
      <c r="F2507" s="22" t="s">
        <v>1537</v>
      </c>
      <c r="G2507" s="22" t="s">
        <v>1543</v>
      </c>
      <c r="H2507" s="22" t="s">
        <v>1540</v>
      </c>
      <c r="I2507" s="22" t="s">
        <v>1540</v>
      </c>
      <c r="J2507" s="22" t="s">
        <v>1543</v>
      </c>
      <c r="K2507" s="20" t="str">
        <f>IF(Tabela813[[#This Row],[C]]&lt;&gt;"",IF(Tabela813[[#This Row],[RED]]&lt;&gt;"",(Tabela813[[#This Row],[RED]] &amp; "."),"") &amp; CONCATENATE(Tabela813[[#This Row],[C]],".",Tabela813[[#This Row],[O]],".",Tabela813[[#This Row],[E]],".",Tabela813[[#This Row],[D1]],".",Tabela813[[#This Row],[D2]],".",Tabela813[[#This Row],[D3]],".",Tabela813[[#This Row],[T]],".",Tabela813[[#This Row],[D4]]),"")</f>
        <v>7.9.2.1.00.0.0.00</v>
      </c>
      <c r="L2507" s="23" t="s">
        <v>2746</v>
      </c>
      <c r="M2507" s="20" t="str">
        <f t="shared" si="49"/>
        <v>S</v>
      </c>
      <c r="N2507" s="20">
        <f>IF(VALUE(Tabela813[[#This Row],[RED]]) &gt; 0,1,0) + IF(VALUE(J2507)&gt;0,8,IF(VALUE(I2507)&gt;0,7,IF(VALUE(H2507)&gt;0,6,IF(VALUE(G2507)&gt;0,5,IF(VALUE(F2507)&gt;0,4,IF(VALUE(E2507)&gt;0,3,IF(VALUE(D2507)&gt;0,2,1)))))))</f>
        <v>4</v>
      </c>
      <c r="O2507" s="22" t="s">
        <v>45</v>
      </c>
      <c r="P2507" s="1" t="s">
        <v>524</v>
      </c>
      <c r="Q2507" s="1"/>
      <c r="R2507" s="39"/>
      <c r="S2507" s="154" t="s">
        <v>158</v>
      </c>
      <c r="T2507" s="7" t="str">
        <f>Tabela813[[#This Row],[NR]]&amp;" - "&amp;Tabela813[[#This Row],[Especificação]]</f>
        <v>7.9.2.1.00.0.0.00 - Indenizações - Intra OFSS</v>
      </c>
    </row>
    <row r="2508" spans="1:20" ht="30" x14ac:dyDescent="0.25">
      <c r="A2508" s="179"/>
      <c r="B2508" s="51"/>
      <c r="C2508" s="22" t="s">
        <v>1544</v>
      </c>
      <c r="D2508" s="22" t="s">
        <v>1549</v>
      </c>
      <c r="E2508" s="22" t="s">
        <v>1546</v>
      </c>
      <c r="F2508" s="22" t="s">
        <v>1537</v>
      </c>
      <c r="G2508" s="22" t="s">
        <v>1539</v>
      </c>
      <c r="H2508" s="22" t="s">
        <v>1540</v>
      </c>
      <c r="I2508" s="22" t="s">
        <v>1540</v>
      </c>
      <c r="J2508" s="22" t="s">
        <v>1543</v>
      </c>
      <c r="K2508" s="20" t="str">
        <f>IF(Tabela813[[#This Row],[C]]&lt;&gt;"",IF(Tabela813[[#This Row],[RED]]&lt;&gt;"",(Tabela813[[#This Row],[RED]] &amp; "."),"") &amp; CONCATENATE(Tabela813[[#This Row],[C]],".",Tabela813[[#This Row],[O]],".",Tabela813[[#This Row],[E]],".",Tabela813[[#This Row],[D1]],".",Tabela813[[#This Row],[D2]],".",Tabela813[[#This Row],[D3]],".",Tabela813[[#This Row],[T]],".",Tabela813[[#This Row],[D4]]),"")</f>
        <v>7.9.2.1.01.0.0.00</v>
      </c>
      <c r="L2508" s="23" t="s">
        <v>6357</v>
      </c>
      <c r="M2508" s="20" t="str">
        <f t="shared" si="49"/>
        <v>S</v>
      </c>
      <c r="N2508" s="20">
        <f>IF(VALUE(Tabela813[[#This Row],[RED]]) &gt; 0,1,0) + IF(VALUE(J2508)&gt;0,8,IF(VALUE(I2508)&gt;0,7,IF(VALUE(H2508)&gt;0,6,IF(VALUE(G2508)&gt;0,5,IF(VALUE(F2508)&gt;0,4,IF(VALUE(E2508)&gt;0,3,IF(VALUE(D2508)&gt;0,2,1)))))))</f>
        <v>5</v>
      </c>
      <c r="O2508" s="22" t="s">
        <v>51</v>
      </c>
      <c r="P2508" s="1" t="s">
        <v>525</v>
      </c>
      <c r="Q2508" s="1"/>
      <c r="R2508" s="39"/>
      <c r="S2508" s="154" t="s">
        <v>158</v>
      </c>
      <c r="T2508" s="7" t="str">
        <f>Tabela813[[#This Row],[NR]]&amp;" - "&amp;Tabela813[[#This Row],[Especificação]]</f>
        <v>7.9.2.1.01.0.0.00 - Indenizações por Danos Causados ao Patrimônio Público - Intra OFSS</v>
      </c>
    </row>
    <row r="2509" spans="1:20" ht="30" x14ac:dyDescent="0.25">
      <c r="A2509" s="179"/>
      <c r="B2509" s="51"/>
      <c r="C2509" s="22" t="s">
        <v>1544</v>
      </c>
      <c r="D2509" s="22" t="s">
        <v>1549</v>
      </c>
      <c r="E2509" s="22" t="s">
        <v>1546</v>
      </c>
      <c r="F2509" s="22" t="s">
        <v>1537</v>
      </c>
      <c r="G2509" s="22" t="s">
        <v>1539</v>
      </c>
      <c r="H2509" s="22" t="s">
        <v>1540</v>
      </c>
      <c r="I2509" s="22" t="s">
        <v>1537</v>
      </c>
      <c r="J2509" s="22" t="s">
        <v>1543</v>
      </c>
      <c r="K2509" s="20" t="str">
        <f>IF(Tabela813[[#This Row],[C]]&lt;&gt;"",IF(Tabela813[[#This Row],[RED]]&lt;&gt;"",(Tabela813[[#This Row],[RED]] &amp; "."),"") &amp; CONCATENATE(Tabela813[[#This Row],[C]],".",Tabela813[[#This Row],[O]],".",Tabela813[[#This Row],[E]],".",Tabela813[[#This Row],[D1]],".",Tabela813[[#This Row],[D2]],".",Tabela813[[#This Row],[D3]],".",Tabela813[[#This Row],[T]],".",Tabela813[[#This Row],[D4]]),"")</f>
        <v>7.9.2.1.01.0.1.00</v>
      </c>
      <c r="L2509" s="23" t="s">
        <v>6358</v>
      </c>
      <c r="M2509" s="20" t="str">
        <f t="shared" si="49"/>
        <v>A</v>
      </c>
      <c r="N2509" s="20">
        <f>IF(VALUE(Tabela813[[#This Row],[RED]]) &gt; 0,1,0) + IF(VALUE(J2509)&gt;0,8,IF(VALUE(I2509)&gt;0,7,IF(VALUE(H2509)&gt;0,6,IF(VALUE(G2509)&gt;0,5,IF(VALUE(F2509)&gt;0,4,IF(VALUE(E2509)&gt;0,3,IF(VALUE(D2509)&gt;0,2,1)))))))</f>
        <v>7</v>
      </c>
      <c r="O2509" s="22" t="s">
        <v>51</v>
      </c>
      <c r="P2509" s="1" t="s">
        <v>525</v>
      </c>
      <c r="Q2509" s="1"/>
      <c r="R2509" s="39"/>
      <c r="S2509" s="154" t="s">
        <v>158</v>
      </c>
      <c r="T2509" s="7" t="str">
        <f>Tabela813[[#This Row],[NR]]&amp;" - "&amp;Tabela813[[#This Row],[Especificação]]</f>
        <v>7.9.2.1.01.0.1.00 - Indenizações por Danos Causados ao Patrimônio Público - Principal - Intra OFSS</v>
      </c>
    </row>
    <row r="2510" spans="1:20" ht="30" x14ac:dyDescent="0.25">
      <c r="A2510" s="179"/>
      <c r="B2510" s="51"/>
      <c r="C2510" s="22" t="s">
        <v>1544</v>
      </c>
      <c r="D2510" s="22" t="s">
        <v>1549</v>
      </c>
      <c r="E2510" s="22" t="s">
        <v>1546</v>
      </c>
      <c r="F2510" s="22" t="s">
        <v>1537</v>
      </c>
      <c r="G2510" s="22" t="s">
        <v>1553</v>
      </c>
      <c r="H2510" s="22" t="s">
        <v>1540</v>
      </c>
      <c r="I2510" s="22" t="s">
        <v>1540</v>
      </c>
      <c r="J2510" s="22" t="s">
        <v>1543</v>
      </c>
      <c r="K2510" s="20" t="str">
        <f>IF(Tabela813[[#This Row],[C]]&lt;&gt;"",IF(Tabela813[[#This Row],[RED]]&lt;&gt;"",(Tabela813[[#This Row],[RED]] &amp; "."),"") &amp; CONCATENATE(Tabela813[[#This Row],[C]],".",Tabela813[[#This Row],[O]],".",Tabela813[[#This Row],[E]],".",Tabela813[[#This Row],[D1]],".",Tabela813[[#This Row],[D2]],".",Tabela813[[#This Row],[D3]],".",Tabela813[[#This Row],[T]],".",Tabela813[[#This Row],[D4]]),"")</f>
        <v>7.9.2.1.99.0.0.00</v>
      </c>
      <c r="L2510" s="23" t="s">
        <v>2747</v>
      </c>
      <c r="M2510" s="20" t="str">
        <f t="shared" si="49"/>
        <v>S</v>
      </c>
      <c r="N2510" s="20">
        <f>IF(VALUE(Tabela813[[#This Row],[RED]]) &gt; 0,1,0) + IF(VALUE(J2510)&gt;0,8,IF(VALUE(I2510)&gt;0,7,IF(VALUE(H2510)&gt;0,6,IF(VALUE(G2510)&gt;0,5,IF(VALUE(F2510)&gt;0,4,IF(VALUE(E2510)&gt;0,3,IF(VALUE(D2510)&gt;0,2,1)))))))</f>
        <v>5</v>
      </c>
      <c r="O2510" s="22" t="s">
        <v>51</v>
      </c>
      <c r="P2510" s="1" t="s">
        <v>529</v>
      </c>
      <c r="Q2510" s="1"/>
      <c r="R2510" s="39"/>
      <c r="S2510" s="154" t="s">
        <v>158</v>
      </c>
      <c r="T2510" s="7" t="str">
        <f>Tabela813[[#This Row],[NR]]&amp;" - "&amp;Tabela813[[#This Row],[Especificação]]</f>
        <v>7.9.2.1.99.0.0.00 - Outras Indenizações - Intra OFSS</v>
      </c>
    </row>
    <row r="2511" spans="1:20" ht="30" x14ac:dyDescent="0.25">
      <c r="A2511" s="179"/>
      <c r="B2511" s="51"/>
      <c r="C2511" s="22" t="s">
        <v>1544</v>
      </c>
      <c r="D2511" s="22" t="s">
        <v>1549</v>
      </c>
      <c r="E2511" s="22" t="s">
        <v>1546</v>
      </c>
      <c r="F2511" s="22" t="s">
        <v>1537</v>
      </c>
      <c r="G2511" s="22" t="s">
        <v>1553</v>
      </c>
      <c r="H2511" s="22" t="s">
        <v>1540</v>
      </c>
      <c r="I2511" s="22" t="s">
        <v>1537</v>
      </c>
      <c r="J2511" s="22" t="s">
        <v>1543</v>
      </c>
      <c r="K2511" s="20" t="str">
        <f>IF(Tabela813[[#This Row],[C]]&lt;&gt;"",IF(Tabela813[[#This Row],[RED]]&lt;&gt;"",(Tabela813[[#This Row],[RED]] &amp; "."),"") &amp; CONCATENATE(Tabela813[[#This Row],[C]],".",Tabela813[[#This Row],[O]],".",Tabela813[[#This Row],[E]],".",Tabela813[[#This Row],[D1]],".",Tabela813[[#This Row],[D2]],".",Tabela813[[#This Row],[D3]],".",Tabela813[[#This Row],[T]],".",Tabela813[[#This Row],[D4]]),"")</f>
        <v>7.9.2.1.99.0.1.00</v>
      </c>
      <c r="L2511" s="23" t="s">
        <v>2748</v>
      </c>
      <c r="M2511" s="20" t="str">
        <f t="shared" si="49"/>
        <v>A</v>
      </c>
      <c r="N2511" s="20">
        <f>IF(VALUE(Tabela813[[#This Row],[RED]]) &gt; 0,1,0) + IF(VALUE(J2511)&gt;0,8,IF(VALUE(I2511)&gt;0,7,IF(VALUE(H2511)&gt;0,6,IF(VALUE(G2511)&gt;0,5,IF(VALUE(F2511)&gt;0,4,IF(VALUE(E2511)&gt;0,3,IF(VALUE(D2511)&gt;0,2,1)))))))</f>
        <v>7</v>
      </c>
      <c r="O2511" s="22" t="s">
        <v>51</v>
      </c>
      <c r="P2511" s="1" t="s">
        <v>529</v>
      </c>
      <c r="Q2511" s="1"/>
      <c r="R2511" s="39"/>
      <c r="S2511" s="154" t="s">
        <v>158</v>
      </c>
      <c r="T2511" s="7" t="str">
        <f>Tabela813[[#This Row],[NR]]&amp;" - "&amp;Tabela813[[#This Row],[Especificação]]</f>
        <v>7.9.2.1.99.0.1.00 - Outras Indenizações - Principal - Intra OFSS</v>
      </c>
    </row>
    <row r="2512" spans="1:20" ht="30" x14ac:dyDescent="0.25">
      <c r="A2512" s="179"/>
      <c r="B2512" s="51"/>
      <c r="C2512" s="22" t="s">
        <v>1544</v>
      </c>
      <c r="D2512" s="22" t="s">
        <v>1549</v>
      </c>
      <c r="E2512" s="22" t="s">
        <v>1546</v>
      </c>
      <c r="F2512" s="22" t="s">
        <v>1546</v>
      </c>
      <c r="G2512" s="22" t="s">
        <v>1543</v>
      </c>
      <c r="H2512" s="22" t="s">
        <v>1540</v>
      </c>
      <c r="I2512" s="22" t="s">
        <v>1540</v>
      </c>
      <c r="J2512" s="22" t="s">
        <v>1543</v>
      </c>
      <c r="K2512" s="20" t="str">
        <f>IF(Tabela813[[#This Row],[C]]&lt;&gt;"",IF(Tabela813[[#This Row],[RED]]&lt;&gt;"",(Tabela813[[#This Row],[RED]] &amp; "."),"") &amp; CONCATENATE(Tabela813[[#This Row],[C]],".",Tabela813[[#This Row],[O]],".",Tabela813[[#This Row],[E]],".",Tabela813[[#This Row],[D1]],".",Tabela813[[#This Row],[D2]],".",Tabela813[[#This Row],[D3]],".",Tabela813[[#This Row],[T]],".",Tabela813[[#This Row],[D4]]),"")</f>
        <v>7.9.2.2.00.0.0.00</v>
      </c>
      <c r="L2512" s="23" t="s">
        <v>2749</v>
      </c>
      <c r="M2512" s="20" t="str">
        <f t="shared" si="49"/>
        <v>S</v>
      </c>
      <c r="N2512" s="20">
        <f>IF(VALUE(Tabela813[[#This Row],[RED]]) &gt; 0,1,0) + IF(VALUE(J2512)&gt;0,8,IF(VALUE(I2512)&gt;0,7,IF(VALUE(H2512)&gt;0,6,IF(VALUE(G2512)&gt;0,5,IF(VALUE(F2512)&gt;0,4,IF(VALUE(E2512)&gt;0,3,IF(VALUE(D2512)&gt;0,2,1)))))))</f>
        <v>4</v>
      </c>
      <c r="O2512" s="22" t="s">
        <v>45</v>
      </c>
      <c r="P2512" s="1" t="s">
        <v>531</v>
      </c>
      <c r="Q2512" s="1"/>
      <c r="R2512" s="39"/>
      <c r="S2512" s="154" t="s">
        <v>158</v>
      </c>
      <c r="T2512" s="7" t="str">
        <f>Tabela813[[#This Row],[NR]]&amp;" - "&amp;Tabela813[[#This Row],[Especificação]]</f>
        <v>7.9.2.2.00.0.0.00 - Restituições - Intra OFSS</v>
      </c>
    </row>
    <row r="2513" spans="1:20" ht="45" x14ac:dyDescent="0.25">
      <c r="A2513" s="179"/>
      <c r="B2513" s="51"/>
      <c r="C2513" s="22" t="s">
        <v>1544</v>
      </c>
      <c r="D2513" s="22" t="s">
        <v>1549</v>
      </c>
      <c r="E2513" s="22" t="s">
        <v>1546</v>
      </c>
      <c r="F2513" s="22" t="s">
        <v>1546</v>
      </c>
      <c r="G2513" s="22" t="s">
        <v>1539</v>
      </c>
      <c r="H2513" s="22" t="s">
        <v>1540</v>
      </c>
      <c r="I2513" s="22" t="s">
        <v>1540</v>
      </c>
      <c r="J2513" s="22" t="s">
        <v>1543</v>
      </c>
      <c r="K2513" s="20" t="str">
        <f>IF(Tabela813[[#This Row],[C]]&lt;&gt;"",IF(Tabela813[[#This Row],[RED]]&lt;&gt;"",(Tabela813[[#This Row],[RED]] &amp; "."),"") &amp; CONCATENATE(Tabela813[[#This Row],[C]],".",Tabela813[[#This Row],[O]],".",Tabela813[[#This Row],[E]],".",Tabela813[[#This Row],[D1]],".",Tabela813[[#This Row],[D2]],".",Tabela813[[#This Row],[D3]],".",Tabela813[[#This Row],[T]],".",Tabela813[[#This Row],[D4]]),"")</f>
        <v>7.9.2.2.01.0.0.00</v>
      </c>
      <c r="L2513" s="23" t="s">
        <v>2750</v>
      </c>
      <c r="M2513" s="20" t="str">
        <f t="shared" si="49"/>
        <v>S</v>
      </c>
      <c r="N2513" s="20">
        <f>IF(VALUE(Tabela813[[#This Row],[RED]]) &gt; 0,1,0) + IF(VALUE(J2513)&gt;0,8,IF(VALUE(I2513)&gt;0,7,IF(VALUE(H2513)&gt;0,6,IF(VALUE(G2513)&gt;0,5,IF(VALUE(F2513)&gt;0,4,IF(VALUE(E2513)&gt;0,3,IF(VALUE(D2513)&gt;0,2,1)))))))</f>
        <v>5</v>
      </c>
      <c r="O2513" s="22" t="s">
        <v>51</v>
      </c>
      <c r="P2513" s="1" t="s">
        <v>533</v>
      </c>
      <c r="Q2513" s="1"/>
      <c r="R2513" s="39"/>
      <c r="S2513" s="154" t="s">
        <v>158</v>
      </c>
      <c r="T2513" s="7" t="str">
        <f>Tabela813[[#This Row],[NR]]&amp;" - "&amp;Tabela813[[#This Row],[Especificação]]</f>
        <v>7.9.2.2.01.0.0.00 - Restituição de Convênios - Intra OFSS</v>
      </c>
    </row>
    <row r="2514" spans="1:20" ht="45" x14ac:dyDescent="0.25">
      <c r="A2514" s="179"/>
      <c r="B2514" s="51"/>
      <c r="C2514" s="22" t="s">
        <v>1544</v>
      </c>
      <c r="D2514" s="22" t="s">
        <v>1549</v>
      </c>
      <c r="E2514" s="22" t="s">
        <v>1546</v>
      </c>
      <c r="F2514" s="22" t="s">
        <v>1546</v>
      </c>
      <c r="G2514" s="22" t="s">
        <v>1539</v>
      </c>
      <c r="H2514" s="22" t="s">
        <v>1537</v>
      </c>
      <c r="I2514" s="22" t="s">
        <v>1540</v>
      </c>
      <c r="J2514" s="22" t="s">
        <v>1543</v>
      </c>
      <c r="K2514" s="20" t="str">
        <f>IF(Tabela813[[#This Row],[C]]&lt;&gt;"",IF(Tabela813[[#This Row],[RED]]&lt;&gt;"",(Tabela813[[#This Row],[RED]] &amp; "."),"") &amp; CONCATENATE(Tabela813[[#This Row],[C]],".",Tabela813[[#This Row],[O]],".",Tabela813[[#This Row],[E]],".",Tabela813[[#This Row],[D1]],".",Tabela813[[#This Row],[D2]],".",Tabela813[[#This Row],[D3]],".",Tabela813[[#This Row],[T]],".",Tabela813[[#This Row],[D4]]),"")</f>
        <v>7.9.2.2.01.1.0.00</v>
      </c>
      <c r="L2514" s="23" t="s">
        <v>2751</v>
      </c>
      <c r="M2514" s="20" t="str">
        <f t="shared" si="49"/>
        <v>S</v>
      </c>
      <c r="N2514" s="20">
        <f>IF(VALUE(Tabela813[[#This Row],[RED]]) &gt; 0,1,0) + IF(VALUE(J2514)&gt;0,8,IF(VALUE(I2514)&gt;0,7,IF(VALUE(H2514)&gt;0,6,IF(VALUE(G2514)&gt;0,5,IF(VALUE(F2514)&gt;0,4,IF(VALUE(E2514)&gt;0,3,IF(VALUE(D2514)&gt;0,2,1)))))))</f>
        <v>6</v>
      </c>
      <c r="O2514" s="22" t="s">
        <v>51</v>
      </c>
      <c r="P2514" s="1" t="s">
        <v>535</v>
      </c>
      <c r="Q2514" s="1"/>
      <c r="R2514" s="39"/>
      <c r="S2514" s="154" t="s">
        <v>158</v>
      </c>
      <c r="T2514" s="7" t="str">
        <f>Tabela813[[#This Row],[NR]]&amp;" - "&amp;Tabela813[[#This Row],[Especificação]]</f>
        <v>7.9.2.2.01.1.0.00 - Restituição de Convênios - Primárias - Intra OFSS</v>
      </c>
    </row>
    <row r="2515" spans="1:20" ht="45" x14ac:dyDescent="0.25">
      <c r="A2515" s="179"/>
      <c r="B2515" s="51"/>
      <c r="C2515" s="22" t="s">
        <v>1544</v>
      </c>
      <c r="D2515" s="22" t="s">
        <v>1549</v>
      </c>
      <c r="E2515" s="22" t="s">
        <v>1546</v>
      </c>
      <c r="F2515" s="22" t="s">
        <v>1546</v>
      </c>
      <c r="G2515" s="22" t="s">
        <v>1539</v>
      </c>
      <c r="H2515" s="22" t="s">
        <v>1537</v>
      </c>
      <c r="I2515" s="22" t="s">
        <v>1537</v>
      </c>
      <c r="J2515" s="22" t="s">
        <v>1543</v>
      </c>
      <c r="K2515" s="20" t="str">
        <f>IF(Tabela813[[#This Row],[C]]&lt;&gt;"",IF(Tabela813[[#This Row],[RED]]&lt;&gt;"",(Tabela813[[#This Row],[RED]] &amp; "."),"") &amp; CONCATENATE(Tabela813[[#This Row],[C]],".",Tabela813[[#This Row],[O]],".",Tabela813[[#This Row],[E]],".",Tabela813[[#This Row],[D1]],".",Tabela813[[#This Row],[D2]],".",Tabela813[[#This Row],[D3]],".",Tabela813[[#This Row],[T]],".",Tabela813[[#This Row],[D4]]),"")</f>
        <v>7.9.2.2.01.1.1.00</v>
      </c>
      <c r="L2515" s="23" t="s">
        <v>2752</v>
      </c>
      <c r="M2515" s="20" t="str">
        <f t="shared" si="49"/>
        <v>A</v>
      </c>
      <c r="N2515" s="20">
        <f>IF(VALUE(Tabela813[[#This Row],[RED]]) &gt; 0,1,0) + IF(VALUE(J2515)&gt;0,8,IF(VALUE(I2515)&gt;0,7,IF(VALUE(H2515)&gt;0,6,IF(VALUE(G2515)&gt;0,5,IF(VALUE(F2515)&gt;0,4,IF(VALUE(E2515)&gt;0,3,IF(VALUE(D2515)&gt;0,2,1)))))))</f>
        <v>7</v>
      </c>
      <c r="O2515" s="22" t="s">
        <v>51</v>
      </c>
      <c r="P2515" s="1" t="s">
        <v>535</v>
      </c>
      <c r="Q2515" s="1"/>
      <c r="R2515" s="39"/>
      <c r="S2515" s="154" t="s">
        <v>158</v>
      </c>
      <c r="T2515" s="7" t="str">
        <f>Tabela813[[#This Row],[NR]]&amp;" - "&amp;Tabela813[[#This Row],[Especificação]]</f>
        <v>7.9.2.2.01.1.1.00 - Restituição de Convênios - Primárias - Principal - Intra OFSS</v>
      </c>
    </row>
    <row r="2516" spans="1:20" ht="45" x14ac:dyDescent="0.25">
      <c r="A2516" s="179"/>
      <c r="B2516" s="51"/>
      <c r="C2516" s="22" t="s">
        <v>1544</v>
      </c>
      <c r="D2516" s="22" t="s">
        <v>1549</v>
      </c>
      <c r="E2516" s="22" t="s">
        <v>1546</v>
      </c>
      <c r="F2516" s="22" t="s">
        <v>1546</v>
      </c>
      <c r="G2516" s="22" t="s">
        <v>1539</v>
      </c>
      <c r="H2516" s="22" t="s">
        <v>1537</v>
      </c>
      <c r="I2516" s="22" t="s">
        <v>1546</v>
      </c>
      <c r="J2516" s="22" t="s">
        <v>1543</v>
      </c>
      <c r="K2516" s="20" t="str">
        <f>IF(Tabela813[[#This Row],[C]]&lt;&gt;"",IF(Tabela813[[#This Row],[RED]]&lt;&gt;"",(Tabela813[[#This Row],[RED]] &amp; "."),"") &amp; CONCATENATE(Tabela813[[#This Row],[C]],".",Tabela813[[#This Row],[O]],".",Tabela813[[#This Row],[E]],".",Tabela813[[#This Row],[D1]],".",Tabela813[[#This Row],[D2]],".",Tabela813[[#This Row],[D3]],".",Tabela813[[#This Row],[T]],".",Tabela813[[#This Row],[D4]]),"")</f>
        <v>7.9.2.2.01.1.2.00</v>
      </c>
      <c r="L2516" s="23" t="s">
        <v>2753</v>
      </c>
      <c r="M2516" s="20" t="str">
        <f t="shared" si="49"/>
        <v>A</v>
      </c>
      <c r="N2516" s="20">
        <f>IF(VALUE(Tabela813[[#This Row],[RED]]) &gt; 0,1,0) + IF(VALUE(J2516)&gt;0,8,IF(VALUE(I2516)&gt;0,7,IF(VALUE(H2516)&gt;0,6,IF(VALUE(G2516)&gt;0,5,IF(VALUE(F2516)&gt;0,4,IF(VALUE(E2516)&gt;0,3,IF(VALUE(D2516)&gt;0,2,1)))))))</f>
        <v>7</v>
      </c>
      <c r="O2516" s="22" t="s">
        <v>51</v>
      </c>
      <c r="P2516" s="1" t="s">
        <v>535</v>
      </c>
      <c r="Q2516" s="1"/>
      <c r="R2516" s="39"/>
      <c r="S2516" s="154" t="s">
        <v>158</v>
      </c>
      <c r="T2516" s="7" t="str">
        <f>Tabela813[[#This Row],[NR]]&amp;" - "&amp;Tabela813[[#This Row],[Especificação]]</f>
        <v>7.9.2.2.01.1.2.00 - Restituição de Convênios - Primárias - Multas e Juros de Mora - Intra OFSS</v>
      </c>
    </row>
    <row r="2517" spans="1:20" ht="45" x14ac:dyDescent="0.25">
      <c r="A2517" s="179"/>
      <c r="B2517" s="51"/>
      <c r="C2517" s="22" t="s">
        <v>1544</v>
      </c>
      <c r="D2517" s="22" t="s">
        <v>1549</v>
      </c>
      <c r="E2517" s="22" t="s">
        <v>1546</v>
      </c>
      <c r="F2517" s="22" t="s">
        <v>1546</v>
      </c>
      <c r="G2517" s="22" t="s">
        <v>1539</v>
      </c>
      <c r="H2517" s="22" t="s">
        <v>1537</v>
      </c>
      <c r="I2517" s="22" t="s">
        <v>1548</v>
      </c>
      <c r="J2517" s="22" t="s">
        <v>1543</v>
      </c>
      <c r="K2517" s="20" t="str">
        <f>IF(Tabela813[[#This Row],[C]]&lt;&gt;"",IF(Tabela813[[#This Row],[RED]]&lt;&gt;"",(Tabela813[[#This Row],[RED]] &amp; "."),"") &amp; CONCATENATE(Tabela813[[#This Row],[C]],".",Tabela813[[#This Row],[O]],".",Tabela813[[#This Row],[E]],".",Tabela813[[#This Row],[D1]],".",Tabela813[[#This Row],[D2]],".",Tabela813[[#This Row],[D3]],".",Tabela813[[#This Row],[T]],".",Tabela813[[#This Row],[D4]]),"")</f>
        <v>7.9.2.2.01.1.5.00</v>
      </c>
      <c r="L2517" s="23" t="s">
        <v>2754</v>
      </c>
      <c r="M2517" s="20" t="str">
        <f t="shared" si="49"/>
        <v>A</v>
      </c>
      <c r="N2517" s="20">
        <f>IF(VALUE(Tabela813[[#This Row],[RED]]) &gt; 0,1,0) + IF(VALUE(J2517)&gt;0,8,IF(VALUE(I2517)&gt;0,7,IF(VALUE(H2517)&gt;0,6,IF(VALUE(G2517)&gt;0,5,IF(VALUE(F2517)&gt;0,4,IF(VALUE(E2517)&gt;0,3,IF(VALUE(D2517)&gt;0,2,1)))))))</f>
        <v>7</v>
      </c>
      <c r="O2517" s="22" t="s">
        <v>51</v>
      </c>
      <c r="P2517" s="1" t="s">
        <v>535</v>
      </c>
      <c r="Q2517" s="1"/>
      <c r="R2517" s="39"/>
      <c r="S2517" s="154" t="s">
        <v>158</v>
      </c>
      <c r="T2517" s="7" t="str">
        <f>Tabela813[[#This Row],[NR]]&amp;" - "&amp;Tabela813[[#This Row],[Especificação]]</f>
        <v>7.9.2.2.01.1.5.00 - Restituição de Convênios - Primárias - Multas - Intra OFSS</v>
      </c>
    </row>
    <row r="2518" spans="1:20" ht="45" x14ac:dyDescent="0.25">
      <c r="A2518" s="179"/>
      <c r="B2518" s="51"/>
      <c r="C2518" s="22" t="s">
        <v>1544</v>
      </c>
      <c r="D2518" s="22" t="s">
        <v>1549</v>
      </c>
      <c r="E2518" s="22" t="s">
        <v>1546</v>
      </c>
      <c r="F2518" s="22" t="s">
        <v>1546</v>
      </c>
      <c r="G2518" s="22" t="s">
        <v>1539</v>
      </c>
      <c r="H2518" s="22" t="s">
        <v>1537</v>
      </c>
      <c r="I2518" s="22" t="s">
        <v>1542</v>
      </c>
      <c r="J2518" s="22" t="s">
        <v>1543</v>
      </c>
      <c r="K2518" s="20" t="str">
        <f>IF(Tabela813[[#This Row],[C]]&lt;&gt;"",IF(Tabela813[[#This Row],[RED]]&lt;&gt;"",(Tabela813[[#This Row],[RED]] &amp; "."),"") &amp; CONCATENATE(Tabela813[[#This Row],[C]],".",Tabela813[[#This Row],[O]],".",Tabela813[[#This Row],[E]],".",Tabela813[[#This Row],[D1]],".",Tabela813[[#This Row],[D2]],".",Tabela813[[#This Row],[D3]],".",Tabela813[[#This Row],[T]],".",Tabela813[[#This Row],[D4]]),"")</f>
        <v>7.9.2.2.01.1.6.00</v>
      </c>
      <c r="L2518" s="23" t="s">
        <v>2755</v>
      </c>
      <c r="M2518" s="20" t="str">
        <f t="shared" si="49"/>
        <v>A</v>
      </c>
      <c r="N2518" s="20">
        <f>IF(VALUE(Tabela813[[#This Row],[RED]]) &gt; 0,1,0) + IF(VALUE(J2518)&gt;0,8,IF(VALUE(I2518)&gt;0,7,IF(VALUE(H2518)&gt;0,6,IF(VALUE(G2518)&gt;0,5,IF(VALUE(F2518)&gt;0,4,IF(VALUE(E2518)&gt;0,3,IF(VALUE(D2518)&gt;0,2,1)))))))</f>
        <v>7</v>
      </c>
      <c r="O2518" s="22" t="s">
        <v>51</v>
      </c>
      <c r="P2518" s="1" t="s">
        <v>535</v>
      </c>
      <c r="Q2518" s="1"/>
      <c r="R2518" s="39"/>
      <c r="S2518" s="154" t="s">
        <v>158</v>
      </c>
      <c r="T2518" s="7" t="str">
        <f>Tabela813[[#This Row],[NR]]&amp;" - "&amp;Tabela813[[#This Row],[Especificação]]</f>
        <v>7.9.2.2.01.1.6.00 - Restituição de Convênios - Primárias - Juros de Mora - Intra OFSS</v>
      </c>
    </row>
    <row r="2519" spans="1:20" ht="45" x14ac:dyDescent="0.25">
      <c r="A2519" s="179"/>
      <c r="B2519" s="51"/>
      <c r="C2519" s="22" t="s">
        <v>1544</v>
      </c>
      <c r="D2519" s="22" t="s">
        <v>1549</v>
      </c>
      <c r="E2519" s="22" t="s">
        <v>1546</v>
      </c>
      <c r="F2519" s="22" t="s">
        <v>1546</v>
      </c>
      <c r="G2519" s="22" t="s">
        <v>1539</v>
      </c>
      <c r="H2519" s="22" t="s">
        <v>1546</v>
      </c>
      <c r="I2519" s="22" t="s">
        <v>1540</v>
      </c>
      <c r="J2519" s="22" t="s">
        <v>1543</v>
      </c>
      <c r="K2519" s="20" t="str">
        <f>IF(Tabela813[[#This Row],[C]]&lt;&gt;"",IF(Tabela813[[#This Row],[RED]]&lt;&gt;"",(Tabela813[[#This Row],[RED]] &amp; "."),"") &amp; CONCATENATE(Tabela813[[#This Row],[C]],".",Tabela813[[#This Row],[O]],".",Tabela813[[#This Row],[E]],".",Tabela813[[#This Row],[D1]],".",Tabela813[[#This Row],[D2]],".",Tabela813[[#This Row],[D3]],".",Tabela813[[#This Row],[T]],".",Tabela813[[#This Row],[D4]]),"")</f>
        <v>7.9.2.2.01.2.0.00</v>
      </c>
      <c r="L2519" s="23" t="s">
        <v>2756</v>
      </c>
      <c r="M2519" s="20" t="str">
        <f t="shared" si="49"/>
        <v>S</v>
      </c>
      <c r="N2519" s="20">
        <f>IF(VALUE(Tabela813[[#This Row],[RED]]) &gt; 0,1,0) + IF(VALUE(J2519)&gt;0,8,IF(VALUE(I2519)&gt;0,7,IF(VALUE(H2519)&gt;0,6,IF(VALUE(G2519)&gt;0,5,IF(VALUE(F2519)&gt;0,4,IF(VALUE(E2519)&gt;0,3,IF(VALUE(D2519)&gt;0,2,1)))))))</f>
        <v>6</v>
      </c>
      <c r="O2519" s="22" t="s">
        <v>51</v>
      </c>
      <c r="P2519" s="1" t="s">
        <v>535</v>
      </c>
      <c r="Q2519" s="1"/>
      <c r="R2519" s="39"/>
      <c r="S2519" s="154" t="s">
        <v>158</v>
      </c>
      <c r="T2519" s="7" t="str">
        <f>Tabela813[[#This Row],[NR]]&amp;" - "&amp;Tabela813[[#This Row],[Especificação]]</f>
        <v>7.9.2.2.01.2.0.00 - Restituição de Convênios - Financeiras - Intra OFSS</v>
      </c>
    </row>
    <row r="2520" spans="1:20" ht="45" x14ac:dyDescent="0.25">
      <c r="A2520" s="179"/>
      <c r="B2520" s="51"/>
      <c r="C2520" s="22" t="s">
        <v>1544</v>
      </c>
      <c r="D2520" s="22" t="s">
        <v>1549</v>
      </c>
      <c r="E2520" s="22" t="s">
        <v>1546</v>
      </c>
      <c r="F2520" s="22" t="s">
        <v>1546</v>
      </c>
      <c r="G2520" s="22" t="s">
        <v>1539</v>
      </c>
      <c r="H2520" s="22" t="s">
        <v>1546</v>
      </c>
      <c r="I2520" s="22" t="s">
        <v>1537</v>
      </c>
      <c r="J2520" s="22" t="s">
        <v>1543</v>
      </c>
      <c r="K2520" s="20" t="str">
        <f>IF(Tabela813[[#This Row],[C]]&lt;&gt;"",IF(Tabela813[[#This Row],[RED]]&lt;&gt;"",(Tabela813[[#This Row],[RED]] &amp; "."),"") &amp; CONCATENATE(Tabela813[[#This Row],[C]],".",Tabela813[[#This Row],[O]],".",Tabela813[[#This Row],[E]],".",Tabela813[[#This Row],[D1]],".",Tabela813[[#This Row],[D2]],".",Tabela813[[#This Row],[D3]],".",Tabela813[[#This Row],[T]],".",Tabela813[[#This Row],[D4]]),"")</f>
        <v>7.9.2.2.01.2.1.00</v>
      </c>
      <c r="L2520" s="23" t="s">
        <v>2757</v>
      </c>
      <c r="M2520" s="20" t="str">
        <f t="shared" si="49"/>
        <v>A</v>
      </c>
      <c r="N2520" s="20">
        <f>IF(VALUE(Tabela813[[#This Row],[RED]]) &gt; 0,1,0) + IF(VALUE(J2520)&gt;0,8,IF(VALUE(I2520)&gt;0,7,IF(VALUE(H2520)&gt;0,6,IF(VALUE(G2520)&gt;0,5,IF(VALUE(F2520)&gt;0,4,IF(VALUE(E2520)&gt;0,3,IF(VALUE(D2520)&gt;0,2,1)))))))</f>
        <v>7</v>
      </c>
      <c r="O2520" s="22" t="s">
        <v>51</v>
      </c>
      <c r="P2520" s="1" t="s">
        <v>535</v>
      </c>
      <c r="Q2520" s="1"/>
      <c r="R2520" s="39"/>
      <c r="S2520" s="154" t="s">
        <v>158</v>
      </c>
      <c r="T2520" s="7" t="str">
        <f>Tabela813[[#This Row],[NR]]&amp;" - "&amp;Tabela813[[#This Row],[Especificação]]</f>
        <v>7.9.2.2.01.2.1.00 - Restituição de Convênios - Financeiras - Principal - Intra OFSS</v>
      </c>
    </row>
    <row r="2521" spans="1:20" ht="45" x14ac:dyDescent="0.25">
      <c r="A2521" s="179"/>
      <c r="B2521" s="51"/>
      <c r="C2521" s="22" t="s">
        <v>1544</v>
      </c>
      <c r="D2521" s="22" t="s">
        <v>1549</v>
      </c>
      <c r="E2521" s="22" t="s">
        <v>1546</v>
      </c>
      <c r="F2521" s="22" t="s">
        <v>1546</v>
      </c>
      <c r="G2521" s="22" t="s">
        <v>1539</v>
      </c>
      <c r="H2521" s="22" t="s">
        <v>1546</v>
      </c>
      <c r="I2521" s="22" t="s">
        <v>1546</v>
      </c>
      <c r="J2521" s="22" t="s">
        <v>1543</v>
      </c>
      <c r="K2521" s="20" t="str">
        <f>IF(Tabela813[[#This Row],[C]]&lt;&gt;"",IF(Tabela813[[#This Row],[RED]]&lt;&gt;"",(Tabela813[[#This Row],[RED]] &amp; "."),"") &amp; CONCATENATE(Tabela813[[#This Row],[C]],".",Tabela813[[#This Row],[O]],".",Tabela813[[#This Row],[E]],".",Tabela813[[#This Row],[D1]],".",Tabela813[[#This Row],[D2]],".",Tabela813[[#This Row],[D3]],".",Tabela813[[#This Row],[T]],".",Tabela813[[#This Row],[D4]]),"")</f>
        <v>7.9.2.2.01.2.2.00</v>
      </c>
      <c r="L2521" s="23" t="s">
        <v>2758</v>
      </c>
      <c r="M2521" s="20" t="str">
        <f t="shared" si="49"/>
        <v>A</v>
      </c>
      <c r="N2521" s="20">
        <f>IF(VALUE(Tabela813[[#This Row],[RED]]) &gt; 0,1,0) + IF(VALUE(J2521)&gt;0,8,IF(VALUE(I2521)&gt;0,7,IF(VALUE(H2521)&gt;0,6,IF(VALUE(G2521)&gt;0,5,IF(VALUE(F2521)&gt;0,4,IF(VALUE(E2521)&gt;0,3,IF(VALUE(D2521)&gt;0,2,1)))))))</f>
        <v>7</v>
      </c>
      <c r="O2521" s="22" t="s">
        <v>51</v>
      </c>
      <c r="P2521" s="1" t="s">
        <v>535</v>
      </c>
      <c r="Q2521" s="1"/>
      <c r="R2521" s="39"/>
      <c r="S2521" s="154" t="s">
        <v>158</v>
      </c>
      <c r="T2521" s="7" t="str">
        <f>Tabela813[[#This Row],[NR]]&amp;" - "&amp;Tabela813[[#This Row],[Especificação]]</f>
        <v>7.9.2.2.01.2.2.00 - Restituição de Convênios - Financeiras - Multas e Juros de Mora - Intra OFSS</v>
      </c>
    </row>
    <row r="2522" spans="1:20" ht="45" x14ac:dyDescent="0.25">
      <c r="A2522" s="179"/>
      <c r="B2522" s="51"/>
      <c r="C2522" s="22" t="s">
        <v>1544</v>
      </c>
      <c r="D2522" s="22" t="s">
        <v>1549</v>
      </c>
      <c r="E2522" s="22" t="s">
        <v>1546</v>
      </c>
      <c r="F2522" s="22" t="s">
        <v>1546</v>
      </c>
      <c r="G2522" s="22" t="s">
        <v>1539</v>
      </c>
      <c r="H2522" s="22" t="s">
        <v>1546</v>
      </c>
      <c r="I2522" s="22" t="s">
        <v>1548</v>
      </c>
      <c r="J2522" s="22" t="s">
        <v>1543</v>
      </c>
      <c r="K2522" s="20" t="str">
        <f>IF(Tabela813[[#This Row],[C]]&lt;&gt;"",IF(Tabela813[[#This Row],[RED]]&lt;&gt;"",(Tabela813[[#This Row],[RED]] &amp; "."),"") &amp; CONCATENATE(Tabela813[[#This Row],[C]],".",Tabela813[[#This Row],[O]],".",Tabela813[[#This Row],[E]],".",Tabela813[[#This Row],[D1]],".",Tabela813[[#This Row],[D2]],".",Tabela813[[#This Row],[D3]],".",Tabela813[[#This Row],[T]],".",Tabela813[[#This Row],[D4]]),"")</f>
        <v>7.9.2.2.01.2.5.00</v>
      </c>
      <c r="L2522" s="23" t="s">
        <v>2759</v>
      </c>
      <c r="M2522" s="20" t="str">
        <f t="shared" si="49"/>
        <v>A</v>
      </c>
      <c r="N2522" s="20">
        <f>IF(VALUE(Tabela813[[#This Row],[RED]]) &gt; 0,1,0) + IF(VALUE(J2522)&gt;0,8,IF(VALUE(I2522)&gt;0,7,IF(VALUE(H2522)&gt;0,6,IF(VALUE(G2522)&gt;0,5,IF(VALUE(F2522)&gt;0,4,IF(VALUE(E2522)&gt;0,3,IF(VALUE(D2522)&gt;0,2,1)))))))</f>
        <v>7</v>
      </c>
      <c r="O2522" s="22" t="s">
        <v>51</v>
      </c>
      <c r="P2522" s="1" t="s">
        <v>535</v>
      </c>
      <c r="Q2522" s="1"/>
      <c r="R2522" s="39"/>
      <c r="S2522" s="154" t="s">
        <v>158</v>
      </c>
      <c r="T2522" s="7" t="str">
        <f>Tabela813[[#This Row],[NR]]&amp;" - "&amp;Tabela813[[#This Row],[Especificação]]</f>
        <v>7.9.2.2.01.2.5.00 - Restituição de Convênios - Financeiras - Multas - Intra OFSS</v>
      </c>
    </row>
    <row r="2523" spans="1:20" ht="45" x14ac:dyDescent="0.25">
      <c r="A2523" s="179"/>
      <c r="B2523" s="51"/>
      <c r="C2523" s="22" t="s">
        <v>1544</v>
      </c>
      <c r="D2523" s="22" t="s">
        <v>1549</v>
      </c>
      <c r="E2523" s="22" t="s">
        <v>1546</v>
      </c>
      <c r="F2523" s="22" t="s">
        <v>1546</v>
      </c>
      <c r="G2523" s="22" t="s">
        <v>1539</v>
      </c>
      <c r="H2523" s="22" t="s">
        <v>1546</v>
      </c>
      <c r="I2523" s="22" t="s">
        <v>1542</v>
      </c>
      <c r="J2523" s="22" t="s">
        <v>1543</v>
      </c>
      <c r="K2523" s="20" t="str">
        <f>IF(Tabela813[[#This Row],[C]]&lt;&gt;"",IF(Tabela813[[#This Row],[RED]]&lt;&gt;"",(Tabela813[[#This Row],[RED]] &amp; "."),"") &amp; CONCATENATE(Tabela813[[#This Row],[C]],".",Tabela813[[#This Row],[O]],".",Tabela813[[#This Row],[E]],".",Tabela813[[#This Row],[D1]],".",Tabela813[[#This Row],[D2]],".",Tabela813[[#This Row],[D3]],".",Tabela813[[#This Row],[T]],".",Tabela813[[#This Row],[D4]]),"")</f>
        <v>7.9.2.2.01.2.6.00</v>
      </c>
      <c r="L2523" s="23" t="s">
        <v>2760</v>
      </c>
      <c r="M2523" s="20" t="str">
        <f t="shared" si="49"/>
        <v>A</v>
      </c>
      <c r="N2523" s="20">
        <f>IF(VALUE(Tabela813[[#This Row],[RED]]) &gt; 0,1,0) + IF(VALUE(J2523)&gt;0,8,IF(VALUE(I2523)&gt;0,7,IF(VALUE(H2523)&gt;0,6,IF(VALUE(G2523)&gt;0,5,IF(VALUE(F2523)&gt;0,4,IF(VALUE(E2523)&gt;0,3,IF(VALUE(D2523)&gt;0,2,1)))))))</f>
        <v>7</v>
      </c>
      <c r="O2523" s="22" t="s">
        <v>51</v>
      </c>
      <c r="P2523" s="1" t="s">
        <v>535</v>
      </c>
      <c r="Q2523" s="1"/>
      <c r="R2523" s="39"/>
      <c r="S2523" s="154" t="s">
        <v>158</v>
      </c>
      <c r="T2523" s="7" t="str">
        <f>Tabela813[[#This Row],[NR]]&amp;" - "&amp;Tabela813[[#This Row],[Especificação]]</f>
        <v>7.9.2.2.01.2.6.00 - Restituição de Convênios - Financeiras - Juros de Mora - Intra OFSS</v>
      </c>
    </row>
    <row r="2524" spans="1:20" ht="45" x14ac:dyDescent="0.25">
      <c r="A2524" s="179"/>
      <c r="B2524" s="51"/>
      <c r="C2524" s="22" t="s">
        <v>1544</v>
      </c>
      <c r="D2524" s="22" t="s">
        <v>1549</v>
      </c>
      <c r="E2524" s="22" t="s">
        <v>1546</v>
      </c>
      <c r="F2524" s="22" t="s">
        <v>1546</v>
      </c>
      <c r="G2524" s="22" t="s">
        <v>1554</v>
      </c>
      <c r="H2524" s="22" t="s">
        <v>1540</v>
      </c>
      <c r="I2524" s="22" t="s">
        <v>1540</v>
      </c>
      <c r="J2524" s="22" t="s">
        <v>1543</v>
      </c>
      <c r="K2524" s="20" t="str">
        <f>IF(Tabela813[[#This Row],[C]]&lt;&gt;"",IF(Tabela813[[#This Row],[RED]]&lt;&gt;"",(Tabela813[[#This Row],[RED]] &amp; "."),"") &amp; CONCATENATE(Tabela813[[#This Row],[C]],".",Tabela813[[#This Row],[O]],".",Tabela813[[#This Row],[E]],".",Tabela813[[#This Row],[D1]],".",Tabela813[[#This Row],[D2]],".",Tabela813[[#This Row],[D3]],".",Tabela813[[#This Row],[T]],".",Tabela813[[#This Row],[D4]]),"")</f>
        <v>7.9.2.2.06.0.0.00</v>
      </c>
      <c r="L2524" s="23" t="s">
        <v>2761</v>
      </c>
      <c r="M2524" s="20" t="str">
        <f>IF(N2524 &lt; N2527,"S","A")</f>
        <v>S</v>
      </c>
      <c r="N2524" s="20">
        <f>IF(VALUE(Tabela813[[#This Row],[RED]]) &gt; 0,1,0) + IF(VALUE(J2524)&gt;0,8,IF(VALUE(I2524)&gt;0,7,IF(VALUE(H2524)&gt;0,6,IF(VALUE(G2524)&gt;0,5,IF(VALUE(F2524)&gt;0,4,IF(VALUE(E2524)&gt;0,3,IF(VALUE(D2524)&gt;0,2,1)))))))</f>
        <v>5</v>
      </c>
      <c r="O2524" s="22" t="s">
        <v>51</v>
      </c>
      <c r="P2524" s="1" t="s">
        <v>546</v>
      </c>
      <c r="Q2524" s="1"/>
      <c r="R2524" s="39"/>
      <c r="S2524" s="154" t="s">
        <v>158</v>
      </c>
      <c r="T2524" s="7" t="str">
        <f>Tabela813[[#This Row],[NR]]&amp;" - "&amp;Tabela813[[#This Row],[Especificação]]</f>
        <v>7.9.2.2.06.0.0.00 - Restituição de Despesas de Exercícios Anteriores - Intra OFSS</v>
      </c>
    </row>
    <row r="2525" spans="1:20" ht="45" x14ac:dyDescent="0.25">
      <c r="A2525" s="179"/>
      <c r="B2525" s="51"/>
      <c r="C2525" s="22" t="s">
        <v>1544</v>
      </c>
      <c r="D2525" s="22" t="s">
        <v>1549</v>
      </c>
      <c r="E2525" s="22" t="s">
        <v>1546</v>
      </c>
      <c r="F2525" s="22" t="s">
        <v>1546</v>
      </c>
      <c r="G2525" s="22" t="s">
        <v>1554</v>
      </c>
      <c r="H2525" s="22" t="s">
        <v>1537</v>
      </c>
      <c r="I2525" s="22" t="s">
        <v>1540</v>
      </c>
      <c r="J2525" s="22" t="s">
        <v>1543</v>
      </c>
      <c r="K2525" s="20" t="s">
        <v>6672</v>
      </c>
      <c r="L2525" s="23" t="s">
        <v>545</v>
      </c>
      <c r="M2525" s="20" t="s">
        <v>3098</v>
      </c>
      <c r="N2525" s="20">
        <v>6</v>
      </c>
      <c r="O2525" s="22" t="s">
        <v>51</v>
      </c>
      <c r="P2525" s="1" t="s">
        <v>6565</v>
      </c>
      <c r="Q2525" s="1" t="s">
        <v>6580</v>
      </c>
      <c r="R2525" s="20" t="s">
        <v>14</v>
      </c>
      <c r="S2525" s="154">
        <v>45126</v>
      </c>
      <c r="T2525" s="7" t="str">
        <f>Tabela813[[#This Row],[NR]]&amp;" - "&amp;Tabela813[[#This Row],[Especificação]]</f>
        <v>7.9.2.2.06.1.0.00 - Restituição de Despesas de Exercícios Anteriores</v>
      </c>
    </row>
    <row r="2526" spans="1:20" ht="45" x14ac:dyDescent="0.25">
      <c r="A2526" s="179"/>
      <c r="B2526" s="51"/>
      <c r="C2526" s="22" t="s">
        <v>1544</v>
      </c>
      <c r="D2526" s="22" t="s">
        <v>1549</v>
      </c>
      <c r="E2526" s="22" t="s">
        <v>1546</v>
      </c>
      <c r="F2526" s="22" t="s">
        <v>1546</v>
      </c>
      <c r="G2526" s="22" t="s">
        <v>1554</v>
      </c>
      <c r="H2526" s="22" t="s">
        <v>1537</v>
      </c>
      <c r="I2526" s="22" t="s">
        <v>1537</v>
      </c>
      <c r="J2526" s="22" t="s">
        <v>1543</v>
      </c>
      <c r="K2526" s="20" t="s">
        <v>6673</v>
      </c>
      <c r="L2526" s="23" t="s">
        <v>6611</v>
      </c>
      <c r="M2526" s="20" t="s">
        <v>3099</v>
      </c>
      <c r="N2526" s="20">
        <v>7</v>
      </c>
      <c r="O2526" s="22" t="s">
        <v>51</v>
      </c>
      <c r="P2526" s="1" t="s">
        <v>6565</v>
      </c>
      <c r="Q2526" s="1"/>
      <c r="R2526" s="20" t="s">
        <v>14</v>
      </c>
      <c r="S2526" s="154">
        <v>45126</v>
      </c>
      <c r="T2526" s="7" t="str">
        <f>Tabela813[[#This Row],[NR]]&amp;" - "&amp;Tabela813[[#This Row],[Especificação]]</f>
        <v>7.9.2.2.06.1.1.00 - Restituição de Despesas de Exercícios Anteriores  - Principal</v>
      </c>
    </row>
    <row r="2527" spans="1:20" ht="30" x14ac:dyDescent="0.25">
      <c r="A2527" s="179"/>
      <c r="B2527" s="51"/>
      <c r="C2527" s="22" t="s">
        <v>1544</v>
      </c>
      <c r="D2527" s="22" t="s">
        <v>1549</v>
      </c>
      <c r="E2527" s="22" t="s">
        <v>1546</v>
      </c>
      <c r="F2527" s="22" t="s">
        <v>1546</v>
      </c>
      <c r="G2527" s="22" t="s">
        <v>1554</v>
      </c>
      <c r="H2527" s="22" t="s">
        <v>1538</v>
      </c>
      <c r="I2527" s="22" t="s">
        <v>1540</v>
      </c>
      <c r="J2527" s="22" t="s">
        <v>1543</v>
      </c>
      <c r="K2527" s="20" t="str">
        <f>IF(Tabela813[[#This Row],[C]]&lt;&gt;"",IF(Tabela813[[#This Row],[RED]]&lt;&gt;"",(Tabela813[[#This Row],[RED]] &amp; "."),"") &amp; CONCATENATE(Tabela813[[#This Row],[C]],".",Tabela813[[#This Row],[O]],".",Tabela813[[#This Row],[E]],".",Tabela813[[#This Row],[D1]],".",Tabela813[[#This Row],[D2]],".",Tabela813[[#This Row],[D3]],".",Tabela813[[#This Row],[T]],".",Tabela813[[#This Row],[D4]]),"")</f>
        <v>7.9.2.2.06.3.0.00</v>
      </c>
      <c r="L2527" s="23" t="s">
        <v>4245</v>
      </c>
      <c r="M2527" s="20" t="str">
        <f t="shared" si="49"/>
        <v>S</v>
      </c>
      <c r="N2527" s="20">
        <f>IF(VALUE(Tabela813[[#This Row],[RED]]) &gt; 0,1,0) + IF(VALUE(J2527)&gt;0,8,IF(VALUE(I2527)&gt;0,7,IF(VALUE(H2527)&gt;0,6,IF(VALUE(G2527)&gt;0,5,IF(VALUE(F2527)&gt;0,4,IF(VALUE(E2527)&gt;0,3,IF(VALUE(D2527)&gt;0,2,1)))))))</f>
        <v>6</v>
      </c>
      <c r="O2527" s="22" t="s">
        <v>51</v>
      </c>
      <c r="P2527" s="1" t="s">
        <v>4190</v>
      </c>
      <c r="Q2527" s="1"/>
      <c r="R2527" s="39"/>
      <c r="S2527" s="154" t="s">
        <v>158</v>
      </c>
      <c r="T2527" s="7" t="str">
        <f>Tabela813[[#This Row],[NR]]&amp;" - "&amp;Tabela813[[#This Row],[Especificação]]</f>
        <v>7.9.2.2.06.3.0.00 - Restituição de Despesas Primárias de Exercícios Anteriores - Intra OFSS</v>
      </c>
    </row>
    <row r="2528" spans="1:20" ht="30" x14ac:dyDescent="0.25">
      <c r="A2528" s="179"/>
      <c r="B2528" s="51"/>
      <c r="C2528" s="22" t="s">
        <v>1544</v>
      </c>
      <c r="D2528" s="22" t="s">
        <v>1549</v>
      </c>
      <c r="E2528" s="22" t="s">
        <v>1546</v>
      </c>
      <c r="F2528" s="22" t="s">
        <v>1546</v>
      </c>
      <c r="G2528" s="22" t="s">
        <v>1554</v>
      </c>
      <c r="H2528" s="22" t="s">
        <v>1538</v>
      </c>
      <c r="I2528" s="22" t="s">
        <v>1537</v>
      </c>
      <c r="J2528" s="22" t="s">
        <v>1543</v>
      </c>
      <c r="K2528" s="20" t="str">
        <f>IF(Tabela813[[#This Row],[C]]&lt;&gt;"",IF(Tabela813[[#This Row],[RED]]&lt;&gt;"",(Tabela813[[#This Row],[RED]] &amp; "."),"") &amp; CONCATENATE(Tabela813[[#This Row],[C]],".",Tabela813[[#This Row],[O]],".",Tabela813[[#This Row],[E]],".",Tabela813[[#This Row],[D1]],".",Tabela813[[#This Row],[D2]],".",Tabela813[[#This Row],[D3]],".",Tabela813[[#This Row],[T]],".",Tabela813[[#This Row],[D4]]),"")</f>
        <v>7.9.2.2.06.3.1.00</v>
      </c>
      <c r="L2528" s="23" t="s">
        <v>4194</v>
      </c>
      <c r="M2528" s="20" t="str">
        <f t="shared" si="49"/>
        <v>A</v>
      </c>
      <c r="N2528" s="20">
        <f>IF(VALUE(Tabela813[[#This Row],[RED]]) &gt; 0,1,0) + IF(VALUE(J2528)&gt;0,8,IF(VALUE(I2528)&gt;0,7,IF(VALUE(H2528)&gt;0,6,IF(VALUE(G2528)&gt;0,5,IF(VALUE(F2528)&gt;0,4,IF(VALUE(E2528)&gt;0,3,IF(VALUE(D2528)&gt;0,2,1)))))))</f>
        <v>7</v>
      </c>
      <c r="O2528" s="22" t="s">
        <v>51</v>
      </c>
      <c r="P2528" s="1" t="s">
        <v>4190</v>
      </c>
      <c r="Q2528" s="1"/>
      <c r="R2528" s="39"/>
      <c r="S2528" s="154" t="s">
        <v>158</v>
      </c>
      <c r="T2528" s="7" t="str">
        <f>Tabela813[[#This Row],[NR]]&amp;" - "&amp;Tabela813[[#This Row],[Especificação]]</f>
        <v>7.9.2.2.06.3.1.00 - Restituição de Despesas Primárias de Exercícios Anteriores - Principal</v>
      </c>
    </row>
    <row r="2529" spans="1:20" ht="30" x14ac:dyDescent="0.25">
      <c r="A2529" s="179"/>
      <c r="B2529" s="51"/>
      <c r="C2529" s="22" t="s">
        <v>1544</v>
      </c>
      <c r="D2529" s="22" t="s">
        <v>1549</v>
      </c>
      <c r="E2529" s="22" t="s">
        <v>1546</v>
      </c>
      <c r="F2529" s="22" t="s">
        <v>1546</v>
      </c>
      <c r="G2529" s="22" t="s">
        <v>1554</v>
      </c>
      <c r="H2529" s="22" t="s">
        <v>1538</v>
      </c>
      <c r="I2529" s="22" t="s">
        <v>1546</v>
      </c>
      <c r="J2529" s="22" t="s">
        <v>1543</v>
      </c>
      <c r="K2529" s="20" t="str">
        <f>IF(Tabela813[[#This Row],[C]]&lt;&gt;"",IF(Tabela813[[#This Row],[RED]]&lt;&gt;"",(Tabela813[[#This Row],[RED]] &amp; "."),"") &amp; CONCATENATE(Tabela813[[#This Row],[C]],".",Tabela813[[#This Row],[O]],".",Tabela813[[#This Row],[E]],".",Tabela813[[#This Row],[D1]],".",Tabela813[[#This Row],[D2]],".",Tabela813[[#This Row],[D3]],".",Tabela813[[#This Row],[T]],".",Tabela813[[#This Row],[D4]]),"")</f>
        <v>7.9.2.2.06.3.2.00</v>
      </c>
      <c r="L2529" s="23" t="s">
        <v>4226</v>
      </c>
      <c r="M2529" s="20" t="str">
        <f t="shared" si="49"/>
        <v>A</v>
      </c>
      <c r="N2529" s="20">
        <f>IF(VALUE(Tabela813[[#This Row],[RED]]) &gt; 0,1,0) + IF(VALUE(J2529)&gt;0,8,IF(VALUE(I2529)&gt;0,7,IF(VALUE(H2529)&gt;0,6,IF(VALUE(G2529)&gt;0,5,IF(VALUE(F2529)&gt;0,4,IF(VALUE(E2529)&gt;0,3,IF(VALUE(D2529)&gt;0,2,1)))))))</f>
        <v>7</v>
      </c>
      <c r="O2529" s="22" t="s">
        <v>51</v>
      </c>
      <c r="P2529" s="1" t="s">
        <v>4190</v>
      </c>
      <c r="Q2529" s="1"/>
      <c r="R2529" s="39"/>
      <c r="S2529" s="154" t="s">
        <v>158</v>
      </c>
      <c r="T2529" s="7" t="str">
        <f>Tabela813[[#This Row],[NR]]&amp;" - "&amp;Tabela813[[#This Row],[Especificação]]</f>
        <v>7.9.2.2.06.3.2.00 - Restituição de Despesas Primárias de Exercícios Anteriores - Multas e Juros de Mora</v>
      </c>
    </row>
    <row r="2530" spans="1:20" ht="30" x14ac:dyDescent="0.25">
      <c r="A2530" s="179"/>
      <c r="B2530" s="51"/>
      <c r="C2530" s="22" t="s">
        <v>1544</v>
      </c>
      <c r="D2530" s="22" t="s">
        <v>1549</v>
      </c>
      <c r="E2530" s="22" t="s">
        <v>1546</v>
      </c>
      <c r="F2530" s="22" t="s">
        <v>1546</v>
      </c>
      <c r="G2530" s="22" t="s">
        <v>1554</v>
      </c>
      <c r="H2530" s="22" t="s">
        <v>1538</v>
      </c>
      <c r="I2530" s="22" t="s">
        <v>1538</v>
      </c>
      <c r="J2530" s="22" t="s">
        <v>1543</v>
      </c>
      <c r="K2530" s="20" t="str">
        <f>IF(Tabela813[[#This Row],[C]]&lt;&gt;"",IF(Tabela813[[#This Row],[RED]]&lt;&gt;"",(Tabela813[[#This Row],[RED]] &amp; "."),"") &amp; CONCATENATE(Tabela813[[#This Row],[C]],".",Tabela813[[#This Row],[O]],".",Tabela813[[#This Row],[E]],".",Tabela813[[#This Row],[D1]],".",Tabela813[[#This Row],[D2]],".",Tabela813[[#This Row],[D3]],".",Tabela813[[#This Row],[T]],".",Tabela813[[#This Row],[D4]]),"")</f>
        <v>7.9.2.2.06.3.3.00</v>
      </c>
      <c r="L2530" s="23" t="s">
        <v>4195</v>
      </c>
      <c r="M2530" s="20" t="str">
        <f t="shared" si="49"/>
        <v>A</v>
      </c>
      <c r="N2530" s="20">
        <f>IF(VALUE(Tabela813[[#This Row],[RED]]) &gt; 0,1,0) + IF(VALUE(J2530)&gt;0,8,IF(VALUE(I2530)&gt;0,7,IF(VALUE(H2530)&gt;0,6,IF(VALUE(G2530)&gt;0,5,IF(VALUE(F2530)&gt;0,4,IF(VALUE(E2530)&gt;0,3,IF(VALUE(D2530)&gt;0,2,1)))))))</f>
        <v>7</v>
      </c>
      <c r="O2530" s="22" t="s">
        <v>51</v>
      </c>
      <c r="P2530" s="1" t="s">
        <v>4190</v>
      </c>
      <c r="Q2530" s="1"/>
      <c r="R2530" s="39"/>
      <c r="S2530" s="154" t="s">
        <v>158</v>
      </c>
      <c r="T2530" s="7" t="str">
        <f>Tabela813[[#This Row],[NR]]&amp;" - "&amp;Tabela813[[#This Row],[Especificação]]</f>
        <v>7.9.2.2.06.3.3.00 - Restituição de Despesas Primárias de Exercícios Anteriores - Dívida Ativa</v>
      </c>
    </row>
    <row r="2531" spans="1:20" ht="30" x14ac:dyDescent="0.25">
      <c r="A2531" s="179"/>
      <c r="B2531" s="51"/>
      <c r="C2531" s="22" t="s">
        <v>1544</v>
      </c>
      <c r="D2531" s="22" t="s">
        <v>1549</v>
      </c>
      <c r="E2531" s="22" t="s">
        <v>1546</v>
      </c>
      <c r="F2531" s="22" t="s">
        <v>1546</v>
      </c>
      <c r="G2531" s="22" t="s">
        <v>1554</v>
      </c>
      <c r="H2531" s="22" t="s">
        <v>1538</v>
      </c>
      <c r="I2531" s="22" t="s">
        <v>1547</v>
      </c>
      <c r="J2531" s="22" t="s">
        <v>1543</v>
      </c>
      <c r="K2531" s="20" t="str">
        <f>IF(Tabela813[[#This Row],[C]]&lt;&gt;"",IF(Tabela813[[#This Row],[RED]]&lt;&gt;"",(Tabela813[[#This Row],[RED]] &amp; "."),"") &amp; CONCATENATE(Tabela813[[#This Row],[C]],".",Tabela813[[#This Row],[O]],".",Tabela813[[#This Row],[E]],".",Tabela813[[#This Row],[D1]],".",Tabela813[[#This Row],[D2]],".",Tabela813[[#This Row],[D3]],".",Tabela813[[#This Row],[T]],".",Tabela813[[#This Row],[D4]]),"")</f>
        <v>7.9.2.2.06.3.4.00</v>
      </c>
      <c r="L2531" s="23" t="s">
        <v>4196</v>
      </c>
      <c r="M2531" s="20" t="str">
        <f t="shared" si="49"/>
        <v>A</v>
      </c>
      <c r="N2531" s="20">
        <f>IF(VALUE(Tabela813[[#This Row],[RED]]) &gt; 0,1,0) + IF(VALUE(J2531)&gt;0,8,IF(VALUE(I2531)&gt;0,7,IF(VALUE(H2531)&gt;0,6,IF(VALUE(G2531)&gt;0,5,IF(VALUE(F2531)&gt;0,4,IF(VALUE(E2531)&gt;0,3,IF(VALUE(D2531)&gt;0,2,1)))))))</f>
        <v>7</v>
      </c>
      <c r="O2531" s="22" t="s">
        <v>51</v>
      </c>
      <c r="P2531" s="1" t="s">
        <v>4190</v>
      </c>
      <c r="Q2531" s="1"/>
      <c r="R2531" s="39"/>
      <c r="S2531" s="154" t="s">
        <v>158</v>
      </c>
      <c r="T2531" s="7" t="str">
        <f>Tabela813[[#This Row],[NR]]&amp;" - "&amp;Tabela813[[#This Row],[Especificação]]</f>
        <v>7.9.2.2.06.3.4.00 - Restituição de Despesas Primárias de Exercícios Anteriores - Dívida Ativa - Multas e Juros de Mora da Dívida Ativa</v>
      </c>
    </row>
    <row r="2532" spans="1:20" ht="30" x14ac:dyDescent="0.25">
      <c r="A2532" s="179"/>
      <c r="B2532" s="51"/>
      <c r="C2532" s="22" t="s">
        <v>1544</v>
      </c>
      <c r="D2532" s="22" t="s">
        <v>1549</v>
      </c>
      <c r="E2532" s="22" t="s">
        <v>1546</v>
      </c>
      <c r="F2532" s="22" t="s">
        <v>1546</v>
      </c>
      <c r="G2532" s="22" t="s">
        <v>1554</v>
      </c>
      <c r="H2532" s="22" t="s">
        <v>1538</v>
      </c>
      <c r="I2532" s="22" t="s">
        <v>1548</v>
      </c>
      <c r="J2532" s="22" t="s">
        <v>1543</v>
      </c>
      <c r="K2532" s="20" t="str">
        <f>IF(Tabela813[[#This Row],[C]]&lt;&gt;"",IF(Tabela813[[#This Row],[RED]]&lt;&gt;"",(Tabela813[[#This Row],[RED]] &amp; "."),"") &amp; CONCATENATE(Tabela813[[#This Row],[C]],".",Tabela813[[#This Row],[O]],".",Tabela813[[#This Row],[E]],".",Tabela813[[#This Row],[D1]],".",Tabela813[[#This Row],[D2]],".",Tabela813[[#This Row],[D3]],".",Tabela813[[#This Row],[T]],".",Tabela813[[#This Row],[D4]]),"")</f>
        <v>7.9.2.2.06.3.5.00</v>
      </c>
      <c r="L2532" s="23" t="s">
        <v>4227</v>
      </c>
      <c r="M2532" s="20" t="str">
        <f t="shared" si="49"/>
        <v>A</v>
      </c>
      <c r="N2532" s="20">
        <f>IF(VALUE(Tabela813[[#This Row],[RED]]) &gt; 0,1,0) + IF(VALUE(J2532)&gt;0,8,IF(VALUE(I2532)&gt;0,7,IF(VALUE(H2532)&gt;0,6,IF(VALUE(G2532)&gt;0,5,IF(VALUE(F2532)&gt;0,4,IF(VALUE(E2532)&gt;0,3,IF(VALUE(D2532)&gt;0,2,1)))))))</f>
        <v>7</v>
      </c>
      <c r="O2532" s="22" t="s">
        <v>51</v>
      </c>
      <c r="P2532" s="1" t="s">
        <v>4190</v>
      </c>
      <c r="Q2532" s="1"/>
      <c r="R2532" s="39"/>
      <c r="S2532" s="154" t="s">
        <v>158</v>
      </c>
      <c r="T2532" s="7" t="str">
        <f>Tabela813[[#This Row],[NR]]&amp;" - "&amp;Tabela813[[#This Row],[Especificação]]</f>
        <v>7.9.2.2.06.3.5.00 - Restituição de Despesas Primárias de Exercícios Anteriores - Multas</v>
      </c>
    </row>
    <row r="2533" spans="1:20" ht="30" x14ac:dyDescent="0.25">
      <c r="A2533" s="179"/>
      <c r="B2533" s="51"/>
      <c r="C2533" s="22" t="s">
        <v>1544</v>
      </c>
      <c r="D2533" s="22" t="s">
        <v>1549</v>
      </c>
      <c r="E2533" s="22" t="s">
        <v>1546</v>
      </c>
      <c r="F2533" s="22" t="s">
        <v>1546</v>
      </c>
      <c r="G2533" s="22" t="s">
        <v>1554</v>
      </c>
      <c r="H2533" s="22" t="s">
        <v>1538</v>
      </c>
      <c r="I2533" s="22" t="s">
        <v>1542</v>
      </c>
      <c r="J2533" s="22" t="s">
        <v>1543</v>
      </c>
      <c r="K2533" s="20" t="str">
        <f>IF(Tabela813[[#This Row],[C]]&lt;&gt;"",IF(Tabela813[[#This Row],[RED]]&lt;&gt;"",(Tabela813[[#This Row],[RED]] &amp; "."),"") &amp; CONCATENATE(Tabela813[[#This Row],[C]],".",Tabela813[[#This Row],[O]],".",Tabela813[[#This Row],[E]],".",Tabela813[[#This Row],[D1]],".",Tabela813[[#This Row],[D2]],".",Tabela813[[#This Row],[D3]],".",Tabela813[[#This Row],[T]],".",Tabela813[[#This Row],[D4]]),"")</f>
        <v>7.9.2.2.06.3.6.00</v>
      </c>
      <c r="L2533" s="23" t="s">
        <v>4197</v>
      </c>
      <c r="M2533" s="20" t="str">
        <f t="shared" si="49"/>
        <v>A</v>
      </c>
      <c r="N2533" s="20">
        <f>IF(VALUE(Tabela813[[#This Row],[RED]]) &gt; 0,1,0) + IF(VALUE(J2533)&gt;0,8,IF(VALUE(I2533)&gt;0,7,IF(VALUE(H2533)&gt;0,6,IF(VALUE(G2533)&gt;0,5,IF(VALUE(F2533)&gt;0,4,IF(VALUE(E2533)&gt;0,3,IF(VALUE(D2533)&gt;0,2,1)))))))</f>
        <v>7</v>
      </c>
      <c r="O2533" s="22" t="s">
        <v>51</v>
      </c>
      <c r="P2533" s="1" t="s">
        <v>4190</v>
      </c>
      <c r="Q2533" s="1"/>
      <c r="R2533" s="39"/>
      <c r="S2533" s="154" t="s">
        <v>158</v>
      </c>
      <c r="T2533" s="7" t="str">
        <f>Tabela813[[#This Row],[NR]]&amp;" - "&amp;Tabela813[[#This Row],[Especificação]]</f>
        <v>7.9.2.2.06.3.6.00 - Restituição de Despesas Primárias de Exercícios Anteriores - Juros de Mora</v>
      </c>
    </row>
    <row r="2534" spans="1:20" ht="30" x14ac:dyDescent="0.25">
      <c r="A2534" s="179"/>
      <c r="B2534" s="51"/>
      <c r="C2534" s="22" t="s">
        <v>1544</v>
      </c>
      <c r="D2534" s="22" t="s">
        <v>1549</v>
      </c>
      <c r="E2534" s="22" t="s">
        <v>1546</v>
      </c>
      <c r="F2534" s="22" t="s">
        <v>1546</v>
      </c>
      <c r="G2534" s="22" t="s">
        <v>1554</v>
      </c>
      <c r="H2534" s="22" t="s">
        <v>1538</v>
      </c>
      <c r="I2534" s="22" t="s">
        <v>1544</v>
      </c>
      <c r="J2534" s="22" t="s">
        <v>1543</v>
      </c>
      <c r="K2534" s="20" t="str">
        <f>IF(Tabela813[[#This Row],[C]]&lt;&gt;"",IF(Tabela813[[#This Row],[RED]]&lt;&gt;"",(Tabela813[[#This Row],[RED]] &amp; "."),"") &amp; CONCATENATE(Tabela813[[#This Row],[C]],".",Tabela813[[#This Row],[O]],".",Tabela813[[#This Row],[E]],".",Tabela813[[#This Row],[D1]],".",Tabela813[[#This Row],[D2]],".",Tabela813[[#This Row],[D3]],".",Tabela813[[#This Row],[T]],".",Tabela813[[#This Row],[D4]]),"")</f>
        <v>7.9.2.2.06.3.7.00</v>
      </c>
      <c r="L2534" s="23" t="s">
        <v>4198</v>
      </c>
      <c r="M2534" s="20" t="str">
        <f t="shared" si="49"/>
        <v>A</v>
      </c>
      <c r="N2534" s="20">
        <f>IF(VALUE(Tabela813[[#This Row],[RED]]) &gt; 0,1,0) + IF(VALUE(J2534)&gt;0,8,IF(VALUE(I2534)&gt;0,7,IF(VALUE(H2534)&gt;0,6,IF(VALUE(G2534)&gt;0,5,IF(VALUE(F2534)&gt;0,4,IF(VALUE(E2534)&gt;0,3,IF(VALUE(D2534)&gt;0,2,1)))))))</f>
        <v>7</v>
      </c>
      <c r="O2534" s="22" t="s">
        <v>51</v>
      </c>
      <c r="P2534" s="1" t="s">
        <v>4190</v>
      </c>
      <c r="Q2534" s="1"/>
      <c r="R2534" s="39"/>
      <c r="S2534" s="154" t="s">
        <v>158</v>
      </c>
      <c r="T2534" s="7" t="str">
        <f>Tabela813[[#This Row],[NR]]&amp;" - "&amp;Tabela813[[#This Row],[Especificação]]</f>
        <v>7.9.2.2.06.3.7.00 - Restituição de Despesas Primárias de Exercícios Anteriores - Dívida Ativa - Multas da Dívida Ativa</v>
      </c>
    </row>
    <row r="2535" spans="1:20" ht="30" x14ac:dyDescent="0.25">
      <c r="A2535" s="179"/>
      <c r="B2535" s="51"/>
      <c r="C2535" s="22" t="s">
        <v>1544</v>
      </c>
      <c r="D2535" s="22" t="s">
        <v>1549</v>
      </c>
      <c r="E2535" s="22" t="s">
        <v>1546</v>
      </c>
      <c r="F2535" s="22" t="s">
        <v>1546</v>
      </c>
      <c r="G2535" s="22" t="s">
        <v>1554</v>
      </c>
      <c r="H2535" s="22" t="s">
        <v>1538</v>
      </c>
      <c r="I2535" s="22" t="s">
        <v>1545</v>
      </c>
      <c r="J2535" s="22" t="s">
        <v>1543</v>
      </c>
      <c r="K2535" s="20" t="str">
        <f>IF(Tabela813[[#This Row],[C]]&lt;&gt;"",IF(Tabela813[[#This Row],[RED]]&lt;&gt;"",(Tabela813[[#This Row],[RED]] &amp; "."),"") &amp; CONCATENATE(Tabela813[[#This Row],[C]],".",Tabela813[[#This Row],[O]],".",Tabela813[[#This Row],[E]],".",Tabela813[[#This Row],[D1]],".",Tabela813[[#This Row],[D2]],".",Tabela813[[#This Row],[D3]],".",Tabela813[[#This Row],[T]],".",Tabela813[[#This Row],[D4]]),"")</f>
        <v>7.9.2.2.06.3.8.00</v>
      </c>
      <c r="L2535" s="23" t="s">
        <v>4199</v>
      </c>
      <c r="M2535" s="20" t="str">
        <f t="shared" si="49"/>
        <v>A</v>
      </c>
      <c r="N2535" s="20">
        <f>IF(VALUE(Tabela813[[#This Row],[RED]]) &gt; 0,1,0) + IF(VALUE(J2535)&gt;0,8,IF(VALUE(I2535)&gt;0,7,IF(VALUE(H2535)&gt;0,6,IF(VALUE(G2535)&gt;0,5,IF(VALUE(F2535)&gt;0,4,IF(VALUE(E2535)&gt;0,3,IF(VALUE(D2535)&gt;0,2,1)))))))</f>
        <v>7</v>
      </c>
      <c r="O2535" s="22" t="s">
        <v>51</v>
      </c>
      <c r="P2535" s="1" t="s">
        <v>4190</v>
      </c>
      <c r="Q2535" s="1"/>
      <c r="R2535" s="39"/>
      <c r="S2535" s="154" t="s">
        <v>158</v>
      </c>
      <c r="T2535" s="7" t="str">
        <f>Tabela813[[#This Row],[NR]]&amp;" - "&amp;Tabela813[[#This Row],[Especificação]]</f>
        <v>7.9.2.2.06.3.8.00 - Restituição de Despesas Primárias de Exercícios Anteriores - Juros de Mora da Dívida Ativa</v>
      </c>
    </row>
    <row r="2536" spans="1:20" x14ac:dyDescent="0.25">
      <c r="A2536" s="179"/>
      <c r="B2536" s="51"/>
      <c r="C2536" s="22" t="s">
        <v>1544</v>
      </c>
      <c r="D2536" s="22" t="s">
        <v>1549</v>
      </c>
      <c r="E2536" s="22" t="s">
        <v>1546</v>
      </c>
      <c r="F2536" s="22" t="s">
        <v>1546</v>
      </c>
      <c r="G2536" s="22" t="s">
        <v>1553</v>
      </c>
      <c r="H2536" s="22" t="s">
        <v>1540</v>
      </c>
      <c r="I2536" s="22" t="s">
        <v>1540</v>
      </c>
      <c r="J2536" s="22" t="s">
        <v>1543</v>
      </c>
      <c r="K2536" s="20" t="str">
        <f>IF(Tabela813[[#This Row],[C]]&lt;&gt;"",IF(Tabela813[[#This Row],[RED]]&lt;&gt;"",(Tabela813[[#This Row],[RED]] &amp; "."),"") &amp; CONCATENATE(Tabela813[[#This Row],[C]],".",Tabela813[[#This Row],[O]],".",Tabela813[[#This Row],[E]],".",Tabela813[[#This Row],[D1]],".",Tabela813[[#This Row],[D2]],".",Tabela813[[#This Row],[D3]],".",Tabela813[[#This Row],[T]],".",Tabela813[[#This Row],[D4]]),"")</f>
        <v>7.9.2.2.99.0.0.00</v>
      </c>
      <c r="L2536" s="23" t="s">
        <v>2762</v>
      </c>
      <c r="M2536" s="20" t="str">
        <f t="shared" si="49"/>
        <v>S</v>
      </c>
      <c r="N2536" s="20">
        <f>IF(VALUE(Tabela813[[#This Row],[RED]]) &gt; 0,1,0) + IF(VALUE(J2536)&gt;0,8,IF(VALUE(I2536)&gt;0,7,IF(VALUE(H2536)&gt;0,6,IF(VALUE(G2536)&gt;0,5,IF(VALUE(F2536)&gt;0,4,IF(VALUE(E2536)&gt;0,3,IF(VALUE(D2536)&gt;0,2,1)))))))</f>
        <v>5</v>
      </c>
      <c r="O2536" s="22" t="s">
        <v>51</v>
      </c>
      <c r="P2536" s="1" t="s">
        <v>3060</v>
      </c>
      <c r="Q2536" s="1"/>
      <c r="R2536" s="39"/>
      <c r="S2536" s="154" t="s">
        <v>158</v>
      </c>
      <c r="T2536" s="7" t="str">
        <f>Tabela813[[#This Row],[NR]]&amp;" - "&amp;Tabela813[[#This Row],[Especificação]]</f>
        <v>7.9.2.2.99.0.0.00 - Outras Restituições - Intra OFSS</v>
      </c>
    </row>
    <row r="2537" spans="1:20" x14ac:dyDescent="0.25">
      <c r="A2537" s="179"/>
      <c r="B2537" s="51"/>
      <c r="C2537" s="22" t="s">
        <v>1544</v>
      </c>
      <c r="D2537" s="22" t="s">
        <v>1549</v>
      </c>
      <c r="E2537" s="22" t="s">
        <v>1546</v>
      </c>
      <c r="F2537" s="22" t="s">
        <v>1546</v>
      </c>
      <c r="G2537" s="22" t="s">
        <v>1553</v>
      </c>
      <c r="H2537" s="22" t="s">
        <v>1540</v>
      </c>
      <c r="I2537" s="22" t="s">
        <v>1537</v>
      </c>
      <c r="J2537" s="22" t="s">
        <v>1543</v>
      </c>
      <c r="K2537" s="20" t="str">
        <f>IF(Tabela813[[#This Row],[C]]&lt;&gt;"",IF(Tabela813[[#This Row],[RED]]&lt;&gt;"",(Tabela813[[#This Row],[RED]] &amp; "."),"") &amp; CONCATENATE(Tabela813[[#This Row],[C]],".",Tabela813[[#This Row],[O]],".",Tabela813[[#This Row],[E]],".",Tabela813[[#This Row],[D1]],".",Tabela813[[#This Row],[D2]],".",Tabela813[[#This Row],[D3]],".",Tabela813[[#This Row],[T]],".",Tabela813[[#This Row],[D4]]),"")</f>
        <v>7.9.2.2.99.0.1.00</v>
      </c>
      <c r="L2537" s="23" t="s">
        <v>2763</v>
      </c>
      <c r="M2537" s="20" t="str">
        <f t="shared" si="49"/>
        <v>A</v>
      </c>
      <c r="N2537" s="20">
        <f>IF(VALUE(Tabela813[[#This Row],[RED]]) &gt; 0,1,0) + IF(VALUE(J2537)&gt;0,8,IF(VALUE(I2537)&gt;0,7,IF(VALUE(H2537)&gt;0,6,IF(VALUE(G2537)&gt;0,5,IF(VALUE(F2537)&gt;0,4,IF(VALUE(E2537)&gt;0,3,IF(VALUE(D2537)&gt;0,2,1)))))))</f>
        <v>7</v>
      </c>
      <c r="O2537" s="22" t="s">
        <v>51</v>
      </c>
      <c r="P2537" s="1" t="s">
        <v>3060</v>
      </c>
      <c r="Q2537" s="1"/>
      <c r="R2537" s="39"/>
      <c r="S2537" s="154" t="s">
        <v>158</v>
      </c>
      <c r="T2537" s="7" t="str">
        <f>Tabela813[[#This Row],[NR]]&amp;" - "&amp;Tabela813[[#This Row],[Especificação]]</f>
        <v>7.9.2.2.99.0.1.00 - Outras Restituições - Principal - Intra OFSS</v>
      </c>
    </row>
    <row r="2538" spans="1:20" x14ac:dyDescent="0.25">
      <c r="A2538" s="179"/>
      <c r="B2538" s="51"/>
      <c r="C2538" s="22" t="s">
        <v>1544</v>
      </c>
      <c r="D2538" s="22" t="s">
        <v>1549</v>
      </c>
      <c r="E2538" s="22" t="s">
        <v>1546</v>
      </c>
      <c r="F2538" s="22" t="s">
        <v>1546</v>
      </c>
      <c r="G2538" s="22" t="s">
        <v>1553</v>
      </c>
      <c r="H2538" s="22" t="s">
        <v>1540</v>
      </c>
      <c r="I2538" s="22" t="s">
        <v>1546</v>
      </c>
      <c r="J2538" s="22" t="s">
        <v>1543</v>
      </c>
      <c r="K2538" s="20" t="str">
        <f>IF(Tabela813[[#This Row],[C]]&lt;&gt;"",IF(Tabela813[[#This Row],[RED]]&lt;&gt;"",(Tabela813[[#This Row],[RED]] &amp; "."),"") &amp; CONCATENATE(Tabela813[[#This Row],[C]],".",Tabela813[[#This Row],[O]],".",Tabela813[[#This Row],[E]],".",Tabela813[[#This Row],[D1]],".",Tabela813[[#This Row],[D2]],".",Tabela813[[#This Row],[D3]],".",Tabela813[[#This Row],[T]],".",Tabela813[[#This Row],[D4]]),"")</f>
        <v>7.9.2.2.99.0.2.00</v>
      </c>
      <c r="L2538" s="23" t="s">
        <v>2764</v>
      </c>
      <c r="M2538" s="20" t="str">
        <f t="shared" si="49"/>
        <v>A</v>
      </c>
      <c r="N2538" s="20">
        <f>IF(VALUE(Tabela813[[#This Row],[RED]]) &gt; 0,1,0) + IF(VALUE(J2538)&gt;0,8,IF(VALUE(I2538)&gt;0,7,IF(VALUE(H2538)&gt;0,6,IF(VALUE(G2538)&gt;0,5,IF(VALUE(F2538)&gt;0,4,IF(VALUE(E2538)&gt;0,3,IF(VALUE(D2538)&gt;0,2,1)))))))</f>
        <v>7</v>
      </c>
      <c r="O2538" s="22" t="s">
        <v>51</v>
      </c>
      <c r="P2538" s="1" t="s">
        <v>3060</v>
      </c>
      <c r="Q2538" s="1"/>
      <c r="R2538" s="39"/>
      <c r="S2538" s="154" t="s">
        <v>158</v>
      </c>
      <c r="T2538" s="7" t="str">
        <f>Tabela813[[#This Row],[NR]]&amp;" - "&amp;Tabela813[[#This Row],[Especificação]]</f>
        <v>7.9.2.2.99.0.2.00 - Outras Restituições - Multas e Juros de Mora - Intra OFSS</v>
      </c>
    </row>
    <row r="2539" spans="1:20" x14ac:dyDescent="0.25">
      <c r="A2539" s="179"/>
      <c r="B2539" s="51"/>
      <c r="C2539" s="22" t="s">
        <v>1544</v>
      </c>
      <c r="D2539" s="22" t="s">
        <v>1549</v>
      </c>
      <c r="E2539" s="22" t="s">
        <v>1546</v>
      </c>
      <c r="F2539" s="22" t="s">
        <v>1546</v>
      </c>
      <c r="G2539" s="22" t="s">
        <v>1553</v>
      </c>
      <c r="H2539" s="22" t="s">
        <v>1540</v>
      </c>
      <c r="I2539" s="22" t="s">
        <v>1538</v>
      </c>
      <c r="J2539" s="22" t="s">
        <v>1543</v>
      </c>
      <c r="K2539" s="20" t="str">
        <f>IF(Tabela813[[#This Row],[C]]&lt;&gt;"",IF(Tabela813[[#This Row],[RED]]&lt;&gt;"",(Tabela813[[#This Row],[RED]] &amp; "."),"") &amp; CONCATENATE(Tabela813[[#This Row],[C]],".",Tabela813[[#This Row],[O]],".",Tabela813[[#This Row],[E]],".",Tabela813[[#This Row],[D1]],".",Tabela813[[#This Row],[D2]],".",Tabela813[[#This Row],[D3]],".",Tabela813[[#This Row],[T]],".",Tabela813[[#This Row],[D4]]),"")</f>
        <v>7.9.2.2.99.0.3.00</v>
      </c>
      <c r="L2539" s="23" t="s">
        <v>2765</v>
      </c>
      <c r="M2539" s="20" t="str">
        <f t="shared" si="49"/>
        <v>A</v>
      </c>
      <c r="N2539" s="20">
        <f>IF(VALUE(Tabela813[[#This Row],[RED]]) &gt; 0,1,0) + IF(VALUE(J2539)&gt;0,8,IF(VALUE(I2539)&gt;0,7,IF(VALUE(H2539)&gt;0,6,IF(VALUE(G2539)&gt;0,5,IF(VALUE(F2539)&gt;0,4,IF(VALUE(E2539)&gt;0,3,IF(VALUE(D2539)&gt;0,2,1)))))))</f>
        <v>7</v>
      </c>
      <c r="O2539" s="22" t="s">
        <v>51</v>
      </c>
      <c r="P2539" s="1" t="s">
        <v>3060</v>
      </c>
      <c r="Q2539" s="1"/>
      <c r="R2539" s="39"/>
      <c r="S2539" s="154" t="s">
        <v>158</v>
      </c>
      <c r="T2539" s="7" t="str">
        <f>Tabela813[[#This Row],[NR]]&amp;" - "&amp;Tabela813[[#This Row],[Especificação]]</f>
        <v>7.9.2.2.99.0.3.00 - Outras Restituições - Dívida Ativa - Intra OFSS</v>
      </c>
    </row>
    <row r="2540" spans="1:20" ht="30" x14ac:dyDescent="0.25">
      <c r="A2540" s="179"/>
      <c r="B2540" s="51"/>
      <c r="C2540" s="22" t="s">
        <v>1544</v>
      </c>
      <c r="D2540" s="22" t="s">
        <v>1549</v>
      </c>
      <c r="E2540" s="22" t="s">
        <v>1546</v>
      </c>
      <c r="F2540" s="22" t="s">
        <v>1546</v>
      </c>
      <c r="G2540" s="22" t="s">
        <v>1553</v>
      </c>
      <c r="H2540" s="22" t="s">
        <v>1540</v>
      </c>
      <c r="I2540" s="22" t="s">
        <v>1547</v>
      </c>
      <c r="J2540" s="22" t="s">
        <v>1543</v>
      </c>
      <c r="K2540" s="20" t="str">
        <f>IF(Tabela813[[#This Row],[C]]&lt;&gt;"",IF(Tabela813[[#This Row],[RED]]&lt;&gt;"",(Tabela813[[#This Row],[RED]] &amp; "."),"") &amp; CONCATENATE(Tabela813[[#This Row],[C]],".",Tabela813[[#This Row],[O]],".",Tabela813[[#This Row],[E]],".",Tabela813[[#This Row],[D1]],".",Tabela813[[#This Row],[D2]],".",Tabela813[[#This Row],[D3]],".",Tabela813[[#This Row],[T]],".",Tabela813[[#This Row],[D4]]),"")</f>
        <v>7.9.2.2.99.0.4.00</v>
      </c>
      <c r="L2540" s="23" t="s">
        <v>2766</v>
      </c>
      <c r="M2540" s="20" t="str">
        <f t="shared" si="49"/>
        <v>A</v>
      </c>
      <c r="N2540" s="20">
        <f>IF(VALUE(Tabela813[[#This Row],[RED]]) &gt; 0,1,0) + IF(VALUE(J2540)&gt;0,8,IF(VALUE(I2540)&gt;0,7,IF(VALUE(H2540)&gt;0,6,IF(VALUE(G2540)&gt;0,5,IF(VALUE(F2540)&gt;0,4,IF(VALUE(E2540)&gt;0,3,IF(VALUE(D2540)&gt;0,2,1)))))))</f>
        <v>7</v>
      </c>
      <c r="O2540" s="22" t="s">
        <v>51</v>
      </c>
      <c r="P2540" s="1" t="s">
        <v>3060</v>
      </c>
      <c r="Q2540" s="1"/>
      <c r="R2540" s="39"/>
      <c r="S2540" s="154" t="s">
        <v>158</v>
      </c>
      <c r="T2540" s="7" t="str">
        <f>Tabela813[[#This Row],[NR]]&amp;" - "&amp;Tabela813[[#This Row],[Especificação]]</f>
        <v>7.9.2.2.99.0.4.00 - Outras Restituições - Dívida Ativa - Multas e Juros de Mora da Dívida Ativa - Intra OFSS</v>
      </c>
    </row>
    <row r="2541" spans="1:20" x14ac:dyDescent="0.25">
      <c r="A2541" s="179"/>
      <c r="B2541" s="51"/>
      <c r="C2541" s="22" t="s">
        <v>1544</v>
      </c>
      <c r="D2541" s="22" t="s">
        <v>1549</v>
      </c>
      <c r="E2541" s="22" t="s">
        <v>1546</v>
      </c>
      <c r="F2541" s="22" t="s">
        <v>1546</v>
      </c>
      <c r="G2541" s="22" t="s">
        <v>1553</v>
      </c>
      <c r="H2541" s="22" t="s">
        <v>1540</v>
      </c>
      <c r="I2541" s="22" t="s">
        <v>1548</v>
      </c>
      <c r="J2541" s="22" t="s">
        <v>1543</v>
      </c>
      <c r="K2541" s="20" t="str">
        <f>IF(Tabela813[[#This Row],[C]]&lt;&gt;"",IF(Tabela813[[#This Row],[RED]]&lt;&gt;"",(Tabela813[[#This Row],[RED]] &amp; "."),"") &amp; CONCATENATE(Tabela813[[#This Row],[C]],".",Tabela813[[#This Row],[O]],".",Tabela813[[#This Row],[E]],".",Tabela813[[#This Row],[D1]],".",Tabela813[[#This Row],[D2]],".",Tabela813[[#This Row],[D3]],".",Tabela813[[#This Row],[T]],".",Tabela813[[#This Row],[D4]]),"")</f>
        <v>7.9.2.2.99.0.5.00</v>
      </c>
      <c r="L2541" s="23" t="s">
        <v>2767</v>
      </c>
      <c r="M2541" s="20" t="str">
        <f t="shared" si="49"/>
        <v>A</v>
      </c>
      <c r="N2541" s="20">
        <f>IF(VALUE(Tabela813[[#This Row],[RED]]) &gt; 0,1,0) + IF(VALUE(J2541)&gt;0,8,IF(VALUE(I2541)&gt;0,7,IF(VALUE(H2541)&gt;0,6,IF(VALUE(G2541)&gt;0,5,IF(VALUE(F2541)&gt;0,4,IF(VALUE(E2541)&gt;0,3,IF(VALUE(D2541)&gt;0,2,1)))))))</f>
        <v>7</v>
      </c>
      <c r="O2541" s="22" t="s">
        <v>51</v>
      </c>
      <c r="P2541" s="1" t="s">
        <v>3060</v>
      </c>
      <c r="Q2541" s="1"/>
      <c r="R2541" s="39"/>
      <c r="S2541" s="154" t="s">
        <v>158</v>
      </c>
      <c r="T2541" s="7" t="str">
        <f>Tabela813[[#This Row],[NR]]&amp;" - "&amp;Tabela813[[#This Row],[Especificação]]</f>
        <v>7.9.2.2.99.0.5.00 - Outras Restituições - Multas - Intra OFSS</v>
      </c>
    </row>
    <row r="2542" spans="1:20" x14ac:dyDescent="0.25">
      <c r="A2542" s="179"/>
      <c r="B2542" s="51"/>
      <c r="C2542" s="22" t="s">
        <v>1544</v>
      </c>
      <c r="D2542" s="22" t="s">
        <v>1549</v>
      </c>
      <c r="E2542" s="22" t="s">
        <v>1546</v>
      </c>
      <c r="F2542" s="22" t="s">
        <v>1546</v>
      </c>
      <c r="G2542" s="22" t="s">
        <v>1553</v>
      </c>
      <c r="H2542" s="22" t="s">
        <v>1540</v>
      </c>
      <c r="I2542" s="22" t="s">
        <v>1542</v>
      </c>
      <c r="J2542" s="22" t="s">
        <v>1543</v>
      </c>
      <c r="K2542" s="20" t="str">
        <f>IF(Tabela813[[#This Row],[C]]&lt;&gt;"",IF(Tabela813[[#This Row],[RED]]&lt;&gt;"",(Tabela813[[#This Row],[RED]] &amp; "."),"") &amp; CONCATENATE(Tabela813[[#This Row],[C]],".",Tabela813[[#This Row],[O]],".",Tabela813[[#This Row],[E]],".",Tabela813[[#This Row],[D1]],".",Tabela813[[#This Row],[D2]],".",Tabela813[[#This Row],[D3]],".",Tabela813[[#This Row],[T]],".",Tabela813[[#This Row],[D4]]),"")</f>
        <v>7.9.2.2.99.0.6.00</v>
      </c>
      <c r="L2542" s="23" t="s">
        <v>2768</v>
      </c>
      <c r="M2542" s="20" t="str">
        <f t="shared" si="49"/>
        <v>A</v>
      </c>
      <c r="N2542" s="20">
        <f>IF(VALUE(Tabela813[[#This Row],[RED]]) &gt; 0,1,0) + IF(VALUE(J2542)&gt;0,8,IF(VALUE(I2542)&gt;0,7,IF(VALUE(H2542)&gt;0,6,IF(VALUE(G2542)&gt;0,5,IF(VALUE(F2542)&gt;0,4,IF(VALUE(E2542)&gt;0,3,IF(VALUE(D2542)&gt;0,2,1)))))))</f>
        <v>7</v>
      </c>
      <c r="O2542" s="22" t="s">
        <v>51</v>
      </c>
      <c r="P2542" s="1" t="s">
        <v>3060</v>
      </c>
      <c r="Q2542" s="1"/>
      <c r="R2542" s="39"/>
      <c r="S2542" s="154" t="s">
        <v>158</v>
      </c>
      <c r="T2542" s="7" t="str">
        <f>Tabela813[[#This Row],[NR]]&amp;" - "&amp;Tabela813[[#This Row],[Especificação]]</f>
        <v>7.9.2.2.99.0.6.00 - Outras Restituições - Juros de Mora - Intra OFSS</v>
      </c>
    </row>
    <row r="2543" spans="1:20" x14ac:dyDescent="0.25">
      <c r="A2543" s="179"/>
      <c r="B2543" s="51"/>
      <c r="C2543" s="22" t="s">
        <v>1544</v>
      </c>
      <c r="D2543" s="22" t="s">
        <v>1549</v>
      </c>
      <c r="E2543" s="22" t="s">
        <v>1546</v>
      </c>
      <c r="F2543" s="22" t="s">
        <v>1546</v>
      </c>
      <c r="G2543" s="22" t="s">
        <v>1553</v>
      </c>
      <c r="H2543" s="22" t="s">
        <v>1540</v>
      </c>
      <c r="I2543" s="22" t="s">
        <v>1544</v>
      </c>
      <c r="J2543" s="22" t="s">
        <v>1543</v>
      </c>
      <c r="K2543" s="20" t="str">
        <f>IF(Tabela813[[#This Row],[C]]&lt;&gt;"",IF(Tabela813[[#This Row],[RED]]&lt;&gt;"",(Tabela813[[#This Row],[RED]] &amp; "."),"") &amp; CONCATENATE(Tabela813[[#This Row],[C]],".",Tabela813[[#This Row],[O]],".",Tabela813[[#This Row],[E]],".",Tabela813[[#This Row],[D1]],".",Tabela813[[#This Row],[D2]],".",Tabela813[[#This Row],[D3]],".",Tabela813[[#This Row],[T]],".",Tabela813[[#This Row],[D4]]),"")</f>
        <v>7.9.2.2.99.0.7.00</v>
      </c>
      <c r="L2543" s="23" t="s">
        <v>2769</v>
      </c>
      <c r="M2543" s="20" t="str">
        <f t="shared" si="49"/>
        <v>A</v>
      </c>
      <c r="N2543" s="20">
        <f>IF(VALUE(Tabela813[[#This Row],[RED]]) &gt; 0,1,0) + IF(VALUE(J2543)&gt;0,8,IF(VALUE(I2543)&gt;0,7,IF(VALUE(H2543)&gt;0,6,IF(VALUE(G2543)&gt;0,5,IF(VALUE(F2543)&gt;0,4,IF(VALUE(E2543)&gt;0,3,IF(VALUE(D2543)&gt;0,2,1)))))))</f>
        <v>7</v>
      </c>
      <c r="O2543" s="22" t="s">
        <v>51</v>
      </c>
      <c r="P2543" s="1" t="s">
        <v>3060</v>
      </c>
      <c r="Q2543" s="1"/>
      <c r="R2543" s="39"/>
      <c r="S2543" s="154" t="s">
        <v>158</v>
      </c>
      <c r="T2543" s="7" t="str">
        <f>Tabela813[[#This Row],[NR]]&amp;" - "&amp;Tabela813[[#This Row],[Especificação]]</f>
        <v>7.9.2.2.99.0.7.00 - Outras Restituições - Dívida Ativa - Multas da Dívida Ativa - Intra OFSS</v>
      </c>
    </row>
    <row r="2544" spans="1:20" x14ac:dyDescent="0.25">
      <c r="A2544" s="179"/>
      <c r="B2544" s="51"/>
      <c r="C2544" s="22" t="s">
        <v>1544</v>
      </c>
      <c r="D2544" s="22" t="s">
        <v>1549</v>
      </c>
      <c r="E2544" s="22" t="s">
        <v>1546</v>
      </c>
      <c r="F2544" s="22" t="s">
        <v>1546</v>
      </c>
      <c r="G2544" s="22" t="s">
        <v>1553</v>
      </c>
      <c r="H2544" s="22" t="s">
        <v>1540</v>
      </c>
      <c r="I2544" s="22" t="s">
        <v>1545</v>
      </c>
      <c r="J2544" s="22" t="s">
        <v>1543</v>
      </c>
      <c r="K2544" s="20" t="str">
        <f>IF(Tabela813[[#This Row],[C]]&lt;&gt;"",IF(Tabela813[[#This Row],[RED]]&lt;&gt;"",(Tabela813[[#This Row],[RED]] &amp; "."),"") &amp; CONCATENATE(Tabela813[[#This Row],[C]],".",Tabela813[[#This Row],[O]],".",Tabela813[[#This Row],[E]],".",Tabela813[[#This Row],[D1]],".",Tabela813[[#This Row],[D2]],".",Tabela813[[#This Row],[D3]],".",Tabela813[[#This Row],[T]],".",Tabela813[[#This Row],[D4]]),"")</f>
        <v>7.9.2.2.99.0.8.00</v>
      </c>
      <c r="L2544" s="23" t="s">
        <v>2770</v>
      </c>
      <c r="M2544" s="20" t="str">
        <f t="shared" si="49"/>
        <v>A</v>
      </c>
      <c r="N2544" s="20">
        <f>IF(VALUE(Tabela813[[#This Row],[RED]]) &gt; 0,1,0) + IF(VALUE(J2544)&gt;0,8,IF(VALUE(I2544)&gt;0,7,IF(VALUE(H2544)&gt;0,6,IF(VALUE(G2544)&gt;0,5,IF(VALUE(F2544)&gt;0,4,IF(VALUE(E2544)&gt;0,3,IF(VALUE(D2544)&gt;0,2,1)))))))</f>
        <v>7</v>
      </c>
      <c r="O2544" s="22" t="s">
        <v>51</v>
      </c>
      <c r="P2544" s="1" t="s">
        <v>3060</v>
      </c>
      <c r="Q2544" s="1"/>
      <c r="R2544" s="39"/>
      <c r="S2544" s="154" t="s">
        <v>158</v>
      </c>
      <c r="T2544" s="7" t="str">
        <f>Tabela813[[#This Row],[NR]]&amp;" - "&amp;Tabela813[[#This Row],[Especificação]]</f>
        <v>7.9.2.2.99.0.8.00 - Outras Restituições - Juros de Mora da Dívida Ativa - Intra OFSS</v>
      </c>
    </row>
    <row r="2545" spans="1:20" x14ac:dyDescent="0.25">
      <c r="A2545" s="179"/>
      <c r="B2545" s="51"/>
      <c r="C2545" s="22" t="s">
        <v>1544</v>
      </c>
      <c r="D2545" s="22" t="s">
        <v>1549</v>
      </c>
      <c r="E2545" s="22" t="s">
        <v>1546</v>
      </c>
      <c r="F2545" s="22" t="s">
        <v>1538</v>
      </c>
      <c r="G2545" s="22" t="s">
        <v>1543</v>
      </c>
      <c r="H2545" s="22" t="s">
        <v>1540</v>
      </c>
      <c r="I2545" s="22" t="s">
        <v>1540</v>
      </c>
      <c r="J2545" s="22" t="s">
        <v>1543</v>
      </c>
      <c r="K2545" s="20" t="str">
        <f>IF(Tabela813[[#This Row],[C]]&lt;&gt;"",IF(Tabela813[[#This Row],[RED]]&lt;&gt;"",(Tabela813[[#This Row],[RED]] &amp; "."),"") &amp; CONCATENATE(Tabela813[[#This Row],[C]],".",Tabela813[[#This Row],[O]],".",Tabela813[[#This Row],[E]],".",Tabela813[[#This Row],[D1]],".",Tabela813[[#This Row],[D2]],".",Tabela813[[#This Row],[D3]],".",Tabela813[[#This Row],[T]],".",Tabela813[[#This Row],[D4]]),"")</f>
        <v>7.9.2.3.00.0.0.00</v>
      </c>
      <c r="L2545" s="23" t="s">
        <v>2771</v>
      </c>
      <c r="M2545" s="20" t="str">
        <f t="shared" si="49"/>
        <v>S</v>
      </c>
      <c r="N2545" s="20">
        <f>IF(VALUE(Tabela813[[#This Row],[RED]]) &gt; 0,1,0) + IF(VALUE(J2545)&gt;0,8,IF(VALUE(I2545)&gt;0,7,IF(VALUE(H2545)&gt;0,6,IF(VALUE(G2545)&gt;0,5,IF(VALUE(F2545)&gt;0,4,IF(VALUE(E2545)&gt;0,3,IF(VALUE(D2545)&gt;0,2,1)))))))</f>
        <v>4</v>
      </c>
      <c r="O2545" s="22" t="s">
        <v>45</v>
      </c>
      <c r="P2545" s="1" t="s">
        <v>558</v>
      </c>
      <c r="Q2545" s="1"/>
      <c r="R2545" s="39"/>
      <c r="S2545" s="154" t="s">
        <v>158</v>
      </c>
      <c r="T2545" s="7" t="str">
        <f>Tabela813[[#This Row],[NR]]&amp;" - "&amp;Tabela813[[#This Row],[Especificação]]</f>
        <v>7.9.2.3.00.0.0.00 - Ressarcimentos - Intra OFSS</v>
      </c>
    </row>
    <row r="2546" spans="1:20" x14ac:dyDescent="0.25">
      <c r="A2546" s="179"/>
      <c r="B2546" s="51"/>
      <c r="C2546" s="22" t="s">
        <v>1544</v>
      </c>
      <c r="D2546" s="22" t="s">
        <v>1549</v>
      </c>
      <c r="E2546" s="22" t="s">
        <v>1546</v>
      </c>
      <c r="F2546" s="22" t="s">
        <v>1538</v>
      </c>
      <c r="G2546" s="22" t="s">
        <v>1553</v>
      </c>
      <c r="H2546" s="22" t="s">
        <v>1540</v>
      </c>
      <c r="I2546" s="22" t="s">
        <v>1540</v>
      </c>
      <c r="J2546" s="22" t="s">
        <v>1543</v>
      </c>
      <c r="K2546" s="20" t="str">
        <f>IF(Tabela813[[#This Row],[C]]&lt;&gt;"",IF(Tabela813[[#This Row],[RED]]&lt;&gt;"",(Tabela813[[#This Row],[RED]] &amp; "."),"") &amp; CONCATENATE(Tabela813[[#This Row],[C]],".",Tabela813[[#This Row],[O]],".",Tabela813[[#This Row],[E]],".",Tabela813[[#This Row],[D1]],".",Tabela813[[#This Row],[D2]],".",Tabela813[[#This Row],[D3]],".",Tabela813[[#This Row],[T]],".",Tabela813[[#This Row],[D4]]),"")</f>
        <v>7.9.2.3.99.0.0.00</v>
      </c>
      <c r="L2546" s="23" t="s">
        <v>2772</v>
      </c>
      <c r="M2546" s="20" t="str">
        <f t="shared" si="49"/>
        <v>S</v>
      </c>
      <c r="N2546" s="20">
        <f>IF(VALUE(Tabela813[[#This Row],[RED]]) &gt; 0,1,0) + IF(VALUE(J2546)&gt;0,8,IF(VALUE(I2546)&gt;0,7,IF(VALUE(H2546)&gt;0,6,IF(VALUE(G2546)&gt;0,5,IF(VALUE(F2546)&gt;0,4,IF(VALUE(E2546)&gt;0,3,IF(VALUE(D2546)&gt;0,2,1)))))))</f>
        <v>5</v>
      </c>
      <c r="O2546" s="22" t="s">
        <v>51</v>
      </c>
      <c r="P2546" s="1" t="s">
        <v>560</v>
      </c>
      <c r="Q2546" s="1"/>
      <c r="R2546" s="39"/>
      <c r="S2546" s="154" t="s">
        <v>158</v>
      </c>
      <c r="T2546" s="7" t="str">
        <f>Tabela813[[#This Row],[NR]]&amp;" - "&amp;Tabela813[[#This Row],[Especificação]]</f>
        <v>7.9.2.3.99.0.0.00 - Outros Ressarcimentos - Intra OFSS</v>
      </c>
    </row>
    <row r="2547" spans="1:20" x14ac:dyDescent="0.25">
      <c r="A2547" s="179"/>
      <c r="B2547" s="51"/>
      <c r="C2547" s="22" t="s">
        <v>1544</v>
      </c>
      <c r="D2547" s="22" t="s">
        <v>1549</v>
      </c>
      <c r="E2547" s="22" t="s">
        <v>1546</v>
      </c>
      <c r="F2547" s="22" t="s">
        <v>1538</v>
      </c>
      <c r="G2547" s="22" t="s">
        <v>1553</v>
      </c>
      <c r="H2547" s="22" t="s">
        <v>1540</v>
      </c>
      <c r="I2547" s="22" t="s">
        <v>1537</v>
      </c>
      <c r="J2547" s="22" t="s">
        <v>1543</v>
      </c>
      <c r="K2547" s="20" t="str">
        <f>IF(Tabela813[[#This Row],[C]]&lt;&gt;"",IF(Tabela813[[#This Row],[RED]]&lt;&gt;"",(Tabela813[[#This Row],[RED]] &amp; "."),"") &amp; CONCATENATE(Tabela813[[#This Row],[C]],".",Tabela813[[#This Row],[O]],".",Tabela813[[#This Row],[E]],".",Tabela813[[#This Row],[D1]],".",Tabela813[[#This Row],[D2]],".",Tabela813[[#This Row],[D3]],".",Tabela813[[#This Row],[T]],".",Tabela813[[#This Row],[D4]]),"")</f>
        <v>7.9.2.3.99.0.1.00</v>
      </c>
      <c r="L2547" s="23" t="s">
        <v>2773</v>
      </c>
      <c r="M2547" s="20" t="str">
        <f t="shared" si="49"/>
        <v>A</v>
      </c>
      <c r="N2547" s="20">
        <f>IF(VALUE(Tabela813[[#This Row],[RED]]) &gt; 0,1,0) + IF(VALUE(J2547)&gt;0,8,IF(VALUE(I2547)&gt;0,7,IF(VALUE(H2547)&gt;0,6,IF(VALUE(G2547)&gt;0,5,IF(VALUE(F2547)&gt;0,4,IF(VALUE(E2547)&gt;0,3,IF(VALUE(D2547)&gt;0,2,1)))))))</f>
        <v>7</v>
      </c>
      <c r="O2547" s="22" t="s">
        <v>51</v>
      </c>
      <c r="P2547" s="1" t="s">
        <v>560</v>
      </c>
      <c r="Q2547" s="1"/>
      <c r="R2547" s="39"/>
      <c r="S2547" s="154" t="s">
        <v>158</v>
      </c>
      <c r="T2547" s="7" t="str">
        <f>Tabela813[[#This Row],[NR]]&amp;" - "&amp;Tabela813[[#This Row],[Especificação]]</f>
        <v>7.9.2.3.99.0.1.00 - Outros Ressarcimentos - Principal - Intra OFSS</v>
      </c>
    </row>
    <row r="2548" spans="1:20" x14ac:dyDescent="0.25">
      <c r="A2548" s="179"/>
      <c r="B2548" s="51"/>
      <c r="C2548" s="22" t="s">
        <v>1544</v>
      </c>
      <c r="D2548" s="22" t="s">
        <v>1549</v>
      </c>
      <c r="E2548" s="22" t="s">
        <v>1546</v>
      </c>
      <c r="F2548" s="22" t="s">
        <v>1538</v>
      </c>
      <c r="G2548" s="22" t="s">
        <v>1553</v>
      </c>
      <c r="H2548" s="22" t="s">
        <v>1540</v>
      </c>
      <c r="I2548" s="22" t="s">
        <v>1546</v>
      </c>
      <c r="J2548" s="22" t="s">
        <v>1543</v>
      </c>
      <c r="K2548" s="20" t="str">
        <f>IF(Tabela813[[#This Row],[C]]&lt;&gt;"",IF(Tabela813[[#This Row],[RED]]&lt;&gt;"",(Tabela813[[#This Row],[RED]] &amp; "."),"") &amp; CONCATENATE(Tabela813[[#This Row],[C]],".",Tabela813[[#This Row],[O]],".",Tabela813[[#This Row],[E]],".",Tabela813[[#This Row],[D1]],".",Tabela813[[#This Row],[D2]],".",Tabela813[[#This Row],[D3]],".",Tabela813[[#This Row],[T]],".",Tabela813[[#This Row],[D4]]),"")</f>
        <v>7.9.2.3.99.0.2.00</v>
      </c>
      <c r="L2548" s="23" t="s">
        <v>2774</v>
      </c>
      <c r="M2548" s="20" t="str">
        <f t="shared" si="49"/>
        <v>A</v>
      </c>
      <c r="N2548" s="20">
        <f>IF(VALUE(Tabela813[[#This Row],[RED]]) &gt; 0,1,0) + IF(VALUE(J2548)&gt;0,8,IF(VALUE(I2548)&gt;0,7,IF(VALUE(H2548)&gt;0,6,IF(VALUE(G2548)&gt;0,5,IF(VALUE(F2548)&gt;0,4,IF(VALUE(E2548)&gt;0,3,IF(VALUE(D2548)&gt;0,2,1)))))))</f>
        <v>7</v>
      </c>
      <c r="O2548" s="22" t="s">
        <v>51</v>
      </c>
      <c r="P2548" s="1" t="s">
        <v>560</v>
      </c>
      <c r="Q2548" s="1"/>
      <c r="R2548" s="39"/>
      <c r="S2548" s="154" t="s">
        <v>158</v>
      </c>
      <c r="T2548" s="7" t="str">
        <f>Tabela813[[#This Row],[NR]]&amp;" - "&amp;Tabela813[[#This Row],[Especificação]]</f>
        <v>7.9.2.3.99.0.2.00 - Outros Ressarcimentos - Multas e Juros de Mora - Intra OFSS</v>
      </c>
    </row>
    <row r="2549" spans="1:20" x14ac:dyDescent="0.25">
      <c r="A2549" s="179"/>
      <c r="B2549" s="51"/>
      <c r="C2549" s="22" t="s">
        <v>1544</v>
      </c>
      <c r="D2549" s="22" t="s">
        <v>1549</v>
      </c>
      <c r="E2549" s="22" t="s">
        <v>1546</v>
      </c>
      <c r="F2549" s="22" t="s">
        <v>1538</v>
      </c>
      <c r="G2549" s="22" t="s">
        <v>1553</v>
      </c>
      <c r="H2549" s="22" t="s">
        <v>1540</v>
      </c>
      <c r="I2549" s="22" t="s">
        <v>1538</v>
      </c>
      <c r="J2549" s="22" t="s">
        <v>1543</v>
      </c>
      <c r="K2549" s="20" t="str">
        <f>IF(Tabela813[[#This Row],[C]]&lt;&gt;"",IF(Tabela813[[#This Row],[RED]]&lt;&gt;"",(Tabela813[[#This Row],[RED]] &amp; "."),"") &amp; CONCATENATE(Tabela813[[#This Row],[C]],".",Tabela813[[#This Row],[O]],".",Tabela813[[#This Row],[E]],".",Tabela813[[#This Row],[D1]],".",Tabela813[[#This Row],[D2]],".",Tabela813[[#This Row],[D3]],".",Tabela813[[#This Row],[T]],".",Tabela813[[#This Row],[D4]]),"")</f>
        <v>7.9.2.3.99.0.3.00</v>
      </c>
      <c r="L2549" s="23" t="s">
        <v>2775</v>
      </c>
      <c r="M2549" s="20" t="str">
        <f t="shared" si="49"/>
        <v>A</v>
      </c>
      <c r="N2549" s="20">
        <f>IF(VALUE(Tabela813[[#This Row],[RED]]) &gt; 0,1,0) + IF(VALUE(J2549)&gt;0,8,IF(VALUE(I2549)&gt;0,7,IF(VALUE(H2549)&gt;0,6,IF(VALUE(G2549)&gt;0,5,IF(VALUE(F2549)&gt;0,4,IF(VALUE(E2549)&gt;0,3,IF(VALUE(D2549)&gt;0,2,1)))))))</f>
        <v>7</v>
      </c>
      <c r="O2549" s="22" t="s">
        <v>51</v>
      </c>
      <c r="P2549" s="1" t="s">
        <v>560</v>
      </c>
      <c r="Q2549" s="1"/>
      <c r="R2549" s="39"/>
      <c r="S2549" s="154" t="s">
        <v>158</v>
      </c>
      <c r="T2549" s="7" t="str">
        <f>Tabela813[[#This Row],[NR]]&amp;" - "&amp;Tabela813[[#This Row],[Especificação]]</f>
        <v>7.9.2.3.99.0.3.00 - Outros Ressarcimentos - Dívida Ativa - Intra OFSS</v>
      </c>
    </row>
    <row r="2550" spans="1:20" ht="30" x14ac:dyDescent="0.25">
      <c r="A2550" s="179"/>
      <c r="B2550" s="51"/>
      <c r="C2550" s="22" t="s">
        <v>1544</v>
      </c>
      <c r="D2550" s="22" t="s">
        <v>1549</v>
      </c>
      <c r="E2550" s="22" t="s">
        <v>1546</v>
      </c>
      <c r="F2550" s="22" t="s">
        <v>1538</v>
      </c>
      <c r="G2550" s="22" t="s">
        <v>1553</v>
      </c>
      <c r="H2550" s="22" t="s">
        <v>1540</v>
      </c>
      <c r="I2550" s="22" t="s">
        <v>1547</v>
      </c>
      <c r="J2550" s="22" t="s">
        <v>1543</v>
      </c>
      <c r="K2550" s="20" t="str">
        <f>IF(Tabela813[[#This Row],[C]]&lt;&gt;"",IF(Tabela813[[#This Row],[RED]]&lt;&gt;"",(Tabela813[[#This Row],[RED]] &amp; "."),"") &amp; CONCATENATE(Tabela813[[#This Row],[C]],".",Tabela813[[#This Row],[O]],".",Tabela813[[#This Row],[E]],".",Tabela813[[#This Row],[D1]],".",Tabela813[[#This Row],[D2]],".",Tabela813[[#This Row],[D3]],".",Tabela813[[#This Row],[T]],".",Tabela813[[#This Row],[D4]]),"")</f>
        <v>7.9.2.3.99.0.4.00</v>
      </c>
      <c r="L2550" s="23" t="s">
        <v>2776</v>
      </c>
      <c r="M2550" s="20" t="str">
        <f t="shared" si="49"/>
        <v>A</v>
      </c>
      <c r="N2550" s="20">
        <f>IF(VALUE(Tabela813[[#This Row],[RED]]) &gt; 0,1,0) + IF(VALUE(J2550)&gt;0,8,IF(VALUE(I2550)&gt;0,7,IF(VALUE(H2550)&gt;0,6,IF(VALUE(G2550)&gt;0,5,IF(VALUE(F2550)&gt;0,4,IF(VALUE(E2550)&gt;0,3,IF(VALUE(D2550)&gt;0,2,1)))))))</f>
        <v>7</v>
      </c>
      <c r="O2550" s="22" t="s">
        <v>51</v>
      </c>
      <c r="P2550" s="1" t="s">
        <v>560</v>
      </c>
      <c r="Q2550" s="1"/>
      <c r="R2550" s="39"/>
      <c r="S2550" s="154" t="s">
        <v>158</v>
      </c>
      <c r="T2550" s="7" t="str">
        <f>Tabela813[[#This Row],[NR]]&amp;" - "&amp;Tabela813[[#This Row],[Especificação]]</f>
        <v>7.9.2.3.99.0.4.00 - Outros Ressarcimentos - Dívida Ativa - Multas e Juros de Mora da Dívida Ativa - Intra OFSS</v>
      </c>
    </row>
    <row r="2551" spans="1:20" x14ac:dyDescent="0.25">
      <c r="A2551" s="179"/>
      <c r="B2551" s="51"/>
      <c r="C2551" s="22" t="s">
        <v>1544</v>
      </c>
      <c r="D2551" s="22" t="s">
        <v>1549</v>
      </c>
      <c r="E2551" s="22" t="s">
        <v>1546</v>
      </c>
      <c r="F2551" s="22" t="s">
        <v>1538</v>
      </c>
      <c r="G2551" s="22" t="s">
        <v>1553</v>
      </c>
      <c r="H2551" s="22" t="s">
        <v>1540</v>
      </c>
      <c r="I2551" s="22" t="s">
        <v>1548</v>
      </c>
      <c r="J2551" s="22" t="s">
        <v>1543</v>
      </c>
      <c r="K2551" s="20" t="str">
        <f>IF(Tabela813[[#This Row],[C]]&lt;&gt;"",IF(Tabela813[[#This Row],[RED]]&lt;&gt;"",(Tabela813[[#This Row],[RED]] &amp; "."),"") &amp; CONCATENATE(Tabela813[[#This Row],[C]],".",Tabela813[[#This Row],[O]],".",Tabela813[[#This Row],[E]],".",Tabela813[[#This Row],[D1]],".",Tabela813[[#This Row],[D2]],".",Tabela813[[#This Row],[D3]],".",Tabela813[[#This Row],[T]],".",Tabela813[[#This Row],[D4]]),"")</f>
        <v>7.9.2.3.99.0.5.00</v>
      </c>
      <c r="L2551" s="23" t="s">
        <v>2777</v>
      </c>
      <c r="M2551" s="20" t="str">
        <f t="shared" si="49"/>
        <v>A</v>
      </c>
      <c r="N2551" s="20">
        <f>IF(VALUE(Tabela813[[#This Row],[RED]]) &gt; 0,1,0) + IF(VALUE(J2551)&gt;0,8,IF(VALUE(I2551)&gt;0,7,IF(VALUE(H2551)&gt;0,6,IF(VALUE(G2551)&gt;0,5,IF(VALUE(F2551)&gt;0,4,IF(VALUE(E2551)&gt;0,3,IF(VALUE(D2551)&gt;0,2,1)))))))</f>
        <v>7</v>
      </c>
      <c r="O2551" s="22" t="s">
        <v>51</v>
      </c>
      <c r="P2551" s="1" t="s">
        <v>560</v>
      </c>
      <c r="Q2551" s="1"/>
      <c r="R2551" s="39"/>
      <c r="S2551" s="154" t="s">
        <v>158</v>
      </c>
      <c r="T2551" s="7" t="str">
        <f>Tabela813[[#This Row],[NR]]&amp;" - "&amp;Tabela813[[#This Row],[Especificação]]</f>
        <v>7.9.2.3.99.0.5.00 - Outros Ressarcimentos - Multas - Intra OFSS</v>
      </c>
    </row>
    <row r="2552" spans="1:20" x14ac:dyDescent="0.25">
      <c r="A2552" s="179"/>
      <c r="B2552" s="51"/>
      <c r="C2552" s="22" t="s">
        <v>1544</v>
      </c>
      <c r="D2552" s="22" t="s">
        <v>1549</v>
      </c>
      <c r="E2552" s="22" t="s">
        <v>1546</v>
      </c>
      <c r="F2552" s="22" t="s">
        <v>1538</v>
      </c>
      <c r="G2552" s="22" t="s">
        <v>1553</v>
      </c>
      <c r="H2552" s="22" t="s">
        <v>1540</v>
      </c>
      <c r="I2552" s="22" t="s">
        <v>1542</v>
      </c>
      <c r="J2552" s="22" t="s">
        <v>1543</v>
      </c>
      <c r="K2552" s="20" t="str">
        <f>IF(Tabela813[[#This Row],[C]]&lt;&gt;"",IF(Tabela813[[#This Row],[RED]]&lt;&gt;"",(Tabela813[[#This Row],[RED]] &amp; "."),"") &amp; CONCATENATE(Tabela813[[#This Row],[C]],".",Tabela813[[#This Row],[O]],".",Tabela813[[#This Row],[E]],".",Tabela813[[#This Row],[D1]],".",Tabela813[[#This Row],[D2]],".",Tabela813[[#This Row],[D3]],".",Tabela813[[#This Row],[T]],".",Tabela813[[#This Row],[D4]]),"")</f>
        <v>7.9.2.3.99.0.6.00</v>
      </c>
      <c r="L2552" s="23" t="s">
        <v>2778</v>
      </c>
      <c r="M2552" s="20" t="str">
        <f t="shared" si="49"/>
        <v>A</v>
      </c>
      <c r="N2552" s="20">
        <f>IF(VALUE(Tabela813[[#This Row],[RED]]) &gt; 0,1,0) + IF(VALUE(J2552)&gt;0,8,IF(VALUE(I2552)&gt;0,7,IF(VALUE(H2552)&gt;0,6,IF(VALUE(G2552)&gt;0,5,IF(VALUE(F2552)&gt;0,4,IF(VALUE(E2552)&gt;0,3,IF(VALUE(D2552)&gt;0,2,1)))))))</f>
        <v>7</v>
      </c>
      <c r="O2552" s="22" t="s">
        <v>51</v>
      </c>
      <c r="P2552" s="1" t="s">
        <v>560</v>
      </c>
      <c r="Q2552" s="1"/>
      <c r="R2552" s="39"/>
      <c r="S2552" s="154" t="s">
        <v>158</v>
      </c>
      <c r="T2552" s="7" t="str">
        <f>Tabela813[[#This Row],[NR]]&amp;" - "&amp;Tabela813[[#This Row],[Especificação]]</f>
        <v>7.9.2.3.99.0.6.00 - Outros Ressarcimentos - Juros de Mora - Intra OFSS</v>
      </c>
    </row>
    <row r="2553" spans="1:20" x14ac:dyDescent="0.25">
      <c r="A2553" s="179"/>
      <c r="B2553" s="51"/>
      <c r="C2553" s="22" t="s">
        <v>1544</v>
      </c>
      <c r="D2553" s="22" t="s">
        <v>1549</v>
      </c>
      <c r="E2553" s="22" t="s">
        <v>1546</v>
      </c>
      <c r="F2553" s="22" t="s">
        <v>1538</v>
      </c>
      <c r="G2553" s="22" t="s">
        <v>1553</v>
      </c>
      <c r="H2553" s="22" t="s">
        <v>1540</v>
      </c>
      <c r="I2553" s="22" t="s">
        <v>1544</v>
      </c>
      <c r="J2553" s="22" t="s">
        <v>1543</v>
      </c>
      <c r="K2553" s="20" t="str">
        <f>IF(Tabela813[[#This Row],[C]]&lt;&gt;"",IF(Tabela813[[#This Row],[RED]]&lt;&gt;"",(Tabela813[[#This Row],[RED]] &amp; "."),"") &amp; CONCATENATE(Tabela813[[#This Row],[C]],".",Tabela813[[#This Row],[O]],".",Tabela813[[#This Row],[E]],".",Tabela813[[#This Row],[D1]],".",Tabela813[[#This Row],[D2]],".",Tabela813[[#This Row],[D3]],".",Tabela813[[#This Row],[T]],".",Tabela813[[#This Row],[D4]]),"")</f>
        <v>7.9.2.3.99.0.7.00</v>
      </c>
      <c r="L2553" s="23" t="s">
        <v>2779</v>
      </c>
      <c r="M2553" s="20" t="str">
        <f t="shared" si="49"/>
        <v>A</v>
      </c>
      <c r="N2553" s="20">
        <f>IF(VALUE(Tabela813[[#This Row],[RED]]) &gt; 0,1,0) + IF(VALUE(J2553)&gt;0,8,IF(VALUE(I2553)&gt;0,7,IF(VALUE(H2553)&gt;0,6,IF(VALUE(G2553)&gt;0,5,IF(VALUE(F2553)&gt;0,4,IF(VALUE(E2553)&gt;0,3,IF(VALUE(D2553)&gt;0,2,1)))))))</f>
        <v>7</v>
      </c>
      <c r="O2553" s="22" t="s">
        <v>51</v>
      </c>
      <c r="P2553" s="1" t="s">
        <v>560</v>
      </c>
      <c r="Q2553" s="1"/>
      <c r="R2553" s="39"/>
      <c r="S2553" s="154" t="s">
        <v>158</v>
      </c>
      <c r="T2553" s="7" t="str">
        <f>Tabela813[[#This Row],[NR]]&amp;" - "&amp;Tabela813[[#This Row],[Especificação]]</f>
        <v>7.9.2.3.99.0.7.00 - Outros Ressarcimentos - Dívida Ativa - Multas da Dívida Ativa - Intra OFSS</v>
      </c>
    </row>
    <row r="2554" spans="1:20" x14ac:dyDescent="0.25">
      <c r="A2554" s="179"/>
      <c r="B2554" s="51"/>
      <c r="C2554" s="22" t="s">
        <v>1544</v>
      </c>
      <c r="D2554" s="22" t="s">
        <v>1549</v>
      </c>
      <c r="E2554" s="22" t="s">
        <v>1546</v>
      </c>
      <c r="F2554" s="22" t="s">
        <v>1538</v>
      </c>
      <c r="G2554" s="22" t="s">
        <v>1553</v>
      </c>
      <c r="H2554" s="22" t="s">
        <v>1540</v>
      </c>
      <c r="I2554" s="22" t="s">
        <v>1545</v>
      </c>
      <c r="J2554" s="22" t="s">
        <v>1543</v>
      </c>
      <c r="K2554" s="20" t="str">
        <f>IF(Tabela813[[#This Row],[C]]&lt;&gt;"",IF(Tabela813[[#This Row],[RED]]&lt;&gt;"",(Tabela813[[#This Row],[RED]] &amp; "."),"") &amp; CONCATENATE(Tabela813[[#This Row],[C]],".",Tabela813[[#This Row],[O]],".",Tabela813[[#This Row],[E]],".",Tabela813[[#This Row],[D1]],".",Tabela813[[#This Row],[D2]],".",Tabela813[[#This Row],[D3]],".",Tabela813[[#This Row],[T]],".",Tabela813[[#This Row],[D4]]),"")</f>
        <v>7.9.2.3.99.0.8.00</v>
      </c>
      <c r="L2554" s="23" t="s">
        <v>2780</v>
      </c>
      <c r="M2554" s="20" t="str">
        <f t="shared" si="49"/>
        <v>A</v>
      </c>
      <c r="N2554" s="20">
        <f>IF(VALUE(Tabela813[[#This Row],[RED]]) &gt; 0,1,0) + IF(VALUE(J2554)&gt;0,8,IF(VALUE(I2554)&gt;0,7,IF(VALUE(H2554)&gt;0,6,IF(VALUE(G2554)&gt;0,5,IF(VALUE(F2554)&gt;0,4,IF(VALUE(E2554)&gt;0,3,IF(VALUE(D2554)&gt;0,2,1)))))))</f>
        <v>7</v>
      </c>
      <c r="O2554" s="22" t="s">
        <v>51</v>
      </c>
      <c r="P2554" s="1" t="s">
        <v>560</v>
      </c>
      <c r="Q2554" s="1"/>
      <c r="R2554" s="39"/>
      <c r="S2554" s="154" t="s">
        <v>158</v>
      </c>
      <c r="T2554" s="7" t="str">
        <f>Tabela813[[#This Row],[NR]]&amp;" - "&amp;Tabela813[[#This Row],[Especificação]]</f>
        <v>7.9.2.3.99.0.8.00 - Outros Ressarcimentos - Juros de Mora da Dívida Ativa - Intra OFSS</v>
      </c>
    </row>
    <row r="2555" spans="1:20" x14ac:dyDescent="0.25">
      <c r="A2555" s="179"/>
      <c r="B2555" s="51"/>
      <c r="C2555" s="22" t="s">
        <v>1544</v>
      </c>
      <c r="D2555" s="22" t="s">
        <v>1549</v>
      </c>
      <c r="E2555" s="22" t="s">
        <v>1549</v>
      </c>
      <c r="F2555" s="22" t="s">
        <v>1540</v>
      </c>
      <c r="G2555" s="22" t="s">
        <v>1543</v>
      </c>
      <c r="H2555" s="22" t="s">
        <v>1540</v>
      </c>
      <c r="I2555" s="22" t="s">
        <v>1540</v>
      </c>
      <c r="J2555" s="22" t="s">
        <v>1543</v>
      </c>
      <c r="K2555" s="20" t="str">
        <f>IF(Tabela813[[#This Row],[C]]&lt;&gt;"",IF(Tabela813[[#This Row],[RED]]&lt;&gt;"",(Tabela813[[#This Row],[RED]] &amp; "."),"") &amp; CONCATENATE(Tabela813[[#This Row],[C]],".",Tabela813[[#This Row],[O]],".",Tabela813[[#This Row],[E]],".",Tabela813[[#This Row],[D1]],".",Tabela813[[#This Row],[D2]],".",Tabela813[[#This Row],[D3]],".",Tabela813[[#This Row],[T]],".",Tabela813[[#This Row],[D4]]),"")</f>
        <v>7.9.9.0.00.0.0.00</v>
      </c>
      <c r="L2555" s="23" t="s">
        <v>2781</v>
      </c>
      <c r="M2555" s="20" t="str">
        <f t="shared" si="49"/>
        <v>S</v>
      </c>
      <c r="N2555" s="20">
        <f>IF(VALUE(Tabela813[[#This Row],[RED]]) &gt; 0,1,0) + IF(VALUE(J2555)&gt;0,8,IF(VALUE(I2555)&gt;0,7,IF(VALUE(H2555)&gt;0,6,IF(VALUE(G2555)&gt;0,5,IF(VALUE(F2555)&gt;0,4,IF(VALUE(E2555)&gt;0,3,IF(VALUE(D2555)&gt;0,2,1)))))))</f>
        <v>3</v>
      </c>
      <c r="O2555" s="22" t="s">
        <v>45</v>
      </c>
      <c r="P2555" s="1" t="s">
        <v>590</v>
      </c>
      <c r="Q2555" s="1"/>
      <c r="R2555" s="39"/>
      <c r="S2555" s="154" t="s">
        <v>158</v>
      </c>
      <c r="T2555" s="7" t="str">
        <f>Tabela813[[#This Row],[NR]]&amp;" - "&amp;Tabela813[[#This Row],[Especificação]]</f>
        <v>7.9.9.0.00.0.0.00 - Demais Receitas Correntes - Intra OFSS</v>
      </c>
    </row>
    <row r="2556" spans="1:20" x14ac:dyDescent="0.25">
      <c r="A2556" s="179"/>
      <c r="B2556" s="51"/>
      <c r="C2556" s="22" t="s">
        <v>1544</v>
      </c>
      <c r="D2556" s="22" t="s">
        <v>1549</v>
      </c>
      <c r="E2556" s="22" t="s">
        <v>1549</v>
      </c>
      <c r="F2556" s="22" t="s">
        <v>1549</v>
      </c>
      <c r="G2556" s="22" t="s">
        <v>1543</v>
      </c>
      <c r="H2556" s="22" t="s">
        <v>1540</v>
      </c>
      <c r="I2556" s="22" t="s">
        <v>1540</v>
      </c>
      <c r="J2556" s="22" t="s">
        <v>1543</v>
      </c>
      <c r="K2556" s="20" t="str">
        <f>IF(Tabela813[[#This Row],[C]]&lt;&gt;"",IF(Tabela813[[#This Row],[RED]]&lt;&gt;"",(Tabela813[[#This Row],[RED]] &amp; "."),"") &amp; CONCATENATE(Tabela813[[#This Row],[C]],".",Tabela813[[#This Row],[O]],".",Tabela813[[#This Row],[E]],".",Tabela813[[#This Row],[D1]],".",Tabela813[[#This Row],[D2]],".",Tabela813[[#This Row],[D3]],".",Tabela813[[#This Row],[T]],".",Tabela813[[#This Row],[D4]]),"")</f>
        <v>7.9.9.9.00.0.0.00</v>
      </c>
      <c r="L2556" s="23" t="s">
        <v>2725</v>
      </c>
      <c r="M2556" s="20" t="str">
        <f t="shared" si="49"/>
        <v>S</v>
      </c>
      <c r="N2556" s="20">
        <f>IF(VALUE(Tabela813[[#This Row],[RED]]) &gt; 0,1,0) + IF(VALUE(J2556)&gt;0,8,IF(VALUE(I2556)&gt;0,7,IF(VALUE(H2556)&gt;0,6,IF(VALUE(G2556)&gt;0,5,IF(VALUE(F2556)&gt;0,4,IF(VALUE(E2556)&gt;0,3,IF(VALUE(D2556)&gt;0,2,1)))))))</f>
        <v>4</v>
      </c>
      <c r="O2556" s="22" t="s">
        <v>45</v>
      </c>
      <c r="P2556" s="1" t="s">
        <v>3080</v>
      </c>
      <c r="Q2556" s="1"/>
      <c r="R2556" s="39"/>
      <c r="S2556" s="154" t="s">
        <v>158</v>
      </c>
      <c r="T2556" s="7" t="str">
        <f>Tabela813[[#This Row],[NR]]&amp;" - "&amp;Tabela813[[#This Row],[Especificação]]</f>
        <v>7.9.9.9.00.0.0.00 - Outras Receitas Correntes - Intra OFSS</v>
      </c>
    </row>
    <row r="2557" spans="1:20" ht="45" x14ac:dyDescent="0.25">
      <c r="A2557" s="179"/>
      <c r="B2557" s="51"/>
      <c r="C2557" s="22" t="s">
        <v>1544</v>
      </c>
      <c r="D2557" s="22" t="s">
        <v>1549</v>
      </c>
      <c r="E2557" s="22" t="s">
        <v>1549</v>
      </c>
      <c r="F2557" s="22" t="s">
        <v>1549</v>
      </c>
      <c r="G2557" s="22" t="s">
        <v>1539</v>
      </c>
      <c r="H2557" s="22" t="s">
        <v>1540</v>
      </c>
      <c r="I2557" s="22" t="s">
        <v>1540</v>
      </c>
      <c r="J2557" s="22" t="s">
        <v>1543</v>
      </c>
      <c r="K2557" s="20" t="str">
        <f>IF(Tabela813[[#This Row],[C]]&lt;&gt;"",IF(Tabela813[[#This Row],[RED]]&lt;&gt;"",(Tabela813[[#This Row],[RED]] &amp; "."),"") &amp; CONCATENATE(Tabela813[[#This Row],[C]],".",Tabela813[[#This Row],[O]],".",Tabela813[[#This Row],[E]],".",Tabela813[[#This Row],[D1]],".",Tabela813[[#This Row],[D2]],".",Tabela813[[#This Row],[D3]],".",Tabela813[[#This Row],[T]],".",Tabela813[[#This Row],[D4]]),"")</f>
        <v>7.9.9.9.01.0.0.00</v>
      </c>
      <c r="L2557" s="23" t="s">
        <v>2782</v>
      </c>
      <c r="M2557" s="20" t="str">
        <f t="shared" si="49"/>
        <v>S</v>
      </c>
      <c r="N2557" s="20">
        <f>IF(VALUE(Tabela813[[#This Row],[RED]]) &gt; 0,1,0) + IF(VALUE(J2557)&gt;0,8,IF(VALUE(I2557)&gt;0,7,IF(VALUE(H2557)&gt;0,6,IF(VALUE(G2557)&gt;0,5,IF(VALUE(F2557)&gt;0,4,IF(VALUE(E2557)&gt;0,3,IF(VALUE(D2557)&gt;0,2,1)))))))</f>
        <v>5</v>
      </c>
      <c r="O2557" s="22" t="s">
        <v>51</v>
      </c>
      <c r="P2557" s="1" t="s">
        <v>592</v>
      </c>
      <c r="Q2557" s="1"/>
      <c r="R2557" s="39"/>
      <c r="S2557" s="154" t="s">
        <v>158</v>
      </c>
      <c r="T2557" s="7" t="str">
        <f>Tabela813[[#This Row],[NR]]&amp;" - "&amp;Tabela813[[#This Row],[Especificação]]</f>
        <v>7.9.9.9.01.0.0.00 - Aportes Periódicos para Amortização de Déficit Atuarial do Regimes Próprios de Previdência e Sistema de Proteção Social - Intra OFSS</v>
      </c>
    </row>
    <row r="2558" spans="1:20" ht="45" x14ac:dyDescent="0.25">
      <c r="A2558" s="179"/>
      <c r="B2558" s="51"/>
      <c r="C2558" s="22" t="s">
        <v>1544</v>
      </c>
      <c r="D2558" s="22" t="s">
        <v>1549</v>
      </c>
      <c r="E2558" s="22" t="s">
        <v>1549</v>
      </c>
      <c r="F2558" s="22" t="s">
        <v>1549</v>
      </c>
      <c r="G2558" s="22" t="s">
        <v>1539</v>
      </c>
      <c r="H2558" s="22" t="s">
        <v>1540</v>
      </c>
      <c r="I2558" s="22" t="s">
        <v>1537</v>
      </c>
      <c r="J2558" s="22" t="s">
        <v>1543</v>
      </c>
      <c r="K2558" s="20" t="str">
        <f>IF(Tabela813[[#This Row],[C]]&lt;&gt;"",IF(Tabela813[[#This Row],[RED]]&lt;&gt;"",(Tabela813[[#This Row],[RED]] &amp; "."),"") &amp; CONCATENATE(Tabela813[[#This Row],[C]],".",Tabela813[[#This Row],[O]],".",Tabela813[[#This Row],[E]],".",Tabela813[[#This Row],[D1]],".",Tabela813[[#This Row],[D2]],".",Tabela813[[#This Row],[D3]],".",Tabela813[[#This Row],[T]],".",Tabela813[[#This Row],[D4]]),"")</f>
        <v>7.9.9.9.01.0.1.00</v>
      </c>
      <c r="L2558" s="23" t="s">
        <v>2783</v>
      </c>
      <c r="M2558" s="20" t="str">
        <f t="shared" si="49"/>
        <v>A</v>
      </c>
      <c r="N2558" s="20">
        <f>IF(VALUE(Tabela813[[#This Row],[RED]]) &gt; 0,1,0) + IF(VALUE(J2558)&gt;0,8,IF(VALUE(I2558)&gt;0,7,IF(VALUE(H2558)&gt;0,6,IF(VALUE(G2558)&gt;0,5,IF(VALUE(F2558)&gt;0,4,IF(VALUE(E2558)&gt;0,3,IF(VALUE(D2558)&gt;0,2,1)))))))</f>
        <v>7</v>
      </c>
      <c r="O2558" s="22" t="s">
        <v>51</v>
      </c>
      <c r="P2558" s="1" t="s">
        <v>592</v>
      </c>
      <c r="Q2558" s="1"/>
      <c r="R2558" s="39"/>
      <c r="S2558" s="154" t="s">
        <v>158</v>
      </c>
      <c r="T2558" s="7" t="str">
        <f>Tabela813[[#This Row],[NR]]&amp;" - "&amp;Tabela813[[#This Row],[Especificação]]</f>
        <v>7.9.9.9.01.0.1.00 - Aportes Periódicos para Amortização de Déficit Atuarial do Regimes Próprios de Previdência e Sistema de Proteção Social - Principal - Intra OFSS</v>
      </c>
    </row>
    <row r="2559" spans="1:20" ht="45" x14ac:dyDescent="0.25">
      <c r="A2559" s="179"/>
      <c r="B2559" s="51"/>
      <c r="C2559" s="22" t="s">
        <v>1544</v>
      </c>
      <c r="D2559" s="22" t="s">
        <v>1549</v>
      </c>
      <c r="E2559" s="22" t="s">
        <v>1549</v>
      </c>
      <c r="F2559" s="22" t="s">
        <v>1549</v>
      </c>
      <c r="G2559" s="22" t="s">
        <v>1539</v>
      </c>
      <c r="H2559" s="22" t="s">
        <v>1540</v>
      </c>
      <c r="I2559" s="22" t="s">
        <v>1546</v>
      </c>
      <c r="J2559" s="22" t="s">
        <v>1543</v>
      </c>
      <c r="K2559" s="20" t="str">
        <f>IF(Tabela813[[#This Row],[C]]&lt;&gt;"",IF(Tabela813[[#This Row],[RED]]&lt;&gt;"",(Tabela813[[#This Row],[RED]] &amp; "."),"") &amp; CONCATENATE(Tabela813[[#This Row],[C]],".",Tabela813[[#This Row],[O]],".",Tabela813[[#This Row],[E]],".",Tabela813[[#This Row],[D1]],".",Tabela813[[#This Row],[D2]],".",Tabela813[[#This Row],[D3]],".",Tabela813[[#This Row],[T]],".",Tabela813[[#This Row],[D4]]),"")</f>
        <v>7.9.9.9.01.0.2.00</v>
      </c>
      <c r="L2559" s="23" t="s">
        <v>2784</v>
      </c>
      <c r="M2559" s="20" t="str">
        <f t="shared" si="49"/>
        <v>A</v>
      </c>
      <c r="N2559" s="20">
        <f>IF(VALUE(Tabela813[[#This Row],[RED]]) &gt; 0,1,0) + IF(VALUE(J2559)&gt;0,8,IF(VALUE(I2559)&gt;0,7,IF(VALUE(H2559)&gt;0,6,IF(VALUE(G2559)&gt;0,5,IF(VALUE(F2559)&gt;0,4,IF(VALUE(E2559)&gt;0,3,IF(VALUE(D2559)&gt;0,2,1)))))))</f>
        <v>7</v>
      </c>
      <c r="O2559" s="22" t="s">
        <v>51</v>
      </c>
      <c r="P2559" s="1" t="s">
        <v>592</v>
      </c>
      <c r="Q2559" s="1"/>
      <c r="R2559" s="39"/>
      <c r="S2559" s="154" t="s">
        <v>158</v>
      </c>
      <c r="T2559" s="7" t="str">
        <f>Tabela813[[#This Row],[NR]]&amp;" - "&amp;Tabela813[[#This Row],[Especificação]]</f>
        <v>7.9.9.9.01.0.2.00 - Aportes Periódicos para Amortização de Déficit Atuarial do Regimes Próprios de Previdência e Sistema de Proteção Social - Multas e Juros de Mora - Intra OFSS</v>
      </c>
    </row>
    <row r="2560" spans="1:20" ht="45" x14ac:dyDescent="0.25">
      <c r="A2560" s="179"/>
      <c r="B2560" s="51"/>
      <c r="C2560" s="22" t="s">
        <v>1544</v>
      </c>
      <c r="D2560" s="22" t="s">
        <v>1549</v>
      </c>
      <c r="E2560" s="22" t="s">
        <v>1549</v>
      </c>
      <c r="F2560" s="22" t="s">
        <v>1549</v>
      </c>
      <c r="G2560" s="22" t="s">
        <v>1539</v>
      </c>
      <c r="H2560" s="22" t="s">
        <v>1540</v>
      </c>
      <c r="I2560" s="22" t="s">
        <v>1548</v>
      </c>
      <c r="J2560" s="22" t="s">
        <v>1543</v>
      </c>
      <c r="K2560" s="20" t="str">
        <f>IF(Tabela813[[#This Row],[C]]&lt;&gt;"",IF(Tabela813[[#This Row],[RED]]&lt;&gt;"",(Tabela813[[#This Row],[RED]] &amp; "."),"") &amp; CONCATENATE(Tabela813[[#This Row],[C]],".",Tabela813[[#This Row],[O]],".",Tabela813[[#This Row],[E]],".",Tabela813[[#This Row],[D1]],".",Tabela813[[#This Row],[D2]],".",Tabela813[[#This Row],[D3]],".",Tabela813[[#This Row],[T]],".",Tabela813[[#This Row],[D4]]),"")</f>
        <v>7.9.9.9.01.0.5.00</v>
      </c>
      <c r="L2560" s="23" t="s">
        <v>2785</v>
      </c>
      <c r="M2560" s="20" t="str">
        <f t="shared" si="49"/>
        <v>A</v>
      </c>
      <c r="N2560" s="20">
        <f>IF(VALUE(Tabela813[[#This Row],[RED]]) &gt; 0,1,0) + IF(VALUE(J2560)&gt;0,8,IF(VALUE(I2560)&gt;0,7,IF(VALUE(H2560)&gt;0,6,IF(VALUE(G2560)&gt;0,5,IF(VALUE(F2560)&gt;0,4,IF(VALUE(E2560)&gt;0,3,IF(VALUE(D2560)&gt;0,2,1)))))))</f>
        <v>7</v>
      </c>
      <c r="O2560" s="22" t="s">
        <v>51</v>
      </c>
      <c r="P2560" s="1" t="s">
        <v>592</v>
      </c>
      <c r="Q2560" s="1"/>
      <c r="R2560" s="39"/>
      <c r="S2560" s="154" t="s">
        <v>158</v>
      </c>
      <c r="T2560" s="7" t="str">
        <f>Tabela813[[#This Row],[NR]]&amp;" - "&amp;Tabela813[[#This Row],[Especificação]]</f>
        <v>7.9.9.9.01.0.5.00 - Aportes Periódicos para Amortização de Déficit Atuarial do Regimes Próprios de Previdência e Sistema de Proteção Social - Multas - Intra OFSS</v>
      </c>
    </row>
    <row r="2561" spans="1:20" ht="45" x14ac:dyDescent="0.25">
      <c r="A2561" s="179"/>
      <c r="B2561" s="51"/>
      <c r="C2561" s="22" t="s">
        <v>1544</v>
      </c>
      <c r="D2561" s="22" t="s">
        <v>1549</v>
      </c>
      <c r="E2561" s="22" t="s">
        <v>1549</v>
      </c>
      <c r="F2561" s="22" t="s">
        <v>1549</v>
      </c>
      <c r="G2561" s="22" t="s">
        <v>1539</v>
      </c>
      <c r="H2561" s="22" t="s">
        <v>1540</v>
      </c>
      <c r="I2561" s="22" t="s">
        <v>1542</v>
      </c>
      <c r="J2561" s="22" t="s">
        <v>1543</v>
      </c>
      <c r="K2561" s="20" t="str">
        <f>IF(Tabela813[[#This Row],[C]]&lt;&gt;"",IF(Tabela813[[#This Row],[RED]]&lt;&gt;"",(Tabela813[[#This Row],[RED]] &amp; "."),"") &amp; CONCATENATE(Tabela813[[#This Row],[C]],".",Tabela813[[#This Row],[O]],".",Tabela813[[#This Row],[E]],".",Tabela813[[#This Row],[D1]],".",Tabela813[[#This Row],[D2]],".",Tabela813[[#This Row],[D3]],".",Tabela813[[#This Row],[T]],".",Tabela813[[#This Row],[D4]]),"")</f>
        <v>7.9.9.9.01.0.6.00</v>
      </c>
      <c r="L2561" s="23" t="s">
        <v>2786</v>
      </c>
      <c r="M2561" s="20" t="str">
        <f t="shared" si="49"/>
        <v>A</v>
      </c>
      <c r="N2561" s="20">
        <f>IF(VALUE(Tabela813[[#This Row],[RED]]) &gt; 0,1,0) + IF(VALUE(J2561)&gt;0,8,IF(VALUE(I2561)&gt;0,7,IF(VALUE(H2561)&gt;0,6,IF(VALUE(G2561)&gt;0,5,IF(VALUE(F2561)&gt;0,4,IF(VALUE(E2561)&gt;0,3,IF(VALUE(D2561)&gt;0,2,1)))))))</f>
        <v>7</v>
      </c>
      <c r="O2561" s="22" t="s">
        <v>51</v>
      </c>
      <c r="P2561" s="1" t="s">
        <v>592</v>
      </c>
      <c r="Q2561" s="1"/>
      <c r="R2561" s="39"/>
      <c r="S2561" s="154" t="s">
        <v>158</v>
      </c>
      <c r="T2561" s="7" t="str">
        <f>Tabela813[[#This Row],[NR]]&amp;" - "&amp;Tabela813[[#This Row],[Especificação]]</f>
        <v>7.9.9.9.01.0.6.00 - Aportes Periódicos para Amortização de Déficit Atuarial do Regimes Próprios de Previdência e Sistema de Proteção Social - Juros de Mora - Intra OFSS</v>
      </c>
    </row>
    <row r="2562" spans="1:20" ht="30" x14ac:dyDescent="0.25">
      <c r="A2562" s="179"/>
      <c r="B2562" s="51"/>
      <c r="C2562" s="22" t="s">
        <v>1544</v>
      </c>
      <c r="D2562" s="22" t="s">
        <v>1549</v>
      </c>
      <c r="E2562" s="22" t="s">
        <v>1549</v>
      </c>
      <c r="F2562" s="22" t="s">
        <v>1549</v>
      </c>
      <c r="G2562" s="22" t="s">
        <v>1559</v>
      </c>
      <c r="H2562" s="22" t="s">
        <v>1540</v>
      </c>
      <c r="I2562" s="22" t="s">
        <v>1540</v>
      </c>
      <c r="J2562" s="22" t="s">
        <v>1543</v>
      </c>
      <c r="K2562" s="20" t="str">
        <f>IF(Tabela813[[#This Row],[C]]&lt;&gt;"",IF(Tabela813[[#This Row],[RED]]&lt;&gt;"",(Tabela813[[#This Row],[RED]] &amp; "."),"") &amp; CONCATENATE(Tabela813[[#This Row],[C]],".",Tabela813[[#This Row],[O]],".",Tabela813[[#This Row],[E]],".",Tabela813[[#This Row],[D1]],".",Tabela813[[#This Row],[D2]],".",Tabela813[[#This Row],[D3]],".",Tabela813[[#This Row],[T]],".",Tabela813[[#This Row],[D4]]),"")</f>
        <v>7.9.9.9.12.0.0.00</v>
      </c>
      <c r="L2562" s="23" t="s">
        <v>3976</v>
      </c>
      <c r="M2562" s="20" t="str">
        <f t="shared" si="49"/>
        <v>S</v>
      </c>
      <c r="N2562" s="20">
        <f>IF(VALUE(Tabela813[[#This Row],[RED]]) &gt; 0,1,0) + IF(VALUE(J2562)&gt;0,8,IF(VALUE(I2562)&gt;0,7,IF(VALUE(H2562)&gt;0,6,IF(VALUE(G2562)&gt;0,5,IF(VALUE(F2562)&gt;0,4,IF(VALUE(E2562)&gt;0,3,IF(VALUE(D2562)&gt;0,2,1)))))))</f>
        <v>5</v>
      </c>
      <c r="O2562" s="22" t="s">
        <v>51</v>
      </c>
      <c r="P2562" s="1" t="s">
        <v>595</v>
      </c>
      <c r="Q2562" s="1"/>
      <c r="R2562" s="39"/>
      <c r="S2562" s="154" t="s">
        <v>158</v>
      </c>
      <c r="T2562" s="7" t="str">
        <f>Tabela813[[#This Row],[NR]]&amp;" - "&amp;Tabela813[[#This Row],[Especificação]]</f>
        <v>7.9.9.9.12.0.0.00 - Encargos Legais Pela Inscrição em Dívida Ativa e Receitas de Ônus de Sucumbência - Intra OFSS</v>
      </c>
    </row>
    <row r="2563" spans="1:20" ht="30" x14ac:dyDescent="0.25">
      <c r="A2563" s="179"/>
      <c r="B2563" s="51"/>
      <c r="C2563" s="22" t="s">
        <v>1544</v>
      </c>
      <c r="D2563" s="22" t="s">
        <v>1549</v>
      </c>
      <c r="E2563" s="22" t="s">
        <v>1549</v>
      </c>
      <c r="F2563" s="22" t="s">
        <v>1549</v>
      </c>
      <c r="G2563" s="22" t="s">
        <v>1559</v>
      </c>
      <c r="H2563" s="22" t="s">
        <v>1537</v>
      </c>
      <c r="I2563" s="22" t="s">
        <v>1540</v>
      </c>
      <c r="J2563" s="22" t="s">
        <v>1543</v>
      </c>
      <c r="K2563" s="20" t="str">
        <f>IF(Tabela813[[#This Row],[C]]&lt;&gt;"",IF(Tabela813[[#This Row],[RED]]&lt;&gt;"",(Tabela813[[#This Row],[RED]] &amp; "."),"") &amp; CONCATENATE(Tabela813[[#This Row],[C]],".",Tabela813[[#This Row],[O]],".",Tabela813[[#This Row],[E]],".",Tabela813[[#This Row],[D1]],".",Tabela813[[#This Row],[D2]],".",Tabela813[[#This Row],[D3]],".",Tabela813[[#This Row],[T]],".",Tabela813[[#This Row],[D4]]),"")</f>
        <v>7.9.9.9.12.1.0.00</v>
      </c>
      <c r="L2563" s="23" t="s">
        <v>3977</v>
      </c>
      <c r="M2563" s="20" t="str">
        <f t="shared" si="49"/>
        <v>S</v>
      </c>
      <c r="N2563" s="20">
        <f>IF(VALUE(Tabela813[[#This Row],[RED]]) &gt; 0,1,0) + IF(VALUE(J2563)&gt;0,8,IF(VALUE(I2563)&gt;0,7,IF(VALUE(H2563)&gt;0,6,IF(VALUE(G2563)&gt;0,5,IF(VALUE(F2563)&gt;0,4,IF(VALUE(E2563)&gt;0,3,IF(VALUE(D2563)&gt;0,2,1)))))))</f>
        <v>6</v>
      </c>
      <c r="O2563" s="22" t="s">
        <v>51</v>
      </c>
      <c r="P2563" s="1" t="s">
        <v>596</v>
      </c>
      <c r="Q2563" s="1"/>
      <c r="R2563" s="39"/>
      <c r="S2563" s="154" t="s">
        <v>158</v>
      </c>
      <c r="T2563" s="7" t="str">
        <f>Tabela813[[#This Row],[NR]]&amp;" - "&amp;Tabela813[[#This Row],[Especificação]]</f>
        <v>7.9.9.9.12.1.0.00 - Encargos Legais Pela Inscrição em Dívida Ativa - Intra OFSS</v>
      </c>
    </row>
    <row r="2564" spans="1:20" ht="30" x14ac:dyDescent="0.25">
      <c r="A2564" s="179"/>
      <c r="B2564" s="51"/>
      <c r="C2564" s="22" t="s">
        <v>1544</v>
      </c>
      <c r="D2564" s="22" t="s">
        <v>1549</v>
      </c>
      <c r="E2564" s="22" t="s">
        <v>1549</v>
      </c>
      <c r="F2564" s="22" t="s">
        <v>1549</v>
      </c>
      <c r="G2564" s="22" t="s">
        <v>1559</v>
      </c>
      <c r="H2564" s="22" t="s">
        <v>1537</v>
      </c>
      <c r="I2564" s="22" t="s">
        <v>1537</v>
      </c>
      <c r="J2564" s="22" t="s">
        <v>1543</v>
      </c>
      <c r="K2564" s="20" t="str">
        <f>IF(Tabela813[[#This Row],[C]]&lt;&gt;"",IF(Tabela813[[#This Row],[RED]]&lt;&gt;"",(Tabela813[[#This Row],[RED]] &amp; "."),"") &amp; CONCATENATE(Tabela813[[#This Row],[C]],".",Tabela813[[#This Row],[O]],".",Tabela813[[#This Row],[E]],".",Tabela813[[#This Row],[D1]],".",Tabela813[[#This Row],[D2]],".",Tabela813[[#This Row],[D3]],".",Tabela813[[#This Row],[T]],".",Tabela813[[#This Row],[D4]]),"")</f>
        <v>7.9.9.9.12.1.1.00</v>
      </c>
      <c r="L2564" s="23" t="s">
        <v>3978</v>
      </c>
      <c r="M2564" s="20" t="str">
        <f t="shared" si="49"/>
        <v>A</v>
      </c>
      <c r="N2564" s="20">
        <f>IF(VALUE(Tabela813[[#This Row],[RED]]) &gt; 0,1,0) + IF(VALUE(J2564)&gt;0,8,IF(VALUE(I2564)&gt;0,7,IF(VALUE(H2564)&gt;0,6,IF(VALUE(G2564)&gt;0,5,IF(VALUE(F2564)&gt;0,4,IF(VALUE(E2564)&gt;0,3,IF(VALUE(D2564)&gt;0,2,1)))))))</f>
        <v>7</v>
      </c>
      <c r="O2564" s="22" t="s">
        <v>51</v>
      </c>
      <c r="P2564" s="1" t="s">
        <v>596</v>
      </c>
      <c r="Q2564" s="1"/>
      <c r="R2564" s="39"/>
      <c r="S2564" s="154" t="s">
        <v>158</v>
      </c>
      <c r="T2564" s="7" t="str">
        <f>Tabela813[[#This Row],[NR]]&amp;" - "&amp;Tabela813[[#This Row],[Especificação]]</f>
        <v>7.9.9.9.12.1.1.00 - Encargos Legais Pela Inscrição em Dívida Ativa - Principal - Intra OFSS</v>
      </c>
    </row>
    <row r="2565" spans="1:20" ht="45" x14ac:dyDescent="0.25">
      <c r="A2565" s="179"/>
      <c r="B2565" s="51"/>
      <c r="C2565" s="22" t="s">
        <v>1544</v>
      </c>
      <c r="D2565" s="22" t="s">
        <v>1549</v>
      </c>
      <c r="E2565" s="22" t="s">
        <v>1549</v>
      </c>
      <c r="F2565" s="22" t="s">
        <v>1549</v>
      </c>
      <c r="G2565" s="22" t="s">
        <v>1559</v>
      </c>
      <c r="H2565" s="22" t="s">
        <v>1546</v>
      </c>
      <c r="I2565" s="22" t="s">
        <v>1540</v>
      </c>
      <c r="J2565" s="22" t="s">
        <v>1543</v>
      </c>
      <c r="K2565" s="20" t="str">
        <f>IF(Tabela813[[#This Row],[C]]&lt;&gt;"",IF(Tabela813[[#This Row],[RED]]&lt;&gt;"",(Tabela813[[#This Row],[RED]] &amp; "."),"") &amp; CONCATENATE(Tabela813[[#This Row],[C]],".",Tabela813[[#This Row],[O]],".",Tabela813[[#This Row],[E]],".",Tabela813[[#This Row],[D1]],".",Tabela813[[#This Row],[D2]],".",Tabela813[[#This Row],[D3]],".",Tabela813[[#This Row],[T]],".",Tabela813[[#This Row],[D4]]),"")</f>
        <v>7.9.9.9.12.2.0.00</v>
      </c>
      <c r="L2565" s="23" t="s">
        <v>2787</v>
      </c>
      <c r="M2565" s="20" t="str">
        <f t="shared" si="49"/>
        <v>S</v>
      </c>
      <c r="N2565" s="20">
        <f>IF(VALUE(Tabela813[[#This Row],[RED]]) &gt; 0,1,0) + IF(VALUE(J2565)&gt;0,8,IF(VALUE(I2565)&gt;0,7,IF(VALUE(H2565)&gt;0,6,IF(VALUE(G2565)&gt;0,5,IF(VALUE(F2565)&gt;0,4,IF(VALUE(E2565)&gt;0,3,IF(VALUE(D2565)&gt;0,2,1)))))))</f>
        <v>6</v>
      </c>
      <c r="O2565" s="22" t="s">
        <v>51</v>
      </c>
      <c r="P2565" s="1" t="s">
        <v>598</v>
      </c>
      <c r="Q2565" s="1"/>
      <c r="R2565" s="39"/>
      <c r="S2565" s="154" t="s">
        <v>158</v>
      </c>
      <c r="T2565" s="7" t="str">
        <f>Tabela813[[#This Row],[NR]]&amp;" - "&amp;Tabela813[[#This Row],[Especificação]]</f>
        <v>7.9.9.9.12.2.0.00 - Ônus de Sucumbência - Intra OFSS</v>
      </c>
    </row>
    <row r="2566" spans="1:20" ht="45" x14ac:dyDescent="0.25">
      <c r="A2566" s="179"/>
      <c r="B2566" s="51"/>
      <c r="C2566" s="22" t="s">
        <v>1544</v>
      </c>
      <c r="D2566" s="22" t="s">
        <v>1549</v>
      </c>
      <c r="E2566" s="22" t="s">
        <v>1549</v>
      </c>
      <c r="F2566" s="22" t="s">
        <v>1549</v>
      </c>
      <c r="G2566" s="22" t="s">
        <v>1559</v>
      </c>
      <c r="H2566" s="22" t="s">
        <v>1546</v>
      </c>
      <c r="I2566" s="22" t="s">
        <v>1537</v>
      </c>
      <c r="J2566" s="22" t="s">
        <v>1543</v>
      </c>
      <c r="K2566" s="20" t="str">
        <f>IF(Tabela813[[#This Row],[C]]&lt;&gt;"",IF(Tabela813[[#This Row],[RED]]&lt;&gt;"",(Tabela813[[#This Row],[RED]] &amp; "."),"") &amp; CONCATENATE(Tabela813[[#This Row],[C]],".",Tabela813[[#This Row],[O]],".",Tabela813[[#This Row],[E]],".",Tabela813[[#This Row],[D1]],".",Tabela813[[#This Row],[D2]],".",Tabela813[[#This Row],[D3]],".",Tabela813[[#This Row],[T]],".",Tabela813[[#This Row],[D4]]),"")</f>
        <v>7.9.9.9.12.2.1.00</v>
      </c>
      <c r="L2566" s="23" t="s">
        <v>2788</v>
      </c>
      <c r="M2566" s="20" t="str">
        <f t="shared" si="49"/>
        <v>A</v>
      </c>
      <c r="N2566" s="20">
        <f>IF(VALUE(Tabela813[[#This Row],[RED]]) &gt; 0,1,0) + IF(VALUE(J2566)&gt;0,8,IF(VALUE(I2566)&gt;0,7,IF(VALUE(H2566)&gt;0,6,IF(VALUE(G2566)&gt;0,5,IF(VALUE(F2566)&gt;0,4,IF(VALUE(E2566)&gt;0,3,IF(VALUE(D2566)&gt;0,2,1)))))))</f>
        <v>7</v>
      </c>
      <c r="O2566" s="22" t="s">
        <v>51</v>
      </c>
      <c r="P2566" s="1" t="s">
        <v>598</v>
      </c>
      <c r="Q2566" s="1"/>
      <c r="R2566" s="39"/>
      <c r="S2566" s="154" t="s">
        <v>158</v>
      </c>
      <c r="T2566" s="7" t="str">
        <f>Tabela813[[#This Row],[NR]]&amp;" - "&amp;Tabela813[[#This Row],[Especificação]]</f>
        <v>7.9.9.9.12.2.1.00 - Ônus de Sucumbência - Principal - Intra OFSS</v>
      </c>
    </row>
    <row r="2567" spans="1:20" x14ac:dyDescent="0.25">
      <c r="A2567" s="179"/>
      <c r="B2567" s="51"/>
      <c r="C2567" s="22" t="s">
        <v>1544</v>
      </c>
      <c r="D2567" s="22" t="s">
        <v>1549</v>
      </c>
      <c r="E2567" s="22" t="s">
        <v>1549</v>
      </c>
      <c r="F2567" s="22" t="s">
        <v>1549</v>
      </c>
      <c r="G2567" s="22" t="s">
        <v>1553</v>
      </c>
      <c r="H2567" s="22" t="s">
        <v>1540</v>
      </c>
      <c r="I2567" s="22" t="s">
        <v>1540</v>
      </c>
      <c r="J2567" s="22" t="s">
        <v>1543</v>
      </c>
      <c r="K2567" s="20" t="str">
        <f>IF(Tabela813[[#This Row],[C]]&lt;&gt;"",IF(Tabela813[[#This Row],[RED]]&lt;&gt;"",(Tabela813[[#This Row],[RED]] &amp; "."),"") &amp; CONCATENATE(Tabela813[[#This Row],[C]],".",Tabela813[[#This Row],[O]],".",Tabela813[[#This Row],[E]],".",Tabela813[[#This Row],[D1]],".",Tabela813[[#This Row],[D2]],".",Tabela813[[#This Row],[D3]],".",Tabela813[[#This Row],[T]],".",Tabela813[[#This Row],[D4]]),"")</f>
        <v>7.9.9.9.99.0.0.00</v>
      </c>
      <c r="L2567" s="23" t="s">
        <v>2789</v>
      </c>
      <c r="M2567" s="20" t="str">
        <f t="shared" si="49"/>
        <v>S</v>
      </c>
      <c r="N2567" s="20">
        <f>IF(VALUE(Tabela813[[#This Row],[RED]]) &gt; 0,1,0) + IF(VALUE(J2567)&gt;0,8,IF(VALUE(I2567)&gt;0,7,IF(VALUE(H2567)&gt;0,6,IF(VALUE(G2567)&gt;0,5,IF(VALUE(F2567)&gt;0,4,IF(VALUE(E2567)&gt;0,3,IF(VALUE(D2567)&gt;0,2,1)))))))</f>
        <v>5</v>
      </c>
      <c r="O2567" s="22" t="s">
        <v>51</v>
      </c>
      <c r="P2567" s="1" t="s">
        <v>603</v>
      </c>
      <c r="Q2567" s="1"/>
      <c r="R2567" s="39"/>
      <c r="S2567" s="154" t="s">
        <v>158</v>
      </c>
      <c r="T2567" s="7" t="str">
        <f>Tabela813[[#This Row],[NR]]&amp;" - "&amp;Tabela813[[#This Row],[Especificação]]</f>
        <v>7.9.9.9.99.0.0.00 - Outras Receitas - Intra OFSS</v>
      </c>
    </row>
    <row r="2568" spans="1:20" ht="30" x14ac:dyDescent="0.25">
      <c r="A2568" s="179"/>
      <c r="B2568" s="51"/>
      <c r="C2568" s="22" t="s">
        <v>1544</v>
      </c>
      <c r="D2568" s="22" t="s">
        <v>1549</v>
      </c>
      <c r="E2568" s="22" t="s">
        <v>1549</v>
      </c>
      <c r="F2568" s="22" t="s">
        <v>1549</v>
      </c>
      <c r="G2568" s="22" t="s">
        <v>1553</v>
      </c>
      <c r="H2568" s="22" t="s">
        <v>1546</v>
      </c>
      <c r="I2568" s="22" t="s">
        <v>1540</v>
      </c>
      <c r="J2568" s="22" t="s">
        <v>1543</v>
      </c>
      <c r="K2568" s="20" t="str">
        <f>IF(Tabela813[[#This Row],[C]]&lt;&gt;"",IF(Tabela813[[#This Row],[RED]]&lt;&gt;"",(Tabela813[[#This Row],[RED]] &amp; "."),"") &amp; CONCATENATE(Tabela813[[#This Row],[C]],".",Tabela813[[#This Row],[O]],".",Tabela813[[#This Row],[E]],".",Tabela813[[#This Row],[D1]],".",Tabela813[[#This Row],[D2]],".",Tabela813[[#This Row],[D3]],".",Tabela813[[#This Row],[T]],".",Tabela813[[#This Row],[D4]]),"")</f>
        <v>7.9.9.9.99.2.0.00</v>
      </c>
      <c r="L2568" s="23" t="s">
        <v>3979</v>
      </c>
      <c r="M2568" s="20" t="str">
        <f t="shared" si="49"/>
        <v>S</v>
      </c>
      <c r="N2568" s="20">
        <f>IF(VALUE(Tabela813[[#This Row],[RED]]) &gt; 0,1,0) + IF(VALUE(J2568)&gt;0,8,IF(VALUE(I2568)&gt;0,7,IF(VALUE(H2568)&gt;0,6,IF(VALUE(G2568)&gt;0,5,IF(VALUE(F2568)&gt;0,4,IF(VALUE(E2568)&gt;0,3,IF(VALUE(D2568)&gt;0,2,1)))))))</f>
        <v>6</v>
      </c>
      <c r="O2568" s="22" t="s">
        <v>51</v>
      </c>
      <c r="P2568" s="1" t="s">
        <v>4149</v>
      </c>
      <c r="Q2568" s="1"/>
      <c r="R2568" s="39"/>
      <c r="S2568" s="154" t="s">
        <v>158</v>
      </c>
      <c r="T2568" s="7" t="str">
        <f>Tabela813[[#This Row],[NR]]&amp;" - "&amp;Tabela813[[#This Row],[Especificação]]</f>
        <v>7.9.9.9.99.2.0.00 - Outras Receitas Não Arrecadadas e Não Projetadas Pela RFB - Primárias - Intra OFSS</v>
      </c>
    </row>
    <row r="2569" spans="1:20" ht="30" x14ac:dyDescent="0.25">
      <c r="A2569" s="179"/>
      <c r="B2569" s="51"/>
      <c r="C2569" s="22" t="s">
        <v>1544</v>
      </c>
      <c r="D2569" s="22" t="s">
        <v>1549</v>
      </c>
      <c r="E2569" s="22" t="s">
        <v>1549</v>
      </c>
      <c r="F2569" s="22" t="s">
        <v>1549</v>
      </c>
      <c r="G2569" s="22" t="s">
        <v>1553</v>
      </c>
      <c r="H2569" s="22" t="s">
        <v>1546</v>
      </c>
      <c r="I2569" s="22" t="s">
        <v>1537</v>
      </c>
      <c r="J2569" s="22" t="s">
        <v>1543</v>
      </c>
      <c r="K2569" s="20" t="str">
        <f>IF(Tabela813[[#This Row],[C]]&lt;&gt;"",IF(Tabela813[[#This Row],[RED]]&lt;&gt;"",(Tabela813[[#This Row],[RED]] &amp; "."),"") &amp; CONCATENATE(Tabela813[[#This Row],[C]],".",Tabela813[[#This Row],[O]],".",Tabela813[[#This Row],[E]],".",Tabela813[[#This Row],[D1]],".",Tabela813[[#This Row],[D2]],".",Tabela813[[#This Row],[D3]],".",Tabela813[[#This Row],[T]],".",Tabela813[[#This Row],[D4]]),"")</f>
        <v>7.9.9.9.99.2.1.00</v>
      </c>
      <c r="L2569" s="23" t="s">
        <v>3980</v>
      </c>
      <c r="M2569" s="20" t="str">
        <f t="shared" ref="M2569:M2632" si="50">IF(N2569 &lt; N2570,"S","A")</f>
        <v>A</v>
      </c>
      <c r="N2569" s="20">
        <f>IF(VALUE(Tabela813[[#This Row],[RED]]) &gt; 0,1,0) + IF(VALUE(J2569)&gt;0,8,IF(VALUE(I2569)&gt;0,7,IF(VALUE(H2569)&gt;0,6,IF(VALUE(G2569)&gt;0,5,IF(VALUE(F2569)&gt;0,4,IF(VALUE(E2569)&gt;0,3,IF(VALUE(D2569)&gt;0,2,1)))))))</f>
        <v>7</v>
      </c>
      <c r="O2569" s="22" t="s">
        <v>51</v>
      </c>
      <c r="P2569" s="1" t="s">
        <v>4149</v>
      </c>
      <c r="Q2569" s="1"/>
      <c r="R2569" s="39"/>
      <c r="S2569" s="154" t="s">
        <v>158</v>
      </c>
      <c r="T2569" s="7" t="str">
        <f>Tabela813[[#This Row],[NR]]&amp;" - "&amp;Tabela813[[#This Row],[Especificação]]</f>
        <v>7.9.9.9.99.2.1.00 - Outras Receitas Não Arrecadadas e Não Projetadas Pela RFB - Primárias - Principal - Intra OFSS</v>
      </c>
    </row>
    <row r="2570" spans="1:20" ht="30" x14ac:dyDescent="0.25">
      <c r="A2570" s="179"/>
      <c r="B2570" s="51"/>
      <c r="C2570" s="22" t="s">
        <v>1544</v>
      </c>
      <c r="D2570" s="22" t="s">
        <v>1549</v>
      </c>
      <c r="E2570" s="22" t="s">
        <v>1549</v>
      </c>
      <c r="F2570" s="22" t="s">
        <v>1549</v>
      </c>
      <c r="G2570" s="22" t="s">
        <v>1553</v>
      </c>
      <c r="H2570" s="22" t="s">
        <v>1546</v>
      </c>
      <c r="I2570" s="22" t="s">
        <v>1546</v>
      </c>
      <c r="J2570" s="22" t="s">
        <v>1543</v>
      </c>
      <c r="K2570" s="20" t="str">
        <f>IF(Tabela813[[#This Row],[C]]&lt;&gt;"",IF(Tabela813[[#This Row],[RED]]&lt;&gt;"",(Tabela813[[#This Row],[RED]] &amp; "."),"") &amp; CONCATENATE(Tabela813[[#This Row],[C]],".",Tabela813[[#This Row],[O]],".",Tabela813[[#This Row],[E]],".",Tabela813[[#This Row],[D1]],".",Tabela813[[#This Row],[D2]],".",Tabela813[[#This Row],[D3]],".",Tabela813[[#This Row],[T]],".",Tabela813[[#This Row],[D4]]),"")</f>
        <v>7.9.9.9.99.2.2.00</v>
      </c>
      <c r="L2570" s="23" t="s">
        <v>3981</v>
      </c>
      <c r="M2570" s="20" t="str">
        <f t="shared" si="50"/>
        <v>A</v>
      </c>
      <c r="N2570" s="20">
        <f>IF(VALUE(Tabela813[[#This Row],[RED]]) &gt; 0,1,0) + IF(VALUE(J2570)&gt;0,8,IF(VALUE(I2570)&gt;0,7,IF(VALUE(H2570)&gt;0,6,IF(VALUE(G2570)&gt;0,5,IF(VALUE(F2570)&gt;0,4,IF(VALUE(E2570)&gt;0,3,IF(VALUE(D2570)&gt;0,2,1)))))))</f>
        <v>7</v>
      </c>
      <c r="O2570" s="22" t="s">
        <v>51</v>
      </c>
      <c r="P2570" s="1" t="s">
        <v>4149</v>
      </c>
      <c r="Q2570" s="1"/>
      <c r="R2570" s="39"/>
      <c r="S2570" s="154" t="s">
        <v>158</v>
      </c>
      <c r="T2570" s="7" t="str">
        <f>Tabela813[[#This Row],[NR]]&amp;" - "&amp;Tabela813[[#This Row],[Especificação]]</f>
        <v>7.9.9.9.99.2.2.00 - Outras Receitas Não Arrecadadas e Não Projetadas Pela RFB - Primárias - Multas e Juros de Mora - Intra OFSS</v>
      </c>
    </row>
    <row r="2571" spans="1:20" ht="30" x14ac:dyDescent="0.25">
      <c r="A2571" s="179"/>
      <c r="B2571" s="51"/>
      <c r="C2571" s="22" t="s">
        <v>1544</v>
      </c>
      <c r="D2571" s="22" t="s">
        <v>1549</v>
      </c>
      <c r="E2571" s="22" t="s">
        <v>1549</v>
      </c>
      <c r="F2571" s="22" t="s">
        <v>1549</v>
      </c>
      <c r="G2571" s="22" t="s">
        <v>1553</v>
      </c>
      <c r="H2571" s="22" t="s">
        <v>1546</v>
      </c>
      <c r="I2571" s="22" t="s">
        <v>1548</v>
      </c>
      <c r="J2571" s="22" t="s">
        <v>1543</v>
      </c>
      <c r="K2571" s="20" t="str">
        <f>IF(Tabela813[[#This Row],[C]]&lt;&gt;"",IF(Tabela813[[#This Row],[RED]]&lt;&gt;"",(Tabela813[[#This Row],[RED]] &amp; "."),"") &amp; CONCATENATE(Tabela813[[#This Row],[C]],".",Tabela813[[#This Row],[O]],".",Tabela813[[#This Row],[E]],".",Tabela813[[#This Row],[D1]],".",Tabela813[[#This Row],[D2]],".",Tabela813[[#This Row],[D3]],".",Tabela813[[#This Row],[T]],".",Tabela813[[#This Row],[D4]]),"")</f>
        <v>7.9.9.9.99.2.5.00</v>
      </c>
      <c r="L2571" s="23" t="s">
        <v>3982</v>
      </c>
      <c r="M2571" s="20" t="str">
        <f t="shared" si="50"/>
        <v>A</v>
      </c>
      <c r="N2571" s="20">
        <f>IF(VALUE(Tabela813[[#This Row],[RED]]) &gt; 0,1,0) + IF(VALUE(J2571)&gt;0,8,IF(VALUE(I2571)&gt;0,7,IF(VALUE(H2571)&gt;0,6,IF(VALUE(G2571)&gt;0,5,IF(VALUE(F2571)&gt;0,4,IF(VALUE(E2571)&gt;0,3,IF(VALUE(D2571)&gt;0,2,1)))))))</f>
        <v>7</v>
      </c>
      <c r="O2571" s="22" t="s">
        <v>51</v>
      </c>
      <c r="P2571" s="1" t="s">
        <v>4149</v>
      </c>
      <c r="Q2571" s="1"/>
      <c r="R2571" s="39"/>
      <c r="S2571" s="154" t="s">
        <v>158</v>
      </c>
      <c r="T2571" s="7" t="str">
        <f>Tabela813[[#This Row],[NR]]&amp;" - "&amp;Tabela813[[#This Row],[Especificação]]</f>
        <v>7.9.9.9.99.2.5.00 - Outras Receitas Não Arrecadadas e Não Projetadas Pela RFB - Primárias - Multas - Intra OFSS</v>
      </c>
    </row>
    <row r="2572" spans="1:20" ht="30" x14ac:dyDescent="0.25">
      <c r="A2572" s="179"/>
      <c r="B2572" s="51"/>
      <c r="C2572" s="22" t="s">
        <v>1544</v>
      </c>
      <c r="D2572" s="22" t="s">
        <v>1549</v>
      </c>
      <c r="E2572" s="22" t="s">
        <v>1549</v>
      </c>
      <c r="F2572" s="22" t="s">
        <v>1549</v>
      </c>
      <c r="G2572" s="22" t="s">
        <v>1553</v>
      </c>
      <c r="H2572" s="22" t="s">
        <v>1546</v>
      </c>
      <c r="I2572" s="22" t="s">
        <v>1542</v>
      </c>
      <c r="J2572" s="22" t="s">
        <v>1543</v>
      </c>
      <c r="K2572" s="20" t="str">
        <f>IF(Tabela813[[#This Row],[C]]&lt;&gt;"",IF(Tabela813[[#This Row],[RED]]&lt;&gt;"",(Tabela813[[#This Row],[RED]] &amp; "."),"") &amp; CONCATENATE(Tabela813[[#This Row],[C]],".",Tabela813[[#This Row],[O]],".",Tabela813[[#This Row],[E]],".",Tabela813[[#This Row],[D1]],".",Tabela813[[#This Row],[D2]],".",Tabela813[[#This Row],[D3]],".",Tabela813[[#This Row],[T]],".",Tabela813[[#This Row],[D4]]),"")</f>
        <v>7.9.9.9.99.2.6.00</v>
      </c>
      <c r="L2572" s="23" t="s">
        <v>3983</v>
      </c>
      <c r="M2572" s="20" t="str">
        <f t="shared" si="50"/>
        <v>A</v>
      </c>
      <c r="N2572" s="20">
        <f>IF(VALUE(Tabela813[[#This Row],[RED]]) &gt; 0,1,0) + IF(VALUE(J2572)&gt;0,8,IF(VALUE(I2572)&gt;0,7,IF(VALUE(H2572)&gt;0,6,IF(VALUE(G2572)&gt;0,5,IF(VALUE(F2572)&gt;0,4,IF(VALUE(E2572)&gt;0,3,IF(VALUE(D2572)&gt;0,2,1)))))))</f>
        <v>7</v>
      </c>
      <c r="O2572" s="22" t="s">
        <v>51</v>
      </c>
      <c r="P2572" s="1" t="s">
        <v>4149</v>
      </c>
      <c r="Q2572" s="1"/>
      <c r="R2572" s="39"/>
      <c r="S2572" s="154" t="s">
        <v>158</v>
      </c>
      <c r="T2572" s="7" t="str">
        <f>Tabela813[[#This Row],[NR]]&amp;" - "&amp;Tabela813[[#This Row],[Especificação]]</f>
        <v>7.9.9.9.99.2.6.00 - Outras Receitas Não Arrecadadas e Não Projetadas Pela RFB - Primárias - Juros de Mora - Intra OFSS</v>
      </c>
    </row>
    <row r="2573" spans="1:20" ht="30" x14ac:dyDescent="0.25">
      <c r="A2573" s="179"/>
      <c r="B2573" s="51"/>
      <c r="C2573" s="22" t="s">
        <v>1544</v>
      </c>
      <c r="D2573" s="22" t="s">
        <v>1549</v>
      </c>
      <c r="E2573" s="22" t="s">
        <v>1549</v>
      </c>
      <c r="F2573" s="22" t="s">
        <v>1549</v>
      </c>
      <c r="G2573" s="22" t="s">
        <v>1553</v>
      </c>
      <c r="H2573" s="22" t="s">
        <v>1538</v>
      </c>
      <c r="I2573" s="22" t="s">
        <v>1540</v>
      </c>
      <c r="J2573" s="22" t="s">
        <v>1543</v>
      </c>
      <c r="K2573" s="20" t="str">
        <f>IF(Tabela813[[#This Row],[C]]&lt;&gt;"",IF(Tabela813[[#This Row],[RED]]&lt;&gt;"",(Tabela813[[#This Row],[RED]] &amp; "."),"") &amp; CONCATENATE(Tabela813[[#This Row],[C]],".",Tabela813[[#This Row],[O]],".",Tabela813[[#This Row],[E]],".",Tabela813[[#This Row],[D1]],".",Tabela813[[#This Row],[D2]],".",Tabela813[[#This Row],[D3]],".",Tabela813[[#This Row],[T]],".",Tabela813[[#This Row],[D4]]),"")</f>
        <v>7.9.9.9.99.3.0.00</v>
      </c>
      <c r="L2573" s="23" t="s">
        <v>3984</v>
      </c>
      <c r="M2573" s="20" t="str">
        <f t="shared" si="50"/>
        <v>S</v>
      </c>
      <c r="N2573" s="20">
        <f>IF(VALUE(Tabela813[[#This Row],[RED]]) &gt; 0,1,0) + IF(VALUE(J2573)&gt;0,8,IF(VALUE(I2573)&gt;0,7,IF(VALUE(H2573)&gt;0,6,IF(VALUE(G2573)&gt;0,5,IF(VALUE(F2573)&gt;0,4,IF(VALUE(E2573)&gt;0,3,IF(VALUE(D2573)&gt;0,2,1)))))))</f>
        <v>6</v>
      </c>
      <c r="O2573" s="22" t="s">
        <v>51</v>
      </c>
      <c r="P2573" s="1" t="s">
        <v>4150</v>
      </c>
      <c r="Q2573" s="1"/>
      <c r="R2573" s="39"/>
      <c r="S2573" s="154" t="s">
        <v>158</v>
      </c>
      <c r="T2573" s="7" t="str">
        <f>Tabela813[[#This Row],[NR]]&amp;" - "&amp;Tabela813[[#This Row],[Especificação]]</f>
        <v>7.9.9.9.99.3.0.00 - Outras Receitas Não Arrecadadas e Não Projetadas Pela RFB - Financeiras - Intra OFSS</v>
      </c>
    </row>
    <row r="2574" spans="1:20" ht="30" x14ac:dyDescent="0.25">
      <c r="A2574" s="179"/>
      <c r="B2574" s="51"/>
      <c r="C2574" s="22" t="s">
        <v>1544</v>
      </c>
      <c r="D2574" s="22" t="s">
        <v>1549</v>
      </c>
      <c r="E2574" s="22" t="s">
        <v>1549</v>
      </c>
      <c r="F2574" s="22" t="s">
        <v>1549</v>
      </c>
      <c r="G2574" s="22" t="s">
        <v>1553</v>
      </c>
      <c r="H2574" s="22" t="s">
        <v>1538</v>
      </c>
      <c r="I2574" s="22" t="s">
        <v>1537</v>
      </c>
      <c r="J2574" s="22" t="s">
        <v>1543</v>
      </c>
      <c r="K2574" s="20" t="str">
        <f>IF(Tabela813[[#This Row],[C]]&lt;&gt;"",IF(Tabela813[[#This Row],[RED]]&lt;&gt;"",(Tabela813[[#This Row],[RED]] &amp; "."),"") &amp; CONCATENATE(Tabela813[[#This Row],[C]],".",Tabela813[[#This Row],[O]],".",Tabela813[[#This Row],[E]],".",Tabela813[[#This Row],[D1]],".",Tabela813[[#This Row],[D2]],".",Tabela813[[#This Row],[D3]],".",Tabela813[[#This Row],[T]],".",Tabela813[[#This Row],[D4]]),"")</f>
        <v>7.9.9.9.99.3.1.00</v>
      </c>
      <c r="L2574" s="23" t="s">
        <v>3985</v>
      </c>
      <c r="M2574" s="20" t="str">
        <f t="shared" si="50"/>
        <v>A</v>
      </c>
      <c r="N2574" s="20">
        <f>IF(VALUE(Tabela813[[#This Row],[RED]]) &gt; 0,1,0) + IF(VALUE(J2574)&gt;0,8,IF(VALUE(I2574)&gt;0,7,IF(VALUE(H2574)&gt;0,6,IF(VALUE(G2574)&gt;0,5,IF(VALUE(F2574)&gt;0,4,IF(VALUE(E2574)&gt;0,3,IF(VALUE(D2574)&gt;0,2,1)))))))</f>
        <v>7</v>
      </c>
      <c r="O2574" s="22" t="s">
        <v>51</v>
      </c>
      <c r="P2574" s="1" t="s">
        <v>4150</v>
      </c>
      <c r="Q2574" s="1"/>
      <c r="R2574" s="39"/>
      <c r="S2574" s="154" t="s">
        <v>158</v>
      </c>
      <c r="T2574" s="7" t="str">
        <f>Tabela813[[#This Row],[NR]]&amp;" - "&amp;Tabela813[[#This Row],[Especificação]]</f>
        <v>7.9.9.9.99.3.1.00 - Outras Receitas Não Arrecadadas e Não Projetadas Pela RFB - Financeiras - Principal - Intra OFSS</v>
      </c>
    </row>
    <row r="2575" spans="1:20" ht="30" x14ac:dyDescent="0.25">
      <c r="A2575" s="179"/>
      <c r="B2575" s="51"/>
      <c r="C2575" s="22" t="s">
        <v>1544</v>
      </c>
      <c r="D2575" s="22" t="s">
        <v>1549</v>
      </c>
      <c r="E2575" s="22" t="s">
        <v>1549</v>
      </c>
      <c r="F2575" s="22" t="s">
        <v>1549</v>
      </c>
      <c r="G2575" s="22" t="s">
        <v>1553</v>
      </c>
      <c r="H2575" s="22" t="s">
        <v>1538</v>
      </c>
      <c r="I2575" s="22" t="s">
        <v>1546</v>
      </c>
      <c r="J2575" s="22" t="s">
        <v>1543</v>
      </c>
      <c r="K2575" s="20" t="str">
        <f>IF(Tabela813[[#This Row],[C]]&lt;&gt;"",IF(Tabela813[[#This Row],[RED]]&lt;&gt;"",(Tabela813[[#This Row],[RED]] &amp; "."),"") &amp; CONCATENATE(Tabela813[[#This Row],[C]],".",Tabela813[[#This Row],[O]],".",Tabela813[[#This Row],[E]],".",Tabela813[[#This Row],[D1]],".",Tabela813[[#This Row],[D2]],".",Tabela813[[#This Row],[D3]],".",Tabela813[[#This Row],[T]],".",Tabela813[[#This Row],[D4]]),"")</f>
        <v>7.9.9.9.99.3.2.00</v>
      </c>
      <c r="L2575" s="23" t="s">
        <v>3986</v>
      </c>
      <c r="M2575" s="20" t="str">
        <f t="shared" si="50"/>
        <v>A</v>
      </c>
      <c r="N2575" s="20">
        <f>IF(VALUE(Tabela813[[#This Row],[RED]]) &gt; 0,1,0) + IF(VALUE(J2575)&gt;0,8,IF(VALUE(I2575)&gt;0,7,IF(VALUE(H2575)&gt;0,6,IF(VALUE(G2575)&gt;0,5,IF(VALUE(F2575)&gt;0,4,IF(VALUE(E2575)&gt;0,3,IF(VALUE(D2575)&gt;0,2,1)))))))</f>
        <v>7</v>
      </c>
      <c r="O2575" s="22" t="s">
        <v>51</v>
      </c>
      <c r="P2575" s="1" t="s">
        <v>4150</v>
      </c>
      <c r="Q2575" s="1"/>
      <c r="R2575" s="39"/>
      <c r="S2575" s="154" t="s">
        <v>158</v>
      </c>
      <c r="T2575" s="7" t="str">
        <f>Tabela813[[#This Row],[NR]]&amp;" - "&amp;Tabela813[[#This Row],[Especificação]]</f>
        <v>7.9.9.9.99.3.2.00 - Outras Receitas Não Arrecadadas e Não Projetadas Pela RFB - Financeiras - Multas e Juros de Mora - Intra OFSS</v>
      </c>
    </row>
    <row r="2576" spans="1:20" ht="30" x14ac:dyDescent="0.25">
      <c r="A2576" s="179"/>
      <c r="B2576" s="51"/>
      <c r="C2576" s="22" t="s">
        <v>1544</v>
      </c>
      <c r="D2576" s="22" t="s">
        <v>1549</v>
      </c>
      <c r="E2576" s="22" t="s">
        <v>1549</v>
      </c>
      <c r="F2576" s="22" t="s">
        <v>1549</v>
      </c>
      <c r="G2576" s="22" t="s">
        <v>1553</v>
      </c>
      <c r="H2576" s="22" t="s">
        <v>1538</v>
      </c>
      <c r="I2576" s="22" t="s">
        <v>1548</v>
      </c>
      <c r="J2576" s="22" t="s">
        <v>1543</v>
      </c>
      <c r="K2576" s="20" t="str">
        <f>IF(Tabela813[[#This Row],[C]]&lt;&gt;"",IF(Tabela813[[#This Row],[RED]]&lt;&gt;"",(Tabela813[[#This Row],[RED]] &amp; "."),"") &amp; CONCATENATE(Tabela813[[#This Row],[C]],".",Tabela813[[#This Row],[O]],".",Tabela813[[#This Row],[E]],".",Tabela813[[#This Row],[D1]],".",Tabela813[[#This Row],[D2]],".",Tabela813[[#This Row],[D3]],".",Tabela813[[#This Row],[T]],".",Tabela813[[#This Row],[D4]]),"")</f>
        <v>7.9.9.9.99.3.5.00</v>
      </c>
      <c r="L2576" s="23" t="s">
        <v>3987</v>
      </c>
      <c r="M2576" s="20" t="str">
        <f t="shared" si="50"/>
        <v>A</v>
      </c>
      <c r="N2576" s="20">
        <f>IF(VALUE(Tabela813[[#This Row],[RED]]) &gt; 0,1,0) + IF(VALUE(J2576)&gt;0,8,IF(VALUE(I2576)&gt;0,7,IF(VALUE(H2576)&gt;0,6,IF(VALUE(G2576)&gt;0,5,IF(VALUE(F2576)&gt;0,4,IF(VALUE(E2576)&gt;0,3,IF(VALUE(D2576)&gt;0,2,1)))))))</f>
        <v>7</v>
      </c>
      <c r="O2576" s="22" t="s">
        <v>51</v>
      </c>
      <c r="P2576" s="1" t="s">
        <v>4150</v>
      </c>
      <c r="Q2576" s="1"/>
      <c r="R2576" s="39"/>
      <c r="S2576" s="154" t="s">
        <v>158</v>
      </c>
      <c r="T2576" s="7" t="str">
        <f>Tabela813[[#This Row],[NR]]&amp;" - "&amp;Tabela813[[#This Row],[Especificação]]</f>
        <v>7.9.9.9.99.3.5.00 - Outras Receitas Não Arrecadadas e Não Projetadas Pela RFB - Financeiras - Multas - Intra OFSS</v>
      </c>
    </row>
    <row r="2577" spans="1:20" ht="30" x14ac:dyDescent="0.25">
      <c r="A2577" s="179"/>
      <c r="B2577" s="51"/>
      <c r="C2577" s="22" t="s">
        <v>1544</v>
      </c>
      <c r="D2577" s="22" t="s">
        <v>1549</v>
      </c>
      <c r="E2577" s="22" t="s">
        <v>1549</v>
      </c>
      <c r="F2577" s="22" t="s">
        <v>1549</v>
      </c>
      <c r="G2577" s="22" t="s">
        <v>1553</v>
      </c>
      <c r="H2577" s="22" t="s">
        <v>1538</v>
      </c>
      <c r="I2577" s="22" t="s">
        <v>1542</v>
      </c>
      <c r="J2577" s="22" t="s">
        <v>1543</v>
      </c>
      <c r="K2577" s="20" t="str">
        <f>IF(Tabela813[[#This Row],[C]]&lt;&gt;"",IF(Tabela813[[#This Row],[RED]]&lt;&gt;"",(Tabela813[[#This Row],[RED]] &amp; "."),"") &amp; CONCATENATE(Tabela813[[#This Row],[C]],".",Tabela813[[#This Row],[O]],".",Tabela813[[#This Row],[E]],".",Tabela813[[#This Row],[D1]],".",Tabela813[[#This Row],[D2]],".",Tabela813[[#This Row],[D3]],".",Tabela813[[#This Row],[T]],".",Tabela813[[#This Row],[D4]]),"")</f>
        <v>7.9.9.9.99.3.6.00</v>
      </c>
      <c r="L2577" s="23" t="s">
        <v>3988</v>
      </c>
      <c r="M2577" s="20" t="str">
        <f t="shared" si="50"/>
        <v>A</v>
      </c>
      <c r="N2577" s="20">
        <f>IF(VALUE(Tabela813[[#This Row],[RED]]) &gt; 0,1,0) + IF(VALUE(J2577)&gt;0,8,IF(VALUE(I2577)&gt;0,7,IF(VALUE(H2577)&gt;0,6,IF(VALUE(G2577)&gt;0,5,IF(VALUE(F2577)&gt;0,4,IF(VALUE(E2577)&gt;0,3,IF(VALUE(D2577)&gt;0,2,1)))))))</f>
        <v>7</v>
      </c>
      <c r="O2577" s="22" t="s">
        <v>51</v>
      </c>
      <c r="P2577" s="1" t="s">
        <v>4150</v>
      </c>
      <c r="Q2577" s="1"/>
      <c r="R2577" s="39"/>
      <c r="S2577" s="154" t="s">
        <v>158</v>
      </c>
      <c r="T2577" s="7" t="str">
        <f>Tabela813[[#This Row],[NR]]&amp;" - "&amp;Tabela813[[#This Row],[Especificação]]</f>
        <v>7.9.9.9.99.3.6.00 - Outras Receitas Não Arrecadadas e Não Projetadas Pela RFB - Financeiras - Juros de Mora - Intra OFSS</v>
      </c>
    </row>
    <row r="2578" spans="1:20" ht="45" x14ac:dyDescent="0.25">
      <c r="A2578" s="179"/>
      <c r="B2578" s="51"/>
      <c r="C2578" s="22" t="s">
        <v>1545</v>
      </c>
      <c r="D2578" s="22" t="s">
        <v>1540</v>
      </c>
      <c r="E2578" s="22" t="s">
        <v>1540</v>
      </c>
      <c r="F2578" s="22" t="s">
        <v>1540</v>
      </c>
      <c r="G2578" s="22" t="s">
        <v>1543</v>
      </c>
      <c r="H2578" s="22" t="s">
        <v>1540</v>
      </c>
      <c r="I2578" s="22" t="s">
        <v>1540</v>
      </c>
      <c r="J2578" s="22" t="s">
        <v>1543</v>
      </c>
      <c r="K2578" s="20" t="str">
        <f>IF(Tabela813[[#This Row],[C]]&lt;&gt;"",IF(Tabela813[[#This Row],[RED]]&lt;&gt;"",(Tabela813[[#This Row],[RED]] &amp; "."),"") &amp; CONCATENATE(Tabela813[[#This Row],[C]],".",Tabela813[[#This Row],[O]],".",Tabela813[[#This Row],[E]],".",Tabela813[[#This Row],[D1]],".",Tabela813[[#This Row],[D2]],".",Tabela813[[#This Row],[D3]],".",Tabela813[[#This Row],[T]],".",Tabela813[[#This Row],[D4]]),"")</f>
        <v>8.0.0.0.00.0.0.00</v>
      </c>
      <c r="L2578" s="23" t="s">
        <v>2790</v>
      </c>
      <c r="M2578" s="20" t="str">
        <f t="shared" si="50"/>
        <v>S</v>
      </c>
      <c r="N2578" s="20">
        <f>IF(VALUE(Tabela813[[#This Row],[RED]]) &gt; 0,1,0) + IF(VALUE(J2578)&gt;0,8,IF(VALUE(I2578)&gt;0,7,IF(VALUE(H2578)&gt;0,6,IF(VALUE(G2578)&gt;0,5,IF(VALUE(F2578)&gt;0,4,IF(VALUE(E2578)&gt;0,3,IF(VALUE(D2578)&gt;0,2,1)))))))</f>
        <v>1</v>
      </c>
      <c r="O2578" s="22" t="s">
        <v>45</v>
      </c>
      <c r="P2578" s="1" t="s">
        <v>605</v>
      </c>
      <c r="Q2578" s="1"/>
      <c r="R2578" s="39"/>
      <c r="S2578" s="154" t="s">
        <v>158</v>
      </c>
      <c r="T2578" s="7" t="str">
        <f>Tabela813[[#This Row],[NR]]&amp;" - "&amp;Tabela813[[#This Row],[Especificação]]</f>
        <v>8.0.0.0.00.0.0.00 - Receitas de Capital - Intra OFSS</v>
      </c>
    </row>
    <row r="2579" spans="1:20" ht="75" x14ac:dyDescent="0.25">
      <c r="A2579" s="179"/>
      <c r="B2579" s="51"/>
      <c r="C2579" s="22" t="s">
        <v>1545</v>
      </c>
      <c r="D2579" s="22" t="s">
        <v>1537</v>
      </c>
      <c r="E2579" s="22" t="s">
        <v>1540</v>
      </c>
      <c r="F2579" s="22" t="s">
        <v>1540</v>
      </c>
      <c r="G2579" s="22" t="s">
        <v>1543</v>
      </c>
      <c r="H2579" s="22" t="s">
        <v>1540</v>
      </c>
      <c r="I2579" s="22" t="s">
        <v>1540</v>
      </c>
      <c r="J2579" s="22" t="s">
        <v>1543</v>
      </c>
      <c r="K2579" s="20" t="str">
        <f>IF(Tabela813[[#This Row],[C]]&lt;&gt;"",IF(Tabela813[[#This Row],[RED]]&lt;&gt;"",(Tabela813[[#This Row],[RED]] &amp; "."),"") &amp; CONCATENATE(Tabela813[[#This Row],[C]],".",Tabela813[[#This Row],[O]],".",Tabela813[[#This Row],[E]],".",Tabela813[[#This Row],[D1]],".",Tabela813[[#This Row],[D2]],".",Tabela813[[#This Row],[D3]],".",Tabela813[[#This Row],[T]],".",Tabela813[[#This Row],[D4]]),"")</f>
        <v>8.1.0.0.00.0.0.00</v>
      </c>
      <c r="L2579" s="23" t="s">
        <v>2791</v>
      </c>
      <c r="M2579" s="20" t="str">
        <f t="shared" si="50"/>
        <v>S</v>
      </c>
      <c r="N2579" s="20">
        <f>IF(VALUE(Tabela813[[#This Row],[RED]]) &gt; 0,1,0) + IF(VALUE(J2579)&gt;0,8,IF(VALUE(I2579)&gt;0,7,IF(VALUE(H2579)&gt;0,6,IF(VALUE(G2579)&gt;0,5,IF(VALUE(F2579)&gt;0,4,IF(VALUE(E2579)&gt;0,3,IF(VALUE(D2579)&gt;0,2,1)))))))</f>
        <v>2</v>
      </c>
      <c r="O2579" s="22" t="s">
        <v>45</v>
      </c>
      <c r="P2579" s="1" t="s">
        <v>607</v>
      </c>
      <c r="Q2579" s="1"/>
      <c r="R2579" s="39"/>
      <c r="S2579" s="154" t="s">
        <v>158</v>
      </c>
      <c r="T2579" s="7" t="str">
        <f>Tabela813[[#This Row],[NR]]&amp;" - "&amp;Tabela813[[#This Row],[Especificação]]</f>
        <v>8.1.0.0.00.0.0.00 - Operações de Crédito - Intra OFSS</v>
      </c>
    </row>
    <row r="2580" spans="1:20" ht="45" x14ac:dyDescent="0.25">
      <c r="A2580" s="179"/>
      <c r="B2580" s="51"/>
      <c r="C2580" s="22" t="s">
        <v>1545</v>
      </c>
      <c r="D2580" s="22" t="s">
        <v>1537</v>
      </c>
      <c r="E2580" s="22" t="s">
        <v>1537</v>
      </c>
      <c r="F2580" s="22" t="s">
        <v>1540</v>
      </c>
      <c r="G2580" s="22" t="s">
        <v>1543</v>
      </c>
      <c r="H2580" s="22" t="s">
        <v>1540</v>
      </c>
      <c r="I2580" s="22" t="s">
        <v>1540</v>
      </c>
      <c r="J2580" s="22" t="s">
        <v>1543</v>
      </c>
      <c r="K2580" s="20" t="str">
        <f>IF(Tabela813[[#This Row],[C]]&lt;&gt;"",IF(Tabela813[[#This Row],[RED]]&lt;&gt;"",(Tabela813[[#This Row],[RED]] &amp; "."),"") &amp; CONCATENATE(Tabela813[[#This Row],[C]],".",Tabela813[[#This Row],[O]],".",Tabela813[[#This Row],[E]],".",Tabela813[[#This Row],[D1]],".",Tabela813[[#This Row],[D2]],".",Tabela813[[#This Row],[D3]],".",Tabela813[[#This Row],[T]],".",Tabela813[[#This Row],[D4]]),"")</f>
        <v>8.1.1.0.00.0.0.00</v>
      </c>
      <c r="L2580" s="23" t="s">
        <v>3989</v>
      </c>
      <c r="M2580" s="20" t="str">
        <f t="shared" si="50"/>
        <v>S</v>
      </c>
      <c r="N2580" s="20">
        <f>IF(VALUE(Tabela813[[#This Row],[RED]]) &gt; 0,1,0) + IF(VALUE(J2580)&gt;0,8,IF(VALUE(I2580)&gt;0,7,IF(VALUE(H2580)&gt;0,6,IF(VALUE(G2580)&gt;0,5,IF(VALUE(F2580)&gt;0,4,IF(VALUE(E2580)&gt;0,3,IF(VALUE(D2580)&gt;0,2,1)))))))</f>
        <v>3</v>
      </c>
      <c r="O2580" s="22" t="s">
        <v>45</v>
      </c>
      <c r="P2580" s="1" t="s">
        <v>609</v>
      </c>
      <c r="Q2580" s="1"/>
      <c r="R2580" s="39"/>
      <c r="S2580" s="154" t="s">
        <v>158</v>
      </c>
      <c r="T2580" s="7" t="str">
        <f>Tabela813[[#This Row],[NR]]&amp;" - "&amp;Tabela813[[#This Row],[Especificação]]</f>
        <v>8.1.1.0.00.0.0.00 - Operações de Crédito - Mercado Interno - Intra OFSS</v>
      </c>
    </row>
    <row r="2581" spans="1:20" ht="45" x14ac:dyDescent="0.25">
      <c r="A2581" s="179"/>
      <c r="B2581" s="51"/>
      <c r="C2581" s="22" t="s">
        <v>1545</v>
      </c>
      <c r="D2581" s="22" t="s">
        <v>1537</v>
      </c>
      <c r="E2581" s="22" t="s">
        <v>1537</v>
      </c>
      <c r="F2581" s="22" t="s">
        <v>1546</v>
      </c>
      <c r="G2581" s="22" t="s">
        <v>1543</v>
      </c>
      <c r="H2581" s="22" t="s">
        <v>1540</v>
      </c>
      <c r="I2581" s="22" t="s">
        <v>1540</v>
      </c>
      <c r="J2581" s="22" t="s">
        <v>1543</v>
      </c>
      <c r="K2581" s="20" t="str">
        <f>IF(Tabela813[[#This Row],[C]]&lt;&gt;"",IF(Tabela813[[#This Row],[RED]]&lt;&gt;"",(Tabela813[[#This Row],[RED]] &amp; "."),"") &amp; CONCATENATE(Tabela813[[#This Row],[C]],".",Tabela813[[#This Row],[O]],".",Tabela813[[#This Row],[E]],".",Tabela813[[#This Row],[D1]],".",Tabela813[[#This Row],[D2]],".",Tabela813[[#This Row],[D3]],".",Tabela813[[#This Row],[T]],".",Tabela813[[#This Row],[D4]]),"")</f>
        <v>8.1.1.2.00.0.0.00</v>
      </c>
      <c r="L2581" s="23" t="s">
        <v>2792</v>
      </c>
      <c r="M2581" s="20" t="str">
        <f t="shared" si="50"/>
        <v>S</v>
      </c>
      <c r="N2581" s="20">
        <f>IF(VALUE(Tabela813[[#This Row],[RED]]) &gt; 0,1,0) + IF(VALUE(J2581)&gt;0,8,IF(VALUE(I2581)&gt;0,7,IF(VALUE(H2581)&gt;0,6,IF(VALUE(G2581)&gt;0,5,IF(VALUE(F2581)&gt;0,4,IF(VALUE(E2581)&gt;0,3,IF(VALUE(D2581)&gt;0,2,1)))))))</f>
        <v>4</v>
      </c>
      <c r="O2581" s="22" t="s">
        <v>45</v>
      </c>
      <c r="P2581" s="1" t="s">
        <v>615</v>
      </c>
      <c r="Q2581" s="1"/>
      <c r="R2581" s="39"/>
      <c r="S2581" s="154" t="s">
        <v>158</v>
      </c>
      <c r="T2581" s="7" t="str">
        <f>Tabela813[[#This Row],[NR]]&amp;" - "&amp;Tabela813[[#This Row],[Especificação]]</f>
        <v>8.1.1.2.00.0.0.00 - Operações de Crédito Contratuais - Mercado Interno - Intra OFSS</v>
      </c>
    </row>
    <row r="2582" spans="1:20" ht="45" x14ac:dyDescent="0.25">
      <c r="A2582" s="179"/>
      <c r="B2582" s="51"/>
      <c r="C2582" s="22" t="s">
        <v>1545</v>
      </c>
      <c r="D2582" s="22" t="s">
        <v>1537</v>
      </c>
      <c r="E2582" s="22" t="s">
        <v>1537</v>
      </c>
      <c r="F2582" s="22" t="s">
        <v>1546</v>
      </c>
      <c r="G2582" s="22" t="s">
        <v>1539</v>
      </c>
      <c r="H2582" s="22" t="s">
        <v>1540</v>
      </c>
      <c r="I2582" s="22" t="s">
        <v>1540</v>
      </c>
      <c r="J2582" s="22" t="s">
        <v>1543</v>
      </c>
      <c r="K2582" s="20" t="str">
        <f>IF(Tabela813[[#This Row],[C]]&lt;&gt;"",IF(Tabela813[[#This Row],[RED]]&lt;&gt;"",(Tabela813[[#This Row],[RED]] &amp; "."),"") &amp; CONCATENATE(Tabela813[[#This Row],[C]],".",Tabela813[[#This Row],[O]],".",Tabela813[[#This Row],[E]],".",Tabela813[[#This Row],[D1]],".",Tabela813[[#This Row],[D2]],".",Tabela813[[#This Row],[D3]],".",Tabela813[[#This Row],[T]],".",Tabela813[[#This Row],[D4]]),"")</f>
        <v>8.1.1.2.01.0.0.00</v>
      </c>
      <c r="L2582" s="23" t="s">
        <v>2792</v>
      </c>
      <c r="M2582" s="20" t="str">
        <f t="shared" si="50"/>
        <v>S</v>
      </c>
      <c r="N2582" s="20">
        <f>IF(VALUE(Tabela813[[#This Row],[RED]]) &gt; 0,1,0) + IF(VALUE(J2582)&gt;0,8,IF(VALUE(I2582)&gt;0,7,IF(VALUE(H2582)&gt;0,6,IF(VALUE(G2582)&gt;0,5,IF(VALUE(F2582)&gt;0,4,IF(VALUE(E2582)&gt;0,3,IF(VALUE(D2582)&gt;0,2,1)))))))</f>
        <v>5</v>
      </c>
      <c r="O2582" s="22" t="s">
        <v>51</v>
      </c>
      <c r="P2582" s="1" t="s">
        <v>616</v>
      </c>
      <c r="Q2582" s="1"/>
      <c r="R2582" s="39"/>
      <c r="S2582" s="154" t="s">
        <v>158</v>
      </c>
      <c r="T2582" s="7" t="str">
        <f>Tabela813[[#This Row],[NR]]&amp;" - "&amp;Tabela813[[#This Row],[Especificação]]</f>
        <v>8.1.1.2.01.0.0.00 - Operações de Crédito Contratuais - Mercado Interno - Intra OFSS</v>
      </c>
    </row>
    <row r="2583" spans="1:20" ht="45" x14ac:dyDescent="0.25">
      <c r="A2583" s="179"/>
      <c r="B2583" s="51"/>
      <c r="C2583" s="22" t="s">
        <v>1545</v>
      </c>
      <c r="D2583" s="22" t="s">
        <v>1537</v>
      </c>
      <c r="E2583" s="22" t="s">
        <v>1537</v>
      </c>
      <c r="F2583" s="22" t="s">
        <v>1546</v>
      </c>
      <c r="G2583" s="22" t="s">
        <v>1539</v>
      </c>
      <c r="H2583" s="22" t="s">
        <v>1540</v>
      </c>
      <c r="I2583" s="22" t="s">
        <v>1537</v>
      </c>
      <c r="J2583" s="22" t="s">
        <v>1543</v>
      </c>
      <c r="K2583" s="20" t="str">
        <f>IF(Tabela813[[#This Row],[C]]&lt;&gt;"",IF(Tabela813[[#This Row],[RED]]&lt;&gt;"",(Tabela813[[#This Row],[RED]] &amp; "."),"") &amp; CONCATENATE(Tabela813[[#This Row],[C]],".",Tabela813[[#This Row],[O]],".",Tabela813[[#This Row],[E]],".",Tabela813[[#This Row],[D1]],".",Tabela813[[#This Row],[D2]],".",Tabela813[[#This Row],[D3]],".",Tabela813[[#This Row],[T]],".",Tabela813[[#This Row],[D4]]),"")</f>
        <v>8.1.1.2.01.0.1.00</v>
      </c>
      <c r="L2583" s="23" t="s">
        <v>2793</v>
      </c>
      <c r="M2583" s="20" t="str">
        <f t="shared" si="50"/>
        <v>A</v>
      </c>
      <c r="N2583" s="20">
        <f>IF(VALUE(Tabela813[[#This Row],[RED]]) &gt; 0,1,0) + IF(VALUE(J2583)&gt;0,8,IF(VALUE(I2583)&gt;0,7,IF(VALUE(H2583)&gt;0,6,IF(VALUE(G2583)&gt;0,5,IF(VALUE(F2583)&gt;0,4,IF(VALUE(E2583)&gt;0,3,IF(VALUE(D2583)&gt;0,2,1)))))))</f>
        <v>7</v>
      </c>
      <c r="O2583" s="22" t="s">
        <v>51</v>
      </c>
      <c r="P2583" s="1" t="s">
        <v>616</v>
      </c>
      <c r="Q2583" s="1"/>
      <c r="R2583" s="39"/>
      <c r="S2583" s="154" t="s">
        <v>158</v>
      </c>
      <c r="T2583" s="7" t="str">
        <f>Tabela813[[#This Row],[NR]]&amp;" - "&amp;Tabela813[[#This Row],[Especificação]]</f>
        <v>8.1.1.2.01.0.1.00 - Operações de Crédito Contratuais - Mercado Interno - Principal - Intra OFSS</v>
      </c>
    </row>
    <row r="2584" spans="1:20" x14ac:dyDescent="0.25">
      <c r="A2584" s="179"/>
      <c r="B2584" s="51"/>
      <c r="C2584" s="22" t="s">
        <v>1545</v>
      </c>
      <c r="D2584" s="22" t="s">
        <v>1537</v>
      </c>
      <c r="E2584" s="22" t="s">
        <v>1537</v>
      </c>
      <c r="F2584" s="22" t="s">
        <v>1546</v>
      </c>
      <c r="G2584" s="22" t="s">
        <v>1570</v>
      </c>
      <c r="H2584" s="22" t="s">
        <v>1540</v>
      </c>
      <c r="I2584" s="22" t="s">
        <v>1540</v>
      </c>
      <c r="J2584" s="22" t="s">
        <v>1543</v>
      </c>
      <c r="K2584" s="20" t="str">
        <f>IF(Tabela813[[#This Row],[C]]&lt;&gt;"",IF(Tabela813[[#This Row],[RED]]&lt;&gt;"",(Tabela813[[#This Row],[RED]] &amp; "."),"") &amp; CONCATENATE(Tabela813[[#This Row],[C]],".",Tabela813[[#This Row],[O]],".",Tabela813[[#This Row],[E]],".",Tabela813[[#This Row],[D1]],".",Tabela813[[#This Row],[D2]],".",Tabela813[[#This Row],[D3]],".",Tabela813[[#This Row],[T]],".",Tabela813[[#This Row],[D4]]),"")</f>
        <v>8.1.1.2.50.0.0.00</v>
      </c>
      <c r="L2584" s="23" t="s">
        <v>2794</v>
      </c>
      <c r="M2584" s="20" t="str">
        <f t="shared" si="50"/>
        <v>S</v>
      </c>
      <c r="N2584" s="20">
        <f>IF(VALUE(Tabela813[[#This Row],[RED]]) &gt; 0,1,0) + IF(VALUE(J2584)&gt;0,8,IF(VALUE(I2584)&gt;0,7,IF(VALUE(H2584)&gt;0,6,IF(VALUE(G2584)&gt;0,5,IF(VALUE(F2584)&gt;0,4,IF(VALUE(E2584)&gt;0,3,IF(VALUE(D2584)&gt;0,2,1)))))))</f>
        <v>5</v>
      </c>
      <c r="O2584" s="22" t="s">
        <v>55</v>
      </c>
      <c r="P2584" s="1" t="s">
        <v>618</v>
      </c>
      <c r="Q2584" s="1"/>
      <c r="R2584" s="39"/>
      <c r="S2584" s="154" t="s">
        <v>158</v>
      </c>
      <c r="T2584" s="7" t="str">
        <f>Tabela813[[#This Row],[NR]]&amp;" - "&amp;Tabela813[[#This Row],[Especificação]]</f>
        <v>8.1.1.2.50.0.0.00 - Operações de Crédito Internas para Programas de Educação - Intra OFSS</v>
      </c>
    </row>
    <row r="2585" spans="1:20" ht="30" x14ac:dyDescent="0.25">
      <c r="A2585" s="179"/>
      <c r="B2585" s="51"/>
      <c r="C2585" s="22" t="s">
        <v>1545</v>
      </c>
      <c r="D2585" s="22" t="s">
        <v>1537</v>
      </c>
      <c r="E2585" s="22" t="s">
        <v>1537</v>
      </c>
      <c r="F2585" s="22" t="s">
        <v>1546</v>
      </c>
      <c r="G2585" s="22" t="s">
        <v>1570</v>
      </c>
      <c r="H2585" s="22" t="s">
        <v>1540</v>
      </c>
      <c r="I2585" s="22" t="s">
        <v>1537</v>
      </c>
      <c r="J2585" s="22" t="s">
        <v>1543</v>
      </c>
      <c r="K2585" s="20" t="str">
        <f>IF(Tabela813[[#This Row],[C]]&lt;&gt;"",IF(Tabela813[[#This Row],[RED]]&lt;&gt;"",(Tabela813[[#This Row],[RED]] &amp; "."),"") &amp; CONCATENATE(Tabela813[[#This Row],[C]],".",Tabela813[[#This Row],[O]],".",Tabela813[[#This Row],[E]],".",Tabela813[[#This Row],[D1]],".",Tabela813[[#This Row],[D2]],".",Tabela813[[#This Row],[D3]],".",Tabela813[[#This Row],[T]],".",Tabela813[[#This Row],[D4]]),"")</f>
        <v>8.1.1.2.50.0.1.00</v>
      </c>
      <c r="L2585" s="23" t="s">
        <v>2795</v>
      </c>
      <c r="M2585" s="20" t="str">
        <f t="shared" si="50"/>
        <v>A</v>
      </c>
      <c r="N2585" s="20">
        <f>IF(VALUE(Tabela813[[#This Row],[RED]]) &gt; 0,1,0) + IF(VALUE(J2585)&gt;0,8,IF(VALUE(I2585)&gt;0,7,IF(VALUE(H2585)&gt;0,6,IF(VALUE(G2585)&gt;0,5,IF(VALUE(F2585)&gt;0,4,IF(VALUE(E2585)&gt;0,3,IF(VALUE(D2585)&gt;0,2,1)))))))</f>
        <v>7</v>
      </c>
      <c r="O2585" s="22" t="s">
        <v>55</v>
      </c>
      <c r="P2585" s="1" t="s">
        <v>618</v>
      </c>
      <c r="Q2585" s="1"/>
      <c r="R2585" s="39"/>
      <c r="S2585" s="154" t="s">
        <v>158</v>
      </c>
      <c r="T2585" s="7" t="str">
        <f>Tabela813[[#This Row],[NR]]&amp;" - "&amp;Tabela813[[#This Row],[Especificação]]</f>
        <v>8.1.1.2.50.0.1.00 - Operações de Crédito Internas para Programas de Educação - Principal - Intra OFSS</v>
      </c>
    </row>
    <row r="2586" spans="1:20" x14ac:dyDescent="0.25">
      <c r="A2586" s="179"/>
      <c r="B2586" s="51"/>
      <c r="C2586" s="22" t="s">
        <v>1545</v>
      </c>
      <c r="D2586" s="22" t="s">
        <v>1537</v>
      </c>
      <c r="E2586" s="22" t="s">
        <v>1537</v>
      </c>
      <c r="F2586" s="22" t="s">
        <v>1546</v>
      </c>
      <c r="G2586" s="22" t="s">
        <v>1575</v>
      </c>
      <c r="H2586" s="22" t="s">
        <v>1540</v>
      </c>
      <c r="I2586" s="22" t="s">
        <v>1540</v>
      </c>
      <c r="J2586" s="22" t="s">
        <v>1543</v>
      </c>
      <c r="K2586" s="20" t="str">
        <f>IF(Tabela813[[#This Row],[C]]&lt;&gt;"",IF(Tabela813[[#This Row],[RED]]&lt;&gt;"",(Tabela813[[#This Row],[RED]] &amp; "."),"") &amp; CONCATENATE(Tabela813[[#This Row],[C]],".",Tabela813[[#This Row],[O]],".",Tabela813[[#This Row],[E]],".",Tabela813[[#This Row],[D1]],".",Tabela813[[#This Row],[D2]],".",Tabela813[[#This Row],[D3]],".",Tabela813[[#This Row],[T]],".",Tabela813[[#This Row],[D4]]),"")</f>
        <v>8.1.1.2.51.0.0.00</v>
      </c>
      <c r="L2586" s="23" t="s">
        <v>2796</v>
      </c>
      <c r="M2586" s="20" t="str">
        <f t="shared" si="50"/>
        <v>S</v>
      </c>
      <c r="N2586" s="20">
        <f>IF(VALUE(Tabela813[[#This Row],[RED]]) &gt; 0,1,0) + IF(VALUE(J2586)&gt;0,8,IF(VALUE(I2586)&gt;0,7,IF(VALUE(H2586)&gt;0,6,IF(VALUE(G2586)&gt;0,5,IF(VALUE(F2586)&gt;0,4,IF(VALUE(E2586)&gt;0,3,IF(VALUE(D2586)&gt;0,2,1)))))))</f>
        <v>5</v>
      </c>
      <c r="O2586" s="22" t="s">
        <v>55</v>
      </c>
      <c r="P2586" s="1" t="s">
        <v>620</v>
      </c>
      <c r="Q2586" s="1"/>
      <c r="R2586" s="39"/>
      <c r="S2586" s="154" t="s">
        <v>158</v>
      </c>
      <c r="T2586" s="7" t="str">
        <f>Tabela813[[#This Row],[NR]]&amp;" - "&amp;Tabela813[[#This Row],[Especificação]]</f>
        <v>8.1.1.2.51.0.0.00 - Operações de Crédito Internas para Programas de Saúde - Intra OFSS</v>
      </c>
    </row>
    <row r="2587" spans="1:20" ht="30" x14ac:dyDescent="0.25">
      <c r="A2587" s="179"/>
      <c r="B2587" s="51"/>
      <c r="C2587" s="22" t="s">
        <v>1545</v>
      </c>
      <c r="D2587" s="22" t="s">
        <v>1537</v>
      </c>
      <c r="E2587" s="22" t="s">
        <v>1537</v>
      </c>
      <c r="F2587" s="22" t="s">
        <v>1546</v>
      </c>
      <c r="G2587" s="22" t="s">
        <v>1575</v>
      </c>
      <c r="H2587" s="22" t="s">
        <v>1540</v>
      </c>
      <c r="I2587" s="22" t="s">
        <v>1537</v>
      </c>
      <c r="J2587" s="22" t="s">
        <v>1543</v>
      </c>
      <c r="K2587" s="20" t="str">
        <f>IF(Tabela813[[#This Row],[C]]&lt;&gt;"",IF(Tabela813[[#This Row],[RED]]&lt;&gt;"",(Tabela813[[#This Row],[RED]] &amp; "."),"") &amp; CONCATENATE(Tabela813[[#This Row],[C]],".",Tabela813[[#This Row],[O]],".",Tabela813[[#This Row],[E]],".",Tabela813[[#This Row],[D1]],".",Tabela813[[#This Row],[D2]],".",Tabela813[[#This Row],[D3]],".",Tabela813[[#This Row],[T]],".",Tabela813[[#This Row],[D4]]),"")</f>
        <v>8.1.1.2.51.0.1.00</v>
      </c>
      <c r="L2587" s="23" t="s">
        <v>2797</v>
      </c>
      <c r="M2587" s="20" t="str">
        <f t="shared" si="50"/>
        <v>A</v>
      </c>
      <c r="N2587" s="20">
        <f>IF(VALUE(Tabela813[[#This Row],[RED]]) &gt; 0,1,0) + IF(VALUE(J2587)&gt;0,8,IF(VALUE(I2587)&gt;0,7,IF(VALUE(H2587)&gt;0,6,IF(VALUE(G2587)&gt;0,5,IF(VALUE(F2587)&gt;0,4,IF(VALUE(E2587)&gt;0,3,IF(VALUE(D2587)&gt;0,2,1)))))))</f>
        <v>7</v>
      </c>
      <c r="O2587" s="22" t="s">
        <v>55</v>
      </c>
      <c r="P2587" s="1" t="s">
        <v>620</v>
      </c>
      <c r="Q2587" s="1"/>
      <c r="R2587" s="39"/>
      <c r="S2587" s="154" t="s">
        <v>158</v>
      </c>
      <c r="T2587" s="7" t="str">
        <f>Tabela813[[#This Row],[NR]]&amp;" - "&amp;Tabela813[[#This Row],[Especificação]]</f>
        <v>8.1.1.2.51.0.1.00 - Operações de Crédito Internas para Programas de Saúde - Principal - Intra OFSS</v>
      </c>
    </row>
    <row r="2588" spans="1:20" x14ac:dyDescent="0.25">
      <c r="A2588" s="179"/>
      <c r="B2588" s="51"/>
      <c r="C2588" s="22" t="s">
        <v>1545</v>
      </c>
      <c r="D2588" s="22" t="s">
        <v>1537</v>
      </c>
      <c r="E2588" s="22" t="s">
        <v>1537</v>
      </c>
      <c r="F2588" s="22" t="s">
        <v>1546</v>
      </c>
      <c r="G2588" s="22" t="s">
        <v>1577</v>
      </c>
      <c r="H2588" s="22" t="s">
        <v>1540</v>
      </c>
      <c r="I2588" s="22" t="s">
        <v>1540</v>
      </c>
      <c r="J2588" s="22" t="s">
        <v>1543</v>
      </c>
      <c r="K2588" s="20" t="str">
        <f>IF(Tabela813[[#This Row],[C]]&lt;&gt;"",IF(Tabela813[[#This Row],[RED]]&lt;&gt;"",(Tabela813[[#This Row],[RED]] &amp; "."),"") &amp; CONCATENATE(Tabela813[[#This Row],[C]],".",Tabela813[[#This Row],[O]],".",Tabela813[[#This Row],[E]],".",Tabela813[[#This Row],[D1]],".",Tabela813[[#This Row],[D2]],".",Tabela813[[#This Row],[D3]],".",Tabela813[[#This Row],[T]],".",Tabela813[[#This Row],[D4]]),"")</f>
        <v>8.1.1.2.52.0.0.00</v>
      </c>
      <c r="L2588" s="23" t="s">
        <v>2798</v>
      </c>
      <c r="M2588" s="20" t="str">
        <f t="shared" si="50"/>
        <v>S</v>
      </c>
      <c r="N2588" s="20">
        <f>IF(VALUE(Tabela813[[#This Row],[RED]]) &gt; 0,1,0) + IF(VALUE(J2588)&gt;0,8,IF(VALUE(I2588)&gt;0,7,IF(VALUE(H2588)&gt;0,6,IF(VALUE(G2588)&gt;0,5,IF(VALUE(F2588)&gt;0,4,IF(VALUE(E2588)&gt;0,3,IF(VALUE(D2588)&gt;0,2,1)))))))</f>
        <v>5</v>
      </c>
      <c r="O2588" s="22" t="s">
        <v>55</v>
      </c>
      <c r="P2588" s="1" t="s">
        <v>622</v>
      </c>
      <c r="Q2588" s="1"/>
      <c r="R2588" s="39"/>
      <c r="S2588" s="154" t="s">
        <v>158</v>
      </c>
      <c r="T2588" s="7" t="str">
        <f>Tabela813[[#This Row],[NR]]&amp;" - "&amp;Tabela813[[#This Row],[Especificação]]</f>
        <v>8.1.1.2.52.0.0.00 - Operações de Crédito Internas para Programas de Saneamento - Intra OFSS</v>
      </c>
    </row>
    <row r="2589" spans="1:20" ht="30" x14ac:dyDescent="0.25">
      <c r="A2589" s="179"/>
      <c r="B2589" s="51"/>
      <c r="C2589" s="22" t="s">
        <v>1545</v>
      </c>
      <c r="D2589" s="22" t="s">
        <v>1537</v>
      </c>
      <c r="E2589" s="22" t="s">
        <v>1537</v>
      </c>
      <c r="F2589" s="22" t="s">
        <v>1546</v>
      </c>
      <c r="G2589" s="22" t="s">
        <v>1577</v>
      </c>
      <c r="H2589" s="22" t="s">
        <v>1540</v>
      </c>
      <c r="I2589" s="22" t="s">
        <v>1537</v>
      </c>
      <c r="J2589" s="22" t="s">
        <v>1543</v>
      </c>
      <c r="K2589" s="20" t="str">
        <f>IF(Tabela813[[#This Row],[C]]&lt;&gt;"",IF(Tabela813[[#This Row],[RED]]&lt;&gt;"",(Tabela813[[#This Row],[RED]] &amp; "."),"") &amp; CONCATENATE(Tabela813[[#This Row],[C]],".",Tabela813[[#This Row],[O]],".",Tabela813[[#This Row],[E]],".",Tabela813[[#This Row],[D1]],".",Tabela813[[#This Row],[D2]],".",Tabela813[[#This Row],[D3]],".",Tabela813[[#This Row],[T]],".",Tabela813[[#This Row],[D4]]),"")</f>
        <v>8.1.1.2.52.0.1.00</v>
      </c>
      <c r="L2589" s="23" t="s">
        <v>2799</v>
      </c>
      <c r="M2589" s="20" t="str">
        <f t="shared" si="50"/>
        <v>A</v>
      </c>
      <c r="N2589" s="20">
        <f>IF(VALUE(Tabela813[[#This Row],[RED]]) &gt; 0,1,0) + IF(VALUE(J2589)&gt;0,8,IF(VALUE(I2589)&gt;0,7,IF(VALUE(H2589)&gt;0,6,IF(VALUE(G2589)&gt;0,5,IF(VALUE(F2589)&gt;0,4,IF(VALUE(E2589)&gt;0,3,IF(VALUE(D2589)&gt;0,2,1)))))))</f>
        <v>7</v>
      </c>
      <c r="O2589" s="22" t="s">
        <v>55</v>
      </c>
      <c r="P2589" s="1" t="s">
        <v>622</v>
      </c>
      <c r="Q2589" s="1"/>
      <c r="R2589" s="39"/>
      <c r="S2589" s="154" t="s">
        <v>158</v>
      </c>
      <c r="T2589" s="7" t="str">
        <f>Tabela813[[#This Row],[NR]]&amp;" - "&amp;Tabela813[[#This Row],[Especificação]]</f>
        <v>8.1.1.2.52.0.1.00 - Operações de Crédito Internas para Programas de Saneamento - Principal - Intra OFSS</v>
      </c>
    </row>
    <row r="2590" spans="1:20" ht="30" x14ac:dyDescent="0.25">
      <c r="A2590" s="179"/>
      <c r="B2590" s="51"/>
      <c r="C2590" s="22" t="s">
        <v>1545</v>
      </c>
      <c r="D2590" s="22" t="s">
        <v>1537</v>
      </c>
      <c r="E2590" s="22" t="s">
        <v>1537</v>
      </c>
      <c r="F2590" s="22" t="s">
        <v>1546</v>
      </c>
      <c r="G2590" s="22" t="s">
        <v>1574</v>
      </c>
      <c r="H2590" s="22" t="s">
        <v>1540</v>
      </c>
      <c r="I2590" s="22" t="s">
        <v>1540</v>
      </c>
      <c r="J2590" s="22" t="s">
        <v>1543</v>
      </c>
      <c r="K2590" s="20" t="str">
        <f>IF(Tabela813[[#This Row],[C]]&lt;&gt;"",IF(Tabela813[[#This Row],[RED]]&lt;&gt;"",(Tabela813[[#This Row],[RED]] &amp; "."),"") &amp; CONCATENATE(Tabela813[[#This Row],[C]],".",Tabela813[[#This Row],[O]],".",Tabela813[[#This Row],[E]],".",Tabela813[[#This Row],[D1]],".",Tabela813[[#This Row],[D2]],".",Tabela813[[#This Row],[D3]],".",Tabela813[[#This Row],[T]],".",Tabela813[[#This Row],[D4]]),"")</f>
        <v>8.1.1.2.53.0.0.00</v>
      </c>
      <c r="L2590" s="23" t="s">
        <v>2800</v>
      </c>
      <c r="M2590" s="20" t="str">
        <f t="shared" si="50"/>
        <v>S</v>
      </c>
      <c r="N2590" s="20">
        <f>IF(VALUE(Tabela813[[#This Row],[RED]]) &gt; 0,1,0) + IF(VALUE(J2590)&gt;0,8,IF(VALUE(I2590)&gt;0,7,IF(VALUE(H2590)&gt;0,6,IF(VALUE(G2590)&gt;0,5,IF(VALUE(F2590)&gt;0,4,IF(VALUE(E2590)&gt;0,3,IF(VALUE(D2590)&gt;0,2,1)))))))</f>
        <v>5</v>
      </c>
      <c r="O2590" s="22" t="s">
        <v>55</v>
      </c>
      <c r="P2590" s="1" t="s">
        <v>624</v>
      </c>
      <c r="Q2590" s="1"/>
      <c r="R2590" s="39"/>
      <c r="S2590" s="154" t="s">
        <v>158</v>
      </c>
      <c r="T2590" s="7" t="str">
        <f>Tabela813[[#This Row],[NR]]&amp;" - "&amp;Tabela813[[#This Row],[Especificação]]</f>
        <v>8.1.1.2.53.0.0.00 - Operações de Crédito Internas para Programas de Meio Ambiente - Intra OFSS</v>
      </c>
    </row>
    <row r="2591" spans="1:20" ht="30" x14ac:dyDescent="0.25">
      <c r="A2591" s="179"/>
      <c r="B2591" s="51"/>
      <c r="C2591" s="22" t="s">
        <v>1545</v>
      </c>
      <c r="D2591" s="22" t="s">
        <v>1537</v>
      </c>
      <c r="E2591" s="22" t="s">
        <v>1537</v>
      </c>
      <c r="F2591" s="22" t="s">
        <v>1546</v>
      </c>
      <c r="G2591" s="22" t="s">
        <v>1574</v>
      </c>
      <c r="H2591" s="22" t="s">
        <v>1540</v>
      </c>
      <c r="I2591" s="22" t="s">
        <v>1537</v>
      </c>
      <c r="J2591" s="22" t="s">
        <v>1543</v>
      </c>
      <c r="K2591" s="20" t="str">
        <f>IF(Tabela813[[#This Row],[C]]&lt;&gt;"",IF(Tabela813[[#This Row],[RED]]&lt;&gt;"",(Tabela813[[#This Row],[RED]] &amp; "."),"") &amp; CONCATENATE(Tabela813[[#This Row],[C]],".",Tabela813[[#This Row],[O]],".",Tabela813[[#This Row],[E]],".",Tabela813[[#This Row],[D1]],".",Tabela813[[#This Row],[D2]],".",Tabela813[[#This Row],[D3]],".",Tabela813[[#This Row],[T]],".",Tabela813[[#This Row],[D4]]),"")</f>
        <v>8.1.1.2.53.0.1.00</v>
      </c>
      <c r="L2591" s="23" t="s">
        <v>2801</v>
      </c>
      <c r="M2591" s="20" t="str">
        <f t="shared" si="50"/>
        <v>A</v>
      </c>
      <c r="N2591" s="20">
        <f>IF(VALUE(Tabela813[[#This Row],[RED]]) &gt; 0,1,0) + IF(VALUE(J2591)&gt;0,8,IF(VALUE(I2591)&gt;0,7,IF(VALUE(H2591)&gt;0,6,IF(VALUE(G2591)&gt;0,5,IF(VALUE(F2591)&gt;0,4,IF(VALUE(E2591)&gt;0,3,IF(VALUE(D2591)&gt;0,2,1)))))))</f>
        <v>7</v>
      </c>
      <c r="O2591" s="22" t="s">
        <v>55</v>
      </c>
      <c r="P2591" s="1" t="s">
        <v>624</v>
      </c>
      <c r="Q2591" s="1"/>
      <c r="R2591" s="39"/>
      <c r="S2591" s="154" t="s">
        <v>158</v>
      </c>
      <c r="T2591" s="7" t="str">
        <f>Tabela813[[#This Row],[NR]]&amp;" - "&amp;Tabela813[[#This Row],[Especificação]]</f>
        <v>8.1.1.2.53.0.1.00 - Operações de Crédito Internas para Programas de Meio Ambiente - Principal - Intra OFSS</v>
      </c>
    </row>
    <row r="2592" spans="1:20" ht="30" x14ac:dyDescent="0.25">
      <c r="A2592" s="179"/>
      <c r="B2592" s="51"/>
      <c r="C2592" s="22" t="s">
        <v>1545</v>
      </c>
      <c r="D2592" s="22" t="s">
        <v>1537</v>
      </c>
      <c r="E2592" s="22" t="s">
        <v>1537</v>
      </c>
      <c r="F2592" s="22" t="s">
        <v>1546</v>
      </c>
      <c r="G2592" s="22" t="s">
        <v>1578</v>
      </c>
      <c r="H2592" s="22" t="s">
        <v>1540</v>
      </c>
      <c r="I2592" s="22" t="s">
        <v>1540</v>
      </c>
      <c r="J2592" s="22" t="s">
        <v>1543</v>
      </c>
      <c r="K2592" s="20" t="str">
        <f>IF(Tabela813[[#This Row],[C]]&lt;&gt;"",IF(Tabela813[[#This Row],[RED]]&lt;&gt;"",(Tabela813[[#This Row],[RED]] &amp; "."),"") &amp; CONCATENATE(Tabela813[[#This Row],[C]],".",Tabela813[[#This Row],[O]],".",Tabela813[[#This Row],[E]],".",Tabela813[[#This Row],[D1]],".",Tabela813[[#This Row],[D2]],".",Tabela813[[#This Row],[D3]],".",Tabela813[[#This Row],[T]],".",Tabela813[[#This Row],[D4]]),"")</f>
        <v>8.1.1.2.54.0.0.00</v>
      </c>
      <c r="L2592" s="23" t="s">
        <v>2802</v>
      </c>
      <c r="M2592" s="20" t="str">
        <f t="shared" si="50"/>
        <v>S</v>
      </c>
      <c r="N2592" s="20">
        <f>IF(VALUE(Tabela813[[#This Row],[RED]]) &gt; 0,1,0) + IF(VALUE(J2592)&gt;0,8,IF(VALUE(I2592)&gt;0,7,IF(VALUE(H2592)&gt;0,6,IF(VALUE(G2592)&gt;0,5,IF(VALUE(F2592)&gt;0,4,IF(VALUE(E2592)&gt;0,3,IF(VALUE(D2592)&gt;0,2,1)))))))</f>
        <v>5</v>
      </c>
      <c r="O2592" s="22" t="s">
        <v>55</v>
      </c>
      <c r="P2592" s="1" t="s">
        <v>626</v>
      </c>
      <c r="Q2592" s="1"/>
      <c r="R2592" s="39"/>
      <c r="S2592" s="154" t="s">
        <v>158</v>
      </c>
      <c r="T2592" s="7" t="str">
        <f>Tabela813[[#This Row],[NR]]&amp;" - "&amp;Tabela813[[#This Row],[Especificação]]</f>
        <v>8.1.1.2.54.0.0.00 - Operações de Crédito Internas para Programas de Modernização da Administração Pública - Intra OFSS</v>
      </c>
    </row>
    <row r="2593" spans="1:20" ht="30" x14ac:dyDescent="0.25">
      <c r="A2593" s="179"/>
      <c r="B2593" s="51"/>
      <c r="C2593" s="22" t="s">
        <v>1545</v>
      </c>
      <c r="D2593" s="22" t="s">
        <v>1537</v>
      </c>
      <c r="E2593" s="22" t="s">
        <v>1537</v>
      </c>
      <c r="F2593" s="22" t="s">
        <v>1546</v>
      </c>
      <c r="G2593" s="22" t="s">
        <v>1578</v>
      </c>
      <c r="H2593" s="22" t="s">
        <v>1540</v>
      </c>
      <c r="I2593" s="22" t="s">
        <v>1537</v>
      </c>
      <c r="J2593" s="22" t="s">
        <v>1543</v>
      </c>
      <c r="K2593" s="20" t="str">
        <f>IF(Tabela813[[#This Row],[C]]&lt;&gt;"",IF(Tabela813[[#This Row],[RED]]&lt;&gt;"",(Tabela813[[#This Row],[RED]] &amp; "."),"") &amp; CONCATENATE(Tabela813[[#This Row],[C]],".",Tabela813[[#This Row],[O]],".",Tabela813[[#This Row],[E]],".",Tabela813[[#This Row],[D1]],".",Tabela813[[#This Row],[D2]],".",Tabela813[[#This Row],[D3]],".",Tabela813[[#This Row],[T]],".",Tabela813[[#This Row],[D4]]),"")</f>
        <v>8.1.1.2.54.0.1.00</v>
      </c>
      <c r="L2593" s="23" t="s">
        <v>2803</v>
      </c>
      <c r="M2593" s="20" t="str">
        <f t="shared" si="50"/>
        <v>A</v>
      </c>
      <c r="N2593" s="20">
        <f>IF(VALUE(Tabela813[[#This Row],[RED]]) &gt; 0,1,0) + IF(VALUE(J2593)&gt;0,8,IF(VALUE(I2593)&gt;0,7,IF(VALUE(H2593)&gt;0,6,IF(VALUE(G2593)&gt;0,5,IF(VALUE(F2593)&gt;0,4,IF(VALUE(E2593)&gt;0,3,IF(VALUE(D2593)&gt;0,2,1)))))))</f>
        <v>7</v>
      </c>
      <c r="O2593" s="22" t="s">
        <v>55</v>
      </c>
      <c r="P2593" s="1" t="s">
        <v>626</v>
      </c>
      <c r="Q2593" s="1"/>
      <c r="R2593" s="39"/>
      <c r="S2593" s="154" t="s">
        <v>158</v>
      </c>
      <c r="T2593" s="7" t="str">
        <f>Tabela813[[#This Row],[NR]]&amp;" - "&amp;Tabela813[[#This Row],[Especificação]]</f>
        <v>8.1.1.2.54.0.1.00 - Operações de Crédito Internas para Programas de Modernização da Administração Pública - Principal - Intra OFSS</v>
      </c>
    </row>
    <row r="2594" spans="1:20" ht="30" x14ac:dyDescent="0.25">
      <c r="A2594" s="179"/>
      <c r="B2594" s="51"/>
      <c r="C2594" s="22" t="s">
        <v>1545</v>
      </c>
      <c r="D2594" s="22" t="s">
        <v>1537</v>
      </c>
      <c r="E2594" s="22" t="s">
        <v>1537</v>
      </c>
      <c r="F2594" s="22" t="s">
        <v>1546</v>
      </c>
      <c r="G2594" s="22" t="s">
        <v>1579</v>
      </c>
      <c r="H2594" s="22" t="s">
        <v>1540</v>
      </c>
      <c r="I2594" s="22" t="s">
        <v>1540</v>
      </c>
      <c r="J2594" s="22" t="s">
        <v>1543</v>
      </c>
      <c r="K2594" s="20" t="str">
        <f>IF(Tabela813[[#This Row],[C]]&lt;&gt;"",IF(Tabela813[[#This Row],[RED]]&lt;&gt;"",(Tabela813[[#This Row],[RED]] &amp; "."),"") &amp; CONCATENATE(Tabela813[[#This Row],[C]],".",Tabela813[[#This Row],[O]],".",Tabela813[[#This Row],[E]],".",Tabela813[[#This Row],[D1]],".",Tabela813[[#This Row],[D2]],".",Tabela813[[#This Row],[D3]],".",Tabela813[[#This Row],[T]],".",Tabela813[[#This Row],[D4]]),"")</f>
        <v>8.1.1.2.55.0.0.00</v>
      </c>
      <c r="L2594" s="23" t="s">
        <v>2804</v>
      </c>
      <c r="M2594" s="20" t="str">
        <f t="shared" si="50"/>
        <v>S</v>
      </c>
      <c r="N2594" s="20">
        <f>IF(VALUE(Tabela813[[#This Row],[RED]]) &gt; 0,1,0) + IF(VALUE(J2594)&gt;0,8,IF(VALUE(I2594)&gt;0,7,IF(VALUE(H2594)&gt;0,6,IF(VALUE(G2594)&gt;0,5,IF(VALUE(F2594)&gt;0,4,IF(VALUE(E2594)&gt;0,3,IF(VALUE(D2594)&gt;0,2,1)))))))</f>
        <v>5</v>
      </c>
      <c r="O2594" s="22" t="s">
        <v>55</v>
      </c>
      <c r="P2594" s="1" t="s">
        <v>628</v>
      </c>
      <c r="Q2594" s="1"/>
      <c r="R2594" s="39"/>
      <c r="S2594" s="154" t="s">
        <v>158</v>
      </c>
      <c r="T2594" s="7" t="str">
        <f>Tabela813[[#This Row],[NR]]&amp;" - "&amp;Tabela813[[#This Row],[Especificação]]</f>
        <v>8.1.1.2.55.0.0.00 - Operações de Crédito Internas para Refinanciamento da Dívida Contratual - Intra OFSS</v>
      </c>
    </row>
    <row r="2595" spans="1:20" ht="30" x14ac:dyDescent="0.25">
      <c r="A2595" s="179"/>
      <c r="B2595" s="51"/>
      <c r="C2595" s="22" t="s">
        <v>1545</v>
      </c>
      <c r="D2595" s="22" t="s">
        <v>1537</v>
      </c>
      <c r="E2595" s="22" t="s">
        <v>1537</v>
      </c>
      <c r="F2595" s="22" t="s">
        <v>1546</v>
      </c>
      <c r="G2595" s="22" t="s">
        <v>1579</v>
      </c>
      <c r="H2595" s="22" t="s">
        <v>1540</v>
      </c>
      <c r="I2595" s="22" t="s">
        <v>1537</v>
      </c>
      <c r="J2595" s="22" t="s">
        <v>1543</v>
      </c>
      <c r="K2595" s="20" t="str">
        <f>IF(Tabela813[[#This Row],[C]]&lt;&gt;"",IF(Tabela813[[#This Row],[RED]]&lt;&gt;"",(Tabela813[[#This Row],[RED]] &amp; "."),"") &amp; CONCATENATE(Tabela813[[#This Row],[C]],".",Tabela813[[#This Row],[O]],".",Tabela813[[#This Row],[E]],".",Tabela813[[#This Row],[D1]],".",Tabela813[[#This Row],[D2]],".",Tabela813[[#This Row],[D3]],".",Tabela813[[#This Row],[T]],".",Tabela813[[#This Row],[D4]]),"")</f>
        <v>8.1.1.2.55.0.1.00</v>
      </c>
      <c r="L2595" s="23" t="s">
        <v>2805</v>
      </c>
      <c r="M2595" s="20" t="str">
        <f t="shared" si="50"/>
        <v>A</v>
      </c>
      <c r="N2595" s="20">
        <f>IF(VALUE(Tabela813[[#This Row],[RED]]) &gt; 0,1,0) + IF(VALUE(J2595)&gt;0,8,IF(VALUE(I2595)&gt;0,7,IF(VALUE(H2595)&gt;0,6,IF(VALUE(G2595)&gt;0,5,IF(VALUE(F2595)&gt;0,4,IF(VALUE(E2595)&gt;0,3,IF(VALUE(D2595)&gt;0,2,1)))))))</f>
        <v>7</v>
      </c>
      <c r="O2595" s="22" t="s">
        <v>55</v>
      </c>
      <c r="P2595" s="1" t="s">
        <v>628</v>
      </c>
      <c r="Q2595" s="1"/>
      <c r="R2595" s="39"/>
      <c r="S2595" s="154" t="s">
        <v>158</v>
      </c>
      <c r="T2595" s="7" t="str">
        <f>Tabela813[[#This Row],[NR]]&amp;" - "&amp;Tabela813[[#This Row],[Especificação]]</f>
        <v>8.1.1.2.55.0.1.00 - Operações de Crédito Internas para Refinanciamento da Dívida Contratual - Principal - Intra OFSS</v>
      </c>
    </row>
    <row r="2596" spans="1:20" ht="30" x14ac:dyDescent="0.25">
      <c r="A2596" s="179"/>
      <c r="B2596" s="51"/>
      <c r="C2596" s="22" t="s">
        <v>1545</v>
      </c>
      <c r="D2596" s="22" t="s">
        <v>1537</v>
      </c>
      <c r="E2596" s="22" t="s">
        <v>1537</v>
      </c>
      <c r="F2596" s="22" t="s">
        <v>1546</v>
      </c>
      <c r="G2596" s="22" t="s">
        <v>1580</v>
      </c>
      <c r="H2596" s="22" t="s">
        <v>1540</v>
      </c>
      <c r="I2596" s="22" t="s">
        <v>1540</v>
      </c>
      <c r="J2596" s="22" t="s">
        <v>1543</v>
      </c>
      <c r="K2596" s="20" t="str">
        <f>IF(Tabela813[[#This Row],[C]]&lt;&gt;"",IF(Tabela813[[#This Row],[RED]]&lt;&gt;"",(Tabela813[[#This Row],[RED]] &amp; "."),"") &amp; CONCATENATE(Tabela813[[#This Row],[C]],".",Tabela813[[#This Row],[O]],".",Tabela813[[#This Row],[E]],".",Tabela813[[#This Row],[D1]],".",Tabela813[[#This Row],[D2]],".",Tabela813[[#This Row],[D3]],".",Tabela813[[#This Row],[T]],".",Tabela813[[#This Row],[D4]]),"")</f>
        <v>8.1.1.2.56.0.0.00</v>
      </c>
      <c r="L2596" s="23" t="s">
        <v>2806</v>
      </c>
      <c r="M2596" s="20" t="str">
        <f t="shared" si="50"/>
        <v>S</v>
      </c>
      <c r="N2596" s="20">
        <f>IF(VALUE(Tabela813[[#This Row],[RED]]) &gt; 0,1,0) + IF(VALUE(J2596)&gt;0,8,IF(VALUE(I2596)&gt;0,7,IF(VALUE(H2596)&gt;0,6,IF(VALUE(G2596)&gt;0,5,IF(VALUE(F2596)&gt;0,4,IF(VALUE(E2596)&gt;0,3,IF(VALUE(D2596)&gt;0,2,1)))))))</f>
        <v>5</v>
      </c>
      <c r="O2596" s="22" t="s">
        <v>55</v>
      </c>
      <c r="P2596" s="1" t="s">
        <v>630</v>
      </c>
      <c r="Q2596" s="1"/>
      <c r="R2596" s="39"/>
      <c r="S2596" s="154" t="s">
        <v>158</v>
      </c>
      <c r="T2596" s="7" t="str">
        <f>Tabela813[[#This Row],[NR]]&amp;" - "&amp;Tabela813[[#This Row],[Especificação]]</f>
        <v>8.1.1.2.56.0.0.00 - Operações de Crédito Internas para Programas de Moradia Popular - Intra OFSS</v>
      </c>
    </row>
    <row r="2597" spans="1:20" ht="30" x14ac:dyDescent="0.25">
      <c r="A2597" s="179"/>
      <c r="B2597" s="51"/>
      <c r="C2597" s="22" t="s">
        <v>1545</v>
      </c>
      <c r="D2597" s="22" t="s">
        <v>1537</v>
      </c>
      <c r="E2597" s="22" t="s">
        <v>1537</v>
      </c>
      <c r="F2597" s="22" t="s">
        <v>1546</v>
      </c>
      <c r="G2597" s="22" t="s">
        <v>1580</v>
      </c>
      <c r="H2597" s="22" t="s">
        <v>1540</v>
      </c>
      <c r="I2597" s="22" t="s">
        <v>1537</v>
      </c>
      <c r="J2597" s="22" t="s">
        <v>1543</v>
      </c>
      <c r="K2597" s="20" t="str">
        <f>IF(Tabela813[[#This Row],[C]]&lt;&gt;"",IF(Tabela813[[#This Row],[RED]]&lt;&gt;"",(Tabela813[[#This Row],[RED]] &amp; "."),"") &amp; CONCATENATE(Tabela813[[#This Row],[C]],".",Tabela813[[#This Row],[O]],".",Tabela813[[#This Row],[E]],".",Tabela813[[#This Row],[D1]],".",Tabela813[[#This Row],[D2]],".",Tabela813[[#This Row],[D3]],".",Tabela813[[#This Row],[T]],".",Tabela813[[#This Row],[D4]]),"")</f>
        <v>8.1.1.2.56.0.1.00</v>
      </c>
      <c r="L2597" s="23" t="s">
        <v>2807</v>
      </c>
      <c r="M2597" s="20" t="str">
        <f t="shared" si="50"/>
        <v>A</v>
      </c>
      <c r="N2597" s="20">
        <f>IF(VALUE(Tabela813[[#This Row],[RED]]) &gt; 0,1,0) + IF(VALUE(J2597)&gt;0,8,IF(VALUE(I2597)&gt;0,7,IF(VALUE(H2597)&gt;0,6,IF(VALUE(G2597)&gt;0,5,IF(VALUE(F2597)&gt;0,4,IF(VALUE(E2597)&gt;0,3,IF(VALUE(D2597)&gt;0,2,1)))))))</f>
        <v>7</v>
      </c>
      <c r="O2597" s="22" t="s">
        <v>55</v>
      </c>
      <c r="P2597" s="1" t="s">
        <v>630</v>
      </c>
      <c r="Q2597" s="1"/>
      <c r="R2597" s="39"/>
      <c r="S2597" s="154" t="s">
        <v>158</v>
      </c>
      <c r="T2597" s="7" t="str">
        <f>Tabela813[[#This Row],[NR]]&amp;" - "&amp;Tabela813[[#This Row],[Especificação]]</f>
        <v>8.1.1.2.56.0.1.00 - Operações de Crédito Internas para Programas de Moradia Popular - Principal - Intra OFSS</v>
      </c>
    </row>
    <row r="2598" spans="1:20" ht="30" x14ac:dyDescent="0.25">
      <c r="A2598" s="179"/>
      <c r="B2598" s="51"/>
      <c r="C2598" s="22" t="s">
        <v>1545</v>
      </c>
      <c r="D2598" s="22" t="s">
        <v>1537</v>
      </c>
      <c r="E2598" s="22" t="s">
        <v>1537</v>
      </c>
      <c r="F2598" s="22" t="s">
        <v>1549</v>
      </c>
      <c r="G2598" s="22" t="s">
        <v>1543</v>
      </c>
      <c r="H2598" s="22" t="s">
        <v>1540</v>
      </c>
      <c r="I2598" s="22" t="s">
        <v>1540</v>
      </c>
      <c r="J2598" s="22" t="s">
        <v>1543</v>
      </c>
      <c r="K2598" s="20" t="str">
        <f>IF(Tabela813[[#This Row],[C]]&lt;&gt;"",IF(Tabela813[[#This Row],[RED]]&lt;&gt;"",(Tabela813[[#This Row],[RED]] &amp; "."),"") &amp; CONCATENATE(Tabela813[[#This Row],[C]],".",Tabela813[[#This Row],[O]],".",Tabela813[[#This Row],[E]],".",Tabela813[[#This Row],[D1]],".",Tabela813[[#This Row],[D2]],".",Tabela813[[#This Row],[D3]],".",Tabela813[[#This Row],[T]],".",Tabela813[[#This Row],[D4]]),"")</f>
        <v>8.1.1.9.00.0.0.00</v>
      </c>
      <c r="L2598" s="23" t="s">
        <v>2808</v>
      </c>
      <c r="M2598" s="20" t="str">
        <f t="shared" si="50"/>
        <v>S</v>
      </c>
      <c r="N2598" s="20">
        <f>IF(VALUE(Tabela813[[#This Row],[RED]]) &gt; 0,1,0) + IF(VALUE(J2598)&gt;0,8,IF(VALUE(I2598)&gt;0,7,IF(VALUE(H2598)&gt;0,6,IF(VALUE(G2598)&gt;0,5,IF(VALUE(F2598)&gt;0,4,IF(VALUE(E2598)&gt;0,3,IF(VALUE(D2598)&gt;0,2,1)))))))</f>
        <v>4</v>
      </c>
      <c r="O2598" s="22" t="s">
        <v>45</v>
      </c>
      <c r="P2598" s="1" t="s">
        <v>632</v>
      </c>
      <c r="Q2598" s="1"/>
      <c r="R2598" s="39"/>
      <c r="S2598" s="154" t="s">
        <v>158</v>
      </c>
      <c r="T2598" s="7" t="str">
        <f>Tabela813[[#This Row],[NR]]&amp;" - "&amp;Tabela813[[#This Row],[Especificação]]</f>
        <v>8.1.1.9.00.0.0.00 - Outras Operações de Crédito - Mercado Interno - Intra OFSS</v>
      </c>
    </row>
    <row r="2599" spans="1:20" ht="30" x14ac:dyDescent="0.25">
      <c r="A2599" s="179"/>
      <c r="B2599" s="51"/>
      <c r="C2599" s="22" t="s">
        <v>1545</v>
      </c>
      <c r="D2599" s="22" t="s">
        <v>1537</v>
      </c>
      <c r="E2599" s="22" t="s">
        <v>1537</v>
      </c>
      <c r="F2599" s="22" t="s">
        <v>1549</v>
      </c>
      <c r="G2599" s="22" t="s">
        <v>1553</v>
      </c>
      <c r="H2599" s="22" t="s">
        <v>1540</v>
      </c>
      <c r="I2599" s="22" t="s">
        <v>1540</v>
      </c>
      <c r="J2599" s="22" t="s">
        <v>1543</v>
      </c>
      <c r="K2599" s="20" t="str">
        <f>IF(Tabela813[[#This Row],[C]]&lt;&gt;"",IF(Tabela813[[#This Row],[RED]]&lt;&gt;"",(Tabela813[[#This Row],[RED]] &amp; "."),"") &amp; CONCATENATE(Tabela813[[#This Row],[C]],".",Tabela813[[#This Row],[O]],".",Tabela813[[#This Row],[E]],".",Tabela813[[#This Row],[D1]],".",Tabela813[[#This Row],[D2]],".",Tabela813[[#This Row],[D3]],".",Tabela813[[#This Row],[T]],".",Tabela813[[#This Row],[D4]]),"")</f>
        <v>8.1.1.9.99.0.0.00</v>
      </c>
      <c r="L2599" s="23" t="s">
        <v>2808</v>
      </c>
      <c r="M2599" s="20" t="str">
        <f t="shared" si="50"/>
        <v>S</v>
      </c>
      <c r="N2599" s="20">
        <f>IF(VALUE(Tabela813[[#This Row],[RED]]) &gt; 0,1,0) + IF(VALUE(J2599)&gt;0,8,IF(VALUE(I2599)&gt;0,7,IF(VALUE(H2599)&gt;0,6,IF(VALUE(G2599)&gt;0,5,IF(VALUE(F2599)&gt;0,4,IF(VALUE(E2599)&gt;0,3,IF(VALUE(D2599)&gt;0,2,1)))))))</f>
        <v>5</v>
      </c>
      <c r="O2599" s="22" t="s">
        <v>51</v>
      </c>
      <c r="P2599" s="1" t="s">
        <v>633</v>
      </c>
      <c r="Q2599" s="1"/>
      <c r="R2599" s="39"/>
      <c r="S2599" s="154" t="s">
        <v>158</v>
      </c>
      <c r="T2599" s="7" t="str">
        <f>Tabela813[[#This Row],[NR]]&amp;" - "&amp;Tabela813[[#This Row],[Especificação]]</f>
        <v>8.1.1.9.99.0.0.00 - Outras Operações de Crédito - Mercado Interno - Intra OFSS</v>
      </c>
    </row>
    <row r="2600" spans="1:20" ht="30" x14ac:dyDescent="0.25">
      <c r="A2600" s="179"/>
      <c r="B2600" s="51"/>
      <c r="C2600" s="22" t="s">
        <v>1545</v>
      </c>
      <c r="D2600" s="22" t="s">
        <v>1537</v>
      </c>
      <c r="E2600" s="22" t="s">
        <v>1537</v>
      </c>
      <c r="F2600" s="22" t="s">
        <v>1549</v>
      </c>
      <c r="G2600" s="22" t="s">
        <v>1553</v>
      </c>
      <c r="H2600" s="22" t="s">
        <v>1540</v>
      </c>
      <c r="I2600" s="22" t="s">
        <v>1537</v>
      </c>
      <c r="J2600" s="22" t="s">
        <v>1543</v>
      </c>
      <c r="K2600" s="20" t="str">
        <f>IF(Tabela813[[#This Row],[C]]&lt;&gt;"",IF(Tabela813[[#This Row],[RED]]&lt;&gt;"",(Tabela813[[#This Row],[RED]] &amp; "."),"") &amp; CONCATENATE(Tabela813[[#This Row],[C]],".",Tabela813[[#This Row],[O]],".",Tabela813[[#This Row],[E]],".",Tabela813[[#This Row],[D1]],".",Tabela813[[#This Row],[D2]],".",Tabela813[[#This Row],[D3]],".",Tabela813[[#This Row],[T]],".",Tabela813[[#This Row],[D4]]),"")</f>
        <v>8.1.1.9.99.0.1.00</v>
      </c>
      <c r="L2600" s="23" t="s">
        <v>2809</v>
      </c>
      <c r="M2600" s="20" t="str">
        <f t="shared" si="50"/>
        <v>A</v>
      </c>
      <c r="N2600" s="20">
        <f>IF(VALUE(Tabela813[[#This Row],[RED]]) &gt; 0,1,0) + IF(VALUE(J2600)&gt;0,8,IF(VALUE(I2600)&gt;0,7,IF(VALUE(H2600)&gt;0,6,IF(VALUE(G2600)&gt;0,5,IF(VALUE(F2600)&gt;0,4,IF(VALUE(E2600)&gt;0,3,IF(VALUE(D2600)&gt;0,2,1)))))))</f>
        <v>7</v>
      </c>
      <c r="O2600" s="22" t="s">
        <v>51</v>
      </c>
      <c r="P2600" s="1" t="s">
        <v>633</v>
      </c>
      <c r="Q2600" s="1"/>
      <c r="R2600" s="39"/>
      <c r="S2600" s="154" t="s">
        <v>158</v>
      </c>
      <c r="T2600" s="7" t="str">
        <f>Tabela813[[#This Row],[NR]]&amp;" - "&amp;Tabela813[[#This Row],[Especificação]]</f>
        <v>8.1.1.9.99.0.1.00 - Outras Operações de Crédito - Mercado Interno - Principal - Intra OFSS</v>
      </c>
    </row>
    <row r="2601" spans="1:20" x14ac:dyDescent="0.25">
      <c r="A2601" s="179"/>
      <c r="B2601" s="51"/>
      <c r="C2601" s="22" t="s">
        <v>1545</v>
      </c>
      <c r="D2601" s="22" t="s">
        <v>1546</v>
      </c>
      <c r="E2601" s="22" t="s">
        <v>1540</v>
      </c>
      <c r="F2601" s="22" t="s">
        <v>1540</v>
      </c>
      <c r="G2601" s="22" t="s">
        <v>1543</v>
      </c>
      <c r="H2601" s="22" t="s">
        <v>1540</v>
      </c>
      <c r="I2601" s="22" t="s">
        <v>1540</v>
      </c>
      <c r="J2601" s="22" t="s">
        <v>1543</v>
      </c>
      <c r="K2601" s="20" t="str">
        <f>IF(Tabela813[[#This Row],[C]]&lt;&gt;"",IF(Tabela813[[#This Row],[RED]]&lt;&gt;"",(Tabela813[[#This Row],[RED]] &amp; "."),"") &amp; CONCATENATE(Tabela813[[#This Row],[C]],".",Tabela813[[#This Row],[O]],".",Tabela813[[#This Row],[E]],".",Tabela813[[#This Row],[D1]],".",Tabela813[[#This Row],[D2]],".",Tabela813[[#This Row],[D3]],".",Tabela813[[#This Row],[T]],".",Tabela813[[#This Row],[D4]]),"")</f>
        <v>8.2.0.0.00.0.0.00</v>
      </c>
      <c r="L2601" s="23" t="s">
        <v>2810</v>
      </c>
      <c r="M2601" s="20" t="str">
        <f t="shared" si="50"/>
        <v>S</v>
      </c>
      <c r="N2601" s="20">
        <f>IF(VALUE(Tabela813[[#This Row],[RED]]) &gt; 0,1,0) + IF(VALUE(J2601)&gt;0,8,IF(VALUE(I2601)&gt;0,7,IF(VALUE(H2601)&gt;0,6,IF(VALUE(G2601)&gt;0,5,IF(VALUE(F2601)&gt;0,4,IF(VALUE(E2601)&gt;0,3,IF(VALUE(D2601)&gt;0,2,1)))))))</f>
        <v>2</v>
      </c>
      <c r="O2601" s="22" t="s">
        <v>45</v>
      </c>
      <c r="P2601" s="1" t="s">
        <v>659</v>
      </c>
      <c r="Q2601" s="1"/>
      <c r="R2601" s="39"/>
      <c r="S2601" s="154" t="s">
        <v>158</v>
      </c>
      <c r="T2601" s="7" t="str">
        <f>Tabela813[[#This Row],[NR]]&amp;" - "&amp;Tabela813[[#This Row],[Especificação]]</f>
        <v>8.2.0.0.00.0.0.00 - Alienação de Bens - Intra OFSS</v>
      </c>
    </row>
    <row r="2602" spans="1:20" ht="30" x14ac:dyDescent="0.25">
      <c r="A2602" s="179"/>
      <c r="B2602" s="51"/>
      <c r="C2602" s="22" t="s">
        <v>1545</v>
      </c>
      <c r="D2602" s="22" t="s">
        <v>1546</v>
      </c>
      <c r="E2602" s="22" t="s">
        <v>1537</v>
      </c>
      <c r="F2602" s="22" t="s">
        <v>1540</v>
      </c>
      <c r="G2602" s="22" t="s">
        <v>1543</v>
      </c>
      <c r="H2602" s="22" t="s">
        <v>1540</v>
      </c>
      <c r="I2602" s="22" t="s">
        <v>1540</v>
      </c>
      <c r="J2602" s="22" t="s">
        <v>1543</v>
      </c>
      <c r="K2602" s="20" t="str">
        <f>IF(Tabela813[[#This Row],[C]]&lt;&gt;"",IF(Tabela813[[#This Row],[RED]]&lt;&gt;"",(Tabela813[[#This Row],[RED]] &amp; "."),"") &amp; CONCATENATE(Tabela813[[#This Row],[C]],".",Tabela813[[#This Row],[O]],".",Tabela813[[#This Row],[E]],".",Tabela813[[#This Row],[D1]],".",Tabela813[[#This Row],[D2]],".",Tabela813[[#This Row],[D3]],".",Tabela813[[#This Row],[T]],".",Tabela813[[#This Row],[D4]]),"")</f>
        <v>8.2.1.0.00.0.0.00</v>
      </c>
      <c r="L2602" s="23" t="s">
        <v>2811</v>
      </c>
      <c r="M2602" s="20" t="str">
        <f t="shared" si="50"/>
        <v>S</v>
      </c>
      <c r="N2602" s="20">
        <f>IF(VALUE(Tabela813[[#This Row],[RED]]) &gt; 0,1,0) + IF(VALUE(J2602)&gt;0,8,IF(VALUE(I2602)&gt;0,7,IF(VALUE(H2602)&gt;0,6,IF(VALUE(G2602)&gt;0,5,IF(VALUE(F2602)&gt;0,4,IF(VALUE(E2602)&gt;0,3,IF(VALUE(D2602)&gt;0,2,1)))))))</f>
        <v>3</v>
      </c>
      <c r="O2602" s="22" t="s">
        <v>45</v>
      </c>
      <c r="P2602" s="1" t="s">
        <v>661</v>
      </c>
      <c r="Q2602" s="1"/>
      <c r="R2602" s="39"/>
      <c r="S2602" s="154" t="s">
        <v>158</v>
      </c>
      <c r="T2602" s="7" t="str">
        <f>Tabela813[[#This Row],[NR]]&amp;" - "&amp;Tabela813[[#This Row],[Especificação]]</f>
        <v>8.2.1.0.00.0.0.00 - Alienação de Bens Móveis - Intra OFSS</v>
      </c>
    </row>
    <row r="2603" spans="1:20" ht="30" x14ac:dyDescent="0.25">
      <c r="A2603" s="179"/>
      <c r="B2603" s="51"/>
      <c r="C2603" s="22" t="s">
        <v>1545</v>
      </c>
      <c r="D2603" s="22" t="s">
        <v>1546</v>
      </c>
      <c r="E2603" s="22" t="s">
        <v>1537</v>
      </c>
      <c r="F2603" s="22" t="s">
        <v>1537</v>
      </c>
      <c r="G2603" s="22" t="s">
        <v>1543</v>
      </c>
      <c r="H2603" s="22" t="s">
        <v>1540</v>
      </c>
      <c r="I2603" s="22" t="s">
        <v>1540</v>
      </c>
      <c r="J2603" s="22" t="s">
        <v>1543</v>
      </c>
      <c r="K2603" s="20" t="str">
        <f>IF(Tabela813[[#This Row],[C]]&lt;&gt;"",IF(Tabela813[[#This Row],[RED]]&lt;&gt;"",(Tabela813[[#This Row],[RED]] &amp; "."),"") &amp; CONCATENATE(Tabela813[[#This Row],[C]],".",Tabela813[[#This Row],[O]],".",Tabela813[[#This Row],[E]],".",Tabela813[[#This Row],[D1]],".",Tabela813[[#This Row],[D2]],".",Tabela813[[#This Row],[D3]],".",Tabela813[[#This Row],[T]],".",Tabela813[[#This Row],[D4]]),"")</f>
        <v>8.2.1.1.00.0.0.00</v>
      </c>
      <c r="L2603" s="23" t="s">
        <v>4246</v>
      </c>
      <c r="M2603" s="20" t="str">
        <f t="shared" si="50"/>
        <v>S</v>
      </c>
      <c r="N2603" s="20">
        <f>IF(VALUE(Tabela813[[#This Row],[RED]]) &gt; 0,1,0) + IF(VALUE(J2603)&gt;0,8,IF(VALUE(I2603)&gt;0,7,IF(VALUE(H2603)&gt;0,6,IF(VALUE(G2603)&gt;0,5,IF(VALUE(F2603)&gt;0,4,IF(VALUE(E2603)&gt;0,3,IF(VALUE(D2603)&gt;0,2,1)))))))</f>
        <v>4</v>
      </c>
      <c r="O2603" s="22" t="s">
        <v>45</v>
      </c>
      <c r="P2603" s="1" t="s">
        <v>662</v>
      </c>
      <c r="Q2603" s="1"/>
      <c r="R2603" s="39"/>
      <c r="S2603" s="154" t="s">
        <v>158</v>
      </c>
      <c r="T2603" s="7" t="str">
        <f>Tabela813[[#This Row],[NR]]&amp;" - "&amp;Tabela813[[#This Row],[Especificação]]</f>
        <v>8.2.1.1.00.0.0.00 - Alienação de Títulos, Valores Mobiliários e Aplicações Congêneres - Intra OFSS</v>
      </c>
    </row>
    <row r="2604" spans="1:20" ht="30" x14ac:dyDescent="0.25">
      <c r="A2604" s="179"/>
      <c r="B2604" s="51"/>
      <c r="C2604" s="22" t="s">
        <v>1545</v>
      </c>
      <c r="D2604" s="22" t="s">
        <v>1546</v>
      </c>
      <c r="E2604" s="22" t="s">
        <v>1537</v>
      </c>
      <c r="F2604" s="22" t="s">
        <v>1537</v>
      </c>
      <c r="G2604" s="22" t="s">
        <v>1539</v>
      </c>
      <c r="H2604" s="22" t="s">
        <v>1540</v>
      </c>
      <c r="I2604" s="22" t="s">
        <v>1540</v>
      </c>
      <c r="J2604" s="22" t="s">
        <v>1543</v>
      </c>
      <c r="K2604" s="20" t="str">
        <f>IF(Tabela813[[#This Row],[C]]&lt;&gt;"",IF(Tabela813[[#This Row],[RED]]&lt;&gt;"",(Tabela813[[#This Row],[RED]] &amp; "."),"") &amp; CONCATENATE(Tabela813[[#This Row],[C]],".",Tabela813[[#This Row],[O]],".",Tabela813[[#This Row],[E]],".",Tabela813[[#This Row],[D1]],".",Tabela813[[#This Row],[D2]],".",Tabela813[[#This Row],[D3]],".",Tabela813[[#This Row],[T]],".",Tabela813[[#This Row],[D4]]),"")</f>
        <v>8.2.1.1.01.0.0.00</v>
      </c>
      <c r="L2604" s="23" t="s">
        <v>2812</v>
      </c>
      <c r="M2604" s="20" t="str">
        <f t="shared" si="50"/>
        <v>S</v>
      </c>
      <c r="N2604" s="20">
        <f>IF(VALUE(Tabela813[[#This Row],[RED]]) &gt; 0,1,0) + IF(VALUE(J2604)&gt;0,8,IF(VALUE(I2604)&gt;0,7,IF(VALUE(H2604)&gt;0,6,IF(VALUE(G2604)&gt;0,5,IF(VALUE(F2604)&gt;0,4,IF(VALUE(E2604)&gt;0,3,IF(VALUE(D2604)&gt;0,2,1)))))))</f>
        <v>5</v>
      </c>
      <c r="O2604" s="22" t="s">
        <v>51</v>
      </c>
      <c r="P2604" s="1" t="s">
        <v>664</v>
      </c>
      <c r="Q2604" s="1"/>
      <c r="R2604" s="39"/>
      <c r="S2604" s="154" t="s">
        <v>158</v>
      </c>
      <c r="T2604" s="7" t="str">
        <f>Tabela813[[#This Row],[NR]]&amp;" - "&amp;Tabela813[[#This Row],[Especificação]]</f>
        <v>8.2.1.1.01.0.0.00 - Alienação de Títulos, Valores Mobiliários e Aplicações Congêneres Temporárias - Intra OFSS</v>
      </c>
    </row>
    <row r="2605" spans="1:20" ht="30" x14ac:dyDescent="0.25">
      <c r="A2605" s="179"/>
      <c r="B2605" s="51"/>
      <c r="C2605" s="22" t="s">
        <v>1545</v>
      </c>
      <c r="D2605" s="22" t="s">
        <v>1546</v>
      </c>
      <c r="E2605" s="22" t="s">
        <v>1537</v>
      </c>
      <c r="F2605" s="22" t="s">
        <v>1537</v>
      </c>
      <c r="G2605" s="22" t="s">
        <v>1539</v>
      </c>
      <c r="H2605" s="22" t="s">
        <v>1540</v>
      </c>
      <c r="I2605" s="22" t="s">
        <v>1537</v>
      </c>
      <c r="J2605" s="22" t="s">
        <v>1543</v>
      </c>
      <c r="K2605" s="20" t="str">
        <f>IF(Tabela813[[#This Row],[C]]&lt;&gt;"",IF(Tabela813[[#This Row],[RED]]&lt;&gt;"",(Tabela813[[#This Row],[RED]] &amp; "."),"") &amp; CONCATENATE(Tabela813[[#This Row],[C]],".",Tabela813[[#This Row],[O]],".",Tabela813[[#This Row],[E]],".",Tabela813[[#This Row],[D1]],".",Tabela813[[#This Row],[D2]],".",Tabela813[[#This Row],[D3]],".",Tabela813[[#This Row],[T]],".",Tabela813[[#This Row],[D4]]),"")</f>
        <v>8.2.1.1.01.0.1.00</v>
      </c>
      <c r="L2605" s="23" t="s">
        <v>2813</v>
      </c>
      <c r="M2605" s="20" t="str">
        <f t="shared" si="50"/>
        <v>A</v>
      </c>
      <c r="N2605" s="20">
        <f>IF(VALUE(Tabela813[[#This Row],[RED]]) &gt; 0,1,0) + IF(VALUE(J2605)&gt;0,8,IF(VALUE(I2605)&gt;0,7,IF(VALUE(H2605)&gt;0,6,IF(VALUE(G2605)&gt;0,5,IF(VALUE(F2605)&gt;0,4,IF(VALUE(E2605)&gt;0,3,IF(VALUE(D2605)&gt;0,2,1)))))))</f>
        <v>7</v>
      </c>
      <c r="O2605" s="22" t="s">
        <v>51</v>
      </c>
      <c r="P2605" s="1" t="s">
        <v>664</v>
      </c>
      <c r="Q2605" s="1"/>
      <c r="R2605" s="39"/>
      <c r="S2605" s="154" t="s">
        <v>158</v>
      </c>
      <c r="T2605" s="7" t="str">
        <f>Tabela813[[#This Row],[NR]]&amp;" - "&amp;Tabela813[[#This Row],[Especificação]]</f>
        <v>8.2.1.1.01.0.1.00 - Alienação de Títulos, Valores Mobiliários e Aplicações Congêneres Temporárias - Principal - Intra OFSS</v>
      </c>
    </row>
    <row r="2606" spans="1:20" ht="30" x14ac:dyDescent="0.25">
      <c r="A2606" s="179"/>
      <c r="B2606" s="51"/>
      <c r="C2606" s="22" t="s">
        <v>1545</v>
      </c>
      <c r="D2606" s="22" t="s">
        <v>1546</v>
      </c>
      <c r="E2606" s="22" t="s">
        <v>1537</v>
      </c>
      <c r="F2606" s="22" t="s">
        <v>1537</v>
      </c>
      <c r="G2606" s="22" t="s">
        <v>1541</v>
      </c>
      <c r="H2606" s="22" t="s">
        <v>1540</v>
      </c>
      <c r="I2606" s="22" t="s">
        <v>1540</v>
      </c>
      <c r="J2606" s="22" t="s">
        <v>1543</v>
      </c>
      <c r="K2606" s="20" t="str">
        <f>IF(Tabela813[[#This Row],[C]]&lt;&gt;"",IF(Tabela813[[#This Row],[RED]]&lt;&gt;"",(Tabela813[[#This Row],[RED]] &amp; "."),"") &amp; CONCATENATE(Tabela813[[#This Row],[C]],".",Tabela813[[#This Row],[O]],".",Tabela813[[#This Row],[E]],".",Tabela813[[#This Row],[D1]],".",Tabela813[[#This Row],[D2]],".",Tabela813[[#This Row],[D3]],".",Tabela813[[#This Row],[T]],".",Tabela813[[#This Row],[D4]]),"")</f>
        <v>8.2.1.1.02.0.0.00</v>
      </c>
      <c r="L2606" s="23" t="s">
        <v>2814</v>
      </c>
      <c r="M2606" s="20" t="str">
        <f t="shared" si="50"/>
        <v>S</v>
      </c>
      <c r="N2606" s="20">
        <f>IF(VALUE(Tabela813[[#This Row],[RED]]) &gt; 0,1,0) + IF(VALUE(J2606)&gt;0,8,IF(VALUE(I2606)&gt;0,7,IF(VALUE(H2606)&gt;0,6,IF(VALUE(G2606)&gt;0,5,IF(VALUE(F2606)&gt;0,4,IF(VALUE(E2606)&gt;0,3,IF(VALUE(D2606)&gt;0,2,1)))))))</f>
        <v>5</v>
      </c>
      <c r="O2606" s="22" t="s">
        <v>51</v>
      </c>
      <c r="P2606" s="1" t="s">
        <v>666</v>
      </c>
      <c r="Q2606" s="1"/>
      <c r="R2606" s="39"/>
      <c r="S2606" s="154" t="s">
        <v>158</v>
      </c>
      <c r="T2606" s="7" t="str">
        <f>Tabela813[[#This Row],[NR]]&amp;" - "&amp;Tabela813[[#This Row],[Especificação]]</f>
        <v>8.2.1.1.02.0.0.00 - Alienação de Títulos, Valores Mobiliários e Aplicações Congêneres Permanentes - Intra OFSS</v>
      </c>
    </row>
    <row r="2607" spans="1:20" ht="30" x14ac:dyDescent="0.25">
      <c r="A2607" s="179"/>
      <c r="B2607" s="51"/>
      <c r="C2607" s="22" t="s">
        <v>1545</v>
      </c>
      <c r="D2607" s="22" t="s">
        <v>1546</v>
      </c>
      <c r="E2607" s="22" t="s">
        <v>1537</v>
      </c>
      <c r="F2607" s="22" t="s">
        <v>1537</v>
      </c>
      <c r="G2607" s="22" t="s">
        <v>1541</v>
      </c>
      <c r="H2607" s="22" t="s">
        <v>1540</v>
      </c>
      <c r="I2607" s="22" t="s">
        <v>1537</v>
      </c>
      <c r="J2607" s="22" t="s">
        <v>1543</v>
      </c>
      <c r="K2607" s="20" t="str">
        <f>IF(Tabela813[[#This Row],[C]]&lt;&gt;"",IF(Tabela813[[#This Row],[RED]]&lt;&gt;"",(Tabela813[[#This Row],[RED]] &amp; "."),"") &amp; CONCATENATE(Tabela813[[#This Row],[C]],".",Tabela813[[#This Row],[O]],".",Tabela813[[#This Row],[E]],".",Tabela813[[#This Row],[D1]],".",Tabela813[[#This Row],[D2]],".",Tabela813[[#This Row],[D3]],".",Tabela813[[#This Row],[T]],".",Tabela813[[#This Row],[D4]]),"")</f>
        <v>8.2.1.1.02.0.1.00</v>
      </c>
      <c r="L2607" s="23" t="s">
        <v>2815</v>
      </c>
      <c r="M2607" s="20" t="str">
        <f t="shared" si="50"/>
        <v>A</v>
      </c>
      <c r="N2607" s="20">
        <f>IF(VALUE(Tabela813[[#This Row],[RED]]) &gt; 0,1,0) + IF(VALUE(J2607)&gt;0,8,IF(VALUE(I2607)&gt;0,7,IF(VALUE(H2607)&gt;0,6,IF(VALUE(G2607)&gt;0,5,IF(VALUE(F2607)&gt;0,4,IF(VALUE(E2607)&gt;0,3,IF(VALUE(D2607)&gt;0,2,1)))))))</f>
        <v>7</v>
      </c>
      <c r="O2607" s="22" t="s">
        <v>51</v>
      </c>
      <c r="P2607" s="1" t="s">
        <v>666</v>
      </c>
      <c r="Q2607" s="1"/>
      <c r="R2607" s="39"/>
      <c r="S2607" s="154" t="s">
        <v>158</v>
      </c>
      <c r="T2607" s="7" t="str">
        <f>Tabela813[[#This Row],[NR]]&amp;" - "&amp;Tabela813[[#This Row],[Especificação]]</f>
        <v>8.2.1.1.02.0.1.00 - Alienação de Títulos, Valores Mobiliários e Aplicações Congêneres Permanentes - Principal - Intra OFSS</v>
      </c>
    </row>
    <row r="2608" spans="1:20" ht="30" x14ac:dyDescent="0.25">
      <c r="A2608" s="179"/>
      <c r="B2608" s="51"/>
      <c r="C2608" s="22" t="s">
        <v>1545</v>
      </c>
      <c r="D2608" s="22" t="s">
        <v>1546</v>
      </c>
      <c r="E2608" s="22" t="s">
        <v>1537</v>
      </c>
      <c r="F2608" s="22" t="s">
        <v>1538</v>
      </c>
      <c r="G2608" s="22" t="s">
        <v>1543</v>
      </c>
      <c r="H2608" s="22" t="s">
        <v>1540</v>
      </c>
      <c r="I2608" s="22" t="s">
        <v>1540</v>
      </c>
      <c r="J2608" s="22" t="s">
        <v>1543</v>
      </c>
      <c r="K2608" s="20" t="str">
        <f>IF(Tabela813[[#This Row],[C]]&lt;&gt;"",IF(Tabela813[[#This Row],[RED]]&lt;&gt;"",(Tabela813[[#This Row],[RED]] &amp; "."),"") &amp; CONCATENATE(Tabela813[[#This Row],[C]],".",Tabela813[[#This Row],[O]],".",Tabela813[[#This Row],[E]],".",Tabela813[[#This Row],[D1]],".",Tabela813[[#This Row],[D2]],".",Tabela813[[#This Row],[D3]],".",Tabela813[[#This Row],[T]],".",Tabela813[[#This Row],[D4]]),"")</f>
        <v>8.2.1.3.00.0.0.00</v>
      </c>
      <c r="L2608" s="23" t="s">
        <v>2816</v>
      </c>
      <c r="M2608" s="20" t="str">
        <f t="shared" si="50"/>
        <v>S</v>
      </c>
      <c r="N2608" s="20">
        <f>IF(VALUE(Tabela813[[#This Row],[RED]]) &gt; 0,1,0) + IF(VALUE(J2608)&gt;0,8,IF(VALUE(I2608)&gt;0,7,IF(VALUE(H2608)&gt;0,6,IF(VALUE(G2608)&gt;0,5,IF(VALUE(F2608)&gt;0,4,IF(VALUE(E2608)&gt;0,3,IF(VALUE(D2608)&gt;0,2,1)))))))</f>
        <v>4</v>
      </c>
      <c r="O2608" s="22" t="s">
        <v>45</v>
      </c>
      <c r="P2608" s="1" t="s">
        <v>4152</v>
      </c>
      <c r="Q2608" s="1"/>
      <c r="R2608" s="39"/>
      <c r="S2608" s="154" t="s">
        <v>158</v>
      </c>
      <c r="T2608" s="7" t="str">
        <f>Tabela813[[#This Row],[NR]]&amp;" - "&amp;Tabela813[[#This Row],[Especificação]]</f>
        <v>8.2.1.3.00.0.0.00 - Alienação de Bens Móveis e Semoventes - Intra OFSS</v>
      </c>
    </row>
    <row r="2609" spans="1:20" ht="30" x14ac:dyDescent="0.25">
      <c r="A2609" s="179"/>
      <c r="B2609" s="51"/>
      <c r="C2609" s="22" t="s">
        <v>1545</v>
      </c>
      <c r="D2609" s="22" t="s">
        <v>1546</v>
      </c>
      <c r="E2609" s="22" t="s">
        <v>1537</v>
      </c>
      <c r="F2609" s="22" t="s">
        <v>1538</v>
      </c>
      <c r="G2609" s="22" t="s">
        <v>1539</v>
      </c>
      <c r="H2609" s="22" t="s">
        <v>1540</v>
      </c>
      <c r="I2609" s="22" t="s">
        <v>1540</v>
      </c>
      <c r="J2609" s="22" t="s">
        <v>1543</v>
      </c>
      <c r="K2609" s="20" t="str">
        <f>IF(Tabela813[[#This Row],[C]]&lt;&gt;"",IF(Tabela813[[#This Row],[RED]]&lt;&gt;"",(Tabela813[[#This Row],[RED]] &amp; "."),"") &amp; CONCATENATE(Tabela813[[#This Row],[C]],".",Tabela813[[#This Row],[O]],".",Tabela813[[#This Row],[E]],".",Tabela813[[#This Row],[D1]],".",Tabela813[[#This Row],[D2]],".",Tabela813[[#This Row],[D3]],".",Tabela813[[#This Row],[T]],".",Tabela813[[#This Row],[D4]]),"")</f>
        <v>8.2.1.3.01.0.0.00</v>
      </c>
      <c r="L2609" s="23" t="s">
        <v>2816</v>
      </c>
      <c r="M2609" s="20" t="str">
        <f t="shared" si="50"/>
        <v>S</v>
      </c>
      <c r="N2609" s="20">
        <f>IF(VALUE(Tabela813[[#This Row],[RED]]) &gt; 0,1,0) + IF(VALUE(J2609)&gt;0,8,IF(VALUE(I2609)&gt;0,7,IF(VALUE(H2609)&gt;0,6,IF(VALUE(G2609)&gt;0,5,IF(VALUE(F2609)&gt;0,4,IF(VALUE(E2609)&gt;0,3,IF(VALUE(D2609)&gt;0,2,1)))))))</f>
        <v>5</v>
      </c>
      <c r="O2609" s="22" t="s">
        <v>51</v>
      </c>
      <c r="P2609" s="1" t="s">
        <v>4152</v>
      </c>
      <c r="Q2609" s="1"/>
      <c r="R2609" s="39"/>
      <c r="S2609" s="154" t="s">
        <v>158</v>
      </c>
      <c r="T2609" s="7" t="str">
        <f>Tabela813[[#This Row],[NR]]&amp;" - "&amp;Tabela813[[#This Row],[Especificação]]</f>
        <v>8.2.1.3.01.0.0.00 - Alienação de Bens Móveis e Semoventes - Intra OFSS</v>
      </c>
    </row>
    <row r="2610" spans="1:20" ht="30" x14ac:dyDescent="0.25">
      <c r="A2610" s="179"/>
      <c r="B2610" s="51"/>
      <c r="C2610" s="22" t="s">
        <v>1545</v>
      </c>
      <c r="D2610" s="22" t="s">
        <v>1546</v>
      </c>
      <c r="E2610" s="22" t="s">
        <v>1537</v>
      </c>
      <c r="F2610" s="22" t="s">
        <v>1538</v>
      </c>
      <c r="G2610" s="22" t="s">
        <v>1539</v>
      </c>
      <c r="H2610" s="22" t="s">
        <v>1540</v>
      </c>
      <c r="I2610" s="22" t="s">
        <v>1537</v>
      </c>
      <c r="J2610" s="22" t="s">
        <v>1543</v>
      </c>
      <c r="K2610" s="20" t="str">
        <f>IF(Tabela813[[#This Row],[C]]&lt;&gt;"",IF(Tabela813[[#This Row],[RED]]&lt;&gt;"",(Tabela813[[#This Row],[RED]] &amp; "."),"") &amp; CONCATENATE(Tabela813[[#This Row],[C]],".",Tabela813[[#This Row],[O]],".",Tabela813[[#This Row],[E]],".",Tabela813[[#This Row],[D1]],".",Tabela813[[#This Row],[D2]],".",Tabela813[[#This Row],[D3]],".",Tabela813[[#This Row],[T]],".",Tabela813[[#This Row],[D4]]),"")</f>
        <v>8.2.1.3.01.0.1.00</v>
      </c>
      <c r="L2610" s="23" t="s">
        <v>2817</v>
      </c>
      <c r="M2610" s="20" t="str">
        <f t="shared" si="50"/>
        <v>A</v>
      </c>
      <c r="N2610" s="20">
        <f>IF(VALUE(Tabela813[[#This Row],[RED]]) &gt; 0,1,0) + IF(VALUE(J2610)&gt;0,8,IF(VALUE(I2610)&gt;0,7,IF(VALUE(H2610)&gt;0,6,IF(VALUE(G2610)&gt;0,5,IF(VALUE(F2610)&gt;0,4,IF(VALUE(E2610)&gt;0,3,IF(VALUE(D2610)&gt;0,2,1)))))))</f>
        <v>7</v>
      </c>
      <c r="O2610" s="22" t="s">
        <v>51</v>
      </c>
      <c r="P2610" s="1" t="s">
        <v>4152</v>
      </c>
      <c r="Q2610" s="1"/>
      <c r="R2610" s="39"/>
      <c r="S2610" s="154" t="s">
        <v>158</v>
      </c>
      <c r="T2610" s="7" t="str">
        <f>Tabela813[[#This Row],[NR]]&amp;" - "&amp;Tabela813[[#This Row],[Especificação]]</f>
        <v>8.2.1.3.01.0.1.00 - Alienação de Bens Móveis e Semoventes - Principal - Intra OFSS</v>
      </c>
    </row>
    <row r="2611" spans="1:20" ht="30" x14ac:dyDescent="0.25">
      <c r="A2611" s="179"/>
      <c r="B2611" s="51"/>
      <c r="C2611" s="22" t="s">
        <v>1545</v>
      </c>
      <c r="D2611" s="22" t="s">
        <v>1546</v>
      </c>
      <c r="E2611" s="22" t="s">
        <v>1537</v>
      </c>
      <c r="F2611" s="22" t="s">
        <v>1538</v>
      </c>
      <c r="G2611" s="22" t="s">
        <v>1539</v>
      </c>
      <c r="H2611" s="22" t="s">
        <v>1540</v>
      </c>
      <c r="I2611" s="22" t="s">
        <v>1538</v>
      </c>
      <c r="J2611" s="22" t="s">
        <v>1543</v>
      </c>
      <c r="K2611" s="20" t="str">
        <f>IF(Tabela813[[#This Row],[C]]&lt;&gt;"",IF(Tabela813[[#This Row],[RED]]&lt;&gt;"",(Tabela813[[#This Row],[RED]] &amp; "."),"") &amp; CONCATENATE(Tabela813[[#This Row],[C]],".",Tabela813[[#This Row],[O]],".",Tabela813[[#This Row],[E]],".",Tabela813[[#This Row],[D1]],".",Tabela813[[#This Row],[D2]],".",Tabela813[[#This Row],[D3]],".",Tabela813[[#This Row],[T]],".",Tabela813[[#This Row],[D4]]),"")</f>
        <v>8.2.1.3.01.0.3.00</v>
      </c>
      <c r="L2611" s="23" t="s">
        <v>2818</v>
      </c>
      <c r="M2611" s="20" t="str">
        <f t="shared" si="50"/>
        <v>A</v>
      </c>
      <c r="N2611" s="20">
        <f>IF(VALUE(Tabela813[[#This Row],[RED]]) &gt; 0,1,0) + IF(VALUE(J2611)&gt;0,8,IF(VALUE(I2611)&gt;0,7,IF(VALUE(H2611)&gt;0,6,IF(VALUE(G2611)&gt;0,5,IF(VALUE(F2611)&gt;0,4,IF(VALUE(E2611)&gt;0,3,IF(VALUE(D2611)&gt;0,2,1)))))))</f>
        <v>7</v>
      </c>
      <c r="O2611" s="22" t="s">
        <v>51</v>
      </c>
      <c r="P2611" s="1" t="s">
        <v>4152</v>
      </c>
      <c r="Q2611" s="1"/>
      <c r="R2611" s="39"/>
      <c r="S2611" s="154" t="s">
        <v>158</v>
      </c>
      <c r="T2611" s="7" t="str">
        <f>Tabela813[[#This Row],[NR]]&amp;" - "&amp;Tabela813[[#This Row],[Especificação]]</f>
        <v>8.2.1.3.01.0.3.00 - Alienação de Bens Móveis e Semoventes - Dívida Ativa - Intra OFSS</v>
      </c>
    </row>
    <row r="2612" spans="1:20" ht="30" x14ac:dyDescent="0.25">
      <c r="A2612" s="179"/>
      <c r="B2612" s="51"/>
      <c r="C2612" s="22" t="s">
        <v>1545</v>
      </c>
      <c r="D2612" s="22" t="s">
        <v>1546</v>
      </c>
      <c r="E2612" s="22" t="s">
        <v>1546</v>
      </c>
      <c r="F2612" s="22" t="s">
        <v>1540</v>
      </c>
      <c r="G2612" s="22" t="s">
        <v>1543</v>
      </c>
      <c r="H2612" s="22" t="s">
        <v>1540</v>
      </c>
      <c r="I2612" s="22" t="s">
        <v>1540</v>
      </c>
      <c r="J2612" s="22" t="s">
        <v>1543</v>
      </c>
      <c r="K2612" s="20" t="str">
        <f>IF(Tabela813[[#This Row],[C]]&lt;&gt;"",IF(Tabela813[[#This Row],[RED]]&lt;&gt;"",(Tabela813[[#This Row],[RED]] &amp; "."),"") &amp; CONCATENATE(Tabela813[[#This Row],[C]],".",Tabela813[[#This Row],[O]],".",Tabela813[[#This Row],[E]],".",Tabela813[[#This Row],[D1]],".",Tabela813[[#This Row],[D2]],".",Tabela813[[#This Row],[D3]],".",Tabela813[[#This Row],[T]],".",Tabela813[[#This Row],[D4]]),"")</f>
        <v>8.2.2.0.00.0.0.00</v>
      </c>
      <c r="L2612" s="23" t="s">
        <v>2819</v>
      </c>
      <c r="M2612" s="20" t="str">
        <f t="shared" si="50"/>
        <v>S</v>
      </c>
      <c r="N2612" s="20">
        <f>IF(VALUE(Tabela813[[#This Row],[RED]]) &gt; 0,1,0) + IF(VALUE(J2612)&gt;0,8,IF(VALUE(I2612)&gt;0,7,IF(VALUE(H2612)&gt;0,6,IF(VALUE(G2612)&gt;0,5,IF(VALUE(F2612)&gt;0,4,IF(VALUE(E2612)&gt;0,3,IF(VALUE(D2612)&gt;0,2,1)))))))</f>
        <v>3</v>
      </c>
      <c r="O2612" s="22" t="s">
        <v>45</v>
      </c>
      <c r="P2612" s="1" t="s">
        <v>674</v>
      </c>
      <c r="Q2612" s="1"/>
      <c r="R2612" s="39"/>
      <c r="S2612" s="154" t="s">
        <v>158</v>
      </c>
      <c r="T2612" s="7" t="str">
        <f>Tabela813[[#This Row],[NR]]&amp;" - "&amp;Tabela813[[#This Row],[Especificação]]</f>
        <v>8.2.2.0.00.0.0.00 - Alienação de Bens Imóveis - Intra OFSS</v>
      </c>
    </row>
    <row r="2613" spans="1:20" ht="30" x14ac:dyDescent="0.25">
      <c r="A2613" s="179"/>
      <c r="B2613" s="51"/>
      <c r="C2613" s="22" t="s">
        <v>1545</v>
      </c>
      <c r="D2613" s="22" t="s">
        <v>1546</v>
      </c>
      <c r="E2613" s="22" t="s">
        <v>1546</v>
      </c>
      <c r="F2613" s="22" t="s">
        <v>1537</v>
      </c>
      <c r="G2613" s="22" t="s">
        <v>1543</v>
      </c>
      <c r="H2613" s="22" t="s">
        <v>1540</v>
      </c>
      <c r="I2613" s="22" t="s">
        <v>1540</v>
      </c>
      <c r="J2613" s="22" t="s">
        <v>1543</v>
      </c>
      <c r="K2613" s="20" t="str">
        <f>IF(Tabela813[[#This Row],[C]]&lt;&gt;"",IF(Tabela813[[#This Row],[RED]]&lt;&gt;"",(Tabela813[[#This Row],[RED]] &amp; "."),"") &amp; CONCATENATE(Tabela813[[#This Row],[C]],".",Tabela813[[#This Row],[O]],".",Tabela813[[#This Row],[E]],".",Tabela813[[#This Row],[D1]],".",Tabela813[[#This Row],[D2]],".",Tabela813[[#This Row],[D3]],".",Tabela813[[#This Row],[T]],".",Tabela813[[#This Row],[D4]]),"")</f>
        <v>8.2.2.1.00.0.0.00</v>
      </c>
      <c r="L2613" s="23" t="s">
        <v>2819</v>
      </c>
      <c r="M2613" s="20" t="str">
        <f t="shared" si="50"/>
        <v>S</v>
      </c>
      <c r="N2613" s="20">
        <f>IF(VALUE(Tabela813[[#This Row],[RED]]) &gt; 0,1,0) + IF(VALUE(J2613)&gt;0,8,IF(VALUE(I2613)&gt;0,7,IF(VALUE(H2613)&gt;0,6,IF(VALUE(G2613)&gt;0,5,IF(VALUE(F2613)&gt;0,4,IF(VALUE(E2613)&gt;0,3,IF(VALUE(D2613)&gt;0,2,1)))))))</f>
        <v>4</v>
      </c>
      <c r="O2613" s="22" t="s">
        <v>45</v>
      </c>
      <c r="P2613" s="1" t="s">
        <v>679</v>
      </c>
      <c r="Q2613" s="1"/>
      <c r="R2613" s="39"/>
      <c r="S2613" s="154" t="s">
        <v>158</v>
      </c>
      <c r="T2613" s="7" t="str">
        <f>Tabela813[[#This Row],[NR]]&amp;" - "&amp;Tabela813[[#This Row],[Especificação]]</f>
        <v>8.2.2.1.00.0.0.00 - Alienação de Bens Imóveis - Intra OFSS</v>
      </c>
    </row>
    <row r="2614" spans="1:20" ht="30" x14ac:dyDescent="0.25">
      <c r="A2614" s="179"/>
      <c r="B2614" s="51"/>
      <c r="C2614" s="22" t="s">
        <v>1545</v>
      </c>
      <c r="D2614" s="22" t="s">
        <v>1546</v>
      </c>
      <c r="E2614" s="22" t="s">
        <v>1546</v>
      </c>
      <c r="F2614" s="22" t="s">
        <v>1537</v>
      </c>
      <c r="G2614" s="22" t="s">
        <v>1539</v>
      </c>
      <c r="H2614" s="22" t="s">
        <v>1540</v>
      </c>
      <c r="I2614" s="22" t="s">
        <v>1540</v>
      </c>
      <c r="J2614" s="22" t="s">
        <v>1543</v>
      </c>
      <c r="K2614" s="20" t="str">
        <f>IF(Tabela813[[#This Row],[C]]&lt;&gt;"",IF(Tabela813[[#This Row],[RED]]&lt;&gt;"",(Tabela813[[#This Row],[RED]] &amp; "."),"") &amp; CONCATENATE(Tabela813[[#This Row],[C]],".",Tabela813[[#This Row],[O]],".",Tabela813[[#This Row],[E]],".",Tabela813[[#This Row],[D1]],".",Tabela813[[#This Row],[D2]],".",Tabela813[[#This Row],[D3]],".",Tabela813[[#This Row],[T]],".",Tabela813[[#This Row],[D4]]),"")</f>
        <v>8.2.2.1.01.0.0.00</v>
      </c>
      <c r="L2614" s="23" t="s">
        <v>2819</v>
      </c>
      <c r="M2614" s="20" t="str">
        <f t="shared" si="50"/>
        <v>S</v>
      </c>
      <c r="N2614" s="20">
        <f>IF(VALUE(Tabela813[[#This Row],[RED]]) &gt; 0,1,0) + IF(VALUE(J2614)&gt;0,8,IF(VALUE(I2614)&gt;0,7,IF(VALUE(H2614)&gt;0,6,IF(VALUE(G2614)&gt;0,5,IF(VALUE(F2614)&gt;0,4,IF(VALUE(E2614)&gt;0,3,IF(VALUE(D2614)&gt;0,2,1)))))))</f>
        <v>5</v>
      </c>
      <c r="O2614" s="22" t="s">
        <v>51</v>
      </c>
      <c r="P2614" s="1" t="s">
        <v>675</v>
      </c>
      <c r="Q2614" s="1"/>
      <c r="R2614" s="39"/>
      <c r="S2614" s="154" t="s">
        <v>158</v>
      </c>
      <c r="T2614" s="7" t="str">
        <f>Tabela813[[#This Row],[NR]]&amp;" - "&amp;Tabela813[[#This Row],[Especificação]]</f>
        <v>8.2.2.1.01.0.0.00 - Alienação de Bens Imóveis - Intra OFSS</v>
      </c>
    </row>
    <row r="2615" spans="1:20" ht="30" x14ac:dyDescent="0.25">
      <c r="A2615" s="179"/>
      <c r="B2615" s="51"/>
      <c r="C2615" s="22" t="s">
        <v>1545</v>
      </c>
      <c r="D2615" s="22" t="s">
        <v>1546</v>
      </c>
      <c r="E2615" s="22" t="s">
        <v>1546</v>
      </c>
      <c r="F2615" s="22" t="s">
        <v>1537</v>
      </c>
      <c r="G2615" s="22" t="s">
        <v>1539</v>
      </c>
      <c r="H2615" s="22" t="s">
        <v>1540</v>
      </c>
      <c r="I2615" s="22" t="s">
        <v>1537</v>
      </c>
      <c r="J2615" s="22" t="s">
        <v>1543</v>
      </c>
      <c r="K2615" s="20" t="str">
        <f>IF(Tabela813[[#This Row],[C]]&lt;&gt;"",IF(Tabela813[[#This Row],[RED]]&lt;&gt;"",(Tabela813[[#This Row],[RED]] &amp; "."),"") &amp; CONCATENATE(Tabela813[[#This Row],[C]],".",Tabela813[[#This Row],[O]],".",Tabela813[[#This Row],[E]],".",Tabela813[[#This Row],[D1]],".",Tabela813[[#This Row],[D2]],".",Tabela813[[#This Row],[D3]],".",Tabela813[[#This Row],[T]],".",Tabela813[[#This Row],[D4]]),"")</f>
        <v>8.2.2.1.01.0.1.00</v>
      </c>
      <c r="L2615" s="23" t="s">
        <v>2820</v>
      </c>
      <c r="M2615" s="20" t="str">
        <f t="shared" si="50"/>
        <v>A</v>
      </c>
      <c r="N2615" s="20">
        <f>IF(VALUE(Tabela813[[#This Row],[RED]]) &gt; 0,1,0) + IF(VALUE(J2615)&gt;0,8,IF(VALUE(I2615)&gt;0,7,IF(VALUE(H2615)&gt;0,6,IF(VALUE(G2615)&gt;0,5,IF(VALUE(F2615)&gt;0,4,IF(VALUE(E2615)&gt;0,3,IF(VALUE(D2615)&gt;0,2,1)))))))</f>
        <v>7</v>
      </c>
      <c r="O2615" s="22" t="s">
        <v>51</v>
      </c>
      <c r="P2615" s="1" t="s">
        <v>675</v>
      </c>
      <c r="Q2615" s="1"/>
      <c r="R2615" s="39"/>
      <c r="S2615" s="154" t="s">
        <v>158</v>
      </c>
      <c r="T2615" s="7" t="str">
        <f>Tabela813[[#This Row],[NR]]&amp;" - "&amp;Tabela813[[#This Row],[Especificação]]</f>
        <v>8.2.2.1.01.0.1.00 - Alienação de Bens Imóveis - Principal - Intra OFSS</v>
      </c>
    </row>
    <row r="2616" spans="1:20" ht="30" x14ac:dyDescent="0.25">
      <c r="A2616" s="179"/>
      <c r="B2616" s="51"/>
      <c r="C2616" s="22" t="s">
        <v>1545</v>
      </c>
      <c r="D2616" s="22" t="s">
        <v>1546</v>
      </c>
      <c r="E2616" s="22" t="s">
        <v>1546</v>
      </c>
      <c r="F2616" s="22" t="s">
        <v>1537</v>
      </c>
      <c r="G2616" s="22" t="s">
        <v>1539</v>
      </c>
      <c r="H2616" s="22" t="s">
        <v>1540</v>
      </c>
      <c r="I2616" s="22" t="s">
        <v>1538</v>
      </c>
      <c r="J2616" s="22" t="s">
        <v>1543</v>
      </c>
      <c r="K2616" s="20" t="str">
        <f>IF(Tabela813[[#This Row],[C]]&lt;&gt;"",IF(Tabela813[[#This Row],[RED]]&lt;&gt;"",(Tabela813[[#This Row],[RED]] &amp; "."),"") &amp; CONCATENATE(Tabela813[[#This Row],[C]],".",Tabela813[[#This Row],[O]],".",Tabela813[[#This Row],[E]],".",Tabela813[[#This Row],[D1]],".",Tabela813[[#This Row],[D2]],".",Tabela813[[#This Row],[D3]],".",Tabela813[[#This Row],[T]],".",Tabela813[[#This Row],[D4]]),"")</f>
        <v>8.2.2.1.01.0.3.00</v>
      </c>
      <c r="L2616" s="23" t="s">
        <v>2821</v>
      </c>
      <c r="M2616" s="20" t="str">
        <f t="shared" si="50"/>
        <v>A</v>
      </c>
      <c r="N2616" s="20">
        <f>IF(VALUE(Tabela813[[#This Row],[RED]]) &gt; 0,1,0) + IF(VALUE(J2616)&gt;0,8,IF(VALUE(I2616)&gt;0,7,IF(VALUE(H2616)&gt;0,6,IF(VALUE(G2616)&gt;0,5,IF(VALUE(F2616)&gt;0,4,IF(VALUE(E2616)&gt;0,3,IF(VALUE(D2616)&gt;0,2,1)))))))</f>
        <v>7</v>
      </c>
      <c r="O2616" s="22" t="s">
        <v>51</v>
      </c>
      <c r="P2616" s="1" t="s">
        <v>675</v>
      </c>
      <c r="Q2616" s="1"/>
      <c r="R2616" s="39"/>
      <c r="S2616" s="154" t="s">
        <v>158</v>
      </c>
      <c r="T2616" s="7" t="str">
        <f>Tabela813[[#This Row],[NR]]&amp;" - "&amp;Tabela813[[#This Row],[Especificação]]</f>
        <v>8.2.2.1.01.0.3.00 - Alienação de Bens Imóveis - Dívida Ativa - Intra OFSS</v>
      </c>
    </row>
    <row r="2617" spans="1:20" ht="75" x14ac:dyDescent="0.25">
      <c r="A2617" s="179"/>
      <c r="B2617" s="51"/>
      <c r="C2617" s="22" t="s">
        <v>1545</v>
      </c>
      <c r="D2617" s="22" t="s">
        <v>1546</v>
      </c>
      <c r="E2617" s="22" t="s">
        <v>1538</v>
      </c>
      <c r="F2617" s="22" t="s">
        <v>1540</v>
      </c>
      <c r="G2617" s="22" t="s">
        <v>1543</v>
      </c>
      <c r="H2617" s="22" t="s">
        <v>1540</v>
      </c>
      <c r="I2617" s="22" t="s">
        <v>1540</v>
      </c>
      <c r="J2617" s="22" t="s">
        <v>1543</v>
      </c>
      <c r="K2617" s="20" t="str">
        <f>IF(Tabela813[[#This Row],[C]]&lt;&gt;"",IF(Tabela813[[#This Row],[RED]]&lt;&gt;"",(Tabela813[[#This Row],[RED]] &amp; "."),"") &amp; CONCATENATE(Tabela813[[#This Row],[C]],".",Tabela813[[#This Row],[O]],".",Tabela813[[#This Row],[E]],".",Tabela813[[#This Row],[D1]],".",Tabela813[[#This Row],[D2]],".",Tabela813[[#This Row],[D3]],".",Tabela813[[#This Row],[T]],".",Tabela813[[#This Row],[D4]]),"")</f>
        <v>8.2.3.0.00.0.0.00</v>
      </c>
      <c r="L2617" s="23" t="s">
        <v>2822</v>
      </c>
      <c r="M2617" s="20" t="str">
        <f t="shared" si="50"/>
        <v>S</v>
      </c>
      <c r="N2617" s="20">
        <f>IF(VALUE(Tabela813[[#This Row],[RED]]) &gt; 0,1,0) + IF(VALUE(J2617)&gt;0,8,IF(VALUE(I2617)&gt;0,7,IF(VALUE(H2617)&gt;0,6,IF(VALUE(G2617)&gt;0,5,IF(VALUE(F2617)&gt;0,4,IF(VALUE(E2617)&gt;0,3,IF(VALUE(D2617)&gt;0,2,1)))))))</f>
        <v>3</v>
      </c>
      <c r="O2617" s="22" t="s">
        <v>45</v>
      </c>
      <c r="P2617" s="1" t="s">
        <v>681</v>
      </c>
      <c r="Q2617" s="1"/>
      <c r="R2617" s="39"/>
      <c r="S2617" s="154" t="s">
        <v>158</v>
      </c>
      <c r="T2617" s="7" t="str">
        <f>Tabela813[[#This Row],[NR]]&amp;" - "&amp;Tabela813[[#This Row],[Especificação]]</f>
        <v>8.2.3.0.00.0.0.00 - Alienação de Bens Intangíveis - Intra OFSS</v>
      </c>
    </row>
    <row r="2618" spans="1:20" ht="75" x14ac:dyDescent="0.25">
      <c r="A2618" s="179"/>
      <c r="B2618" s="51"/>
      <c r="C2618" s="22" t="s">
        <v>1545</v>
      </c>
      <c r="D2618" s="22" t="s">
        <v>1546</v>
      </c>
      <c r="E2618" s="22" t="s">
        <v>1538</v>
      </c>
      <c r="F2618" s="22" t="s">
        <v>1537</v>
      </c>
      <c r="G2618" s="22" t="s">
        <v>1543</v>
      </c>
      <c r="H2618" s="22" t="s">
        <v>1540</v>
      </c>
      <c r="I2618" s="22" t="s">
        <v>1540</v>
      </c>
      <c r="J2618" s="22" t="s">
        <v>1543</v>
      </c>
      <c r="K2618" s="20" t="str">
        <f>IF(Tabela813[[#This Row],[C]]&lt;&gt;"",IF(Tabela813[[#This Row],[RED]]&lt;&gt;"",(Tabela813[[#This Row],[RED]] &amp; "."),"") &amp; CONCATENATE(Tabela813[[#This Row],[C]],".",Tabela813[[#This Row],[O]],".",Tabela813[[#This Row],[E]],".",Tabela813[[#This Row],[D1]],".",Tabela813[[#This Row],[D2]],".",Tabela813[[#This Row],[D3]],".",Tabela813[[#This Row],[T]],".",Tabela813[[#This Row],[D4]]),"")</f>
        <v>8.2.3.1.00.0.0.00</v>
      </c>
      <c r="L2618" s="23" t="s">
        <v>2822</v>
      </c>
      <c r="M2618" s="20" t="str">
        <f t="shared" si="50"/>
        <v>S</v>
      </c>
      <c r="N2618" s="20">
        <f>IF(VALUE(Tabela813[[#This Row],[RED]]) &gt; 0,1,0) + IF(VALUE(J2618)&gt;0,8,IF(VALUE(I2618)&gt;0,7,IF(VALUE(H2618)&gt;0,6,IF(VALUE(G2618)&gt;0,5,IF(VALUE(F2618)&gt;0,4,IF(VALUE(E2618)&gt;0,3,IF(VALUE(D2618)&gt;0,2,1)))))))</f>
        <v>4</v>
      </c>
      <c r="O2618" s="22" t="s">
        <v>45</v>
      </c>
      <c r="P2618" s="1" t="s">
        <v>681</v>
      </c>
      <c r="Q2618" s="1"/>
      <c r="R2618" s="39"/>
      <c r="S2618" s="154" t="s">
        <v>158</v>
      </c>
      <c r="T2618" s="7" t="str">
        <f>Tabela813[[#This Row],[NR]]&amp;" - "&amp;Tabela813[[#This Row],[Especificação]]</f>
        <v>8.2.3.1.00.0.0.00 - Alienação de Bens Intangíveis - Intra OFSS</v>
      </c>
    </row>
    <row r="2619" spans="1:20" ht="75" x14ac:dyDescent="0.25">
      <c r="A2619" s="196"/>
      <c r="B2619" s="51"/>
      <c r="C2619" s="22" t="s">
        <v>1545</v>
      </c>
      <c r="D2619" s="22" t="s">
        <v>1546</v>
      </c>
      <c r="E2619" s="22" t="s">
        <v>1538</v>
      </c>
      <c r="F2619" s="22" t="s">
        <v>1537</v>
      </c>
      <c r="G2619" s="22" t="s">
        <v>1539</v>
      </c>
      <c r="H2619" s="22" t="s">
        <v>1540</v>
      </c>
      <c r="I2619" s="22" t="s">
        <v>1540</v>
      </c>
      <c r="J2619" s="22" t="s">
        <v>1543</v>
      </c>
      <c r="K2619" s="20" t="str">
        <f>IF(Tabela813[[#This Row],[C]]&lt;&gt;"",IF(Tabela813[[#This Row],[RED]]&lt;&gt;"",(Tabela813[[#This Row],[RED]] &amp; "."),"") &amp; CONCATENATE(Tabela813[[#This Row],[C]],".",Tabela813[[#This Row],[O]],".",Tabela813[[#This Row],[E]],".",Tabela813[[#This Row],[D1]],".",Tabela813[[#This Row],[D2]],".",Tabela813[[#This Row],[D3]],".",Tabela813[[#This Row],[T]],".",Tabela813[[#This Row],[D4]]),"")</f>
        <v>8.2.3.1.01.0.0.00</v>
      </c>
      <c r="L2619" s="23" t="s">
        <v>2822</v>
      </c>
      <c r="M2619" s="20" t="str">
        <f t="shared" si="50"/>
        <v>S</v>
      </c>
      <c r="N2619" s="20">
        <f>IF(VALUE(Tabela813[[#This Row],[RED]]) &gt; 0,1,0) + IF(VALUE(J2619)&gt;0,8,IF(VALUE(I2619)&gt;0,7,IF(VALUE(H2619)&gt;0,6,IF(VALUE(G2619)&gt;0,5,IF(VALUE(F2619)&gt;0,4,IF(VALUE(E2619)&gt;0,3,IF(VALUE(D2619)&gt;0,2,1)))))))</f>
        <v>5</v>
      </c>
      <c r="O2619" s="22" t="s">
        <v>51</v>
      </c>
      <c r="P2619" s="1" t="s">
        <v>682</v>
      </c>
      <c r="Q2619" s="1"/>
      <c r="R2619" s="39"/>
      <c r="S2619" s="154" t="s">
        <v>158</v>
      </c>
      <c r="T2619" s="7" t="str">
        <f>Tabela813[[#This Row],[NR]]&amp;" - "&amp;Tabela813[[#This Row],[Especificação]]</f>
        <v>8.2.3.1.01.0.0.00 - Alienação de Bens Intangíveis - Intra OFSS</v>
      </c>
    </row>
    <row r="2620" spans="1:20" ht="75" x14ac:dyDescent="0.25">
      <c r="A2620" s="196"/>
      <c r="B2620" s="51"/>
      <c r="C2620" s="22" t="s">
        <v>1545</v>
      </c>
      <c r="D2620" s="22" t="s">
        <v>1546</v>
      </c>
      <c r="E2620" s="22" t="s">
        <v>1538</v>
      </c>
      <c r="F2620" s="22" t="s">
        <v>1537</v>
      </c>
      <c r="G2620" s="22" t="s">
        <v>1539</v>
      </c>
      <c r="H2620" s="22" t="s">
        <v>1540</v>
      </c>
      <c r="I2620" s="22" t="s">
        <v>1537</v>
      </c>
      <c r="J2620" s="22" t="s">
        <v>1543</v>
      </c>
      <c r="K2620" s="20" t="str">
        <f>IF(Tabela813[[#This Row],[C]]&lt;&gt;"",IF(Tabela813[[#This Row],[RED]]&lt;&gt;"",(Tabela813[[#This Row],[RED]] &amp; "."),"") &amp; CONCATENATE(Tabela813[[#This Row],[C]],".",Tabela813[[#This Row],[O]],".",Tabela813[[#This Row],[E]],".",Tabela813[[#This Row],[D1]],".",Tabela813[[#This Row],[D2]],".",Tabela813[[#This Row],[D3]],".",Tabela813[[#This Row],[T]],".",Tabela813[[#This Row],[D4]]),"")</f>
        <v>8.2.3.1.01.0.1.00</v>
      </c>
      <c r="L2620" s="23" t="s">
        <v>2823</v>
      </c>
      <c r="M2620" s="20" t="str">
        <f t="shared" si="50"/>
        <v>A</v>
      </c>
      <c r="N2620" s="20">
        <f>IF(VALUE(Tabela813[[#This Row],[RED]]) &gt; 0,1,0) + IF(VALUE(J2620)&gt;0,8,IF(VALUE(I2620)&gt;0,7,IF(VALUE(H2620)&gt;0,6,IF(VALUE(G2620)&gt;0,5,IF(VALUE(F2620)&gt;0,4,IF(VALUE(E2620)&gt;0,3,IF(VALUE(D2620)&gt;0,2,1)))))))</f>
        <v>7</v>
      </c>
      <c r="O2620" s="22" t="s">
        <v>51</v>
      </c>
      <c r="P2620" s="1" t="s">
        <v>4240</v>
      </c>
      <c r="Q2620" s="1"/>
      <c r="R2620" s="39"/>
      <c r="S2620" s="154" t="s">
        <v>158</v>
      </c>
      <c r="T2620" s="7" t="str">
        <f>Tabela813[[#This Row],[NR]]&amp;" - "&amp;Tabela813[[#This Row],[Especificação]]</f>
        <v>8.2.3.1.01.0.1.00 - Alienação de Bens Intangíveis - Principal - Intra OFSS</v>
      </c>
    </row>
    <row r="2621" spans="1:20" ht="75" x14ac:dyDescent="0.25">
      <c r="A2621" s="196"/>
      <c r="B2621" s="51"/>
      <c r="C2621" s="22" t="s">
        <v>1545</v>
      </c>
      <c r="D2621" s="22" t="s">
        <v>1546</v>
      </c>
      <c r="E2621" s="22" t="s">
        <v>1538</v>
      </c>
      <c r="F2621" s="22" t="s">
        <v>1537</v>
      </c>
      <c r="G2621" s="22" t="s">
        <v>1539</v>
      </c>
      <c r="H2621" s="22" t="s">
        <v>1540</v>
      </c>
      <c r="I2621" s="22" t="s">
        <v>1538</v>
      </c>
      <c r="J2621" s="22" t="s">
        <v>1543</v>
      </c>
      <c r="K2621" s="20" t="str">
        <f>IF(Tabela813[[#This Row],[C]]&lt;&gt;"",IF(Tabela813[[#This Row],[RED]]&lt;&gt;"",(Tabela813[[#This Row],[RED]] &amp; "."),"") &amp; CONCATENATE(Tabela813[[#This Row],[C]],".",Tabela813[[#This Row],[O]],".",Tabela813[[#This Row],[E]],".",Tabela813[[#This Row],[D1]],".",Tabela813[[#This Row],[D2]],".",Tabela813[[#This Row],[D3]],".",Tabela813[[#This Row],[T]],".",Tabela813[[#This Row],[D4]]),"")</f>
        <v>8.2.3.1.01.0.3.00</v>
      </c>
      <c r="L2621" s="23" t="s">
        <v>2824</v>
      </c>
      <c r="M2621" s="20" t="str">
        <f t="shared" si="50"/>
        <v>A</v>
      </c>
      <c r="N2621" s="20">
        <f>IF(VALUE(Tabela813[[#This Row],[RED]]) &gt; 0,1,0) + IF(VALUE(J2621)&gt;0,8,IF(VALUE(I2621)&gt;0,7,IF(VALUE(H2621)&gt;0,6,IF(VALUE(G2621)&gt;0,5,IF(VALUE(F2621)&gt;0,4,IF(VALUE(E2621)&gt;0,3,IF(VALUE(D2621)&gt;0,2,1)))))))</f>
        <v>7</v>
      </c>
      <c r="O2621" s="22" t="s">
        <v>51</v>
      </c>
      <c r="P2621" s="1" t="s">
        <v>4240</v>
      </c>
      <c r="Q2621" s="1"/>
      <c r="R2621" s="39"/>
      <c r="S2621" s="154" t="s">
        <v>158</v>
      </c>
      <c r="T2621" s="7" t="str">
        <f>Tabela813[[#This Row],[NR]]&amp;" - "&amp;Tabela813[[#This Row],[Especificação]]</f>
        <v>8.2.3.1.01.0.3.00 - Alienação de Bens Intangíveis - Dívida Ativa - Intra OFSS</v>
      </c>
    </row>
    <row r="2622" spans="1:20" ht="45" x14ac:dyDescent="0.25">
      <c r="A2622" s="196"/>
      <c r="B2622" s="51"/>
      <c r="C2622" s="22" t="s">
        <v>1545</v>
      </c>
      <c r="D2622" s="22" t="s">
        <v>1547</v>
      </c>
      <c r="E2622" s="22" t="s">
        <v>1540</v>
      </c>
      <c r="F2622" s="22" t="s">
        <v>1540</v>
      </c>
      <c r="G2622" s="22" t="s">
        <v>1543</v>
      </c>
      <c r="H2622" s="22" t="s">
        <v>1540</v>
      </c>
      <c r="I2622" s="22" t="s">
        <v>1540</v>
      </c>
      <c r="J2622" s="22" t="s">
        <v>1543</v>
      </c>
      <c r="K2622" s="20" t="str">
        <f>IF(Tabela813[[#This Row],[C]]&lt;&gt;"",IF(Tabela813[[#This Row],[RED]]&lt;&gt;"",(Tabela813[[#This Row],[RED]] &amp; "."),"") &amp; CONCATENATE(Tabela813[[#This Row],[C]],".",Tabela813[[#This Row],[O]],".",Tabela813[[#This Row],[E]],".",Tabela813[[#This Row],[D1]],".",Tabela813[[#This Row],[D2]],".",Tabela813[[#This Row],[D3]],".",Tabela813[[#This Row],[T]],".",Tabela813[[#This Row],[D4]]),"")</f>
        <v>8.4.0.0.00.0.0.00</v>
      </c>
      <c r="L2622" s="23" t="s">
        <v>2825</v>
      </c>
      <c r="M2622" s="20" t="str">
        <f t="shared" si="50"/>
        <v>S</v>
      </c>
      <c r="N2622" s="20">
        <f>IF(VALUE(Tabela813[[#This Row],[RED]]) &gt; 0,1,0) + IF(VALUE(J2622)&gt;0,8,IF(VALUE(I2622)&gt;0,7,IF(VALUE(H2622)&gt;0,6,IF(VALUE(G2622)&gt;0,5,IF(VALUE(F2622)&gt;0,4,IF(VALUE(E2622)&gt;0,3,IF(VALUE(D2622)&gt;0,2,1)))))))</f>
        <v>2</v>
      </c>
      <c r="O2622" s="22" t="s">
        <v>45</v>
      </c>
      <c r="P2622" s="1" t="s">
        <v>696</v>
      </c>
      <c r="Q2622" s="1"/>
      <c r="R2622" s="39"/>
      <c r="S2622" s="154" t="s">
        <v>158</v>
      </c>
      <c r="T2622" s="7" t="str">
        <f>Tabela813[[#This Row],[NR]]&amp;" - "&amp;Tabela813[[#This Row],[Especificação]]</f>
        <v>8.4.0.0.00.0.0.00 - Transferências de Capital - Intra OFSS</v>
      </c>
    </row>
    <row r="2623" spans="1:20" ht="45" x14ac:dyDescent="0.25">
      <c r="A2623" s="196"/>
      <c r="B2623" s="51"/>
      <c r="C2623" s="22" t="s">
        <v>1545</v>
      </c>
      <c r="D2623" s="22" t="s">
        <v>1547</v>
      </c>
      <c r="E2623" s="22" t="s">
        <v>1538</v>
      </c>
      <c r="F2623" s="22" t="s">
        <v>1540</v>
      </c>
      <c r="G2623" s="22" t="s">
        <v>1543</v>
      </c>
      <c r="H2623" s="22" t="s">
        <v>1540</v>
      </c>
      <c r="I2623" s="22" t="s">
        <v>1540</v>
      </c>
      <c r="J2623" s="22" t="s">
        <v>1543</v>
      </c>
      <c r="K2623" s="20" t="str">
        <f>IF(Tabela813[[#This Row],[C]]&lt;&gt;"",IF(Tabela813[[#This Row],[RED]]&lt;&gt;"",(Tabela813[[#This Row],[RED]] &amp; "."),"") &amp; CONCATENATE(Tabela813[[#This Row],[C]],".",Tabela813[[#This Row],[O]],".",Tabela813[[#This Row],[E]],".",Tabela813[[#This Row],[D1]],".",Tabela813[[#This Row],[D2]],".",Tabela813[[#This Row],[D3]],".",Tabela813[[#This Row],[T]],".",Tabela813[[#This Row],[D4]]),"")</f>
        <v>8.4.3.0.00.0.0.00</v>
      </c>
      <c r="L2623" s="23" t="s">
        <v>3990</v>
      </c>
      <c r="M2623" s="20" t="str">
        <f t="shared" si="50"/>
        <v>S</v>
      </c>
      <c r="N2623" s="20">
        <f>IF(VALUE(Tabela813[[#This Row],[RED]]) &gt; 0,1,0) + IF(VALUE(J2623)&gt;0,8,IF(VALUE(I2623)&gt;0,7,IF(VALUE(H2623)&gt;0,6,IF(VALUE(G2623)&gt;0,5,IF(VALUE(F2623)&gt;0,4,IF(VALUE(E2623)&gt;0,3,IF(VALUE(D2623)&gt;0,2,1)))))))</f>
        <v>3</v>
      </c>
      <c r="O2623" s="22" t="s">
        <v>45</v>
      </c>
      <c r="P2623" s="1" t="s">
        <v>758</v>
      </c>
      <c r="Q2623" s="1"/>
      <c r="R2623" s="39"/>
      <c r="S2623" s="154" t="s">
        <v>158</v>
      </c>
      <c r="T2623" s="7" t="str">
        <f>Tabela813[[#This Row],[NR]]&amp;" - "&amp;Tabela813[[#This Row],[Especificação]]</f>
        <v>8.4.3.0.00.0.0.00 - Transferências dos Municípios e de Suas Entidades - Intra OFSS</v>
      </c>
    </row>
    <row r="2624" spans="1:20" ht="45" x14ac:dyDescent="0.25">
      <c r="A2624" s="196"/>
      <c r="B2624" s="51"/>
      <c r="C2624" s="22" t="s">
        <v>1545</v>
      </c>
      <c r="D2624" s="22" t="s">
        <v>1547</v>
      </c>
      <c r="E2624" s="22" t="s">
        <v>1538</v>
      </c>
      <c r="F2624" s="22" t="s">
        <v>1546</v>
      </c>
      <c r="G2624" s="22" t="s">
        <v>1543</v>
      </c>
      <c r="H2624" s="22" t="s">
        <v>1540</v>
      </c>
      <c r="I2624" s="22" t="s">
        <v>1540</v>
      </c>
      <c r="J2624" s="22" t="s">
        <v>1543</v>
      </c>
      <c r="K2624" s="20" t="str">
        <f>IF(Tabela813[[#This Row],[C]]&lt;&gt;"",IF(Tabela813[[#This Row],[RED]]&lt;&gt;"",(Tabela813[[#This Row],[RED]] &amp; "."),"") &amp; CONCATENATE(Tabela813[[#This Row],[C]],".",Tabela813[[#This Row],[O]],".",Tabela813[[#This Row],[E]],".",Tabela813[[#This Row],[D1]],".",Tabela813[[#This Row],[D2]],".",Tabela813[[#This Row],[D3]],".",Tabela813[[#This Row],[T]],".",Tabela813[[#This Row],[D4]]),"")</f>
        <v>8.4.3.2.00.0.0.00</v>
      </c>
      <c r="L2624" s="23" t="s">
        <v>6359</v>
      </c>
      <c r="M2624" s="20" t="str">
        <f t="shared" si="50"/>
        <v>S</v>
      </c>
      <c r="N2624" s="20">
        <f>IF(VALUE(Tabela813[[#This Row],[RED]]) &gt; 0,1,0) + IF(VALUE(J2624)&gt;0,8,IF(VALUE(I2624)&gt;0,7,IF(VALUE(H2624)&gt;0,6,IF(VALUE(G2624)&gt;0,5,IF(VALUE(F2624)&gt;0,4,IF(VALUE(E2624)&gt;0,3,IF(VALUE(D2624)&gt;0,2,1)))))))</f>
        <v>4</v>
      </c>
      <c r="O2624" s="22" t="s">
        <v>45</v>
      </c>
      <c r="P2624" s="1" t="s">
        <v>761</v>
      </c>
      <c r="Q2624" s="1"/>
      <c r="R2624" s="39"/>
      <c r="S2624" s="154" t="s">
        <v>158</v>
      </c>
      <c r="T2624" s="7" t="str">
        <f>Tabela813[[#This Row],[NR]]&amp;" - "&amp;Tabela813[[#This Row],[Especificação]]</f>
        <v>8.4.3.2.00.0.0.00 - Transferências de Convênios dos Municípios e de Suas Entidades - Intra OFSS</v>
      </c>
    </row>
    <row r="2625" spans="1:20" ht="30" x14ac:dyDescent="0.25">
      <c r="A2625" s="196"/>
      <c r="B2625" s="51"/>
      <c r="C2625" s="22" t="s">
        <v>1545</v>
      </c>
      <c r="D2625" s="22" t="s">
        <v>1547</v>
      </c>
      <c r="E2625" s="22" t="s">
        <v>1538</v>
      </c>
      <c r="F2625" s="22" t="s">
        <v>1546</v>
      </c>
      <c r="G2625" s="22" t="s">
        <v>1570</v>
      </c>
      <c r="H2625" s="22" t="s">
        <v>1540</v>
      </c>
      <c r="I2625" s="22" t="s">
        <v>1540</v>
      </c>
      <c r="J2625" s="22" t="s">
        <v>1543</v>
      </c>
      <c r="K2625" s="20" t="str">
        <f>IF(Tabela813[[#This Row],[C]]&lt;&gt;"",IF(Tabela813[[#This Row],[RED]]&lt;&gt;"",(Tabela813[[#This Row],[RED]] &amp; "."),"") &amp; CONCATENATE(Tabela813[[#This Row],[C]],".",Tabela813[[#This Row],[O]],".",Tabela813[[#This Row],[E]],".",Tabela813[[#This Row],[D1]],".",Tabela813[[#This Row],[D2]],".",Tabela813[[#This Row],[D3]],".",Tabela813[[#This Row],[T]],".",Tabela813[[#This Row],[D4]]),"")</f>
        <v>8.4.3.2.50.0.0.00</v>
      </c>
      <c r="L2625" s="23" t="s">
        <v>3991</v>
      </c>
      <c r="M2625" s="20" t="str">
        <f t="shared" si="50"/>
        <v>S</v>
      </c>
      <c r="N2625" s="20">
        <f>IF(VALUE(Tabela813[[#This Row],[RED]]) &gt; 0,1,0) + IF(VALUE(J2625)&gt;0,8,IF(VALUE(I2625)&gt;0,7,IF(VALUE(H2625)&gt;0,6,IF(VALUE(G2625)&gt;0,5,IF(VALUE(F2625)&gt;0,4,IF(VALUE(E2625)&gt;0,3,IF(VALUE(D2625)&gt;0,2,1)))))))</f>
        <v>5</v>
      </c>
      <c r="O2625" s="22" t="s">
        <v>55</v>
      </c>
      <c r="P2625" s="1" t="s">
        <v>763</v>
      </c>
      <c r="Q2625" s="1"/>
      <c r="R2625" s="39"/>
      <c r="S2625" s="154" t="s">
        <v>158</v>
      </c>
      <c r="T2625" s="7" t="str">
        <f>Tabela813[[#This Row],[NR]]&amp;" - "&amp;Tabela813[[#This Row],[Especificação]]</f>
        <v>8.4.3.2.50.0.0.00 - Transferências de Convênios dos Municípios Destinados a Programas de Saúde - Intra OFSS</v>
      </c>
    </row>
    <row r="2626" spans="1:20" ht="30" x14ac:dyDescent="0.25">
      <c r="A2626" s="196"/>
      <c r="B2626" s="51"/>
      <c r="C2626" s="22" t="s">
        <v>1545</v>
      </c>
      <c r="D2626" s="22" t="s">
        <v>1547</v>
      </c>
      <c r="E2626" s="22" t="s">
        <v>1538</v>
      </c>
      <c r="F2626" s="22" t="s">
        <v>1546</v>
      </c>
      <c r="G2626" s="22" t="s">
        <v>1570</v>
      </c>
      <c r="H2626" s="22" t="s">
        <v>1540</v>
      </c>
      <c r="I2626" s="22" t="s">
        <v>1537</v>
      </c>
      <c r="J2626" s="22" t="s">
        <v>1543</v>
      </c>
      <c r="K2626" s="20" t="str">
        <f>IF(Tabela813[[#This Row],[C]]&lt;&gt;"",IF(Tabela813[[#This Row],[RED]]&lt;&gt;"",(Tabela813[[#This Row],[RED]] &amp; "."),"") &amp; CONCATENATE(Tabela813[[#This Row],[C]],".",Tabela813[[#This Row],[O]],".",Tabela813[[#This Row],[E]],".",Tabela813[[#This Row],[D1]],".",Tabela813[[#This Row],[D2]],".",Tabela813[[#This Row],[D3]],".",Tabela813[[#This Row],[T]],".",Tabela813[[#This Row],[D4]]),"")</f>
        <v>8.4.3.2.50.0.1.00</v>
      </c>
      <c r="L2626" s="23" t="s">
        <v>3992</v>
      </c>
      <c r="M2626" s="20" t="str">
        <f t="shared" si="50"/>
        <v>A</v>
      </c>
      <c r="N2626" s="20">
        <f>IF(VALUE(Tabela813[[#This Row],[RED]]) &gt; 0,1,0) + IF(VALUE(J2626)&gt;0,8,IF(VALUE(I2626)&gt;0,7,IF(VALUE(H2626)&gt;0,6,IF(VALUE(G2626)&gt;0,5,IF(VALUE(F2626)&gt;0,4,IF(VALUE(E2626)&gt;0,3,IF(VALUE(D2626)&gt;0,2,1)))))))</f>
        <v>7</v>
      </c>
      <c r="O2626" s="22" t="s">
        <v>55</v>
      </c>
      <c r="P2626" s="1" t="s">
        <v>763</v>
      </c>
      <c r="Q2626" s="1"/>
      <c r="R2626" s="39"/>
      <c r="S2626" s="154" t="s">
        <v>158</v>
      </c>
      <c r="T2626" s="7" t="str">
        <f>Tabela813[[#This Row],[NR]]&amp;" - "&amp;Tabela813[[#This Row],[Especificação]]</f>
        <v>8.4.3.2.50.0.1.00 - Transferências de Convênios dos Municípios Destinados a Programas de Saúde - Principal - Intra OFSS</v>
      </c>
    </row>
    <row r="2627" spans="1:20" ht="45" x14ac:dyDescent="0.25">
      <c r="A2627" s="196"/>
      <c r="B2627" s="51"/>
      <c r="C2627" s="22" t="s">
        <v>1545</v>
      </c>
      <c r="D2627" s="22" t="s">
        <v>1547</v>
      </c>
      <c r="E2627" s="22" t="s">
        <v>1538</v>
      </c>
      <c r="F2627" s="22" t="s">
        <v>1546</v>
      </c>
      <c r="G2627" s="22" t="s">
        <v>1575</v>
      </c>
      <c r="H2627" s="22" t="s">
        <v>1540</v>
      </c>
      <c r="I2627" s="22" t="s">
        <v>1540</v>
      </c>
      <c r="J2627" s="22" t="s">
        <v>1543</v>
      </c>
      <c r="K2627" s="20" t="str">
        <f>IF(Tabela813[[#This Row],[C]]&lt;&gt;"",IF(Tabela813[[#This Row],[RED]]&lt;&gt;"",(Tabela813[[#This Row],[RED]] &amp; "."),"") &amp; CONCATENATE(Tabela813[[#This Row],[C]],".",Tabela813[[#This Row],[O]],".",Tabela813[[#This Row],[E]],".",Tabela813[[#This Row],[D1]],".",Tabela813[[#This Row],[D2]],".",Tabela813[[#This Row],[D3]],".",Tabela813[[#This Row],[T]],".",Tabela813[[#This Row],[D4]]),"")</f>
        <v>8.4.3.2.51.0.0.00</v>
      </c>
      <c r="L2627" s="23" t="s">
        <v>3993</v>
      </c>
      <c r="M2627" s="20" t="str">
        <f t="shared" si="50"/>
        <v>S</v>
      </c>
      <c r="N2627" s="20">
        <f>IF(VALUE(Tabela813[[#This Row],[RED]]) &gt; 0,1,0) + IF(VALUE(J2627)&gt;0,8,IF(VALUE(I2627)&gt;0,7,IF(VALUE(H2627)&gt;0,6,IF(VALUE(G2627)&gt;0,5,IF(VALUE(F2627)&gt;0,4,IF(VALUE(E2627)&gt;0,3,IF(VALUE(D2627)&gt;0,2,1)))))))</f>
        <v>5</v>
      </c>
      <c r="O2627" s="22" t="s">
        <v>55</v>
      </c>
      <c r="P2627" s="1" t="s">
        <v>764</v>
      </c>
      <c r="Q2627" s="1"/>
      <c r="R2627" s="39"/>
      <c r="S2627" s="154" t="s">
        <v>158</v>
      </c>
      <c r="T2627" s="7" t="str">
        <f>Tabela813[[#This Row],[NR]]&amp;" - "&amp;Tabela813[[#This Row],[Especificação]]</f>
        <v>8.4.3.2.51.0.0.00 - Transferências de Convênios dos Municípios Destinadas a Programas de Educação - Intra OFSS</v>
      </c>
    </row>
    <row r="2628" spans="1:20" ht="45" x14ac:dyDescent="0.25">
      <c r="A2628" s="179"/>
      <c r="B2628" s="51"/>
      <c r="C2628" s="22" t="s">
        <v>1545</v>
      </c>
      <c r="D2628" s="22" t="s">
        <v>1547</v>
      </c>
      <c r="E2628" s="22" t="s">
        <v>1538</v>
      </c>
      <c r="F2628" s="22" t="s">
        <v>1546</v>
      </c>
      <c r="G2628" s="22" t="s">
        <v>1575</v>
      </c>
      <c r="H2628" s="22" t="s">
        <v>1540</v>
      </c>
      <c r="I2628" s="22" t="s">
        <v>1537</v>
      </c>
      <c r="J2628" s="22" t="s">
        <v>1543</v>
      </c>
      <c r="K2628" s="20" t="str">
        <f>IF(Tabela813[[#This Row],[C]]&lt;&gt;"",IF(Tabela813[[#This Row],[RED]]&lt;&gt;"",(Tabela813[[#This Row],[RED]] &amp; "."),"") &amp; CONCATENATE(Tabela813[[#This Row],[C]],".",Tabela813[[#This Row],[O]],".",Tabela813[[#This Row],[E]],".",Tabela813[[#This Row],[D1]],".",Tabela813[[#This Row],[D2]],".",Tabela813[[#This Row],[D3]],".",Tabela813[[#This Row],[T]],".",Tabela813[[#This Row],[D4]]),"")</f>
        <v>8.4.3.2.51.0.1.00</v>
      </c>
      <c r="L2628" s="23" t="s">
        <v>3994</v>
      </c>
      <c r="M2628" s="20" t="str">
        <f t="shared" si="50"/>
        <v>A</v>
      </c>
      <c r="N2628" s="20">
        <f>IF(VALUE(Tabela813[[#This Row],[RED]]) &gt; 0,1,0) + IF(VALUE(J2628)&gt;0,8,IF(VALUE(I2628)&gt;0,7,IF(VALUE(H2628)&gt;0,6,IF(VALUE(G2628)&gt;0,5,IF(VALUE(F2628)&gt;0,4,IF(VALUE(E2628)&gt;0,3,IF(VALUE(D2628)&gt;0,2,1)))))))</f>
        <v>7</v>
      </c>
      <c r="O2628" s="22" t="s">
        <v>55</v>
      </c>
      <c r="P2628" s="1" t="s">
        <v>764</v>
      </c>
      <c r="Q2628" s="1"/>
      <c r="R2628" s="39"/>
      <c r="S2628" s="154" t="s">
        <v>158</v>
      </c>
      <c r="T2628" s="7" t="str">
        <f>Tabela813[[#This Row],[NR]]&amp;" - "&amp;Tabela813[[#This Row],[Especificação]]</f>
        <v>8.4.3.2.51.0.1.00 - Transferências de Convênios dos Municípios Destinadas a Programas de Educação - Principal - Intra OFSS</v>
      </c>
    </row>
    <row r="2629" spans="1:20" ht="45" x14ac:dyDescent="0.25">
      <c r="A2629" s="179"/>
      <c r="B2629" s="51"/>
      <c r="C2629" s="22" t="s">
        <v>1545</v>
      </c>
      <c r="D2629" s="22" t="s">
        <v>1547</v>
      </c>
      <c r="E2629" s="22" t="s">
        <v>1538</v>
      </c>
      <c r="F2629" s="22" t="s">
        <v>1546</v>
      </c>
      <c r="G2629" s="22" t="s">
        <v>1577</v>
      </c>
      <c r="H2629" s="22" t="s">
        <v>1540</v>
      </c>
      <c r="I2629" s="22" t="s">
        <v>1540</v>
      </c>
      <c r="J2629" s="22" t="s">
        <v>1543</v>
      </c>
      <c r="K2629" s="20" t="str">
        <f>IF(Tabela813[[#This Row],[C]]&lt;&gt;"",IF(Tabela813[[#This Row],[RED]]&lt;&gt;"",(Tabela813[[#This Row],[RED]] &amp; "."),"") &amp; CONCATENATE(Tabela813[[#This Row],[C]],".",Tabela813[[#This Row],[O]],".",Tabela813[[#This Row],[E]],".",Tabela813[[#This Row],[D1]],".",Tabela813[[#This Row],[D2]],".",Tabela813[[#This Row],[D3]],".",Tabela813[[#This Row],[T]],".",Tabela813[[#This Row],[D4]]),"")</f>
        <v>8.4.3.2.52.0.0.00</v>
      </c>
      <c r="L2629" s="23" t="s">
        <v>3995</v>
      </c>
      <c r="M2629" s="20" t="str">
        <f t="shared" si="50"/>
        <v>S</v>
      </c>
      <c r="N2629" s="20">
        <f>IF(VALUE(Tabela813[[#This Row],[RED]]) &gt; 0,1,0) + IF(VALUE(J2629)&gt;0,8,IF(VALUE(I2629)&gt;0,7,IF(VALUE(H2629)&gt;0,6,IF(VALUE(G2629)&gt;0,5,IF(VALUE(F2629)&gt;0,4,IF(VALUE(E2629)&gt;0,3,IF(VALUE(D2629)&gt;0,2,1)))))))</f>
        <v>5</v>
      </c>
      <c r="O2629" s="22" t="s">
        <v>55</v>
      </c>
      <c r="P2629" s="1" t="s">
        <v>765</v>
      </c>
      <c r="Q2629" s="1"/>
      <c r="R2629" s="39"/>
      <c r="S2629" s="154" t="s">
        <v>158</v>
      </c>
      <c r="T2629" s="7" t="str">
        <f>Tabela813[[#This Row],[NR]]&amp;" - "&amp;Tabela813[[#This Row],[Especificação]]</f>
        <v>8.4.3.2.52.0.0.00 - Transferências de Convênios dos Municípios Destinadas a Programas de Saneamento - Intra OFSS</v>
      </c>
    </row>
    <row r="2630" spans="1:20" ht="45" x14ac:dyDescent="0.25">
      <c r="A2630" s="179"/>
      <c r="B2630" s="51"/>
      <c r="C2630" s="22" t="s">
        <v>1545</v>
      </c>
      <c r="D2630" s="22" t="s">
        <v>1547</v>
      </c>
      <c r="E2630" s="22" t="s">
        <v>1538</v>
      </c>
      <c r="F2630" s="22" t="s">
        <v>1546</v>
      </c>
      <c r="G2630" s="22" t="s">
        <v>1577</v>
      </c>
      <c r="H2630" s="22" t="s">
        <v>1540</v>
      </c>
      <c r="I2630" s="22" t="s">
        <v>1537</v>
      </c>
      <c r="J2630" s="22" t="s">
        <v>1543</v>
      </c>
      <c r="K2630" s="20" t="str">
        <f>IF(Tabela813[[#This Row],[C]]&lt;&gt;"",IF(Tabela813[[#This Row],[RED]]&lt;&gt;"",(Tabela813[[#This Row],[RED]] &amp; "."),"") &amp; CONCATENATE(Tabela813[[#This Row],[C]],".",Tabela813[[#This Row],[O]],".",Tabela813[[#This Row],[E]],".",Tabela813[[#This Row],[D1]],".",Tabela813[[#This Row],[D2]],".",Tabela813[[#This Row],[D3]],".",Tabela813[[#This Row],[T]],".",Tabela813[[#This Row],[D4]]),"")</f>
        <v>8.4.3.2.52.0.1.00</v>
      </c>
      <c r="L2630" s="23" t="s">
        <v>3996</v>
      </c>
      <c r="M2630" s="20" t="str">
        <f t="shared" si="50"/>
        <v>A</v>
      </c>
      <c r="N2630" s="20">
        <f>IF(VALUE(Tabela813[[#This Row],[RED]]) &gt; 0,1,0) + IF(VALUE(J2630)&gt;0,8,IF(VALUE(I2630)&gt;0,7,IF(VALUE(H2630)&gt;0,6,IF(VALUE(G2630)&gt;0,5,IF(VALUE(F2630)&gt;0,4,IF(VALUE(E2630)&gt;0,3,IF(VALUE(D2630)&gt;0,2,1)))))))</f>
        <v>7</v>
      </c>
      <c r="O2630" s="22" t="s">
        <v>55</v>
      </c>
      <c r="P2630" s="1" t="s">
        <v>765</v>
      </c>
      <c r="Q2630" s="1"/>
      <c r="R2630" s="39"/>
      <c r="S2630" s="154" t="s">
        <v>158</v>
      </c>
      <c r="T2630" s="7" t="str">
        <f>Tabela813[[#This Row],[NR]]&amp;" - "&amp;Tabela813[[#This Row],[Especificação]]</f>
        <v>8.4.3.2.52.0.1.00 - Transferências de Convênios dos Municípios Destinadas a Programas de Saneamento - Principal - Intra OFSS</v>
      </c>
    </row>
    <row r="2631" spans="1:20" ht="30" x14ac:dyDescent="0.25">
      <c r="A2631" s="179"/>
      <c r="B2631" s="51"/>
      <c r="C2631" s="22" t="s">
        <v>1545</v>
      </c>
      <c r="D2631" s="22" t="s">
        <v>1547</v>
      </c>
      <c r="E2631" s="22" t="s">
        <v>1538</v>
      </c>
      <c r="F2631" s="22" t="s">
        <v>1549</v>
      </c>
      <c r="G2631" s="22" t="s">
        <v>1543</v>
      </c>
      <c r="H2631" s="22" t="s">
        <v>1540</v>
      </c>
      <c r="I2631" s="22" t="s">
        <v>1540</v>
      </c>
      <c r="J2631" s="22" t="s">
        <v>1543</v>
      </c>
      <c r="K2631" s="20" t="str">
        <f>IF(Tabela813[[#This Row],[C]]&lt;&gt;"",IF(Tabela813[[#This Row],[RED]]&lt;&gt;"",(Tabela813[[#This Row],[RED]] &amp; "."),"") &amp; CONCATENATE(Tabela813[[#This Row],[C]],".",Tabela813[[#This Row],[O]],".",Tabela813[[#This Row],[E]],".",Tabela813[[#This Row],[D1]],".",Tabela813[[#This Row],[D2]],".",Tabela813[[#This Row],[D3]],".",Tabela813[[#This Row],[T]],".",Tabela813[[#This Row],[D4]]),"")</f>
        <v>8.4.3.9.00.0.0.00</v>
      </c>
      <c r="L2631" s="23" t="s">
        <v>2826</v>
      </c>
      <c r="M2631" s="20" t="str">
        <f t="shared" si="50"/>
        <v>S</v>
      </c>
      <c r="N2631" s="20">
        <f>IF(VALUE(Tabela813[[#This Row],[RED]]) &gt; 0,1,0) + IF(VALUE(J2631)&gt;0,8,IF(VALUE(I2631)&gt;0,7,IF(VALUE(H2631)&gt;0,6,IF(VALUE(G2631)&gt;0,5,IF(VALUE(F2631)&gt;0,4,IF(VALUE(E2631)&gt;0,3,IF(VALUE(D2631)&gt;0,2,1)))))))</f>
        <v>4</v>
      </c>
      <c r="O2631" s="22" t="s">
        <v>45</v>
      </c>
      <c r="P2631" s="1" t="s">
        <v>766</v>
      </c>
      <c r="Q2631" s="1"/>
      <c r="R2631" s="39"/>
      <c r="S2631" s="154" t="s">
        <v>158</v>
      </c>
      <c r="T2631" s="7" t="str">
        <f>Tabela813[[#This Row],[NR]]&amp;" - "&amp;Tabela813[[#This Row],[Especificação]]</f>
        <v>8.4.3.9.00.0.0.00 - Outras Transferências dos Municípios - Intra OFSS</v>
      </c>
    </row>
    <row r="2632" spans="1:20" ht="30" x14ac:dyDescent="0.25">
      <c r="A2632" s="179"/>
      <c r="B2632" s="51"/>
      <c r="C2632" s="22" t="s">
        <v>1545</v>
      </c>
      <c r="D2632" s="22" t="s">
        <v>1547</v>
      </c>
      <c r="E2632" s="22" t="s">
        <v>1538</v>
      </c>
      <c r="F2632" s="22" t="s">
        <v>1549</v>
      </c>
      <c r="G2632" s="22" t="s">
        <v>1570</v>
      </c>
      <c r="H2632" s="22" t="s">
        <v>1540</v>
      </c>
      <c r="I2632" s="22" t="s">
        <v>1540</v>
      </c>
      <c r="J2632" s="22" t="s">
        <v>1543</v>
      </c>
      <c r="K2632" s="20" t="str">
        <f>IF(Tabela813[[#This Row],[C]]&lt;&gt;"",IF(Tabela813[[#This Row],[RED]]&lt;&gt;"",(Tabela813[[#This Row],[RED]] &amp; "."),"") &amp; CONCATENATE(Tabela813[[#This Row],[C]],".",Tabela813[[#This Row],[O]],".",Tabela813[[#This Row],[E]],".",Tabela813[[#This Row],[D1]],".",Tabela813[[#This Row],[D2]],".",Tabela813[[#This Row],[D3]],".",Tabela813[[#This Row],[T]],".",Tabela813[[#This Row],[D4]]),"")</f>
        <v>8.4.3.9.50.0.0.00</v>
      </c>
      <c r="L2632" s="23" t="s">
        <v>2827</v>
      </c>
      <c r="M2632" s="20" t="str">
        <f t="shared" si="50"/>
        <v>S</v>
      </c>
      <c r="N2632" s="20">
        <f>IF(VALUE(Tabela813[[#This Row],[RED]]) &gt; 0,1,0) + IF(VALUE(J2632)&gt;0,8,IF(VALUE(I2632)&gt;0,7,IF(VALUE(H2632)&gt;0,6,IF(VALUE(G2632)&gt;0,5,IF(VALUE(F2632)&gt;0,4,IF(VALUE(E2632)&gt;0,3,IF(VALUE(D2632)&gt;0,2,1)))))))</f>
        <v>5</v>
      </c>
      <c r="O2632" s="22" t="s">
        <v>55</v>
      </c>
      <c r="P2632" s="1" t="s">
        <v>762</v>
      </c>
      <c r="Q2632" s="1"/>
      <c r="R2632" s="39"/>
      <c r="S2632" s="154" t="s">
        <v>158</v>
      </c>
      <c r="T2632" s="7" t="str">
        <f>Tabela813[[#This Row],[NR]]&amp;" - "&amp;Tabela813[[#This Row],[Especificação]]</f>
        <v>8.4.3.9.50.0.0.00 - Transferências de Municípios a Consórcios Públicos - Intra OFSS</v>
      </c>
    </row>
    <row r="2633" spans="1:20" ht="30" x14ac:dyDescent="0.25">
      <c r="A2633" s="179"/>
      <c r="B2633" s="51"/>
      <c r="C2633" s="22" t="s">
        <v>1545</v>
      </c>
      <c r="D2633" s="22" t="s">
        <v>1547</v>
      </c>
      <c r="E2633" s="22" t="s">
        <v>1538</v>
      </c>
      <c r="F2633" s="22" t="s">
        <v>1549</v>
      </c>
      <c r="G2633" s="22" t="s">
        <v>1570</v>
      </c>
      <c r="H2633" s="22" t="s">
        <v>1540</v>
      </c>
      <c r="I2633" s="22" t="s">
        <v>1537</v>
      </c>
      <c r="J2633" s="22" t="s">
        <v>1543</v>
      </c>
      <c r="K2633" s="20" t="str">
        <f>IF(Tabela813[[#This Row],[C]]&lt;&gt;"",IF(Tabela813[[#This Row],[RED]]&lt;&gt;"",(Tabela813[[#This Row],[RED]] &amp; "."),"") &amp; CONCATENATE(Tabela813[[#This Row],[C]],".",Tabela813[[#This Row],[O]],".",Tabela813[[#This Row],[E]],".",Tabela813[[#This Row],[D1]],".",Tabela813[[#This Row],[D2]],".",Tabela813[[#This Row],[D3]],".",Tabela813[[#This Row],[T]],".",Tabela813[[#This Row],[D4]]),"")</f>
        <v>8.4.3.9.50.0.1.00</v>
      </c>
      <c r="L2633" s="23" t="s">
        <v>2828</v>
      </c>
      <c r="M2633" s="20" t="str">
        <f t="shared" ref="M2633:M2696" si="51">IF(N2633 &lt; N2634,"S","A")</f>
        <v>A</v>
      </c>
      <c r="N2633" s="20">
        <f>IF(VALUE(Tabela813[[#This Row],[RED]]) &gt; 0,1,0) + IF(VALUE(J2633)&gt;0,8,IF(VALUE(I2633)&gt;0,7,IF(VALUE(H2633)&gt;0,6,IF(VALUE(G2633)&gt;0,5,IF(VALUE(F2633)&gt;0,4,IF(VALUE(E2633)&gt;0,3,IF(VALUE(D2633)&gt;0,2,1)))))))</f>
        <v>7</v>
      </c>
      <c r="O2633" s="22" t="s">
        <v>55</v>
      </c>
      <c r="P2633" s="1" t="s">
        <v>762</v>
      </c>
      <c r="Q2633" s="1"/>
      <c r="R2633" s="39"/>
      <c r="S2633" s="154" t="s">
        <v>158</v>
      </c>
      <c r="T2633" s="7" t="str">
        <f>Tabela813[[#This Row],[NR]]&amp;" - "&amp;Tabela813[[#This Row],[Especificação]]</f>
        <v>8.4.3.9.50.0.1.00 - Transferências de Municípios a Consórcios Públicos - Principal - Intra OFSS</v>
      </c>
    </row>
    <row r="2634" spans="1:20" ht="30" x14ac:dyDescent="0.25">
      <c r="A2634" s="179"/>
      <c r="B2634" s="51"/>
      <c r="C2634" s="22" t="s">
        <v>1545</v>
      </c>
      <c r="D2634" s="22" t="s">
        <v>1547</v>
      </c>
      <c r="E2634" s="22" t="s">
        <v>1538</v>
      </c>
      <c r="F2634" s="22" t="s">
        <v>1549</v>
      </c>
      <c r="G2634" s="22" t="s">
        <v>1553</v>
      </c>
      <c r="H2634" s="22" t="s">
        <v>1540</v>
      </c>
      <c r="I2634" s="22" t="s">
        <v>1540</v>
      </c>
      <c r="J2634" s="22" t="s">
        <v>1543</v>
      </c>
      <c r="K2634" s="20" t="str">
        <f>IF(Tabela813[[#This Row],[C]]&lt;&gt;"",IF(Tabela813[[#This Row],[RED]]&lt;&gt;"",(Tabela813[[#This Row],[RED]] &amp; "."),"") &amp; CONCATENATE(Tabela813[[#This Row],[C]],".",Tabela813[[#This Row],[O]],".",Tabela813[[#This Row],[E]],".",Tabela813[[#This Row],[D1]],".",Tabela813[[#This Row],[D2]],".",Tabela813[[#This Row],[D3]],".",Tabela813[[#This Row],[T]],".",Tabela813[[#This Row],[D4]]),"")</f>
        <v>8.4.3.9.99.0.0.00</v>
      </c>
      <c r="L2634" s="23" t="s">
        <v>2826</v>
      </c>
      <c r="M2634" s="20" t="str">
        <f t="shared" si="51"/>
        <v>S</v>
      </c>
      <c r="N2634" s="20">
        <f>IF(VALUE(Tabela813[[#This Row],[RED]]) &gt; 0,1,0) + IF(VALUE(J2634)&gt;0,8,IF(VALUE(I2634)&gt;0,7,IF(VALUE(H2634)&gt;0,6,IF(VALUE(G2634)&gt;0,5,IF(VALUE(F2634)&gt;0,4,IF(VALUE(E2634)&gt;0,3,IF(VALUE(D2634)&gt;0,2,1)))))))</f>
        <v>5</v>
      </c>
      <c r="O2634" s="22" t="s">
        <v>51</v>
      </c>
      <c r="P2634" s="1" t="s">
        <v>767</v>
      </c>
      <c r="Q2634" s="1"/>
      <c r="R2634" s="39"/>
      <c r="S2634" s="154" t="s">
        <v>158</v>
      </c>
      <c r="T2634" s="7" t="str">
        <f>Tabela813[[#This Row],[NR]]&amp;" - "&amp;Tabela813[[#This Row],[Especificação]]</f>
        <v>8.4.3.9.99.0.0.00 - Outras Transferências dos Municípios - Intra OFSS</v>
      </c>
    </row>
    <row r="2635" spans="1:20" ht="30" x14ac:dyDescent="0.25">
      <c r="A2635" s="179"/>
      <c r="B2635" s="51"/>
      <c r="C2635" s="22" t="s">
        <v>1545</v>
      </c>
      <c r="D2635" s="22" t="s">
        <v>1547</v>
      </c>
      <c r="E2635" s="22" t="s">
        <v>1538</v>
      </c>
      <c r="F2635" s="22" t="s">
        <v>1549</v>
      </c>
      <c r="G2635" s="22" t="s">
        <v>1553</v>
      </c>
      <c r="H2635" s="22" t="s">
        <v>1540</v>
      </c>
      <c r="I2635" s="22" t="s">
        <v>1537</v>
      </c>
      <c r="J2635" s="22" t="s">
        <v>1543</v>
      </c>
      <c r="K2635" s="20" t="str">
        <f>IF(Tabela813[[#This Row],[C]]&lt;&gt;"",IF(Tabela813[[#This Row],[RED]]&lt;&gt;"",(Tabela813[[#This Row],[RED]] &amp; "."),"") &amp; CONCATENATE(Tabela813[[#This Row],[C]],".",Tabela813[[#This Row],[O]],".",Tabela813[[#This Row],[E]],".",Tabela813[[#This Row],[D1]],".",Tabela813[[#This Row],[D2]],".",Tabela813[[#This Row],[D3]],".",Tabela813[[#This Row],[T]],".",Tabela813[[#This Row],[D4]]),"")</f>
        <v>8.4.3.9.99.0.1.00</v>
      </c>
      <c r="L2635" s="23" t="s">
        <v>2829</v>
      </c>
      <c r="M2635" s="20" t="str">
        <f t="shared" si="51"/>
        <v>A</v>
      </c>
      <c r="N2635" s="20">
        <f>IF(VALUE(Tabela813[[#This Row],[RED]]) &gt; 0,1,0) + IF(VALUE(J2635)&gt;0,8,IF(VALUE(I2635)&gt;0,7,IF(VALUE(H2635)&gt;0,6,IF(VALUE(G2635)&gt;0,5,IF(VALUE(F2635)&gt;0,4,IF(VALUE(E2635)&gt;0,3,IF(VALUE(D2635)&gt;0,2,1)))))))</f>
        <v>7</v>
      </c>
      <c r="O2635" s="22" t="s">
        <v>51</v>
      </c>
      <c r="P2635" s="1" t="s">
        <v>767</v>
      </c>
      <c r="Q2635" s="1"/>
      <c r="R2635" s="39"/>
      <c r="S2635" s="154" t="s">
        <v>158</v>
      </c>
      <c r="T2635" s="7" t="str">
        <f>Tabela813[[#This Row],[NR]]&amp;" - "&amp;Tabela813[[#This Row],[Especificação]]</f>
        <v>8.4.3.9.99.0.1.00 - Outras Transferências dos Municípios - Principal - Intra OFSS</v>
      </c>
    </row>
    <row r="2636" spans="1:20" ht="45" x14ac:dyDescent="0.25">
      <c r="A2636" s="179"/>
      <c r="B2636" s="51"/>
      <c r="C2636" s="22" t="s">
        <v>1545</v>
      </c>
      <c r="D2636" s="22" t="s">
        <v>1547</v>
      </c>
      <c r="E2636" s="22" t="s">
        <v>1548</v>
      </c>
      <c r="F2636" s="22" t="s">
        <v>1540</v>
      </c>
      <c r="G2636" s="22" t="s">
        <v>1543</v>
      </c>
      <c r="H2636" s="22" t="s">
        <v>1540</v>
      </c>
      <c r="I2636" s="22" t="s">
        <v>1540</v>
      </c>
      <c r="J2636" s="22" t="s">
        <v>1543</v>
      </c>
      <c r="K2636" s="20" t="str">
        <f>IF(Tabela813[[#This Row],[C]]&lt;&gt;"",IF(Tabela813[[#This Row],[RED]]&lt;&gt;"",(Tabela813[[#This Row],[RED]] &amp; "."),"") &amp; CONCATENATE(Tabela813[[#This Row],[C]],".",Tabela813[[#This Row],[O]],".",Tabela813[[#This Row],[E]],".",Tabela813[[#This Row],[D1]],".",Tabela813[[#This Row],[D2]],".",Tabela813[[#This Row],[D3]],".",Tabela813[[#This Row],[T]],".",Tabela813[[#This Row],[D4]]),"")</f>
        <v>8.4.5.0.00.0.0.00</v>
      </c>
      <c r="L2636" s="23" t="s">
        <v>2830</v>
      </c>
      <c r="M2636" s="20" t="str">
        <f t="shared" si="51"/>
        <v>S</v>
      </c>
      <c r="N2636" s="20">
        <f>IF(VALUE(Tabela813[[#This Row],[RED]]) &gt; 0,1,0) + IF(VALUE(J2636)&gt;0,8,IF(VALUE(I2636)&gt;0,7,IF(VALUE(H2636)&gt;0,6,IF(VALUE(G2636)&gt;0,5,IF(VALUE(F2636)&gt;0,4,IF(VALUE(E2636)&gt;0,3,IF(VALUE(D2636)&gt;0,2,1)))))))</f>
        <v>3</v>
      </c>
      <c r="O2636" s="22" t="s">
        <v>45</v>
      </c>
      <c r="P2636" s="1" t="s">
        <v>771</v>
      </c>
      <c r="Q2636" s="1"/>
      <c r="R2636" s="39"/>
      <c r="S2636" s="154" t="s">
        <v>158</v>
      </c>
      <c r="T2636" s="7" t="str">
        <f>Tabela813[[#This Row],[NR]]&amp;" - "&amp;Tabela813[[#This Row],[Especificação]]</f>
        <v>8.4.5.0.00.0.0.00 - Transferências de Outras Instituições Públicas - Intra OFSS</v>
      </c>
    </row>
    <row r="2637" spans="1:20" ht="45" x14ac:dyDescent="0.25">
      <c r="A2637" s="179"/>
      <c r="B2637" s="51"/>
      <c r="C2637" s="22" t="s">
        <v>1545</v>
      </c>
      <c r="D2637" s="22" t="s">
        <v>1547</v>
      </c>
      <c r="E2637" s="22" t="s">
        <v>1548</v>
      </c>
      <c r="F2637" s="22" t="s">
        <v>1537</v>
      </c>
      <c r="G2637" s="22" t="s">
        <v>1543</v>
      </c>
      <c r="H2637" s="22" t="s">
        <v>1540</v>
      </c>
      <c r="I2637" s="22" t="s">
        <v>1540</v>
      </c>
      <c r="J2637" s="22" t="s">
        <v>1543</v>
      </c>
      <c r="K2637" s="20" t="str">
        <f>IF(Tabela813[[#This Row],[C]]&lt;&gt;"",IF(Tabela813[[#This Row],[RED]]&lt;&gt;"",(Tabela813[[#This Row],[RED]] &amp; "."),"") &amp; CONCATENATE(Tabela813[[#This Row],[C]],".",Tabela813[[#This Row],[O]],".",Tabela813[[#This Row],[E]],".",Tabela813[[#This Row],[D1]],".",Tabela813[[#This Row],[D2]],".",Tabela813[[#This Row],[D3]],".",Tabela813[[#This Row],[T]],".",Tabela813[[#This Row],[D4]]),"")</f>
        <v>8.4.5.1.00.0.0.00</v>
      </c>
      <c r="L2637" s="23" t="s">
        <v>2830</v>
      </c>
      <c r="M2637" s="20" t="str">
        <f t="shared" si="51"/>
        <v>S</v>
      </c>
      <c r="N2637" s="20">
        <f>IF(VALUE(Tabela813[[#This Row],[RED]]) &gt; 0,1,0) + IF(VALUE(J2637)&gt;0,8,IF(VALUE(I2637)&gt;0,7,IF(VALUE(H2637)&gt;0,6,IF(VALUE(G2637)&gt;0,5,IF(VALUE(F2637)&gt;0,4,IF(VALUE(E2637)&gt;0,3,IF(VALUE(D2637)&gt;0,2,1)))))))</f>
        <v>4</v>
      </c>
      <c r="O2637" s="22" t="s">
        <v>45</v>
      </c>
      <c r="P2637" s="1" t="s">
        <v>771</v>
      </c>
      <c r="Q2637" s="1"/>
      <c r="R2637" s="39"/>
      <c r="S2637" s="154" t="s">
        <v>158</v>
      </c>
      <c r="T2637" s="7" t="str">
        <f>Tabela813[[#This Row],[NR]]&amp;" - "&amp;Tabela813[[#This Row],[Especificação]]</f>
        <v>8.4.5.1.00.0.0.00 - Transferências de Outras Instituições Públicas - Intra OFSS</v>
      </c>
    </row>
    <row r="2638" spans="1:20" ht="45" x14ac:dyDescent="0.25">
      <c r="A2638" s="179"/>
      <c r="B2638" s="51"/>
      <c r="C2638" s="22" t="s">
        <v>1545</v>
      </c>
      <c r="D2638" s="22" t="s">
        <v>1547</v>
      </c>
      <c r="E2638" s="22" t="s">
        <v>1548</v>
      </c>
      <c r="F2638" s="22" t="s">
        <v>1537</v>
      </c>
      <c r="G2638" s="22" t="s">
        <v>1539</v>
      </c>
      <c r="H2638" s="22" t="s">
        <v>1540</v>
      </c>
      <c r="I2638" s="22" t="s">
        <v>1540</v>
      </c>
      <c r="J2638" s="22" t="s">
        <v>1543</v>
      </c>
      <c r="K2638" s="20" t="str">
        <f>IF(Tabela813[[#This Row],[C]]&lt;&gt;"",IF(Tabela813[[#This Row],[RED]]&lt;&gt;"",(Tabela813[[#This Row],[RED]] &amp; "."),"") &amp; CONCATENATE(Tabela813[[#This Row],[C]],".",Tabela813[[#This Row],[O]],".",Tabela813[[#This Row],[E]],".",Tabela813[[#This Row],[D1]],".",Tabela813[[#This Row],[D2]],".",Tabela813[[#This Row],[D3]],".",Tabela813[[#This Row],[T]],".",Tabela813[[#This Row],[D4]]),"")</f>
        <v>8.4.5.1.01.0.0.00</v>
      </c>
      <c r="L2638" s="23" t="s">
        <v>2830</v>
      </c>
      <c r="M2638" s="20" t="str">
        <f t="shared" si="51"/>
        <v>S</v>
      </c>
      <c r="N2638" s="20">
        <f>IF(VALUE(Tabela813[[#This Row],[RED]]) &gt; 0,1,0) + IF(VALUE(J2638)&gt;0,8,IF(VALUE(I2638)&gt;0,7,IF(VALUE(H2638)&gt;0,6,IF(VALUE(G2638)&gt;0,5,IF(VALUE(F2638)&gt;0,4,IF(VALUE(E2638)&gt;0,3,IF(VALUE(D2638)&gt;0,2,1)))))))</f>
        <v>5</v>
      </c>
      <c r="O2638" s="22" t="s">
        <v>51</v>
      </c>
      <c r="P2638" s="1" t="s">
        <v>4155</v>
      </c>
      <c r="Q2638" s="1"/>
      <c r="R2638" s="39"/>
      <c r="S2638" s="154" t="s">
        <v>158</v>
      </c>
      <c r="T2638" s="7" t="str">
        <f>Tabela813[[#This Row],[NR]]&amp;" - "&amp;Tabela813[[#This Row],[Especificação]]</f>
        <v>8.4.5.1.01.0.0.00 - Transferências de Outras Instituições Públicas - Intra OFSS</v>
      </c>
    </row>
    <row r="2639" spans="1:20" ht="45" x14ac:dyDescent="0.25">
      <c r="A2639" s="179"/>
      <c r="B2639" s="51"/>
      <c r="C2639" s="22" t="s">
        <v>1545</v>
      </c>
      <c r="D2639" s="22" t="s">
        <v>1547</v>
      </c>
      <c r="E2639" s="22" t="s">
        <v>1548</v>
      </c>
      <c r="F2639" s="22" t="s">
        <v>1537</v>
      </c>
      <c r="G2639" s="22" t="s">
        <v>1539</v>
      </c>
      <c r="H2639" s="22" t="s">
        <v>1540</v>
      </c>
      <c r="I2639" s="22" t="s">
        <v>1537</v>
      </c>
      <c r="J2639" s="22" t="s">
        <v>1543</v>
      </c>
      <c r="K2639" s="20" t="str">
        <f>IF(Tabela813[[#This Row],[C]]&lt;&gt;"",IF(Tabela813[[#This Row],[RED]]&lt;&gt;"",(Tabela813[[#This Row],[RED]] &amp; "."),"") &amp; CONCATENATE(Tabela813[[#This Row],[C]],".",Tabela813[[#This Row],[O]],".",Tabela813[[#This Row],[E]],".",Tabela813[[#This Row],[D1]],".",Tabela813[[#This Row],[D2]],".",Tabela813[[#This Row],[D3]],".",Tabela813[[#This Row],[T]],".",Tabela813[[#This Row],[D4]]),"")</f>
        <v>8.4.5.1.01.0.1.00</v>
      </c>
      <c r="L2639" s="23" t="s">
        <v>2831</v>
      </c>
      <c r="M2639" s="20" t="str">
        <f t="shared" si="51"/>
        <v>A</v>
      </c>
      <c r="N2639" s="20">
        <f>IF(VALUE(Tabela813[[#This Row],[RED]]) &gt; 0,1,0) + IF(VALUE(J2639)&gt;0,8,IF(VALUE(I2639)&gt;0,7,IF(VALUE(H2639)&gt;0,6,IF(VALUE(G2639)&gt;0,5,IF(VALUE(F2639)&gt;0,4,IF(VALUE(E2639)&gt;0,3,IF(VALUE(D2639)&gt;0,2,1)))))))</f>
        <v>7</v>
      </c>
      <c r="O2639" s="22" t="s">
        <v>51</v>
      </c>
      <c r="P2639" s="1" t="s">
        <v>4155</v>
      </c>
      <c r="Q2639" s="1"/>
      <c r="R2639" s="39"/>
      <c r="S2639" s="154" t="s">
        <v>158</v>
      </c>
      <c r="T2639" s="7" t="str">
        <f>Tabela813[[#This Row],[NR]]&amp;" - "&amp;Tabela813[[#This Row],[Especificação]]</f>
        <v>8.4.5.1.01.0.1.00 - Transferências de Outras Instituições Públicas - Principal - Intra OFSS</v>
      </c>
    </row>
    <row r="2640" spans="1:20" ht="30" x14ac:dyDescent="0.25">
      <c r="A2640" s="179"/>
      <c r="B2640" s="51"/>
      <c r="C2640" s="22" t="s">
        <v>1545</v>
      </c>
      <c r="D2640" s="22" t="s">
        <v>1549</v>
      </c>
      <c r="E2640" s="22" t="s">
        <v>1540</v>
      </c>
      <c r="F2640" s="22" t="s">
        <v>1540</v>
      </c>
      <c r="G2640" s="22" t="s">
        <v>1543</v>
      </c>
      <c r="H2640" s="22" t="s">
        <v>1540</v>
      </c>
      <c r="I2640" s="22" t="s">
        <v>1540</v>
      </c>
      <c r="J2640" s="22" t="s">
        <v>1543</v>
      </c>
      <c r="K2640" s="20" t="str">
        <f>IF(Tabela813[[#This Row],[C]]&lt;&gt;"",IF(Tabela813[[#This Row],[RED]]&lt;&gt;"",(Tabela813[[#This Row],[RED]] &amp; "."),"") &amp; CONCATENATE(Tabela813[[#This Row],[C]],".",Tabela813[[#This Row],[O]],".",Tabela813[[#This Row],[E]],".",Tabela813[[#This Row],[D1]],".",Tabela813[[#This Row],[D2]],".",Tabela813[[#This Row],[D3]],".",Tabela813[[#This Row],[T]],".",Tabela813[[#This Row],[D4]]),"")</f>
        <v>8.9.0.0.00.0.0.00</v>
      </c>
      <c r="L2640" s="23" t="s">
        <v>2832</v>
      </c>
      <c r="M2640" s="20" t="str">
        <f t="shared" si="51"/>
        <v>S</v>
      </c>
      <c r="N2640" s="20">
        <f>IF(VALUE(Tabela813[[#This Row],[RED]]) &gt; 0,1,0) + IF(VALUE(J2640)&gt;0,8,IF(VALUE(I2640)&gt;0,7,IF(VALUE(H2640)&gt;0,6,IF(VALUE(G2640)&gt;0,5,IF(VALUE(F2640)&gt;0,4,IF(VALUE(E2640)&gt;0,3,IF(VALUE(D2640)&gt;0,2,1)))))))</f>
        <v>2</v>
      </c>
      <c r="O2640" s="22" t="s">
        <v>45</v>
      </c>
      <c r="P2640" s="1" t="s">
        <v>782</v>
      </c>
      <c r="Q2640" s="1"/>
      <c r="R2640" s="39"/>
      <c r="S2640" s="154" t="s">
        <v>158</v>
      </c>
      <c r="T2640" s="7" t="str">
        <f>Tabela813[[#This Row],[NR]]&amp;" - "&amp;Tabela813[[#This Row],[Especificação]]</f>
        <v>8.9.0.0.00.0.0.00 - Outras Receitas de Capital - Intra OFSS</v>
      </c>
    </row>
    <row r="2641" spans="1:20" ht="30" x14ac:dyDescent="0.25">
      <c r="A2641" s="179"/>
      <c r="B2641" s="51"/>
      <c r="C2641" s="22" t="s">
        <v>1545</v>
      </c>
      <c r="D2641" s="22" t="s">
        <v>1549</v>
      </c>
      <c r="E2641" s="22" t="s">
        <v>1549</v>
      </c>
      <c r="F2641" s="22" t="s">
        <v>1540</v>
      </c>
      <c r="G2641" s="22" t="s">
        <v>1543</v>
      </c>
      <c r="H2641" s="22" t="s">
        <v>1540</v>
      </c>
      <c r="I2641" s="22" t="s">
        <v>1540</v>
      </c>
      <c r="J2641" s="22" t="s">
        <v>1543</v>
      </c>
      <c r="K2641" s="20" t="str">
        <f>IF(Tabela813[[#This Row],[C]]&lt;&gt;"",IF(Tabela813[[#This Row],[RED]]&lt;&gt;"",(Tabela813[[#This Row],[RED]] &amp; "."),"") &amp; CONCATENATE(Tabela813[[#This Row],[C]],".",Tabela813[[#This Row],[O]],".",Tabela813[[#This Row],[E]],".",Tabela813[[#This Row],[D1]],".",Tabela813[[#This Row],[D2]],".",Tabela813[[#This Row],[D3]],".",Tabela813[[#This Row],[T]],".",Tabela813[[#This Row],[D4]]),"")</f>
        <v>8.9.9.0.00.0.0.00</v>
      </c>
      <c r="L2641" s="23" t="s">
        <v>2833</v>
      </c>
      <c r="M2641" s="20" t="str">
        <f t="shared" si="51"/>
        <v>S</v>
      </c>
      <c r="N2641" s="20">
        <f>IF(VALUE(Tabela813[[#This Row],[RED]]) &gt; 0,1,0) + IF(VALUE(J2641)&gt;0,8,IF(VALUE(I2641)&gt;0,7,IF(VALUE(H2641)&gt;0,6,IF(VALUE(G2641)&gt;0,5,IF(VALUE(F2641)&gt;0,4,IF(VALUE(E2641)&gt;0,3,IF(VALUE(D2641)&gt;0,2,1)))))))</f>
        <v>3</v>
      </c>
      <c r="O2641" s="22" t="s">
        <v>45</v>
      </c>
      <c r="P2641" s="1" t="s">
        <v>789</v>
      </c>
      <c r="Q2641" s="1"/>
      <c r="R2641" s="39"/>
      <c r="S2641" s="154" t="s">
        <v>158</v>
      </c>
      <c r="T2641" s="7" t="str">
        <f>Tabela813[[#This Row],[NR]]&amp;" - "&amp;Tabela813[[#This Row],[Especificação]]</f>
        <v>8.9.9.0.00.0.0.00 - Demais Receitas de Capital - Intra OFSS</v>
      </c>
    </row>
    <row r="2642" spans="1:20" ht="30" x14ac:dyDescent="0.25">
      <c r="A2642" s="179"/>
      <c r="B2642" s="51"/>
      <c r="C2642" s="22" t="s">
        <v>1545</v>
      </c>
      <c r="D2642" s="22" t="s">
        <v>1549</v>
      </c>
      <c r="E2642" s="22" t="s">
        <v>1549</v>
      </c>
      <c r="F2642" s="22" t="s">
        <v>1549</v>
      </c>
      <c r="G2642" s="22" t="s">
        <v>1543</v>
      </c>
      <c r="H2642" s="22" t="s">
        <v>1540</v>
      </c>
      <c r="I2642" s="22" t="s">
        <v>1540</v>
      </c>
      <c r="J2642" s="22" t="s">
        <v>1543</v>
      </c>
      <c r="K2642" s="20" t="str">
        <f>IF(Tabela813[[#This Row],[C]]&lt;&gt;"",IF(Tabela813[[#This Row],[RED]]&lt;&gt;"",(Tabela813[[#This Row],[RED]] &amp; "."),"") &amp; CONCATENATE(Tabela813[[#This Row],[C]],".",Tabela813[[#This Row],[O]],".",Tabela813[[#This Row],[E]],".",Tabela813[[#This Row],[D1]],".",Tabela813[[#This Row],[D2]],".",Tabela813[[#This Row],[D3]],".",Tabela813[[#This Row],[T]],".",Tabela813[[#This Row],[D4]]),"")</f>
        <v>8.9.9.9.00.0.0.00</v>
      </c>
      <c r="L2642" s="23" t="s">
        <v>2832</v>
      </c>
      <c r="M2642" s="20" t="str">
        <f t="shared" si="51"/>
        <v>S</v>
      </c>
      <c r="N2642" s="20">
        <f>IF(VALUE(Tabela813[[#This Row],[RED]]) &gt; 0,1,0) + IF(VALUE(J2642)&gt;0,8,IF(VALUE(I2642)&gt;0,7,IF(VALUE(H2642)&gt;0,6,IF(VALUE(G2642)&gt;0,5,IF(VALUE(F2642)&gt;0,4,IF(VALUE(E2642)&gt;0,3,IF(VALUE(D2642)&gt;0,2,1)))))))</f>
        <v>4</v>
      </c>
      <c r="O2642" s="22" t="s">
        <v>45</v>
      </c>
      <c r="P2642" s="1" t="s">
        <v>789</v>
      </c>
      <c r="Q2642" s="1"/>
      <c r="R2642" s="39"/>
      <c r="S2642" s="154" t="s">
        <v>158</v>
      </c>
      <c r="T2642" s="7" t="str">
        <f>Tabela813[[#This Row],[NR]]&amp;" - "&amp;Tabela813[[#This Row],[Especificação]]</f>
        <v>8.9.9.9.00.0.0.00 - Outras Receitas de Capital - Intra OFSS</v>
      </c>
    </row>
    <row r="2643" spans="1:20" ht="45" x14ac:dyDescent="0.25">
      <c r="A2643" s="179"/>
      <c r="B2643" s="51"/>
      <c r="C2643" s="22" t="s">
        <v>1545</v>
      </c>
      <c r="D2643" s="22" t="s">
        <v>1549</v>
      </c>
      <c r="E2643" s="22" t="s">
        <v>1549</v>
      </c>
      <c r="F2643" s="22" t="s">
        <v>1549</v>
      </c>
      <c r="G2643" s="22" t="s">
        <v>1570</v>
      </c>
      <c r="H2643" s="22" t="s">
        <v>1540</v>
      </c>
      <c r="I2643" s="22" t="s">
        <v>1540</v>
      </c>
      <c r="J2643" s="22" t="s">
        <v>1543</v>
      </c>
      <c r="K2643" s="20" t="str">
        <f>IF(Tabela813[[#This Row],[C]]&lt;&gt;"",IF(Tabela813[[#This Row],[RED]]&lt;&gt;"",(Tabela813[[#This Row],[RED]] &amp; "."),"") &amp; CONCATENATE(Tabela813[[#This Row],[C]],".",Tabela813[[#This Row],[O]],".",Tabela813[[#This Row],[E]],".",Tabela813[[#This Row],[D1]],".",Tabela813[[#This Row],[D2]],".",Tabela813[[#This Row],[D3]],".",Tabela813[[#This Row],[T]],".",Tabela813[[#This Row],[D4]]),"")</f>
        <v>8.9.9.9.50.0.0.00</v>
      </c>
      <c r="L2643" s="23" t="s">
        <v>3997</v>
      </c>
      <c r="M2643" s="20" t="str">
        <f t="shared" si="51"/>
        <v>S</v>
      </c>
      <c r="N2643" s="20">
        <f>IF(VALUE(Tabela813[[#This Row],[RED]]) &gt; 0,1,0) + IF(VALUE(J2643)&gt;0,8,IF(VALUE(I2643)&gt;0,7,IF(VALUE(H2643)&gt;0,6,IF(VALUE(G2643)&gt;0,5,IF(VALUE(F2643)&gt;0,4,IF(VALUE(E2643)&gt;0,3,IF(VALUE(D2643)&gt;0,2,1)))))))</f>
        <v>5</v>
      </c>
      <c r="O2643" s="22" t="s">
        <v>55</v>
      </c>
      <c r="P2643" s="1" t="s">
        <v>790</v>
      </c>
      <c r="Q2643" s="1"/>
      <c r="R2643" s="39"/>
      <c r="S2643" s="154" t="s">
        <v>158</v>
      </c>
      <c r="T2643" s="7" t="str">
        <f>Tabela813[[#This Row],[NR]]&amp;" - "&amp;Tabela813[[#This Row],[Especificação]]</f>
        <v>8.9.9.9.50.0.0.00 - Receitas de Alienação de Certificados de Potencial Adicional de Construção - Cepac - Intra OFSS</v>
      </c>
    </row>
    <row r="2644" spans="1:20" ht="45" x14ac:dyDescent="0.25">
      <c r="A2644" s="179"/>
      <c r="B2644" s="51"/>
      <c r="C2644" s="22" t="s">
        <v>1545</v>
      </c>
      <c r="D2644" s="22" t="s">
        <v>1549</v>
      </c>
      <c r="E2644" s="22" t="s">
        <v>1549</v>
      </c>
      <c r="F2644" s="22" t="s">
        <v>1549</v>
      </c>
      <c r="G2644" s="22" t="s">
        <v>1570</v>
      </c>
      <c r="H2644" s="22" t="s">
        <v>1540</v>
      </c>
      <c r="I2644" s="22" t="s">
        <v>1537</v>
      </c>
      <c r="J2644" s="22" t="s">
        <v>1543</v>
      </c>
      <c r="K2644" s="20" t="str">
        <f>IF(Tabela813[[#This Row],[C]]&lt;&gt;"",IF(Tabela813[[#This Row],[RED]]&lt;&gt;"",(Tabela813[[#This Row],[RED]] &amp; "."),"") &amp; CONCATENATE(Tabela813[[#This Row],[C]],".",Tabela813[[#This Row],[O]],".",Tabela813[[#This Row],[E]],".",Tabela813[[#This Row],[D1]],".",Tabela813[[#This Row],[D2]],".",Tabela813[[#This Row],[D3]],".",Tabela813[[#This Row],[T]],".",Tabela813[[#This Row],[D4]]),"")</f>
        <v>8.9.9.9.50.0.1.00</v>
      </c>
      <c r="L2644" s="23" t="s">
        <v>3998</v>
      </c>
      <c r="M2644" s="20" t="str">
        <f t="shared" si="51"/>
        <v>A</v>
      </c>
      <c r="N2644" s="20">
        <f>IF(VALUE(Tabela813[[#This Row],[RED]]) &gt; 0,1,0) + IF(VALUE(J2644)&gt;0,8,IF(VALUE(I2644)&gt;0,7,IF(VALUE(H2644)&gt;0,6,IF(VALUE(G2644)&gt;0,5,IF(VALUE(F2644)&gt;0,4,IF(VALUE(E2644)&gt;0,3,IF(VALUE(D2644)&gt;0,2,1)))))))</f>
        <v>7</v>
      </c>
      <c r="O2644" s="22" t="s">
        <v>55</v>
      </c>
      <c r="P2644" s="1" t="s">
        <v>4233</v>
      </c>
      <c r="Q2644" s="1"/>
      <c r="R2644" s="39"/>
      <c r="S2644" s="154" t="s">
        <v>158</v>
      </c>
      <c r="T2644" s="7" t="str">
        <f>Tabela813[[#This Row],[NR]]&amp;" - "&amp;Tabela813[[#This Row],[Especificação]]</f>
        <v>8.9.9.9.50.0.1.00 - Receitas de Alienação de Certificados de Potencial Adicional de Construção - Cepac - Principal - Intra OFSS</v>
      </c>
    </row>
    <row r="2645" spans="1:20" ht="30" x14ac:dyDescent="0.25">
      <c r="A2645" s="179"/>
      <c r="B2645" s="51"/>
      <c r="C2645" s="22" t="s">
        <v>1545</v>
      </c>
      <c r="D2645" s="22" t="s">
        <v>1549</v>
      </c>
      <c r="E2645" s="22" t="s">
        <v>1549</v>
      </c>
      <c r="F2645" s="22" t="s">
        <v>1549</v>
      </c>
      <c r="G2645" s="22" t="s">
        <v>1553</v>
      </c>
      <c r="H2645" s="22" t="s">
        <v>1540</v>
      </c>
      <c r="I2645" s="22" t="s">
        <v>1540</v>
      </c>
      <c r="J2645" s="22" t="s">
        <v>1543</v>
      </c>
      <c r="K2645" s="20" t="str">
        <f>IF(Tabela813[[#This Row],[C]]&lt;&gt;"",IF(Tabela813[[#This Row],[RED]]&lt;&gt;"",(Tabela813[[#This Row],[RED]] &amp; "."),"") &amp; CONCATENATE(Tabela813[[#This Row],[C]],".",Tabela813[[#This Row],[O]],".",Tabela813[[#This Row],[E]],".",Tabela813[[#This Row],[D1]],".",Tabela813[[#This Row],[D2]],".",Tabela813[[#This Row],[D3]],".",Tabela813[[#This Row],[T]],".",Tabela813[[#This Row],[D4]]),"")</f>
        <v>8.9.9.9.99.0.0.00</v>
      </c>
      <c r="L2645" s="23" t="s">
        <v>2832</v>
      </c>
      <c r="M2645" s="20" t="str">
        <f t="shared" si="51"/>
        <v>S</v>
      </c>
      <c r="N2645" s="20">
        <f>IF(VALUE(Tabela813[[#This Row],[RED]]) &gt; 0,1,0) + IF(VALUE(J2645)&gt;0,8,IF(VALUE(I2645)&gt;0,7,IF(VALUE(H2645)&gt;0,6,IF(VALUE(G2645)&gt;0,5,IF(VALUE(F2645)&gt;0,4,IF(VALUE(E2645)&gt;0,3,IF(VALUE(D2645)&gt;0,2,1)))))))</f>
        <v>5</v>
      </c>
      <c r="O2645" s="22" t="s">
        <v>51</v>
      </c>
      <c r="P2645" s="1" t="s">
        <v>4161</v>
      </c>
      <c r="Q2645" s="1"/>
      <c r="R2645" s="39"/>
      <c r="S2645" s="154" t="s">
        <v>158</v>
      </c>
      <c r="T2645" s="7" t="str">
        <f>Tabela813[[#This Row],[NR]]&amp;" - "&amp;Tabela813[[#This Row],[Especificação]]</f>
        <v>8.9.9.9.99.0.0.00 - Outras Receitas de Capital - Intra OFSS</v>
      </c>
    </row>
    <row r="2646" spans="1:20" ht="30" x14ac:dyDescent="0.25">
      <c r="A2646" s="179"/>
      <c r="B2646" s="51"/>
      <c r="C2646" s="22" t="s">
        <v>1545</v>
      </c>
      <c r="D2646" s="22" t="s">
        <v>1549</v>
      </c>
      <c r="E2646" s="22" t="s">
        <v>1549</v>
      </c>
      <c r="F2646" s="22" t="s">
        <v>1549</v>
      </c>
      <c r="G2646" s="22" t="s">
        <v>1553</v>
      </c>
      <c r="H2646" s="22" t="s">
        <v>1540</v>
      </c>
      <c r="I2646" s="22" t="s">
        <v>1537</v>
      </c>
      <c r="J2646" s="22" t="s">
        <v>1543</v>
      </c>
      <c r="K2646" s="20" t="str">
        <f>IF(Tabela813[[#This Row],[C]]&lt;&gt;"",IF(Tabela813[[#This Row],[RED]]&lt;&gt;"",(Tabela813[[#This Row],[RED]] &amp; "."),"") &amp; CONCATENATE(Tabela813[[#This Row],[C]],".",Tabela813[[#This Row],[O]],".",Tabela813[[#This Row],[E]],".",Tabela813[[#This Row],[D1]],".",Tabela813[[#This Row],[D2]],".",Tabela813[[#This Row],[D3]],".",Tabela813[[#This Row],[T]],".",Tabela813[[#This Row],[D4]]),"")</f>
        <v>8.9.9.9.99.0.1.00</v>
      </c>
      <c r="L2646" s="23" t="s">
        <v>2834</v>
      </c>
      <c r="M2646" s="20" t="str">
        <f t="shared" si="51"/>
        <v>A</v>
      </c>
      <c r="N2646" s="20">
        <f>IF(VALUE(Tabela813[[#This Row],[RED]]) &gt; 0,1,0) + IF(VALUE(J2646)&gt;0,8,IF(VALUE(I2646)&gt;0,7,IF(VALUE(H2646)&gt;0,6,IF(VALUE(G2646)&gt;0,5,IF(VALUE(F2646)&gt;0,4,IF(VALUE(E2646)&gt;0,3,IF(VALUE(D2646)&gt;0,2,1)))))))</f>
        <v>7</v>
      </c>
      <c r="O2646" s="22" t="s">
        <v>51</v>
      </c>
      <c r="P2646" s="1" t="s">
        <v>4161</v>
      </c>
      <c r="Q2646" s="1"/>
      <c r="R2646" s="39"/>
      <c r="S2646" s="154" t="s">
        <v>158</v>
      </c>
      <c r="T2646" s="7" t="str">
        <f>Tabela813[[#This Row],[NR]]&amp;" - "&amp;Tabela813[[#This Row],[Especificação]]</f>
        <v>8.9.9.9.99.0.1.00 - Outras Receitas de Capital - Principal - Intra OFSS</v>
      </c>
    </row>
    <row r="2647" spans="1:20" ht="45" x14ac:dyDescent="0.25">
      <c r="A2647" s="179"/>
      <c r="B2647" s="51"/>
      <c r="C2647" s="22" t="s">
        <v>1549</v>
      </c>
      <c r="D2647" s="22" t="s">
        <v>1540</v>
      </c>
      <c r="E2647" s="22" t="s">
        <v>1540</v>
      </c>
      <c r="F2647" s="22" t="s">
        <v>1540</v>
      </c>
      <c r="G2647" s="22" t="s">
        <v>1543</v>
      </c>
      <c r="H2647" s="22" t="s">
        <v>1540</v>
      </c>
      <c r="I2647" s="22" t="s">
        <v>1540</v>
      </c>
      <c r="J2647" s="22" t="s">
        <v>1543</v>
      </c>
      <c r="K2647" s="20" t="str">
        <f>IF(Tabela813[[#This Row],[C]]&lt;&gt;"",IF(Tabela813[[#This Row],[RED]]&lt;&gt;"",(Tabela813[[#This Row],[RED]] &amp; "."),"") &amp; CONCATENATE(Tabela813[[#This Row],[C]],".",Tabela813[[#This Row],[O]],".",Tabela813[[#This Row],[E]],".",Tabela813[[#This Row],[D1]],".",Tabela813[[#This Row],[D2]],".",Tabela813[[#This Row],[D3]],".",Tabela813[[#This Row],[T]],".",Tabela813[[#This Row],[D4]]),"")</f>
        <v>9.0.0.0.00.0.0.00</v>
      </c>
      <c r="L2647" s="23" t="s">
        <v>791</v>
      </c>
      <c r="M2647" s="20" t="str">
        <f t="shared" si="51"/>
        <v>S</v>
      </c>
      <c r="N2647" s="20">
        <f>IF(VALUE(Tabela813[[#This Row],[RED]]) &gt; 0,1,0) + IF(VALUE(J2647)&gt;0,8,IF(VALUE(I2647)&gt;0,7,IF(VALUE(H2647)&gt;0,6,IF(VALUE(G2647)&gt;0,5,IF(VALUE(F2647)&gt;0,4,IF(VALUE(E2647)&gt;0,3,IF(VALUE(D2647)&gt;0,2,1)))))))</f>
        <v>1</v>
      </c>
      <c r="O2647" s="22" t="s">
        <v>45</v>
      </c>
      <c r="P2647" s="1" t="s">
        <v>792</v>
      </c>
      <c r="Q2647" s="1"/>
      <c r="R2647" s="39"/>
      <c r="S2647" s="154" t="s">
        <v>158</v>
      </c>
      <c r="T2647" s="7" t="str">
        <f>Tabela813[[#This Row],[NR]]&amp;" - "&amp;Tabela813[[#This Row],[Especificação]]</f>
        <v>9.0.0.0.00.0.0.00 - Recursos Arrecadados em Exercícios Anteriores</v>
      </c>
    </row>
    <row r="2648" spans="1:20" ht="45" x14ac:dyDescent="0.25">
      <c r="A2648" s="179"/>
      <c r="B2648" s="51"/>
      <c r="C2648" s="22" t="s">
        <v>1549</v>
      </c>
      <c r="D2648" s="22" t="s">
        <v>1549</v>
      </c>
      <c r="E2648" s="22" t="s">
        <v>1540</v>
      </c>
      <c r="F2648" s="22" t="s">
        <v>1540</v>
      </c>
      <c r="G2648" s="22" t="s">
        <v>1543</v>
      </c>
      <c r="H2648" s="22" t="s">
        <v>1540</v>
      </c>
      <c r="I2648" s="22" t="s">
        <v>1540</v>
      </c>
      <c r="J2648" s="22" t="s">
        <v>1543</v>
      </c>
      <c r="K2648" s="20" t="str">
        <f>IF(Tabela813[[#This Row],[C]]&lt;&gt;"",IF(Tabela813[[#This Row],[RED]]&lt;&gt;"",(Tabela813[[#This Row],[RED]] &amp; "."),"") &amp; CONCATENATE(Tabela813[[#This Row],[C]],".",Tabela813[[#This Row],[O]],".",Tabela813[[#This Row],[E]],".",Tabela813[[#This Row],[D1]],".",Tabela813[[#This Row],[D2]],".",Tabela813[[#This Row],[D3]],".",Tabela813[[#This Row],[T]],".",Tabela813[[#This Row],[D4]]),"")</f>
        <v>9.9.0.0.00.0.0.00</v>
      </c>
      <c r="L2648" s="23" t="s">
        <v>791</v>
      </c>
      <c r="M2648" s="20" t="str">
        <f t="shared" si="51"/>
        <v>S</v>
      </c>
      <c r="N2648" s="20">
        <f>IF(VALUE(Tabela813[[#This Row],[RED]]) &gt; 0,1,0) + IF(VALUE(J2648)&gt;0,8,IF(VALUE(I2648)&gt;0,7,IF(VALUE(H2648)&gt;0,6,IF(VALUE(G2648)&gt;0,5,IF(VALUE(F2648)&gt;0,4,IF(VALUE(E2648)&gt;0,3,IF(VALUE(D2648)&gt;0,2,1)))))))</f>
        <v>2</v>
      </c>
      <c r="O2648" s="22" t="s">
        <v>45</v>
      </c>
      <c r="P2648" s="1" t="s">
        <v>792</v>
      </c>
      <c r="Q2648" s="1"/>
      <c r="R2648" s="39"/>
      <c r="S2648" s="154" t="s">
        <v>158</v>
      </c>
      <c r="T2648" s="7" t="str">
        <f>Tabela813[[#This Row],[NR]]&amp;" - "&amp;Tabela813[[#This Row],[Especificação]]</f>
        <v>9.9.0.0.00.0.0.00 - Recursos Arrecadados em Exercícios Anteriores</v>
      </c>
    </row>
    <row r="2649" spans="1:20" ht="45" x14ac:dyDescent="0.25">
      <c r="A2649" s="179"/>
      <c r="B2649" s="51"/>
      <c r="C2649" s="22" t="s">
        <v>1549</v>
      </c>
      <c r="D2649" s="22" t="s">
        <v>1549</v>
      </c>
      <c r="E2649" s="22" t="s">
        <v>1549</v>
      </c>
      <c r="F2649" s="22" t="s">
        <v>1540</v>
      </c>
      <c r="G2649" s="22" t="s">
        <v>1543</v>
      </c>
      <c r="H2649" s="22" t="s">
        <v>1540</v>
      </c>
      <c r="I2649" s="22" t="s">
        <v>1540</v>
      </c>
      <c r="J2649" s="22" t="s">
        <v>1543</v>
      </c>
      <c r="K2649" s="20" t="str">
        <f>IF(Tabela813[[#This Row],[C]]&lt;&gt;"",IF(Tabela813[[#This Row],[RED]]&lt;&gt;"",(Tabela813[[#This Row],[RED]] &amp; "."),"") &amp; CONCATENATE(Tabela813[[#This Row],[C]],".",Tabela813[[#This Row],[O]],".",Tabela813[[#This Row],[E]],".",Tabela813[[#This Row],[D1]],".",Tabela813[[#This Row],[D2]],".",Tabela813[[#This Row],[D3]],".",Tabela813[[#This Row],[T]],".",Tabela813[[#This Row],[D4]]),"")</f>
        <v>9.9.9.0.00.0.0.00</v>
      </c>
      <c r="L2649" s="23" t="s">
        <v>791</v>
      </c>
      <c r="M2649" s="20" t="str">
        <f t="shared" si="51"/>
        <v>S</v>
      </c>
      <c r="N2649" s="20">
        <f>IF(VALUE(Tabela813[[#This Row],[RED]]) &gt; 0,1,0) + IF(VALUE(J2649)&gt;0,8,IF(VALUE(I2649)&gt;0,7,IF(VALUE(H2649)&gt;0,6,IF(VALUE(G2649)&gt;0,5,IF(VALUE(F2649)&gt;0,4,IF(VALUE(E2649)&gt;0,3,IF(VALUE(D2649)&gt;0,2,1)))))))</f>
        <v>3</v>
      </c>
      <c r="O2649" s="22" t="s">
        <v>45</v>
      </c>
      <c r="P2649" s="1" t="s">
        <v>792</v>
      </c>
      <c r="Q2649" s="1"/>
      <c r="R2649" s="39"/>
      <c r="S2649" s="154" t="s">
        <v>158</v>
      </c>
      <c r="T2649" s="7" t="str">
        <f>Tabela813[[#This Row],[NR]]&amp;" - "&amp;Tabela813[[#This Row],[Especificação]]</f>
        <v>9.9.9.0.00.0.0.00 - Recursos Arrecadados em Exercícios Anteriores</v>
      </c>
    </row>
    <row r="2650" spans="1:20" ht="45" x14ac:dyDescent="0.25">
      <c r="A2650" s="179"/>
      <c r="B2650" s="51"/>
      <c r="C2650" s="22" t="s">
        <v>1549</v>
      </c>
      <c r="D2650" s="22" t="s">
        <v>1549</v>
      </c>
      <c r="E2650" s="22" t="s">
        <v>1549</v>
      </c>
      <c r="F2650" s="22" t="s">
        <v>1540</v>
      </c>
      <c r="G2650" s="22" t="s">
        <v>1543</v>
      </c>
      <c r="H2650" s="22" t="s">
        <v>1540</v>
      </c>
      <c r="I2650" s="22" t="s">
        <v>1537</v>
      </c>
      <c r="J2650" s="22" t="s">
        <v>1543</v>
      </c>
      <c r="K2650" s="20" t="str">
        <f>IF(Tabela813[[#This Row],[C]]&lt;&gt;"",IF(Tabela813[[#This Row],[RED]]&lt;&gt;"",(Tabela813[[#This Row],[RED]] &amp; "."),"") &amp; CONCATENATE(Tabela813[[#This Row],[C]],".",Tabela813[[#This Row],[O]],".",Tabela813[[#This Row],[E]],".",Tabela813[[#This Row],[D1]],".",Tabela813[[#This Row],[D2]],".",Tabela813[[#This Row],[D3]],".",Tabela813[[#This Row],[T]],".",Tabela813[[#This Row],[D4]]),"")</f>
        <v>9.9.9.0.00.0.1.00</v>
      </c>
      <c r="L2650" s="23" t="s">
        <v>791</v>
      </c>
      <c r="M2650" s="20" t="str">
        <f t="shared" si="51"/>
        <v>A</v>
      </c>
      <c r="N2650" s="20">
        <f>IF(VALUE(Tabela813[[#This Row],[RED]]) &gt; 0,1,0) + IF(VALUE(J2650)&gt;0,8,IF(VALUE(I2650)&gt;0,7,IF(VALUE(H2650)&gt;0,6,IF(VALUE(G2650)&gt;0,5,IF(VALUE(F2650)&gt;0,4,IF(VALUE(E2650)&gt;0,3,IF(VALUE(D2650)&gt;0,2,1)))))))</f>
        <v>7</v>
      </c>
      <c r="O2650" s="22" t="s">
        <v>45</v>
      </c>
      <c r="P2650" s="1" t="s">
        <v>792</v>
      </c>
      <c r="Q2650" s="1"/>
      <c r="R2650" s="39"/>
      <c r="S2650" s="154" t="s">
        <v>158</v>
      </c>
      <c r="T2650" s="7" t="str">
        <f>Tabela813[[#This Row],[NR]]&amp;" - "&amp;Tabela813[[#This Row],[Especificação]]</f>
        <v>9.9.9.0.00.0.1.00 - Recursos Arrecadados em Exercícios Anteriores</v>
      </c>
    </row>
    <row r="2651" spans="1:20" x14ac:dyDescent="0.25">
      <c r="A2651" s="179"/>
      <c r="B2651" s="51" t="s">
        <v>1549</v>
      </c>
      <c r="C2651" s="22" t="s">
        <v>1540</v>
      </c>
      <c r="D2651" s="22" t="s">
        <v>1540</v>
      </c>
      <c r="E2651" s="22" t="s">
        <v>1540</v>
      </c>
      <c r="F2651" s="22" t="s">
        <v>1540</v>
      </c>
      <c r="G2651" s="22" t="s">
        <v>1543</v>
      </c>
      <c r="H2651" s="22" t="s">
        <v>1540</v>
      </c>
      <c r="I2651" s="22" t="s">
        <v>1540</v>
      </c>
      <c r="J2651" s="22" t="s">
        <v>1543</v>
      </c>
      <c r="K2651" s="20" t="str">
        <f>IF(Tabela813[[#This Row],[C]]&lt;&gt;"",IF(Tabela813[[#This Row],[RED]]&lt;&gt;"",(Tabela813[[#This Row],[RED]] &amp; "."),"") &amp; CONCATENATE(Tabela813[[#This Row],[C]],".",Tabela813[[#This Row],[O]],".",Tabela813[[#This Row],[E]],".",Tabela813[[#This Row],[D1]],".",Tabela813[[#This Row],[D2]],".",Tabela813[[#This Row],[D3]],".",Tabela813[[#This Row],[T]],".",Tabela813[[#This Row],[D4]]),"")</f>
        <v>9.0.0.0.0.00.0.0.00</v>
      </c>
      <c r="L2651" s="23" t="s">
        <v>1616</v>
      </c>
      <c r="M2651" s="20" t="str">
        <f t="shared" si="51"/>
        <v>A</v>
      </c>
      <c r="N2651" s="20">
        <f>IF(VALUE(Tabela813[[#This Row],[RED]]) &gt; 0,1,0) + IF(VALUE(J2651)&gt;0,8,IF(VALUE(I2651)&gt;0,7,IF(VALUE(H2651)&gt;0,6,IF(VALUE(G2651)&gt;0,5,IF(VALUE(F2651)&gt;0,4,IF(VALUE(E2651)&gt;0,3,IF(VALUE(D2651)&gt;0,2,1)))))))</f>
        <v>2</v>
      </c>
      <c r="O2651" s="22" t="s">
        <v>45</v>
      </c>
      <c r="P2651" s="1" t="s">
        <v>4162</v>
      </c>
      <c r="Q2651" s="1"/>
      <c r="R2651" s="39"/>
      <c r="S2651" s="154" t="s">
        <v>158</v>
      </c>
      <c r="T2651" s="7" t="str">
        <f>Tabela813[[#This Row],[NR]]&amp;" - "&amp;Tabela813[[#This Row],[Especificação]]</f>
        <v>9.0.0.0.0.00.0.0.00 - (-) Dedução de Receitas</v>
      </c>
    </row>
    <row r="2652" spans="1:20" ht="45" x14ac:dyDescent="0.25">
      <c r="A2652" s="179"/>
      <c r="B2652" s="51" t="s">
        <v>1549</v>
      </c>
      <c r="C2652" s="22" t="s">
        <v>1537</v>
      </c>
      <c r="D2652" s="22" t="s">
        <v>1540</v>
      </c>
      <c r="E2652" s="22" t="s">
        <v>1540</v>
      </c>
      <c r="F2652" s="22" t="s">
        <v>1540</v>
      </c>
      <c r="G2652" s="22" t="s">
        <v>1543</v>
      </c>
      <c r="H2652" s="22" t="s">
        <v>1540</v>
      </c>
      <c r="I2652" s="22" t="s">
        <v>1540</v>
      </c>
      <c r="J2652" s="22" t="s">
        <v>1543</v>
      </c>
      <c r="K2652" s="20" t="str">
        <f>IF(Tabela813[[#This Row],[C]]&lt;&gt;"",IF(Tabela813[[#This Row],[RED]]&lt;&gt;"",(Tabela813[[#This Row],[RED]] &amp; "."),"") &amp; CONCATENATE(Tabela813[[#This Row],[C]],".",Tabela813[[#This Row],[O]],".",Tabela813[[#This Row],[E]],".",Tabela813[[#This Row],[D1]],".",Tabela813[[#This Row],[D2]],".",Tabela813[[#This Row],[D3]],".",Tabela813[[#This Row],[T]],".",Tabela813[[#This Row],[D4]]),"")</f>
        <v>9.1.0.0.0.00.0.0.00</v>
      </c>
      <c r="L2652" s="23" t="s">
        <v>1612</v>
      </c>
      <c r="M2652" s="20" t="str">
        <f t="shared" si="51"/>
        <v>S</v>
      </c>
      <c r="N2652" s="20">
        <f>IF(VALUE(Tabela813[[#This Row],[RED]]) &gt; 0,1,0) + IF(VALUE(J2652)&gt;0,8,IF(VALUE(I2652)&gt;0,7,IF(VALUE(H2652)&gt;0,6,IF(VALUE(G2652)&gt;0,5,IF(VALUE(F2652)&gt;0,4,IF(VALUE(E2652)&gt;0,3,IF(VALUE(D2652)&gt;0,2,1)))))))</f>
        <v>2</v>
      </c>
      <c r="O2652" s="22" t="s">
        <v>45</v>
      </c>
      <c r="P2652" s="1" t="s">
        <v>4255</v>
      </c>
      <c r="Q2652" s="1"/>
      <c r="R2652" s="39"/>
      <c r="S2652" s="154" t="s">
        <v>158</v>
      </c>
      <c r="T2652" s="7" t="str">
        <f>Tabela813[[#This Row],[NR]]&amp;" - "&amp;Tabela813[[#This Row],[Especificação]]</f>
        <v>9.1.0.0.0.00.0.0.00 - (-) Dedução de Receitas Correntes</v>
      </c>
    </row>
    <row r="2653" spans="1:20" x14ac:dyDescent="0.25">
      <c r="A2653" s="179"/>
      <c r="B2653" s="51" t="s">
        <v>1549</v>
      </c>
      <c r="C2653" s="22" t="s">
        <v>1537</v>
      </c>
      <c r="D2653" s="22" t="s">
        <v>1537</v>
      </c>
      <c r="E2653" s="22" t="s">
        <v>1540</v>
      </c>
      <c r="F2653" s="22" t="s">
        <v>1540</v>
      </c>
      <c r="G2653" s="22" t="s">
        <v>1543</v>
      </c>
      <c r="H2653" s="22" t="s">
        <v>1540</v>
      </c>
      <c r="I2653" s="22" t="s">
        <v>1540</v>
      </c>
      <c r="J2653" s="22" t="s">
        <v>1543</v>
      </c>
      <c r="K2653" s="20" t="str">
        <f>IF(Tabela813[[#This Row],[C]]&lt;&gt;"",IF(Tabela813[[#This Row],[RED]]&lt;&gt;"",(Tabela813[[#This Row],[RED]] &amp; "."),"") &amp; CONCATENATE(Tabela813[[#This Row],[C]],".",Tabela813[[#This Row],[O]],".",Tabela813[[#This Row],[E]],".",Tabela813[[#This Row],[D1]],".",Tabela813[[#This Row],[D2]],".",Tabela813[[#This Row],[D3]],".",Tabela813[[#This Row],[T]],".",Tabela813[[#This Row],[D4]]),"")</f>
        <v>9.1.1.0.0.00.0.0.00</v>
      </c>
      <c r="L2653" s="23" t="s">
        <v>1617</v>
      </c>
      <c r="M2653" s="20" t="str">
        <f t="shared" si="51"/>
        <v>S</v>
      </c>
      <c r="N2653" s="20">
        <f>IF(VALUE(Tabela813[[#This Row],[RED]]) &gt; 0,1,0) + IF(VALUE(J2653)&gt;0,8,IF(VALUE(I2653)&gt;0,7,IF(VALUE(H2653)&gt;0,6,IF(VALUE(G2653)&gt;0,5,IF(VALUE(F2653)&gt;0,4,IF(VALUE(E2653)&gt;0,3,IF(VALUE(D2653)&gt;0,2,1)))))))</f>
        <v>3</v>
      </c>
      <c r="O2653" s="22" t="s">
        <v>45</v>
      </c>
      <c r="P2653" s="1" t="s">
        <v>4256</v>
      </c>
      <c r="Q2653" s="1"/>
      <c r="R2653" s="39"/>
      <c r="S2653" s="154" t="s">
        <v>158</v>
      </c>
      <c r="T2653" s="7" t="str">
        <f>Tabela813[[#This Row],[NR]]&amp;" - "&amp;Tabela813[[#This Row],[Especificação]]</f>
        <v>9.1.1.0.0.00.0.0.00 - (-) Dedução de Impostos, Taxas e Contribuições de Melhoria</v>
      </c>
    </row>
    <row r="2654" spans="1:20" ht="60" x14ac:dyDescent="0.25">
      <c r="A2654" s="179"/>
      <c r="B2654" s="51" t="s">
        <v>1549</v>
      </c>
      <c r="C2654" s="22" t="s">
        <v>1537</v>
      </c>
      <c r="D2654" s="22" t="s">
        <v>1537</v>
      </c>
      <c r="E2654" s="22" t="s">
        <v>1537</v>
      </c>
      <c r="F2654" s="22" t="s">
        <v>1540</v>
      </c>
      <c r="G2654" s="22" t="s">
        <v>1543</v>
      </c>
      <c r="H2654" s="22" t="s">
        <v>1540</v>
      </c>
      <c r="I2654" s="22" t="s">
        <v>1540</v>
      </c>
      <c r="J2654" s="22" t="s">
        <v>1543</v>
      </c>
      <c r="K2654" s="20" t="str">
        <f>IF(Tabela813[[#This Row],[C]]&lt;&gt;"",IF(Tabela813[[#This Row],[RED]]&lt;&gt;"",(Tabela813[[#This Row],[RED]] &amp; "."),"") &amp; CONCATENATE(Tabela813[[#This Row],[C]],".",Tabela813[[#This Row],[O]],".",Tabela813[[#This Row],[E]],".",Tabela813[[#This Row],[D1]],".",Tabela813[[#This Row],[D2]],".",Tabela813[[#This Row],[D3]],".",Tabela813[[#This Row],[T]],".",Tabela813[[#This Row],[D4]]),"")</f>
        <v>9.1.1.1.0.00.0.0.00</v>
      </c>
      <c r="L2654" s="23" t="s">
        <v>1618</v>
      </c>
      <c r="M2654" s="20" t="str">
        <f t="shared" si="51"/>
        <v>S</v>
      </c>
      <c r="N2654" s="20">
        <f>IF(VALUE(Tabela813[[#This Row],[RED]]) &gt; 0,1,0) + IF(VALUE(J2654)&gt;0,8,IF(VALUE(I2654)&gt;0,7,IF(VALUE(H2654)&gt;0,6,IF(VALUE(G2654)&gt;0,5,IF(VALUE(F2654)&gt;0,4,IF(VALUE(E2654)&gt;0,3,IF(VALUE(D2654)&gt;0,2,1)))))))</f>
        <v>4</v>
      </c>
      <c r="O2654" s="22" t="s">
        <v>45</v>
      </c>
      <c r="P2654" s="1" t="s">
        <v>4257</v>
      </c>
      <c r="Q2654" s="1"/>
      <c r="R2654" s="39"/>
      <c r="S2654" s="154" t="s">
        <v>158</v>
      </c>
      <c r="T2654" s="7" t="str">
        <f>Tabela813[[#This Row],[NR]]&amp;" - "&amp;Tabela813[[#This Row],[Especificação]]</f>
        <v>9.1.1.1.0.00.0.0.00 - (-) Dedução de Impostos</v>
      </c>
    </row>
    <row r="2655" spans="1:20" x14ac:dyDescent="0.25">
      <c r="A2655" s="179"/>
      <c r="B2655" s="51" t="s">
        <v>1549</v>
      </c>
      <c r="C2655" s="22" t="s">
        <v>1537</v>
      </c>
      <c r="D2655" s="22" t="s">
        <v>1537</v>
      </c>
      <c r="E2655" s="22" t="s">
        <v>1537</v>
      </c>
      <c r="F2655" s="22" t="s">
        <v>1546</v>
      </c>
      <c r="G2655" s="22" t="s">
        <v>1543</v>
      </c>
      <c r="H2655" s="22" t="s">
        <v>1540</v>
      </c>
      <c r="I2655" s="22" t="s">
        <v>1540</v>
      </c>
      <c r="J2655" s="22" t="s">
        <v>1543</v>
      </c>
      <c r="K2655" s="20" t="str">
        <f>IF(Tabela813[[#This Row],[C]]&lt;&gt;"",IF(Tabela813[[#This Row],[RED]]&lt;&gt;"",(Tabela813[[#This Row],[RED]] &amp; "."),"") &amp; CONCATENATE(Tabela813[[#This Row],[C]],".",Tabela813[[#This Row],[O]],".",Tabela813[[#This Row],[E]],".",Tabela813[[#This Row],[D1]],".",Tabela813[[#This Row],[D2]],".",Tabela813[[#This Row],[D3]],".",Tabela813[[#This Row],[T]],".",Tabela813[[#This Row],[D4]]),"")</f>
        <v>9.1.1.1.2.00.0.0.00</v>
      </c>
      <c r="L2655" s="23" t="s">
        <v>1619</v>
      </c>
      <c r="M2655" s="20" t="str">
        <f t="shared" si="51"/>
        <v>S</v>
      </c>
      <c r="N2655" s="20">
        <f>IF(VALUE(Tabela813[[#This Row],[RED]]) &gt; 0,1,0) + IF(VALUE(J2655)&gt;0,8,IF(VALUE(I2655)&gt;0,7,IF(VALUE(H2655)&gt;0,6,IF(VALUE(G2655)&gt;0,5,IF(VALUE(F2655)&gt;0,4,IF(VALUE(E2655)&gt;0,3,IF(VALUE(D2655)&gt;0,2,1)))))))</f>
        <v>5</v>
      </c>
      <c r="O2655" s="22" t="s">
        <v>45</v>
      </c>
      <c r="P2655" s="1" t="s">
        <v>4258</v>
      </c>
      <c r="Q2655" s="1"/>
      <c r="R2655" s="39"/>
      <c r="S2655" s="154" t="s">
        <v>158</v>
      </c>
      <c r="T2655" s="7" t="str">
        <f>Tabela813[[#This Row],[NR]]&amp;" - "&amp;Tabela813[[#This Row],[Especificação]]</f>
        <v>9.1.1.1.2.00.0.0.00 - (-) Dedução de Impostos sobre o Patrimônio</v>
      </c>
    </row>
    <row r="2656" spans="1:20" ht="45" x14ac:dyDescent="0.25">
      <c r="A2656" s="179"/>
      <c r="B2656" s="51" t="s">
        <v>1549</v>
      </c>
      <c r="C2656" s="22" t="s">
        <v>1537</v>
      </c>
      <c r="D2656" s="22" t="s">
        <v>1537</v>
      </c>
      <c r="E2656" s="22" t="s">
        <v>1537</v>
      </c>
      <c r="F2656" s="22" t="s">
        <v>1546</v>
      </c>
      <c r="G2656" s="22" t="s">
        <v>1570</v>
      </c>
      <c r="H2656" s="22" t="s">
        <v>1540</v>
      </c>
      <c r="I2656" s="22" t="s">
        <v>1540</v>
      </c>
      <c r="J2656" s="22" t="s">
        <v>1543</v>
      </c>
      <c r="K2656" s="20" t="str">
        <f>IF(Tabela813[[#This Row],[C]]&lt;&gt;"",IF(Tabela813[[#This Row],[RED]]&lt;&gt;"",(Tabela813[[#This Row],[RED]] &amp; "."),"") &amp; CONCATENATE(Tabela813[[#This Row],[C]],".",Tabela813[[#This Row],[O]],".",Tabela813[[#This Row],[E]],".",Tabela813[[#This Row],[D1]],".",Tabela813[[#This Row],[D2]],".",Tabela813[[#This Row],[D3]],".",Tabela813[[#This Row],[T]],".",Tabela813[[#This Row],[D4]]),"")</f>
        <v>9.1.1.1.2.50.0.0.00</v>
      </c>
      <c r="L2656" s="23" t="s">
        <v>1620</v>
      </c>
      <c r="M2656" s="20" t="str">
        <f t="shared" si="51"/>
        <v>S</v>
      </c>
      <c r="N2656" s="20">
        <f>IF(VALUE(Tabela813[[#This Row],[RED]]) &gt; 0,1,0) + IF(VALUE(J2656)&gt;0,8,IF(VALUE(I2656)&gt;0,7,IF(VALUE(H2656)&gt;0,6,IF(VALUE(G2656)&gt;0,5,IF(VALUE(F2656)&gt;0,4,IF(VALUE(E2656)&gt;0,3,IF(VALUE(D2656)&gt;0,2,1)))))))</f>
        <v>6</v>
      </c>
      <c r="O2656" s="22" t="s">
        <v>55</v>
      </c>
      <c r="P2656" s="1" t="s">
        <v>4259</v>
      </c>
      <c r="Q2656" s="1"/>
      <c r="R2656" s="39"/>
      <c r="S2656" s="154" t="s">
        <v>158</v>
      </c>
      <c r="T2656" s="7" t="str">
        <f>Tabela813[[#This Row],[NR]]&amp;" - "&amp;Tabela813[[#This Row],[Especificação]]</f>
        <v>9.1.1.1.2.50.0.0.00 - (-) Dedução de Imposto sobre a Propriedade Predial e Territorial Urbana</v>
      </c>
    </row>
    <row r="2657" spans="1:20" ht="45" x14ac:dyDescent="0.25">
      <c r="A2657" s="179"/>
      <c r="B2657" s="51" t="s">
        <v>1549</v>
      </c>
      <c r="C2657" s="22" t="s">
        <v>1537</v>
      </c>
      <c r="D2657" s="22" t="s">
        <v>1537</v>
      </c>
      <c r="E2657" s="22" t="s">
        <v>1537</v>
      </c>
      <c r="F2657" s="22" t="s">
        <v>1546</v>
      </c>
      <c r="G2657" s="22" t="s">
        <v>1570</v>
      </c>
      <c r="H2657" s="22" t="s">
        <v>1540</v>
      </c>
      <c r="I2657" s="22" t="s">
        <v>1537</v>
      </c>
      <c r="J2657" s="22" t="s">
        <v>1543</v>
      </c>
      <c r="K2657" s="20" t="str">
        <f>IF(Tabela813[[#This Row],[C]]&lt;&gt;"",IF(Tabela813[[#This Row],[RED]]&lt;&gt;"",(Tabela813[[#This Row],[RED]] &amp; "."),"") &amp; CONCATENATE(Tabela813[[#This Row],[C]],".",Tabela813[[#This Row],[O]],".",Tabela813[[#This Row],[E]],".",Tabela813[[#This Row],[D1]],".",Tabela813[[#This Row],[D2]],".",Tabela813[[#This Row],[D3]],".",Tabela813[[#This Row],[T]],".",Tabela813[[#This Row],[D4]]),"")</f>
        <v>9.1.1.1.2.50.0.1.00</v>
      </c>
      <c r="L2657" s="23" t="s">
        <v>1621</v>
      </c>
      <c r="M2657" s="20" t="str">
        <f t="shared" si="51"/>
        <v>A</v>
      </c>
      <c r="N2657" s="20">
        <f>IF(VALUE(Tabela813[[#This Row],[RED]]) &gt; 0,1,0) + IF(VALUE(J2657)&gt;0,8,IF(VALUE(I2657)&gt;0,7,IF(VALUE(H2657)&gt;0,6,IF(VALUE(G2657)&gt;0,5,IF(VALUE(F2657)&gt;0,4,IF(VALUE(E2657)&gt;0,3,IF(VALUE(D2657)&gt;0,2,1)))))))</f>
        <v>8</v>
      </c>
      <c r="O2657" s="22" t="s">
        <v>55</v>
      </c>
      <c r="P2657" s="1" t="s">
        <v>2882</v>
      </c>
      <c r="Q2657" s="1"/>
      <c r="R2657" s="39"/>
      <c r="S2657" s="154" t="s">
        <v>158</v>
      </c>
      <c r="T2657" s="7" t="str">
        <f>Tabela813[[#This Row],[NR]]&amp;" - "&amp;Tabela813[[#This Row],[Especificação]]</f>
        <v>9.1.1.1.2.50.0.1.00 - (-) Dedução de Imposto sobre a Propriedade Predial e Territorial Urbana - Principal</v>
      </c>
    </row>
    <row r="2658" spans="1:20" ht="45" x14ac:dyDescent="0.25">
      <c r="A2658" s="179"/>
      <c r="B2658" s="51" t="s">
        <v>1549</v>
      </c>
      <c r="C2658" s="22" t="s">
        <v>1537</v>
      </c>
      <c r="D2658" s="22" t="s">
        <v>1537</v>
      </c>
      <c r="E2658" s="22" t="s">
        <v>1537</v>
      </c>
      <c r="F2658" s="22" t="s">
        <v>1546</v>
      </c>
      <c r="G2658" s="22" t="s">
        <v>1570</v>
      </c>
      <c r="H2658" s="22" t="s">
        <v>1540</v>
      </c>
      <c r="I2658" s="22" t="s">
        <v>1546</v>
      </c>
      <c r="J2658" s="22" t="s">
        <v>1543</v>
      </c>
      <c r="K2658" s="20" t="str">
        <f>IF(Tabela813[[#This Row],[C]]&lt;&gt;"",IF(Tabela813[[#This Row],[RED]]&lt;&gt;"",(Tabela813[[#This Row],[RED]] &amp; "."),"") &amp; CONCATENATE(Tabela813[[#This Row],[C]],".",Tabela813[[#This Row],[O]],".",Tabela813[[#This Row],[E]],".",Tabela813[[#This Row],[D1]],".",Tabela813[[#This Row],[D2]],".",Tabela813[[#This Row],[D3]],".",Tabela813[[#This Row],[T]],".",Tabela813[[#This Row],[D4]]),"")</f>
        <v>9.1.1.1.2.50.0.2.00</v>
      </c>
      <c r="L2658" s="23" t="s">
        <v>1622</v>
      </c>
      <c r="M2658" s="20" t="str">
        <f t="shared" si="51"/>
        <v>A</v>
      </c>
      <c r="N2658" s="20">
        <f>IF(VALUE(Tabela813[[#This Row],[RED]]) &gt; 0,1,0) + IF(VALUE(J2658)&gt;0,8,IF(VALUE(I2658)&gt;0,7,IF(VALUE(H2658)&gt;0,6,IF(VALUE(G2658)&gt;0,5,IF(VALUE(F2658)&gt;0,4,IF(VALUE(E2658)&gt;0,3,IF(VALUE(D2658)&gt;0,2,1)))))))</f>
        <v>8</v>
      </c>
      <c r="O2658" s="22" t="s">
        <v>55</v>
      </c>
      <c r="P2658" s="1" t="s">
        <v>2882</v>
      </c>
      <c r="Q2658" s="1"/>
      <c r="R2658" s="39"/>
      <c r="S2658" s="154" t="s">
        <v>158</v>
      </c>
      <c r="T2658" s="7" t="str">
        <f>Tabela813[[#This Row],[NR]]&amp;" - "&amp;Tabela813[[#This Row],[Especificação]]</f>
        <v>9.1.1.1.2.50.0.2.00 - (-) Dedução de Imposto sobre a Propriedade Predial e Territorial Urbana - Multas e Juros de Mora</v>
      </c>
    </row>
    <row r="2659" spans="1:20" ht="45" x14ac:dyDescent="0.25">
      <c r="A2659" s="179"/>
      <c r="B2659" s="51" t="s">
        <v>1549</v>
      </c>
      <c r="C2659" s="22" t="s">
        <v>1537</v>
      </c>
      <c r="D2659" s="22" t="s">
        <v>1537</v>
      </c>
      <c r="E2659" s="22" t="s">
        <v>1537</v>
      </c>
      <c r="F2659" s="22" t="s">
        <v>1546</v>
      </c>
      <c r="G2659" s="22" t="s">
        <v>1570</v>
      </c>
      <c r="H2659" s="22" t="s">
        <v>1540</v>
      </c>
      <c r="I2659" s="22" t="s">
        <v>1538</v>
      </c>
      <c r="J2659" s="22" t="s">
        <v>1543</v>
      </c>
      <c r="K2659" s="20" t="str">
        <f>IF(Tabela813[[#This Row],[C]]&lt;&gt;"",IF(Tabela813[[#This Row],[RED]]&lt;&gt;"",(Tabela813[[#This Row],[RED]] &amp; "."),"") &amp; CONCATENATE(Tabela813[[#This Row],[C]],".",Tabela813[[#This Row],[O]],".",Tabela813[[#This Row],[E]],".",Tabela813[[#This Row],[D1]],".",Tabela813[[#This Row],[D2]],".",Tabela813[[#This Row],[D3]],".",Tabela813[[#This Row],[T]],".",Tabela813[[#This Row],[D4]]),"")</f>
        <v>9.1.1.1.2.50.0.3.00</v>
      </c>
      <c r="L2659" s="23" t="s">
        <v>1623</v>
      </c>
      <c r="M2659" s="20" t="str">
        <f t="shared" si="51"/>
        <v>A</v>
      </c>
      <c r="N2659" s="20">
        <f>IF(VALUE(Tabela813[[#This Row],[RED]]) &gt; 0,1,0) + IF(VALUE(J2659)&gt;0,8,IF(VALUE(I2659)&gt;0,7,IF(VALUE(H2659)&gt;0,6,IF(VALUE(G2659)&gt;0,5,IF(VALUE(F2659)&gt;0,4,IF(VALUE(E2659)&gt;0,3,IF(VALUE(D2659)&gt;0,2,1)))))))</f>
        <v>8</v>
      </c>
      <c r="O2659" s="22" t="s">
        <v>55</v>
      </c>
      <c r="P2659" s="1" t="s">
        <v>2882</v>
      </c>
      <c r="Q2659" s="1"/>
      <c r="R2659" s="39"/>
      <c r="S2659" s="154" t="s">
        <v>158</v>
      </c>
      <c r="T2659" s="7" t="str">
        <f>Tabela813[[#This Row],[NR]]&amp;" - "&amp;Tabela813[[#This Row],[Especificação]]</f>
        <v>9.1.1.1.2.50.0.3.00 - (-) Dedução de Imposto sobre a Propriedade Predial e Territorial Urbana - Dívida Ativa</v>
      </c>
    </row>
    <row r="2660" spans="1:20" ht="45" x14ac:dyDescent="0.25">
      <c r="A2660" s="179"/>
      <c r="B2660" s="51" t="s">
        <v>1549</v>
      </c>
      <c r="C2660" s="22" t="s">
        <v>1537</v>
      </c>
      <c r="D2660" s="22" t="s">
        <v>1537</v>
      </c>
      <c r="E2660" s="22" t="s">
        <v>1537</v>
      </c>
      <c r="F2660" s="22" t="s">
        <v>1546</v>
      </c>
      <c r="G2660" s="22" t="s">
        <v>1570</v>
      </c>
      <c r="H2660" s="22" t="s">
        <v>1540</v>
      </c>
      <c r="I2660" s="22" t="s">
        <v>1547</v>
      </c>
      <c r="J2660" s="22" t="s">
        <v>1543</v>
      </c>
      <c r="K2660" s="20" t="str">
        <f>IF(Tabela813[[#This Row],[C]]&lt;&gt;"",IF(Tabela813[[#This Row],[RED]]&lt;&gt;"",(Tabela813[[#This Row],[RED]] &amp; "."),"") &amp; CONCATENATE(Tabela813[[#This Row],[C]],".",Tabela813[[#This Row],[O]],".",Tabela813[[#This Row],[E]],".",Tabela813[[#This Row],[D1]],".",Tabela813[[#This Row],[D2]],".",Tabela813[[#This Row],[D3]],".",Tabela813[[#This Row],[T]],".",Tabela813[[#This Row],[D4]]),"")</f>
        <v>9.1.1.1.2.50.0.4.00</v>
      </c>
      <c r="L2660" s="23" t="s">
        <v>1624</v>
      </c>
      <c r="M2660" s="20" t="str">
        <f t="shared" si="51"/>
        <v>A</v>
      </c>
      <c r="N2660" s="20">
        <f>IF(VALUE(Tabela813[[#This Row],[RED]]) &gt; 0,1,0) + IF(VALUE(J2660)&gt;0,8,IF(VALUE(I2660)&gt;0,7,IF(VALUE(H2660)&gt;0,6,IF(VALUE(G2660)&gt;0,5,IF(VALUE(F2660)&gt;0,4,IF(VALUE(E2660)&gt;0,3,IF(VALUE(D2660)&gt;0,2,1)))))))</f>
        <v>8</v>
      </c>
      <c r="O2660" s="22" t="s">
        <v>55</v>
      </c>
      <c r="P2660" s="1" t="s">
        <v>2882</v>
      </c>
      <c r="Q2660" s="1"/>
      <c r="R2660" s="39"/>
      <c r="S2660" s="154" t="s">
        <v>158</v>
      </c>
      <c r="T2660" s="7" t="str">
        <f>Tabela813[[#This Row],[NR]]&amp;" - "&amp;Tabela813[[#This Row],[Especificação]]</f>
        <v>9.1.1.1.2.50.0.4.00 - (-) Dedução de Imposto sobre a Propriedade Predial e Territorial Urbana - Dívida Ativa - Multas e Juros de Mora da Dívida Ativa</v>
      </c>
    </row>
    <row r="2661" spans="1:20" ht="45" x14ac:dyDescent="0.25">
      <c r="A2661" s="179"/>
      <c r="B2661" s="51" t="s">
        <v>1549</v>
      </c>
      <c r="C2661" s="22" t="s">
        <v>1537</v>
      </c>
      <c r="D2661" s="22" t="s">
        <v>1537</v>
      </c>
      <c r="E2661" s="22" t="s">
        <v>1537</v>
      </c>
      <c r="F2661" s="22" t="s">
        <v>1546</v>
      </c>
      <c r="G2661" s="22" t="s">
        <v>1570</v>
      </c>
      <c r="H2661" s="22" t="s">
        <v>1540</v>
      </c>
      <c r="I2661" s="22" t="s">
        <v>1548</v>
      </c>
      <c r="J2661" s="22" t="s">
        <v>1543</v>
      </c>
      <c r="K2661" s="20" t="str">
        <f>IF(Tabela813[[#This Row],[C]]&lt;&gt;"",IF(Tabela813[[#This Row],[RED]]&lt;&gt;"",(Tabela813[[#This Row],[RED]] &amp; "."),"") &amp; CONCATENATE(Tabela813[[#This Row],[C]],".",Tabela813[[#This Row],[O]],".",Tabela813[[#This Row],[E]],".",Tabela813[[#This Row],[D1]],".",Tabela813[[#This Row],[D2]],".",Tabela813[[#This Row],[D3]],".",Tabela813[[#This Row],[T]],".",Tabela813[[#This Row],[D4]]),"")</f>
        <v>9.1.1.1.2.50.0.5.00</v>
      </c>
      <c r="L2661" s="23" t="s">
        <v>1625</v>
      </c>
      <c r="M2661" s="20" t="str">
        <f t="shared" si="51"/>
        <v>A</v>
      </c>
      <c r="N2661" s="20">
        <f>IF(VALUE(Tabela813[[#This Row],[RED]]) &gt; 0,1,0) + IF(VALUE(J2661)&gt;0,8,IF(VALUE(I2661)&gt;0,7,IF(VALUE(H2661)&gt;0,6,IF(VALUE(G2661)&gt;0,5,IF(VALUE(F2661)&gt;0,4,IF(VALUE(E2661)&gt;0,3,IF(VALUE(D2661)&gt;0,2,1)))))))</f>
        <v>8</v>
      </c>
      <c r="O2661" s="22" t="s">
        <v>55</v>
      </c>
      <c r="P2661" s="1" t="s">
        <v>2882</v>
      </c>
      <c r="Q2661" s="1"/>
      <c r="R2661" s="39"/>
      <c r="S2661" s="154" t="s">
        <v>158</v>
      </c>
      <c r="T2661" s="7" t="str">
        <f>Tabela813[[#This Row],[NR]]&amp;" - "&amp;Tabela813[[#This Row],[Especificação]]</f>
        <v>9.1.1.1.2.50.0.5.00 - (-) Dedução de Imposto sobre a Propriedade Predial e Territorial Urbana - Multas</v>
      </c>
    </row>
    <row r="2662" spans="1:20" ht="45" x14ac:dyDescent="0.25">
      <c r="A2662" s="179"/>
      <c r="B2662" s="51" t="s">
        <v>1549</v>
      </c>
      <c r="C2662" s="22" t="s">
        <v>1537</v>
      </c>
      <c r="D2662" s="22" t="s">
        <v>1537</v>
      </c>
      <c r="E2662" s="22" t="s">
        <v>1537</v>
      </c>
      <c r="F2662" s="22" t="s">
        <v>1546</v>
      </c>
      <c r="G2662" s="22" t="s">
        <v>1570</v>
      </c>
      <c r="H2662" s="22" t="s">
        <v>1540</v>
      </c>
      <c r="I2662" s="22" t="s">
        <v>1542</v>
      </c>
      <c r="J2662" s="22" t="s">
        <v>1543</v>
      </c>
      <c r="K2662" s="20" t="str">
        <f>IF(Tabela813[[#This Row],[C]]&lt;&gt;"",IF(Tabela813[[#This Row],[RED]]&lt;&gt;"",(Tabela813[[#This Row],[RED]] &amp; "."),"") &amp; CONCATENATE(Tabela813[[#This Row],[C]],".",Tabela813[[#This Row],[O]],".",Tabela813[[#This Row],[E]],".",Tabela813[[#This Row],[D1]],".",Tabela813[[#This Row],[D2]],".",Tabela813[[#This Row],[D3]],".",Tabela813[[#This Row],[T]],".",Tabela813[[#This Row],[D4]]),"")</f>
        <v>9.1.1.1.2.50.0.6.00</v>
      </c>
      <c r="L2662" s="23" t="s">
        <v>1626</v>
      </c>
      <c r="M2662" s="20" t="str">
        <f t="shared" si="51"/>
        <v>A</v>
      </c>
      <c r="N2662" s="20">
        <f>IF(VALUE(Tabela813[[#This Row],[RED]]) &gt; 0,1,0) + IF(VALUE(J2662)&gt;0,8,IF(VALUE(I2662)&gt;0,7,IF(VALUE(H2662)&gt;0,6,IF(VALUE(G2662)&gt;0,5,IF(VALUE(F2662)&gt;0,4,IF(VALUE(E2662)&gt;0,3,IF(VALUE(D2662)&gt;0,2,1)))))))</f>
        <v>8</v>
      </c>
      <c r="O2662" s="22" t="s">
        <v>55</v>
      </c>
      <c r="P2662" s="1" t="s">
        <v>2882</v>
      </c>
      <c r="Q2662" s="1"/>
      <c r="R2662" s="39"/>
      <c r="S2662" s="154" t="s">
        <v>158</v>
      </c>
      <c r="T2662" s="7" t="str">
        <f>Tabela813[[#This Row],[NR]]&amp;" - "&amp;Tabela813[[#This Row],[Especificação]]</f>
        <v>9.1.1.1.2.50.0.6.00 - (-) Dedução de Imposto sobre a Propriedade Predial e Territorial Urbana - Juros de Mora</v>
      </c>
    </row>
    <row r="2663" spans="1:20" ht="45" x14ac:dyDescent="0.25">
      <c r="A2663" s="179"/>
      <c r="B2663" s="51" t="s">
        <v>1549</v>
      </c>
      <c r="C2663" s="22" t="s">
        <v>1537</v>
      </c>
      <c r="D2663" s="22" t="s">
        <v>1537</v>
      </c>
      <c r="E2663" s="22" t="s">
        <v>1537</v>
      </c>
      <c r="F2663" s="22" t="s">
        <v>1546</v>
      </c>
      <c r="G2663" s="22" t="s">
        <v>1570</v>
      </c>
      <c r="H2663" s="22" t="s">
        <v>1540</v>
      </c>
      <c r="I2663" s="22" t="s">
        <v>1544</v>
      </c>
      <c r="J2663" s="22" t="s">
        <v>1543</v>
      </c>
      <c r="K2663" s="20" t="str">
        <f>IF(Tabela813[[#This Row],[C]]&lt;&gt;"",IF(Tabela813[[#This Row],[RED]]&lt;&gt;"",(Tabela813[[#This Row],[RED]] &amp; "."),"") &amp; CONCATENATE(Tabela813[[#This Row],[C]],".",Tabela813[[#This Row],[O]],".",Tabela813[[#This Row],[E]],".",Tabela813[[#This Row],[D1]],".",Tabela813[[#This Row],[D2]],".",Tabela813[[#This Row],[D3]],".",Tabela813[[#This Row],[T]],".",Tabela813[[#This Row],[D4]]),"")</f>
        <v>9.1.1.1.2.50.0.7.00</v>
      </c>
      <c r="L2663" s="23" t="s">
        <v>1627</v>
      </c>
      <c r="M2663" s="20" t="str">
        <f t="shared" si="51"/>
        <v>A</v>
      </c>
      <c r="N2663" s="20">
        <f>IF(VALUE(Tabela813[[#This Row],[RED]]) &gt; 0,1,0) + IF(VALUE(J2663)&gt;0,8,IF(VALUE(I2663)&gt;0,7,IF(VALUE(H2663)&gt;0,6,IF(VALUE(G2663)&gt;0,5,IF(VALUE(F2663)&gt;0,4,IF(VALUE(E2663)&gt;0,3,IF(VALUE(D2663)&gt;0,2,1)))))))</f>
        <v>8</v>
      </c>
      <c r="O2663" s="22" t="s">
        <v>55</v>
      </c>
      <c r="P2663" s="1" t="s">
        <v>2882</v>
      </c>
      <c r="Q2663" s="1"/>
      <c r="R2663" s="39"/>
      <c r="S2663" s="154" t="s">
        <v>158</v>
      </c>
      <c r="T2663" s="7" t="str">
        <f>Tabela813[[#This Row],[NR]]&amp;" - "&amp;Tabela813[[#This Row],[Especificação]]</f>
        <v>9.1.1.1.2.50.0.7.00 - (-) Dedução de Imposto sobre a Propriedade Predial e Territorial Urbana - Dívida Ativa - Multas da Dívida Ativa</v>
      </c>
    </row>
    <row r="2664" spans="1:20" ht="45" x14ac:dyDescent="0.25">
      <c r="A2664" s="179"/>
      <c r="B2664" s="51" t="s">
        <v>1549</v>
      </c>
      <c r="C2664" s="22" t="s">
        <v>1537</v>
      </c>
      <c r="D2664" s="22" t="s">
        <v>1537</v>
      </c>
      <c r="E2664" s="22" t="s">
        <v>1537</v>
      </c>
      <c r="F2664" s="22" t="s">
        <v>1546</v>
      </c>
      <c r="G2664" s="22" t="s">
        <v>1570</v>
      </c>
      <c r="H2664" s="22" t="s">
        <v>1540</v>
      </c>
      <c r="I2664" s="22" t="s">
        <v>1545</v>
      </c>
      <c r="J2664" s="22" t="s">
        <v>1543</v>
      </c>
      <c r="K2664" s="20" t="str">
        <f>IF(Tabela813[[#This Row],[C]]&lt;&gt;"",IF(Tabela813[[#This Row],[RED]]&lt;&gt;"",(Tabela813[[#This Row],[RED]] &amp; "."),"") &amp; CONCATENATE(Tabela813[[#This Row],[C]],".",Tabela813[[#This Row],[O]],".",Tabela813[[#This Row],[E]],".",Tabela813[[#This Row],[D1]],".",Tabela813[[#This Row],[D2]],".",Tabela813[[#This Row],[D3]],".",Tabela813[[#This Row],[T]],".",Tabela813[[#This Row],[D4]]),"")</f>
        <v>9.1.1.1.2.50.0.8.00</v>
      </c>
      <c r="L2664" s="23" t="s">
        <v>1628</v>
      </c>
      <c r="M2664" s="20" t="str">
        <f t="shared" si="51"/>
        <v>A</v>
      </c>
      <c r="N2664" s="20">
        <f>IF(VALUE(Tabela813[[#This Row],[RED]]) &gt; 0,1,0) + IF(VALUE(J2664)&gt;0,8,IF(VALUE(I2664)&gt;0,7,IF(VALUE(H2664)&gt;0,6,IF(VALUE(G2664)&gt;0,5,IF(VALUE(F2664)&gt;0,4,IF(VALUE(E2664)&gt;0,3,IF(VALUE(D2664)&gt;0,2,1)))))))</f>
        <v>8</v>
      </c>
      <c r="O2664" s="22" t="s">
        <v>55</v>
      </c>
      <c r="P2664" s="1" t="s">
        <v>2882</v>
      </c>
      <c r="Q2664" s="1"/>
      <c r="R2664" s="39"/>
      <c r="S2664" s="154" t="s">
        <v>158</v>
      </c>
      <c r="T2664" s="7" t="str">
        <f>Tabela813[[#This Row],[NR]]&amp;" - "&amp;Tabela813[[#This Row],[Especificação]]</f>
        <v>9.1.1.1.2.50.0.8.00 - (-) Dedução de Imposto sobre a Propriedade Predial e Territorial Urbana - Juros de Mora da Dívida Ativa</v>
      </c>
    </row>
    <row r="2665" spans="1:20" ht="60" x14ac:dyDescent="0.25">
      <c r="A2665" s="179"/>
      <c r="B2665" s="51" t="s">
        <v>1549</v>
      </c>
      <c r="C2665" s="22" t="s">
        <v>1537</v>
      </c>
      <c r="D2665" s="22" t="s">
        <v>1537</v>
      </c>
      <c r="E2665" s="22" t="s">
        <v>1537</v>
      </c>
      <c r="F2665" s="22" t="s">
        <v>1546</v>
      </c>
      <c r="G2665" s="22" t="s">
        <v>1574</v>
      </c>
      <c r="H2665" s="22" t="s">
        <v>1540</v>
      </c>
      <c r="I2665" s="22" t="s">
        <v>1540</v>
      </c>
      <c r="J2665" s="22" t="s">
        <v>1543</v>
      </c>
      <c r="K2665" s="20" t="str">
        <f>IF(Tabela813[[#This Row],[C]]&lt;&gt;"",IF(Tabela813[[#This Row],[RED]]&lt;&gt;"",(Tabela813[[#This Row],[RED]] &amp; "."),"") &amp; CONCATENATE(Tabela813[[#This Row],[C]],".",Tabela813[[#This Row],[O]],".",Tabela813[[#This Row],[E]],".",Tabela813[[#This Row],[D1]],".",Tabela813[[#This Row],[D2]],".",Tabela813[[#This Row],[D3]],".",Tabela813[[#This Row],[T]],".",Tabela813[[#This Row],[D4]]),"")</f>
        <v>9.1.1.1.2.53.0.0.00</v>
      </c>
      <c r="L2665" s="23" t="s">
        <v>1629</v>
      </c>
      <c r="M2665" s="20" t="str">
        <f t="shared" si="51"/>
        <v>S</v>
      </c>
      <c r="N2665" s="20">
        <f>IF(VALUE(Tabela813[[#This Row],[RED]]) &gt; 0,1,0) + IF(VALUE(J2665)&gt;0,8,IF(VALUE(I2665)&gt;0,7,IF(VALUE(H2665)&gt;0,6,IF(VALUE(G2665)&gt;0,5,IF(VALUE(F2665)&gt;0,4,IF(VALUE(E2665)&gt;0,3,IF(VALUE(D2665)&gt;0,2,1)))))))</f>
        <v>6</v>
      </c>
      <c r="O2665" s="22" t="s">
        <v>55</v>
      </c>
      <c r="P2665" s="1" t="s">
        <v>4260</v>
      </c>
      <c r="Q2665" s="1"/>
      <c r="R2665" s="39"/>
      <c r="S2665" s="154" t="s">
        <v>158</v>
      </c>
      <c r="T2665" s="7" t="str">
        <f>Tabela813[[#This Row],[NR]]&amp;" - "&amp;Tabela813[[#This Row],[Especificação]]</f>
        <v>9.1.1.1.2.53.0.0.00 - (-) Dedução de Impostos sobre Transmissão "Inter Vivos" de Bens Imóveis e de Direitos Reais sobre Imóveis</v>
      </c>
    </row>
    <row r="2666" spans="1:20" ht="60" x14ac:dyDescent="0.25">
      <c r="A2666" s="179"/>
      <c r="B2666" s="51" t="s">
        <v>1549</v>
      </c>
      <c r="C2666" s="22" t="s">
        <v>1537</v>
      </c>
      <c r="D2666" s="22" t="s">
        <v>1537</v>
      </c>
      <c r="E2666" s="22" t="s">
        <v>1537</v>
      </c>
      <c r="F2666" s="22" t="s">
        <v>1546</v>
      </c>
      <c r="G2666" s="22" t="s">
        <v>1574</v>
      </c>
      <c r="H2666" s="22" t="s">
        <v>1540</v>
      </c>
      <c r="I2666" s="22" t="s">
        <v>1537</v>
      </c>
      <c r="J2666" s="22" t="s">
        <v>1543</v>
      </c>
      <c r="K2666" s="20" t="str">
        <f>IF(Tabela813[[#This Row],[C]]&lt;&gt;"",IF(Tabela813[[#This Row],[RED]]&lt;&gt;"",(Tabela813[[#This Row],[RED]] &amp; "."),"") &amp; CONCATENATE(Tabela813[[#This Row],[C]],".",Tabela813[[#This Row],[O]],".",Tabela813[[#This Row],[E]],".",Tabela813[[#This Row],[D1]],".",Tabela813[[#This Row],[D2]],".",Tabela813[[#This Row],[D3]],".",Tabela813[[#This Row],[T]],".",Tabela813[[#This Row],[D4]]),"")</f>
        <v>9.1.1.1.2.53.0.1.00</v>
      </c>
      <c r="L2666" s="23" t="s">
        <v>1630</v>
      </c>
      <c r="M2666" s="20" t="str">
        <f t="shared" si="51"/>
        <v>A</v>
      </c>
      <c r="N2666" s="20">
        <f>IF(VALUE(Tabela813[[#This Row],[RED]]) &gt; 0,1,0) + IF(VALUE(J2666)&gt;0,8,IF(VALUE(I2666)&gt;0,7,IF(VALUE(H2666)&gt;0,6,IF(VALUE(G2666)&gt;0,5,IF(VALUE(F2666)&gt;0,4,IF(VALUE(E2666)&gt;0,3,IF(VALUE(D2666)&gt;0,2,1)))))))</f>
        <v>8</v>
      </c>
      <c r="O2666" s="22" t="s">
        <v>55</v>
      </c>
      <c r="P2666" s="1" t="s">
        <v>2883</v>
      </c>
      <c r="Q2666" s="1"/>
      <c r="R2666" s="39"/>
      <c r="S2666" s="154" t="s">
        <v>158</v>
      </c>
      <c r="T2666" s="7" t="str">
        <f>Tabela813[[#This Row],[NR]]&amp;" - "&amp;Tabela813[[#This Row],[Especificação]]</f>
        <v>9.1.1.1.2.53.0.1.00 - (-) Dedução de Impostos sobre Transmissão "Inter Vivos" de Bens Imóveis e de Direitos Reais sobre Imóveis - Principal</v>
      </c>
    </row>
    <row r="2667" spans="1:20" ht="60" x14ac:dyDescent="0.25">
      <c r="A2667" s="179"/>
      <c r="B2667" s="51" t="s">
        <v>1549</v>
      </c>
      <c r="C2667" s="22" t="s">
        <v>1537</v>
      </c>
      <c r="D2667" s="22" t="s">
        <v>1537</v>
      </c>
      <c r="E2667" s="22" t="s">
        <v>1537</v>
      </c>
      <c r="F2667" s="22" t="s">
        <v>1546</v>
      </c>
      <c r="G2667" s="22" t="s">
        <v>1574</v>
      </c>
      <c r="H2667" s="22" t="s">
        <v>1540</v>
      </c>
      <c r="I2667" s="22" t="s">
        <v>1546</v>
      </c>
      <c r="J2667" s="22" t="s">
        <v>1543</v>
      </c>
      <c r="K2667" s="20" t="str">
        <f>IF(Tabela813[[#This Row],[C]]&lt;&gt;"",IF(Tabela813[[#This Row],[RED]]&lt;&gt;"",(Tabela813[[#This Row],[RED]] &amp; "."),"") &amp; CONCATENATE(Tabela813[[#This Row],[C]],".",Tabela813[[#This Row],[O]],".",Tabela813[[#This Row],[E]],".",Tabela813[[#This Row],[D1]],".",Tabela813[[#This Row],[D2]],".",Tabela813[[#This Row],[D3]],".",Tabela813[[#This Row],[T]],".",Tabela813[[#This Row],[D4]]),"")</f>
        <v>9.1.1.1.2.53.0.2.00</v>
      </c>
      <c r="L2667" s="23" t="s">
        <v>1631</v>
      </c>
      <c r="M2667" s="20" t="str">
        <f t="shared" si="51"/>
        <v>A</v>
      </c>
      <c r="N2667" s="20">
        <f>IF(VALUE(Tabela813[[#This Row],[RED]]) &gt; 0,1,0) + IF(VALUE(J2667)&gt;0,8,IF(VALUE(I2667)&gt;0,7,IF(VALUE(H2667)&gt;0,6,IF(VALUE(G2667)&gt;0,5,IF(VALUE(F2667)&gt;0,4,IF(VALUE(E2667)&gt;0,3,IF(VALUE(D2667)&gt;0,2,1)))))))</f>
        <v>8</v>
      </c>
      <c r="O2667" s="22" t="s">
        <v>55</v>
      </c>
      <c r="P2667" s="1" t="s">
        <v>2883</v>
      </c>
      <c r="Q2667" s="1"/>
      <c r="R2667" s="39"/>
      <c r="S2667" s="154" t="s">
        <v>158</v>
      </c>
      <c r="T2667" s="7" t="str">
        <f>Tabela813[[#This Row],[NR]]&amp;" - "&amp;Tabela813[[#This Row],[Especificação]]</f>
        <v>9.1.1.1.2.53.0.2.00 - (-) Dedução de Impostos sobre Transmissão "Inter Vivos" de Bens Imóveis e de Direitos Reais sobre Imóveis - Multas e Juros de Mora</v>
      </c>
    </row>
    <row r="2668" spans="1:20" ht="60" x14ac:dyDescent="0.25">
      <c r="A2668" s="179"/>
      <c r="B2668" s="51" t="s">
        <v>1549</v>
      </c>
      <c r="C2668" s="22" t="s">
        <v>1537</v>
      </c>
      <c r="D2668" s="22" t="s">
        <v>1537</v>
      </c>
      <c r="E2668" s="22" t="s">
        <v>1537</v>
      </c>
      <c r="F2668" s="22" t="s">
        <v>1546</v>
      </c>
      <c r="G2668" s="22" t="s">
        <v>1574</v>
      </c>
      <c r="H2668" s="22" t="s">
        <v>1540</v>
      </c>
      <c r="I2668" s="22" t="s">
        <v>1538</v>
      </c>
      <c r="J2668" s="22" t="s">
        <v>1543</v>
      </c>
      <c r="K2668" s="20" t="str">
        <f>IF(Tabela813[[#This Row],[C]]&lt;&gt;"",IF(Tabela813[[#This Row],[RED]]&lt;&gt;"",(Tabela813[[#This Row],[RED]] &amp; "."),"") &amp; CONCATENATE(Tabela813[[#This Row],[C]],".",Tabela813[[#This Row],[O]],".",Tabela813[[#This Row],[E]],".",Tabela813[[#This Row],[D1]],".",Tabela813[[#This Row],[D2]],".",Tabela813[[#This Row],[D3]],".",Tabela813[[#This Row],[T]],".",Tabela813[[#This Row],[D4]]),"")</f>
        <v>9.1.1.1.2.53.0.3.00</v>
      </c>
      <c r="L2668" s="23" t="s">
        <v>1632</v>
      </c>
      <c r="M2668" s="20" t="str">
        <f t="shared" si="51"/>
        <v>A</v>
      </c>
      <c r="N2668" s="20">
        <f>IF(VALUE(Tabela813[[#This Row],[RED]]) &gt; 0,1,0) + IF(VALUE(J2668)&gt;0,8,IF(VALUE(I2668)&gt;0,7,IF(VALUE(H2668)&gt;0,6,IF(VALUE(G2668)&gt;0,5,IF(VALUE(F2668)&gt;0,4,IF(VALUE(E2668)&gt;0,3,IF(VALUE(D2668)&gt;0,2,1)))))))</f>
        <v>8</v>
      </c>
      <c r="O2668" s="22" t="s">
        <v>55</v>
      </c>
      <c r="P2668" s="1" t="s">
        <v>2883</v>
      </c>
      <c r="Q2668" s="1"/>
      <c r="R2668" s="39"/>
      <c r="S2668" s="154" t="s">
        <v>158</v>
      </c>
      <c r="T2668" s="7" t="str">
        <f>Tabela813[[#This Row],[NR]]&amp;" - "&amp;Tabela813[[#This Row],[Especificação]]</f>
        <v>9.1.1.1.2.53.0.3.00 - (-) Dedução de Impostos sobre Transmissão "Inter Vivos" de Bens Imóveis e de Direitos Reais sobre Imóveis - Dívida Ativa</v>
      </c>
    </row>
    <row r="2669" spans="1:20" ht="60" x14ac:dyDescent="0.25">
      <c r="A2669" s="179"/>
      <c r="B2669" s="51" t="s">
        <v>1549</v>
      </c>
      <c r="C2669" s="22" t="s">
        <v>1537</v>
      </c>
      <c r="D2669" s="22" t="s">
        <v>1537</v>
      </c>
      <c r="E2669" s="22" t="s">
        <v>1537</v>
      </c>
      <c r="F2669" s="22" t="s">
        <v>1546</v>
      </c>
      <c r="G2669" s="22" t="s">
        <v>1574</v>
      </c>
      <c r="H2669" s="22" t="s">
        <v>1540</v>
      </c>
      <c r="I2669" s="22" t="s">
        <v>1547</v>
      </c>
      <c r="J2669" s="22" t="s">
        <v>1543</v>
      </c>
      <c r="K2669" s="20" t="str">
        <f>IF(Tabela813[[#This Row],[C]]&lt;&gt;"",IF(Tabela813[[#This Row],[RED]]&lt;&gt;"",(Tabela813[[#This Row],[RED]] &amp; "."),"") &amp; CONCATENATE(Tabela813[[#This Row],[C]],".",Tabela813[[#This Row],[O]],".",Tabela813[[#This Row],[E]],".",Tabela813[[#This Row],[D1]],".",Tabela813[[#This Row],[D2]],".",Tabela813[[#This Row],[D3]],".",Tabela813[[#This Row],[T]],".",Tabela813[[#This Row],[D4]]),"")</f>
        <v>9.1.1.1.2.53.0.4.00</v>
      </c>
      <c r="L2669" s="23" t="s">
        <v>1633</v>
      </c>
      <c r="M2669" s="20" t="str">
        <f t="shared" si="51"/>
        <v>A</v>
      </c>
      <c r="N2669" s="20">
        <f>IF(VALUE(Tabela813[[#This Row],[RED]]) &gt; 0,1,0) + IF(VALUE(J2669)&gt;0,8,IF(VALUE(I2669)&gt;0,7,IF(VALUE(H2669)&gt;0,6,IF(VALUE(G2669)&gt;0,5,IF(VALUE(F2669)&gt;0,4,IF(VALUE(E2669)&gt;0,3,IF(VALUE(D2669)&gt;0,2,1)))))))</f>
        <v>8</v>
      </c>
      <c r="O2669" s="22" t="s">
        <v>55</v>
      </c>
      <c r="P2669" s="1" t="s">
        <v>2883</v>
      </c>
      <c r="Q2669" s="1"/>
      <c r="R2669" s="39"/>
      <c r="S2669" s="154" t="s">
        <v>158</v>
      </c>
      <c r="T2669" s="7" t="str">
        <f>Tabela813[[#This Row],[NR]]&amp;" - "&amp;Tabela813[[#This Row],[Especificação]]</f>
        <v>9.1.1.1.2.53.0.4.00 - (-) Dedução de Impostos sobre Transmissão "Inter Vivos" de Bens Imóveis e de Direitos Reais sobre Imóveis - Dívida Ativa - Multas e Juros de Mora da Dívida Ativa</v>
      </c>
    </row>
    <row r="2670" spans="1:20" ht="60" x14ac:dyDescent="0.25">
      <c r="A2670" s="179"/>
      <c r="B2670" s="51" t="s">
        <v>1549</v>
      </c>
      <c r="C2670" s="22" t="s">
        <v>1537</v>
      </c>
      <c r="D2670" s="22" t="s">
        <v>1537</v>
      </c>
      <c r="E2670" s="22" t="s">
        <v>1537</v>
      </c>
      <c r="F2670" s="22" t="s">
        <v>1546</v>
      </c>
      <c r="G2670" s="22" t="s">
        <v>1574</v>
      </c>
      <c r="H2670" s="22" t="s">
        <v>1540</v>
      </c>
      <c r="I2670" s="22" t="s">
        <v>1548</v>
      </c>
      <c r="J2670" s="22" t="s">
        <v>1543</v>
      </c>
      <c r="K2670" s="20" t="str">
        <f>IF(Tabela813[[#This Row],[C]]&lt;&gt;"",IF(Tabela813[[#This Row],[RED]]&lt;&gt;"",(Tabela813[[#This Row],[RED]] &amp; "."),"") &amp; CONCATENATE(Tabela813[[#This Row],[C]],".",Tabela813[[#This Row],[O]],".",Tabela813[[#This Row],[E]],".",Tabela813[[#This Row],[D1]],".",Tabela813[[#This Row],[D2]],".",Tabela813[[#This Row],[D3]],".",Tabela813[[#This Row],[T]],".",Tabela813[[#This Row],[D4]]),"")</f>
        <v>9.1.1.1.2.53.0.5.00</v>
      </c>
      <c r="L2670" s="23" t="s">
        <v>1634</v>
      </c>
      <c r="M2670" s="20" t="str">
        <f t="shared" si="51"/>
        <v>A</v>
      </c>
      <c r="N2670" s="20">
        <f>IF(VALUE(Tabela813[[#This Row],[RED]]) &gt; 0,1,0) + IF(VALUE(J2670)&gt;0,8,IF(VALUE(I2670)&gt;0,7,IF(VALUE(H2670)&gt;0,6,IF(VALUE(G2670)&gt;0,5,IF(VALUE(F2670)&gt;0,4,IF(VALUE(E2670)&gt;0,3,IF(VALUE(D2670)&gt;0,2,1)))))))</f>
        <v>8</v>
      </c>
      <c r="O2670" s="22" t="s">
        <v>55</v>
      </c>
      <c r="P2670" s="1" t="s">
        <v>2883</v>
      </c>
      <c r="Q2670" s="1"/>
      <c r="R2670" s="39"/>
      <c r="S2670" s="154" t="s">
        <v>158</v>
      </c>
      <c r="T2670" s="7" t="str">
        <f>Tabela813[[#This Row],[NR]]&amp;" - "&amp;Tabela813[[#This Row],[Especificação]]</f>
        <v>9.1.1.1.2.53.0.5.00 - (-) Dedução de Impostos sobre Transmissão "Inter Vivos" de Bens Imóveis e de Direitos Reais sobre Imóveis - Multas</v>
      </c>
    </row>
    <row r="2671" spans="1:20" ht="60" x14ac:dyDescent="0.25">
      <c r="A2671" s="179"/>
      <c r="B2671" s="51" t="s">
        <v>1549</v>
      </c>
      <c r="C2671" s="22" t="s">
        <v>1537</v>
      </c>
      <c r="D2671" s="22" t="s">
        <v>1537</v>
      </c>
      <c r="E2671" s="22" t="s">
        <v>1537</v>
      </c>
      <c r="F2671" s="22" t="s">
        <v>1546</v>
      </c>
      <c r="G2671" s="22" t="s">
        <v>1574</v>
      </c>
      <c r="H2671" s="22" t="s">
        <v>1540</v>
      </c>
      <c r="I2671" s="22" t="s">
        <v>1542</v>
      </c>
      <c r="J2671" s="22" t="s">
        <v>1543</v>
      </c>
      <c r="K2671" s="20" t="str">
        <f>IF(Tabela813[[#This Row],[C]]&lt;&gt;"",IF(Tabela813[[#This Row],[RED]]&lt;&gt;"",(Tabela813[[#This Row],[RED]] &amp; "."),"") &amp; CONCATENATE(Tabela813[[#This Row],[C]],".",Tabela813[[#This Row],[O]],".",Tabela813[[#This Row],[E]],".",Tabela813[[#This Row],[D1]],".",Tabela813[[#This Row],[D2]],".",Tabela813[[#This Row],[D3]],".",Tabela813[[#This Row],[T]],".",Tabela813[[#This Row],[D4]]),"")</f>
        <v>9.1.1.1.2.53.0.6.00</v>
      </c>
      <c r="L2671" s="23" t="s">
        <v>1635</v>
      </c>
      <c r="M2671" s="20" t="str">
        <f t="shared" si="51"/>
        <v>A</v>
      </c>
      <c r="N2671" s="20">
        <f>IF(VALUE(Tabela813[[#This Row],[RED]]) &gt; 0,1,0) + IF(VALUE(J2671)&gt;0,8,IF(VALUE(I2671)&gt;0,7,IF(VALUE(H2671)&gt;0,6,IF(VALUE(G2671)&gt;0,5,IF(VALUE(F2671)&gt;0,4,IF(VALUE(E2671)&gt;0,3,IF(VALUE(D2671)&gt;0,2,1)))))))</f>
        <v>8</v>
      </c>
      <c r="O2671" s="22" t="s">
        <v>55</v>
      </c>
      <c r="P2671" s="1" t="s">
        <v>2883</v>
      </c>
      <c r="Q2671" s="1"/>
      <c r="R2671" s="39"/>
      <c r="S2671" s="154" t="s">
        <v>158</v>
      </c>
      <c r="T2671" s="7" t="str">
        <f>Tabela813[[#This Row],[NR]]&amp;" - "&amp;Tabela813[[#This Row],[Especificação]]</f>
        <v>9.1.1.1.2.53.0.6.00 - (-) Dedução de Impostos sobre Transmissão "Inter Vivos" de Bens Imóveis e de Direitos Reais sobre Imóveis - Juros de Mora</v>
      </c>
    </row>
    <row r="2672" spans="1:20" ht="60" x14ac:dyDescent="0.25">
      <c r="A2672" s="179"/>
      <c r="B2672" s="51" t="s">
        <v>1549</v>
      </c>
      <c r="C2672" s="22" t="s">
        <v>1537</v>
      </c>
      <c r="D2672" s="22" t="s">
        <v>1537</v>
      </c>
      <c r="E2672" s="22" t="s">
        <v>1537</v>
      </c>
      <c r="F2672" s="22" t="s">
        <v>1546</v>
      </c>
      <c r="G2672" s="22" t="s">
        <v>1574</v>
      </c>
      <c r="H2672" s="22" t="s">
        <v>1540</v>
      </c>
      <c r="I2672" s="22" t="s">
        <v>1544</v>
      </c>
      <c r="J2672" s="22" t="s">
        <v>1543</v>
      </c>
      <c r="K2672" s="20" t="str">
        <f>IF(Tabela813[[#This Row],[C]]&lt;&gt;"",IF(Tabela813[[#This Row],[RED]]&lt;&gt;"",(Tabela813[[#This Row],[RED]] &amp; "."),"") &amp; CONCATENATE(Tabela813[[#This Row],[C]],".",Tabela813[[#This Row],[O]],".",Tabela813[[#This Row],[E]],".",Tabela813[[#This Row],[D1]],".",Tabela813[[#This Row],[D2]],".",Tabela813[[#This Row],[D3]],".",Tabela813[[#This Row],[T]],".",Tabela813[[#This Row],[D4]]),"")</f>
        <v>9.1.1.1.2.53.0.7.00</v>
      </c>
      <c r="L2672" s="23" t="s">
        <v>1636</v>
      </c>
      <c r="M2672" s="20" t="str">
        <f t="shared" si="51"/>
        <v>A</v>
      </c>
      <c r="N2672" s="20">
        <f>IF(VALUE(Tabela813[[#This Row],[RED]]) &gt; 0,1,0) + IF(VALUE(J2672)&gt;0,8,IF(VALUE(I2672)&gt;0,7,IF(VALUE(H2672)&gt;0,6,IF(VALUE(G2672)&gt;0,5,IF(VALUE(F2672)&gt;0,4,IF(VALUE(E2672)&gt;0,3,IF(VALUE(D2672)&gt;0,2,1)))))))</f>
        <v>8</v>
      </c>
      <c r="O2672" s="22" t="s">
        <v>55</v>
      </c>
      <c r="P2672" s="1" t="s">
        <v>2883</v>
      </c>
      <c r="Q2672" s="1"/>
      <c r="R2672" s="39"/>
      <c r="S2672" s="154" t="s">
        <v>158</v>
      </c>
      <c r="T2672" s="7" t="str">
        <f>Tabela813[[#This Row],[NR]]&amp;" - "&amp;Tabela813[[#This Row],[Especificação]]</f>
        <v>9.1.1.1.2.53.0.7.00 - (-) Dedução de Impostos sobre Transmissão "Inter Vivos" de Bens Imóveis e de Direitos Reais sobre Imóveis - Dívida Ativa - Multas da Dívida Ativa</v>
      </c>
    </row>
    <row r="2673" spans="1:20" ht="60" x14ac:dyDescent="0.25">
      <c r="A2673" s="179"/>
      <c r="B2673" s="51" t="s">
        <v>1549</v>
      </c>
      <c r="C2673" s="22" t="s">
        <v>1537</v>
      </c>
      <c r="D2673" s="22" t="s">
        <v>1537</v>
      </c>
      <c r="E2673" s="22" t="s">
        <v>1537</v>
      </c>
      <c r="F2673" s="22" t="s">
        <v>1546</v>
      </c>
      <c r="G2673" s="22" t="s">
        <v>1574</v>
      </c>
      <c r="H2673" s="22" t="s">
        <v>1540</v>
      </c>
      <c r="I2673" s="22" t="s">
        <v>1545</v>
      </c>
      <c r="J2673" s="22" t="s">
        <v>1543</v>
      </c>
      <c r="K2673" s="20" t="str">
        <f>IF(Tabela813[[#This Row],[C]]&lt;&gt;"",IF(Tabela813[[#This Row],[RED]]&lt;&gt;"",(Tabela813[[#This Row],[RED]] &amp; "."),"") &amp; CONCATENATE(Tabela813[[#This Row],[C]],".",Tabela813[[#This Row],[O]],".",Tabela813[[#This Row],[E]],".",Tabela813[[#This Row],[D1]],".",Tabela813[[#This Row],[D2]],".",Tabela813[[#This Row],[D3]],".",Tabela813[[#This Row],[T]],".",Tabela813[[#This Row],[D4]]),"")</f>
        <v>9.1.1.1.2.53.0.8.00</v>
      </c>
      <c r="L2673" s="23" t="s">
        <v>1637</v>
      </c>
      <c r="M2673" s="20" t="str">
        <f t="shared" si="51"/>
        <v>A</v>
      </c>
      <c r="N2673" s="20">
        <f>IF(VALUE(Tabela813[[#This Row],[RED]]) &gt; 0,1,0) + IF(VALUE(J2673)&gt;0,8,IF(VALUE(I2673)&gt;0,7,IF(VALUE(H2673)&gt;0,6,IF(VALUE(G2673)&gt;0,5,IF(VALUE(F2673)&gt;0,4,IF(VALUE(E2673)&gt;0,3,IF(VALUE(D2673)&gt;0,2,1)))))))</f>
        <v>8</v>
      </c>
      <c r="O2673" s="22" t="s">
        <v>55</v>
      </c>
      <c r="P2673" s="1" t="s">
        <v>2883</v>
      </c>
      <c r="Q2673" s="1"/>
      <c r="R2673" s="39"/>
      <c r="S2673" s="154" t="s">
        <v>158</v>
      </c>
      <c r="T2673" s="7" t="str">
        <f>Tabela813[[#This Row],[NR]]&amp;" - "&amp;Tabela813[[#This Row],[Especificação]]</f>
        <v>9.1.1.1.2.53.0.8.00 - (-) Dedução de Impostos sobre Transmissão "Inter Vivos" de Bens Imóveis e de Direitos Reais sobre Imóveis - Juros de Mora da Dívida Ativa</v>
      </c>
    </row>
    <row r="2674" spans="1:20" x14ac:dyDescent="0.25">
      <c r="A2674" s="179"/>
      <c r="B2674" s="51" t="s">
        <v>1549</v>
      </c>
      <c r="C2674" s="22" t="s">
        <v>1537</v>
      </c>
      <c r="D2674" s="22" t="s">
        <v>1537</v>
      </c>
      <c r="E2674" s="22" t="s">
        <v>1537</v>
      </c>
      <c r="F2674" s="22" t="s">
        <v>1538</v>
      </c>
      <c r="G2674" s="22" t="s">
        <v>1543</v>
      </c>
      <c r="H2674" s="22" t="s">
        <v>1540</v>
      </c>
      <c r="I2674" s="22" t="s">
        <v>1540</v>
      </c>
      <c r="J2674" s="22" t="s">
        <v>1543</v>
      </c>
      <c r="K2674" s="20" t="str">
        <f>IF(Tabela813[[#This Row],[C]]&lt;&gt;"",IF(Tabela813[[#This Row],[RED]]&lt;&gt;"",(Tabela813[[#This Row],[RED]] &amp; "."),"") &amp; CONCATENATE(Tabela813[[#This Row],[C]],".",Tabela813[[#This Row],[O]],".",Tabela813[[#This Row],[E]],".",Tabela813[[#This Row],[D1]],".",Tabela813[[#This Row],[D2]],".",Tabela813[[#This Row],[D3]],".",Tabela813[[#This Row],[T]],".",Tabela813[[#This Row],[D4]]),"")</f>
        <v>9.1.1.1.3.00.0.0.00</v>
      </c>
      <c r="L2674" s="23" t="s">
        <v>1638</v>
      </c>
      <c r="M2674" s="20" t="str">
        <f t="shared" si="51"/>
        <v>S</v>
      </c>
      <c r="N2674" s="20">
        <f>IF(VALUE(Tabela813[[#This Row],[RED]]) &gt; 0,1,0) + IF(VALUE(J2674)&gt;0,8,IF(VALUE(I2674)&gt;0,7,IF(VALUE(H2674)&gt;0,6,IF(VALUE(G2674)&gt;0,5,IF(VALUE(F2674)&gt;0,4,IF(VALUE(E2674)&gt;0,3,IF(VALUE(D2674)&gt;0,2,1)))))))</f>
        <v>5</v>
      </c>
      <c r="O2674" s="22" t="s">
        <v>45</v>
      </c>
      <c r="P2674" s="1" t="s">
        <v>4261</v>
      </c>
      <c r="Q2674" s="1"/>
      <c r="R2674" s="39"/>
      <c r="S2674" s="154" t="s">
        <v>158</v>
      </c>
      <c r="T2674" s="7" t="str">
        <f>Tabela813[[#This Row],[NR]]&amp;" - "&amp;Tabela813[[#This Row],[Especificação]]</f>
        <v>9.1.1.1.3.00.0.0.00 - (-) Dedução de Impostos sobre a Renda e Proventos de Qualquer Natureza</v>
      </c>
    </row>
    <row r="2675" spans="1:20" ht="30" x14ac:dyDescent="0.25">
      <c r="A2675" s="179"/>
      <c r="B2675" s="51" t="s">
        <v>1549</v>
      </c>
      <c r="C2675" s="22" t="s">
        <v>1537</v>
      </c>
      <c r="D2675" s="22" t="s">
        <v>1537</v>
      </c>
      <c r="E2675" s="22" t="s">
        <v>1537</v>
      </c>
      <c r="F2675" s="22" t="s">
        <v>1538</v>
      </c>
      <c r="G2675" s="22" t="s">
        <v>1550</v>
      </c>
      <c r="H2675" s="22" t="s">
        <v>1540</v>
      </c>
      <c r="I2675" s="22" t="s">
        <v>1540</v>
      </c>
      <c r="J2675" s="22" t="s">
        <v>1543</v>
      </c>
      <c r="K2675" s="20" t="str">
        <f>IF(Tabela813[[#This Row],[C]]&lt;&gt;"",IF(Tabela813[[#This Row],[RED]]&lt;&gt;"",(Tabela813[[#This Row],[RED]] &amp; "."),"") &amp; CONCATENATE(Tabela813[[#This Row],[C]],".",Tabela813[[#This Row],[O]],".",Tabela813[[#This Row],[E]],".",Tabela813[[#This Row],[D1]],".",Tabela813[[#This Row],[D2]],".",Tabela813[[#This Row],[D3]],".",Tabela813[[#This Row],[T]],".",Tabela813[[#This Row],[D4]]),"")</f>
        <v>9.1.1.1.3.03.0.0.00</v>
      </c>
      <c r="L2675" s="23" t="s">
        <v>1639</v>
      </c>
      <c r="M2675" s="20" t="str">
        <f t="shared" si="51"/>
        <v>S</v>
      </c>
      <c r="N2675" s="20">
        <f>IF(VALUE(Tabela813[[#This Row],[RED]]) &gt; 0,1,0) + IF(VALUE(J2675)&gt;0,8,IF(VALUE(I2675)&gt;0,7,IF(VALUE(H2675)&gt;0,6,IF(VALUE(G2675)&gt;0,5,IF(VALUE(F2675)&gt;0,4,IF(VALUE(E2675)&gt;0,3,IF(VALUE(D2675)&gt;0,2,1)))))))</f>
        <v>6</v>
      </c>
      <c r="O2675" s="22" t="s">
        <v>51</v>
      </c>
      <c r="P2675" s="1" t="s">
        <v>4262</v>
      </c>
      <c r="Q2675" s="1"/>
      <c r="R2675" s="39"/>
      <c r="S2675" s="154" t="s">
        <v>158</v>
      </c>
      <c r="T2675" s="7" t="str">
        <f>Tabela813[[#This Row],[NR]]&amp;" - "&amp;Tabela813[[#This Row],[Especificação]]</f>
        <v>9.1.1.1.3.03.0.0.00 - (-) Dedução de Imposto sobre a Renda - Retido na Fonte</v>
      </c>
    </row>
    <row r="2676" spans="1:20" x14ac:dyDescent="0.25">
      <c r="A2676" s="179"/>
      <c r="B2676" s="51" t="s">
        <v>1549</v>
      </c>
      <c r="C2676" s="22" t="s">
        <v>1537</v>
      </c>
      <c r="D2676" s="22" t="s">
        <v>1537</v>
      </c>
      <c r="E2676" s="22" t="s">
        <v>1537</v>
      </c>
      <c r="F2676" s="22" t="s">
        <v>1538</v>
      </c>
      <c r="G2676" s="22" t="s">
        <v>1550</v>
      </c>
      <c r="H2676" s="22" t="s">
        <v>1537</v>
      </c>
      <c r="I2676" s="22" t="s">
        <v>1540</v>
      </c>
      <c r="J2676" s="22" t="s">
        <v>1543</v>
      </c>
      <c r="K2676" s="20" t="str">
        <f>IF(Tabela813[[#This Row],[C]]&lt;&gt;"",IF(Tabela813[[#This Row],[RED]]&lt;&gt;"",(Tabela813[[#This Row],[RED]] &amp; "."),"") &amp; CONCATENATE(Tabela813[[#This Row],[C]],".",Tabela813[[#This Row],[O]],".",Tabela813[[#This Row],[E]],".",Tabela813[[#This Row],[D1]],".",Tabela813[[#This Row],[D2]],".",Tabela813[[#This Row],[D3]],".",Tabela813[[#This Row],[T]],".",Tabela813[[#This Row],[D4]]),"")</f>
        <v>9.1.1.1.3.03.1.0.00</v>
      </c>
      <c r="L2676" s="23" t="s">
        <v>1640</v>
      </c>
      <c r="M2676" s="20" t="str">
        <f t="shared" si="51"/>
        <v>S</v>
      </c>
      <c r="N2676" s="20">
        <f>IF(VALUE(Tabela813[[#This Row],[RED]]) &gt; 0,1,0) + IF(VALUE(J2676)&gt;0,8,IF(VALUE(I2676)&gt;0,7,IF(VALUE(H2676)&gt;0,6,IF(VALUE(G2676)&gt;0,5,IF(VALUE(F2676)&gt;0,4,IF(VALUE(E2676)&gt;0,3,IF(VALUE(D2676)&gt;0,2,1)))))))</f>
        <v>7</v>
      </c>
      <c r="O2676" s="22" t="s">
        <v>51</v>
      </c>
      <c r="P2676" s="1" t="s">
        <v>2884</v>
      </c>
      <c r="Q2676" s="1"/>
      <c r="R2676" s="39"/>
      <c r="S2676" s="154" t="s">
        <v>158</v>
      </c>
      <c r="T2676" s="7" t="str">
        <f>Tabela813[[#This Row],[NR]]&amp;" - "&amp;Tabela813[[#This Row],[Especificação]]</f>
        <v>9.1.1.1.3.03.1.0.00 - (-) Dedução de Imposto sobre a Renda - Retido na Fonte - Trabalho</v>
      </c>
    </row>
    <row r="2677" spans="1:20" ht="30" x14ac:dyDescent="0.25">
      <c r="A2677" s="179"/>
      <c r="B2677" s="51" t="s">
        <v>1549</v>
      </c>
      <c r="C2677" s="22" t="s">
        <v>1537</v>
      </c>
      <c r="D2677" s="22" t="s">
        <v>1537</v>
      </c>
      <c r="E2677" s="22" t="s">
        <v>1537</v>
      </c>
      <c r="F2677" s="22" t="s">
        <v>1538</v>
      </c>
      <c r="G2677" s="22" t="s">
        <v>1550</v>
      </c>
      <c r="H2677" s="22" t="s">
        <v>1537</v>
      </c>
      <c r="I2677" s="22" t="s">
        <v>1537</v>
      </c>
      <c r="J2677" s="22" t="s">
        <v>1543</v>
      </c>
      <c r="K2677" s="20" t="str">
        <f>IF(Tabela813[[#This Row],[C]]&lt;&gt;"",IF(Tabela813[[#This Row],[RED]]&lt;&gt;"",(Tabela813[[#This Row],[RED]] &amp; "."),"") &amp; CONCATENATE(Tabela813[[#This Row],[C]],".",Tabela813[[#This Row],[O]],".",Tabela813[[#This Row],[E]],".",Tabela813[[#This Row],[D1]],".",Tabela813[[#This Row],[D2]],".",Tabela813[[#This Row],[D3]],".",Tabela813[[#This Row],[T]],".",Tabela813[[#This Row],[D4]]),"")</f>
        <v>9.1.1.1.3.03.1.1.00</v>
      </c>
      <c r="L2677" s="23" t="s">
        <v>1641</v>
      </c>
      <c r="M2677" s="20" t="str">
        <f t="shared" si="51"/>
        <v>A</v>
      </c>
      <c r="N2677" s="20">
        <f>IF(VALUE(Tabela813[[#This Row],[RED]]) &gt; 0,1,0) + IF(VALUE(J2677)&gt;0,8,IF(VALUE(I2677)&gt;0,7,IF(VALUE(H2677)&gt;0,6,IF(VALUE(G2677)&gt;0,5,IF(VALUE(F2677)&gt;0,4,IF(VALUE(E2677)&gt;0,3,IF(VALUE(D2677)&gt;0,2,1)))))))</f>
        <v>8</v>
      </c>
      <c r="O2677" s="22" t="s">
        <v>51</v>
      </c>
      <c r="P2677" s="1" t="s">
        <v>2884</v>
      </c>
      <c r="Q2677" s="1"/>
      <c r="R2677" s="39"/>
      <c r="S2677" s="154" t="s">
        <v>158</v>
      </c>
      <c r="T2677" s="7" t="str">
        <f>Tabela813[[#This Row],[NR]]&amp;" - "&amp;Tabela813[[#This Row],[Especificação]]</f>
        <v>9.1.1.1.3.03.1.1.00 - (-) Dedução de Imposto sobre a Renda - Retido na Fonte - Trabalho - Principal</v>
      </c>
    </row>
    <row r="2678" spans="1:20" ht="30" x14ac:dyDescent="0.25">
      <c r="A2678" s="179"/>
      <c r="B2678" s="51" t="s">
        <v>1549</v>
      </c>
      <c r="C2678" s="22" t="s">
        <v>1537</v>
      </c>
      <c r="D2678" s="22" t="s">
        <v>1537</v>
      </c>
      <c r="E2678" s="22" t="s">
        <v>1537</v>
      </c>
      <c r="F2678" s="22" t="s">
        <v>1538</v>
      </c>
      <c r="G2678" s="22" t="s">
        <v>1550</v>
      </c>
      <c r="H2678" s="22" t="s">
        <v>1537</v>
      </c>
      <c r="I2678" s="22" t="s">
        <v>1546</v>
      </c>
      <c r="J2678" s="22" t="s">
        <v>1543</v>
      </c>
      <c r="K2678" s="20" t="str">
        <f>IF(Tabela813[[#This Row],[C]]&lt;&gt;"",IF(Tabela813[[#This Row],[RED]]&lt;&gt;"",(Tabela813[[#This Row],[RED]] &amp; "."),"") &amp; CONCATENATE(Tabela813[[#This Row],[C]],".",Tabela813[[#This Row],[O]],".",Tabela813[[#This Row],[E]],".",Tabela813[[#This Row],[D1]],".",Tabela813[[#This Row],[D2]],".",Tabela813[[#This Row],[D3]],".",Tabela813[[#This Row],[T]],".",Tabela813[[#This Row],[D4]]),"")</f>
        <v>9.1.1.1.3.03.1.2.00</v>
      </c>
      <c r="L2678" s="23" t="s">
        <v>1642</v>
      </c>
      <c r="M2678" s="20" t="str">
        <f t="shared" si="51"/>
        <v>A</v>
      </c>
      <c r="N2678" s="20">
        <f>IF(VALUE(Tabela813[[#This Row],[RED]]) &gt; 0,1,0) + IF(VALUE(J2678)&gt;0,8,IF(VALUE(I2678)&gt;0,7,IF(VALUE(H2678)&gt;0,6,IF(VALUE(G2678)&gt;0,5,IF(VALUE(F2678)&gt;0,4,IF(VALUE(E2678)&gt;0,3,IF(VALUE(D2678)&gt;0,2,1)))))))</f>
        <v>8</v>
      </c>
      <c r="O2678" s="22" t="s">
        <v>51</v>
      </c>
      <c r="P2678" s="1" t="s">
        <v>2884</v>
      </c>
      <c r="Q2678" s="1"/>
      <c r="R2678" s="39"/>
      <c r="S2678" s="154" t="s">
        <v>158</v>
      </c>
      <c r="T2678" s="7" t="str">
        <f>Tabela813[[#This Row],[NR]]&amp;" - "&amp;Tabela813[[#This Row],[Especificação]]</f>
        <v>9.1.1.1.3.03.1.2.00 - (-) Dedução de Imposto sobre a Renda - Retido na Fonte - Trabalho - Multas e Juros de Mora</v>
      </c>
    </row>
    <row r="2679" spans="1:20" ht="30" x14ac:dyDescent="0.25">
      <c r="A2679" s="179"/>
      <c r="B2679" s="51" t="s">
        <v>1549</v>
      </c>
      <c r="C2679" s="22" t="s">
        <v>1537</v>
      </c>
      <c r="D2679" s="22" t="s">
        <v>1537</v>
      </c>
      <c r="E2679" s="22" t="s">
        <v>1537</v>
      </c>
      <c r="F2679" s="22" t="s">
        <v>1538</v>
      </c>
      <c r="G2679" s="22" t="s">
        <v>1550</v>
      </c>
      <c r="H2679" s="22" t="s">
        <v>1537</v>
      </c>
      <c r="I2679" s="22" t="s">
        <v>1538</v>
      </c>
      <c r="J2679" s="22" t="s">
        <v>1543</v>
      </c>
      <c r="K2679" s="20" t="str">
        <f>IF(Tabela813[[#This Row],[C]]&lt;&gt;"",IF(Tabela813[[#This Row],[RED]]&lt;&gt;"",(Tabela813[[#This Row],[RED]] &amp; "."),"") &amp; CONCATENATE(Tabela813[[#This Row],[C]],".",Tabela813[[#This Row],[O]],".",Tabela813[[#This Row],[E]],".",Tabela813[[#This Row],[D1]],".",Tabela813[[#This Row],[D2]],".",Tabela813[[#This Row],[D3]],".",Tabela813[[#This Row],[T]],".",Tabela813[[#This Row],[D4]]),"")</f>
        <v>9.1.1.1.3.03.1.3.00</v>
      </c>
      <c r="L2679" s="23" t="s">
        <v>1643</v>
      </c>
      <c r="M2679" s="20" t="str">
        <f t="shared" si="51"/>
        <v>A</v>
      </c>
      <c r="N2679" s="20">
        <f>IF(VALUE(Tabela813[[#This Row],[RED]]) &gt; 0,1,0) + IF(VALUE(J2679)&gt;0,8,IF(VALUE(I2679)&gt;0,7,IF(VALUE(H2679)&gt;0,6,IF(VALUE(G2679)&gt;0,5,IF(VALUE(F2679)&gt;0,4,IF(VALUE(E2679)&gt;0,3,IF(VALUE(D2679)&gt;0,2,1)))))))</f>
        <v>8</v>
      </c>
      <c r="O2679" s="22" t="s">
        <v>51</v>
      </c>
      <c r="P2679" s="1" t="s">
        <v>2884</v>
      </c>
      <c r="Q2679" s="1"/>
      <c r="R2679" s="39"/>
      <c r="S2679" s="154" t="s">
        <v>158</v>
      </c>
      <c r="T2679" s="7" t="str">
        <f>Tabela813[[#This Row],[NR]]&amp;" - "&amp;Tabela813[[#This Row],[Especificação]]</f>
        <v>9.1.1.1.3.03.1.3.00 - (-) Dedução de Imposto sobre a Renda - Retido na Fonte - Trabalho - Dívida Ativa</v>
      </c>
    </row>
    <row r="2680" spans="1:20" ht="30" x14ac:dyDescent="0.25">
      <c r="A2680" s="179"/>
      <c r="B2680" s="51" t="s">
        <v>1549</v>
      </c>
      <c r="C2680" s="22" t="s">
        <v>1537</v>
      </c>
      <c r="D2680" s="22" t="s">
        <v>1537</v>
      </c>
      <c r="E2680" s="22" t="s">
        <v>1537</v>
      </c>
      <c r="F2680" s="22" t="s">
        <v>1538</v>
      </c>
      <c r="G2680" s="22" t="s">
        <v>1550</v>
      </c>
      <c r="H2680" s="22" t="s">
        <v>1537</v>
      </c>
      <c r="I2680" s="22" t="s">
        <v>1547</v>
      </c>
      <c r="J2680" s="22" t="s">
        <v>1543</v>
      </c>
      <c r="K2680" s="20" t="str">
        <f>IF(Tabela813[[#This Row],[C]]&lt;&gt;"",IF(Tabela813[[#This Row],[RED]]&lt;&gt;"",(Tabela813[[#This Row],[RED]] &amp; "."),"") &amp; CONCATENATE(Tabela813[[#This Row],[C]],".",Tabela813[[#This Row],[O]],".",Tabela813[[#This Row],[E]],".",Tabela813[[#This Row],[D1]],".",Tabela813[[#This Row],[D2]],".",Tabela813[[#This Row],[D3]],".",Tabela813[[#This Row],[T]],".",Tabela813[[#This Row],[D4]]),"")</f>
        <v>9.1.1.1.3.03.1.4.00</v>
      </c>
      <c r="L2680" s="23" t="s">
        <v>1644</v>
      </c>
      <c r="M2680" s="20" t="str">
        <f t="shared" si="51"/>
        <v>A</v>
      </c>
      <c r="N2680" s="20">
        <f>IF(VALUE(Tabela813[[#This Row],[RED]]) &gt; 0,1,0) + IF(VALUE(J2680)&gt;0,8,IF(VALUE(I2680)&gt;0,7,IF(VALUE(H2680)&gt;0,6,IF(VALUE(G2680)&gt;0,5,IF(VALUE(F2680)&gt;0,4,IF(VALUE(E2680)&gt;0,3,IF(VALUE(D2680)&gt;0,2,1)))))))</f>
        <v>8</v>
      </c>
      <c r="O2680" s="22" t="s">
        <v>51</v>
      </c>
      <c r="P2680" s="1" t="s">
        <v>2884</v>
      </c>
      <c r="Q2680" s="1"/>
      <c r="R2680" s="39"/>
      <c r="S2680" s="154" t="s">
        <v>158</v>
      </c>
      <c r="T2680" s="7" t="str">
        <f>Tabela813[[#This Row],[NR]]&amp;" - "&amp;Tabela813[[#This Row],[Especificação]]</f>
        <v>9.1.1.1.3.03.1.4.00 - (-) Dedução de Imposto sobre a Renda - Retido na Fonte - Trabalho - Dívida Ativa - Multas e Juros de Mora da Dívida Ativa</v>
      </c>
    </row>
    <row r="2681" spans="1:20" x14ac:dyDescent="0.25">
      <c r="A2681" s="179"/>
      <c r="B2681" s="51" t="s">
        <v>1549</v>
      </c>
      <c r="C2681" s="22" t="s">
        <v>1537</v>
      </c>
      <c r="D2681" s="22" t="s">
        <v>1537</v>
      </c>
      <c r="E2681" s="22" t="s">
        <v>1537</v>
      </c>
      <c r="F2681" s="22" t="s">
        <v>1538</v>
      </c>
      <c r="G2681" s="22" t="s">
        <v>1550</v>
      </c>
      <c r="H2681" s="22" t="s">
        <v>1537</v>
      </c>
      <c r="I2681" s="22" t="s">
        <v>1548</v>
      </c>
      <c r="J2681" s="22" t="s">
        <v>1543</v>
      </c>
      <c r="K2681" s="20" t="str">
        <f>IF(Tabela813[[#This Row],[C]]&lt;&gt;"",IF(Tabela813[[#This Row],[RED]]&lt;&gt;"",(Tabela813[[#This Row],[RED]] &amp; "."),"") &amp; CONCATENATE(Tabela813[[#This Row],[C]],".",Tabela813[[#This Row],[O]],".",Tabela813[[#This Row],[E]],".",Tabela813[[#This Row],[D1]],".",Tabela813[[#This Row],[D2]],".",Tabela813[[#This Row],[D3]],".",Tabela813[[#This Row],[T]],".",Tabela813[[#This Row],[D4]]),"")</f>
        <v>9.1.1.1.3.03.1.5.00</v>
      </c>
      <c r="L2681" s="23" t="s">
        <v>1645</v>
      </c>
      <c r="M2681" s="20" t="str">
        <f t="shared" si="51"/>
        <v>A</v>
      </c>
      <c r="N2681" s="20">
        <f>IF(VALUE(Tabela813[[#This Row],[RED]]) &gt; 0,1,0) + IF(VALUE(J2681)&gt;0,8,IF(VALUE(I2681)&gt;0,7,IF(VALUE(H2681)&gt;0,6,IF(VALUE(G2681)&gt;0,5,IF(VALUE(F2681)&gt;0,4,IF(VALUE(E2681)&gt;0,3,IF(VALUE(D2681)&gt;0,2,1)))))))</f>
        <v>8</v>
      </c>
      <c r="O2681" s="22" t="s">
        <v>51</v>
      </c>
      <c r="P2681" s="1" t="s">
        <v>2884</v>
      </c>
      <c r="Q2681" s="1"/>
      <c r="R2681" s="39"/>
      <c r="S2681" s="154" t="s">
        <v>158</v>
      </c>
      <c r="T2681" s="7" t="str">
        <f>Tabela813[[#This Row],[NR]]&amp;" - "&amp;Tabela813[[#This Row],[Especificação]]</f>
        <v>9.1.1.1.3.03.1.5.00 - (-) Dedução de Imposto sobre a Renda - Retido na Fonte - Trabalho - Multas</v>
      </c>
    </row>
    <row r="2682" spans="1:20" ht="30" x14ac:dyDescent="0.25">
      <c r="A2682" s="179"/>
      <c r="B2682" s="51" t="s">
        <v>1549</v>
      </c>
      <c r="C2682" s="22" t="s">
        <v>1537</v>
      </c>
      <c r="D2682" s="22" t="s">
        <v>1537</v>
      </c>
      <c r="E2682" s="22" t="s">
        <v>1537</v>
      </c>
      <c r="F2682" s="22" t="s">
        <v>1538</v>
      </c>
      <c r="G2682" s="22" t="s">
        <v>1550</v>
      </c>
      <c r="H2682" s="22" t="s">
        <v>1537</v>
      </c>
      <c r="I2682" s="22" t="s">
        <v>1542</v>
      </c>
      <c r="J2682" s="22" t="s">
        <v>1543</v>
      </c>
      <c r="K2682" s="20" t="str">
        <f>IF(Tabela813[[#This Row],[C]]&lt;&gt;"",IF(Tabela813[[#This Row],[RED]]&lt;&gt;"",(Tabela813[[#This Row],[RED]] &amp; "."),"") &amp; CONCATENATE(Tabela813[[#This Row],[C]],".",Tabela813[[#This Row],[O]],".",Tabela813[[#This Row],[E]],".",Tabela813[[#This Row],[D1]],".",Tabela813[[#This Row],[D2]],".",Tabela813[[#This Row],[D3]],".",Tabela813[[#This Row],[T]],".",Tabela813[[#This Row],[D4]]),"")</f>
        <v>9.1.1.1.3.03.1.6.00</v>
      </c>
      <c r="L2682" s="23" t="s">
        <v>1646</v>
      </c>
      <c r="M2682" s="20" t="str">
        <f t="shared" si="51"/>
        <v>A</v>
      </c>
      <c r="N2682" s="20">
        <f>IF(VALUE(Tabela813[[#This Row],[RED]]) &gt; 0,1,0) + IF(VALUE(J2682)&gt;0,8,IF(VALUE(I2682)&gt;0,7,IF(VALUE(H2682)&gt;0,6,IF(VALUE(G2682)&gt;0,5,IF(VALUE(F2682)&gt;0,4,IF(VALUE(E2682)&gt;0,3,IF(VALUE(D2682)&gt;0,2,1)))))))</f>
        <v>8</v>
      </c>
      <c r="O2682" s="22" t="s">
        <v>51</v>
      </c>
      <c r="P2682" s="1" t="s">
        <v>2884</v>
      </c>
      <c r="Q2682" s="1"/>
      <c r="R2682" s="39"/>
      <c r="S2682" s="154" t="s">
        <v>158</v>
      </c>
      <c r="T2682" s="7" t="str">
        <f>Tabela813[[#This Row],[NR]]&amp;" - "&amp;Tabela813[[#This Row],[Especificação]]</f>
        <v>9.1.1.1.3.03.1.6.00 - (-) Dedução de Imposto sobre a Renda - Retido na Fonte - Trabalho - Juros de Mora</v>
      </c>
    </row>
    <row r="2683" spans="1:20" ht="30" x14ac:dyDescent="0.25">
      <c r="A2683" s="179"/>
      <c r="B2683" s="51" t="s">
        <v>1549</v>
      </c>
      <c r="C2683" s="22" t="s">
        <v>1537</v>
      </c>
      <c r="D2683" s="22" t="s">
        <v>1537</v>
      </c>
      <c r="E2683" s="22" t="s">
        <v>1537</v>
      </c>
      <c r="F2683" s="22" t="s">
        <v>1538</v>
      </c>
      <c r="G2683" s="22" t="s">
        <v>1550</v>
      </c>
      <c r="H2683" s="22" t="s">
        <v>1537</v>
      </c>
      <c r="I2683" s="22" t="s">
        <v>1544</v>
      </c>
      <c r="J2683" s="22" t="s">
        <v>1543</v>
      </c>
      <c r="K2683" s="20" t="str">
        <f>IF(Tabela813[[#This Row],[C]]&lt;&gt;"",IF(Tabela813[[#This Row],[RED]]&lt;&gt;"",(Tabela813[[#This Row],[RED]] &amp; "."),"") &amp; CONCATENATE(Tabela813[[#This Row],[C]],".",Tabela813[[#This Row],[O]],".",Tabela813[[#This Row],[E]],".",Tabela813[[#This Row],[D1]],".",Tabela813[[#This Row],[D2]],".",Tabela813[[#This Row],[D3]],".",Tabela813[[#This Row],[T]],".",Tabela813[[#This Row],[D4]]),"")</f>
        <v>9.1.1.1.3.03.1.7.00</v>
      </c>
      <c r="L2683" s="23" t="s">
        <v>1647</v>
      </c>
      <c r="M2683" s="20" t="str">
        <f t="shared" si="51"/>
        <v>A</v>
      </c>
      <c r="N2683" s="20">
        <f>IF(VALUE(Tabela813[[#This Row],[RED]]) &gt; 0,1,0) + IF(VALUE(J2683)&gt;0,8,IF(VALUE(I2683)&gt;0,7,IF(VALUE(H2683)&gt;0,6,IF(VALUE(G2683)&gt;0,5,IF(VALUE(F2683)&gt;0,4,IF(VALUE(E2683)&gt;0,3,IF(VALUE(D2683)&gt;0,2,1)))))))</f>
        <v>8</v>
      </c>
      <c r="O2683" s="22" t="s">
        <v>51</v>
      </c>
      <c r="P2683" s="1" t="s">
        <v>2884</v>
      </c>
      <c r="Q2683" s="1"/>
      <c r="R2683" s="39"/>
      <c r="S2683" s="154" t="s">
        <v>158</v>
      </c>
      <c r="T2683" s="7" t="str">
        <f>Tabela813[[#This Row],[NR]]&amp;" - "&amp;Tabela813[[#This Row],[Especificação]]</f>
        <v>9.1.1.1.3.03.1.7.00 - (-) Dedução de Imposto sobre a Renda - Retido na Fonte - Trabalho - Dívida Ativa - Multas da Dívida Ativa</v>
      </c>
    </row>
    <row r="2684" spans="1:20" ht="30" x14ac:dyDescent="0.25">
      <c r="A2684" s="179"/>
      <c r="B2684" s="51" t="s">
        <v>1549</v>
      </c>
      <c r="C2684" s="22" t="s">
        <v>1537</v>
      </c>
      <c r="D2684" s="22" t="s">
        <v>1537</v>
      </c>
      <c r="E2684" s="22" t="s">
        <v>1537</v>
      </c>
      <c r="F2684" s="22" t="s">
        <v>1538</v>
      </c>
      <c r="G2684" s="22" t="s">
        <v>1550</v>
      </c>
      <c r="H2684" s="22" t="s">
        <v>1537</v>
      </c>
      <c r="I2684" s="22" t="s">
        <v>1545</v>
      </c>
      <c r="J2684" s="22" t="s">
        <v>1543</v>
      </c>
      <c r="K2684" s="20" t="str">
        <f>IF(Tabela813[[#This Row],[C]]&lt;&gt;"",IF(Tabela813[[#This Row],[RED]]&lt;&gt;"",(Tabela813[[#This Row],[RED]] &amp; "."),"") &amp; CONCATENATE(Tabela813[[#This Row],[C]],".",Tabela813[[#This Row],[O]],".",Tabela813[[#This Row],[E]],".",Tabela813[[#This Row],[D1]],".",Tabela813[[#This Row],[D2]],".",Tabela813[[#This Row],[D3]],".",Tabela813[[#This Row],[T]],".",Tabela813[[#This Row],[D4]]),"")</f>
        <v>9.1.1.1.3.03.1.8.00</v>
      </c>
      <c r="L2684" s="23" t="s">
        <v>1648</v>
      </c>
      <c r="M2684" s="20" t="str">
        <f t="shared" si="51"/>
        <v>A</v>
      </c>
      <c r="N2684" s="20">
        <f>IF(VALUE(Tabela813[[#This Row],[RED]]) &gt; 0,1,0) + IF(VALUE(J2684)&gt;0,8,IF(VALUE(I2684)&gt;0,7,IF(VALUE(H2684)&gt;0,6,IF(VALUE(G2684)&gt;0,5,IF(VALUE(F2684)&gt;0,4,IF(VALUE(E2684)&gt;0,3,IF(VALUE(D2684)&gt;0,2,1)))))))</f>
        <v>8</v>
      </c>
      <c r="O2684" s="22" t="s">
        <v>51</v>
      </c>
      <c r="P2684" s="1" t="s">
        <v>2884</v>
      </c>
      <c r="Q2684" s="1"/>
      <c r="R2684" s="39"/>
      <c r="S2684" s="154" t="s">
        <v>158</v>
      </c>
      <c r="T2684" s="7" t="str">
        <f>Tabela813[[#This Row],[NR]]&amp;" - "&amp;Tabela813[[#This Row],[Especificação]]</f>
        <v>9.1.1.1.3.03.1.8.00 - (-) Dedução de Imposto sobre a Renda - Retido na Fonte - Trabalho - Juros de Mora da Dívida Ativa</v>
      </c>
    </row>
    <row r="2685" spans="1:20" ht="165" x14ac:dyDescent="0.25">
      <c r="A2685" s="179"/>
      <c r="B2685" s="51" t="s">
        <v>1549</v>
      </c>
      <c r="C2685" s="22" t="s">
        <v>1537</v>
      </c>
      <c r="D2685" s="22" t="s">
        <v>1537</v>
      </c>
      <c r="E2685" s="22" t="s">
        <v>1537</v>
      </c>
      <c r="F2685" s="22" t="s">
        <v>1538</v>
      </c>
      <c r="G2685" s="22" t="s">
        <v>1550</v>
      </c>
      <c r="H2685" s="22" t="s">
        <v>1547</v>
      </c>
      <c r="I2685" s="22" t="s">
        <v>1540</v>
      </c>
      <c r="J2685" s="22" t="s">
        <v>1543</v>
      </c>
      <c r="K2685" s="20" t="str">
        <f>IF(Tabela813[[#This Row],[C]]&lt;&gt;"",IF(Tabela813[[#This Row],[RED]]&lt;&gt;"",(Tabela813[[#This Row],[RED]] &amp; "."),"") &amp; CONCATENATE(Tabela813[[#This Row],[C]],".",Tabela813[[#This Row],[O]],".",Tabela813[[#This Row],[E]],".",Tabela813[[#This Row],[D1]],".",Tabela813[[#This Row],[D2]],".",Tabela813[[#This Row],[D3]],".",Tabela813[[#This Row],[T]],".",Tabela813[[#This Row],[D4]]),"")</f>
        <v>9.1.1.1.3.03.4.0.00</v>
      </c>
      <c r="L2685" s="23" t="s">
        <v>1649</v>
      </c>
      <c r="M2685" s="20" t="str">
        <f t="shared" si="51"/>
        <v>S</v>
      </c>
      <c r="N2685" s="20">
        <f>IF(VALUE(Tabela813[[#This Row],[RED]]) &gt; 0,1,0) + IF(VALUE(J2685)&gt;0,8,IF(VALUE(I2685)&gt;0,7,IF(VALUE(H2685)&gt;0,6,IF(VALUE(G2685)&gt;0,5,IF(VALUE(F2685)&gt;0,4,IF(VALUE(E2685)&gt;0,3,IF(VALUE(D2685)&gt;0,2,1)))))))</f>
        <v>7</v>
      </c>
      <c r="O2685" s="22" t="s">
        <v>51</v>
      </c>
      <c r="P2685" s="1" t="s">
        <v>2885</v>
      </c>
      <c r="Q2685" s="1"/>
      <c r="R2685" s="39"/>
      <c r="S2685" s="154" t="s">
        <v>158</v>
      </c>
      <c r="T2685" s="7" t="str">
        <f>Tabela813[[#This Row],[NR]]&amp;" - "&amp;Tabela813[[#This Row],[Especificação]]</f>
        <v>9.1.1.1.3.03.4.0.00 - (-) Dedução de Imposto sobre a Renda - Retido na Fonte - Outros Rendimentos</v>
      </c>
    </row>
    <row r="2686" spans="1:20" ht="165" x14ac:dyDescent="0.25">
      <c r="A2686" s="179"/>
      <c r="B2686" s="51" t="s">
        <v>1549</v>
      </c>
      <c r="C2686" s="22" t="s">
        <v>1537</v>
      </c>
      <c r="D2686" s="22" t="s">
        <v>1537</v>
      </c>
      <c r="E2686" s="22" t="s">
        <v>1537</v>
      </c>
      <c r="F2686" s="22" t="s">
        <v>1538</v>
      </c>
      <c r="G2686" s="22" t="s">
        <v>1550</v>
      </c>
      <c r="H2686" s="22" t="s">
        <v>1547</v>
      </c>
      <c r="I2686" s="22" t="s">
        <v>1537</v>
      </c>
      <c r="J2686" s="22" t="s">
        <v>1543</v>
      </c>
      <c r="K2686" s="20" t="str">
        <f>IF(Tabela813[[#This Row],[C]]&lt;&gt;"",IF(Tabela813[[#This Row],[RED]]&lt;&gt;"",(Tabela813[[#This Row],[RED]] &amp; "."),"") &amp; CONCATENATE(Tabela813[[#This Row],[C]],".",Tabela813[[#This Row],[O]],".",Tabela813[[#This Row],[E]],".",Tabela813[[#This Row],[D1]],".",Tabela813[[#This Row],[D2]],".",Tabela813[[#This Row],[D3]],".",Tabela813[[#This Row],[T]],".",Tabela813[[#This Row],[D4]]),"")</f>
        <v>9.1.1.1.3.03.4.1.00</v>
      </c>
      <c r="L2686" s="23" t="s">
        <v>1650</v>
      </c>
      <c r="M2686" s="20" t="str">
        <f t="shared" si="51"/>
        <v>A</v>
      </c>
      <c r="N2686" s="20">
        <f>IF(VALUE(Tabela813[[#This Row],[RED]]) &gt; 0,1,0) + IF(VALUE(J2686)&gt;0,8,IF(VALUE(I2686)&gt;0,7,IF(VALUE(H2686)&gt;0,6,IF(VALUE(G2686)&gt;0,5,IF(VALUE(F2686)&gt;0,4,IF(VALUE(E2686)&gt;0,3,IF(VALUE(D2686)&gt;0,2,1)))))))</f>
        <v>8</v>
      </c>
      <c r="O2686" s="22" t="s">
        <v>51</v>
      </c>
      <c r="P2686" s="1" t="s">
        <v>2885</v>
      </c>
      <c r="Q2686" s="1"/>
      <c r="R2686" s="39"/>
      <c r="S2686" s="154" t="s">
        <v>158</v>
      </c>
      <c r="T2686" s="7" t="str">
        <f>Tabela813[[#This Row],[NR]]&amp;" - "&amp;Tabela813[[#This Row],[Especificação]]</f>
        <v>9.1.1.1.3.03.4.1.00 - (-) Dedução de Imposto sobre a Renda - Retido na Fonte - Outros Rendimentos - Principal</v>
      </c>
    </row>
    <row r="2687" spans="1:20" ht="165" x14ac:dyDescent="0.25">
      <c r="A2687" s="179"/>
      <c r="B2687" s="51" t="s">
        <v>1549</v>
      </c>
      <c r="C2687" s="22" t="s">
        <v>1537</v>
      </c>
      <c r="D2687" s="22" t="s">
        <v>1537</v>
      </c>
      <c r="E2687" s="22" t="s">
        <v>1537</v>
      </c>
      <c r="F2687" s="22" t="s">
        <v>1538</v>
      </c>
      <c r="G2687" s="22" t="s">
        <v>1550</v>
      </c>
      <c r="H2687" s="22" t="s">
        <v>1547</v>
      </c>
      <c r="I2687" s="22" t="s">
        <v>1546</v>
      </c>
      <c r="J2687" s="22" t="s">
        <v>1543</v>
      </c>
      <c r="K2687" s="20" t="str">
        <f>IF(Tabela813[[#This Row],[C]]&lt;&gt;"",IF(Tabela813[[#This Row],[RED]]&lt;&gt;"",(Tabela813[[#This Row],[RED]] &amp; "."),"") &amp; CONCATENATE(Tabela813[[#This Row],[C]],".",Tabela813[[#This Row],[O]],".",Tabela813[[#This Row],[E]],".",Tabela813[[#This Row],[D1]],".",Tabela813[[#This Row],[D2]],".",Tabela813[[#This Row],[D3]],".",Tabela813[[#This Row],[T]],".",Tabela813[[#This Row],[D4]]),"")</f>
        <v>9.1.1.1.3.03.4.2.00</v>
      </c>
      <c r="L2687" s="23" t="s">
        <v>1651</v>
      </c>
      <c r="M2687" s="20" t="str">
        <f t="shared" si="51"/>
        <v>A</v>
      </c>
      <c r="N2687" s="20">
        <f>IF(VALUE(Tabela813[[#This Row],[RED]]) &gt; 0,1,0) + IF(VALUE(J2687)&gt;0,8,IF(VALUE(I2687)&gt;0,7,IF(VALUE(H2687)&gt;0,6,IF(VALUE(G2687)&gt;0,5,IF(VALUE(F2687)&gt;0,4,IF(VALUE(E2687)&gt;0,3,IF(VALUE(D2687)&gt;0,2,1)))))))</f>
        <v>8</v>
      </c>
      <c r="O2687" s="22" t="s">
        <v>51</v>
      </c>
      <c r="P2687" s="1" t="s">
        <v>2885</v>
      </c>
      <c r="Q2687" s="1"/>
      <c r="R2687" s="39"/>
      <c r="S2687" s="154" t="s">
        <v>158</v>
      </c>
      <c r="T2687" s="7" t="str">
        <f>Tabela813[[#This Row],[NR]]&amp;" - "&amp;Tabela813[[#This Row],[Especificação]]</f>
        <v>9.1.1.1.3.03.4.2.00 - (-) Dedução de Imposto sobre a Renda - Retido na Fonte - Outros Rendimentos - Multas e Juros de Mora</v>
      </c>
    </row>
    <row r="2688" spans="1:20" ht="165" x14ac:dyDescent="0.25">
      <c r="A2688" s="179"/>
      <c r="B2688" s="51" t="s">
        <v>1549</v>
      </c>
      <c r="C2688" s="22" t="s">
        <v>1537</v>
      </c>
      <c r="D2688" s="22" t="s">
        <v>1537</v>
      </c>
      <c r="E2688" s="22" t="s">
        <v>1537</v>
      </c>
      <c r="F2688" s="22" t="s">
        <v>1538</v>
      </c>
      <c r="G2688" s="22" t="s">
        <v>1550</v>
      </c>
      <c r="H2688" s="22" t="s">
        <v>1547</v>
      </c>
      <c r="I2688" s="22" t="s">
        <v>1538</v>
      </c>
      <c r="J2688" s="22" t="s">
        <v>1543</v>
      </c>
      <c r="K2688" s="20" t="str">
        <f>IF(Tabela813[[#This Row],[C]]&lt;&gt;"",IF(Tabela813[[#This Row],[RED]]&lt;&gt;"",(Tabela813[[#This Row],[RED]] &amp; "."),"") &amp; CONCATENATE(Tabela813[[#This Row],[C]],".",Tabela813[[#This Row],[O]],".",Tabela813[[#This Row],[E]],".",Tabela813[[#This Row],[D1]],".",Tabela813[[#This Row],[D2]],".",Tabela813[[#This Row],[D3]],".",Tabela813[[#This Row],[T]],".",Tabela813[[#This Row],[D4]]),"")</f>
        <v>9.1.1.1.3.03.4.3.00</v>
      </c>
      <c r="L2688" s="23" t="s">
        <v>1652</v>
      </c>
      <c r="M2688" s="20" t="str">
        <f t="shared" si="51"/>
        <v>A</v>
      </c>
      <c r="N2688" s="20">
        <f>IF(VALUE(Tabela813[[#This Row],[RED]]) &gt; 0,1,0) + IF(VALUE(J2688)&gt;0,8,IF(VALUE(I2688)&gt;0,7,IF(VALUE(H2688)&gt;0,6,IF(VALUE(G2688)&gt;0,5,IF(VALUE(F2688)&gt;0,4,IF(VALUE(E2688)&gt;0,3,IF(VALUE(D2688)&gt;0,2,1)))))))</f>
        <v>8</v>
      </c>
      <c r="O2688" s="22" t="s">
        <v>51</v>
      </c>
      <c r="P2688" s="1" t="s">
        <v>2885</v>
      </c>
      <c r="Q2688" s="1"/>
      <c r="R2688" s="39"/>
      <c r="S2688" s="154" t="s">
        <v>158</v>
      </c>
      <c r="T2688" s="7" t="str">
        <f>Tabela813[[#This Row],[NR]]&amp;" - "&amp;Tabela813[[#This Row],[Especificação]]</f>
        <v>9.1.1.1.3.03.4.3.00 - (-) Dedução de Imposto sobre a Renda - Retido na Fonte - Outros Rendimentos - Dívida Ativa</v>
      </c>
    </row>
    <row r="2689" spans="1:20" ht="165" x14ac:dyDescent="0.25">
      <c r="A2689" s="179"/>
      <c r="B2689" s="51" t="s">
        <v>1549</v>
      </c>
      <c r="C2689" s="22" t="s">
        <v>1537</v>
      </c>
      <c r="D2689" s="22" t="s">
        <v>1537</v>
      </c>
      <c r="E2689" s="22" t="s">
        <v>1537</v>
      </c>
      <c r="F2689" s="22" t="s">
        <v>1538</v>
      </c>
      <c r="G2689" s="22" t="s">
        <v>1550</v>
      </c>
      <c r="H2689" s="22" t="s">
        <v>1547</v>
      </c>
      <c r="I2689" s="22" t="s">
        <v>1547</v>
      </c>
      <c r="J2689" s="22" t="s">
        <v>1543</v>
      </c>
      <c r="K2689" s="20" t="str">
        <f>IF(Tabela813[[#This Row],[C]]&lt;&gt;"",IF(Tabela813[[#This Row],[RED]]&lt;&gt;"",(Tabela813[[#This Row],[RED]] &amp; "."),"") &amp; CONCATENATE(Tabela813[[#This Row],[C]],".",Tabela813[[#This Row],[O]],".",Tabela813[[#This Row],[E]],".",Tabela813[[#This Row],[D1]],".",Tabela813[[#This Row],[D2]],".",Tabela813[[#This Row],[D3]],".",Tabela813[[#This Row],[T]],".",Tabela813[[#This Row],[D4]]),"")</f>
        <v>9.1.1.1.3.03.4.4.00</v>
      </c>
      <c r="L2689" s="23" t="s">
        <v>1653</v>
      </c>
      <c r="M2689" s="20" t="str">
        <f t="shared" si="51"/>
        <v>A</v>
      </c>
      <c r="N2689" s="20">
        <f>IF(VALUE(Tabela813[[#This Row],[RED]]) &gt; 0,1,0) + IF(VALUE(J2689)&gt;0,8,IF(VALUE(I2689)&gt;0,7,IF(VALUE(H2689)&gt;0,6,IF(VALUE(G2689)&gt;0,5,IF(VALUE(F2689)&gt;0,4,IF(VALUE(E2689)&gt;0,3,IF(VALUE(D2689)&gt;0,2,1)))))))</f>
        <v>8</v>
      </c>
      <c r="O2689" s="22" t="s">
        <v>51</v>
      </c>
      <c r="P2689" s="1" t="s">
        <v>2885</v>
      </c>
      <c r="Q2689" s="1"/>
      <c r="R2689" s="39"/>
      <c r="S2689" s="154" t="s">
        <v>158</v>
      </c>
      <c r="T2689" s="7" t="str">
        <f>Tabela813[[#This Row],[NR]]&amp;" - "&amp;Tabela813[[#This Row],[Especificação]]</f>
        <v>9.1.1.1.3.03.4.4.00 - (-) Dedução de Imposto sobre a Renda - Retido na Fonte - Outros Rendimentos - Dívida Ativa - Multas e Juros de Mora da Dívida Ativa</v>
      </c>
    </row>
    <row r="2690" spans="1:20" ht="165" x14ac:dyDescent="0.25">
      <c r="A2690" s="179"/>
      <c r="B2690" s="51" t="s">
        <v>1549</v>
      </c>
      <c r="C2690" s="22" t="s">
        <v>1537</v>
      </c>
      <c r="D2690" s="22" t="s">
        <v>1537</v>
      </c>
      <c r="E2690" s="22" t="s">
        <v>1537</v>
      </c>
      <c r="F2690" s="22" t="s">
        <v>1538</v>
      </c>
      <c r="G2690" s="22" t="s">
        <v>1550</v>
      </c>
      <c r="H2690" s="22" t="s">
        <v>1547</v>
      </c>
      <c r="I2690" s="22" t="s">
        <v>1548</v>
      </c>
      <c r="J2690" s="22" t="s">
        <v>1543</v>
      </c>
      <c r="K2690" s="20" t="str">
        <f>IF(Tabela813[[#This Row],[C]]&lt;&gt;"",IF(Tabela813[[#This Row],[RED]]&lt;&gt;"",(Tabela813[[#This Row],[RED]] &amp; "."),"") &amp; CONCATENATE(Tabela813[[#This Row],[C]],".",Tabela813[[#This Row],[O]],".",Tabela813[[#This Row],[E]],".",Tabela813[[#This Row],[D1]],".",Tabela813[[#This Row],[D2]],".",Tabela813[[#This Row],[D3]],".",Tabela813[[#This Row],[T]],".",Tabela813[[#This Row],[D4]]),"")</f>
        <v>9.1.1.1.3.03.4.5.00</v>
      </c>
      <c r="L2690" s="23" t="s">
        <v>1654</v>
      </c>
      <c r="M2690" s="20" t="str">
        <f t="shared" si="51"/>
        <v>A</v>
      </c>
      <c r="N2690" s="20">
        <f>IF(VALUE(Tabela813[[#This Row],[RED]]) &gt; 0,1,0) + IF(VALUE(J2690)&gt;0,8,IF(VALUE(I2690)&gt;0,7,IF(VALUE(H2690)&gt;0,6,IF(VALUE(G2690)&gt;0,5,IF(VALUE(F2690)&gt;0,4,IF(VALUE(E2690)&gt;0,3,IF(VALUE(D2690)&gt;0,2,1)))))))</f>
        <v>8</v>
      </c>
      <c r="O2690" s="22" t="s">
        <v>51</v>
      </c>
      <c r="P2690" s="1" t="s">
        <v>2885</v>
      </c>
      <c r="Q2690" s="1"/>
      <c r="R2690" s="39"/>
      <c r="S2690" s="154" t="s">
        <v>158</v>
      </c>
      <c r="T2690" s="7" t="str">
        <f>Tabela813[[#This Row],[NR]]&amp;" - "&amp;Tabela813[[#This Row],[Especificação]]</f>
        <v>9.1.1.1.3.03.4.5.00 - (-) Dedução de Imposto sobre a Renda - Retido na Fonte - Outros Rendimentos - Multas</v>
      </c>
    </row>
    <row r="2691" spans="1:20" ht="165" x14ac:dyDescent="0.25">
      <c r="A2691" s="179"/>
      <c r="B2691" s="51" t="s">
        <v>1549</v>
      </c>
      <c r="C2691" s="22" t="s">
        <v>1537</v>
      </c>
      <c r="D2691" s="22" t="s">
        <v>1537</v>
      </c>
      <c r="E2691" s="22" t="s">
        <v>1537</v>
      </c>
      <c r="F2691" s="22" t="s">
        <v>1538</v>
      </c>
      <c r="G2691" s="22" t="s">
        <v>1550</v>
      </c>
      <c r="H2691" s="22" t="s">
        <v>1547</v>
      </c>
      <c r="I2691" s="22" t="s">
        <v>1542</v>
      </c>
      <c r="J2691" s="22" t="s">
        <v>1543</v>
      </c>
      <c r="K2691" s="20" t="str">
        <f>IF(Tabela813[[#This Row],[C]]&lt;&gt;"",IF(Tabela813[[#This Row],[RED]]&lt;&gt;"",(Tabela813[[#This Row],[RED]] &amp; "."),"") &amp; CONCATENATE(Tabela813[[#This Row],[C]],".",Tabela813[[#This Row],[O]],".",Tabela813[[#This Row],[E]],".",Tabela813[[#This Row],[D1]],".",Tabela813[[#This Row],[D2]],".",Tabela813[[#This Row],[D3]],".",Tabela813[[#This Row],[T]],".",Tabela813[[#This Row],[D4]]),"")</f>
        <v>9.1.1.1.3.03.4.6.00</v>
      </c>
      <c r="L2691" s="23" t="s">
        <v>1655</v>
      </c>
      <c r="M2691" s="20" t="str">
        <f t="shared" si="51"/>
        <v>A</v>
      </c>
      <c r="N2691" s="20">
        <f>IF(VALUE(Tabela813[[#This Row],[RED]]) &gt; 0,1,0) + IF(VALUE(J2691)&gt;0,8,IF(VALUE(I2691)&gt;0,7,IF(VALUE(H2691)&gt;0,6,IF(VALUE(G2691)&gt;0,5,IF(VALUE(F2691)&gt;0,4,IF(VALUE(E2691)&gt;0,3,IF(VALUE(D2691)&gt;0,2,1)))))))</f>
        <v>8</v>
      </c>
      <c r="O2691" s="22" t="s">
        <v>51</v>
      </c>
      <c r="P2691" s="1" t="s">
        <v>2885</v>
      </c>
      <c r="Q2691" s="1"/>
      <c r="R2691" s="39"/>
      <c r="S2691" s="154" t="s">
        <v>158</v>
      </c>
      <c r="T2691" s="7" t="str">
        <f>Tabela813[[#This Row],[NR]]&amp;" - "&amp;Tabela813[[#This Row],[Especificação]]</f>
        <v>9.1.1.1.3.03.4.6.00 - (-) Dedução de Imposto sobre a Renda - Retido na Fonte - Outros Rendimentos - Juros de Mora</v>
      </c>
    </row>
    <row r="2692" spans="1:20" ht="165" x14ac:dyDescent="0.25">
      <c r="A2692" s="179"/>
      <c r="B2692" s="51" t="s">
        <v>1549</v>
      </c>
      <c r="C2692" s="22" t="s">
        <v>1537</v>
      </c>
      <c r="D2692" s="22" t="s">
        <v>1537</v>
      </c>
      <c r="E2692" s="22" t="s">
        <v>1537</v>
      </c>
      <c r="F2692" s="22" t="s">
        <v>1538</v>
      </c>
      <c r="G2692" s="22" t="s">
        <v>1550</v>
      </c>
      <c r="H2692" s="22" t="s">
        <v>1547</v>
      </c>
      <c r="I2692" s="22" t="s">
        <v>1544</v>
      </c>
      <c r="J2692" s="22" t="s">
        <v>1543</v>
      </c>
      <c r="K2692" s="20" t="str">
        <f>IF(Tabela813[[#This Row],[C]]&lt;&gt;"",IF(Tabela813[[#This Row],[RED]]&lt;&gt;"",(Tabela813[[#This Row],[RED]] &amp; "."),"") &amp; CONCATENATE(Tabela813[[#This Row],[C]],".",Tabela813[[#This Row],[O]],".",Tabela813[[#This Row],[E]],".",Tabela813[[#This Row],[D1]],".",Tabela813[[#This Row],[D2]],".",Tabela813[[#This Row],[D3]],".",Tabela813[[#This Row],[T]],".",Tabela813[[#This Row],[D4]]),"")</f>
        <v>9.1.1.1.3.03.4.7.00</v>
      </c>
      <c r="L2692" s="23" t="s">
        <v>1656</v>
      </c>
      <c r="M2692" s="20" t="str">
        <f t="shared" si="51"/>
        <v>A</v>
      </c>
      <c r="N2692" s="20">
        <f>IF(VALUE(Tabela813[[#This Row],[RED]]) &gt; 0,1,0) + IF(VALUE(J2692)&gt;0,8,IF(VALUE(I2692)&gt;0,7,IF(VALUE(H2692)&gt;0,6,IF(VALUE(G2692)&gt;0,5,IF(VALUE(F2692)&gt;0,4,IF(VALUE(E2692)&gt;0,3,IF(VALUE(D2692)&gt;0,2,1)))))))</f>
        <v>8</v>
      </c>
      <c r="O2692" s="22" t="s">
        <v>51</v>
      </c>
      <c r="P2692" s="1" t="s">
        <v>2885</v>
      </c>
      <c r="Q2692" s="1"/>
      <c r="R2692" s="39"/>
      <c r="S2692" s="154" t="s">
        <v>158</v>
      </c>
      <c r="T2692" s="7" t="str">
        <f>Tabela813[[#This Row],[NR]]&amp;" - "&amp;Tabela813[[#This Row],[Especificação]]</f>
        <v>9.1.1.1.3.03.4.7.00 - (-) Dedução de Imposto sobre a Renda - Retido na Fonte - Outros Rendimentos - Dívida Ativa - Multas da Dívida Ativa</v>
      </c>
    </row>
    <row r="2693" spans="1:20" ht="165" x14ac:dyDescent="0.25">
      <c r="A2693" s="179"/>
      <c r="B2693" s="51" t="s">
        <v>1549</v>
      </c>
      <c r="C2693" s="22" t="s">
        <v>1537</v>
      </c>
      <c r="D2693" s="22" t="s">
        <v>1537</v>
      </c>
      <c r="E2693" s="22" t="s">
        <v>1537</v>
      </c>
      <c r="F2693" s="22" t="s">
        <v>1538</v>
      </c>
      <c r="G2693" s="22" t="s">
        <v>1550</v>
      </c>
      <c r="H2693" s="22" t="s">
        <v>1547</v>
      </c>
      <c r="I2693" s="22" t="s">
        <v>1545</v>
      </c>
      <c r="J2693" s="22" t="s">
        <v>1543</v>
      </c>
      <c r="K2693" s="20" t="str">
        <f>IF(Tabela813[[#This Row],[C]]&lt;&gt;"",IF(Tabela813[[#This Row],[RED]]&lt;&gt;"",(Tabela813[[#This Row],[RED]] &amp; "."),"") &amp; CONCATENATE(Tabela813[[#This Row],[C]],".",Tabela813[[#This Row],[O]],".",Tabela813[[#This Row],[E]],".",Tabela813[[#This Row],[D1]],".",Tabela813[[#This Row],[D2]],".",Tabela813[[#This Row],[D3]],".",Tabela813[[#This Row],[T]],".",Tabela813[[#This Row],[D4]]),"")</f>
        <v>9.1.1.1.3.03.4.8.00</v>
      </c>
      <c r="L2693" s="23" t="s">
        <v>1657</v>
      </c>
      <c r="M2693" s="20" t="str">
        <f t="shared" si="51"/>
        <v>A</v>
      </c>
      <c r="N2693" s="20">
        <f>IF(VALUE(Tabela813[[#This Row],[RED]]) &gt; 0,1,0) + IF(VALUE(J2693)&gt;0,8,IF(VALUE(I2693)&gt;0,7,IF(VALUE(H2693)&gt;0,6,IF(VALUE(G2693)&gt;0,5,IF(VALUE(F2693)&gt;0,4,IF(VALUE(E2693)&gt;0,3,IF(VALUE(D2693)&gt;0,2,1)))))))</f>
        <v>8</v>
      </c>
      <c r="O2693" s="22" t="s">
        <v>51</v>
      </c>
      <c r="P2693" s="1" t="s">
        <v>2885</v>
      </c>
      <c r="Q2693" s="1"/>
      <c r="R2693" s="39"/>
      <c r="S2693" s="154" t="s">
        <v>158</v>
      </c>
      <c r="T2693" s="7" t="str">
        <f>Tabela813[[#This Row],[NR]]&amp;" - "&amp;Tabela813[[#This Row],[Especificação]]</f>
        <v>9.1.1.1.3.03.4.8.00 - (-) Dedução de Imposto sobre a Renda - Retido na Fonte - Outros Rendimentos - Juros de Mora da Dívida Ativa</v>
      </c>
    </row>
    <row r="2694" spans="1:20" ht="90" x14ac:dyDescent="0.25">
      <c r="A2694" s="179"/>
      <c r="B2694" s="51" t="s">
        <v>1549</v>
      </c>
      <c r="C2694" s="22" t="s">
        <v>1537</v>
      </c>
      <c r="D2694" s="22" t="s">
        <v>1537</v>
      </c>
      <c r="E2694" s="22" t="s">
        <v>1537</v>
      </c>
      <c r="F2694" s="22" t="s">
        <v>1547</v>
      </c>
      <c r="G2694" s="22" t="s">
        <v>1543</v>
      </c>
      <c r="H2694" s="22" t="s">
        <v>1540</v>
      </c>
      <c r="I2694" s="22" t="s">
        <v>1540</v>
      </c>
      <c r="J2694" s="22" t="s">
        <v>1543</v>
      </c>
      <c r="K2694" s="20" t="str">
        <f>IF(Tabela813[[#This Row],[C]]&lt;&gt;"",IF(Tabela813[[#This Row],[RED]]&lt;&gt;"",(Tabela813[[#This Row],[RED]] &amp; "."),"") &amp; CONCATENATE(Tabela813[[#This Row],[C]],".",Tabela813[[#This Row],[O]],".",Tabela813[[#This Row],[E]],".",Tabela813[[#This Row],[D1]],".",Tabela813[[#This Row],[D2]],".",Tabela813[[#This Row],[D3]],".",Tabela813[[#This Row],[T]],".",Tabela813[[#This Row],[D4]]),"")</f>
        <v>9.1.1.1.4.00.0.0.00</v>
      </c>
      <c r="L2694" s="23" t="s">
        <v>1658</v>
      </c>
      <c r="M2694" s="20" t="str">
        <f t="shared" si="51"/>
        <v>S</v>
      </c>
      <c r="N2694" s="20">
        <f>IF(VALUE(Tabela813[[#This Row],[RED]]) &gt; 0,1,0) + IF(VALUE(J2694)&gt;0,8,IF(VALUE(I2694)&gt;0,7,IF(VALUE(H2694)&gt;0,6,IF(VALUE(G2694)&gt;0,5,IF(VALUE(F2694)&gt;0,4,IF(VALUE(E2694)&gt;0,3,IF(VALUE(D2694)&gt;0,2,1)))))))</f>
        <v>5</v>
      </c>
      <c r="O2694" s="22" t="s">
        <v>45</v>
      </c>
      <c r="P2694" s="1" t="s">
        <v>4263</v>
      </c>
      <c r="Q2694" s="1"/>
      <c r="R2694" s="39"/>
      <c r="S2694" s="154" t="s">
        <v>158</v>
      </c>
      <c r="T2694" s="7" t="str">
        <f>Tabela813[[#This Row],[NR]]&amp;" - "&amp;Tabela813[[#This Row],[Especificação]]</f>
        <v>9.1.1.1.4.00.0.0.00 - (-) Dedução de Impostos sobre a Produção e Circulação de Mercadorias e Serviços</v>
      </c>
    </row>
    <row r="2695" spans="1:20" ht="45" x14ac:dyDescent="0.25">
      <c r="A2695" s="179"/>
      <c r="B2695" s="51" t="s">
        <v>1549</v>
      </c>
      <c r="C2695" s="22" t="s">
        <v>1537</v>
      </c>
      <c r="D2695" s="22" t="s">
        <v>1537</v>
      </c>
      <c r="E2695" s="22" t="s">
        <v>1537</v>
      </c>
      <c r="F2695" s="22" t="s">
        <v>1547</v>
      </c>
      <c r="G2695" s="22" t="s">
        <v>1575</v>
      </c>
      <c r="H2695" s="22" t="s">
        <v>1540</v>
      </c>
      <c r="I2695" s="22" t="s">
        <v>1540</v>
      </c>
      <c r="J2695" s="22" t="s">
        <v>1543</v>
      </c>
      <c r="K2695" s="20" t="str">
        <f>IF(Tabela813[[#This Row],[C]]&lt;&gt;"",IF(Tabela813[[#This Row],[RED]]&lt;&gt;"",(Tabela813[[#This Row],[RED]] &amp; "."),"") &amp; CONCATENATE(Tabela813[[#This Row],[C]],".",Tabela813[[#This Row],[O]],".",Tabela813[[#This Row],[E]],".",Tabela813[[#This Row],[D1]],".",Tabela813[[#This Row],[D2]],".",Tabela813[[#This Row],[D3]],".",Tabela813[[#This Row],[T]],".",Tabela813[[#This Row],[D4]]),"")</f>
        <v>9.1.1.1.4.51.0.0.00</v>
      </c>
      <c r="L2695" s="23" t="s">
        <v>1659</v>
      </c>
      <c r="M2695" s="20" t="str">
        <f t="shared" si="51"/>
        <v>S</v>
      </c>
      <c r="N2695" s="20">
        <f>IF(VALUE(Tabela813[[#This Row],[RED]]) &gt; 0,1,0) + IF(VALUE(J2695)&gt;0,8,IF(VALUE(I2695)&gt;0,7,IF(VALUE(H2695)&gt;0,6,IF(VALUE(G2695)&gt;0,5,IF(VALUE(F2695)&gt;0,4,IF(VALUE(E2695)&gt;0,3,IF(VALUE(D2695)&gt;0,2,1)))))))</f>
        <v>6</v>
      </c>
      <c r="O2695" s="22" t="s">
        <v>55</v>
      </c>
      <c r="P2695" s="1" t="s">
        <v>4264</v>
      </c>
      <c r="Q2695" s="1"/>
      <c r="R2695" s="39"/>
      <c r="S2695" s="154" t="s">
        <v>158</v>
      </c>
      <c r="T2695" s="7" t="str">
        <f>Tabela813[[#This Row],[NR]]&amp;" - "&amp;Tabela813[[#This Row],[Especificação]]</f>
        <v>9.1.1.1.4.51.0.0.00 - (-) Dedução de Impostos sobre Serviços</v>
      </c>
    </row>
    <row r="2696" spans="1:20" ht="45" x14ac:dyDescent="0.25">
      <c r="A2696" s="179"/>
      <c r="B2696" s="51" t="s">
        <v>1549</v>
      </c>
      <c r="C2696" s="22" t="s">
        <v>1537</v>
      </c>
      <c r="D2696" s="22" t="s">
        <v>1537</v>
      </c>
      <c r="E2696" s="22" t="s">
        <v>1537</v>
      </c>
      <c r="F2696" s="22" t="s">
        <v>1547</v>
      </c>
      <c r="G2696" s="22" t="s">
        <v>1575</v>
      </c>
      <c r="H2696" s="22" t="s">
        <v>1537</v>
      </c>
      <c r="I2696" s="22" t="s">
        <v>1540</v>
      </c>
      <c r="J2696" s="22" t="s">
        <v>1543</v>
      </c>
      <c r="K2696" s="20" t="str">
        <f>IF(Tabela813[[#This Row],[C]]&lt;&gt;"",IF(Tabela813[[#This Row],[RED]]&lt;&gt;"",(Tabela813[[#This Row],[RED]] &amp; "."),"") &amp; CONCATENATE(Tabela813[[#This Row],[C]],".",Tabela813[[#This Row],[O]],".",Tabela813[[#This Row],[E]],".",Tabela813[[#This Row],[D1]],".",Tabela813[[#This Row],[D2]],".",Tabela813[[#This Row],[D3]],".",Tabela813[[#This Row],[T]],".",Tabela813[[#This Row],[D4]]),"")</f>
        <v>9.1.1.1.4.51.1.0.00</v>
      </c>
      <c r="L2696" s="23" t="s">
        <v>6360</v>
      </c>
      <c r="M2696" s="20" t="str">
        <f t="shared" si="51"/>
        <v>S</v>
      </c>
      <c r="N2696" s="20">
        <f>IF(VALUE(Tabela813[[#This Row],[RED]]) &gt; 0,1,0) + IF(VALUE(J2696)&gt;0,8,IF(VALUE(I2696)&gt;0,7,IF(VALUE(H2696)&gt;0,6,IF(VALUE(G2696)&gt;0,5,IF(VALUE(F2696)&gt;0,4,IF(VALUE(E2696)&gt;0,3,IF(VALUE(D2696)&gt;0,2,1)))))))</f>
        <v>7</v>
      </c>
      <c r="O2696" s="22" t="s">
        <v>55</v>
      </c>
      <c r="P2696" s="1" t="s">
        <v>2886</v>
      </c>
      <c r="Q2696" s="1"/>
      <c r="R2696" s="39"/>
      <c r="S2696" s="154" t="s">
        <v>158</v>
      </c>
      <c r="T2696" s="7" t="str">
        <f>Tabela813[[#This Row],[NR]]&amp;" - "&amp;Tabela813[[#This Row],[Especificação]]</f>
        <v>9.1.1.1.4.51.1.0.00 - (-) Dedução de Imposto sobre Serviços de Qualquer Natureza - ISSQN</v>
      </c>
    </row>
    <row r="2697" spans="1:20" ht="45" x14ac:dyDescent="0.25">
      <c r="A2697" s="179"/>
      <c r="B2697" s="51" t="s">
        <v>1549</v>
      </c>
      <c r="C2697" s="22" t="s">
        <v>1537</v>
      </c>
      <c r="D2697" s="22" t="s">
        <v>1537</v>
      </c>
      <c r="E2697" s="22" t="s">
        <v>1537</v>
      </c>
      <c r="F2697" s="22" t="s">
        <v>1547</v>
      </c>
      <c r="G2697" s="22" t="s">
        <v>1575</v>
      </c>
      <c r="H2697" s="22" t="s">
        <v>1537</v>
      </c>
      <c r="I2697" s="22" t="s">
        <v>1537</v>
      </c>
      <c r="J2697" s="22" t="s">
        <v>1543</v>
      </c>
      <c r="K2697" s="20" t="str">
        <f>IF(Tabela813[[#This Row],[C]]&lt;&gt;"",IF(Tabela813[[#This Row],[RED]]&lt;&gt;"",(Tabela813[[#This Row],[RED]] &amp; "."),"") &amp; CONCATENATE(Tabela813[[#This Row],[C]],".",Tabela813[[#This Row],[O]],".",Tabela813[[#This Row],[E]],".",Tabela813[[#This Row],[D1]],".",Tabela813[[#This Row],[D2]],".",Tabela813[[#This Row],[D3]],".",Tabela813[[#This Row],[T]],".",Tabela813[[#This Row],[D4]]),"")</f>
        <v>9.1.1.1.4.51.1.1.00</v>
      </c>
      <c r="L2697" s="23" t="s">
        <v>6361</v>
      </c>
      <c r="M2697" s="20" t="str">
        <f t="shared" ref="M2697:M2760" si="52">IF(N2697 &lt; N2698,"S","A")</f>
        <v>A</v>
      </c>
      <c r="N2697" s="20">
        <f>IF(VALUE(Tabela813[[#This Row],[RED]]) &gt; 0,1,0) + IF(VALUE(J2697)&gt;0,8,IF(VALUE(I2697)&gt;0,7,IF(VALUE(H2697)&gt;0,6,IF(VALUE(G2697)&gt;0,5,IF(VALUE(F2697)&gt;0,4,IF(VALUE(E2697)&gt;0,3,IF(VALUE(D2697)&gt;0,2,1)))))))</f>
        <v>8</v>
      </c>
      <c r="O2697" s="22" t="s">
        <v>55</v>
      </c>
      <c r="P2697" s="1" t="s">
        <v>2886</v>
      </c>
      <c r="Q2697" s="1"/>
      <c r="R2697" s="39"/>
      <c r="S2697" s="154" t="s">
        <v>158</v>
      </c>
      <c r="T2697" s="7" t="str">
        <f>Tabela813[[#This Row],[NR]]&amp;" - "&amp;Tabela813[[#This Row],[Especificação]]</f>
        <v>9.1.1.1.4.51.1.1.00 - (-) Dedução de Imposto sobre Serviços de Qualquer Natureza - ISSQN - Principal</v>
      </c>
    </row>
    <row r="2698" spans="1:20" ht="45" x14ac:dyDescent="0.25">
      <c r="A2698" s="179"/>
      <c r="B2698" s="51" t="s">
        <v>1549</v>
      </c>
      <c r="C2698" s="22" t="s">
        <v>1537</v>
      </c>
      <c r="D2698" s="22" t="s">
        <v>1537</v>
      </c>
      <c r="E2698" s="22" t="s">
        <v>1537</v>
      </c>
      <c r="F2698" s="22" t="s">
        <v>1547</v>
      </c>
      <c r="G2698" s="22" t="s">
        <v>1575</v>
      </c>
      <c r="H2698" s="22" t="s">
        <v>1537</v>
      </c>
      <c r="I2698" s="22" t="s">
        <v>1546</v>
      </c>
      <c r="J2698" s="22" t="s">
        <v>1543</v>
      </c>
      <c r="K2698" s="20" t="str">
        <f>IF(Tabela813[[#This Row],[C]]&lt;&gt;"",IF(Tabela813[[#This Row],[RED]]&lt;&gt;"",(Tabela813[[#This Row],[RED]] &amp; "."),"") &amp; CONCATENATE(Tabela813[[#This Row],[C]],".",Tabela813[[#This Row],[O]],".",Tabela813[[#This Row],[E]],".",Tabela813[[#This Row],[D1]],".",Tabela813[[#This Row],[D2]],".",Tabela813[[#This Row],[D3]],".",Tabela813[[#This Row],[T]],".",Tabela813[[#This Row],[D4]]),"")</f>
        <v>9.1.1.1.4.51.1.2.00</v>
      </c>
      <c r="L2698" s="23" t="s">
        <v>6362</v>
      </c>
      <c r="M2698" s="20" t="str">
        <f t="shared" si="52"/>
        <v>A</v>
      </c>
      <c r="N2698" s="20">
        <f>IF(VALUE(Tabela813[[#This Row],[RED]]) &gt; 0,1,0) + IF(VALUE(J2698)&gt;0,8,IF(VALUE(I2698)&gt;0,7,IF(VALUE(H2698)&gt;0,6,IF(VALUE(G2698)&gt;0,5,IF(VALUE(F2698)&gt;0,4,IF(VALUE(E2698)&gt;0,3,IF(VALUE(D2698)&gt;0,2,1)))))))</f>
        <v>8</v>
      </c>
      <c r="O2698" s="22" t="s">
        <v>55</v>
      </c>
      <c r="P2698" s="1" t="s">
        <v>2886</v>
      </c>
      <c r="Q2698" s="1"/>
      <c r="R2698" s="39"/>
      <c r="S2698" s="154" t="s">
        <v>158</v>
      </c>
      <c r="T2698" s="7" t="str">
        <f>Tabela813[[#This Row],[NR]]&amp;" - "&amp;Tabela813[[#This Row],[Especificação]]</f>
        <v>9.1.1.1.4.51.1.2.00 - (-) Dedução de Imposto sobre Serviços de Qualquer Natureza - ISSQN - Multas e Juros de Mora</v>
      </c>
    </row>
    <row r="2699" spans="1:20" ht="45" x14ac:dyDescent="0.25">
      <c r="A2699" s="179"/>
      <c r="B2699" s="51" t="s">
        <v>1549</v>
      </c>
      <c r="C2699" s="22" t="s">
        <v>1537</v>
      </c>
      <c r="D2699" s="22" t="s">
        <v>1537</v>
      </c>
      <c r="E2699" s="22" t="s">
        <v>1537</v>
      </c>
      <c r="F2699" s="22" t="s">
        <v>1547</v>
      </c>
      <c r="G2699" s="22" t="s">
        <v>1575</v>
      </c>
      <c r="H2699" s="22" t="s">
        <v>1537</v>
      </c>
      <c r="I2699" s="22" t="s">
        <v>1538</v>
      </c>
      <c r="J2699" s="22" t="s">
        <v>1543</v>
      </c>
      <c r="K2699" s="20" t="str">
        <f>IF(Tabela813[[#This Row],[C]]&lt;&gt;"",IF(Tabela813[[#This Row],[RED]]&lt;&gt;"",(Tabela813[[#This Row],[RED]] &amp; "."),"") &amp; CONCATENATE(Tabela813[[#This Row],[C]],".",Tabela813[[#This Row],[O]],".",Tabela813[[#This Row],[E]],".",Tabela813[[#This Row],[D1]],".",Tabela813[[#This Row],[D2]],".",Tabela813[[#This Row],[D3]],".",Tabela813[[#This Row],[T]],".",Tabela813[[#This Row],[D4]]),"")</f>
        <v>9.1.1.1.4.51.1.3.00</v>
      </c>
      <c r="L2699" s="23" t="s">
        <v>6363</v>
      </c>
      <c r="M2699" s="20" t="str">
        <f t="shared" si="52"/>
        <v>A</v>
      </c>
      <c r="N2699" s="20">
        <f>IF(VALUE(Tabela813[[#This Row],[RED]]) &gt; 0,1,0) + IF(VALUE(J2699)&gt;0,8,IF(VALUE(I2699)&gt;0,7,IF(VALUE(H2699)&gt;0,6,IF(VALUE(G2699)&gt;0,5,IF(VALUE(F2699)&gt;0,4,IF(VALUE(E2699)&gt;0,3,IF(VALUE(D2699)&gt;0,2,1)))))))</f>
        <v>8</v>
      </c>
      <c r="O2699" s="22" t="s">
        <v>55</v>
      </c>
      <c r="P2699" s="1" t="s">
        <v>2886</v>
      </c>
      <c r="Q2699" s="1"/>
      <c r="R2699" s="39"/>
      <c r="S2699" s="154" t="s">
        <v>158</v>
      </c>
      <c r="T2699" s="7" t="str">
        <f>Tabela813[[#This Row],[NR]]&amp;" - "&amp;Tabela813[[#This Row],[Especificação]]</f>
        <v>9.1.1.1.4.51.1.3.00 - (-) Dedução de Imposto sobre Serviços de Qualquer Natureza - ISSQN - Dívida Ativa</v>
      </c>
    </row>
    <row r="2700" spans="1:20" ht="45" x14ac:dyDescent="0.25">
      <c r="A2700" s="179"/>
      <c r="B2700" s="51" t="s">
        <v>1549</v>
      </c>
      <c r="C2700" s="22" t="s">
        <v>1537</v>
      </c>
      <c r="D2700" s="22" t="s">
        <v>1537</v>
      </c>
      <c r="E2700" s="22" t="s">
        <v>1537</v>
      </c>
      <c r="F2700" s="22" t="s">
        <v>1547</v>
      </c>
      <c r="G2700" s="22" t="s">
        <v>1575</v>
      </c>
      <c r="H2700" s="22" t="s">
        <v>1537</v>
      </c>
      <c r="I2700" s="22" t="s">
        <v>1547</v>
      </c>
      <c r="J2700" s="22" t="s">
        <v>1543</v>
      </c>
      <c r="K2700" s="20" t="str">
        <f>IF(Tabela813[[#This Row],[C]]&lt;&gt;"",IF(Tabela813[[#This Row],[RED]]&lt;&gt;"",(Tabela813[[#This Row],[RED]] &amp; "."),"") &amp; CONCATENATE(Tabela813[[#This Row],[C]],".",Tabela813[[#This Row],[O]],".",Tabela813[[#This Row],[E]],".",Tabela813[[#This Row],[D1]],".",Tabela813[[#This Row],[D2]],".",Tabela813[[#This Row],[D3]],".",Tabela813[[#This Row],[T]],".",Tabela813[[#This Row],[D4]]),"")</f>
        <v>9.1.1.1.4.51.1.4.00</v>
      </c>
      <c r="L2700" s="23" t="s">
        <v>6364</v>
      </c>
      <c r="M2700" s="20" t="str">
        <f t="shared" si="52"/>
        <v>A</v>
      </c>
      <c r="N2700" s="20">
        <f>IF(VALUE(Tabela813[[#This Row],[RED]]) &gt; 0,1,0) + IF(VALUE(J2700)&gt;0,8,IF(VALUE(I2700)&gt;0,7,IF(VALUE(H2700)&gt;0,6,IF(VALUE(G2700)&gt;0,5,IF(VALUE(F2700)&gt;0,4,IF(VALUE(E2700)&gt;0,3,IF(VALUE(D2700)&gt;0,2,1)))))))</f>
        <v>8</v>
      </c>
      <c r="O2700" s="22" t="s">
        <v>55</v>
      </c>
      <c r="P2700" s="1" t="s">
        <v>2886</v>
      </c>
      <c r="Q2700" s="1"/>
      <c r="R2700" s="39"/>
      <c r="S2700" s="154" t="s">
        <v>158</v>
      </c>
      <c r="T2700" s="7" t="str">
        <f>Tabela813[[#This Row],[NR]]&amp;" - "&amp;Tabela813[[#This Row],[Especificação]]</f>
        <v>9.1.1.1.4.51.1.4.00 - (-) Dedução de Imposto sobre Serviços de Qualquer Natureza - ISSQN - Dívida Ativa - Multas e Juros de Mora da Dívida Ativa</v>
      </c>
    </row>
    <row r="2701" spans="1:20" ht="45" x14ac:dyDescent="0.25">
      <c r="A2701" s="179"/>
      <c r="B2701" s="51" t="s">
        <v>1549</v>
      </c>
      <c r="C2701" s="22" t="s">
        <v>1537</v>
      </c>
      <c r="D2701" s="22" t="s">
        <v>1537</v>
      </c>
      <c r="E2701" s="22" t="s">
        <v>1537</v>
      </c>
      <c r="F2701" s="22" t="s">
        <v>1547</v>
      </c>
      <c r="G2701" s="22" t="s">
        <v>1575</v>
      </c>
      <c r="H2701" s="22" t="s">
        <v>1537</v>
      </c>
      <c r="I2701" s="22" t="s">
        <v>1548</v>
      </c>
      <c r="J2701" s="22" t="s">
        <v>1543</v>
      </c>
      <c r="K2701" s="20" t="str">
        <f>IF(Tabela813[[#This Row],[C]]&lt;&gt;"",IF(Tabela813[[#This Row],[RED]]&lt;&gt;"",(Tabela813[[#This Row],[RED]] &amp; "."),"") &amp; CONCATENATE(Tabela813[[#This Row],[C]],".",Tabela813[[#This Row],[O]],".",Tabela813[[#This Row],[E]],".",Tabela813[[#This Row],[D1]],".",Tabela813[[#This Row],[D2]],".",Tabela813[[#This Row],[D3]],".",Tabela813[[#This Row],[T]],".",Tabela813[[#This Row],[D4]]),"")</f>
        <v>9.1.1.1.4.51.1.5.00</v>
      </c>
      <c r="L2701" s="23" t="s">
        <v>6365</v>
      </c>
      <c r="M2701" s="20" t="str">
        <f t="shared" si="52"/>
        <v>A</v>
      </c>
      <c r="N2701" s="20">
        <f>IF(VALUE(Tabela813[[#This Row],[RED]]) &gt; 0,1,0) + IF(VALUE(J2701)&gt;0,8,IF(VALUE(I2701)&gt;0,7,IF(VALUE(H2701)&gt;0,6,IF(VALUE(G2701)&gt;0,5,IF(VALUE(F2701)&gt;0,4,IF(VALUE(E2701)&gt;0,3,IF(VALUE(D2701)&gt;0,2,1)))))))</f>
        <v>8</v>
      </c>
      <c r="O2701" s="22" t="s">
        <v>55</v>
      </c>
      <c r="P2701" s="1" t="s">
        <v>2886</v>
      </c>
      <c r="Q2701" s="1"/>
      <c r="R2701" s="39"/>
      <c r="S2701" s="154" t="s">
        <v>158</v>
      </c>
      <c r="T2701" s="7" t="str">
        <f>Tabela813[[#This Row],[NR]]&amp;" - "&amp;Tabela813[[#This Row],[Especificação]]</f>
        <v>9.1.1.1.4.51.1.5.00 - (-) Dedução de Imposto sobre Serviços de Qualquer Natureza - ISSQN - Multas</v>
      </c>
    </row>
    <row r="2702" spans="1:20" ht="45" x14ac:dyDescent="0.25">
      <c r="A2702" s="179"/>
      <c r="B2702" s="51" t="s">
        <v>1549</v>
      </c>
      <c r="C2702" s="22" t="s">
        <v>1537</v>
      </c>
      <c r="D2702" s="22" t="s">
        <v>1537</v>
      </c>
      <c r="E2702" s="22" t="s">
        <v>1537</v>
      </c>
      <c r="F2702" s="22" t="s">
        <v>1547</v>
      </c>
      <c r="G2702" s="22" t="s">
        <v>1575</v>
      </c>
      <c r="H2702" s="22" t="s">
        <v>1537</v>
      </c>
      <c r="I2702" s="22" t="s">
        <v>1542</v>
      </c>
      <c r="J2702" s="22" t="s">
        <v>1543</v>
      </c>
      <c r="K2702" s="20" t="str">
        <f>IF(Tabela813[[#This Row],[C]]&lt;&gt;"",IF(Tabela813[[#This Row],[RED]]&lt;&gt;"",(Tabela813[[#This Row],[RED]] &amp; "."),"") &amp; CONCATENATE(Tabela813[[#This Row],[C]],".",Tabela813[[#This Row],[O]],".",Tabela813[[#This Row],[E]],".",Tabela813[[#This Row],[D1]],".",Tabela813[[#This Row],[D2]],".",Tabela813[[#This Row],[D3]],".",Tabela813[[#This Row],[T]],".",Tabela813[[#This Row],[D4]]),"")</f>
        <v>9.1.1.1.4.51.1.6.00</v>
      </c>
      <c r="L2702" s="23" t="s">
        <v>6366</v>
      </c>
      <c r="M2702" s="20" t="str">
        <f t="shared" si="52"/>
        <v>A</v>
      </c>
      <c r="N2702" s="20">
        <f>IF(VALUE(Tabela813[[#This Row],[RED]]) &gt; 0,1,0) + IF(VALUE(J2702)&gt;0,8,IF(VALUE(I2702)&gt;0,7,IF(VALUE(H2702)&gt;0,6,IF(VALUE(G2702)&gt;0,5,IF(VALUE(F2702)&gt;0,4,IF(VALUE(E2702)&gt;0,3,IF(VALUE(D2702)&gt;0,2,1)))))))</f>
        <v>8</v>
      </c>
      <c r="O2702" s="22" t="s">
        <v>55</v>
      </c>
      <c r="P2702" s="1" t="s">
        <v>2886</v>
      </c>
      <c r="Q2702" s="1"/>
      <c r="R2702" s="39"/>
      <c r="S2702" s="154" t="s">
        <v>158</v>
      </c>
      <c r="T2702" s="7" t="str">
        <f>Tabela813[[#This Row],[NR]]&amp;" - "&amp;Tabela813[[#This Row],[Especificação]]</f>
        <v>9.1.1.1.4.51.1.6.00 - (-) Dedução de Imposto sobre Serviços de Qualquer Natureza - ISSQN - Juros de Mora</v>
      </c>
    </row>
    <row r="2703" spans="1:20" ht="45" x14ac:dyDescent="0.25">
      <c r="A2703" s="179"/>
      <c r="B2703" s="51" t="s">
        <v>1549</v>
      </c>
      <c r="C2703" s="22" t="s">
        <v>1537</v>
      </c>
      <c r="D2703" s="22" t="s">
        <v>1537</v>
      </c>
      <c r="E2703" s="22" t="s">
        <v>1537</v>
      </c>
      <c r="F2703" s="22" t="s">
        <v>1547</v>
      </c>
      <c r="G2703" s="22" t="s">
        <v>1575</v>
      </c>
      <c r="H2703" s="22" t="s">
        <v>1537</v>
      </c>
      <c r="I2703" s="22" t="s">
        <v>1544</v>
      </c>
      <c r="J2703" s="22" t="s">
        <v>1543</v>
      </c>
      <c r="K2703" s="20" t="str">
        <f>IF(Tabela813[[#This Row],[C]]&lt;&gt;"",IF(Tabela813[[#This Row],[RED]]&lt;&gt;"",(Tabela813[[#This Row],[RED]] &amp; "."),"") &amp; CONCATENATE(Tabela813[[#This Row],[C]],".",Tabela813[[#This Row],[O]],".",Tabela813[[#This Row],[E]],".",Tabela813[[#This Row],[D1]],".",Tabela813[[#This Row],[D2]],".",Tabela813[[#This Row],[D3]],".",Tabela813[[#This Row],[T]],".",Tabela813[[#This Row],[D4]]),"")</f>
        <v>9.1.1.1.4.51.1.7.00</v>
      </c>
      <c r="L2703" s="23" t="s">
        <v>6367</v>
      </c>
      <c r="M2703" s="20" t="str">
        <f t="shared" si="52"/>
        <v>A</v>
      </c>
      <c r="N2703" s="20">
        <f>IF(VALUE(Tabela813[[#This Row],[RED]]) &gt; 0,1,0) + IF(VALUE(J2703)&gt;0,8,IF(VALUE(I2703)&gt;0,7,IF(VALUE(H2703)&gt;0,6,IF(VALUE(G2703)&gt;0,5,IF(VALUE(F2703)&gt;0,4,IF(VALUE(E2703)&gt;0,3,IF(VALUE(D2703)&gt;0,2,1)))))))</f>
        <v>8</v>
      </c>
      <c r="O2703" s="22" t="s">
        <v>55</v>
      </c>
      <c r="P2703" s="1" t="s">
        <v>2886</v>
      </c>
      <c r="Q2703" s="1"/>
      <c r="R2703" s="39"/>
      <c r="S2703" s="154" t="s">
        <v>158</v>
      </c>
      <c r="T2703" s="7" t="str">
        <f>Tabela813[[#This Row],[NR]]&amp;" - "&amp;Tabela813[[#This Row],[Especificação]]</f>
        <v>9.1.1.1.4.51.1.7.00 - (-) Dedução de Imposto sobre Serviços de Qualquer Natureza - ISSQN - Dívida Ativa - Multas da Dívida Ativa</v>
      </c>
    </row>
    <row r="2704" spans="1:20" ht="45" x14ac:dyDescent="0.25">
      <c r="A2704" s="179"/>
      <c r="B2704" s="51" t="s">
        <v>1549</v>
      </c>
      <c r="C2704" s="22" t="s">
        <v>1537</v>
      </c>
      <c r="D2704" s="22" t="s">
        <v>1537</v>
      </c>
      <c r="E2704" s="22" t="s">
        <v>1537</v>
      </c>
      <c r="F2704" s="22" t="s">
        <v>1547</v>
      </c>
      <c r="G2704" s="22" t="s">
        <v>1575</v>
      </c>
      <c r="H2704" s="22" t="s">
        <v>1537</v>
      </c>
      <c r="I2704" s="22" t="s">
        <v>1545</v>
      </c>
      <c r="J2704" s="22" t="s">
        <v>1543</v>
      </c>
      <c r="K2704" s="20" t="str">
        <f>IF(Tabela813[[#This Row],[C]]&lt;&gt;"",IF(Tabela813[[#This Row],[RED]]&lt;&gt;"",(Tabela813[[#This Row],[RED]] &amp; "."),"") &amp; CONCATENATE(Tabela813[[#This Row],[C]],".",Tabela813[[#This Row],[O]],".",Tabela813[[#This Row],[E]],".",Tabela813[[#This Row],[D1]],".",Tabela813[[#This Row],[D2]],".",Tabela813[[#This Row],[D3]],".",Tabela813[[#This Row],[T]],".",Tabela813[[#This Row],[D4]]),"")</f>
        <v>9.1.1.1.4.51.1.8.00</v>
      </c>
      <c r="L2704" s="23" t="s">
        <v>6368</v>
      </c>
      <c r="M2704" s="20" t="str">
        <f t="shared" si="52"/>
        <v>A</v>
      </c>
      <c r="N2704" s="20">
        <f>IF(VALUE(Tabela813[[#This Row],[RED]]) &gt; 0,1,0) + IF(VALUE(J2704)&gt;0,8,IF(VALUE(I2704)&gt;0,7,IF(VALUE(H2704)&gt;0,6,IF(VALUE(G2704)&gt;0,5,IF(VALUE(F2704)&gt;0,4,IF(VALUE(E2704)&gt;0,3,IF(VALUE(D2704)&gt;0,2,1)))))))</f>
        <v>8</v>
      </c>
      <c r="O2704" s="22" t="s">
        <v>55</v>
      </c>
      <c r="P2704" s="1" t="s">
        <v>2886</v>
      </c>
      <c r="Q2704" s="1"/>
      <c r="R2704" s="39"/>
      <c r="S2704" s="154" t="s">
        <v>158</v>
      </c>
      <c r="T2704" s="7" t="str">
        <f>Tabela813[[#This Row],[NR]]&amp;" - "&amp;Tabela813[[#This Row],[Especificação]]</f>
        <v>9.1.1.1.4.51.1.8.00 - (-) Dedução de Imposto sobre Serviços de Qualquer Natureza - ISSQN - Juros de Mora da Dívida Ativa</v>
      </c>
    </row>
    <row r="2705" spans="1:20" ht="45" x14ac:dyDescent="0.25">
      <c r="A2705" s="179"/>
      <c r="B2705" s="51" t="s">
        <v>1549</v>
      </c>
      <c r="C2705" s="22" t="s">
        <v>1537</v>
      </c>
      <c r="D2705" s="22" t="s">
        <v>1537</v>
      </c>
      <c r="E2705" s="22" t="s">
        <v>1537</v>
      </c>
      <c r="F2705" s="22" t="s">
        <v>1547</v>
      </c>
      <c r="G2705" s="22" t="s">
        <v>1575</v>
      </c>
      <c r="H2705" s="22" t="s">
        <v>1546</v>
      </c>
      <c r="I2705" s="22" t="s">
        <v>1540</v>
      </c>
      <c r="J2705" s="22" t="s">
        <v>1543</v>
      </c>
      <c r="K2705" s="20" t="str">
        <f>IF(Tabela813[[#This Row],[C]]&lt;&gt;"",IF(Tabela813[[#This Row],[RED]]&lt;&gt;"",(Tabela813[[#This Row],[RED]] &amp; "."),"") &amp; CONCATENATE(Tabela813[[#This Row],[C]],".",Tabela813[[#This Row],[O]],".",Tabela813[[#This Row],[E]],".",Tabela813[[#This Row],[D1]],".",Tabela813[[#This Row],[D2]],".",Tabela813[[#This Row],[D3]],".",Tabela813[[#This Row],[T]],".",Tabela813[[#This Row],[D4]]),"")</f>
        <v>9.1.1.1.4.51.2.0.00</v>
      </c>
      <c r="L2705" s="23" t="s">
        <v>1660</v>
      </c>
      <c r="M2705" s="20" t="str">
        <f t="shared" si="52"/>
        <v>S</v>
      </c>
      <c r="N2705" s="20">
        <f>IF(VALUE(Tabela813[[#This Row],[RED]]) &gt; 0,1,0) + IF(VALUE(J2705)&gt;0,8,IF(VALUE(I2705)&gt;0,7,IF(VALUE(H2705)&gt;0,6,IF(VALUE(G2705)&gt;0,5,IF(VALUE(F2705)&gt;0,4,IF(VALUE(E2705)&gt;0,3,IF(VALUE(D2705)&gt;0,2,1)))))))</f>
        <v>7</v>
      </c>
      <c r="O2705" s="22" t="s">
        <v>55</v>
      </c>
      <c r="P2705" s="1" t="s">
        <v>2887</v>
      </c>
      <c r="Q2705" s="1"/>
      <c r="R2705" s="39"/>
      <c r="S2705" s="154" t="s">
        <v>158</v>
      </c>
      <c r="T2705" s="7" t="str">
        <f>Tabela813[[#This Row],[NR]]&amp;" - "&amp;Tabela813[[#This Row],[Especificação]]</f>
        <v>9.1.1.1.4.51.2.0.00 - (-) Dedução de Adicional ISS - Fundo Municipal de Combate à Pobreza</v>
      </c>
    </row>
    <row r="2706" spans="1:20" ht="45" x14ac:dyDescent="0.25">
      <c r="A2706" s="179"/>
      <c r="B2706" s="51" t="s">
        <v>1549</v>
      </c>
      <c r="C2706" s="22" t="s">
        <v>1537</v>
      </c>
      <c r="D2706" s="22" t="s">
        <v>1537</v>
      </c>
      <c r="E2706" s="22" t="s">
        <v>1537</v>
      </c>
      <c r="F2706" s="22" t="s">
        <v>1547</v>
      </c>
      <c r="G2706" s="22" t="s">
        <v>1575</v>
      </c>
      <c r="H2706" s="22" t="s">
        <v>1546</v>
      </c>
      <c r="I2706" s="22" t="s">
        <v>1537</v>
      </c>
      <c r="J2706" s="22" t="s">
        <v>1543</v>
      </c>
      <c r="K2706" s="20" t="str">
        <f>IF(Tabela813[[#This Row],[C]]&lt;&gt;"",IF(Tabela813[[#This Row],[RED]]&lt;&gt;"",(Tabela813[[#This Row],[RED]] &amp; "."),"") &amp; CONCATENATE(Tabela813[[#This Row],[C]],".",Tabela813[[#This Row],[O]],".",Tabela813[[#This Row],[E]],".",Tabela813[[#This Row],[D1]],".",Tabela813[[#This Row],[D2]],".",Tabela813[[#This Row],[D3]],".",Tabela813[[#This Row],[T]],".",Tabela813[[#This Row],[D4]]),"")</f>
        <v>9.1.1.1.4.51.2.1.00</v>
      </c>
      <c r="L2706" s="23" t="s">
        <v>1661</v>
      </c>
      <c r="M2706" s="20" t="str">
        <f t="shared" si="52"/>
        <v>A</v>
      </c>
      <c r="N2706" s="20">
        <f>IF(VALUE(Tabela813[[#This Row],[RED]]) &gt; 0,1,0) + IF(VALUE(J2706)&gt;0,8,IF(VALUE(I2706)&gt;0,7,IF(VALUE(H2706)&gt;0,6,IF(VALUE(G2706)&gt;0,5,IF(VALUE(F2706)&gt;0,4,IF(VALUE(E2706)&gt;0,3,IF(VALUE(D2706)&gt;0,2,1)))))))</f>
        <v>8</v>
      </c>
      <c r="O2706" s="22" t="s">
        <v>55</v>
      </c>
      <c r="P2706" s="1" t="s">
        <v>2887</v>
      </c>
      <c r="Q2706" s="1"/>
      <c r="R2706" s="39"/>
      <c r="S2706" s="154" t="s">
        <v>158</v>
      </c>
      <c r="T2706" s="7" t="str">
        <f>Tabela813[[#This Row],[NR]]&amp;" - "&amp;Tabela813[[#This Row],[Especificação]]</f>
        <v>9.1.1.1.4.51.2.1.00 - (-) Dedução de Adicional ISS - Fundo Municipal de Combate à Pobreza - Principal</v>
      </c>
    </row>
    <row r="2707" spans="1:20" ht="45" x14ac:dyDescent="0.25">
      <c r="A2707" s="179"/>
      <c r="B2707" s="51" t="s">
        <v>1549</v>
      </c>
      <c r="C2707" s="22" t="s">
        <v>1537</v>
      </c>
      <c r="D2707" s="22" t="s">
        <v>1537</v>
      </c>
      <c r="E2707" s="22" t="s">
        <v>1537</v>
      </c>
      <c r="F2707" s="22" t="s">
        <v>1547</v>
      </c>
      <c r="G2707" s="22" t="s">
        <v>1575</v>
      </c>
      <c r="H2707" s="22" t="s">
        <v>1546</v>
      </c>
      <c r="I2707" s="22" t="s">
        <v>1546</v>
      </c>
      <c r="J2707" s="22" t="s">
        <v>1543</v>
      </c>
      <c r="K2707" s="20" t="str">
        <f>IF(Tabela813[[#This Row],[C]]&lt;&gt;"",IF(Tabela813[[#This Row],[RED]]&lt;&gt;"",(Tabela813[[#This Row],[RED]] &amp; "."),"") &amp; CONCATENATE(Tabela813[[#This Row],[C]],".",Tabela813[[#This Row],[O]],".",Tabela813[[#This Row],[E]],".",Tabela813[[#This Row],[D1]],".",Tabela813[[#This Row],[D2]],".",Tabela813[[#This Row],[D3]],".",Tabela813[[#This Row],[T]],".",Tabela813[[#This Row],[D4]]),"")</f>
        <v>9.1.1.1.4.51.2.2.00</v>
      </c>
      <c r="L2707" s="23" t="s">
        <v>1662</v>
      </c>
      <c r="M2707" s="20" t="str">
        <f t="shared" si="52"/>
        <v>A</v>
      </c>
      <c r="N2707" s="20">
        <f>IF(VALUE(Tabela813[[#This Row],[RED]]) &gt; 0,1,0) + IF(VALUE(J2707)&gt;0,8,IF(VALUE(I2707)&gt;0,7,IF(VALUE(H2707)&gt;0,6,IF(VALUE(G2707)&gt;0,5,IF(VALUE(F2707)&gt;0,4,IF(VALUE(E2707)&gt;0,3,IF(VALUE(D2707)&gt;0,2,1)))))))</f>
        <v>8</v>
      </c>
      <c r="O2707" s="22" t="s">
        <v>55</v>
      </c>
      <c r="P2707" s="1" t="s">
        <v>2887</v>
      </c>
      <c r="Q2707" s="1"/>
      <c r="R2707" s="39"/>
      <c r="S2707" s="154" t="s">
        <v>158</v>
      </c>
      <c r="T2707" s="7" t="str">
        <f>Tabela813[[#This Row],[NR]]&amp;" - "&amp;Tabela813[[#This Row],[Especificação]]</f>
        <v>9.1.1.1.4.51.2.2.00 - (-) Dedução de Adicional ISS - Fundo Municipal de Combate à Pobreza - Multas e Juros de Mora</v>
      </c>
    </row>
    <row r="2708" spans="1:20" ht="45" x14ac:dyDescent="0.25">
      <c r="A2708" s="179"/>
      <c r="B2708" s="51" t="s">
        <v>1549</v>
      </c>
      <c r="C2708" s="22" t="s">
        <v>1537</v>
      </c>
      <c r="D2708" s="22" t="s">
        <v>1537</v>
      </c>
      <c r="E2708" s="22" t="s">
        <v>1537</v>
      </c>
      <c r="F2708" s="22" t="s">
        <v>1547</v>
      </c>
      <c r="G2708" s="22" t="s">
        <v>1575</v>
      </c>
      <c r="H2708" s="22" t="s">
        <v>1546</v>
      </c>
      <c r="I2708" s="22" t="s">
        <v>1538</v>
      </c>
      <c r="J2708" s="22" t="s">
        <v>1543</v>
      </c>
      <c r="K2708" s="20" t="str">
        <f>IF(Tabela813[[#This Row],[C]]&lt;&gt;"",IF(Tabela813[[#This Row],[RED]]&lt;&gt;"",(Tabela813[[#This Row],[RED]] &amp; "."),"") &amp; CONCATENATE(Tabela813[[#This Row],[C]],".",Tabela813[[#This Row],[O]],".",Tabela813[[#This Row],[E]],".",Tabela813[[#This Row],[D1]],".",Tabela813[[#This Row],[D2]],".",Tabela813[[#This Row],[D3]],".",Tabela813[[#This Row],[T]],".",Tabela813[[#This Row],[D4]]),"")</f>
        <v>9.1.1.1.4.51.2.3.00</v>
      </c>
      <c r="L2708" s="23" t="s">
        <v>1663</v>
      </c>
      <c r="M2708" s="20" t="str">
        <f t="shared" si="52"/>
        <v>A</v>
      </c>
      <c r="N2708" s="20">
        <f>IF(VALUE(Tabela813[[#This Row],[RED]]) &gt; 0,1,0) + IF(VALUE(J2708)&gt;0,8,IF(VALUE(I2708)&gt;0,7,IF(VALUE(H2708)&gt;0,6,IF(VALUE(G2708)&gt;0,5,IF(VALUE(F2708)&gt;0,4,IF(VALUE(E2708)&gt;0,3,IF(VALUE(D2708)&gt;0,2,1)))))))</f>
        <v>8</v>
      </c>
      <c r="O2708" s="22" t="s">
        <v>55</v>
      </c>
      <c r="P2708" s="1" t="s">
        <v>2887</v>
      </c>
      <c r="Q2708" s="1"/>
      <c r="R2708" s="39"/>
      <c r="S2708" s="154" t="s">
        <v>158</v>
      </c>
      <c r="T2708" s="7" t="str">
        <f>Tabela813[[#This Row],[NR]]&amp;" - "&amp;Tabela813[[#This Row],[Especificação]]</f>
        <v>9.1.1.1.4.51.2.3.00 - (-) Dedução de Adicional ISS - Fundo Municipal de Combate à Pobreza - Dívida Ativa</v>
      </c>
    </row>
    <row r="2709" spans="1:20" ht="45" x14ac:dyDescent="0.25">
      <c r="A2709" s="179"/>
      <c r="B2709" s="51" t="s">
        <v>1549</v>
      </c>
      <c r="C2709" s="22" t="s">
        <v>1537</v>
      </c>
      <c r="D2709" s="22" t="s">
        <v>1537</v>
      </c>
      <c r="E2709" s="22" t="s">
        <v>1537</v>
      </c>
      <c r="F2709" s="22" t="s">
        <v>1547</v>
      </c>
      <c r="G2709" s="22" t="s">
        <v>1575</v>
      </c>
      <c r="H2709" s="22" t="s">
        <v>1546</v>
      </c>
      <c r="I2709" s="22" t="s">
        <v>1547</v>
      </c>
      <c r="J2709" s="22" t="s">
        <v>1543</v>
      </c>
      <c r="K2709" s="20" t="str">
        <f>IF(Tabela813[[#This Row],[C]]&lt;&gt;"",IF(Tabela813[[#This Row],[RED]]&lt;&gt;"",(Tabela813[[#This Row],[RED]] &amp; "."),"") &amp; CONCATENATE(Tabela813[[#This Row],[C]],".",Tabela813[[#This Row],[O]],".",Tabela813[[#This Row],[E]],".",Tabela813[[#This Row],[D1]],".",Tabela813[[#This Row],[D2]],".",Tabela813[[#This Row],[D3]],".",Tabela813[[#This Row],[T]],".",Tabela813[[#This Row],[D4]]),"")</f>
        <v>9.1.1.1.4.51.2.4.00</v>
      </c>
      <c r="L2709" s="23" t="s">
        <v>1664</v>
      </c>
      <c r="M2709" s="20" t="str">
        <f t="shared" si="52"/>
        <v>A</v>
      </c>
      <c r="N2709" s="20">
        <f>IF(VALUE(Tabela813[[#This Row],[RED]]) &gt; 0,1,0) + IF(VALUE(J2709)&gt;0,8,IF(VALUE(I2709)&gt;0,7,IF(VALUE(H2709)&gt;0,6,IF(VALUE(G2709)&gt;0,5,IF(VALUE(F2709)&gt;0,4,IF(VALUE(E2709)&gt;0,3,IF(VALUE(D2709)&gt;0,2,1)))))))</f>
        <v>8</v>
      </c>
      <c r="O2709" s="22" t="s">
        <v>55</v>
      </c>
      <c r="P2709" s="1" t="s">
        <v>2887</v>
      </c>
      <c r="Q2709" s="1"/>
      <c r="R2709" s="39"/>
      <c r="S2709" s="154" t="s">
        <v>158</v>
      </c>
      <c r="T2709" s="7" t="str">
        <f>Tabela813[[#This Row],[NR]]&amp;" - "&amp;Tabela813[[#This Row],[Especificação]]</f>
        <v>9.1.1.1.4.51.2.4.00 - (-) Dedução de Adicional ISS - Fundo Municipal de Combate à Pobreza - Dívida Ativa - Multas e Juros de Mora da Dívida Ativa</v>
      </c>
    </row>
    <row r="2710" spans="1:20" ht="45" x14ac:dyDescent="0.25">
      <c r="A2710" s="179"/>
      <c r="B2710" s="51" t="s">
        <v>1549</v>
      </c>
      <c r="C2710" s="22" t="s">
        <v>1537</v>
      </c>
      <c r="D2710" s="22" t="s">
        <v>1537</v>
      </c>
      <c r="E2710" s="22" t="s">
        <v>1537</v>
      </c>
      <c r="F2710" s="22" t="s">
        <v>1547</v>
      </c>
      <c r="G2710" s="22" t="s">
        <v>1575</v>
      </c>
      <c r="H2710" s="22" t="s">
        <v>1546</v>
      </c>
      <c r="I2710" s="22" t="s">
        <v>1548</v>
      </c>
      <c r="J2710" s="22" t="s">
        <v>1543</v>
      </c>
      <c r="K2710" s="20" t="str">
        <f>IF(Tabela813[[#This Row],[C]]&lt;&gt;"",IF(Tabela813[[#This Row],[RED]]&lt;&gt;"",(Tabela813[[#This Row],[RED]] &amp; "."),"") &amp; CONCATENATE(Tabela813[[#This Row],[C]],".",Tabela813[[#This Row],[O]],".",Tabela813[[#This Row],[E]],".",Tabela813[[#This Row],[D1]],".",Tabela813[[#This Row],[D2]],".",Tabela813[[#This Row],[D3]],".",Tabela813[[#This Row],[T]],".",Tabela813[[#This Row],[D4]]),"")</f>
        <v>9.1.1.1.4.51.2.5.00</v>
      </c>
      <c r="L2710" s="23" t="s">
        <v>1665</v>
      </c>
      <c r="M2710" s="20" t="str">
        <f t="shared" si="52"/>
        <v>A</v>
      </c>
      <c r="N2710" s="20">
        <f>IF(VALUE(Tabela813[[#This Row],[RED]]) &gt; 0,1,0) + IF(VALUE(J2710)&gt;0,8,IF(VALUE(I2710)&gt;0,7,IF(VALUE(H2710)&gt;0,6,IF(VALUE(G2710)&gt;0,5,IF(VALUE(F2710)&gt;0,4,IF(VALUE(E2710)&gt;0,3,IF(VALUE(D2710)&gt;0,2,1)))))))</f>
        <v>8</v>
      </c>
      <c r="O2710" s="22" t="s">
        <v>55</v>
      </c>
      <c r="P2710" s="1" t="s">
        <v>2887</v>
      </c>
      <c r="Q2710" s="1"/>
      <c r="R2710" s="39"/>
      <c r="S2710" s="154" t="s">
        <v>158</v>
      </c>
      <c r="T2710" s="7" t="str">
        <f>Tabela813[[#This Row],[NR]]&amp;" - "&amp;Tabela813[[#This Row],[Especificação]]</f>
        <v>9.1.1.1.4.51.2.5.00 - (-) Dedução de Adicional ISS - Fundo Municipal de Combate à Pobreza - Multas</v>
      </c>
    </row>
    <row r="2711" spans="1:20" ht="45" x14ac:dyDescent="0.25">
      <c r="A2711" s="179"/>
      <c r="B2711" s="51" t="s">
        <v>1549</v>
      </c>
      <c r="C2711" s="22" t="s">
        <v>1537</v>
      </c>
      <c r="D2711" s="22" t="s">
        <v>1537</v>
      </c>
      <c r="E2711" s="22" t="s">
        <v>1537</v>
      </c>
      <c r="F2711" s="22" t="s">
        <v>1547</v>
      </c>
      <c r="G2711" s="22" t="s">
        <v>1575</v>
      </c>
      <c r="H2711" s="22" t="s">
        <v>1546</v>
      </c>
      <c r="I2711" s="22" t="s">
        <v>1542</v>
      </c>
      <c r="J2711" s="22" t="s">
        <v>1543</v>
      </c>
      <c r="K2711" s="20" t="str">
        <f>IF(Tabela813[[#This Row],[C]]&lt;&gt;"",IF(Tabela813[[#This Row],[RED]]&lt;&gt;"",(Tabela813[[#This Row],[RED]] &amp; "."),"") &amp; CONCATENATE(Tabela813[[#This Row],[C]],".",Tabela813[[#This Row],[O]],".",Tabela813[[#This Row],[E]],".",Tabela813[[#This Row],[D1]],".",Tabela813[[#This Row],[D2]],".",Tabela813[[#This Row],[D3]],".",Tabela813[[#This Row],[T]],".",Tabela813[[#This Row],[D4]]),"")</f>
        <v>9.1.1.1.4.51.2.6.00</v>
      </c>
      <c r="L2711" s="23" t="s">
        <v>1666</v>
      </c>
      <c r="M2711" s="20" t="str">
        <f t="shared" si="52"/>
        <v>A</v>
      </c>
      <c r="N2711" s="20">
        <f>IF(VALUE(Tabela813[[#This Row],[RED]]) &gt; 0,1,0) + IF(VALUE(J2711)&gt;0,8,IF(VALUE(I2711)&gt;0,7,IF(VALUE(H2711)&gt;0,6,IF(VALUE(G2711)&gt;0,5,IF(VALUE(F2711)&gt;0,4,IF(VALUE(E2711)&gt;0,3,IF(VALUE(D2711)&gt;0,2,1)))))))</f>
        <v>8</v>
      </c>
      <c r="O2711" s="22" t="s">
        <v>55</v>
      </c>
      <c r="P2711" s="1" t="s">
        <v>2887</v>
      </c>
      <c r="Q2711" s="1"/>
      <c r="R2711" s="39"/>
      <c r="S2711" s="154" t="s">
        <v>158</v>
      </c>
      <c r="T2711" s="7" t="str">
        <f>Tabela813[[#This Row],[NR]]&amp;" - "&amp;Tabela813[[#This Row],[Especificação]]</f>
        <v>9.1.1.1.4.51.2.6.00 - (-) Dedução de Adicional ISS - Fundo Municipal de Combate à Pobreza - Juros de Mora</v>
      </c>
    </row>
    <row r="2712" spans="1:20" ht="45" x14ac:dyDescent="0.25">
      <c r="A2712" s="179"/>
      <c r="B2712" s="51" t="s">
        <v>1549</v>
      </c>
      <c r="C2712" s="22" t="s">
        <v>1537</v>
      </c>
      <c r="D2712" s="22" t="s">
        <v>1537</v>
      </c>
      <c r="E2712" s="22" t="s">
        <v>1537</v>
      </c>
      <c r="F2712" s="22" t="s">
        <v>1547</v>
      </c>
      <c r="G2712" s="22" t="s">
        <v>1575</v>
      </c>
      <c r="H2712" s="22" t="s">
        <v>1546</v>
      </c>
      <c r="I2712" s="22" t="s">
        <v>1544</v>
      </c>
      <c r="J2712" s="22" t="s">
        <v>1543</v>
      </c>
      <c r="K2712" s="20" t="str">
        <f>IF(Tabela813[[#This Row],[C]]&lt;&gt;"",IF(Tabela813[[#This Row],[RED]]&lt;&gt;"",(Tabela813[[#This Row],[RED]] &amp; "."),"") &amp; CONCATENATE(Tabela813[[#This Row],[C]],".",Tabela813[[#This Row],[O]],".",Tabela813[[#This Row],[E]],".",Tabela813[[#This Row],[D1]],".",Tabela813[[#This Row],[D2]],".",Tabela813[[#This Row],[D3]],".",Tabela813[[#This Row],[T]],".",Tabela813[[#This Row],[D4]]),"")</f>
        <v>9.1.1.1.4.51.2.7.00</v>
      </c>
      <c r="L2712" s="23" t="s">
        <v>1667</v>
      </c>
      <c r="M2712" s="20" t="str">
        <f t="shared" si="52"/>
        <v>A</v>
      </c>
      <c r="N2712" s="20">
        <f>IF(VALUE(Tabela813[[#This Row],[RED]]) &gt; 0,1,0) + IF(VALUE(J2712)&gt;0,8,IF(VALUE(I2712)&gt;0,7,IF(VALUE(H2712)&gt;0,6,IF(VALUE(G2712)&gt;0,5,IF(VALUE(F2712)&gt;0,4,IF(VALUE(E2712)&gt;0,3,IF(VALUE(D2712)&gt;0,2,1)))))))</f>
        <v>8</v>
      </c>
      <c r="O2712" s="22" t="s">
        <v>55</v>
      </c>
      <c r="P2712" s="1" t="s">
        <v>2887</v>
      </c>
      <c r="Q2712" s="1"/>
      <c r="R2712" s="39"/>
      <c r="S2712" s="154" t="s">
        <v>158</v>
      </c>
      <c r="T2712" s="7" t="str">
        <f>Tabela813[[#This Row],[NR]]&amp;" - "&amp;Tabela813[[#This Row],[Especificação]]</f>
        <v>9.1.1.1.4.51.2.7.00 - (-) Dedução de Adicional ISS - Fundo Municipal de Combate à Pobreza - Dívida Ativa - Multas da Dívida Ativa</v>
      </c>
    </row>
    <row r="2713" spans="1:20" ht="45" x14ac:dyDescent="0.25">
      <c r="A2713" s="179"/>
      <c r="B2713" s="51" t="s">
        <v>1549</v>
      </c>
      <c r="C2713" s="22" t="s">
        <v>1537</v>
      </c>
      <c r="D2713" s="22" t="s">
        <v>1537</v>
      </c>
      <c r="E2713" s="22" t="s">
        <v>1537</v>
      </c>
      <c r="F2713" s="22" t="s">
        <v>1547</v>
      </c>
      <c r="G2713" s="22" t="s">
        <v>1575</v>
      </c>
      <c r="H2713" s="22" t="s">
        <v>1546</v>
      </c>
      <c r="I2713" s="22" t="s">
        <v>1545</v>
      </c>
      <c r="J2713" s="22" t="s">
        <v>1543</v>
      </c>
      <c r="K2713" s="20" t="str">
        <f>IF(Tabela813[[#This Row],[C]]&lt;&gt;"",IF(Tabela813[[#This Row],[RED]]&lt;&gt;"",(Tabela813[[#This Row],[RED]] &amp; "."),"") &amp; CONCATENATE(Tabela813[[#This Row],[C]],".",Tabela813[[#This Row],[O]],".",Tabela813[[#This Row],[E]],".",Tabela813[[#This Row],[D1]],".",Tabela813[[#This Row],[D2]],".",Tabela813[[#This Row],[D3]],".",Tabela813[[#This Row],[T]],".",Tabela813[[#This Row],[D4]]),"")</f>
        <v>9.1.1.1.4.51.2.8.00</v>
      </c>
      <c r="L2713" s="23" t="s">
        <v>1668</v>
      </c>
      <c r="M2713" s="20" t="str">
        <f t="shared" si="52"/>
        <v>A</v>
      </c>
      <c r="N2713" s="20">
        <f>IF(VALUE(Tabela813[[#This Row],[RED]]) &gt; 0,1,0) + IF(VALUE(J2713)&gt;0,8,IF(VALUE(I2713)&gt;0,7,IF(VALUE(H2713)&gt;0,6,IF(VALUE(G2713)&gt;0,5,IF(VALUE(F2713)&gt;0,4,IF(VALUE(E2713)&gt;0,3,IF(VALUE(D2713)&gt;0,2,1)))))))</f>
        <v>8</v>
      </c>
      <c r="O2713" s="22" t="s">
        <v>55</v>
      </c>
      <c r="P2713" s="1" t="s">
        <v>2887</v>
      </c>
      <c r="Q2713" s="1"/>
      <c r="R2713" s="39"/>
      <c r="S2713" s="154" t="s">
        <v>158</v>
      </c>
      <c r="T2713" s="7" t="str">
        <f>Tabela813[[#This Row],[NR]]&amp;" - "&amp;Tabela813[[#This Row],[Especificação]]</f>
        <v>9.1.1.1.4.51.2.8.00 - (-) Dedução de Adicional ISS - Fundo Municipal de Combate à Pobreza - Juros de Mora da Dívida Ativa</v>
      </c>
    </row>
    <row r="2714" spans="1:20" ht="60" x14ac:dyDescent="0.25">
      <c r="A2714" s="179"/>
      <c r="B2714" s="51" t="s">
        <v>1549</v>
      </c>
      <c r="C2714" s="22" t="s">
        <v>1537</v>
      </c>
      <c r="D2714" s="22" t="s">
        <v>1537</v>
      </c>
      <c r="E2714" s="22" t="s">
        <v>1537</v>
      </c>
      <c r="F2714" s="22" t="s">
        <v>1547</v>
      </c>
      <c r="G2714" s="22" t="s">
        <v>1577</v>
      </c>
      <c r="H2714" s="22" t="s">
        <v>1540</v>
      </c>
      <c r="I2714" s="22" t="s">
        <v>1540</v>
      </c>
      <c r="J2714" s="22" t="s">
        <v>1543</v>
      </c>
      <c r="K2714" s="20" t="str">
        <f>IF(Tabela813[[#This Row],[C]]&lt;&gt;"",IF(Tabela813[[#This Row],[RED]]&lt;&gt;"",(Tabela813[[#This Row],[RED]] &amp; "."),"") &amp; CONCATENATE(Tabela813[[#This Row],[C]],".",Tabela813[[#This Row],[O]],".",Tabela813[[#This Row],[E]],".",Tabela813[[#This Row],[D1]],".",Tabela813[[#This Row],[D2]],".",Tabela813[[#This Row],[D3]],".",Tabela813[[#This Row],[T]],".",Tabela813[[#This Row],[D4]]),"")</f>
        <v>9.1.1.1.4.52.0.0.00</v>
      </c>
      <c r="L2714" s="23" t="s">
        <v>1669</v>
      </c>
      <c r="M2714" s="20" t="str">
        <f t="shared" si="52"/>
        <v>S</v>
      </c>
      <c r="N2714" s="20">
        <f>IF(VALUE(Tabela813[[#This Row],[RED]]) &gt; 0,1,0) + IF(VALUE(J2714)&gt;0,8,IF(VALUE(I2714)&gt;0,7,IF(VALUE(H2714)&gt;0,6,IF(VALUE(G2714)&gt;0,5,IF(VALUE(F2714)&gt;0,4,IF(VALUE(E2714)&gt;0,3,IF(VALUE(D2714)&gt;0,2,1)))))))</f>
        <v>6</v>
      </c>
      <c r="O2714" s="22" t="s">
        <v>55</v>
      </c>
      <c r="P2714" s="1" t="s">
        <v>4265</v>
      </c>
      <c r="Q2714" s="1"/>
      <c r="R2714" s="39"/>
      <c r="S2714" s="154" t="s">
        <v>158</v>
      </c>
      <c r="T2714" s="7" t="str">
        <f>Tabela813[[#This Row],[NR]]&amp;" - "&amp;Tabela813[[#This Row],[Especificação]]</f>
        <v>9.1.1.1.4.52.0.0.00 - (-) Dedução de Imposto sobre Vendas a Varejo de Combustíveis Líquidos e Gasosos (IVVC)</v>
      </c>
    </row>
    <row r="2715" spans="1:20" ht="60" x14ac:dyDescent="0.25">
      <c r="A2715" s="179"/>
      <c r="B2715" s="51" t="s">
        <v>1549</v>
      </c>
      <c r="C2715" s="22" t="s">
        <v>1537</v>
      </c>
      <c r="D2715" s="22" t="s">
        <v>1537</v>
      </c>
      <c r="E2715" s="22" t="s">
        <v>1537</v>
      </c>
      <c r="F2715" s="22" t="s">
        <v>1547</v>
      </c>
      <c r="G2715" s="22" t="s">
        <v>1577</v>
      </c>
      <c r="H2715" s="22" t="s">
        <v>1540</v>
      </c>
      <c r="I2715" s="22" t="s">
        <v>1537</v>
      </c>
      <c r="J2715" s="22" t="s">
        <v>1543</v>
      </c>
      <c r="K2715" s="20" t="str">
        <f>IF(Tabela813[[#This Row],[C]]&lt;&gt;"",IF(Tabela813[[#This Row],[RED]]&lt;&gt;"",(Tabela813[[#This Row],[RED]] &amp; "."),"") &amp; CONCATENATE(Tabela813[[#This Row],[C]],".",Tabela813[[#This Row],[O]],".",Tabela813[[#This Row],[E]],".",Tabela813[[#This Row],[D1]],".",Tabela813[[#This Row],[D2]],".",Tabela813[[#This Row],[D3]],".",Tabela813[[#This Row],[T]],".",Tabela813[[#This Row],[D4]]),"")</f>
        <v>9.1.1.1.4.52.0.1.00</v>
      </c>
      <c r="L2715" s="23" t="s">
        <v>1670</v>
      </c>
      <c r="M2715" s="20" t="str">
        <f t="shared" si="52"/>
        <v>A</v>
      </c>
      <c r="N2715" s="20">
        <f>IF(VALUE(Tabela813[[#This Row],[RED]]) &gt; 0,1,0) + IF(VALUE(J2715)&gt;0,8,IF(VALUE(I2715)&gt;0,7,IF(VALUE(H2715)&gt;0,6,IF(VALUE(G2715)&gt;0,5,IF(VALUE(F2715)&gt;0,4,IF(VALUE(E2715)&gt;0,3,IF(VALUE(D2715)&gt;0,2,1)))))))</f>
        <v>8</v>
      </c>
      <c r="O2715" s="22" t="s">
        <v>55</v>
      </c>
      <c r="P2715" s="1" t="s">
        <v>2888</v>
      </c>
      <c r="Q2715" s="1"/>
      <c r="R2715" s="39"/>
      <c r="S2715" s="154" t="s">
        <v>158</v>
      </c>
      <c r="T2715" s="7" t="str">
        <f>Tabela813[[#This Row],[NR]]&amp;" - "&amp;Tabela813[[#This Row],[Especificação]]</f>
        <v>9.1.1.1.4.52.0.1.00 - (-) Dedução de Imposto sobre Vendas a Varejo de Combustíveis Líquidos e Gasosos (IVVC) - Principal</v>
      </c>
    </row>
    <row r="2716" spans="1:20" ht="60" x14ac:dyDescent="0.25">
      <c r="A2716" s="179"/>
      <c r="B2716" s="51" t="s">
        <v>1549</v>
      </c>
      <c r="C2716" s="22" t="s">
        <v>1537</v>
      </c>
      <c r="D2716" s="22" t="s">
        <v>1537</v>
      </c>
      <c r="E2716" s="22" t="s">
        <v>1537</v>
      </c>
      <c r="F2716" s="22" t="s">
        <v>1547</v>
      </c>
      <c r="G2716" s="22" t="s">
        <v>1577</v>
      </c>
      <c r="H2716" s="22" t="s">
        <v>1540</v>
      </c>
      <c r="I2716" s="22" t="s">
        <v>1546</v>
      </c>
      <c r="J2716" s="22" t="s">
        <v>1543</v>
      </c>
      <c r="K2716" s="20" t="str">
        <f>IF(Tabela813[[#This Row],[C]]&lt;&gt;"",IF(Tabela813[[#This Row],[RED]]&lt;&gt;"",(Tabela813[[#This Row],[RED]] &amp; "."),"") &amp; CONCATENATE(Tabela813[[#This Row],[C]],".",Tabela813[[#This Row],[O]],".",Tabela813[[#This Row],[E]],".",Tabela813[[#This Row],[D1]],".",Tabela813[[#This Row],[D2]],".",Tabela813[[#This Row],[D3]],".",Tabela813[[#This Row],[T]],".",Tabela813[[#This Row],[D4]]),"")</f>
        <v>9.1.1.1.4.52.0.2.00</v>
      </c>
      <c r="L2716" s="23" t="s">
        <v>1671</v>
      </c>
      <c r="M2716" s="20" t="str">
        <f t="shared" si="52"/>
        <v>A</v>
      </c>
      <c r="N2716" s="20">
        <f>IF(VALUE(Tabela813[[#This Row],[RED]]) &gt; 0,1,0) + IF(VALUE(J2716)&gt;0,8,IF(VALUE(I2716)&gt;0,7,IF(VALUE(H2716)&gt;0,6,IF(VALUE(G2716)&gt;0,5,IF(VALUE(F2716)&gt;0,4,IF(VALUE(E2716)&gt;0,3,IF(VALUE(D2716)&gt;0,2,1)))))))</f>
        <v>8</v>
      </c>
      <c r="O2716" s="22" t="s">
        <v>55</v>
      </c>
      <c r="P2716" s="1" t="s">
        <v>2888</v>
      </c>
      <c r="Q2716" s="1"/>
      <c r="R2716" s="39"/>
      <c r="S2716" s="154" t="s">
        <v>158</v>
      </c>
      <c r="T2716" s="7" t="str">
        <f>Tabela813[[#This Row],[NR]]&amp;" - "&amp;Tabela813[[#This Row],[Especificação]]</f>
        <v>9.1.1.1.4.52.0.2.00 - (-) Dedução de Imposto sobre Vendas a Varejo de Combustíveis Líquidos e Gasosos (IVVC) - Multas e Juros de Mora</v>
      </c>
    </row>
    <row r="2717" spans="1:20" ht="60" x14ac:dyDescent="0.25">
      <c r="A2717" s="179"/>
      <c r="B2717" s="51" t="s">
        <v>1549</v>
      </c>
      <c r="C2717" s="22" t="s">
        <v>1537</v>
      </c>
      <c r="D2717" s="22" t="s">
        <v>1537</v>
      </c>
      <c r="E2717" s="22" t="s">
        <v>1537</v>
      </c>
      <c r="F2717" s="22" t="s">
        <v>1547</v>
      </c>
      <c r="G2717" s="22" t="s">
        <v>1577</v>
      </c>
      <c r="H2717" s="22" t="s">
        <v>1540</v>
      </c>
      <c r="I2717" s="22" t="s">
        <v>1538</v>
      </c>
      <c r="J2717" s="22" t="s">
        <v>1543</v>
      </c>
      <c r="K2717" s="20" t="str">
        <f>IF(Tabela813[[#This Row],[C]]&lt;&gt;"",IF(Tabela813[[#This Row],[RED]]&lt;&gt;"",(Tabela813[[#This Row],[RED]] &amp; "."),"") &amp; CONCATENATE(Tabela813[[#This Row],[C]],".",Tabela813[[#This Row],[O]],".",Tabela813[[#This Row],[E]],".",Tabela813[[#This Row],[D1]],".",Tabela813[[#This Row],[D2]],".",Tabela813[[#This Row],[D3]],".",Tabela813[[#This Row],[T]],".",Tabela813[[#This Row],[D4]]),"")</f>
        <v>9.1.1.1.4.52.0.3.00</v>
      </c>
      <c r="L2717" s="23" t="s">
        <v>1672</v>
      </c>
      <c r="M2717" s="20" t="str">
        <f t="shared" si="52"/>
        <v>A</v>
      </c>
      <c r="N2717" s="20">
        <f>IF(VALUE(Tabela813[[#This Row],[RED]]) &gt; 0,1,0) + IF(VALUE(J2717)&gt;0,8,IF(VALUE(I2717)&gt;0,7,IF(VALUE(H2717)&gt;0,6,IF(VALUE(G2717)&gt;0,5,IF(VALUE(F2717)&gt;0,4,IF(VALUE(E2717)&gt;0,3,IF(VALUE(D2717)&gt;0,2,1)))))))</f>
        <v>8</v>
      </c>
      <c r="O2717" s="22" t="s">
        <v>55</v>
      </c>
      <c r="P2717" s="1" t="s">
        <v>2888</v>
      </c>
      <c r="Q2717" s="1"/>
      <c r="R2717" s="39"/>
      <c r="S2717" s="154" t="s">
        <v>158</v>
      </c>
      <c r="T2717" s="7" t="str">
        <f>Tabela813[[#This Row],[NR]]&amp;" - "&amp;Tabela813[[#This Row],[Especificação]]</f>
        <v>9.1.1.1.4.52.0.3.00 - (-) Dedução de Imposto sobre Vendas a Varejo de Combustíveis Líquidos e Gasosos (IVVC) - Dívida Ativa</v>
      </c>
    </row>
    <row r="2718" spans="1:20" ht="60" x14ac:dyDescent="0.25">
      <c r="A2718" s="179"/>
      <c r="B2718" s="51" t="s">
        <v>1549</v>
      </c>
      <c r="C2718" s="22" t="s">
        <v>1537</v>
      </c>
      <c r="D2718" s="22" t="s">
        <v>1537</v>
      </c>
      <c r="E2718" s="22" t="s">
        <v>1537</v>
      </c>
      <c r="F2718" s="22" t="s">
        <v>1547</v>
      </c>
      <c r="G2718" s="22" t="s">
        <v>1577</v>
      </c>
      <c r="H2718" s="22" t="s">
        <v>1540</v>
      </c>
      <c r="I2718" s="22" t="s">
        <v>1547</v>
      </c>
      <c r="J2718" s="22" t="s">
        <v>1543</v>
      </c>
      <c r="K2718" s="20" t="str">
        <f>IF(Tabela813[[#This Row],[C]]&lt;&gt;"",IF(Tabela813[[#This Row],[RED]]&lt;&gt;"",(Tabela813[[#This Row],[RED]] &amp; "."),"") &amp; CONCATENATE(Tabela813[[#This Row],[C]],".",Tabela813[[#This Row],[O]],".",Tabela813[[#This Row],[E]],".",Tabela813[[#This Row],[D1]],".",Tabela813[[#This Row],[D2]],".",Tabela813[[#This Row],[D3]],".",Tabela813[[#This Row],[T]],".",Tabela813[[#This Row],[D4]]),"")</f>
        <v>9.1.1.1.4.52.0.4.00</v>
      </c>
      <c r="L2718" s="23" t="s">
        <v>1673</v>
      </c>
      <c r="M2718" s="20" t="str">
        <f t="shared" si="52"/>
        <v>A</v>
      </c>
      <c r="N2718" s="20">
        <f>IF(VALUE(Tabela813[[#This Row],[RED]]) &gt; 0,1,0) + IF(VALUE(J2718)&gt;0,8,IF(VALUE(I2718)&gt;0,7,IF(VALUE(H2718)&gt;0,6,IF(VALUE(G2718)&gt;0,5,IF(VALUE(F2718)&gt;0,4,IF(VALUE(E2718)&gt;0,3,IF(VALUE(D2718)&gt;0,2,1)))))))</f>
        <v>8</v>
      </c>
      <c r="O2718" s="22" t="s">
        <v>55</v>
      </c>
      <c r="P2718" s="1" t="s">
        <v>2888</v>
      </c>
      <c r="Q2718" s="1"/>
      <c r="R2718" s="39"/>
      <c r="S2718" s="154" t="s">
        <v>158</v>
      </c>
      <c r="T2718" s="7" t="str">
        <f>Tabela813[[#This Row],[NR]]&amp;" - "&amp;Tabela813[[#This Row],[Especificação]]</f>
        <v>9.1.1.1.4.52.0.4.00 - (-) Dedução de Imposto sobre Vendas a Varejo de Combustíveis Líquidos e Gasosos (IVVC) - Dívida Ativa - Multas e Juros de Mora da Dívida Ativa</v>
      </c>
    </row>
    <row r="2719" spans="1:20" ht="60" x14ac:dyDescent="0.25">
      <c r="A2719" s="179"/>
      <c r="B2719" s="51" t="s">
        <v>1549</v>
      </c>
      <c r="C2719" s="22" t="s">
        <v>1537</v>
      </c>
      <c r="D2719" s="22" t="s">
        <v>1537</v>
      </c>
      <c r="E2719" s="22" t="s">
        <v>1537</v>
      </c>
      <c r="F2719" s="22" t="s">
        <v>1547</v>
      </c>
      <c r="G2719" s="22" t="s">
        <v>1577</v>
      </c>
      <c r="H2719" s="22" t="s">
        <v>1540</v>
      </c>
      <c r="I2719" s="22" t="s">
        <v>1548</v>
      </c>
      <c r="J2719" s="22" t="s">
        <v>1543</v>
      </c>
      <c r="K2719" s="20" t="str">
        <f>IF(Tabela813[[#This Row],[C]]&lt;&gt;"",IF(Tabela813[[#This Row],[RED]]&lt;&gt;"",(Tabela813[[#This Row],[RED]] &amp; "."),"") &amp; CONCATENATE(Tabela813[[#This Row],[C]],".",Tabela813[[#This Row],[O]],".",Tabela813[[#This Row],[E]],".",Tabela813[[#This Row],[D1]],".",Tabela813[[#This Row],[D2]],".",Tabela813[[#This Row],[D3]],".",Tabela813[[#This Row],[T]],".",Tabela813[[#This Row],[D4]]),"")</f>
        <v>9.1.1.1.4.52.0.5.00</v>
      </c>
      <c r="L2719" s="23" t="s">
        <v>1674</v>
      </c>
      <c r="M2719" s="20" t="str">
        <f t="shared" si="52"/>
        <v>A</v>
      </c>
      <c r="N2719" s="20">
        <f>IF(VALUE(Tabela813[[#This Row],[RED]]) &gt; 0,1,0) + IF(VALUE(J2719)&gt;0,8,IF(VALUE(I2719)&gt;0,7,IF(VALUE(H2719)&gt;0,6,IF(VALUE(G2719)&gt;0,5,IF(VALUE(F2719)&gt;0,4,IF(VALUE(E2719)&gt;0,3,IF(VALUE(D2719)&gt;0,2,1)))))))</f>
        <v>8</v>
      </c>
      <c r="O2719" s="22" t="s">
        <v>55</v>
      </c>
      <c r="P2719" s="1" t="s">
        <v>2888</v>
      </c>
      <c r="Q2719" s="1"/>
      <c r="R2719" s="39"/>
      <c r="S2719" s="154" t="s">
        <v>158</v>
      </c>
      <c r="T2719" s="7" t="str">
        <f>Tabela813[[#This Row],[NR]]&amp;" - "&amp;Tabela813[[#This Row],[Especificação]]</f>
        <v>9.1.1.1.4.52.0.5.00 - (-) Dedução de Imposto sobre Vendas a Varejo de Combustíveis Líquidos e Gasosos (IVVC) - Multas</v>
      </c>
    </row>
    <row r="2720" spans="1:20" ht="60" x14ac:dyDescent="0.25">
      <c r="A2720" s="179"/>
      <c r="B2720" s="51" t="s">
        <v>1549</v>
      </c>
      <c r="C2720" s="22" t="s">
        <v>1537</v>
      </c>
      <c r="D2720" s="22" t="s">
        <v>1537</v>
      </c>
      <c r="E2720" s="22" t="s">
        <v>1537</v>
      </c>
      <c r="F2720" s="22" t="s">
        <v>1547</v>
      </c>
      <c r="G2720" s="22" t="s">
        <v>1577</v>
      </c>
      <c r="H2720" s="22" t="s">
        <v>1540</v>
      </c>
      <c r="I2720" s="22" t="s">
        <v>1542</v>
      </c>
      <c r="J2720" s="22" t="s">
        <v>1543</v>
      </c>
      <c r="K2720" s="20" t="str">
        <f>IF(Tabela813[[#This Row],[C]]&lt;&gt;"",IF(Tabela813[[#This Row],[RED]]&lt;&gt;"",(Tabela813[[#This Row],[RED]] &amp; "."),"") &amp; CONCATENATE(Tabela813[[#This Row],[C]],".",Tabela813[[#This Row],[O]],".",Tabela813[[#This Row],[E]],".",Tabela813[[#This Row],[D1]],".",Tabela813[[#This Row],[D2]],".",Tabela813[[#This Row],[D3]],".",Tabela813[[#This Row],[T]],".",Tabela813[[#This Row],[D4]]),"")</f>
        <v>9.1.1.1.4.52.0.6.00</v>
      </c>
      <c r="L2720" s="23" t="s">
        <v>1675</v>
      </c>
      <c r="M2720" s="20" t="str">
        <f t="shared" si="52"/>
        <v>A</v>
      </c>
      <c r="N2720" s="20">
        <f>IF(VALUE(Tabela813[[#This Row],[RED]]) &gt; 0,1,0) + IF(VALUE(J2720)&gt;0,8,IF(VALUE(I2720)&gt;0,7,IF(VALUE(H2720)&gt;0,6,IF(VALUE(G2720)&gt;0,5,IF(VALUE(F2720)&gt;0,4,IF(VALUE(E2720)&gt;0,3,IF(VALUE(D2720)&gt;0,2,1)))))))</f>
        <v>8</v>
      </c>
      <c r="O2720" s="22" t="s">
        <v>55</v>
      </c>
      <c r="P2720" s="1" t="s">
        <v>2888</v>
      </c>
      <c r="Q2720" s="1"/>
      <c r="R2720" s="39"/>
      <c r="S2720" s="154" t="s">
        <v>158</v>
      </c>
      <c r="T2720" s="7" t="str">
        <f>Tabela813[[#This Row],[NR]]&amp;" - "&amp;Tabela813[[#This Row],[Especificação]]</f>
        <v>9.1.1.1.4.52.0.6.00 - (-) Dedução de Imposto sobre Vendas a Varejo de Combustíveis Líquidos e Gasosos (IVVC) - Juros de Mora</v>
      </c>
    </row>
    <row r="2721" spans="1:20" ht="60" x14ac:dyDescent="0.25">
      <c r="A2721" s="179"/>
      <c r="B2721" s="51" t="s">
        <v>1549</v>
      </c>
      <c r="C2721" s="22" t="s">
        <v>1537</v>
      </c>
      <c r="D2721" s="22" t="s">
        <v>1537</v>
      </c>
      <c r="E2721" s="22" t="s">
        <v>1537</v>
      </c>
      <c r="F2721" s="22" t="s">
        <v>1547</v>
      </c>
      <c r="G2721" s="22" t="s">
        <v>1577</v>
      </c>
      <c r="H2721" s="22" t="s">
        <v>1540</v>
      </c>
      <c r="I2721" s="22" t="s">
        <v>1544</v>
      </c>
      <c r="J2721" s="22" t="s">
        <v>1543</v>
      </c>
      <c r="K2721" s="20" t="str">
        <f>IF(Tabela813[[#This Row],[C]]&lt;&gt;"",IF(Tabela813[[#This Row],[RED]]&lt;&gt;"",(Tabela813[[#This Row],[RED]] &amp; "."),"") &amp; CONCATENATE(Tabela813[[#This Row],[C]],".",Tabela813[[#This Row],[O]],".",Tabela813[[#This Row],[E]],".",Tabela813[[#This Row],[D1]],".",Tabela813[[#This Row],[D2]],".",Tabela813[[#This Row],[D3]],".",Tabela813[[#This Row],[T]],".",Tabela813[[#This Row],[D4]]),"")</f>
        <v>9.1.1.1.4.52.0.7.00</v>
      </c>
      <c r="L2721" s="23" t="s">
        <v>1676</v>
      </c>
      <c r="M2721" s="20" t="str">
        <f t="shared" si="52"/>
        <v>A</v>
      </c>
      <c r="N2721" s="20">
        <f>IF(VALUE(Tabela813[[#This Row],[RED]]) &gt; 0,1,0) + IF(VALUE(J2721)&gt;0,8,IF(VALUE(I2721)&gt;0,7,IF(VALUE(H2721)&gt;0,6,IF(VALUE(G2721)&gt;0,5,IF(VALUE(F2721)&gt;0,4,IF(VALUE(E2721)&gt;0,3,IF(VALUE(D2721)&gt;0,2,1)))))))</f>
        <v>8</v>
      </c>
      <c r="O2721" s="22" t="s">
        <v>55</v>
      </c>
      <c r="P2721" s="1" t="s">
        <v>2888</v>
      </c>
      <c r="Q2721" s="1"/>
      <c r="R2721" s="39"/>
      <c r="S2721" s="154" t="s">
        <v>158</v>
      </c>
      <c r="T2721" s="7" t="str">
        <f>Tabela813[[#This Row],[NR]]&amp;" - "&amp;Tabela813[[#This Row],[Especificação]]</f>
        <v>9.1.1.1.4.52.0.7.00 - (-) Dedução de Imposto sobre Vendas a Varejo de Combustíveis Líquidos e Gasosos (IVVC) - Dívida Ativa - Multas da Dívida Ativa</v>
      </c>
    </row>
    <row r="2722" spans="1:20" ht="60" x14ac:dyDescent="0.25">
      <c r="A2722" s="179"/>
      <c r="B2722" s="51" t="s">
        <v>1549</v>
      </c>
      <c r="C2722" s="22" t="s">
        <v>1537</v>
      </c>
      <c r="D2722" s="22" t="s">
        <v>1537</v>
      </c>
      <c r="E2722" s="22" t="s">
        <v>1537</v>
      </c>
      <c r="F2722" s="22" t="s">
        <v>1547</v>
      </c>
      <c r="G2722" s="22" t="s">
        <v>1577</v>
      </c>
      <c r="H2722" s="22" t="s">
        <v>1540</v>
      </c>
      <c r="I2722" s="22" t="s">
        <v>1545</v>
      </c>
      <c r="J2722" s="22" t="s">
        <v>1543</v>
      </c>
      <c r="K2722" s="20" t="str">
        <f>IF(Tabela813[[#This Row],[C]]&lt;&gt;"",IF(Tabela813[[#This Row],[RED]]&lt;&gt;"",(Tabela813[[#This Row],[RED]] &amp; "."),"") &amp; CONCATENATE(Tabela813[[#This Row],[C]],".",Tabela813[[#This Row],[O]],".",Tabela813[[#This Row],[E]],".",Tabela813[[#This Row],[D1]],".",Tabela813[[#This Row],[D2]],".",Tabela813[[#This Row],[D3]],".",Tabela813[[#This Row],[T]],".",Tabela813[[#This Row],[D4]]),"")</f>
        <v>9.1.1.1.4.52.0.8.00</v>
      </c>
      <c r="L2722" s="23" t="s">
        <v>1677</v>
      </c>
      <c r="M2722" s="20" t="str">
        <f t="shared" si="52"/>
        <v>A</v>
      </c>
      <c r="N2722" s="20">
        <f>IF(VALUE(Tabela813[[#This Row],[RED]]) &gt; 0,1,0) + IF(VALUE(J2722)&gt;0,8,IF(VALUE(I2722)&gt;0,7,IF(VALUE(H2722)&gt;0,6,IF(VALUE(G2722)&gt;0,5,IF(VALUE(F2722)&gt;0,4,IF(VALUE(E2722)&gt;0,3,IF(VALUE(D2722)&gt;0,2,1)))))))</f>
        <v>8</v>
      </c>
      <c r="O2722" s="22" t="s">
        <v>55</v>
      </c>
      <c r="P2722" s="1" t="s">
        <v>2888</v>
      </c>
      <c r="Q2722" s="1"/>
      <c r="R2722" s="39"/>
      <c r="S2722" s="154" t="s">
        <v>158</v>
      </c>
      <c r="T2722" s="7" t="str">
        <f>Tabela813[[#This Row],[NR]]&amp;" - "&amp;Tabela813[[#This Row],[Especificação]]</f>
        <v>9.1.1.1.4.52.0.8.00 - (-) Dedução de Imposto sobre Vendas a Varejo de Combustíveis Líquidos e Gasosos (IVVC) - Juros de Mora da Dívida Ativa</v>
      </c>
    </row>
    <row r="2723" spans="1:20" x14ac:dyDescent="0.25">
      <c r="A2723" s="179"/>
      <c r="B2723" s="51" t="s">
        <v>1549</v>
      </c>
      <c r="C2723" s="22" t="s">
        <v>1537</v>
      </c>
      <c r="D2723" s="22" t="s">
        <v>1537</v>
      </c>
      <c r="E2723" s="22" t="s">
        <v>1537</v>
      </c>
      <c r="F2723" s="22" t="s">
        <v>1549</v>
      </c>
      <c r="G2723" s="22" t="s">
        <v>1543</v>
      </c>
      <c r="H2723" s="22" t="s">
        <v>1540</v>
      </c>
      <c r="I2723" s="22" t="s">
        <v>1540</v>
      </c>
      <c r="J2723" s="22" t="s">
        <v>1543</v>
      </c>
      <c r="K2723" s="20" t="str">
        <f>IF(Tabela813[[#This Row],[C]]&lt;&gt;"",IF(Tabela813[[#This Row],[RED]]&lt;&gt;"",(Tabela813[[#This Row],[RED]] &amp; "."),"") &amp; CONCATENATE(Tabela813[[#This Row],[C]],".",Tabela813[[#This Row],[O]],".",Tabela813[[#This Row],[E]],".",Tabela813[[#This Row],[D1]],".",Tabela813[[#This Row],[D2]],".",Tabela813[[#This Row],[D3]],".",Tabela813[[#This Row],[T]],".",Tabela813[[#This Row],[D4]]),"")</f>
        <v>9.1.1.1.9.00.0.0.00</v>
      </c>
      <c r="L2723" s="23" t="s">
        <v>1678</v>
      </c>
      <c r="M2723" s="20" t="str">
        <f t="shared" si="52"/>
        <v>S</v>
      </c>
      <c r="N2723" s="20">
        <f>IF(VALUE(Tabela813[[#This Row],[RED]]) &gt; 0,1,0) + IF(VALUE(J2723)&gt;0,8,IF(VALUE(I2723)&gt;0,7,IF(VALUE(H2723)&gt;0,6,IF(VALUE(G2723)&gt;0,5,IF(VALUE(F2723)&gt;0,4,IF(VALUE(E2723)&gt;0,3,IF(VALUE(D2723)&gt;0,2,1)))))))</f>
        <v>5</v>
      </c>
      <c r="O2723" s="22" t="s">
        <v>45</v>
      </c>
      <c r="P2723" s="1" t="s">
        <v>4266</v>
      </c>
      <c r="Q2723" s="1"/>
      <c r="R2723" s="39"/>
      <c r="S2723" s="154" t="s">
        <v>158</v>
      </c>
      <c r="T2723" s="7" t="str">
        <f>Tabela813[[#This Row],[NR]]&amp;" - "&amp;Tabela813[[#This Row],[Especificação]]</f>
        <v>9.1.1.1.9.00.0.0.00 - (-) Dedução de Outros Impostos</v>
      </c>
    </row>
    <row r="2724" spans="1:20" x14ac:dyDescent="0.25">
      <c r="A2724" s="179"/>
      <c r="B2724" s="51" t="s">
        <v>1549</v>
      </c>
      <c r="C2724" s="22" t="s">
        <v>1537</v>
      </c>
      <c r="D2724" s="22" t="s">
        <v>1537</v>
      </c>
      <c r="E2724" s="22" t="s">
        <v>1537</v>
      </c>
      <c r="F2724" s="22" t="s">
        <v>1549</v>
      </c>
      <c r="G2724" s="22" t="s">
        <v>1553</v>
      </c>
      <c r="H2724" s="22" t="s">
        <v>1540</v>
      </c>
      <c r="I2724" s="22" t="s">
        <v>1540</v>
      </c>
      <c r="J2724" s="22" t="s">
        <v>1543</v>
      </c>
      <c r="K2724" s="20" t="str">
        <f>IF(Tabela813[[#This Row],[C]]&lt;&gt;"",IF(Tabela813[[#This Row],[RED]]&lt;&gt;"",(Tabela813[[#This Row],[RED]] &amp; "."),"") &amp; CONCATENATE(Tabela813[[#This Row],[C]],".",Tabela813[[#This Row],[O]],".",Tabela813[[#This Row],[E]],".",Tabela813[[#This Row],[D1]],".",Tabela813[[#This Row],[D2]],".",Tabela813[[#This Row],[D3]],".",Tabela813[[#This Row],[T]],".",Tabela813[[#This Row],[D4]]),"")</f>
        <v>9.1.1.1.9.99.0.0.00</v>
      </c>
      <c r="L2724" s="23" t="s">
        <v>1678</v>
      </c>
      <c r="M2724" s="20" t="str">
        <f t="shared" si="52"/>
        <v>S</v>
      </c>
      <c r="N2724" s="20">
        <f>IF(VALUE(Tabela813[[#This Row],[RED]]) &gt; 0,1,0) + IF(VALUE(J2724)&gt;0,8,IF(VALUE(I2724)&gt;0,7,IF(VALUE(H2724)&gt;0,6,IF(VALUE(G2724)&gt;0,5,IF(VALUE(F2724)&gt;0,4,IF(VALUE(E2724)&gt;0,3,IF(VALUE(D2724)&gt;0,2,1)))))))</f>
        <v>6</v>
      </c>
      <c r="O2724" s="22" t="s">
        <v>51</v>
      </c>
      <c r="P2724" s="1" t="s">
        <v>4267</v>
      </c>
      <c r="Q2724" s="1"/>
      <c r="R2724" s="39"/>
      <c r="S2724" s="154" t="s">
        <v>158</v>
      </c>
      <c r="T2724" s="7" t="str">
        <f>Tabela813[[#This Row],[NR]]&amp;" - "&amp;Tabela813[[#This Row],[Especificação]]</f>
        <v>9.1.1.1.9.99.0.0.00 - (-) Dedução de Outros Impostos</v>
      </c>
    </row>
    <row r="2725" spans="1:20" x14ac:dyDescent="0.25">
      <c r="A2725" s="179"/>
      <c r="B2725" s="51" t="s">
        <v>1549</v>
      </c>
      <c r="C2725" s="22" t="s">
        <v>1537</v>
      </c>
      <c r="D2725" s="22" t="s">
        <v>1537</v>
      </c>
      <c r="E2725" s="22" t="s">
        <v>1537</v>
      </c>
      <c r="F2725" s="22" t="s">
        <v>1549</v>
      </c>
      <c r="G2725" s="22" t="s">
        <v>1553</v>
      </c>
      <c r="H2725" s="22" t="s">
        <v>1540</v>
      </c>
      <c r="I2725" s="22" t="s">
        <v>1537</v>
      </c>
      <c r="J2725" s="22" t="s">
        <v>1543</v>
      </c>
      <c r="K2725" s="20" t="str">
        <f>IF(Tabela813[[#This Row],[C]]&lt;&gt;"",IF(Tabela813[[#This Row],[RED]]&lt;&gt;"",(Tabela813[[#This Row],[RED]] &amp; "."),"") &amp; CONCATENATE(Tabela813[[#This Row],[C]],".",Tabela813[[#This Row],[O]],".",Tabela813[[#This Row],[E]],".",Tabela813[[#This Row],[D1]],".",Tabela813[[#This Row],[D2]],".",Tabela813[[#This Row],[D3]],".",Tabela813[[#This Row],[T]],".",Tabela813[[#This Row],[D4]]),"")</f>
        <v>9.1.1.1.9.99.0.1.00</v>
      </c>
      <c r="L2725" s="23" t="s">
        <v>1679</v>
      </c>
      <c r="M2725" s="20" t="str">
        <f t="shared" si="52"/>
        <v>A</v>
      </c>
      <c r="N2725" s="20">
        <f>IF(VALUE(Tabela813[[#This Row],[RED]]) &gt; 0,1,0) + IF(VALUE(J2725)&gt;0,8,IF(VALUE(I2725)&gt;0,7,IF(VALUE(H2725)&gt;0,6,IF(VALUE(G2725)&gt;0,5,IF(VALUE(F2725)&gt;0,4,IF(VALUE(E2725)&gt;0,3,IF(VALUE(D2725)&gt;0,2,1)))))))</f>
        <v>8</v>
      </c>
      <c r="O2725" s="22" t="s">
        <v>51</v>
      </c>
      <c r="P2725" s="1" t="s">
        <v>2889</v>
      </c>
      <c r="Q2725" s="1"/>
      <c r="R2725" s="39"/>
      <c r="S2725" s="154" t="s">
        <v>158</v>
      </c>
      <c r="T2725" s="7" t="str">
        <f>Tabela813[[#This Row],[NR]]&amp;" - "&amp;Tabela813[[#This Row],[Especificação]]</f>
        <v>9.1.1.1.9.99.0.1.00 - (-) Dedução de Outros Impostos - Principal</v>
      </c>
    </row>
    <row r="2726" spans="1:20" x14ac:dyDescent="0.25">
      <c r="A2726" s="179"/>
      <c r="B2726" s="51" t="s">
        <v>1549</v>
      </c>
      <c r="C2726" s="22" t="s">
        <v>1537</v>
      </c>
      <c r="D2726" s="22" t="s">
        <v>1537</v>
      </c>
      <c r="E2726" s="22" t="s">
        <v>1537</v>
      </c>
      <c r="F2726" s="22" t="s">
        <v>1549</v>
      </c>
      <c r="G2726" s="22" t="s">
        <v>1553</v>
      </c>
      <c r="H2726" s="22" t="s">
        <v>1540</v>
      </c>
      <c r="I2726" s="22" t="s">
        <v>1546</v>
      </c>
      <c r="J2726" s="22" t="s">
        <v>1543</v>
      </c>
      <c r="K2726" s="20" t="str">
        <f>IF(Tabela813[[#This Row],[C]]&lt;&gt;"",IF(Tabela813[[#This Row],[RED]]&lt;&gt;"",(Tabela813[[#This Row],[RED]] &amp; "."),"") &amp; CONCATENATE(Tabela813[[#This Row],[C]],".",Tabela813[[#This Row],[O]],".",Tabela813[[#This Row],[E]],".",Tabela813[[#This Row],[D1]],".",Tabela813[[#This Row],[D2]],".",Tabela813[[#This Row],[D3]],".",Tabela813[[#This Row],[T]],".",Tabela813[[#This Row],[D4]]),"")</f>
        <v>9.1.1.1.9.99.0.2.00</v>
      </c>
      <c r="L2726" s="23" t="s">
        <v>1680</v>
      </c>
      <c r="M2726" s="20" t="str">
        <f t="shared" si="52"/>
        <v>A</v>
      </c>
      <c r="N2726" s="20">
        <f>IF(VALUE(Tabela813[[#This Row],[RED]]) &gt; 0,1,0) + IF(VALUE(J2726)&gt;0,8,IF(VALUE(I2726)&gt;0,7,IF(VALUE(H2726)&gt;0,6,IF(VALUE(G2726)&gt;0,5,IF(VALUE(F2726)&gt;0,4,IF(VALUE(E2726)&gt;0,3,IF(VALUE(D2726)&gt;0,2,1)))))))</f>
        <v>8</v>
      </c>
      <c r="O2726" s="22" t="s">
        <v>51</v>
      </c>
      <c r="P2726" s="1" t="s">
        <v>2889</v>
      </c>
      <c r="Q2726" s="1"/>
      <c r="R2726" s="39"/>
      <c r="S2726" s="154" t="s">
        <v>158</v>
      </c>
      <c r="T2726" s="7" t="str">
        <f>Tabela813[[#This Row],[NR]]&amp;" - "&amp;Tabela813[[#This Row],[Especificação]]</f>
        <v>9.1.1.1.9.99.0.2.00 - (-) Dedução de Outros Impostos - Multas e Juros de Mora</v>
      </c>
    </row>
    <row r="2727" spans="1:20" x14ac:dyDescent="0.25">
      <c r="A2727" s="179"/>
      <c r="B2727" s="51" t="s">
        <v>1549</v>
      </c>
      <c r="C2727" s="22" t="s">
        <v>1537</v>
      </c>
      <c r="D2727" s="22" t="s">
        <v>1537</v>
      </c>
      <c r="E2727" s="22" t="s">
        <v>1537</v>
      </c>
      <c r="F2727" s="22" t="s">
        <v>1549</v>
      </c>
      <c r="G2727" s="22" t="s">
        <v>1553</v>
      </c>
      <c r="H2727" s="22" t="s">
        <v>1540</v>
      </c>
      <c r="I2727" s="22" t="s">
        <v>1538</v>
      </c>
      <c r="J2727" s="22" t="s">
        <v>1543</v>
      </c>
      <c r="K2727" s="20" t="str">
        <f>IF(Tabela813[[#This Row],[C]]&lt;&gt;"",IF(Tabela813[[#This Row],[RED]]&lt;&gt;"",(Tabela813[[#This Row],[RED]] &amp; "."),"") &amp; CONCATENATE(Tabela813[[#This Row],[C]],".",Tabela813[[#This Row],[O]],".",Tabela813[[#This Row],[E]],".",Tabela813[[#This Row],[D1]],".",Tabela813[[#This Row],[D2]],".",Tabela813[[#This Row],[D3]],".",Tabela813[[#This Row],[T]],".",Tabela813[[#This Row],[D4]]),"")</f>
        <v>9.1.1.1.9.99.0.3.00</v>
      </c>
      <c r="L2727" s="23" t="s">
        <v>1681</v>
      </c>
      <c r="M2727" s="20" t="str">
        <f t="shared" si="52"/>
        <v>A</v>
      </c>
      <c r="N2727" s="20">
        <f>IF(VALUE(Tabela813[[#This Row],[RED]]) &gt; 0,1,0) + IF(VALUE(J2727)&gt;0,8,IF(VALUE(I2727)&gt;0,7,IF(VALUE(H2727)&gt;0,6,IF(VALUE(G2727)&gt;0,5,IF(VALUE(F2727)&gt;0,4,IF(VALUE(E2727)&gt;0,3,IF(VALUE(D2727)&gt;0,2,1)))))))</f>
        <v>8</v>
      </c>
      <c r="O2727" s="22" t="s">
        <v>51</v>
      </c>
      <c r="P2727" s="1" t="s">
        <v>2889</v>
      </c>
      <c r="Q2727" s="1"/>
      <c r="R2727" s="39"/>
      <c r="S2727" s="154" t="s">
        <v>158</v>
      </c>
      <c r="T2727" s="7" t="str">
        <f>Tabela813[[#This Row],[NR]]&amp;" - "&amp;Tabela813[[#This Row],[Especificação]]</f>
        <v>9.1.1.1.9.99.0.3.00 - (-) Dedução de Outros Impostos - Dívida Ativa</v>
      </c>
    </row>
    <row r="2728" spans="1:20" ht="30" x14ac:dyDescent="0.25">
      <c r="A2728" s="179"/>
      <c r="B2728" s="51" t="s">
        <v>1549</v>
      </c>
      <c r="C2728" s="22" t="s">
        <v>1537</v>
      </c>
      <c r="D2728" s="22" t="s">
        <v>1537</v>
      </c>
      <c r="E2728" s="22" t="s">
        <v>1537</v>
      </c>
      <c r="F2728" s="22" t="s">
        <v>1549</v>
      </c>
      <c r="G2728" s="22" t="s">
        <v>1553</v>
      </c>
      <c r="H2728" s="22" t="s">
        <v>1540</v>
      </c>
      <c r="I2728" s="22" t="s">
        <v>1547</v>
      </c>
      <c r="J2728" s="22" t="s">
        <v>1543</v>
      </c>
      <c r="K2728" s="20" t="str">
        <f>IF(Tabela813[[#This Row],[C]]&lt;&gt;"",IF(Tabela813[[#This Row],[RED]]&lt;&gt;"",(Tabela813[[#This Row],[RED]] &amp; "."),"") &amp; CONCATENATE(Tabela813[[#This Row],[C]],".",Tabela813[[#This Row],[O]],".",Tabela813[[#This Row],[E]],".",Tabela813[[#This Row],[D1]],".",Tabela813[[#This Row],[D2]],".",Tabela813[[#This Row],[D3]],".",Tabela813[[#This Row],[T]],".",Tabela813[[#This Row],[D4]]),"")</f>
        <v>9.1.1.1.9.99.0.4.00</v>
      </c>
      <c r="L2728" s="23" t="s">
        <v>1682</v>
      </c>
      <c r="M2728" s="20" t="str">
        <f t="shared" si="52"/>
        <v>A</v>
      </c>
      <c r="N2728" s="20">
        <f>IF(VALUE(Tabela813[[#This Row],[RED]]) &gt; 0,1,0) + IF(VALUE(J2728)&gt;0,8,IF(VALUE(I2728)&gt;0,7,IF(VALUE(H2728)&gt;0,6,IF(VALUE(G2728)&gt;0,5,IF(VALUE(F2728)&gt;0,4,IF(VALUE(E2728)&gt;0,3,IF(VALUE(D2728)&gt;0,2,1)))))))</f>
        <v>8</v>
      </c>
      <c r="O2728" s="22" t="s">
        <v>51</v>
      </c>
      <c r="P2728" s="1" t="s">
        <v>2889</v>
      </c>
      <c r="Q2728" s="1"/>
      <c r="R2728" s="39"/>
      <c r="S2728" s="154" t="s">
        <v>158</v>
      </c>
      <c r="T2728" s="7" t="str">
        <f>Tabela813[[#This Row],[NR]]&amp;" - "&amp;Tabela813[[#This Row],[Especificação]]</f>
        <v>9.1.1.1.9.99.0.4.00 - (-) Dedução de Outros Impostos - Dívida Ativa - Multas e Juros de Mora da Dívida Ativa</v>
      </c>
    </row>
    <row r="2729" spans="1:20" x14ac:dyDescent="0.25">
      <c r="A2729" s="179"/>
      <c r="B2729" s="51" t="s">
        <v>1549</v>
      </c>
      <c r="C2729" s="22" t="s">
        <v>1537</v>
      </c>
      <c r="D2729" s="22" t="s">
        <v>1537</v>
      </c>
      <c r="E2729" s="22" t="s">
        <v>1537</v>
      </c>
      <c r="F2729" s="22" t="s">
        <v>1549</v>
      </c>
      <c r="G2729" s="22" t="s">
        <v>1553</v>
      </c>
      <c r="H2729" s="22" t="s">
        <v>1540</v>
      </c>
      <c r="I2729" s="22" t="s">
        <v>1548</v>
      </c>
      <c r="J2729" s="22" t="s">
        <v>1543</v>
      </c>
      <c r="K2729" s="20" t="str">
        <f>IF(Tabela813[[#This Row],[C]]&lt;&gt;"",IF(Tabela813[[#This Row],[RED]]&lt;&gt;"",(Tabela813[[#This Row],[RED]] &amp; "."),"") &amp; CONCATENATE(Tabela813[[#This Row],[C]],".",Tabela813[[#This Row],[O]],".",Tabela813[[#This Row],[E]],".",Tabela813[[#This Row],[D1]],".",Tabela813[[#This Row],[D2]],".",Tabela813[[#This Row],[D3]],".",Tabela813[[#This Row],[T]],".",Tabela813[[#This Row],[D4]]),"")</f>
        <v>9.1.1.1.9.99.0.5.00</v>
      </c>
      <c r="L2729" s="23" t="s">
        <v>1683</v>
      </c>
      <c r="M2729" s="20" t="str">
        <f t="shared" si="52"/>
        <v>A</v>
      </c>
      <c r="N2729" s="20">
        <f>IF(VALUE(Tabela813[[#This Row],[RED]]) &gt; 0,1,0) + IF(VALUE(J2729)&gt;0,8,IF(VALUE(I2729)&gt;0,7,IF(VALUE(H2729)&gt;0,6,IF(VALUE(G2729)&gt;0,5,IF(VALUE(F2729)&gt;0,4,IF(VALUE(E2729)&gt;0,3,IF(VALUE(D2729)&gt;0,2,1)))))))</f>
        <v>8</v>
      </c>
      <c r="O2729" s="22" t="s">
        <v>51</v>
      </c>
      <c r="P2729" s="1" t="s">
        <v>2889</v>
      </c>
      <c r="Q2729" s="1"/>
      <c r="R2729" s="39"/>
      <c r="S2729" s="154" t="s">
        <v>158</v>
      </c>
      <c r="T2729" s="7" t="str">
        <f>Tabela813[[#This Row],[NR]]&amp;" - "&amp;Tabela813[[#This Row],[Especificação]]</f>
        <v>9.1.1.1.9.99.0.5.00 - (-) Dedução de Outros Impostos - Multas</v>
      </c>
    </row>
    <row r="2730" spans="1:20" x14ac:dyDescent="0.25">
      <c r="A2730" s="179"/>
      <c r="B2730" s="51" t="s">
        <v>1549</v>
      </c>
      <c r="C2730" s="22" t="s">
        <v>1537</v>
      </c>
      <c r="D2730" s="22" t="s">
        <v>1537</v>
      </c>
      <c r="E2730" s="22" t="s">
        <v>1537</v>
      </c>
      <c r="F2730" s="22" t="s">
        <v>1549</v>
      </c>
      <c r="G2730" s="22" t="s">
        <v>1553</v>
      </c>
      <c r="H2730" s="22" t="s">
        <v>1540</v>
      </c>
      <c r="I2730" s="22" t="s">
        <v>1542</v>
      </c>
      <c r="J2730" s="22" t="s">
        <v>1543</v>
      </c>
      <c r="K2730" s="20" t="str">
        <f>IF(Tabela813[[#This Row],[C]]&lt;&gt;"",IF(Tabela813[[#This Row],[RED]]&lt;&gt;"",(Tabela813[[#This Row],[RED]] &amp; "."),"") &amp; CONCATENATE(Tabela813[[#This Row],[C]],".",Tabela813[[#This Row],[O]],".",Tabela813[[#This Row],[E]],".",Tabela813[[#This Row],[D1]],".",Tabela813[[#This Row],[D2]],".",Tabela813[[#This Row],[D3]],".",Tabela813[[#This Row],[T]],".",Tabela813[[#This Row],[D4]]),"")</f>
        <v>9.1.1.1.9.99.0.6.00</v>
      </c>
      <c r="L2730" s="23" t="s">
        <v>1684</v>
      </c>
      <c r="M2730" s="20" t="str">
        <f t="shared" si="52"/>
        <v>A</v>
      </c>
      <c r="N2730" s="20">
        <f>IF(VALUE(Tabela813[[#This Row],[RED]]) &gt; 0,1,0) + IF(VALUE(J2730)&gt;0,8,IF(VALUE(I2730)&gt;0,7,IF(VALUE(H2730)&gt;0,6,IF(VALUE(G2730)&gt;0,5,IF(VALUE(F2730)&gt;0,4,IF(VALUE(E2730)&gt;0,3,IF(VALUE(D2730)&gt;0,2,1)))))))</f>
        <v>8</v>
      </c>
      <c r="O2730" s="22" t="s">
        <v>51</v>
      </c>
      <c r="P2730" s="1" t="s">
        <v>2889</v>
      </c>
      <c r="Q2730" s="1"/>
      <c r="R2730" s="39"/>
      <c r="S2730" s="154" t="s">
        <v>158</v>
      </c>
      <c r="T2730" s="7" t="str">
        <f>Tabela813[[#This Row],[NR]]&amp;" - "&amp;Tabela813[[#This Row],[Especificação]]</f>
        <v>9.1.1.1.9.99.0.6.00 - (-) Dedução de Outros Impostos - Juros de Mora</v>
      </c>
    </row>
    <row r="2731" spans="1:20" x14ac:dyDescent="0.25">
      <c r="A2731" s="179"/>
      <c r="B2731" s="51" t="s">
        <v>1549</v>
      </c>
      <c r="C2731" s="22" t="s">
        <v>1537</v>
      </c>
      <c r="D2731" s="22" t="s">
        <v>1537</v>
      </c>
      <c r="E2731" s="22" t="s">
        <v>1537</v>
      </c>
      <c r="F2731" s="22" t="s">
        <v>1549</v>
      </c>
      <c r="G2731" s="22" t="s">
        <v>1553</v>
      </c>
      <c r="H2731" s="22" t="s">
        <v>1540</v>
      </c>
      <c r="I2731" s="22" t="s">
        <v>1544</v>
      </c>
      <c r="J2731" s="22" t="s">
        <v>1543</v>
      </c>
      <c r="K2731" s="20" t="str">
        <f>IF(Tabela813[[#This Row],[C]]&lt;&gt;"",IF(Tabela813[[#This Row],[RED]]&lt;&gt;"",(Tabela813[[#This Row],[RED]] &amp; "."),"") &amp; CONCATENATE(Tabela813[[#This Row],[C]],".",Tabela813[[#This Row],[O]],".",Tabela813[[#This Row],[E]],".",Tabela813[[#This Row],[D1]],".",Tabela813[[#This Row],[D2]],".",Tabela813[[#This Row],[D3]],".",Tabela813[[#This Row],[T]],".",Tabela813[[#This Row],[D4]]),"")</f>
        <v>9.1.1.1.9.99.0.7.00</v>
      </c>
      <c r="L2731" s="23" t="s">
        <v>1685</v>
      </c>
      <c r="M2731" s="20" t="str">
        <f t="shared" si="52"/>
        <v>A</v>
      </c>
      <c r="N2731" s="20">
        <f>IF(VALUE(Tabela813[[#This Row],[RED]]) &gt; 0,1,0) + IF(VALUE(J2731)&gt;0,8,IF(VALUE(I2731)&gt;0,7,IF(VALUE(H2731)&gt;0,6,IF(VALUE(G2731)&gt;0,5,IF(VALUE(F2731)&gt;0,4,IF(VALUE(E2731)&gt;0,3,IF(VALUE(D2731)&gt;0,2,1)))))))</f>
        <v>8</v>
      </c>
      <c r="O2731" s="22" t="s">
        <v>51</v>
      </c>
      <c r="P2731" s="1" t="s">
        <v>2889</v>
      </c>
      <c r="Q2731" s="1"/>
      <c r="R2731" s="39"/>
      <c r="S2731" s="154" t="s">
        <v>158</v>
      </c>
      <c r="T2731" s="7" t="str">
        <f>Tabela813[[#This Row],[NR]]&amp;" - "&amp;Tabela813[[#This Row],[Especificação]]</f>
        <v>9.1.1.1.9.99.0.7.00 - (-) Dedução de Outros Impostos - Dívida Ativa - Multas da Dívida Ativa</v>
      </c>
    </row>
    <row r="2732" spans="1:20" x14ac:dyDescent="0.25">
      <c r="A2732" s="179"/>
      <c r="B2732" s="51" t="s">
        <v>1549</v>
      </c>
      <c r="C2732" s="22" t="s">
        <v>1537</v>
      </c>
      <c r="D2732" s="22" t="s">
        <v>1537</v>
      </c>
      <c r="E2732" s="22" t="s">
        <v>1537</v>
      </c>
      <c r="F2732" s="22" t="s">
        <v>1549</v>
      </c>
      <c r="G2732" s="22" t="s">
        <v>1553</v>
      </c>
      <c r="H2732" s="22" t="s">
        <v>1540</v>
      </c>
      <c r="I2732" s="22" t="s">
        <v>1545</v>
      </c>
      <c r="J2732" s="22" t="s">
        <v>1543</v>
      </c>
      <c r="K2732" s="20" t="str">
        <f>IF(Tabela813[[#This Row],[C]]&lt;&gt;"",IF(Tabela813[[#This Row],[RED]]&lt;&gt;"",(Tabela813[[#This Row],[RED]] &amp; "."),"") &amp; CONCATENATE(Tabela813[[#This Row],[C]],".",Tabela813[[#This Row],[O]],".",Tabela813[[#This Row],[E]],".",Tabela813[[#This Row],[D1]],".",Tabela813[[#This Row],[D2]],".",Tabela813[[#This Row],[D3]],".",Tabela813[[#This Row],[T]],".",Tabela813[[#This Row],[D4]]),"")</f>
        <v>9.1.1.1.9.99.0.8.00</v>
      </c>
      <c r="L2732" s="23" t="s">
        <v>1686</v>
      </c>
      <c r="M2732" s="20" t="str">
        <f t="shared" si="52"/>
        <v>A</v>
      </c>
      <c r="N2732" s="20">
        <f>IF(VALUE(Tabela813[[#This Row],[RED]]) &gt; 0,1,0) + IF(VALUE(J2732)&gt;0,8,IF(VALUE(I2732)&gt;0,7,IF(VALUE(H2732)&gt;0,6,IF(VALUE(G2732)&gt;0,5,IF(VALUE(F2732)&gt;0,4,IF(VALUE(E2732)&gt;0,3,IF(VALUE(D2732)&gt;0,2,1)))))))</f>
        <v>8</v>
      </c>
      <c r="O2732" s="22" t="s">
        <v>51</v>
      </c>
      <c r="P2732" s="1" t="s">
        <v>2889</v>
      </c>
      <c r="Q2732" s="1"/>
      <c r="R2732" s="39"/>
      <c r="S2732" s="154" t="s">
        <v>158</v>
      </c>
      <c r="T2732" s="7" t="str">
        <f>Tabela813[[#This Row],[NR]]&amp;" - "&amp;Tabela813[[#This Row],[Especificação]]</f>
        <v>9.1.1.1.9.99.0.8.00 - (-) Dedução de Outros Impostos - Juros de Mora da Dívida Ativa</v>
      </c>
    </row>
    <row r="2733" spans="1:20" ht="45" x14ac:dyDescent="0.25">
      <c r="A2733" s="179"/>
      <c r="B2733" s="51" t="s">
        <v>1549</v>
      </c>
      <c r="C2733" s="22" t="s">
        <v>1537</v>
      </c>
      <c r="D2733" s="22" t="s">
        <v>1537</v>
      </c>
      <c r="E2733" s="22" t="s">
        <v>1546</v>
      </c>
      <c r="F2733" s="22" t="s">
        <v>1540</v>
      </c>
      <c r="G2733" s="22" t="s">
        <v>1543</v>
      </c>
      <c r="H2733" s="22" t="s">
        <v>1540</v>
      </c>
      <c r="I2733" s="22" t="s">
        <v>1540</v>
      </c>
      <c r="J2733" s="22" t="s">
        <v>1543</v>
      </c>
      <c r="K2733" s="20" t="str">
        <f>IF(Tabela813[[#This Row],[C]]&lt;&gt;"",IF(Tabela813[[#This Row],[RED]]&lt;&gt;"",(Tabela813[[#This Row],[RED]] &amp; "."),"") &amp; CONCATENATE(Tabela813[[#This Row],[C]],".",Tabela813[[#This Row],[O]],".",Tabela813[[#This Row],[E]],".",Tabela813[[#This Row],[D1]],".",Tabela813[[#This Row],[D2]],".",Tabela813[[#This Row],[D3]],".",Tabela813[[#This Row],[T]],".",Tabela813[[#This Row],[D4]]),"")</f>
        <v>9.1.1.2.0.00.0.0.00</v>
      </c>
      <c r="L2733" s="23" t="s">
        <v>1687</v>
      </c>
      <c r="M2733" s="20" t="str">
        <f t="shared" si="52"/>
        <v>S</v>
      </c>
      <c r="N2733" s="20">
        <f>IF(VALUE(Tabela813[[#This Row],[RED]]) &gt; 0,1,0) + IF(VALUE(J2733)&gt;0,8,IF(VALUE(I2733)&gt;0,7,IF(VALUE(H2733)&gt;0,6,IF(VALUE(G2733)&gt;0,5,IF(VALUE(F2733)&gt;0,4,IF(VALUE(E2733)&gt;0,3,IF(VALUE(D2733)&gt;0,2,1)))))))</f>
        <v>4</v>
      </c>
      <c r="O2733" s="22" t="s">
        <v>45</v>
      </c>
      <c r="P2733" s="1" t="s">
        <v>4268</v>
      </c>
      <c r="Q2733" s="1"/>
      <c r="R2733" s="39"/>
      <c r="S2733" s="154" t="s">
        <v>158</v>
      </c>
      <c r="T2733" s="7" t="str">
        <f>Tabela813[[#This Row],[NR]]&amp;" - "&amp;Tabela813[[#This Row],[Especificação]]</f>
        <v>9.1.1.2.0.00.0.0.00 - (-) Dedução de Taxas</v>
      </c>
    </row>
    <row r="2734" spans="1:20" x14ac:dyDescent="0.25">
      <c r="A2734" s="179"/>
      <c r="B2734" s="51" t="s">
        <v>1549</v>
      </c>
      <c r="C2734" s="22" t="s">
        <v>1537</v>
      </c>
      <c r="D2734" s="22" t="s">
        <v>1537</v>
      </c>
      <c r="E2734" s="22" t="s">
        <v>1546</v>
      </c>
      <c r="F2734" s="22" t="s">
        <v>1537</v>
      </c>
      <c r="G2734" s="22" t="s">
        <v>1543</v>
      </c>
      <c r="H2734" s="22" t="s">
        <v>1540</v>
      </c>
      <c r="I2734" s="22" t="s">
        <v>1540</v>
      </c>
      <c r="J2734" s="22" t="s">
        <v>1543</v>
      </c>
      <c r="K2734" s="20" t="str">
        <f>IF(Tabela813[[#This Row],[C]]&lt;&gt;"",IF(Tabela813[[#This Row],[RED]]&lt;&gt;"",(Tabela813[[#This Row],[RED]] &amp; "."),"") &amp; CONCATENATE(Tabela813[[#This Row],[C]],".",Tabela813[[#This Row],[O]],".",Tabela813[[#This Row],[E]],".",Tabela813[[#This Row],[D1]],".",Tabela813[[#This Row],[D2]],".",Tabela813[[#This Row],[D3]],".",Tabela813[[#This Row],[T]],".",Tabela813[[#This Row],[D4]]),"")</f>
        <v>9.1.1.2.1.00.0.0.00</v>
      </c>
      <c r="L2734" s="23" t="s">
        <v>3999</v>
      </c>
      <c r="M2734" s="20" t="str">
        <f t="shared" si="52"/>
        <v>S</v>
      </c>
      <c r="N2734" s="20">
        <f>IF(VALUE(Tabela813[[#This Row],[RED]]) &gt; 0,1,0) + IF(VALUE(J2734)&gt;0,8,IF(VALUE(I2734)&gt;0,7,IF(VALUE(H2734)&gt;0,6,IF(VALUE(G2734)&gt;0,5,IF(VALUE(F2734)&gt;0,4,IF(VALUE(E2734)&gt;0,3,IF(VALUE(D2734)&gt;0,2,1)))))))</f>
        <v>5</v>
      </c>
      <c r="O2734" s="22" t="s">
        <v>45</v>
      </c>
      <c r="P2734" s="1" t="s">
        <v>4269</v>
      </c>
      <c r="Q2734" s="1"/>
      <c r="R2734" s="39"/>
      <c r="S2734" s="154" t="s">
        <v>158</v>
      </c>
      <c r="T2734" s="7" t="str">
        <f>Tabela813[[#This Row],[NR]]&amp;" - "&amp;Tabela813[[#This Row],[Especificação]]</f>
        <v>9.1.1.2.1.00.0.0.00 - (-) Dedução de Taxas Pelo Exercício do Poder de Polícia</v>
      </c>
    </row>
    <row r="2735" spans="1:20" x14ac:dyDescent="0.25">
      <c r="A2735" s="179"/>
      <c r="B2735" s="51" t="s">
        <v>1549</v>
      </c>
      <c r="C2735" s="22" t="s">
        <v>1537</v>
      </c>
      <c r="D2735" s="22" t="s">
        <v>1537</v>
      </c>
      <c r="E2735" s="22" t="s">
        <v>1546</v>
      </c>
      <c r="F2735" s="22" t="s">
        <v>1537</v>
      </c>
      <c r="G2735" s="22" t="s">
        <v>1539</v>
      </c>
      <c r="H2735" s="22" t="s">
        <v>1540</v>
      </c>
      <c r="I2735" s="22" t="s">
        <v>1540</v>
      </c>
      <c r="J2735" s="22" t="s">
        <v>1543</v>
      </c>
      <c r="K2735" s="20" t="str">
        <f>IF(Tabela813[[#This Row],[C]]&lt;&gt;"",IF(Tabela813[[#This Row],[RED]]&lt;&gt;"",(Tabela813[[#This Row],[RED]] &amp; "."),"") &amp; CONCATENATE(Tabela813[[#This Row],[C]],".",Tabela813[[#This Row],[O]],".",Tabela813[[#This Row],[E]],".",Tabela813[[#This Row],[D1]],".",Tabela813[[#This Row],[D2]],".",Tabela813[[#This Row],[D3]],".",Tabela813[[#This Row],[T]],".",Tabela813[[#This Row],[D4]]),"")</f>
        <v>9.1.1.2.1.01.0.0.00</v>
      </c>
      <c r="L2735" s="23" t="s">
        <v>1688</v>
      </c>
      <c r="M2735" s="20" t="str">
        <f t="shared" si="52"/>
        <v>S</v>
      </c>
      <c r="N2735" s="20">
        <f>IF(VALUE(Tabela813[[#This Row],[RED]]) &gt; 0,1,0) + IF(VALUE(J2735)&gt;0,8,IF(VALUE(I2735)&gt;0,7,IF(VALUE(H2735)&gt;0,6,IF(VALUE(G2735)&gt;0,5,IF(VALUE(F2735)&gt;0,4,IF(VALUE(E2735)&gt;0,3,IF(VALUE(D2735)&gt;0,2,1)))))))</f>
        <v>6</v>
      </c>
      <c r="O2735" s="22" t="s">
        <v>51</v>
      </c>
      <c r="P2735" s="1" t="s">
        <v>4270</v>
      </c>
      <c r="Q2735" s="1"/>
      <c r="R2735" s="39"/>
      <c r="S2735" s="154" t="s">
        <v>158</v>
      </c>
      <c r="T2735" s="7" t="str">
        <f>Tabela813[[#This Row],[NR]]&amp;" - "&amp;Tabela813[[#This Row],[Especificação]]</f>
        <v>9.1.1.2.1.01.0.0.00 - (-) Dedução de Taxas de Inspeção, Controle e Fiscalização</v>
      </c>
    </row>
    <row r="2736" spans="1:20" x14ac:dyDescent="0.25">
      <c r="A2736" s="179"/>
      <c r="B2736" s="51" t="s">
        <v>1549</v>
      </c>
      <c r="C2736" s="22" t="s">
        <v>1537</v>
      </c>
      <c r="D2736" s="22" t="s">
        <v>1537</v>
      </c>
      <c r="E2736" s="22" t="s">
        <v>1546</v>
      </c>
      <c r="F2736" s="22" t="s">
        <v>1537</v>
      </c>
      <c r="G2736" s="22" t="s">
        <v>1539</v>
      </c>
      <c r="H2736" s="22" t="s">
        <v>1540</v>
      </c>
      <c r="I2736" s="22" t="s">
        <v>1537</v>
      </c>
      <c r="J2736" s="22" t="s">
        <v>1543</v>
      </c>
      <c r="K2736" s="20" t="str">
        <f>IF(Tabela813[[#This Row],[C]]&lt;&gt;"",IF(Tabela813[[#This Row],[RED]]&lt;&gt;"",(Tabela813[[#This Row],[RED]] &amp; "."),"") &amp; CONCATENATE(Tabela813[[#This Row],[C]],".",Tabela813[[#This Row],[O]],".",Tabela813[[#This Row],[E]],".",Tabela813[[#This Row],[D1]],".",Tabela813[[#This Row],[D2]],".",Tabela813[[#This Row],[D3]],".",Tabela813[[#This Row],[T]],".",Tabela813[[#This Row],[D4]]),"")</f>
        <v>9.1.1.2.1.01.0.1.00</v>
      </c>
      <c r="L2736" s="23" t="s">
        <v>1689</v>
      </c>
      <c r="M2736" s="20" t="str">
        <f t="shared" si="52"/>
        <v>A</v>
      </c>
      <c r="N2736" s="20">
        <f>IF(VALUE(Tabela813[[#This Row],[RED]]) &gt; 0,1,0) + IF(VALUE(J2736)&gt;0,8,IF(VALUE(I2736)&gt;0,7,IF(VALUE(H2736)&gt;0,6,IF(VALUE(G2736)&gt;0,5,IF(VALUE(F2736)&gt;0,4,IF(VALUE(E2736)&gt;0,3,IF(VALUE(D2736)&gt;0,2,1)))))))</f>
        <v>8</v>
      </c>
      <c r="O2736" s="22" t="s">
        <v>51</v>
      </c>
      <c r="P2736" s="1" t="s">
        <v>2890</v>
      </c>
      <c r="Q2736" s="1"/>
      <c r="R2736" s="39"/>
      <c r="S2736" s="154" t="s">
        <v>158</v>
      </c>
      <c r="T2736" s="7" t="str">
        <f>Tabela813[[#This Row],[NR]]&amp;" - "&amp;Tabela813[[#This Row],[Especificação]]</f>
        <v>9.1.1.2.1.01.0.1.00 - (-) Dedução de Taxas de Inspeção, Controle e Fiscalização - Principal</v>
      </c>
    </row>
    <row r="2737" spans="1:20" ht="30" x14ac:dyDescent="0.25">
      <c r="A2737" s="179"/>
      <c r="B2737" s="51" t="s">
        <v>1549</v>
      </c>
      <c r="C2737" s="22" t="s">
        <v>1537</v>
      </c>
      <c r="D2737" s="22" t="s">
        <v>1537</v>
      </c>
      <c r="E2737" s="22" t="s">
        <v>1546</v>
      </c>
      <c r="F2737" s="22" t="s">
        <v>1537</v>
      </c>
      <c r="G2737" s="22" t="s">
        <v>1539</v>
      </c>
      <c r="H2737" s="22" t="s">
        <v>1540</v>
      </c>
      <c r="I2737" s="22" t="s">
        <v>1546</v>
      </c>
      <c r="J2737" s="22" t="s">
        <v>1543</v>
      </c>
      <c r="K2737" s="20" t="str">
        <f>IF(Tabela813[[#This Row],[C]]&lt;&gt;"",IF(Tabela813[[#This Row],[RED]]&lt;&gt;"",(Tabela813[[#This Row],[RED]] &amp; "."),"") &amp; CONCATENATE(Tabela813[[#This Row],[C]],".",Tabela813[[#This Row],[O]],".",Tabela813[[#This Row],[E]],".",Tabela813[[#This Row],[D1]],".",Tabela813[[#This Row],[D2]],".",Tabela813[[#This Row],[D3]],".",Tabela813[[#This Row],[T]],".",Tabela813[[#This Row],[D4]]),"")</f>
        <v>9.1.1.2.1.01.0.2.00</v>
      </c>
      <c r="L2737" s="23" t="s">
        <v>1690</v>
      </c>
      <c r="M2737" s="20" t="str">
        <f t="shared" si="52"/>
        <v>A</v>
      </c>
      <c r="N2737" s="20">
        <f>IF(VALUE(Tabela813[[#This Row],[RED]]) &gt; 0,1,0) + IF(VALUE(J2737)&gt;0,8,IF(VALUE(I2737)&gt;0,7,IF(VALUE(H2737)&gt;0,6,IF(VALUE(G2737)&gt;0,5,IF(VALUE(F2737)&gt;0,4,IF(VALUE(E2737)&gt;0,3,IF(VALUE(D2737)&gt;0,2,1)))))))</f>
        <v>8</v>
      </c>
      <c r="O2737" s="22" t="s">
        <v>51</v>
      </c>
      <c r="P2737" s="1" t="s">
        <v>2890</v>
      </c>
      <c r="Q2737" s="1"/>
      <c r="R2737" s="39"/>
      <c r="S2737" s="154" t="s">
        <v>158</v>
      </c>
      <c r="T2737" s="7" t="str">
        <f>Tabela813[[#This Row],[NR]]&amp;" - "&amp;Tabela813[[#This Row],[Especificação]]</f>
        <v>9.1.1.2.1.01.0.2.00 - (-) Dedução de Taxas de Inspeção, Controle e Fiscalização - Multas e Juros de Mora</v>
      </c>
    </row>
    <row r="2738" spans="1:20" x14ac:dyDescent="0.25">
      <c r="A2738" s="179"/>
      <c r="B2738" s="51" t="s">
        <v>1549</v>
      </c>
      <c r="C2738" s="22" t="s">
        <v>1537</v>
      </c>
      <c r="D2738" s="22" t="s">
        <v>1537</v>
      </c>
      <c r="E2738" s="22" t="s">
        <v>1546</v>
      </c>
      <c r="F2738" s="22" t="s">
        <v>1537</v>
      </c>
      <c r="G2738" s="22" t="s">
        <v>1539</v>
      </c>
      <c r="H2738" s="22" t="s">
        <v>1540</v>
      </c>
      <c r="I2738" s="22" t="s">
        <v>1538</v>
      </c>
      <c r="J2738" s="22" t="s">
        <v>1543</v>
      </c>
      <c r="K2738" s="20" t="str">
        <f>IF(Tabela813[[#This Row],[C]]&lt;&gt;"",IF(Tabela813[[#This Row],[RED]]&lt;&gt;"",(Tabela813[[#This Row],[RED]] &amp; "."),"") &amp; CONCATENATE(Tabela813[[#This Row],[C]],".",Tabela813[[#This Row],[O]],".",Tabela813[[#This Row],[E]],".",Tabela813[[#This Row],[D1]],".",Tabela813[[#This Row],[D2]],".",Tabela813[[#This Row],[D3]],".",Tabela813[[#This Row],[T]],".",Tabela813[[#This Row],[D4]]),"")</f>
        <v>9.1.1.2.1.01.0.3.00</v>
      </c>
      <c r="L2738" s="23" t="s">
        <v>1691</v>
      </c>
      <c r="M2738" s="20" t="str">
        <f t="shared" si="52"/>
        <v>A</v>
      </c>
      <c r="N2738" s="20">
        <f>IF(VALUE(Tabela813[[#This Row],[RED]]) &gt; 0,1,0) + IF(VALUE(J2738)&gt;0,8,IF(VALUE(I2738)&gt;0,7,IF(VALUE(H2738)&gt;0,6,IF(VALUE(G2738)&gt;0,5,IF(VALUE(F2738)&gt;0,4,IF(VALUE(E2738)&gt;0,3,IF(VALUE(D2738)&gt;0,2,1)))))))</f>
        <v>8</v>
      </c>
      <c r="O2738" s="22" t="s">
        <v>51</v>
      </c>
      <c r="P2738" s="1" t="s">
        <v>2890</v>
      </c>
      <c r="Q2738" s="1"/>
      <c r="R2738" s="39"/>
      <c r="S2738" s="154" t="s">
        <v>158</v>
      </c>
      <c r="T2738" s="7" t="str">
        <f>Tabela813[[#This Row],[NR]]&amp;" - "&amp;Tabela813[[#This Row],[Especificação]]</f>
        <v>9.1.1.2.1.01.0.3.00 - (-) Dedução de Taxas de Inspeção, Controle e Fiscalização - Dívida Ativa</v>
      </c>
    </row>
    <row r="2739" spans="1:20" ht="30" x14ac:dyDescent="0.25">
      <c r="A2739" s="179"/>
      <c r="B2739" s="51" t="s">
        <v>1549</v>
      </c>
      <c r="C2739" s="22" t="s">
        <v>1537</v>
      </c>
      <c r="D2739" s="22" t="s">
        <v>1537</v>
      </c>
      <c r="E2739" s="22" t="s">
        <v>1546</v>
      </c>
      <c r="F2739" s="22" t="s">
        <v>1537</v>
      </c>
      <c r="G2739" s="22" t="s">
        <v>1539</v>
      </c>
      <c r="H2739" s="22" t="s">
        <v>1540</v>
      </c>
      <c r="I2739" s="22" t="s">
        <v>1547</v>
      </c>
      <c r="J2739" s="22" t="s">
        <v>1543</v>
      </c>
      <c r="K2739" s="20" t="str">
        <f>IF(Tabela813[[#This Row],[C]]&lt;&gt;"",IF(Tabela813[[#This Row],[RED]]&lt;&gt;"",(Tabela813[[#This Row],[RED]] &amp; "."),"") &amp; CONCATENATE(Tabela813[[#This Row],[C]],".",Tabela813[[#This Row],[O]],".",Tabela813[[#This Row],[E]],".",Tabela813[[#This Row],[D1]],".",Tabela813[[#This Row],[D2]],".",Tabela813[[#This Row],[D3]],".",Tabela813[[#This Row],[T]],".",Tabela813[[#This Row],[D4]]),"")</f>
        <v>9.1.1.2.1.01.0.4.00</v>
      </c>
      <c r="L2739" s="23" t="s">
        <v>1692</v>
      </c>
      <c r="M2739" s="20" t="str">
        <f t="shared" si="52"/>
        <v>A</v>
      </c>
      <c r="N2739" s="20">
        <f>IF(VALUE(Tabela813[[#This Row],[RED]]) &gt; 0,1,0) + IF(VALUE(J2739)&gt;0,8,IF(VALUE(I2739)&gt;0,7,IF(VALUE(H2739)&gt;0,6,IF(VALUE(G2739)&gt;0,5,IF(VALUE(F2739)&gt;0,4,IF(VALUE(E2739)&gt;0,3,IF(VALUE(D2739)&gt;0,2,1)))))))</f>
        <v>8</v>
      </c>
      <c r="O2739" s="22" t="s">
        <v>51</v>
      </c>
      <c r="P2739" s="1" t="s">
        <v>2890</v>
      </c>
      <c r="Q2739" s="1"/>
      <c r="R2739" s="39"/>
      <c r="S2739" s="154" t="s">
        <v>158</v>
      </c>
      <c r="T2739" s="7" t="str">
        <f>Tabela813[[#This Row],[NR]]&amp;" - "&amp;Tabela813[[#This Row],[Especificação]]</f>
        <v>9.1.1.2.1.01.0.4.00 - (-) Dedução de Taxas de Inspeção, Controle e Fiscalização - Dívida Ativa - Multas e Juros de Mora da Dívida Ativa</v>
      </c>
    </row>
    <row r="2740" spans="1:20" x14ac:dyDescent="0.25">
      <c r="A2740" s="179"/>
      <c r="B2740" s="51" t="s">
        <v>1549</v>
      </c>
      <c r="C2740" s="22" t="s">
        <v>1537</v>
      </c>
      <c r="D2740" s="22" t="s">
        <v>1537</v>
      </c>
      <c r="E2740" s="22" t="s">
        <v>1546</v>
      </c>
      <c r="F2740" s="22" t="s">
        <v>1537</v>
      </c>
      <c r="G2740" s="22" t="s">
        <v>1539</v>
      </c>
      <c r="H2740" s="22" t="s">
        <v>1540</v>
      </c>
      <c r="I2740" s="22" t="s">
        <v>1548</v>
      </c>
      <c r="J2740" s="22" t="s">
        <v>1543</v>
      </c>
      <c r="K2740" s="20" t="str">
        <f>IF(Tabela813[[#This Row],[C]]&lt;&gt;"",IF(Tabela813[[#This Row],[RED]]&lt;&gt;"",(Tabela813[[#This Row],[RED]] &amp; "."),"") &amp; CONCATENATE(Tabela813[[#This Row],[C]],".",Tabela813[[#This Row],[O]],".",Tabela813[[#This Row],[E]],".",Tabela813[[#This Row],[D1]],".",Tabela813[[#This Row],[D2]],".",Tabela813[[#This Row],[D3]],".",Tabela813[[#This Row],[T]],".",Tabela813[[#This Row],[D4]]),"")</f>
        <v>9.1.1.2.1.01.0.5.00</v>
      </c>
      <c r="L2740" s="23" t="s">
        <v>1693</v>
      </c>
      <c r="M2740" s="20" t="str">
        <f t="shared" si="52"/>
        <v>A</v>
      </c>
      <c r="N2740" s="20">
        <f>IF(VALUE(Tabela813[[#This Row],[RED]]) &gt; 0,1,0) + IF(VALUE(J2740)&gt;0,8,IF(VALUE(I2740)&gt;0,7,IF(VALUE(H2740)&gt;0,6,IF(VALUE(G2740)&gt;0,5,IF(VALUE(F2740)&gt;0,4,IF(VALUE(E2740)&gt;0,3,IF(VALUE(D2740)&gt;0,2,1)))))))</f>
        <v>8</v>
      </c>
      <c r="O2740" s="22" t="s">
        <v>51</v>
      </c>
      <c r="P2740" s="1" t="s">
        <v>2890</v>
      </c>
      <c r="Q2740" s="1"/>
      <c r="R2740" s="39"/>
      <c r="S2740" s="154" t="s">
        <v>158</v>
      </c>
      <c r="T2740" s="7" t="str">
        <f>Tabela813[[#This Row],[NR]]&amp;" - "&amp;Tabela813[[#This Row],[Especificação]]</f>
        <v>9.1.1.2.1.01.0.5.00 - (-) Dedução de Taxas de Inspeção, Controle e Fiscalização - Multas</v>
      </c>
    </row>
    <row r="2741" spans="1:20" x14ac:dyDescent="0.25">
      <c r="A2741" s="179"/>
      <c r="B2741" s="51" t="s">
        <v>1549</v>
      </c>
      <c r="C2741" s="22" t="s">
        <v>1537</v>
      </c>
      <c r="D2741" s="22" t="s">
        <v>1537</v>
      </c>
      <c r="E2741" s="22" t="s">
        <v>1546</v>
      </c>
      <c r="F2741" s="22" t="s">
        <v>1537</v>
      </c>
      <c r="G2741" s="22" t="s">
        <v>1539</v>
      </c>
      <c r="H2741" s="22" t="s">
        <v>1540</v>
      </c>
      <c r="I2741" s="22" t="s">
        <v>1542</v>
      </c>
      <c r="J2741" s="22" t="s">
        <v>1543</v>
      </c>
      <c r="K2741" s="20" t="str">
        <f>IF(Tabela813[[#This Row],[C]]&lt;&gt;"",IF(Tabela813[[#This Row],[RED]]&lt;&gt;"",(Tabela813[[#This Row],[RED]] &amp; "."),"") &amp; CONCATENATE(Tabela813[[#This Row],[C]],".",Tabela813[[#This Row],[O]],".",Tabela813[[#This Row],[E]],".",Tabela813[[#This Row],[D1]],".",Tabela813[[#This Row],[D2]],".",Tabela813[[#This Row],[D3]],".",Tabela813[[#This Row],[T]],".",Tabela813[[#This Row],[D4]]),"")</f>
        <v>9.1.1.2.1.01.0.6.00</v>
      </c>
      <c r="L2741" s="23" t="s">
        <v>1694</v>
      </c>
      <c r="M2741" s="20" t="str">
        <f t="shared" si="52"/>
        <v>A</v>
      </c>
      <c r="N2741" s="20">
        <f>IF(VALUE(Tabela813[[#This Row],[RED]]) &gt; 0,1,0) + IF(VALUE(J2741)&gt;0,8,IF(VALUE(I2741)&gt;0,7,IF(VALUE(H2741)&gt;0,6,IF(VALUE(G2741)&gt;0,5,IF(VALUE(F2741)&gt;0,4,IF(VALUE(E2741)&gt;0,3,IF(VALUE(D2741)&gt;0,2,1)))))))</f>
        <v>8</v>
      </c>
      <c r="O2741" s="22" t="s">
        <v>51</v>
      </c>
      <c r="P2741" s="1" t="s">
        <v>2890</v>
      </c>
      <c r="Q2741" s="1"/>
      <c r="R2741" s="39"/>
      <c r="S2741" s="154" t="s">
        <v>158</v>
      </c>
      <c r="T2741" s="7" t="str">
        <f>Tabela813[[#This Row],[NR]]&amp;" - "&amp;Tabela813[[#This Row],[Especificação]]</f>
        <v>9.1.1.2.1.01.0.6.00 - (-) Dedução de Taxas de Inspeção, Controle e Fiscalização - Juros de Mora</v>
      </c>
    </row>
    <row r="2742" spans="1:20" ht="30" x14ac:dyDescent="0.25">
      <c r="A2742" s="179"/>
      <c r="B2742" s="51" t="s">
        <v>1549</v>
      </c>
      <c r="C2742" s="22" t="s">
        <v>1537</v>
      </c>
      <c r="D2742" s="22" t="s">
        <v>1537</v>
      </c>
      <c r="E2742" s="22" t="s">
        <v>1546</v>
      </c>
      <c r="F2742" s="22" t="s">
        <v>1537</v>
      </c>
      <c r="G2742" s="22" t="s">
        <v>1539</v>
      </c>
      <c r="H2742" s="22" t="s">
        <v>1540</v>
      </c>
      <c r="I2742" s="22" t="s">
        <v>1544</v>
      </c>
      <c r="J2742" s="22" t="s">
        <v>1543</v>
      </c>
      <c r="K2742" s="20" t="str">
        <f>IF(Tabela813[[#This Row],[C]]&lt;&gt;"",IF(Tabela813[[#This Row],[RED]]&lt;&gt;"",(Tabela813[[#This Row],[RED]] &amp; "."),"") &amp; CONCATENATE(Tabela813[[#This Row],[C]],".",Tabela813[[#This Row],[O]],".",Tabela813[[#This Row],[E]],".",Tabela813[[#This Row],[D1]],".",Tabela813[[#This Row],[D2]],".",Tabela813[[#This Row],[D3]],".",Tabela813[[#This Row],[T]],".",Tabela813[[#This Row],[D4]]),"")</f>
        <v>9.1.1.2.1.01.0.7.00</v>
      </c>
      <c r="L2742" s="23" t="s">
        <v>1695</v>
      </c>
      <c r="M2742" s="20" t="str">
        <f t="shared" si="52"/>
        <v>A</v>
      </c>
      <c r="N2742" s="20">
        <f>IF(VALUE(Tabela813[[#This Row],[RED]]) &gt; 0,1,0) + IF(VALUE(J2742)&gt;0,8,IF(VALUE(I2742)&gt;0,7,IF(VALUE(H2742)&gt;0,6,IF(VALUE(G2742)&gt;0,5,IF(VALUE(F2742)&gt;0,4,IF(VALUE(E2742)&gt;0,3,IF(VALUE(D2742)&gt;0,2,1)))))))</f>
        <v>8</v>
      </c>
      <c r="O2742" s="22" t="s">
        <v>51</v>
      </c>
      <c r="P2742" s="1" t="s">
        <v>2890</v>
      </c>
      <c r="Q2742" s="1"/>
      <c r="R2742" s="39"/>
      <c r="S2742" s="154" t="s">
        <v>158</v>
      </c>
      <c r="T2742" s="7" t="str">
        <f>Tabela813[[#This Row],[NR]]&amp;" - "&amp;Tabela813[[#This Row],[Especificação]]</f>
        <v>9.1.1.2.1.01.0.7.00 - (-) Dedução de Taxas de Inspeção, Controle e Fiscalização - Dívida Ativa - Multas da Dívida Ativa</v>
      </c>
    </row>
    <row r="2743" spans="1:20" ht="30" x14ac:dyDescent="0.25">
      <c r="A2743" s="179"/>
      <c r="B2743" s="51" t="s">
        <v>1549</v>
      </c>
      <c r="C2743" s="22" t="s">
        <v>1537</v>
      </c>
      <c r="D2743" s="22" t="s">
        <v>1537</v>
      </c>
      <c r="E2743" s="22" t="s">
        <v>1546</v>
      </c>
      <c r="F2743" s="22" t="s">
        <v>1537</v>
      </c>
      <c r="G2743" s="22" t="s">
        <v>1539</v>
      </c>
      <c r="H2743" s="22" t="s">
        <v>1540</v>
      </c>
      <c r="I2743" s="22" t="s">
        <v>1545</v>
      </c>
      <c r="J2743" s="22" t="s">
        <v>1543</v>
      </c>
      <c r="K2743" s="20" t="str">
        <f>IF(Tabela813[[#This Row],[C]]&lt;&gt;"",IF(Tabela813[[#This Row],[RED]]&lt;&gt;"",(Tabela813[[#This Row],[RED]] &amp; "."),"") &amp; CONCATENATE(Tabela813[[#This Row],[C]],".",Tabela813[[#This Row],[O]],".",Tabela813[[#This Row],[E]],".",Tabela813[[#This Row],[D1]],".",Tabela813[[#This Row],[D2]],".",Tabela813[[#This Row],[D3]],".",Tabela813[[#This Row],[T]],".",Tabela813[[#This Row],[D4]]),"")</f>
        <v>9.1.1.2.1.01.0.8.00</v>
      </c>
      <c r="L2743" s="23" t="s">
        <v>1696</v>
      </c>
      <c r="M2743" s="20" t="str">
        <f t="shared" si="52"/>
        <v>A</v>
      </c>
      <c r="N2743" s="20">
        <f>IF(VALUE(Tabela813[[#This Row],[RED]]) &gt; 0,1,0) + IF(VALUE(J2743)&gt;0,8,IF(VALUE(I2743)&gt;0,7,IF(VALUE(H2743)&gt;0,6,IF(VALUE(G2743)&gt;0,5,IF(VALUE(F2743)&gt;0,4,IF(VALUE(E2743)&gt;0,3,IF(VALUE(D2743)&gt;0,2,1)))))))</f>
        <v>8</v>
      </c>
      <c r="O2743" s="22" t="s">
        <v>51</v>
      </c>
      <c r="P2743" s="1" t="s">
        <v>2890</v>
      </c>
      <c r="Q2743" s="1"/>
      <c r="R2743" s="39"/>
      <c r="S2743" s="154" t="s">
        <v>158</v>
      </c>
      <c r="T2743" s="7" t="str">
        <f>Tabela813[[#This Row],[NR]]&amp;" - "&amp;Tabela813[[#This Row],[Especificação]]</f>
        <v>9.1.1.2.1.01.0.8.00 - (-) Dedução de Taxas de Inspeção, Controle e Fiscalização - Juros de Mora da Dívida Ativa</v>
      </c>
    </row>
    <row r="2744" spans="1:20" ht="30" x14ac:dyDescent="0.25">
      <c r="A2744" s="179"/>
      <c r="B2744" s="51" t="s">
        <v>1549</v>
      </c>
      <c r="C2744" s="22" t="s">
        <v>1537</v>
      </c>
      <c r="D2744" s="22" t="s">
        <v>1537</v>
      </c>
      <c r="E2744" s="22" t="s">
        <v>1546</v>
      </c>
      <c r="F2744" s="22" t="s">
        <v>1537</v>
      </c>
      <c r="G2744" s="22" t="s">
        <v>1551</v>
      </c>
      <c r="H2744" s="22" t="s">
        <v>1540</v>
      </c>
      <c r="I2744" s="22" t="s">
        <v>1540</v>
      </c>
      <c r="J2744" s="22" t="s">
        <v>1543</v>
      </c>
      <c r="K2744" s="20" t="str">
        <f>IF(Tabela813[[#This Row],[C]]&lt;&gt;"",IF(Tabela813[[#This Row],[RED]]&lt;&gt;"",(Tabela813[[#This Row],[RED]] &amp; "."),"") &amp; CONCATENATE(Tabela813[[#This Row],[C]],".",Tabela813[[#This Row],[O]],".",Tabela813[[#This Row],[E]],".",Tabela813[[#This Row],[D1]],".",Tabela813[[#This Row],[D2]],".",Tabela813[[#This Row],[D3]],".",Tabela813[[#This Row],[T]],".",Tabela813[[#This Row],[D4]]),"")</f>
        <v>9.1.1.2.1.04.0.0.00</v>
      </c>
      <c r="L2744" s="23" t="s">
        <v>1697</v>
      </c>
      <c r="M2744" s="20" t="str">
        <f t="shared" si="52"/>
        <v>S</v>
      </c>
      <c r="N2744" s="20">
        <f>IF(VALUE(Tabela813[[#This Row],[RED]]) &gt; 0,1,0) + IF(VALUE(J2744)&gt;0,8,IF(VALUE(I2744)&gt;0,7,IF(VALUE(H2744)&gt;0,6,IF(VALUE(G2744)&gt;0,5,IF(VALUE(F2744)&gt;0,4,IF(VALUE(E2744)&gt;0,3,IF(VALUE(D2744)&gt;0,2,1)))))))</f>
        <v>6</v>
      </c>
      <c r="O2744" s="22" t="s">
        <v>51</v>
      </c>
      <c r="P2744" s="1" t="s">
        <v>4271</v>
      </c>
      <c r="Q2744" s="1"/>
      <c r="R2744" s="39"/>
      <c r="S2744" s="154" t="s">
        <v>158</v>
      </c>
      <c r="T2744" s="7" t="str">
        <f>Tabela813[[#This Row],[NR]]&amp;" - "&amp;Tabela813[[#This Row],[Especificação]]</f>
        <v>9.1.1.2.1.04.0.0.00 - (-) Dedução de Taxa de Controle e Fiscalização Ambiental</v>
      </c>
    </row>
    <row r="2745" spans="1:20" ht="30" x14ac:dyDescent="0.25">
      <c r="A2745" s="179"/>
      <c r="B2745" s="51" t="s">
        <v>1549</v>
      </c>
      <c r="C2745" s="22" t="s">
        <v>1537</v>
      </c>
      <c r="D2745" s="22" t="s">
        <v>1537</v>
      </c>
      <c r="E2745" s="22" t="s">
        <v>1546</v>
      </c>
      <c r="F2745" s="22" t="s">
        <v>1537</v>
      </c>
      <c r="G2745" s="22" t="s">
        <v>1551</v>
      </c>
      <c r="H2745" s="22" t="s">
        <v>1540</v>
      </c>
      <c r="I2745" s="22" t="s">
        <v>1537</v>
      </c>
      <c r="J2745" s="22" t="s">
        <v>1543</v>
      </c>
      <c r="K2745" s="20" t="str">
        <f>IF(Tabela813[[#This Row],[C]]&lt;&gt;"",IF(Tabela813[[#This Row],[RED]]&lt;&gt;"",(Tabela813[[#This Row],[RED]] &amp; "."),"") &amp; CONCATENATE(Tabela813[[#This Row],[C]],".",Tabela813[[#This Row],[O]],".",Tabela813[[#This Row],[E]],".",Tabela813[[#This Row],[D1]],".",Tabela813[[#This Row],[D2]],".",Tabela813[[#This Row],[D3]],".",Tabela813[[#This Row],[T]],".",Tabela813[[#This Row],[D4]]),"")</f>
        <v>9.1.1.2.1.04.0.1.00</v>
      </c>
      <c r="L2745" s="23" t="s">
        <v>1698</v>
      </c>
      <c r="M2745" s="20" t="str">
        <f t="shared" si="52"/>
        <v>A</v>
      </c>
      <c r="N2745" s="20">
        <f>IF(VALUE(Tabela813[[#This Row],[RED]]) &gt; 0,1,0) + IF(VALUE(J2745)&gt;0,8,IF(VALUE(I2745)&gt;0,7,IF(VALUE(H2745)&gt;0,6,IF(VALUE(G2745)&gt;0,5,IF(VALUE(F2745)&gt;0,4,IF(VALUE(E2745)&gt;0,3,IF(VALUE(D2745)&gt;0,2,1)))))))</f>
        <v>8</v>
      </c>
      <c r="O2745" s="22" t="s">
        <v>51</v>
      </c>
      <c r="P2745" s="1" t="s">
        <v>2891</v>
      </c>
      <c r="Q2745" s="1"/>
      <c r="R2745" s="39"/>
      <c r="S2745" s="154" t="s">
        <v>158</v>
      </c>
      <c r="T2745" s="7" t="str">
        <f>Tabela813[[#This Row],[NR]]&amp;" - "&amp;Tabela813[[#This Row],[Especificação]]</f>
        <v>9.1.1.2.1.04.0.1.00 - (-) Dedução de Taxa de Controle e Fiscalização Ambiental - Principal</v>
      </c>
    </row>
    <row r="2746" spans="1:20" ht="30" x14ac:dyDescent="0.25">
      <c r="A2746" s="179"/>
      <c r="B2746" s="51" t="s">
        <v>1549</v>
      </c>
      <c r="C2746" s="22" t="s">
        <v>1537</v>
      </c>
      <c r="D2746" s="22" t="s">
        <v>1537</v>
      </c>
      <c r="E2746" s="22" t="s">
        <v>1546</v>
      </c>
      <c r="F2746" s="22" t="s">
        <v>1537</v>
      </c>
      <c r="G2746" s="22" t="s">
        <v>1551</v>
      </c>
      <c r="H2746" s="22" t="s">
        <v>1540</v>
      </c>
      <c r="I2746" s="22" t="s">
        <v>1546</v>
      </c>
      <c r="J2746" s="22" t="s">
        <v>1543</v>
      </c>
      <c r="K2746" s="20" t="str">
        <f>IF(Tabela813[[#This Row],[C]]&lt;&gt;"",IF(Tabela813[[#This Row],[RED]]&lt;&gt;"",(Tabela813[[#This Row],[RED]] &amp; "."),"") &amp; CONCATENATE(Tabela813[[#This Row],[C]],".",Tabela813[[#This Row],[O]],".",Tabela813[[#This Row],[E]],".",Tabela813[[#This Row],[D1]],".",Tabela813[[#This Row],[D2]],".",Tabela813[[#This Row],[D3]],".",Tabela813[[#This Row],[T]],".",Tabela813[[#This Row],[D4]]),"")</f>
        <v>9.1.1.2.1.04.0.2.00</v>
      </c>
      <c r="L2746" s="23" t="s">
        <v>1699</v>
      </c>
      <c r="M2746" s="20" t="str">
        <f t="shared" si="52"/>
        <v>A</v>
      </c>
      <c r="N2746" s="20">
        <f>IF(VALUE(Tabela813[[#This Row],[RED]]) &gt; 0,1,0) + IF(VALUE(J2746)&gt;0,8,IF(VALUE(I2746)&gt;0,7,IF(VALUE(H2746)&gt;0,6,IF(VALUE(G2746)&gt;0,5,IF(VALUE(F2746)&gt;0,4,IF(VALUE(E2746)&gt;0,3,IF(VALUE(D2746)&gt;0,2,1)))))))</f>
        <v>8</v>
      </c>
      <c r="O2746" s="22" t="s">
        <v>51</v>
      </c>
      <c r="P2746" s="1" t="s">
        <v>2891</v>
      </c>
      <c r="Q2746" s="1"/>
      <c r="R2746" s="39"/>
      <c r="S2746" s="154" t="s">
        <v>158</v>
      </c>
      <c r="T2746" s="7" t="str">
        <f>Tabela813[[#This Row],[NR]]&amp;" - "&amp;Tabela813[[#This Row],[Especificação]]</f>
        <v>9.1.1.2.1.04.0.2.00 - (-) Dedução de Taxa de Controle e Fiscalização Ambiental - Multas e Juros de Mora</v>
      </c>
    </row>
    <row r="2747" spans="1:20" ht="30" x14ac:dyDescent="0.25">
      <c r="A2747" s="179"/>
      <c r="B2747" s="51" t="s">
        <v>1549</v>
      </c>
      <c r="C2747" s="22" t="s">
        <v>1537</v>
      </c>
      <c r="D2747" s="22" t="s">
        <v>1537</v>
      </c>
      <c r="E2747" s="22" t="s">
        <v>1546</v>
      </c>
      <c r="F2747" s="22" t="s">
        <v>1537</v>
      </c>
      <c r="G2747" s="22" t="s">
        <v>1551</v>
      </c>
      <c r="H2747" s="22" t="s">
        <v>1540</v>
      </c>
      <c r="I2747" s="22" t="s">
        <v>1538</v>
      </c>
      <c r="J2747" s="22" t="s">
        <v>1543</v>
      </c>
      <c r="K2747" s="20" t="str">
        <f>IF(Tabela813[[#This Row],[C]]&lt;&gt;"",IF(Tabela813[[#This Row],[RED]]&lt;&gt;"",(Tabela813[[#This Row],[RED]] &amp; "."),"") &amp; CONCATENATE(Tabela813[[#This Row],[C]],".",Tabela813[[#This Row],[O]],".",Tabela813[[#This Row],[E]],".",Tabela813[[#This Row],[D1]],".",Tabela813[[#This Row],[D2]],".",Tabela813[[#This Row],[D3]],".",Tabela813[[#This Row],[T]],".",Tabela813[[#This Row],[D4]]),"")</f>
        <v>9.1.1.2.1.04.0.3.00</v>
      </c>
      <c r="L2747" s="23" t="s">
        <v>1700</v>
      </c>
      <c r="M2747" s="20" t="str">
        <f t="shared" si="52"/>
        <v>A</v>
      </c>
      <c r="N2747" s="20">
        <f>IF(VALUE(Tabela813[[#This Row],[RED]]) &gt; 0,1,0) + IF(VALUE(J2747)&gt;0,8,IF(VALUE(I2747)&gt;0,7,IF(VALUE(H2747)&gt;0,6,IF(VALUE(G2747)&gt;0,5,IF(VALUE(F2747)&gt;0,4,IF(VALUE(E2747)&gt;0,3,IF(VALUE(D2747)&gt;0,2,1)))))))</f>
        <v>8</v>
      </c>
      <c r="O2747" s="22" t="s">
        <v>51</v>
      </c>
      <c r="P2747" s="1" t="s">
        <v>2891</v>
      </c>
      <c r="Q2747" s="1"/>
      <c r="R2747" s="39"/>
      <c r="S2747" s="154" t="s">
        <v>158</v>
      </c>
      <c r="T2747" s="7" t="str">
        <f>Tabela813[[#This Row],[NR]]&amp;" - "&amp;Tabela813[[#This Row],[Especificação]]</f>
        <v>9.1.1.2.1.04.0.3.00 - (-) Dedução de Taxa de Controle e Fiscalização Ambiental - Dívida Ativa</v>
      </c>
    </row>
    <row r="2748" spans="1:20" ht="30" x14ac:dyDescent="0.25">
      <c r="A2748" s="179"/>
      <c r="B2748" s="51" t="s">
        <v>1549</v>
      </c>
      <c r="C2748" s="22" t="s">
        <v>1537</v>
      </c>
      <c r="D2748" s="22" t="s">
        <v>1537</v>
      </c>
      <c r="E2748" s="22" t="s">
        <v>1546</v>
      </c>
      <c r="F2748" s="22" t="s">
        <v>1537</v>
      </c>
      <c r="G2748" s="22" t="s">
        <v>1551</v>
      </c>
      <c r="H2748" s="22" t="s">
        <v>1540</v>
      </c>
      <c r="I2748" s="22" t="s">
        <v>1547</v>
      </c>
      <c r="J2748" s="22" t="s">
        <v>1543</v>
      </c>
      <c r="K2748" s="20" t="str">
        <f>IF(Tabela813[[#This Row],[C]]&lt;&gt;"",IF(Tabela813[[#This Row],[RED]]&lt;&gt;"",(Tabela813[[#This Row],[RED]] &amp; "."),"") &amp; CONCATENATE(Tabela813[[#This Row],[C]],".",Tabela813[[#This Row],[O]],".",Tabela813[[#This Row],[E]],".",Tabela813[[#This Row],[D1]],".",Tabela813[[#This Row],[D2]],".",Tabela813[[#This Row],[D3]],".",Tabela813[[#This Row],[T]],".",Tabela813[[#This Row],[D4]]),"")</f>
        <v>9.1.1.2.1.04.0.4.00</v>
      </c>
      <c r="L2748" s="23" t="s">
        <v>1701</v>
      </c>
      <c r="M2748" s="20" t="str">
        <f t="shared" si="52"/>
        <v>A</v>
      </c>
      <c r="N2748" s="20">
        <f>IF(VALUE(Tabela813[[#This Row],[RED]]) &gt; 0,1,0) + IF(VALUE(J2748)&gt;0,8,IF(VALUE(I2748)&gt;0,7,IF(VALUE(H2748)&gt;0,6,IF(VALUE(G2748)&gt;0,5,IF(VALUE(F2748)&gt;0,4,IF(VALUE(E2748)&gt;0,3,IF(VALUE(D2748)&gt;0,2,1)))))))</f>
        <v>8</v>
      </c>
      <c r="O2748" s="22" t="s">
        <v>51</v>
      </c>
      <c r="P2748" s="1" t="s">
        <v>2891</v>
      </c>
      <c r="Q2748" s="1"/>
      <c r="R2748" s="39"/>
      <c r="S2748" s="154" t="s">
        <v>158</v>
      </c>
      <c r="T2748" s="7" t="str">
        <f>Tabela813[[#This Row],[NR]]&amp;" - "&amp;Tabela813[[#This Row],[Especificação]]</f>
        <v>9.1.1.2.1.04.0.4.00 - (-) Dedução de Taxa de Controle e Fiscalização Ambiental - Dívida Ativa - Multas e Juros de Mora da Dívida Ativa</v>
      </c>
    </row>
    <row r="2749" spans="1:20" ht="30" x14ac:dyDescent="0.25">
      <c r="A2749" s="179"/>
      <c r="B2749" s="51" t="s">
        <v>1549</v>
      </c>
      <c r="C2749" s="22" t="s">
        <v>1537</v>
      </c>
      <c r="D2749" s="22" t="s">
        <v>1537</v>
      </c>
      <c r="E2749" s="22" t="s">
        <v>1546</v>
      </c>
      <c r="F2749" s="22" t="s">
        <v>1537</v>
      </c>
      <c r="G2749" s="22" t="s">
        <v>1551</v>
      </c>
      <c r="H2749" s="22" t="s">
        <v>1540</v>
      </c>
      <c r="I2749" s="22" t="s">
        <v>1548</v>
      </c>
      <c r="J2749" s="22" t="s">
        <v>1543</v>
      </c>
      <c r="K2749" s="20" t="str">
        <f>IF(Tabela813[[#This Row],[C]]&lt;&gt;"",IF(Tabela813[[#This Row],[RED]]&lt;&gt;"",(Tabela813[[#This Row],[RED]] &amp; "."),"") &amp; CONCATENATE(Tabela813[[#This Row],[C]],".",Tabela813[[#This Row],[O]],".",Tabela813[[#This Row],[E]],".",Tabela813[[#This Row],[D1]],".",Tabela813[[#This Row],[D2]],".",Tabela813[[#This Row],[D3]],".",Tabela813[[#This Row],[T]],".",Tabela813[[#This Row],[D4]]),"")</f>
        <v>9.1.1.2.1.04.0.5.00</v>
      </c>
      <c r="L2749" s="23" t="s">
        <v>1702</v>
      </c>
      <c r="M2749" s="20" t="str">
        <f t="shared" si="52"/>
        <v>A</v>
      </c>
      <c r="N2749" s="20">
        <f>IF(VALUE(Tabela813[[#This Row],[RED]]) &gt; 0,1,0) + IF(VALUE(J2749)&gt;0,8,IF(VALUE(I2749)&gt;0,7,IF(VALUE(H2749)&gt;0,6,IF(VALUE(G2749)&gt;0,5,IF(VALUE(F2749)&gt;0,4,IF(VALUE(E2749)&gt;0,3,IF(VALUE(D2749)&gt;0,2,1)))))))</f>
        <v>8</v>
      </c>
      <c r="O2749" s="22" t="s">
        <v>51</v>
      </c>
      <c r="P2749" s="1" t="s">
        <v>2891</v>
      </c>
      <c r="Q2749" s="1"/>
      <c r="R2749" s="39"/>
      <c r="S2749" s="154" t="s">
        <v>158</v>
      </c>
      <c r="T2749" s="7" t="str">
        <f>Tabela813[[#This Row],[NR]]&amp;" - "&amp;Tabela813[[#This Row],[Especificação]]</f>
        <v>9.1.1.2.1.04.0.5.00 - (-) Dedução de Taxa de Controle e Fiscalização Ambiental - Multas</v>
      </c>
    </row>
    <row r="2750" spans="1:20" ht="30" x14ac:dyDescent="0.25">
      <c r="A2750" s="179"/>
      <c r="B2750" s="51" t="s">
        <v>1549</v>
      </c>
      <c r="C2750" s="22" t="s">
        <v>1537</v>
      </c>
      <c r="D2750" s="22" t="s">
        <v>1537</v>
      </c>
      <c r="E2750" s="22" t="s">
        <v>1546</v>
      </c>
      <c r="F2750" s="22" t="s">
        <v>1537</v>
      </c>
      <c r="G2750" s="22" t="s">
        <v>1551</v>
      </c>
      <c r="H2750" s="22" t="s">
        <v>1540</v>
      </c>
      <c r="I2750" s="22" t="s">
        <v>1542</v>
      </c>
      <c r="J2750" s="22" t="s">
        <v>1543</v>
      </c>
      <c r="K2750" s="20" t="str">
        <f>IF(Tabela813[[#This Row],[C]]&lt;&gt;"",IF(Tabela813[[#This Row],[RED]]&lt;&gt;"",(Tabela813[[#This Row],[RED]] &amp; "."),"") &amp; CONCATENATE(Tabela813[[#This Row],[C]],".",Tabela813[[#This Row],[O]],".",Tabela813[[#This Row],[E]],".",Tabela813[[#This Row],[D1]],".",Tabela813[[#This Row],[D2]],".",Tabela813[[#This Row],[D3]],".",Tabela813[[#This Row],[T]],".",Tabela813[[#This Row],[D4]]),"")</f>
        <v>9.1.1.2.1.04.0.6.00</v>
      </c>
      <c r="L2750" s="23" t="s">
        <v>1703</v>
      </c>
      <c r="M2750" s="20" t="str">
        <f t="shared" si="52"/>
        <v>A</v>
      </c>
      <c r="N2750" s="20">
        <f>IF(VALUE(Tabela813[[#This Row],[RED]]) &gt; 0,1,0) + IF(VALUE(J2750)&gt;0,8,IF(VALUE(I2750)&gt;0,7,IF(VALUE(H2750)&gt;0,6,IF(VALUE(G2750)&gt;0,5,IF(VALUE(F2750)&gt;0,4,IF(VALUE(E2750)&gt;0,3,IF(VALUE(D2750)&gt;0,2,1)))))))</f>
        <v>8</v>
      </c>
      <c r="O2750" s="22" t="s">
        <v>51</v>
      </c>
      <c r="P2750" s="1" t="s">
        <v>2891</v>
      </c>
      <c r="Q2750" s="1"/>
      <c r="R2750" s="39"/>
      <c r="S2750" s="154" t="s">
        <v>158</v>
      </c>
      <c r="T2750" s="7" t="str">
        <f>Tabela813[[#This Row],[NR]]&amp;" - "&amp;Tabela813[[#This Row],[Especificação]]</f>
        <v>9.1.1.2.1.04.0.6.00 - (-) Dedução de Taxa de Controle e Fiscalização Ambiental - Juros de Mora</v>
      </c>
    </row>
    <row r="2751" spans="1:20" ht="30" x14ac:dyDescent="0.25">
      <c r="A2751" s="179"/>
      <c r="B2751" s="51" t="s">
        <v>1549</v>
      </c>
      <c r="C2751" s="22" t="s">
        <v>1537</v>
      </c>
      <c r="D2751" s="22" t="s">
        <v>1537</v>
      </c>
      <c r="E2751" s="22" t="s">
        <v>1546</v>
      </c>
      <c r="F2751" s="22" t="s">
        <v>1537</v>
      </c>
      <c r="G2751" s="22" t="s">
        <v>1551</v>
      </c>
      <c r="H2751" s="22" t="s">
        <v>1540</v>
      </c>
      <c r="I2751" s="22" t="s">
        <v>1544</v>
      </c>
      <c r="J2751" s="22" t="s">
        <v>1543</v>
      </c>
      <c r="K2751" s="20" t="str">
        <f>IF(Tabela813[[#This Row],[C]]&lt;&gt;"",IF(Tabela813[[#This Row],[RED]]&lt;&gt;"",(Tabela813[[#This Row],[RED]] &amp; "."),"") &amp; CONCATENATE(Tabela813[[#This Row],[C]],".",Tabela813[[#This Row],[O]],".",Tabela813[[#This Row],[E]],".",Tabela813[[#This Row],[D1]],".",Tabela813[[#This Row],[D2]],".",Tabela813[[#This Row],[D3]],".",Tabela813[[#This Row],[T]],".",Tabela813[[#This Row],[D4]]),"")</f>
        <v>9.1.1.2.1.04.0.7.00</v>
      </c>
      <c r="L2751" s="23" t="s">
        <v>1704</v>
      </c>
      <c r="M2751" s="20" t="str">
        <f t="shared" si="52"/>
        <v>A</v>
      </c>
      <c r="N2751" s="20">
        <f>IF(VALUE(Tabela813[[#This Row],[RED]]) &gt; 0,1,0) + IF(VALUE(J2751)&gt;0,8,IF(VALUE(I2751)&gt;0,7,IF(VALUE(H2751)&gt;0,6,IF(VALUE(G2751)&gt;0,5,IF(VALUE(F2751)&gt;0,4,IF(VALUE(E2751)&gt;0,3,IF(VALUE(D2751)&gt;0,2,1)))))))</f>
        <v>8</v>
      </c>
      <c r="O2751" s="22" t="s">
        <v>51</v>
      </c>
      <c r="P2751" s="1" t="s">
        <v>2891</v>
      </c>
      <c r="Q2751" s="1"/>
      <c r="R2751" s="39"/>
      <c r="S2751" s="154" t="s">
        <v>158</v>
      </c>
      <c r="T2751" s="7" t="str">
        <f>Tabela813[[#This Row],[NR]]&amp;" - "&amp;Tabela813[[#This Row],[Especificação]]</f>
        <v>9.1.1.2.1.04.0.7.00 - (-) Dedução de Taxa de Controle e Fiscalização Ambiental - Dívida Ativa - Multas da Dívida Ativa</v>
      </c>
    </row>
    <row r="2752" spans="1:20" ht="30" x14ac:dyDescent="0.25">
      <c r="A2752" s="179"/>
      <c r="B2752" s="51" t="s">
        <v>1549</v>
      </c>
      <c r="C2752" s="22" t="s">
        <v>1537</v>
      </c>
      <c r="D2752" s="22" t="s">
        <v>1537</v>
      </c>
      <c r="E2752" s="22" t="s">
        <v>1546</v>
      </c>
      <c r="F2752" s="22" t="s">
        <v>1537</v>
      </c>
      <c r="G2752" s="22" t="s">
        <v>1551</v>
      </c>
      <c r="H2752" s="22" t="s">
        <v>1540</v>
      </c>
      <c r="I2752" s="22" t="s">
        <v>1545</v>
      </c>
      <c r="J2752" s="22" t="s">
        <v>1543</v>
      </c>
      <c r="K2752" s="20" t="str">
        <f>IF(Tabela813[[#This Row],[C]]&lt;&gt;"",IF(Tabela813[[#This Row],[RED]]&lt;&gt;"",(Tabela813[[#This Row],[RED]] &amp; "."),"") &amp; CONCATENATE(Tabela813[[#This Row],[C]],".",Tabela813[[#This Row],[O]],".",Tabela813[[#This Row],[E]],".",Tabela813[[#This Row],[D1]],".",Tabela813[[#This Row],[D2]],".",Tabela813[[#This Row],[D3]],".",Tabela813[[#This Row],[T]],".",Tabela813[[#This Row],[D4]]),"")</f>
        <v>9.1.1.2.1.04.0.8.00</v>
      </c>
      <c r="L2752" s="23" t="s">
        <v>1705</v>
      </c>
      <c r="M2752" s="20" t="str">
        <f t="shared" si="52"/>
        <v>A</v>
      </c>
      <c r="N2752" s="20">
        <f>IF(VALUE(Tabela813[[#This Row],[RED]]) &gt; 0,1,0) + IF(VALUE(J2752)&gt;0,8,IF(VALUE(I2752)&gt;0,7,IF(VALUE(H2752)&gt;0,6,IF(VALUE(G2752)&gt;0,5,IF(VALUE(F2752)&gt;0,4,IF(VALUE(E2752)&gt;0,3,IF(VALUE(D2752)&gt;0,2,1)))))))</f>
        <v>8</v>
      </c>
      <c r="O2752" s="22" t="s">
        <v>51</v>
      </c>
      <c r="P2752" s="1" t="s">
        <v>2891</v>
      </c>
      <c r="Q2752" s="1"/>
      <c r="R2752" s="39"/>
      <c r="S2752" s="154" t="s">
        <v>158</v>
      </c>
      <c r="T2752" s="7" t="str">
        <f>Tabela813[[#This Row],[NR]]&amp;" - "&amp;Tabela813[[#This Row],[Especificação]]</f>
        <v>9.1.1.2.1.04.0.8.00 - (-) Dedução de Taxa de Controle e Fiscalização Ambiental - Juros de Mora da Dívida Ativa</v>
      </c>
    </row>
    <row r="2753" spans="1:20" ht="30" x14ac:dyDescent="0.25">
      <c r="A2753" s="179"/>
      <c r="B2753" s="51" t="s">
        <v>1549</v>
      </c>
      <c r="C2753" s="22" t="s">
        <v>1537</v>
      </c>
      <c r="D2753" s="22" t="s">
        <v>1537</v>
      </c>
      <c r="E2753" s="22" t="s">
        <v>1546</v>
      </c>
      <c r="F2753" s="22" t="s">
        <v>1537</v>
      </c>
      <c r="G2753" s="22" t="s">
        <v>1570</v>
      </c>
      <c r="H2753" s="22" t="s">
        <v>1540</v>
      </c>
      <c r="I2753" s="22" t="s">
        <v>1540</v>
      </c>
      <c r="J2753" s="22" t="s">
        <v>1543</v>
      </c>
      <c r="K2753" s="20" t="str">
        <f>IF(Tabela813[[#This Row],[C]]&lt;&gt;"",IF(Tabela813[[#This Row],[RED]]&lt;&gt;"",(Tabela813[[#This Row],[RED]] &amp; "."),"") &amp; CONCATENATE(Tabela813[[#This Row],[C]],".",Tabela813[[#This Row],[O]],".",Tabela813[[#This Row],[E]],".",Tabela813[[#This Row],[D1]],".",Tabela813[[#This Row],[D2]],".",Tabela813[[#This Row],[D3]],".",Tabela813[[#This Row],[T]],".",Tabela813[[#This Row],[D4]]),"")</f>
        <v>9.1.1.2.1.50.0.0.00</v>
      </c>
      <c r="L2753" s="23" t="s">
        <v>1706</v>
      </c>
      <c r="M2753" s="20" t="str">
        <f t="shared" si="52"/>
        <v>S</v>
      </c>
      <c r="N2753" s="20">
        <f>IF(VALUE(Tabela813[[#This Row],[RED]]) &gt; 0,1,0) + IF(VALUE(J2753)&gt;0,8,IF(VALUE(I2753)&gt;0,7,IF(VALUE(H2753)&gt;0,6,IF(VALUE(G2753)&gt;0,5,IF(VALUE(F2753)&gt;0,4,IF(VALUE(E2753)&gt;0,3,IF(VALUE(D2753)&gt;0,2,1)))))))</f>
        <v>6</v>
      </c>
      <c r="O2753" s="22" t="s">
        <v>55</v>
      </c>
      <c r="P2753" s="1" t="s">
        <v>4272</v>
      </c>
      <c r="Q2753" s="1"/>
      <c r="R2753" s="39"/>
      <c r="S2753" s="154" t="s">
        <v>158</v>
      </c>
      <c r="T2753" s="7" t="str">
        <f>Tabela813[[#This Row],[NR]]&amp;" - "&amp;Tabela813[[#This Row],[Especificação]]</f>
        <v>9.1.1.2.1.50.0.0.00 - (-) Dedução de Taxa de Fiscalização de Vigilância Sanitária</v>
      </c>
    </row>
    <row r="2754" spans="1:20" ht="30" x14ac:dyDescent="0.25">
      <c r="A2754" s="179"/>
      <c r="B2754" s="51" t="s">
        <v>1549</v>
      </c>
      <c r="C2754" s="22" t="s">
        <v>1537</v>
      </c>
      <c r="D2754" s="22" t="s">
        <v>1537</v>
      </c>
      <c r="E2754" s="22" t="s">
        <v>1546</v>
      </c>
      <c r="F2754" s="22" t="s">
        <v>1537</v>
      </c>
      <c r="G2754" s="22" t="s">
        <v>1570</v>
      </c>
      <c r="H2754" s="22" t="s">
        <v>1540</v>
      </c>
      <c r="I2754" s="22" t="s">
        <v>1537</v>
      </c>
      <c r="J2754" s="22" t="s">
        <v>1543</v>
      </c>
      <c r="K2754" s="20" t="str">
        <f>IF(Tabela813[[#This Row],[C]]&lt;&gt;"",IF(Tabela813[[#This Row],[RED]]&lt;&gt;"",(Tabela813[[#This Row],[RED]] &amp; "."),"") &amp; CONCATENATE(Tabela813[[#This Row],[C]],".",Tabela813[[#This Row],[O]],".",Tabela813[[#This Row],[E]],".",Tabela813[[#This Row],[D1]],".",Tabela813[[#This Row],[D2]],".",Tabela813[[#This Row],[D3]],".",Tabela813[[#This Row],[T]],".",Tabela813[[#This Row],[D4]]),"")</f>
        <v>9.1.1.2.1.50.0.1.00</v>
      </c>
      <c r="L2754" s="23" t="s">
        <v>1707</v>
      </c>
      <c r="M2754" s="20" t="str">
        <f t="shared" si="52"/>
        <v>A</v>
      </c>
      <c r="N2754" s="20">
        <f>IF(VALUE(Tabela813[[#This Row],[RED]]) &gt; 0,1,0) + IF(VALUE(J2754)&gt;0,8,IF(VALUE(I2754)&gt;0,7,IF(VALUE(H2754)&gt;0,6,IF(VALUE(G2754)&gt;0,5,IF(VALUE(F2754)&gt;0,4,IF(VALUE(E2754)&gt;0,3,IF(VALUE(D2754)&gt;0,2,1)))))))</f>
        <v>8</v>
      </c>
      <c r="O2754" s="22" t="s">
        <v>55</v>
      </c>
      <c r="P2754" s="1" t="s">
        <v>2892</v>
      </c>
      <c r="Q2754" s="1"/>
      <c r="R2754" s="39"/>
      <c r="S2754" s="154" t="s">
        <v>158</v>
      </c>
      <c r="T2754" s="7" t="str">
        <f>Tabela813[[#This Row],[NR]]&amp;" - "&amp;Tabela813[[#This Row],[Especificação]]</f>
        <v>9.1.1.2.1.50.0.1.00 - (-) Dedução de Taxa de Fiscalização de Vigilância Sanitária - Principal</v>
      </c>
    </row>
    <row r="2755" spans="1:20" ht="30" x14ac:dyDescent="0.25">
      <c r="A2755" s="179"/>
      <c r="B2755" s="51" t="s">
        <v>1549</v>
      </c>
      <c r="C2755" s="22" t="s">
        <v>1537</v>
      </c>
      <c r="D2755" s="22" t="s">
        <v>1537</v>
      </c>
      <c r="E2755" s="22" t="s">
        <v>1546</v>
      </c>
      <c r="F2755" s="22" t="s">
        <v>1537</v>
      </c>
      <c r="G2755" s="22" t="s">
        <v>1570</v>
      </c>
      <c r="H2755" s="22" t="s">
        <v>1540</v>
      </c>
      <c r="I2755" s="22" t="s">
        <v>1546</v>
      </c>
      <c r="J2755" s="22" t="s">
        <v>1543</v>
      </c>
      <c r="K2755" s="20" t="str">
        <f>IF(Tabela813[[#This Row],[C]]&lt;&gt;"",IF(Tabela813[[#This Row],[RED]]&lt;&gt;"",(Tabela813[[#This Row],[RED]] &amp; "."),"") &amp; CONCATENATE(Tabela813[[#This Row],[C]],".",Tabela813[[#This Row],[O]],".",Tabela813[[#This Row],[E]],".",Tabela813[[#This Row],[D1]],".",Tabela813[[#This Row],[D2]],".",Tabela813[[#This Row],[D3]],".",Tabela813[[#This Row],[T]],".",Tabela813[[#This Row],[D4]]),"")</f>
        <v>9.1.1.2.1.50.0.2.00</v>
      </c>
      <c r="L2755" s="23" t="s">
        <v>1708</v>
      </c>
      <c r="M2755" s="20" t="str">
        <f t="shared" si="52"/>
        <v>A</v>
      </c>
      <c r="N2755" s="20">
        <f>IF(VALUE(Tabela813[[#This Row],[RED]]) &gt; 0,1,0) + IF(VALUE(J2755)&gt;0,8,IF(VALUE(I2755)&gt;0,7,IF(VALUE(H2755)&gt;0,6,IF(VALUE(G2755)&gt;0,5,IF(VALUE(F2755)&gt;0,4,IF(VALUE(E2755)&gt;0,3,IF(VALUE(D2755)&gt;0,2,1)))))))</f>
        <v>8</v>
      </c>
      <c r="O2755" s="22" t="s">
        <v>55</v>
      </c>
      <c r="P2755" s="1" t="s">
        <v>2892</v>
      </c>
      <c r="Q2755" s="1"/>
      <c r="R2755" s="39"/>
      <c r="S2755" s="154" t="s">
        <v>158</v>
      </c>
      <c r="T2755" s="7" t="str">
        <f>Tabela813[[#This Row],[NR]]&amp;" - "&amp;Tabela813[[#This Row],[Especificação]]</f>
        <v>9.1.1.2.1.50.0.2.00 - (-) Dedução de Taxa de Fiscalização de Vigilância Sanitária - Multas e Juros de Mora</v>
      </c>
    </row>
    <row r="2756" spans="1:20" ht="30" x14ac:dyDescent="0.25">
      <c r="A2756" s="179"/>
      <c r="B2756" s="51" t="s">
        <v>1549</v>
      </c>
      <c r="C2756" s="22" t="s">
        <v>1537</v>
      </c>
      <c r="D2756" s="22" t="s">
        <v>1537</v>
      </c>
      <c r="E2756" s="22" t="s">
        <v>1546</v>
      </c>
      <c r="F2756" s="22" t="s">
        <v>1537</v>
      </c>
      <c r="G2756" s="22" t="s">
        <v>1570</v>
      </c>
      <c r="H2756" s="22" t="s">
        <v>1540</v>
      </c>
      <c r="I2756" s="22" t="s">
        <v>1538</v>
      </c>
      <c r="J2756" s="22" t="s">
        <v>1543</v>
      </c>
      <c r="K2756" s="20" t="str">
        <f>IF(Tabela813[[#This Row],[C]]&lt;&gt;"",IF(Tabela813[[#This Row],[RED]]&lt;&gt;"",(Tabela813[[#This Row],[RED]] &amp; "."),"") &amp; CONCATENATE(Tabela813[[#This Row],[C]],".",Tabela813[[#This Row],[O]],".",Tabela813[[#This Row],[E]],".",Tabela813[[#This Row],[D1]],".",Tabela813[[#This Row],[D2]],".",Tabela813[[#This Row],[D3]],".",Tabela813[[#This Row],[T]],".",Tabela813[[#This Row],[D4]]),"")</f>
        <v>9.1.1.2.1.50.0.3.00</v>
      </c>
      <c r="L2756" s="23" t="s">
        <v>1709</v>
      </c>
      <c r="M2756" s="20" t="str">
        <f t="shared" si="52"/>
        <v>A</v>
      </c>
      <c r="N2756" s="20">
        <f>IF(VALUE(Tabela813[[#This Row],[RED]]) &gt; 0,1,0) + IF(VALUE(J2756)&gt;0,8,IF(VALUE(I2756)&gt;0,7,IF(VALUE(H2756)&gt;0,6,IF(VALUE(G2756)&gt;0,5,IF(VALUE(F2756)&gt;0,4,IF(VALUE(E2756)&gt;0,3,IF(VALUE(D2756)&gt;0,2,1)))))))</f>
        <v>8</v>
      </c>
      <c r="O2756" s="22" t="s">
        <v>55</v>
      </c>
      <c r="P2756" s="1" t="s">
        <v>2892</v>
      </c>
      <c r="Q2756" s="1"/>
      <c r="R2756" s="39"/>
      <c r="S2756" s="154" t="s">
        <v>158</v>
      </c>
      <c r="T2756" s="7" t="str">
        <f>Tabela813[[#This Row],[NR]]&amp;" - "&amp;Tabela813[[#This Row],[Especificação]]</f>
        <v>9.1.1.2.1.50.0.3.00 - (-) Dedução de Taxa de Fiscalização de Vigilância Sanitária - Dívida Ativa</v>
      </c>
    </row>
    <row r="2757" spans="1:20" ht="30" x14ac:dyDescent="0.25">
      <c r="A2757" s="179"/>
      <c r="B2757" s="51" t="s">
        <v>1549</v>
      </c>
      <c r="C2757" s="22" t="s">
        <v>1537</v>
      </c>
      <c r="D2757" s="22" t="s">
        <v>1537</v>
      </c>
      <c r="E2757" s="22" t="s">
        <v>1546</v>
      </c>
      <c r="F2757" s="22" t="s">
        <v>1537</v>
      </c>
      <c r="G2757" s="22" t="s">
        <v>1570</v>
      </c>
      <c r="H2757" s="22" t="s">
        <v>1540</v>
      </c>
      <c r="I2757" s="22" t="s">
        <v>1547</v>
      </c>
      <c r="J2757" s="22" t="s">
        <v>1543</v>
      </c>
      <c r="K2757" s="20" t="str">
        <f>IF(Tabela813[[#This Row],[C]]&lt;&gt;"",IF(Tabela813[[#This Row],[RED]]&lt;&gt;"",(Tabela813[[#This Row],[RED]] &amp; "."),"") &amp; CONCATENATE(Tabela813[[#This Row],[C]],".",Tabela813[[#This Row],[O]],".",Tabela813[[#This Row],[E]],".",Tabela813[[#This Row],[D1]],".",Tabela813[[#This Row],[D2]],".",Tabela813[[#This Row],[D3]],".",Tabela813[[#This Row],[T]],".",Tabela813[[#This Row],[D4]]),"")</f>
        <v>9.1.1.2.1.50.0.4.00</v>
      </c>
      <c r="L2757" s="23" t="s">
        <v>1710</v>
      </c>
      <c r="M2757" s="20" t="str">
        <f t="shared" si="52"/>
        <v>A</v>
      </c>
      <c r="N2757" s="20">
        <f>IF(VALUE(Tabela813[[#This Row],[RED]]) &gt; 0,1,0) + IF(VALUE(J2757)&gt;0,8,IF(VALUE(I2757)&gt;0,7,IF(VALUE(H2757)&gt;0,6,IF(VALUE(G2757)&gt;0,5,IF(VALUE(F2757)&gt;0,4,IF(VALUE(E2757)&gt;0,3,IF(VALUE(D2757)&gt;0,2,1)))))))</f>
        <v>8</v>
      </c>
      <c r="O2757" s="22" t="s">
        <v>55</v>
      </c>
      <c r="P2757" s="1" t="s">
        <v>2892</v>
      </c>
      <c r="Q2757" s="1"/>
      <c r="R2757" s="39"/>
      <c r="S2757" s="154" t="s">
        <v>158</v>
      </c>
      <c r="T2757" s="7" t="str">
        <f>Tabela813[[#This Row],[NR]]&amp;" - "&amp;Tabela813[[#This Row],[Especificação]]</f>
        <v>9.1.1.2.1.50.0.4.00 - (-) Dedução de Taxa de Fiscalização de Vigilância Sanitária - Dívida Ativa - Multas e Juros de Mora da Dívida Ativa</v>
      </c>
    </row>
    <row r="2758" spans="1:20" ht="30" x14ac:dyDescent="0.25">
      <c r="A2758" s="179"/>
      <c r="B2758" s="51" t="s">
        <v>1549</v>
      </c>
      <c r="C2758" s="22" t="s">
        <v>1537</v>
      </c>
      <c r="D2758" s="22" t="s">
        <v>1537</v>
      </c>
      <c r="E2758" s="22" t="s">
        <v>1546</v>
      </c>
      <c r="F2758" s="22" t="s">
        <v>1537</v>
      </c>
      <c r="G2758" s="22" t="s">
        <v>1570</v>
      </c>
      <c r="H2758" s="22" t="s">
        <v>1540</v>
      </c>
      <c r="I2758" s="22" t="s">
        <v>1548</v>
      </c>
      <c r="J2758" s="22" t="s">
        <v>1543</v>
      </c>
      <c r="K2758" s="20" t="str">
        <f>IF(Tabela813[[#This Row],[C]]&lt;&gt;"",IF(Tabela813[[#This Row],[RED]]&lt;&gt;"",(Tabela813[[#This Row],[RED]] &amp; "."),"") &amp; CONCATENATE(Tabela813[[#This Row],[C]],".",Tabela813[[#This Row],[O]],".",Tabela813[[#This Row],[E]],".",Tabela813[[#This Row],[D1]],".",Tabela813[[#This Row],[D2]],".",Tabela813[[#This Row],[D3]],".",Tabela813[[#This Row],[T]],".",Tabela813[[#This Row],[D4]]),"")</f>
        <v>9.1.1.2.1.50.0.5.00</v>
      </c>
      <c r="L2758" s="23" t="s">
        <v>1711</v>
      </c>
      <c r="M2758" s="20" t="str">
        <f t="shared" si="52"/>
        <v>A</v>
      </c>
      <c r="N2758" s="20">
        <f>IF(VALUE(Tabela813[[#This Row],[RED]]) &gt; 0,1,0) + IF(VALUE(J2758)&gt;0,8,IF(VALUE(I2758)&gt;0,7,IF(VALUE(H2758)&gt;0,6,IF(VALUE(G2758)&gt;0,5,IF(VALUE(F2758)&gt;0,4,IF(VALUE(E2758)&gt;0,3,IF(VALUE(D2758)&gt;0,2,1)))))))</f>
        <v>8</v>
      </c>
      <c r="O2758" s="22" t="s">
        <v>55</v>
      </c>
      <c r="P2758" s="1" t="s">
        <v>2892</v>
      </c>
      <c r="Q2758" s="1"/>
      <c r="R2758" s="39"/>
      <c r="S2758" s="154" t="s">
        <v>158</v>
      </c>
      <c r="T2758" s="7" t="str">
        <f>Tabela813[[#This Row],[NR]]&amp;" - "&amp;Tabela813[[#This Row],[Especificação]]</f>
        <v>9.1.1.2.1.50.0.5.00 - (-) Dedução de Taxa de Fiscalização de Vigilância Sanitária - Multas</v>
      </c>
    </row>
    <row r="2759" spans="1:20" ht="30" x14ac:dyDescent="0.25">
      <c r="A2759" s="179"/>
      <c r="B2759" s="51" t="s">
        <v>1549</v>
      </c>
      <c r="C2759" s="22" t="s">
        <v>1537</v>
      </c>
      <c r="D2759" s="22" t="s">
        <v>1537</v>
      </c>
      <c r="E2759" s="22" t="s">
        <v>1546</v>
      </c>
      <c r="F2759" s="22" t="s">
        <v>1537</v>
      </c>
      <c r="G2759" s="22" t="s">
        <v>1570</v>
      </c>
      <c r="H2759" s="22" t="s">
        <v>1540</v>
      </c>
      <c r="I2759" s="22" t="s">
        <v>1542</v>
      </c>
      <c r="J2759" s="22" t="s">
        <v>1543</v>
      </c>
      <c r="K2759" s="20" t="str">
        <f>IF(Tabela813[[#This Row],[C]]&lt;&gt;"",IF(Tabela813[[#This Row],[RED]]&lt;&gt;"",(Tabela813[[#This Row],[RED]] &amp; "."),"") &amp; CONCATENATE(Tabela813[[#This Row],[C]],".",Tabela813[[#This Row],[O]],".",Tabela813[[#This Row],[E]],".",Tabela813[[#This Row],[D1]],".",Tabela813[[#This Row],[D2]],".",Tabela813[[#This Row],[D3]],".",Tabela813[[#This Row],[T]],".",Tabela813[[#This Row],[D4]]),"")</f>
        <v>9.1.1.2.1.50.0.6.00</v>
      </c>
      <c r="L2759" s="23" t="s">
        <v>1712</v>
      </c>
      <c r="M2759" s="20" t="str">
        <f t="shared" si="52"/>
        <v>A</v>
      </c>
      <c r="N2759" s="20">
        <f>IF(VALUE(Tabela813[[#This Row],[RED]]) &gt; 0,1,0) + IF(VALUE(J2759)&gt;0,8,IF(VALUE(I2759)&gt;0,7,IF(VALUE(H2759)&gt;0,6,IF(VALUE(G2759)&gt;0,5,IF(VALUE(F2759)&gt;0,4,IF(VALUE(E2759)&gt;0,3,IF(VALUE(D2759)&gt;0,2,1)))))))</f>
        <v>8</v>
      </c>
      <c r="O2759" s="22" t="s">
        <v>55</v>
      </c>
      <c r="P2759" s="1" t="s">
        <v>2892</v>
      </c>
      <c r="Q2759" s="1"/>
      <c r="R2759" s="39"/>
      <c r="S2759" s="154" t="s">
        <v>158</v>
      </c>
      <c r="T2759" s="7" t="str">
        <f>Tabela813[[#This Row],[NR]]&amp;" - "&amp;Tabela813[[#This Row],[Especificação]]</f>
        <v>9.1.1.2.1.50.0.6.00 - (-) Dedução de Taxa de Fiscalização de Vigilância Sanitária - Juros de Mora</v>
      </c>
    </row>
    <row r="2760" spans="1:20" ht="30" x14ac:dyDescent="0.25">
      <c r="A2760" s="179"/>
      <c r="B2760" s="51" t="s">
        <v>1549</v>
      </c>
      <c r="C2760" s="22" t="s">
        <v>1537</v>
      </c>
      <c r="D2760" s="22" t="s">
        <v>1537</v>
      </c>
      <c r="E2760" s="22" t="s">
        <v>1546</v>
      </c>
      <c r="F2760" s="22" t="s">
        <v>1537</v>
      </c>
      <c r="G2760" s="22" t="s">
        <v>1570</v>
      </c>
      <c r="H2760" s="22" t="s">
        <v>1540</v>
      </c>
      <c r="I2760" s="22" t="s">
        <v>1544</v>
      </c>
      <c r="J2760" s="22" t="s">
        <v>1543</v>
      </c>
      <c r="K2760" s="20" t="str">
        <f>IF(Tabela813[[#This Row],[C]]&lt;&gt;"",IF(Tabela813[[#This Row],[RED]]&lt;&gt;"",(Tabela813[[#This Row],[RED]] &amp; "."),"") &amp; CONCATENATE(Tabela813[[#This Row],[C]],".",Tabela813[[#This Row],[O]],".",Tabela813[[#This Row],[E]],".",Tabela813[[#This Row],[D1]],".",Tabela813[[#This Row],[D2]],".",Tabela813[[#This Row],[D3]],".",Tabela813[[#This Row],[T]],".",Tabela813[[#This Row],[D4]]),"")</f>
        <v>9.1.1.2.1.50.0.7.00</v>
      </c>
      <c r="L2760" s="23" t="s">
        <v>1713</v>
      </c>
      <c r="M2760" s="20" t="str">
        <f t="shared" si="52"/>
        <v>A</v>
      </c>
      <c r="N2760" s="20">
        <f>IF(VALUE(Tabela813[[#This Row],[RED]]) &gt; 0,1,0) + IF(VALUE(J2760)&gt;0,8,IF(VALUE(I2760)&gt;0,7,IF(VALUE(H2760)&gt;0,6,IF(VALUE(G2760)&gt;0,5,IF(VALUE(F2760)&gt;0,4,IF(VALUE(E2760)&gt;0,3,IF(VALUE(D2760)&gt;0,2,1)))))))</f>
        <v>8</v>
      </c>
      <c r="O2760" s="22" t="s">
        <v>55</v>
      </c>
      <c r="P2760" s="1" t="s">
        <v>2892</v>
      </c>
      <c r="Q2760" s="1"/>
      <c r="R2760" s="39"/>
      <c r="S2760" s="154" t="s">
        <v>158</v>
      </c>
      <c r="T2760" s="7" t="str">
        <f>Tabela813[[#This Row],[NR]]&amp;" - "&amp;Tabela813[[#This Row],[Especificação]]</f>
        <v>9.1.1.2.1.50.0.7.00 - (-) Dedução de Taxa de Fiscalização de Vigilância Sanitária - Dívida Ativa - Multas da Dívida Ativa</v>
      </c>
    </row>
    <row r="2761" spans="1:20" ht="30" x14ac:dyDescent="0.25">
      <c r="A2761" s="179"/>
      <c r="B2761" s="51" t="s">
        <v>1549</v>
      </c>
      <c r="C2761" s="22" t="s">
        <v>1537</v>
      </c>
      <c r="D2761" s="22" t="s">
        <v>1537</v>
      </c>
      <c r="E2761" s="22" t="s">
        <v>1546</v>
      </c>
      <c r="F2761" s="22" t="s">
        <v>1537</v>
      </c>
      <c r="G2761" s="22" t="s">
        <v>1570</v>
      </c>
      <c r="H2761" s="22" t="s">
        <v>1540</v>
      </c>
      <c r="I2761" s="22" t="s">
        <v>1545</v>
      </c>
      <c r="J2761" s="22" t="s">
        <v>1543</v>
      </c>
      <c r="K2761" s="20" t="str">
        <f>IF(Tabela813[[#This Row],[C]]&lt;&gt;"",IF(Tabela813[[#This Row],[RED]]&lt;&gt;"",(Tabela813[[#This Row],[RED]] &amp; "."),"") &amp; CONCATENATE(Tabela813[[#This Row],[C]],".",Tabela813[[#This Row],[O]],".",Tabela813[[#This Row],[E]],".",Tabela813[[#This Row],[D1]],".",Tabela813[[#This Row],[D2]],".",Tabela813[[#This Row],[D3]],".",Tabela813[[#This Row],[T]],".",Tabela813[[#This Row],[D4]]),"")</f>
        <v>9.1.1.2.1.50.0.8.00</v>
      </c>
      <c r="L2761" s="23" t="s">
        <v>1714</v>
      </c>
      <c r="M2761" s="20" t="str">
        <f t="shared" ref="M2761:M2833" si="53">IF(N2761 &lt; N2762,"S","A")</f>
        <v>A</v>
      </c>
      <c r="N2761" s="20">
        <f>IF(VALUE(Tabela813[[#This Row],[RED]]) &gt; 0,1,0) + IF(VALUE(J2761)&gt;0,8,IF(VALUE(I2761)&gt;0,7,IF(VALUE(H2761)&gt;0,6,IF(VALUE(G2761)&gt;0,5,IF(VALUE(F2761)&gt;0,4,IF(VALUE(E2761)&gt;0,3,IF(VALUE(D2761)&gt;0,2,1)))))))</f>
        <v>8</v>
      </c>
      <c r="O2761" s="22" t="s">
        <v>55</v>
      </c>
      <c r="P2761" s="1" t="s">
        <v>2892</v>
      </c>
      <c r="Q2761" s="1"/>
      <c r="R2761" s="39"/>
      <c r="S2761" s="154" t="s">
        <v>158</v>
      </c>
      <c r="T2761" s="7" t="str">
        <f>Tabela813[[#This Row],[NR]]&amp;" - "&amp;Tabela813[[#This Row],[Especificação]]</f>
        <v>9.1.1.2.1.50.0.8.00 - (-) Dedução de Taxa de Fiscalização de Vigilância Sanitária - Juros de Mora da Dívida Ativa</v>
      </c>
    </row>
    <row r="2762" spans="1:20" ht="30" x14ac:dyDescent="0.25">
      <c r="A2762" s="179"/>
      <c r="B2762" s="51" t="s">
        <v>1549</v>
      </c>
      <c r="C2762" s="22" t="s">
        <v>1537</v>
      </c>
      <c r="D2762" s="22" t="s">
        <v>1537</v>
      </c>
      <c r="E2762" s="22" t="s">
        <v>1546</v>
      </c>
      <c r="F2762" s="22" t="s">
        <v>1537</v>
      </c>
      <c r="G2762" s="22" t="s">
        <v>1575</v>
      </c>
      <c r="H2762" s="22" t="s">
        <v>1540</v>
      </c>
      <c r="I2762" s="22" t="s">
        <v>1540</v>
      </c>
      <c r="J2762" s="22" t="s">
        <v>1543</v>
      </c>
      <c r="K2762" s="20" t="str">
        <f>IF(Tabela813[[#This Row],[C]]&lt;&gt;"",IF(Tabela813[[#This Row],[RED]]&lt;&gt;"",(Tabela813[[#This Row],[RED]] &amp; "."),"") &amp; CONCATENATE(Tabela813[[#This Row],[C]],".",Tabela813[[#This Row],[O]],".",Tabela813[[#This Row],[E]],".",Tabela813[[#This Row],[D1]],".",Tabela813[[#This Row],[D2]],".",Tabela813[[#This Row],[D3]],".",Tabela813[[#This Row],[T]],".",Tabela813[[#This Row],[D4]]),"")</f>
        <v>9.1.1.2.1.51.0.0.00</v>
      </c>
      <c r="L2762" s="23" t="s">
        <v>1715</v>
      </c>
      <c r="M2762" s="20" t="str">
        <f t="shared" si="53"/>
        <v>S</v>
      </c>
      <c r="N2762" s="20">
        <f>IF(VALUE(Tabela813[[#This Row],[RED]]) &gt; 0,1,0) + IF(VALUE(J2762)&gt;0,8,IF(VALUE(I2762)&gt;0,7,IF(VALUE(H2762)&gt;0,6,IF(VALUE(G2762)&gt;0,5,IF(VALUE(F2762)&gt;0,4,IF(VALUE(E2762)&gt;0,3,IF(VALUE(D2762)&gt;0,2,1)))))))</f>
        <v>6</v>
      </c>
      <c r="O2762" s="22" t="s">
        <v>55</v>
      </c>
      <c r="P2762" s="1" t="s">
        <v>4273</v>
      </c>
      <c r="Q2762" s="1"/>
      <c r="R2762" s="39"/>
      <c r="S2762" s="154" t="s">
        <v>158</v>
      </c>
      <c r="T2762" s="7" t="str">
        <f>Tabela813[[#This Row],[NR]]&amp;" - "&amp;Tabela813[[#This Row],[Especificação]]</f>
        <v>9.1.1.2.1.51.0.0.00 - (-) Dedução de Taxa de Saúde Suplementar</v>
      </c>
    </row>
    <row r="2763" spans="1:20" ht="30" x14ac:dyDescent="0.25">
      <c r="A2763" s="179"/>
      <c r="B2763" s="51" t="s">
        <v>1549</v>
      </c>
      <c r="C2763" s="22" t="s">
        <v>1537</v>
      </c>
      <c r="D2763" s="22" t="s">
        <v>1537</v>
      </c>
      <c r="E2763" s="22" t="s">
        <v>1546</v>
      </c>
      <c r="F2763" s="22" t="s">
        <v>1537</v>
      </c>
      <c r="G2763" s="22" t="s">
        <v>1575</v>
      </c>
      <c r="H2763" s="22" t="s">
        <v>1540</v>
      </c>
      <c r="I2763" s="22" t="s">
        <v>1537</v>
      </c>
      <c r="J2763" s="22" t="s">
        <v>1543</v>
      </c>
      <c r="K2763" s="20" t="str">
        <f>IF(Tabela813[[#This Row],[C]]&lt;&gt;"",IF(Tabela813[[#This Row],[RED]]&lt;&gt;"",(Tabela813[[#This Row],[RED]] &amp; "."),"") &amp; CONCATENATE(Tabela813[[#This Row],[C]],".",Tabela813[[#This Row],[O]],".",Tabela813[[#This Row],[E]],".",Tabela813[[#This Row],[D1]],".",Tabela813[[#This Row],[D2]],".",Tabela813[[#This Row],[D3]],".",Tabela813[[#This Row],[T]],".",Tabela813[[#This Row],[D4]]),"")</f>
        <v>9.1.1.2.1.51.0.1.00</v>
      </c>
      <c r="L2763" s="23" t="s">
        <v>1716</v>
      </c>
      <c r="M2763" s="20" t="str">
        <f t="shared" si="53"/>
        <v>A</v>
      </c>
      <c r="N2763" s="20">
        <f>IF(VALUE(Tabela813[[#This Row],[RED]]) &gt; 0,1,0) + IF(VALUE(J2763)&gt;0,8,IF(VALUE(I2763)&gt;0,7,IF(VALUE(H2763)&gt;0,6,IF(VALUE(G2763)&gt;0,5,IF(VALUE(F2763)&gt;0,4,IF(VALUE(E2763)&gt;0,3,IF(VALUE(D2763)&gt;0,2,1)))))))</f>
        <v>8</v>
      </c>
      <c r="O2763" s="22" t="s">
        <v>55</v>
      </c>
      <c r="P2763" s="1" t="s">
        <v>2893</v>
      </c>
      <c r="Q2763" s="1"/>
      <c r="R2763" s="39"/>
      <c r="S2763" s="154" t="s">
        <v>158</v>
      </c>
      <c r="T2763" s="7" t="str">
        <f>Tabela813[[#This Row],[NR]]&amp;" - "&amp;Tabela813[[#This Row],[Especificação]]</f>
        <v>9.1.1.2.1.51.0.1.00 - (-) Dedução de Taxa de Saúde Suplementar - Principal</v>
      </c>
    </row>
    <row r="2764" spans="1:20" ht="30" x14ac:dyDescent="0.25">
      <c r="A2764" s="179"/>
      <c r="B2764" s="51" t="s">
        <v>1549</v>
      </c>
      <c r="C2764" s="22" t="s">
        <v>1537</v>
      </c>
      <c r="D2764" s="22" t="s">
        <v>1537</v>
      </c>
      <c r="E2764" s="22" t="s">
        <v>1546</v>
      </c>
      <c r="F2764" s="22" t="s">
        <v>1537</v>
      </c>
      <c r="G2764" s="22" t="s">
        <v>1575</v>
      </c>
      <c r="H2764" s="22" t="s">
        <v>1540</v>
      </c>
      <c r="I2764" s="22" t="s">
        <v>1546</v>
      </c>
      <c r="J2764" s="22" t="s">
        <v>1543</v>
      </c>
      <c r="K2764" s="20" t="str">
        <f>IF(Tabela813[[#This Row],[C]]&lt;&gt;"",IF(Tabela813[[#This Row],[RED]]&lt;&gt;"",(Tabela813[[#This Row],[RED]] &amp; "."),"") &amp; CONCATENATE(Tabela813[[#This Row],[C]],".",Tabela813[[#This Row],[O]],".",Tabela813[[#This Row],[E]],".",Tabela813[[#This Row],[D1]],".",Tabela813[[#This Row],[D2]],".",Tabela813[[#This Row],[D3]],".",Tabela813[[#This Row],[T]],".",Tabela813[[#This Row],[D4]]),"")</f>
        <v>9.1.1.2.1.51.0.2.00</v>
      </c>
      <c r="L2764" s="23" t="s">
        <v>1717</v>
      </c>
      <c r="M2764" s="20" t="str">
        <f t="shared" si="53"/>
        <v>A</v>
      </c>
      <c r="N2764" s="20">
        <f>IF(VALUE(Tabela813[[#This Row],[RED]]) &gt; 0,1,0) + IF(VALUE(J2764)&gt;0,8,IF(VALUE(I2764)&gt;0,7,IF(VALUE(H2764)&gt;0,6,IF(VALUE(G2764)&gt;0,5,IF(VALUE(F2764)&gt;0,4,IF(VALUE(E2764)&gt;0,3,IF(VALUE(D2764)&gt;0,2,1)))))))</f>
        <v>8</v>
      </c>
      <c r="O2764" s="22" t="s">
        <v>55</v>
      </c>
      <c r="P2764" s="1" t="s">
        <v>2893</v>
      </c>
      <c r="Q2764" s="1"/>
      <c r="R2764" s="39"/>
      <c r="S2764" s="154" t="s">
        <v>158</v>
      </c>
      <c r="T2764" s="7" t="str">
        <f>Tabela813[[#This Row],[NR]]&amp;" - "&amp;Tabela813[[#This Row],[Especificação]]</f>
        <v>9.1.1.2.1.51.0.2.00 - (-) Dedução de Taxa de Saúde Suplementar - Multas e Juros de Mora</v>
      </c>
    </row>
    <row r="2765" spans="1:20" ht="30" x14ac:dyDescent="0.25">
      <c r="A2765" s="179"/>
      <c r="B2765" s="51" t="s">
        <v>1549</v>
      </c>
      <c r="C2765" s="22" t="s">
        <v>1537</v>
      </c>
      <c r="D2765" s="22" t="s">
        <v>1537</v>
      </c>
      <c r="E2765" s="22" t="s">
        <v>1546</v>
      </c>
      <c r="F2765" s="22" t="s">
        <v>1537</v>
      </c>
      <c r="G2765" s="22" t="s">
        <v>1575</v>
      </c>
      <c r="H2765" s="22" t="s">
        <v>1540</v>
      </c>
      <c r="I2765" s="22" t="s">
        <v>1538</v>
      </c>
      <c r="J2765" s="22" t="s">
        <v>1543</v>
      </c>
      <c r="K2765" s="20" t="str">
        <f>IF(Tabela813[[#This Row],[C]]&lt;&gt;"",IF(Tabela813[[#This Row],[RED]]&lt;&gt;"",(Tabela813[[#This Row],[RED]] &amp; "."),"") &amp; CONCATENATE(Tabela813[[#This Row],[C]],".",Tabela813[[#This Row],[O]],".",Tabela813[[#This Row],[E]],".",Tabela813[[#This Row],[D1]],".",Tabela813[[#This Row],[D2]],".",Tabela813[[#This Row],[D3]],".",Tabela813[[#This Row],[T]],".",Tabela813[[#This Row],[D4]]),"")</f>
        <v>9.1.1.2.1.51.0.3.00</v>
      </c>
      <c r="L2765" s="23" t="s">
        <v>1718</v>
      </c>
      <c r="M2765" s="20" t="str">
        <f t="shared" si="53"/>
        <v>A</v>
      </c>
      <c r="N2765" s="20">
        <f>IF(VALUE(Tabela813[[#This Row],[RED]]) &gt; 0,1,0) + IF(VALUE(J2765)&gt;0,8,IF(VALUE(I2765)&gt;0,7,IF(VALUE(H2765)&gt;0,6,IF(VALUE(G2765)&gt;0,5,IF(VALUE(F2765)&gt;0,4,IF(VALUE(E2765)&gt;0,3,IF(VALUE(D2765)&gt;0,2,1)))))))</f>
        <v>8</v>
      </c>
      <c r="O2765" s="22" t="s">
        <v>55</v>
      </c>
      <c r="P2765" s="1" t="s">
        <v>2893</v>
      </c>
      <c r="Q2765" s="1"/>
      <c r="R2765" s="39"/>
      <c r="S2765" s="154" t="s">
        <v>158</v>
      </c>
      <c r="T2765" s="7" t="str">
        <f>Tabela813[[#This Row],[NR]]&amp;" - "&amp;Tabela813[[#This Row],[Especificação]]</f>
        <v>9.1.1.2.1.51.0.3.00 - (-) Dedução de Taxa de Saúde Suplementar - Dívida Ativa</v>
      </c>
    </row>
    <row r="2766" spans="1:20" ht="30" x14ac:dyDescent="0.25">
      <c r="A2766" s="179"/>
      <c r="B2766" s="51" t="s">
        <v>1549</v>
      </c>
      <c r="C2766" s="22" t="s">
        <v>1537</v>
      </c>
      <c r="D2766" s="22" t="s">
        <v>1537</v>
      </c>
      <c r="E2766" s="22" t="s">
        <v>1546</v>
      </c>
      <c r="F2766" s="22" t="s">
        <v>1537</v>
      </c>
      <c r="G2766" s="22" t="s">
        <v>1575</v>
      </c>
      <c r="H2766" s="22" t="s">
        <v>1540</v>
      </c>
      <c r="I2766" s="22" t="s">
        <v>1547</v>
      </c>
      <c r="J2766" s="22" t="s">
        <v>1543</v>
      </c>
      <c r="K2766" s="20" t="str">
        <f>IF(Tabela813[[#This Row],[C]]&lt;&gt;"",IF(Tabela813[[#This Row],[RED]]&lt;&gt;"",(Tabela813[[#This Row],[RED]] &amp; "."),"") &amp; CONCATENATE(Tabela813[[#This Row],[C]],".",Tabela813[[#This Row],[O]],".",Tabela813[[#This Row],[E]],".",Tabela813[[#This Row],[D1]],".",Tabela813[[#This Row],[D2]],".",Tabela813[[#This Row],[D3]],".",Tabela813[[#This Row],[T]],".",Tabela813[[#This Row],[D4]]),"")</f>
        <v>9.1.1.2.1.51.0.4.00</v>
      </c>
      <c r="L2766" s="23" t="s">
        <v>1719</v>
      </c>
      <c r="M2766" s="20" t="str">
        <f t="shared" si="53"/>
        <v>A</v>
      </c>
      <c r="N2766" s="20">
        <f>IF(VALUE(Tabela813[[#This Row],[RED]]) &gt; 0,1,0) + IF(VALUE(J2766)&gt;0,8,IF(VALUE(I2766)&gt;0,7,IF(VALUE(H2766)&gt;0,6,IF(VALUE(G2766)&gt;0,5,IF(VALUE(F2766)&gt;0,4,IF(VALUE(E2766)&gt;0,3,IF(VALUE(D2766)&gt;0,2,1)))))))</f>
        <v>8</v>
      </c>
      <c r="O2766" s="22" t="s">
        <v>55</v>
      </c>
      <c r="P2766" s="1" t="s">
        <v>2893</v>
      </c>
      <c r="Q2766" s="1"/>
      <c r="R2766" s="39"/>
      <c r="S2766" s="154" t="s">
        <v>158</v>
      </c>
      <c r="T2766" s="7" t="str">
        <f>Tabela813[[#This Row],[NR]]&amp;" - "&amp;Tabela813[[#This Row],[Especificação]]</f>
        <v>9.1.1.2.1.51.0.4.00 - (-) Dedução de Taxa de Saúde Suplementar - Dívida Ativa - Multas e Juros de Mora da Dívida Ativa</v>
      </c>
    </row>
    <row r="2767" spans="1:20" ht="30" x14ac:dyDescent="0.25">
      <c r="A2767" s="179"/>
      <c r="B2767" s="51" t="s">
        <v>1549</v>
      </c>
      <c r="C2767" s="22" t="s">
        <v>1537</v>
      </c>
      <c r="D2767" s="22" t="s">
        <v>1537</v>
      </c>
      <c r="E2767" s="22" t="s">
        <v>1546</v>
      </c>
      <c r="F2767" s="22" t="s">
        <v>1537</v>
      </c>
      <c r="G2767" s="22" t="s">
        <v>1575</v>
      </c>
      <c r="H2767" s="22" t="s">
        <v>1540</v>
      </c>
      <c r="I2767" s="22" t="s">
        <v>1548</v>
      </c>
      <c r="J2767" s="22" t="s">
        <v>1543</v>
      </c>
      <c r="K2767" s="20" t="str">
        <f>IF(Tabela813[[#This Row],[C]]&lt;&gt;"",IF(Tabela813[[#This Row],[RED]]&lt;&gt;"",(Tabela813[[#This Row],[RED]] &amp; "."),"") &amp; CONCATENATE(Tabela813[[#This Row],[C]],".",Tabela813[[#This Row],[O]],".",Tabela813[[#This Row],[E]],".",Tabela813[[#This Row],[D1]],".",Tabela813[[#This Row],[D2]],".",Tabela813[[#This Row],[D3]],".",Tabela813[[#This Row],[T]],".",Tabela813[[#This Row],[D4]]),"")</f>
        <v>9.1.1.2.1.51.0.5.00</v>
      </c>
      <c r="L2767" s="23" t="s">
        <v>1720</v>
      </c>
      <c r="M2767" s="20" t="str">
        <f t="shared" si="53"/>
        <v>A</v>
      </c>
      <c r="N2767" s="20">
        <f>IF(VALUE(Tabela813[[#This Row],[RED]]) &gt; 0,1,0) + IF(VALUE(J2767)&gt;0,8,IF(VALUE(I2767)&gt;0,7,IF(VALUE(H2767)&gt;0,6,IF(VALUE(G2767)&gt;0,5,IF(VALUE(F2767)&gt;0,4,IF(VALUE(E2767)&gt;0,3,IF(VALUE(D2767)&gt;0,2,1)))))))</f>
        <v>8</v>
      </c>
      <c r="O2767" s="22" t="s">
        <v>55</v>
      </c>
      <c r="P2767" s="1" t="s">
        <v>2893</v>
      </c>
      <c r="Q2767" s="1"/>
      <c r="R2767" s="39"/>
      <c r="S2767" s="154" t="s">
        <v>158</v>
      </c>
      <c r="T2767" s="7" t="str">
        <f>Tabela813[[#This Row],[NR]]&amp;" - "&amp;Tabela813[[#This Row],[Especificação]]</f>
        <v>9.1.1.2.1.51.0.5.00 - (-) Dedução de Taxa de Saúde Suplementar - Multas</v>
      </c>
    </row>
    <row r="2768" spans="1:20" ht="30" x14ac:dyDescent="0.25">
      <c r="A2768" s="179"/>
      <c r="B2768" s="51" t="s">
        <v>1549</v>
      </c>
      <c r="C2768" s="22" t="s">
        <v>1537</v>
      </c>
      <c r="D2768" s="22" t="s">
        <v>1537</v>
      </c>
      <c r="E2768" s="22" t="s">
        <v>1546</v>
      </c>
      <c r="F2768" s="22" t="s">
        <v>1537</v>
      </c>
      <c r="G2768" s="22" t="s">
        <v>1575</v>
      </c>
      <c r="H2768" s="22" t="s">
        <v>1540</v>
      </c>
      <c r="I2768" s="22" t="s">
        <v>1542</v>
      </c>
      <c r="J2768" s="22" t="s">
        <v>1543</v>
      </c>
      <c r="K2768" s="20" t="str">
        <f>IF(Tabela813[[#This Row],[C]]&lt;&gt;"",IF(Tabela813[[#This Row],[RED]]&lt;&gt;"",(Tabela813[[#This Row],[RED]] &amp; "."),"") &amp; CONCATENATE(Tabela813[[#This Row],[C]],".",Tabela813[[#This Row],[O]],".",Tabela813[[#This Row],[E]],".",Tabela813[[#This Row],[D1]],".",Tabela813[[#This Row],[D2]],".",Tabela813[[#This Row],[D3]],".",Tabela813[[#This Row],[T]],".",Tabela813[[#This Row],[D4]]),"")</f>
        <v>9.1.1.2.1.51.0.6.00</v>
      </c>
      <c r="L2768" s="23" t="s">
        <v>1721</v>
      </c>
      <c r="M2768" s="20" t="str">
        <f t="shared" si="53"/>
        <v>A</v>
      </c>
      <c r="N2768" s="20">
        <f>IF(VALUE(Tabela813[[#This Row],[RED]]) &gt; 0,1,0) + IF(VALUE(J2768)&gt;0,8,IF(VALUE(I2768)&gt;0,7,IF(VALUE(H2768)&gt;0,6,IF(VALUE(G2768)&gt;0,5,IF(VALUE(F2768)&gt;0,4,IF(VALUE(E2768)&gt;0,3,IF(VALUE(D2768)&gt;0,2,1)))))))</f>
        <v>8</v>
      </c>
      <c r="O2768" s="22" t="s">
        <v>55</v>
      </c>
      <c r="P2768" s="1" t="s">
        <v>2893</v>
      </c>
      <c r="Q2768" s="1"/>
      <c r="R2768" s="39"/>
      <c r="S2768" s="154" t="s">
        <v>158</v>
      </c>
      <c r="T2768" s="7" t="str">
        <f>Tabela813[[#This Row],[NR]]&amp;" - "&amp;Tabela813[[#This Row],[Especificação]]</f>
        <v>9.1.1.2.1.51.0.6.00 - (-) Dedução de Taxa de Saúde Suplementar - Juros de Mora</v>
      </c>
    </row>
    <row r="2769" spans="1:20" ht="30" x14ac:dyDescent="0.25">
      <c r="A2769" s="179"/>
      <c r="B2769" s="51" t="s">
        <v>1549</v>
      </c>
      <c r="C2769" s="22" t="s">
        <v>1537</v>
      </c>
      <c r="D2769" s="22" t="s">
        <v>1537</v>
      </c>
      <c r="E2769" s="22" t="s">
        <v>1546</v>
      </c>
      <c r="F2769" s="22" t="s">
        <v>1537</v>
      </c>
      <c r="G2769" s="22" t="s">
        <v>1575</v>
      </c>
      <c r="H2769" s="22" t="s">
        <v>1540</v>
      </c>
      <c r="I2769" s="22" t="s">
        <v>1544</v>
      </c>
      <c r="J2769" s="22" t="s">
        <v>1543</v>
      </c>
      <c r="K2769" s="20" t="str">
        <f>IF(Tabela813[[#This Row],[C]]&lt;&gt;"",IF(Tabela813[[#This Row],[RED]]&lt;&gt;"",(Tabela813[[#This Row],[RED]] &amp; "."),"") &amp; CONCATENATE(Tabela813[[#This Row],[C]],".",Tabela813[[#This Row],[O]],".",Tabela813[[#This Row],[E]],".",Tabela813[[#This Row],[D1]],".",Tabela813[[#This Row],[D2]],".",Tabela813[[#This Row],[D3]],".",Tabela813[[#This Row],[T]],".",Tabela813[[#This Row],[D4]]),"")</f>
        <v>9.1.1.2.1.51.0.7.00</v>
      </c>
      <c r="L2769" s="23" t="s">
        <v>1722</v>
      </c>
      <c r="M2769" s="20" t="str">
        <f t="shared" si="53"/>
        <v>A</v>
      </c>
      <c r="N2769" s="20">
        <f>IF(VALUE(Tabela813[[#This Row],[RED]]) &gt; 0,1,0) + IF(VALUE(J2769)&gt;0,8,IF(VALUE(I2769)&gt;0,7,IF(VALUE(H2769)&gt;0,6,IF(VALUE(G2769)&gt;0,5,IF(VALUE(F2769)&gt;0,4,IF(VALUE(E2769)&gt;0,3,IF(VALUE(D2769)&gt;0,2,1)))))))</f>
        <v>8</v>
      </c>
      <c r="O2769" s="22" t="s">
        <v>55</v>
      </c>
      <c r="P2769" s="1" t="s">
        <v>2893</v>
      </c>
      <c r="Q2769" s="1"/>
      <c r="R2769" s="39"/>
      <c r="S2769" s="154" t="s">
        <v>158</v>
      </c>
      <c r="T2769" s="7" t="str">
        <f>Tabela813[[#This Row],[NR]]&amp;" - "&amp;Tabela813[[#This Row],[Especificação]]</f>
        <v>9.1.1.2.1.51.0.7.00 - (-) Dedução de Taxa de Saúde Suplementar - Dívida Ativa - Multas da Dívida Ativa</v>
      </c>
    </row>
    <row r="2770" spans="1:20" ht="30" x14ac:dyDescent="0.25">
      <c r="A2770" s="179"/>
      <c r="B2770" s="51" t="s">
        <v>1549</v>
      </c>
      <c r="C2770" s="22" t="s">
        <v>1537</v>
      </c>
      <c r="D2770" s="22" t="s">
        <v>1537</v>
      </c>
      <c r="E2770" s="22" t="s">
        <v>1546</v>
      </c>
      <c r="F2770" s="22" t="s">
        <v>1537</v>
      </c>
      <c r="G2770" s="22" t="s">
        <v>1575</v>
      </c>
      <c r="H2770" s="22" t="s">
        <v>1540</v>
      </c>
      <c r="I2770" s="22" t="s">
        <v>1545</v>
      </c>
      <c r="J2770" s="22" t="s">
        <v>1543</v>
      </c>
      <c r="K2770" s="20" t="str">
        <f>IF(Tabela813[[#This Row],[C]]&lt;&gt;"",IF(Tabela813[[#This Row],[RED]]&lt;&gt;"",(Tabela813[[#This Row],[RED]] &amp; "."),"") &amp; CONCATENATE(Tabela813[[#This Row],[C]],".",Tabela813[[#This Row],[O]],".",Tabela813[[#This Row],[E]],".",Tabela813[[#This Row],[D1]],".",Tabela813[[#This Row],[D2]],".",Tabela813[[#This Row],[D3]],".",Tabela813[[#This Row],[T]],".",Tabela813[[#This Row],[D4]]),"")</f>
        <v>9.1.1.2.1.51.0.8.00</v>
      </c>
      <c r="L2770" s="23" t="s">
        <v>1723</v>
      </c>
      <c r="M2770" s="20" t="str">
        <f t="shared" si="53"/>
        <v>A</v>
      </c>
      <c r="N2770" s="20">
        <f>IF(VALUE(Tabela813[[#This Row],[RED]]) &gt; 0,1,0) + IF(VALUE(J2770)&gt;0,8,IF(VALUE(I2770)&gt;0,7,IF(VALUE(H2770)&gt;0,6,IF(VALUE(G2770)&gt;0,5,IF(VALUE(F2770)&gt;0,4,IF(VALUE(E2770)&gt;0,3,IF(VALUE(D2770)&gt;0,2,1)))))))</f>
        <v>8</v>
      </c>
      <c r="O2770" s="22" t="s">
        <v>55</v>
      </c>
      <c r="P2770" s="1" t="s">
        <v>2893</v>
      </c>
      <c r="Q2770" s="1"/>
      <c r="R2770" s="39"/>
      <c r="S2770" s="154" t="s">
        <v>158</v>
      </c>
      <c r="T2770" s="7" t="str">
        <f>Tabela813[[#This Row],[NR]]&amp;" - "&amp;Tabela813[[#This Row],[Especificação]]</f>
        <v>9.1.1.2.1.51.0.8.00 - (-) Dedução de Taxa de Saúde Suplementar - Juros de Mora da Dívida Ativa</v>
      </c>
    </row>
    <row r="2771" spans="1:20" ht="30" x14ac:dyDescent="0.25">
      <c r="A2771" s="179"/>
      <c r="B2771" s="51" t="s">
        <v>1549</v>
      </c>
      <c r="C2771" s="22" t="s">
        <v>1537</v>
      </c>
      <c r="D2771" s="22" t="s">
        <v>1537</v>
      </c>
      <c r="E2771" s="22" t="s">
        <v>1546</v>
      </c>
      <c r="F2771" s="22" t="s">
        <v>1546</v>
      </c>
      <c r="G2771" s="22" t="s">
        <v>1543</v>
      </c>
      <c r="H2771" s="22" t="s">
        <v>1540</v>
      </c>
      <c r="I2771" s="22" t="s">
        <v>1540</v>
      </c>
      <c r="J2771" s="22" t="s">
        <v>1543</v>
      </c>
      <c r="K2771" s="20" t="str">
        <f>IF(Tabela813[[#This Row],[C]]&lt;&gt;"",IF(Tabela813[[#This Row],[RED]]&lt;&gt;"",(Tabela813[[#This Row],[RED]] &amp; "."),"") &amp; CONCATENATE(Tabela813[[#This Row],[C]],".",Tabela813[[#This Row],[O]],".",Tabela813[[#This Row],[E]],".",Tabela813[[#This Row],[D1]],".",Tabela813[[#This Row],[D2]],".",Tabela813[[#This Row],[D3]],".",Tabela813[[#This Row],[T]],".",Tabela813[[#This Row],[D4]]),"")</f>
        <v>9.1.1.2.2.00.0.0.00</v>
      </c>
      <c r="L2771" s="23" t="s">
        <v>4000</v>
      </c>
      <c r="M2771" s="20" t="str">
        <f t="shared" si="53"/>
        <v>S</v>
      </c>
      <c r="N2771" s="20">
        <f>IF(VALUE(Tabela813[[#This Row],[RED]]) &gt; 0,1,0) + IF(VALUE(J2771)&gt;0,8,IF(VALUE(I2771)&gt;0,7,IF(VALUE(H2771)&gt;0,6,IF(VALUE(G2771)&gt;0,5,IF(VALUE(F2771)&gt;0,4,IF(VALUE(E2771)&gt;0,3,IF(VALUE(D2771)&gt;0,2,1)))))))</f>
        <v>5</v>
      </c>
      <c r="O2771" s="22" t="s">
        <v>45</v>
      </c>
      <c r="P2771" s="1" t="s">
        <v>4274</v>
      </c>
      <c r="Q2771" s="1"/>
      <c r="R2771" s="39"/>
      <c r="S2771" s="154" t="s">
        <v>158</v>
      </c>
      <c r="T2771" s="7" t="str">
        <f>Tabela813[[#This Row],[NR]]&amp;" - "&amp;Tabela813[[#This Row],[Especificação]]</f>
        <v>9.1.1.2.2.00.0.0.00 - (-) Dedução de Taxas Pela Prestação de Serviços</v>
      </c>
    </row>
    <row r="2772" spans="1:20" ht="30" x14ac:dyDescent="0.25">
      <c r="A2772" s="179"/>
      <c r="B2772" s="51" t="s">
        <v>1549</v>
      </c>
      <c r="C2772" s="22" t="s">
        <v>1537</v>
      </c>
      <c r="D2772" s="22" t="s">
        <v>1537</v>
      </c>
      <c r="E2772" s="22" t="s">
        <v>1546</v>
      </c>
      <c r="F2772" s="22" t="s">
        <v>1546</v>
      </c>
      <c r="G2772" s="22" t="s">
        <v>1539</v>
      </c>
      <c r="H2772" s="22" t="s">
        <v>1540</v>
      </c>
      <c r="I2772" s="22" t="s">
        <v>1540</v>
      </c>
      <c r="J2772" s="22" t="s">
        <v>1543</v>
      </c>
      <c r="K2772" s="20" t="str">
        <f>IF(Tabela813[[#This Row],[C]]&lt;&gt;"",IF(Tabela813[[#This Row],[RED]]&lt;&gt;"",(Tabela813[[#This Row],[RED]] &amp; "."),"") &amp; CONCATENATE(Tabela813[[#This Row],[C]],".",Tabela813[[#This Row],[O]],".",Tabela813[[#This Row],[E]],".",Tabela813[[#This Row],[D1]],".",Tabela813[[#This Row],[D2]],".",Tabela813[[#This Row],[D3]],".",Tabela813[[#This Row],[T]],".",Tabela813[[#This Row],[D4]]),"")</f>
        <v>9.1.1.2.2.01.0.0.00</v>
      </c>
      <c r="L2772" s="23" t="s">
        <v>4001</v>
      </c>
      <c r="M2772" s="20" t="str">
        <f t="shared" si="53"/>
        <v>S</v>
      </c>
      <c r="N2772" s="20">
        <f>IF(VALUE(Tabela813[[#This Row],[RED]]) &gt; 0,1,0) + IF(VALUE(J2772)&gt;0,8,IF(VALUE(I2772)&gt;0,7,IF(VALUE(H2772)&gt;0,6,IF(VALUE(G2772)&gt;0,5,IF(VALUE(F2772)&gt;0,4,IF(VALUE(E2772)&gt;0,3,IF(VALUE(D2772)&gt;0,2,1)))))))</f>
        <v>6</v>
      </c>
      <c r="O2772" s="22" t="s">
        <v>51</v>
      </c>
      <c r="P2772" s="1" t="s">
        <v>4275</v>
      </c>
      <c r="Q2772" s="1"/>
      <c r="R2772" s="39"/>
      <c r="S2772" s="154" t="s">
        <v>158</v>
      </c>
      <c r="T2772" s="7" t="str">
        <f>Tabela813[[#This Row],[NR]]&amp;" - "&amp;Tabela813[[#This Row],[Especificação]]</f>
        <v>9.1.1.2.2.01.0.0.00 - (-) Dedução de Taxas Pela Prestação de Serviços em Geral</v>
      </c>
    </row>
    <row r="2773" spans="1:20" ht="30" x14ac:dyDescent="0.25">
      <c r="A2773" s="179"/>
      <c r="B2773" s="51" t="s">
        <v>1549</v>
      </c>
      <c r="C2773" s="22" t="s">
        <v>1537</v>
      </c>
      <c r="D2773" s="22" t="s">
        <v>1537</v>
      </c>
      <c r="E2773" s="22" t="s">
        <v>1546</v>
      </c>
      <c r="F2773" s="22" t="s">
        <v>1546</v>
      </c>
      <c r="G2773" s="22" t="s">
        <v>1539</v>
      </c>
      <c r="H2773" s="22" t="s">
        <v>1540</v>
      </c>
      <c r="I2773" s="22" t="s">
        <v>1537</v>
      </c>
      <c r="J2773" s="22" t="s">
        <v>1543</v>
      </c>
      <c r="K2773" s="20" t="str">
        <f>IF(Tabela813[[#This Row],[C]]&lt;&gt;"",IF(Tabela813[[#This Row],[RED]]&lt;&gt;"",(Tabela813[[#This Row],[RED]] &amp; "."),"") &amp; CONCATENATE(Tabela813[[#This Row],[C]],".",Tabela813[[#This Row],[O]],".",Tabela813[[#This Row],[E]],".",Tabela813[[#This Row],[D1]],".",Tabela813[[#This Row],[D2]],".",Tabela813[[#This Row],[D3]],".",Tabela813[[#This Row],[T]],".",Tabela813[[#This Row],[D4]]),"")</f>
        <v>9.1.1.2.2.01.0.1.00</v>
      </c>
      <c r="L2773" s="23" t="s">
        <v>4002</v>
      </c>
      <c r="M2773" s="20" t="str">
        <f t="shared" si="53"/>
        <v>A</v>
      </c>
      <c r="N2773" s="20">
        <f>IF(VALUE(Tabela813[[#This Row],[RED]]) &gt; 0,1,0) + IF(VALUE(J2773)&gt;0,8,IF(VALUE(I2773)&gt;0,7,IF(VALUE(H2773)&gt;0,6,IF(VALUE(G2773)&gt;0,5,IF(VALUE(F2773)&gt;0,4,IF(VALUE(E2773)&gt;0,3,IF(VALUE(D2773)&gt;0,2,1)))))))</f>
        <v>8</v>
      </c>
      <c r="O2773" s="22" t="s">
        <v>51</v>
      </c>
      <c r="P2773" s="1" t="s">
        <v>2894</v>
      </c>
      <c r="Q2773" s="1"/>
      <c r="R2773" s="39"/>
      <c r="S2773" s="154" t="s">
        <v>158</v>
      </c>
      <c r="T2773" s="7" t="str">
        <f>Tabela813[[#This Row],[NR]]&amp;" - "&amp;Tabela813[[#This Row],[Especificação]]</f>
        <v>9.1.1.2.2.01.0.1.00 - (-) Dedução de Taxas Pela Prestação de Serviços em Geral - Principal</v>
      </c>
    </row>
    <row r="2774" spans="1:20" ht="30" x14ac:dyDescent="0.25">
      <c r="A2774" s="179"/>
      <c r="B2774" s="51" t="s">
        <v>1549</v>
      </c>
      <c r="C2774" s="22" t="s">
        <v>1537</v>
      </c>
      <c r="D2774" s="22" t="s">
        <v>1537</v>
      </c>
      <c r="E2774" s="22" t="s">
        <v>1546</v>
      </c>
      <c r="F2774" s="22" t="s">
        <v>1546</v>
      </c>
      <c r="G2774" s="22" t="s">
        <v>1539</v>
      </c>
      <c r="H2774" s="22" t="s">
        <v>1540</v>
      </c>
      <c r="I2774" s="22" t="s">
        <v>1546</v>
      </c>
      <c r="J2774" s="22" t="s">
        <v>1543</v>
      </c>
      <c r="K2774" s="20" t="str">
        <f>IF(Tabela813[[#This Row],[C]]&lt;&gt;"",IF(Tabela813[[#This Row],[RED]]&lt;&gt;"",(Tabela813[[#This Row],[RED]] &amp; "."),"") &amp; CONCATENATE(Tabela813[[#This Row],[C]],".",Tabela813[[#This Row],[O]],".",Tabela813[[#This Row],[E]],".",Tabela813[[#This Row],[D1]],".",Tabela813[[#This Row],[D2]],".",Tabela813[[#This Row],[D3]],".",Tabela813[[#This Row],[T]],".",Tabela813[[#This Row],[D4]]),"")</f>
        <v>9.1.1.2.2.01.0.2.00</v>
      </c>
      <c r="L2774" s="23" t="s">
        <v>4003</v>
      </c>
      <c r="M2774" s="20" t="str">
        <f t="shared" si="53"/>
        <v>A</v>
      </c>
      <c r="N2774" s="20">
        <f>IF(VALUE(Tabela813[[#This Row],[RED]]) &gt; 0,1,0) + IF(VALUE(J2774)&gt;0,8,IF(VALUE(I2774)&gt;0,7,IF(VALUE(H2774)&gt;0,6,IF(VALUE(G2774)&gt;0,5,IF(VALUE(F2774)&gt;0,4,IF(VALUE(E2774)&gt;0,3,IF(VALUE(D2774)&gt;0,2,1)))))))</f>
        <v>8</v>
      </c>
      <c r="O2774" s="22" t="s">
        <v>51</v>
      </c>
      <c r="P2774" s="1" t="s">
        <v>2894</v>
      </c>
      <c r="Q2774" s="1"/>
      <c r="R2774" s="39"/>
      <c r="S2774" s="154" t="s">
        <v>158</v>
      </c>
      <c r="T2774" s="7" t="str">
        <f>Tabela813[[#This Row],[NR]]&amp;" - "&amp;Tabela813[[#This Row],[Especificação]]</f>
        <v>9.1.1.2.2.01.0.2.00 - (-) Dedução de Taxas Pela Prestação de Serviços em Geral - Multas e Juros de Mora</v>
      </c>
    </row>
    <row r="2775" spans="1:20" ht="30" x14ac:dyDescent="0.25">
      <c r="A2775" s="179"/>
      <c r="B2775" s="51" t="s">
        <v>1549</v>
      </c>
      <c r="C2775" s="22" t="s">
        <v>1537</v>
      </c>
      <c r="D2775" s="22" t="s">
        <v>1537</v>
      </c>
      <c r="E2775" s="22" t="s">
        <v>1546</v>
      </c>
      <c r="F2775" s="22" t="s">
        <v>1546</v>
      </c>
      <c r="G2775" s="22" t="s">
        <v>1539</v>
      </c>
      <c r="H2775" s="22" t="s">
        <v>1540</v>
      </c>
      <c r="I2775" s="22" t="s">
        <v>1538</v>
      </c>
      <c r="J2775" s="22" t="s">
        <v>1543</v>
      </c>
      <c r="K2775" s="20" t="str">
        <f>IF(Tabela813[[#This Row],[C]]&lt;&gt;"",IF(Tabela813[[#This Row],[RED]]&lt;&gt;"",(Tabela813[[#This Row],[RED]] &amp; "."),"") &amp; CONCATENATE(Tabela813[[#This Row],[C]],".",Tabela813[[#This Row],[O]],".",Tabela813[[#This Row],[E]],".",Tabela813[[#This Row],[D1]],".",Tabela813[[#This Row],[D2]],".",Tabela813[[#This Row],[D3]],".",Tabela813[[#This Row],[T]],".",Tabela813[[#This Row],[D4]]),"")</f>
        <v>9.1.1.2.2.01.0.3.00</v>
      </c>
      <c r="L2775" s="23" t="s">
        <v>4004</v>
      </c>
      <c r="M2775" s="20" t="str">
        <f t="shared" si="53"/>
        <v>A</v>
      </c>
      <c r="N2775" s="20">
        <f>IF(VALUE(Tabela813[[#This Row],[RED]]) &gt; 0,1,0) + IF(VALUE(J2775)&gt;0,8,IF(VALUE(I2775)&gt;0,7,IF(VALUE(H2775)&gt;0,6,IF(VALUE(G2775)&gt;0,5,IF(VALUE(F2775)&gt;0,4,IF(VALUE(E2775)&gt;0,3,IF(VALUE(D2775)&gt;0,2,1)))))))</f>
        <v>8</v>
      </c>
      <c r="O2775" s="22" t="s">
        <v>51</v>
      </c>
      <c r="P2775" s="1" t="s">
        <v>2894</v>
      </c>
      <c r="Q2775" s="1"/>
      <c r="R2775" s="39"/>
      <c r="S2775" s="154" t="s">
        <v>158</v>
      </c>
      <c r="T2775" s="7" t="str">
        <f>Tabela813[[#This Row],[NR]]&amp;" - "&amp;Tabela813[[#This Row],[Especificação]]</f>
        <v>9.1.1.2.2.01.0.3.00 - (-) Dedução de Taxas Pela Prestação de Serviços em Geral - Dívida Ativa</v>
      </c>
    </row>
    <row r="2776" spans="1:20" ht="30" x14ac:dyDescent="0.25">
      <c r="A2776" s="179"/>
      <c r="B2776" s="51" t="s">
        <v>1549</v>
      </c>
      <c r="C2776" s="22" t="s">
        <v>1537</v>
      </c>
      <c r="D2776" s="22" t="s">
        <v>1537</v>
      </c>
      <c r="E2776" s="22" t="s">
        <v>1546</v>
      </c>
      <c r="F2776" s="22" t="s">
        <v>1546</v>
      </c>
      <c r="G2776" s="22" t="s">
        <v>1539</v>
      </c>
      <c r="H2776" s="22" t="s">
        <v>1540</v>
      </c>
      <c r="I2776" s="22" t="s">
        <v>1547</v>
      </c>
      <c r="J2776" s="22" t="s">
        <v>1543</v>
      </c>
      <c r="K2776" s="20" t="str">
        <f>IF(Tabela813[[#This Row],[C]]&lt;&gt;"",IF(Tabela813[[#This Row],[RED]]&lt;&gt;"",(Tabela813[[#This Row],[RED]] &amp; "."),"") &amp; CONCATENATE(Tabela813[[#This Row],[C]],".",Tabela813[[#This Row],[O]],".",Tabela813[[#This Row],[E]],".",Tabela813[[#This Row],[D1]],".",Tabela813[[#This Row],[D2]],".",Tabela813[[#This Row],[D3]],".",Tabela813[[#This Row],[T]],".",Tabela813[[#This Row],[D4]]),"")</f>
        <v>9.1.1.2.2.01.0.4.00</v>
      </c>
      <c r="L2776" s="23" t="s">
        <v>4005</v>
      </c>
      <c r="M2776" s="20" t="str">
        <f t="shared" si="53"/>
        <v>A</v>
      </c>
      <c r="N2776" s="20">
        <f>IF(VALUE(Tabela813[[#This Row],[RED]]) &gt; 0,1,0) + IF(VALUE(J2776)&gt;0,8,IF(VALUE(I2776)&gt;0,7,IF(VALUE(H2776)&gt;0,6,IF(VALUE(G2776)&gt;0,5,IF(VALUE(F2776)&gt;0,4,IF(VALUE(E2776)&gt;0,3,IF(VALUE(D2776)&gt;0,2,1)))))))</f>
        <v>8</v>
      </c>
      <c r="O2776" s="22" t="s">
        <v>51</v>
      </c>
      <c r="P2776" s="1" t="s">
        <v>2894</v>
      </c>
      <c r="Q2776" s="1"/>
      <c r="R2776" s="39"/>
      <c r="S2776" s="154" t="s">
        <v>158</v>
      </c>
      <c r="T2776" s="7" t="str">
        <f>Tabela813[[#This Row],[NR]]&amp;" - "&amp;Tabela813[[#This Row],[Especificação]]</f>
        <v>9.1.1.2.2.01.0.4.00 - (-) Dedução de Taxas Pela Prestação de Serviços em Geral - Dívida Ativa - Multas e Juros de Mora da Dívida Ativa</v>
      </c>
    </row>
    <row r="2777" spans="1:20" ht="30" x14ac:dyDescent="0.25">
      <c r="A2777" s="179"/>
      <c r="B2777" s="51" t="s">
        <v>1549</v>
      </c>
      <c r="C2777" s="22" t="s">
        <v>1537</v>
      </c>
      <c r="D2777" s="22" t="s">
        <v>1537</v>
      </c>
      <c r="E2777" s="22" t="s">
        <v>1546</v>
      </c>
      <c r="F2777" s="22" t="s">
        <v>1546</v>
      </c>
      <c r="G2777" s="22" t="s">
        <v>1539</v>
      </c>
      <c r="H2777" s="22" t="s">
        <v>1540</v>
      </c>
      <c r="I2777" s="22" t="s">
        <v>1548</v>
      </c>
      <c r="J2777" s="22" t="s">
        <v>1543</v>
      </c>
      <c r="K2777" s="20" t="str">
        <f>IF(Tabela813[[#This Row],[C]]&lt;&gt;"",IF(Tabela813[[#This Row],[RED]]&lt;&gt;"",(Tabela813[[#This Row],[RED]] &amp; "."),"") &amp; CONCATENATE(Tabela813[[#This Row],[C]],".",Tabela813[[#This Row],[O]],".",Tabela813[[#This Row],[E]],".",Tabela813[[#This Row],[D1]],".",Tabela813[[#This Row],[D2]],".",Tabela813[[#This Row],[D3]],".",Tabela813[[#This Row],[T]],".",Tabela813[[#This Row],[D4]]),"")</f>
        <v>9.1.1.2.2.01.0.5.00</v>
      </c>
      <c r="L2777" s="23" t="s">
        <v>4006</v>
      </c>
      <c r="M2777" s="20" t="str">
        <f t="shared" si="53"/>
        <v>A</v>
      </c>
      <c r="N2777" s="20">
        <f>IF(VALUE(Tabela813[[#This Row],[RED]]) &gt; 0,1,0) + IF(VALUE(J2777)&gt;0,8,IF(VALUE(I2777)&gt;0,7,IF(VALUE(H2777)&gt;0,6,IF(VALUE(G2777)&gt;0,5,IF(VALUE(F2777)&gt;0,4,IF(VALUE(E2777)&gt;0,3,IF(VALUE(D2777)&gt;0,2,1)))))))</f>
        <v>8</v>
      </c>
      <c r="O2777" s="22" t="s">
        <v>51</v>
      </c>
      <c r="P2777" s="1" t="s">
        <v>2894</v>
      </c>
      <c r="Q2777" s="1"/>
      <c r="R2777" s="39"/>
      <c r="S2777" s="154" t="s">
        <v>158</v>
      </c>
      <c r="T2777" s="7" t="str">
        <f>Tabela813[[#This Row],[NR]]&amp;" - "&amp;Tabela813[[#This Row],[Especificação]]</f>
        <v>9.1.1.2.2.01.0.5.00 - (-) Dedução de Taxas Pela Prestação de Serviços em Geral - Multas</v>
      </c>
    </row>
    <row r="2778" spans="1:20" ht="30" x14ac:dyDescent="0.25">
      <c r="A2778" s="179"/>
      <c r="B2778" s="51" t="s">
        <v>1549</v>
      </c>
      <c r="C2778" s="22" t="s">
        <v>1537</v>
      </c>
      <c r="D2778" s="22" t="s">
        <v>1537</v>
      </c>
      <c r="E2778" s="22" t="s">
        <v>1546</v>
      </c>
      <c r="F2778" s="22" t="s">
        <v>1546</v>
      </c>
      <c r="G2778" s="22" t="s">
        <v>1539</v>
      </c>
      <c r="H2778" s="22" t="s">
        <v>1540</v>
      </c>
      <c r="I2778" s="22" t="s">
        <v>1542</v>
      </c>
      <c r="J2778" s="22" t="s">
        <v>1543</v>
      </c>
      <c r="K2778" s="20" t="str">
        <f>IF(Tabela813[[#This Row],[C]]&lt;&gt;"",IF(Tabela813[[#This Row],[RED]]&lt;&gt;"",(Tabela813[[#This Row],[RED]] &amp; "."),"") &amp; CONCATENATE(Tabela813[[#This Row],[C]],".",Tabela813[[#This Row],[O]],".",Tabela813[[#This Row],[E]],".",Tabela813[[#This Row],[D1]],".",Tabela813[[#This Row],[D2]],".",Tabela813[[#This Row],[D3]],".",Tabela813[[#This Row],[T]],".",Tabela813[[#This Row],[D4]]),"")</f>
        <v>9.1.1.2.2.01.0.6.00</v>
      </c>
      <c r="L2778" s="23" t="s">
        <v>4007</v>
      </c>
      <c r="M2778" s="20" t="str">
        <f t="shared" si="53"/>
        <v>A</v>
      </c>
      <c r="N2778" s="20">
        <f>IF(VALUE(Tabela813[[#This Row],[RED]]) &gt; 0,1,0) + IF(VALUE(J2778)&gt;0,8,IF(VALUE(I2778)&gt;0,7,IF(VALUE(H2778)&gt;0,6,IF(VALUE(G2778)&gt;0,5,IF(VALUE(F2778)&gt;0,4,IF(VALUE(E2778)&gt;0,3,IF(VALUE(D2778)&gt;0,2,1)))))))</f>
        <v>8</v>
      </c>
      <c r="O2778" s="22" t="s">
        <v>51</v>
      </c>
      <c r="P2778" s="1" t="s">
        <v>2894</v>
      </c>
      <c r="Q2778" s="1"/>
      <c r="R2778" s="39"/>
      <c r="S2778" s="154" t="s">
        <v>158</v>
      </c>
      <c r="T2778" s="7" t="str">
        <f>Tabela813[[#This Row],[NR]]&amp;" - "&amp;Tabela813[[#This Row],[Especificação]]</f>
        <v>9.1.1.2.2.01.0.6.00 - (-) Dedução de Taxas Pela Prestação de Serviços em Geral - Juros de Mora</v>
      </c>
    </row>
    <row r="2779" spans="1:20" ht="30" x14ac:dyDescent="0.25">
      <c r="A2779" s="179"/>
      <c r="B2779" s="51" t="s">
        <v>1549</v>
      </c>
      <c r="C2779" s="22" t="s">
        <v>1537</v>
      </c>
      <c r="D2779" s="22" t="s">
        <v>1537</v>
      </c>
      <c r="E2779" s="22" t="s">
        <v>1546</v>
      </c>
      <c r="F2779" s="22" t="s">
        <v>1546</v>
      </c>
      <c r="G2779" s="22" t="s">
        <v>1539</v>
      </c>
      <c r="H2779" s="22" t="s">
        <v>1540</v>
      </c>
      <c r="I2779" s="22" t="s">
        <v>1544</v>
      </c>
      <c r="J2779" s="22" t="s">
        <v>1543</v>
      </c>
      <c r="K2779" s="20" t="str">
        <f>IF(Tabela813[[#This Row],[C]]&lt;&gt;"",IF(Tabela813[[#This Row],[RED]]&lt;&gt;"",(Tabela813[[#This Row],[RED]] &amp; "."),"") &amp; CONCATENATE(Tabela813[[#This Row],[C]],".",Tabela813[[#This Row],[O]],".",Tabela813[[#This Row],[E]],".",Tabela813[[#This Row],[D1]],".",Tabela813[[#This Row],[D2]],".",Tabela813[[#This Row],[D3]],".",Tabela813[[#This Row],[T]],".",Tabela813[[#This Row],[D4]]),"")</f>
        <v>9.1.1.2.2.01.0.7.00</v>
      </c>
      <c r="L2779" s="23" t="s">
        <v>4008</v>
      </c>
      <c r="M2779" s="20" t="str">
        <f t="shared" si="53"/>
        <v>A</v>
      </c>
      <c r="N2779" s="20">
        <f>IF(VALUE(Tabela813[[#This Row],[RED]]) &gt; 0,1,0) + IF(VALUE(J2779)&gt;0,8,IF(VALUE(I2779)&gt;0,7,IF(VALUE(H2779)&gt;0,6,IF(VALUE(G2779)&gt;0,5,IF(VALUE(F2779)&gt;0,4,IF(VALUE(E2779)&gt;0,3,IF(VALUE(D2779)&gt;0,2,1)))))))</f>
        <v>8</v>
      </c>
      <c r="O2779" s="22" t="s">
        <v>51</v>
      </c>
      <c r="P2779" s="1" t="s">
        <v>2894</v>
      </c>
      <c r="Q2779" s="1"/>
      <c r="R2779" s="39"/>
      <c r="S2779" s="154" t="s">
        <v>158</v>
      </c>
      <c r="T2779" s="7" t="str">
        <f>Tabela813[[#This Row],[NR]]&amp;" - "&amp;Tabela813[[#This Row],[Especificação]]</f>
        <v>9.1.1.2.2.01.0.7.00 - (-) Dedução de Taxas Pela Prestação de Serviços em Geral - Dívida Ativa - Multas da Dívida Ativa</v>
      </c>
    </row>
    <row r="2780" spans="1:20" ht="30" x14ac:dyDescent="0.25">
      <c r="A2780" s="179"/>
      <c r="B2780" s="51" t="s">
        <v>1549</v>
      </c>
      <c r="C2780" s="22" t="s">
        <v>1537</v>
      </c>
      <c r="D2780" s="22" t="s">
        <v>1537</v>
      </c>
      <c r="E2780" s="22" t="s">
        <v>1546</v>
      </c>
      <c r="F2780" s="22" t="s">
        <v>1546</v>
      </c>
      <c r="G2780" s="22" t="s">
        <v>1539</v>
      </c>
      <c r="H2780" s="22" t="s">
        <v>1540</v>
      </c>
      <c r="I2780" s="22" t="s">
        <v>1545</v>
      </c>
      <c r="J2780" s="22" t="s">
        <v>1543</v>
      </c>
      <c r="K2780" s="20" t="str">
        <f>IF(Tabela813[[#This Row],[C]]&lt;&gt;"",IF(Tabela813[[#This Row],[RED]]&lt;&gt;"",(Tabela813[[#This Row],[RED]] &amp; "."),"") &amp; CONCATENATE(Tabela813[[#This Row],[C]],".",Tabela813[[#This Row],[O]],".",Tabela813[[#This Row],[E]],".",Tabela813[[#This Row],[D1]],".",Tabela813[[#This Row],[D2]],".",Tabela813[[#This Row],[D3]],".",Tabela813[[#This Row],[T]],".",Tabela813[[#This Row],[D4]]),"")</f>
        <v>9.1.1.2.2.01.0.8.00</v>
      </c>
      <c r="L2780" s="23" t="s">
        <v>4009</v>
      </c>
      <c r="M2780" s="20" t="str">
        <f t="shared" si="53"/>
        <v>A</v>
      </c>
      <c r="N2780" s="20">
        <f>IF(VALUE(Tabela813[[#This Row],[RED]]) &gt; 0,1,0) + IF(VALUE(J2780)&gt;0,8,IF(VALUE(I2780)&gt;0,7,IF(VALUE(H2780)&gt;0,6,IF(VALUE(G2780)&gt;0,5,IF(VALUE(F2780)&gt;0,4,IF(VALUE(E2780)&gt;0,3,IF(VALUE(D2780)&gt;0,2,1)))))))</f>
        <v>8</v>
      </c>
      <c r="O2780" s="22" t="s">
        <v>51</v>
      </c>
      <c r="P2780" s="1" t="s">
        <v>2894</v>
      </c>
      <c r="Q2780" s="1"/>
      <c r="R2780" s="39"/>
      <c r="S2780" s="154" t="s">
        <v>158</v>
      </c>
      <c r="T2780" s="7" t="str">
        <f>Tabela813[[#This Row],[NR]]&amp;" - "&amp;Tabela813[[#This Row],[Especificação]]</f>
        <v>9.1.1.2.2.01.0.8.00 - (-) Dedução de Taxas Pela Prestação de Serviços em Geral - Juros de Mora da Dívida Ativa</v>
      </c>
    </row>
    <row r="2781" spans="1:20" ht="30" x14ac:dyDescent="0.25">
      <c r="A2781" s="179"/>
      <c r="B2781" s="51" t="s">
        <v>1549</v>
      </c>
      <c r="C2781" s="22" t="s">
        <v>1537</v>
      </c>
      <c r="D2781" s="22" t="s">
        <v>1537</v>
      </c>
      <c r="E2781" s="22" t="s">
        <v>1546</v>
      </c>
      <c r="F2781" s="22" t="s">
        <v>1546</v>
      </c>
      <c r="G2781" s="22" t="s">
        <v>1577</v>
      </c>
      <c r="H2781" s="22" t="s">
        <v>1540</v>
      </c>
      <c r="I2781" s="22" t="s">
        <v>1540</v>
      </c>
      <c r="J2781" s="22" t="s">
        <v>1543</v>
      </c>
      <c r="K2781" s="20" t="str">
        <f>IF(Tabela813[[#This Row],[C]]&lt;&gt;"",IF(Tabela813[[#This Row],[RED]]&lt;&gt;"",(Tabela813[[#This Row],[RED]] &amp; "."),"") &amp; CONCATENATE(Tabela813[[#This Row],[C]],".",Tabela813[[#This Row],[O]],".",Tabela813[[#This Row],[E]],".",Tabela813[[#This Row],[D1]],".",Tabela813[[#This Row],[D2]],".",Tabela813[[#This Row],[D3]],".",Tabela813[[#This Row],[T]],".",Tabela813[[#This Row],[D4]]),"")</f>
        <v>9.1.1.2.2.52.0.0.00</v>
      </c>
      <c r="L2781" s="23" t="s">
        <v>1724</v>
      </c>
      <c r="M2781" s="20" t="str">
        <f t="shared" si="53"/>
        <v>S</v>
      </c>
      <c r="N2781" s="20">
        <f>IF(VALUE(Tabela813[[#This Row],[RED]]) &gt; 0,1,0) + IF(VALUE(J2781)&gt;0,8,IF(VALUE(I2781)&gt;0,7,IF(VALUE(H2781)&gt;0,6,IF(VALUE(G2781)&gt;0,5,IF(VALUE(F2781)&gt;0,4,IF(VALUE(E2781)&gt;0,3,IF(VALUE(D2781)&gt;0,2,1)))))))</f>
        <v>6</v>
      </c>
      <c r="O2781" s="22" t="s">
        <v>55</v>
      </c>
      <c r="P2781" s="1" t="s">
        <v>4276</v>
      </c>
      <c r="Q2781" s="1" t="s">
        <v>101</v>
      </c>
      <c r="R2781" s="39"/>
      <c r="S2781" s="154" t="s">
        <v>158</v>
      </c>
      <c r="T2781" s="7" t="str">
        <f>Tabela813[[#This Row],[NR]]&amp;" - "&amp;Tabela813[[#This Row],[Especificação]]</f>
        <v>9.1.1.2.2.52.0.0.00 - (-) Dedução de Taxa de Estudo de Impacto de Vizinhança (EIV)</v>
      </c>
    </row>
    <row r="2782" spans="1:20" ht="30" x14ac:dyDescent="0.25">
      <c r="A2782" s="179"/>
      <c r="B2782" s="51" t="s">
        <v>1549</v>
      </c>
      <c r="C2782" s="22" t="s">
        <v>1537</v>
      </c>
      <c r="D2782" s="22" t="s">
        <v>1537</v>
      </c>
      <c r="E2782" s="22" t="s">
        <v>1546</v>
      </c>
      <c r="F2782" s="22" t="s">
        <v>1546</v>
      </c>
      <c r="G2782" s="22" t="s">
        <v>1577</v>
      </c>
      <c r="H2782" s="22" t="s">
        <v>1540</v>
      </c>
      <c r="I2782" s="22" t="s">
        <v>1537</v>
      </c>
      <c r="J2782" s="22" t="s">
        <v>1543</v>
      </c>
      <c r="K2782" s="20" t="str">
        <f>IF(Tabela813[[#This Row],[C]]&lt;&gt;"",IF(Tabela813[[#This Row],[RED]]&lt;&gt;"",(Tabela813[[#This Row],[RED]] &amp; "."),"") &amp; CONCATENATE(Tabela813[[#This Row],[C]],".",Tabela813[[#This Row],[O]],".",Tabela813[[#This Row],[E]],".",Tabela813[[#This Row],[D1]],".",Tabela813[[#This Row],[D2]],".",Tabela813[[#This Row],[D3]],".",Tabela813[[#This Row],[T]],".",Tabela813[[#This Row],[D4]]),"")</f>
        <v>9.1.1.2.2.52.0.1.00</v>
      </c>
      <c r="L2782" s="23" t="s">
        <v>1725</v>
      </c>
      <c r="M2782" s="20" t="str">
        <f t="shared" si="53"/>
        <v>A</v>
      </c>
      <c r="N2782" s="20">
        <f>IF(VALUE(Tabela813[[#This Row],[RED]]) &gt; 0,1,0) + IF(VALUE(J2782)&gt;0,8,IF(VALUE(I2782)&gt;0,7,IF(VALUE(H2782)&gt;0,6,IF(VALUE(G2782)&gt;0,5,IF(VALUE(F2782)&gt;0,4,IF(VALUE(E2782)&gt;0,3,IF(VALUE(D2782)&gt;0,2,1)))))))</f>
        <v>8</v>
      </c>
      <c r="O2782" s="22" t="s">
        <v>55</v>
      </c>
      <c r="P2782" s="1" t="s">
        <v>2895</v>
      </c>
      <c r="Q2782" s="1" t="s">
        <v>101</v>
      </c>
      <c r="R2782" s="39"/>
      <c r="S2782" s="154" t="s">
        <v>158</v>
      </c>
      <c r="T2782" s="7" t="str">
        <f>Tabela813[[#This Row],[NR]]&amp;" - "&amp;Tabela813[[#This Row],[Especificação]]</f>
        <v>9.1.1.2.2.52.0.1.00 - (-) Dedução de Taxa de Estudo de Impacto de Vizinhança (EIV) - Principal</v>
      </c>
    </row>
    <row r="2783" spans="1:20" ht="30" x14ac:dyDescent="0.25">
      <c r="A2783" s="179"/>
      <c r="B2783" s="51" t="s">
        <v>1549</v>
      </c>
      <c r="C2783" s="22" t="s">
        <v>1537</v>
      </c>
      <c r="D2783" s="22" t="s">
        <v>1537</v>
      </c>
      <c r="E2783" s="22" t="s">
        <v>1546</v>
      </c>
      <c r="F2783" s="22" t="s">
        <v>1546</v>
      </c>
      <c r="G2783" s="22" t="s">
        <v>1577</v>
      </c>
      <c r="H2783" s="22" t="s">
        <v>1540</v>
      </c>
      <c r="I2783" s="22" t="s">
        <v>1546</v>
      </c>
      <c r="J2783" s="22" t="s">
        <v>1543</v>
      </c>
      <c r="K2783" s="20" t="str">
        <f>IF(Tabela813[[#This Row],[C]]&lt;&gt;"",IF(Tabela813[[#This Row],[RED]]&lt;&gt;"",(Tabela813[[#This Row],[RED]] &amp; "."),"") &amp; CONCATENATE(Tabela813[[#This Row],[C]],".",Tabela813[[#This Row],[O]],".",Tabela813[[#This Row],[E]],".",Tabela813[[#This Row],[D1]],".",Tabela813[[#This Row],[D2]],".",Tabela813[[#This Row],[D3]],".",Tabela813[[#This Row],[T]],".",Tabela813[[#This Row],[D4]]),"")</f>
        <v>9.1.1.2.2.52.0.2.00</v>
      </c>
      <c r="L2783" s="23" t="s">
        <v>1726</v>
      </c>
      <c r="M2783" s="20" t="str">
        <f t="shared" si="53"/>
        <v>A</v>
      </c>
      <c r="N2783" s="20">
        <f>IF(VALUE(Tabela813[[#This Row],[RED]]) &gt; 0,1,0) + IF(VALUE(J2783)&gt;0,8,IF(VALUE(I2783)&gt;0,7,IF(VALUE(H2783)&gt;0,6,IF(VALUE(G2783)&gt;0,5,IF(VALUE(F2783)&gt;0,4,IF(VALUE(E2783)&gt;0,3,IF(VALUE(D2783)&gt;0,2,1)))))))</f>
        <v>8</v>
      </c>
      <c r="O2783" s="22" t="s">
        <v>55</v>
      </c>
      <c r="P2783" s="1" t="s">
        <v>2895</v>
      </c>
      <c r="Q2783" s="1" t="s">
        <v>101</v>
      </c>
      <c r="R2783" s="39"/>
      <c r="S2783" s="154" t="s">
        <v>158</v>
      </c>
      <c r="T2783" s="7" t="str">
        <f>Tabela813[[#This Row],[NR]]&amp;" - "&amp;Tabela813[[#This Row],[Especificação]]</f>
        <v>9.1.1.2.2.52.0.2.00 - (-) Dedução de Taxa de Estudo de Impacto de Vizinhança (EIV) - Multas e Juros de Mora</v>
      </c>
    </row>
    <row r="2784" spans="1:20" ht="30" x14ac:dyDescent="0.25">
      <c r="A2784" s="179"/>
      <c r="B2784" s="51" t="s">
        <v>1549</v>
      </c>
      <c r="C2784" s="22" t="s">
        <v>1537</v>
      </c>
      <c r="D2784" s="22" t="s">
        <v>1537</v>
      </c>
      <c r="E2784" s="22" t="s">
        <v>1546</v>
      </c>
      <c r="F2784" s="22" t="s">
        <v>1546</v>
      </c>
      <c r="G2784" s="22" t="s">
        <v>1577</v>
      </c>
      <c r="H2784" s="22" t="s">
        <v>1540</v>
      </c>
      <c r="I2784" s="22" t="s">
        <v>1538</v>
      </c>
      <c r="J2784" s="22" t="s">
        <v>1543</v>
      </c>
      <c r="K2784" s="20" t="str">
        <f>IF(Tabela813[[#This Row],[C]]&lt;&gt;"",IF(Tabela813[[#This Row],[RED]]&lt;&gt;"",(Tabela813[[#This Row],[RED]] &amp; "."),"") &amp; CONCATENATE(Tabela813[[#This Row],[C]],".",Tabela813[[#This Row],[O]],".",Tabela813[[#This Row],[E]],".",Tabela813[[#This Row],[D1]],".",Tabela813[[#This Row],[D2]],".",Tabela813[[#This Row],[D3]],".",Tabela813[[#This Row],[T]],".",Tabela813[[#This Row],[D4]]),"")</f>
        <v>9.1.1.2.2.52.0.3.00</v>
      </c>
      <c r="L2784" s="23" t="s">
        <v>1727</v>
      </c>
      <c r="M2784" s="20" t="str">
        <f t="shared" si="53"/>
        <v>A</v>
      </c>
      <c r="N2784" s="20">
        <f>IF(VALUE(Tabela813[[#This Row],[RED]]) &gt; 0,1,0) + IF(VALUE(J2784)&gt;0,8,IF(VALUE(I2784)&gt;0,7,IF(VALUE(H2784)&gt;0,6,IF(VALUE(G2784)&gt;0,5,IF(VALUE(F2784)&gt;0,4,IF(VALUE(E2784)&gt;0,3,IF(VALUE(D2784)&gt;0,2,1)))))))</f>
        <v>8</v>
      </c>
      <c r="O2784" s="22" t="s">
        <v>55</v>
      </c>
      <c r="P2784" s="1" t="s">
        <v>2895</v>
      </c>
      <c r="Q2784" s="1" t="s">
        <v>101</v>
      </c>
      <c r="R2784" s="39"/>
      <c r="S2784" s="154" t="s">
        <v>158</v>
      </c>
      <c r="T2784" s="7" t="str">
        <f>Tabela813[[#This Row],[NR]]&amp;" - "&amp;Tabela813[[#This Row],[Especificação]]</f>
        <v>9.1.1.2.2.52.0.3.00 - (-) Dedução de Taxa de Estudo de Impacto de Vizinhança (EIV) - Dívida Ativa</v>
      </c>
    </row>
    <row r="2785" spans="1:20" ht="30" x14ac:dyDescent="0.25">
      <c r="A2785" s="179"/>
      <c r="B2785" s="51" t="s">
        <v>1549</v>
      </c>
      <c r="C2785" s="22" t="s">
        <v>1537</v>
      </c>
      <c r="D2785" s="22" t="s">
        <v>1537</v>
      </c>
      <c r="E2785" s="22" t="s">
        <v>1546</v>
      </c>
      <c r="F2785" s="22" t="s">
        <v>1546</v>
      </c>
      <c r="G2785" s="22" t="s">
        <v>1577</v>
      </c>
      <c r="H2785" s="22" t="s">
        <v>1540</v>
      </c>
      <c r="I2785" s="22" t="s">
        <v>1547</v>
      </c>
      <c r="J2785" s="22" t="s">
        <v>1543</v>
      </c>
      <c r="K2785" s="20" t="str">
        <f>IF(Tabela813[[#This Row],[C]]&lt;&gt;"",IF(Tabela813[[#This Row],[RED]]&lt;&gt;"",(Tabela813[[#This Row],[RED]] &amp; "."),"") &amp; CONCATENATE(Tabela813[[#This Row],[C]],".",Tabela813[[#This Row],[O]],".",Tabela813[[#This Row],[E]],".",Tabela813[[#This Row],[D1]],".",Tabela813[[#This Row],[D2]],".",Tabela813[[#This Row],[D3]],".",Tabela813[[#This Row],[T]],".",Tabela813[[#This Row],[D4]]),"")</f>
        <v>9.1.1.2.2.52.0.4.00</v>
      </c>
      <c r="L2785" s="23" t="s">
        <v>1728</v>
      </c>
      <c r="M2785" s="20" t="str">
        <f t="shared" si="53"/>
        <v>A</v>
      </c>
      <c r="N2785" s="20">
        <f>IF(VALUE(Tabela813[[#This Row],[RED]]) &gt; 0,1,0) + IF(VALUE(J2785)&gt;0,8,IF(VALUE(I2785)&gt;0,7,IF(VALUE(H2785)&gt;0,6,IF(VALUE(G2785)&gt;0,5,IF(VALUE(F2785)&gt;0,4,IF(VALUE(E2785)&gt;0,3,IF(VALUE(D2785)&gt;0,2,1)))))))</f>
        <v>8</v>
      </c>
      <c r="O2785" s="22" t="s">
        <v>55</v>
      </c>
      <c r="P2785" s="1" t="s">
        <v>2895</v>
      </c>
      <c r="Q2785" s="1" t="s">
        <v>101</v>
      </c>
      <c r="R2785" s="39"/>
      <c r="S2785" s="154" t="s">
        <v>158</v>
      </c>
      <c r="T2785" s="7" t="str">
        <f>Tabela813[[#This Row],[NR]]&amp;" - "&amp;Tabela813[[#This Row],[Especificação]]</f>
        <v>9.1.1.2.2.52.0.4.00 - (-) Dedução de Taxa de Estudo de Impacto de Vizinhança (EIV) - Dívida Ativa - Multas e Juros de Mora da Dívida Ativa</v>
      </c>
    </row>
    <row r="2786" spans="1:20" ht="30" x14ac:dyDescent="0.25">
      <c r="A2786" s="179"/>
      <c r="B2786" s="51" t="s">
        <v>1549</v>
      </c>
      <c r="C2786" s="22" t="s">
        <v>1537</v>
      </c>
      <c r="D2786" s="22" t="s">
        <v>1537</v>
      </c>
      <c r="E2786" s="22" t="s">
        <v>1546</v>
      </c>
      <c r="F2786" s="22" t="s">
        <v>1546</v>
      </c>
      <c r="G2786" s="22" t="s">
        <v>1577</v>
      </c>
      <c r="H2786" s="22" t="s">
        <v>1540</v>
      </c>
      <c r="I2786" s="22" t="s">
        <v>1548</v>
      </c>
      <c r="J2786" s="22" t="s">
        <v>1543</v>
      </c>
      <c r="K2786" s="20" t="str">
        <f>IF(Tabela813[[#This Row],[C]]&lt;&gt;"",IF(Tabela813[[#This Row],[RED]]&lt;&gt;"",(Tabela813[[#This Row],[RED]] &amp; "."),"") &amp; CONCATENATE(Tabela813[[#This Row],[C]],".",Tabela813[[#This Row],[O]],".",Tabela813[[#This Row],[E]],".",Tabela813[[#This Row],[D1]],".",Tabela813[[#This Row],[D2]],".",Tabela813[[#This Row],[D3]],".",Tabela813[[#This Row],[T]],".",Tabela813[[#This Row],[D4]]),"")</f>
        <v>9.1.1.2.2.52.0.5.00</v>
      </c>
      <c r="L2786" s="23" t="s">
        <v>1729</v>
      </c>
      <c r="M2786" s="20" t="str">
        <f t="shared" si="53"/>
        <v>A</v>
      </c>
      <c r="N2786" s="20">
        <f>IF(VALUE(Tabela813[[#This Row],[RED]]) &gt; 0,1,0) + IF(VALUE(J2786)&gt;0,8,IF(VALUE(I2786)&gt;0,7,IF(VALUE(H2786)&gt;0,6,IF(VALUE(G2786)&gt;0,5,IF(VALUE(F2786)&gt;0,4,IF(VALUE(E2786)&gt;0,3,IF(VALUE(D2786)&gt;0,2,1)))))))</f>
        <v>8</v>
      </c>
      <c r="O2786" s="22" t="s">
        <v>55</v>
      </c>
      <c r="P2786" s="1" t="s">
        <v>2895</v>
      </c>
      <c r="Q2786" s="1" t="s">
        <v>101</v>
      </c>
      <c r="R2786" s="39"/>
      <c r="S2786" s="154" t="s">
        <v>158</v>
      </c>
      <c r="T2786" s="7" t="str">
        <f>Tabela813[[#This Row],[NR]]&amp;" - "&amp;Tabela813[[#This Row],[Especificação]]</f>
        <v>9.1.1.2.2.52.0.5.00 - (-) Dedução de Taxa de Estudo de Impacto de Vizinhança (EIV) - Multas</v>
      </c>
    </row>
    <row r="2787" spans="1:20" ht="30" x14ac:dyDescent="0.25">
      <c r="A2787" s="179"/>
      <c r="B2787" s="51" t="s">
        <v>1549</v>
      </c>
      <c r="C2787" s="22" t="s">
        <v>1537</v>
      </c>
      <c r="D2787" s="22" t="s">
        <v>1537</v>
      </c>
      <c r="E2787" s="22" t="s">
        <v>1546</v>
      </c>
      <c r="F2787" s="22" t="s">
        <v>1546</v>
      </c>
      <c r="G2787" s="22" t="s">
        <v>1577</v>
      </c>
      <c r="H2787" s="22" t="s">
        <v>1540</v>
      </c>
      <c r="I2787" s="22" t="s">
        <v>1542</v>
      </c>
      <c r="J2787" s="22" t="s">
        <v>1543</v>
      </c>
      <c r="K2787" s="20" t="str">
        <f>IF(Tabela813[[#This Row],[C]]&lt;&gt;"",IF(Tabela813[[#This Row],[RED]]&lt;&gt;"",(Tabela813[[#This Row],[RED]] &amp; "."),"") &amp; CONCATENATE(Tabela813[[#This Row],[C]],".",Tabela813[[#This Row],[O]],".",Tabela813[[#This Row],[E]],".",Tabela813[[#This Row],[D1]],".",Tabela813[[#This Row],[D2]],".",Tabela813[[#This Row],[D3]],".",Tabela813[[#This Row],[T]],".",Tabela813[[#This Row],[D4]]),"")</f>
        <v>9.1.1.2.2.52.0.6.00</v>
      </c>
      <c r="L2787" s="23" t="s">
        <v>1730</v>
      </c>
      <c r="M2787" s="20" t="str">
        <f t="shared" si="53"/>
        <v>A</v>
      </c>
      <c r="N2787" s="20">
        <f>IF(VALUE(Tabela813[[#This Row],[RED]]) &gt; 0,1,0) + IF(VALUE(J2787)&gt;0,8,IF(VALUE(I2787)&gt;0,7,IF(VALUE(H2787)&gt;0,6,IF(VALUE(G2787)&gt;0,5,IF(VALUE(F2787)&gt;0,4,IF(VALUE(E2787)&gt;0,3,IF(VALUE(D2787)&gt;0,2,1)))))))</f>
        <v>8</v>
      </c>
      <c r="O2787" s="22" t="s">
        <v>55</v>
      </c>
      <c r="P2787" s="1" t="s">
        <v>2895</v>
      </c>
      <c r="Q2787" s="1" t="s">
        <v>101</v>
      </c>
      <c r="R2787" s="39"/>
      <c r="S2787" s="154" t="s">
        <v>158</v>
      </c>
      <c r="T2787" s="7" t="str">
        <f>Tabela813[[#This Row],[NR]]&amp;" - "&amp;Tabela813[[#This Row],[Especificação]]</f>
        <v>9.1.1.2.2.52.0.6.00 - (-) Dedução de Taxa de Estudo de Impacto de Vizinhança (EIV) - Juros de Mora</v>
      </c>
    </row>
    <row r="2788" spans="1:20" ht="30" x14ac:dyDescent="0.25">
      <c r="A2788" s="179"/>
      <c r="B2788" s="51" t="s">
        <v>1549</v>
      </c>
      <c r="C2788" s="22" t="s">
        <v>1537</v>
      </c>
      <c r="D2788" s="22" t="s">
        <v>1537</v>
      </c>
      <c r="E2788" s="22" t="s">
        <v>1546</v>
      </c>
      <c r="F2788" s="22" t="s">
        <v>1546</v>
      </c>
      <c r="G2788" s="22" t="s">
        <v>1577</v>
      </c>
      <c r="H2788" s="22" t="s">
        <v>1540</v>
      </c>
      <c r="I2788" s="22" t="s">
        <v>1544</v>
      </c>
      <c r="J2788" s="22" t="s">
        <v>1543</v>
      </c>
      <c r="K2788" s="20" t="str">
        <f>IF(Tabela813[[#This Row],[C]]&lt;&gt;"",IF(Tabela813[[#This Row],[RED]]&lt;&gt;"",(Tabela813[[#This Row],[RED]] &amp; "."),"") &amp; CONCATENATE(Tabela813[[#This Row],[C]],".",Tabela813[[#This Row],[O]],".",Tabela813[[#This Row],[E]],".",Tabela813[[#This Row],[D1]],".",Tabela813[[#This Row],[D2]],".",Tabela813[[#This Row],[D3]],".",Tabela813[[#This Row],[T]],".",Tabela813[[#This Row],[D4]]),"")</f>
        <v>9.1.1.2.2.52.0.7.00</v>
      </c>
      <c r="L2788" s="23" t="s">
        <v>1731</v>
      </c>
      <c r="M2788" s="20" t="str">
        <f t="shared" si="53"/>
        <v>A</v>
      </c>
      <c r="N2788" s="20">
        <f>IF(VALUE(Tabela813[[#This Row],[RED]]) &gt; 0,1,0) + IF(VALUE(J2788)&gt;0,8,IF(VALUE(I2788)&gt;0,7,IF(VALUE(H2788)&gt;0,6,IF(VALUE(G2788)&gt;0,5,IF(VALUE(F2788)&gt;0,4,IF(VALUE(E2788)&gt;0,3,IF(VALUE(D2788)&gt;0,2,1)))))))</f>
        <v>8</v>
      </c>
      <c r="O2788" s="22" t="s">
        <v>55</v>
      </c>
      <c r="P2788" s="1" t="s">
        <v>2895</v>
      </c>
      <c r="Q2788" s="1" t="s">
        <v>101</v>
      </c>
      <c r="R2788" s="39"/>
      <c r="S2788" s="154" t="s">
        <v>158</v>
      </c>
      <c r="T2788" s="7" t="str">
        <f>Tabela813[[#This Row],[NR]]&amp;" - "&amp;Tabela813[[#This Row],[Especificação]]</f>
        <v>9.1.1.2.2.52.0.7.00 - (-) Dedução de Taxa de Estudo de Impacto de Vizinhança (EIV) - Dívida Ativa - Multas da Dívida Ativa</v>
      </c>
    </row>
    <row r="2789" spans="1:20" ht="30" x14ac:dyDescent="0.25">
      <c r="A2789" s="179"/>
      <c r="B2789" s="51" t="s">
        <v>1549</v>
      </c>
      <c r="C2789" s="22" t="s">
        <v>1537</v>
      </c>
      <c r="D2789" s="22" t="s">
        <v>1537</v>
      </c>
      <c r="E2789" s="22" t="s">
        <v>1546</v>
      </c>
      <c r="F2789" s="22" t="s">
        <v>1546</v>
      </c>
      <c r="G2789" s="22" t="s">
        <v>1577</v>
      </c>
      <c r="H2789" s="22" t="s">
        <v>1540</v>
      </c>
      <c r="I2789" s="22" t="s">
        <v>1545</v>
      </c>
      <c r="J2789" s="22" t="s">
        <v>1543</v>
      </c>
      <c r="K2789" s="20" t="str">
        <f>IF(Tabela813[[#This Row],[C]]&lt;&gt;"",IF(Tabela813[[#This Row],[RED]]&lt;&gt;"",(Tabela813[[#This Row],[RED]] &amp; "."),"") &amp; CONCATENATE(Tabela813[[#This Row],[C]],".",Tabela813[[#This Row],[O]],".",Tabela813[[#This Row],[E]],".",Tabela813[[#This Row],[D1]],".",Tabela813[[#This Row],[D2]],".",Tabela813[[#This Row],[D3]],".",Tabela813[[#This Row],[T]],".",Tabela813[[#This Row],[D4]]),"")</f>
        <v>9.1.1.2.2.52.0.8.00</v>
      </c>
      <c r="L2789" s="23" t="s">
        <v>1732</v>
      </c>
      <c r="M2789" s="20" t="str">
        <f>IF(N2789 &lt; N2799,"S","A")</f>
        <v>A</v>
      </c>
      <c r="N2789" s="20">
        <f>IF(VALUE(Tabela813[[#This Row],[RED]]) &gt; 0,1,0) + IF(VALUE(J2789)&gt;0,8,IF(VALUE(I2789)&gt;0,7,IF(VALUE(H2789)&gt;0,6,IF(VALUE(G2789)&gt;0,5,IF(VALUE(F2789)&gt;0,4,IF(VALUE(E2789)&gt;0,3,IF(VALUE(D2789)&gt;0,2,1)))))))</f>
        <v>8</v>
      </c>
      <c r="O2789" s="22" t="s">
        <v>55</v>
      </c>
      <c r="P2789" s="1" t="s">
        <v>2895</v>
      </c>
      <c r="Q2789" s="1" t="s">
        <v>101</v>
      </c>
      <c r="R2789" s="39"/>
      <c r="S2789" s="154" t="s">
        <v>158</v>
      </c>
      <c r="T2789" s="7" t="str">
        <f>Tabela813[[#This Row],[NR]]&amp;" - "&amp;Tabela813[[#This Row],[Especificação]]</f>
        <v>9.1.1.2.2.52.0.8.00 - (-) Dedução de Taxa de Estudo de Impacto de Vizinhança (EIV) - Juros de Mora da Dívida Ativa</v>
      </c>
    </row>
    <row r="2790" spans="1:20" ht="30" x14ac:dyDescent="0.25">
      <c r="A2790" s="179"/>
      <c r="B2790" s="51" t="s">
        <v>1549</v>
      </c>
      <c r="C2790" s="22" t="s">
        <v>1537</v>
      </c>
      <c r="D2790" s="22" t="s">
        <v>1537</v>
      </c>
      <c r="E2790" s="22" t="s">
        <v>1546</v>
      </c>
      <c r="F2790" s="22" t="s">
        <v>1546</v>
      </c>
      <c r="G2790" s="22" t="s">
        <v>1574</v>
      </c>
      <c r="H2790" s="22" t="s">
        <v>1540</v>
      </c>
      <c r="I2790" s="22" t="s">
        <v>1540</v>
      </c>
      <c r="J2790" s="22" t="s">
        <v>1543</v>
      </c>
      <c r="K2790" s="20" t="str">
        <f>IF(Tabela813[[#This Row],[C]]&lt;&gt;"",IF(Tabela813[[#This Row],[RED]]&lt;&gt;"",(Tabela813[[#This Row],[RED]] &amp; "."),"") &amp; CONCATENATE(Tabela813[[#This Row],[C]],".",Tabela813[[#This Row],[O]],".",Tabela813[[#This Row],[E]],".",Tabela813[[#This Row],[D1]],".",Tabela813[[#This Row],[D2]],".",Tabela813[[#This Row],[D3]],".",Tabela813[[#This Row],[T]],".",Tabela813[[#This Row],[D4]]),"")</f>
        <v>9.1.1.2.2.53.0.0.00</v>
      </c>
      <c r="L2790" s="23" t="s">
        <v>6699</v>
      </c>
      <c r="M2790" s="20" t="str">
        <f t="shared" ref="M2790:M2797" si="54">IF(N2790 &lt; N2791,"S","A")</f>
        <v>S</v>
      </c>
      <c r="N2790" s="20">
        <f>IF(VALUE(Tabela813[[#This Row],[RED]]) &gt; 0,1,0) + IF(VALUE(J2790)&gt;0,8,IF(VALUE(I2790)&gt;0,7,IF(VALUE(H2790)&gt;0,6,IF(VALUE(G2790)&gt;0,5,IF(VALUE(F2790)&gt;0,4,IF(VALUE(E2790)&gt;0,3,IF(VALUE(D2790)&gt;0,2,1)))))))</f>
        <v>6</v>
      </c>
      <c r="O2790" s="22" t="s">
        <v>55</v>
      </c>
      <c r="P2790" s="1" t="s">
        <v>6540</v>
      </c>
      <c r="Q2790" s="1" t="s">
        <v>6580</v>
      </c>
      <c r="R2790" s="20" t="s">
        <v>14</v>
      </c>
      <c r="S2790" s="154">
        <v>45126</v>
      </c>
      <c r="T2790" s="7" t="str">
        <f>Tabela813[[#This Row],[NR]]&amp;" - "&amp;Tabela813[[#This Row],[Especificação]]</f>
        <v>9.1.1.2.2.53.0.0.00 - (-) Dedução de Taxa pela Prestação de Serviços de Limpeza Pública e Manejo de Resíduos Sólidos.</v>
      </c>
    </row>
    <row r="2791" spans="1:20" ht="30" x14ac:dyDescent="0.25">
      <c r="A2791" s="179"/>
      <c r="B2791" s="51" t="s">
        <v>1549</v>
      </c>
      <c r="C2791" s="22" t="s">
        <v>1537</v>
      </c>
      <c r="D2791" s="22" t="s">
        <v>1537</v>
      </c>
      <c r="E2791" s="22" t="s">
        <v>1546</v>
      </c>
      <c r="F2791" s="22" t="s">
        <v>1546</v>
      </c>
      <c r="G2791" s="22" t="s">
        <v>1574</v>
      </c>
      <c r="H2791" s="22" t="s">
        <v>1540</v>
      </c>
      <c r="I2791" s="22" t="s">
        <v>1537</v>
      </c>
      <c r="J2791" s="22" t="s">
        <v>1543</v>
      </c>
      <c r="K2791" s="20" t="str">
        <f>IF(Tabela813[[#This Row],[C]]&lt;&gt;"",IF(Tabela813[[#This Row],[RED]]&lt;&gt;"",(Tabela813[[#This Row],[RED]] &amp; "."),"") &amp; CONCATENATE(Tabela813[[#This Row],[C]],".",Tabela813[[#This Row],[O]],".",Tabela813[[#This Row],[E]],".",Tabela813[[#This Row],[D1]],".",Tabela813[[#This Row],[D2]],".",Tabela813[[#This Row],[D3]],".",Tabela813[[#This Row],[T]],".",Tabela813[[#This Row],[D4]]),"")</f>
        <v>9.1.1.2.2.53.0.1.00</v>
      </c>
      <c r="L2791" s="23" t="s">
        <v>6700</v>
      </c>
      <c r="M2791" s="20" t="str">
        <f t="shared" si="54"/>
        <v>A</v>
      </c>
      <c r="N2791" s="20">
        <f>IF(VALUE(Tabela813[[#This Row],[RED]]) &gt; 0,1,0) + IF(VALUE(J2791)&gt;0,8,IF(VALUE(I2791)&gt;0,7,IF(VALUE(H2791)&gt;0,6,IF(VALUE(G2791)&gt;0,5,IF(VALUE(F2791)&gt;0,4,IF(VALUE(E2791)&gt;0,3,IF(VALUE(D2791)&gt;0,2,1)))))))</f>
        <v>8</v>
      </c>
      <c r="O2791" s="22" t="s">
        <v>55</v>
      </c>
      <c r="P2791" s="1" t="s">
        <v>6540</v>
      </c>
      <c r="Q2791" s="1"/>
      <c r="R2791" s="20" t="s">
        <v>14</v>
      </c>
      <c r="S2791" s="154">
        <v>45126</v>
      </c>
      <c r="T2791" s="7" t="str">
        <f>Tabela813[[#This Row],[NR]]&amp;" - "&amp;Tabela813[[#This Row],[Especificação]]</f>
        <v>9.1.1.2.2.53.0.1.00 - (-) Dedução de Taxa pela Prestação de Serviços de Limpeza Pública e Manejo de Resíduos Sólidos - Principal</v>
      </c>
    </row>
    <row r="2792" spans="1:20" ht="30" x14ac:dyDescent="0.25">
      <c r="A2792" s="179"/>
      <c r="B2792" s="51" t="s">
        <v>1549</v>
      </c>
      <c r="C2792" s="22" t="s">
        <v>1537</v>
      </c>
      <c r="D2792" s="22" t="s">
        <v>1537</v>
      </c>
      <c r="E2792" s="22" t="s">
        <v>1546</v>
      </c>
      <c r="F2792" s="22" t="s">
        <v>1546</v>
      </c>
      <c r="G2792" s="22" t="s">
        <v>1574</v>
      </c>
      <c r="H2792" s="22" t="s">
        <v>1540</v>
      </c>
      <c r="I2792" s="22" t="s">
        <v>1546</v>
      </c>
      <c r="J2792" s="22" t="s">
        <v>1543</v>
      </c>
      <c r="K2792" s="20" t="str">
        <f>IF(Tabela813[[#This Row],[C]]&lt;&gt;"",IF(Tabela813[[#This Row],[RED]]&lt;&gt;"",(Tabela813[[#This Row],[RED]] &amp; "."),"") &amp; CONCATENATE(Tabela813[[#This Row],[C]],".",Tabela813[[#This Row],[O]],".",Tabela813[[#This Row],[E]],".",Tabela813[[#This Row],[D1]],".",Tabela813[[#This Row],[D2]],".",Tabela813[[#This Row],[D3]],".",Tabela813[[#This Row],[T]],".",Tabela813[[#This Row],[D4]]),"")</f>
        <v>9.1.1.2.2.53.0.2.00</v>
      </c>
      <c r="L2792" s="23" t="s">
        <v>6701</v>
      </c>
      <c r="M2792" s="20" t="str">
        <f t="shared" si="54"/>
        <v>A</v>
      </c>
      <c r="N2792" s="20">
        <f>IF(VALUE(Tabela813[[#This Row],[RED]]) &gt; 0,1,0) + IF(VALUE(J2792)&gt;0,8,IF(VALUE(I2792)&gt;0,7,IF(VALUE(H2792)&gt;0,6,IF(VALUE(G2792)&gt;0,5,IF(VALUE(F2792)&gt;0,4,IF(VALUE(E2792)&gt;0,3,IF(VALUE(D2792)&gt;0,2,1)))))))</f>
        <v>8</v>
      </c>
      <c r="O2792" s="22" t="s">
        <v>55</v>
      </c>
      <c r="P2792" s="1" t="s">
        <v>6540</v>
      </c>
      <c r="Q2792" s="1"/>
      <c r="R2792" s="20" t="s">
        <v>14</v>
      </c>
      <c r="S2792" s="154">
        <v>45126</v>
      </c>
      <c r="T2792" s="7" t="str">
        <f>Tabela813[[#This Row],[NR]]&amp;" - "&amp;Tabela813[[#This Row],[Especificação]]</f>
        <v>9.1.1.2.2.53.0.2.00 - (-) Dedução de Taxa pela Prestação de Serviços de Limpeza Pública e Manejo de Resíduos Sólidos - Multas e Juros de Mora</v>
      </c>
    </row>
    <row r="2793" spans="1:20" ht="30" x14ac:dyDescent="0.25">
      <c r="A2793" s="179"/>
      <c r="B2793" s="51" t="s">
        <v>1549</v>
      </c>
      <c r="C2793" s="22" t="s">
        <v>1537</v>
      </c>
      <c r="D2793" s="22" t="s">
        <v>1537</v>
      </c>
      <c r="E2793" s="22" t="s">
        <v>1546</v>
      </c>
      <c r="F2793" s="22" t="s">
        <v>1546</v>
      </c>
      <c r="G2793" s="22" t="s">
        <v>1574</v>
      </c>
      <c r="H2793" s="22" t="s">
        <v>1540</v>
      </c>
      <c r="I2793" s="22" t="s">
        <v>1538</v>
      </c>
      <c r="J2793" s="22" t="s">
        <v>1543</v>
      </c>
      <c r="K2793" s="20" t="str">
        <f>IF(Tabela813[[#This Row],[C]]&lt;&gt;"",IF(Tabela813[[#This Row],[RED]]&lt;&gt;"",(Tabela813[[#This Row],[RED]] &amp; "."),"") &amp; CONCATENATE(Tabela813[[#This Row],[C]],".",Tabela813[[#This Row],[O]],".",Tabela813[[#This Row],[E]],".",Tabela813[[#This Row],[D1]],".",Tabela813[[#This Row],[D2]],".",Tabela813[[#This Row],[D3]],".",Tabela813[[#This Row],[T]],".",Tabela813[[#This Row],[D4]]),"")</f>
        <v>9.1.1.2.2.53.0.3.00</v>
      </c>
      <c r="L2793" s="23" t="s">
        <v>6702</v>
      </c>
      <c r="M2793" s="20" t="str">
        <f t="shared" si="54"/>
        <v>A</v>
      </c>
      <c r="N2793" s="20">
        <f>IF(VALUE(Tabela813[[#This Row],[RED]]) &gt; 0,1,0) + IF(VALUE(J2793)&gt;0,8,IF(VALUE(I2793)&gt;0,7,IF(VALUE(H2793)&gt;0,6,IF(VALUE(G2793)&gt;0,5,IF(VALUE(F2793)&gt;0,4,IF(VALUE(E2793)&gt;0,3,IF(VALUE(D2793)&gt;0,2,1)))))))</f>
        <v>8</v>
      </c>
      <c r="O2793" s="22" t="s">
        <v>55</v>
      </c>
      <c r="P2793" s="1" t="s">
        <v>6540</v>
      </c>
      <c r="Q2793" s="1"/>
      <c r="R2793" s="20" t="s">
        <v>14</v>
      </c>
      <c r="S2793" s="154">
        <v>45126</v>
      </c>
      <c r="T2793" s="7" t="str">
        <f>Tabela813[[#This Row],[NR]]&amp;" - "&amp;Tabela813[[#This Row],[Especificação]]</f>
        <v>9.1.1.2.2.53.0.3.00 - (-) Dedução de Taxa pela Prestação de Serviços de Limpeza Pública e Manejo de Resíduos Sólidos - Dívida Ativa</v>
      </c>
    </row>
    <row r="2794" spans="1:20" ht="45" x14ac:dyDescent="0.25">
      <c r="A2794" s="179"/>
      <c r="B2794" s="51" t="s">
        <v>1549</v>
      </c>
      <c r="C2794" s="22" t="s">
        <v>1537</v>
      </c>
      <c r="D2794" s="22" t="s">
        <v>1537</v>
      </c>
      <c r="E2794" s="22" t="s">
        <v>1546</v>
      </c>
      <c r="F2794" s="22" t="s">
        <v>1546</v>
      </c>
      <c r="G2794" s="22" t="s">
        <v>1574</v>
      </c>
      <c r="H2794" s="22" t="s">
        <v>1540</v>
      </c>
      <c r="I2794" s="22" t="s">
        <v>1547</v>
      </c>
      <c r="J2794" s="22" t="s">
        <v>1543</v>
      </c>
      <c r="K2794" s="20" t="str">
        <f>IF(Tabela813[[#This Row],[C]]&lt;&gt;"",IF(Tabela813[[#This Row],[RED]]&lt;&gt;"",(Tabela813[[#This Row],[RED]] &amp; "."),"") &amp; CONCATENATE(Tabela813[[#This Row],[C]],".",Tabela813[[#This Row],[O]],".",Tabela813[[#This Row],[E]],".",Tabela813[[#This Row],[D1]],".",Tabela813[[#This Row],[D2]],".",Tabela813[[#This Row],[D3]],".",Tabela813[[#This Row],[T]],".",Tabela813[[#This Row],[D4]]),"")</f>
        <v>9.1.1.2.2.53.0.4.00</v>
      </c>
      <c r="L2794" s="23" t="s">
        <v>6703</v>
      </c>
      <c r="M2794" s="20" t="str">
        <f t="shared" si="54"/>
        <v>A</v>
      </c>
      <c r="N2794" s="20">
        <f>IF(VALUE(Tabela813[[#This Row],[RED]]) &gt; 0,1,0) + IF(VALUE(J2794)&gt;0,8,IF(VALUE(I2794)&gt;0,7,IF(VALUE(H2794)&gt;0,6,IF(VALUE(G2794)&gt;0,5,IF(VALUE(F2794)&gt;0,4,IF(VALUE(E2794)&gt;0,3,IF(VALUE(D2794)&gt;0,2,1)))))))</f>
        <v>8</v>
      </c>
      <c r="O2794" s="22" t="s">
        <v>55</v>
      </c>
      <c r="P2794" s="1" t="s">
        <v>6540</v>
      </c>
      <c r="Q2794" s="1"/>
      <c r="R2794" s="20" t="s">
        <v>14</v>
      </c>
      <c r="S2794" s="154">
        <v>45126</v>
      </c>
      <c r="T2794" s="7" t="str">
        <f>Tabela813[[#This Row],[NR]]&amp;" - "&amp;Tabela813[[#This Row],[Especificação]]</f>
        <v>9.1.1.2.2.53.0.4.00 - (-) Dedução de Taxa pela Prestação de Serviços de Limpeza Pública e Manejo de Resíduos Sólidos  - Dívida Ativa - Multas e Juros de Mora da Dívida Ativa</v>
      </c>
    </row>
    <row r="2795" spans="1:20" ht="30" x14ac:dyDescent="0.25">
      <c r="A2795" s="179"/>
      <c r="B2795" s="51" t="s">
        <v>1549</v>
      </c>
      <c r="C2795" s="22" t="s">
        <v>1537</v>
      </c>
      <c r="D2795" s="22" t="s">
        <v>1537</v>
      </c>
      <c r="E2795" s="22" t="s">
        <v>1546</v>
      </c>
      <c r="F2795" s="22" t="s">
        <v>1546</v>
      </c>
      <c r="G2795" s="22" t="s">
        <v>1574</v>
      </c>
      <c r="H2795" s="22" t="s">
        <v>1540</v>
      </c>
      <c r="I2795" s="22" t="s">
        <v>1548</v>
      </c>
      <c r="J2795" s="22" t="s">
        <v>1543</v>
      </c>
      <c r="K2795" s="20" t="str">
        <f>IF(Tabela813[[#This Row],[C]]&lt;&gt;"",IF(Tabela813[[#This Row],[RED]]&lt;&gt;"",(Tabela813[[#This Row],[RED]] &amp; "."),"") &amp; CONCATENATE(Tabela813[[#This Row],[C]],".",Tabela813[[#This Row],[O]],".",Tabela813[[#This Row],[E]],".",Tabela813[[#This Row],[D1]],".",Tabela813[[#This Row],[D2]],".",Tabela813[[#This Row],[D3]],".",Tabela813[[#This Row],[T]],".",Tabela813[[#This Row],[D4]]),"")</f>
        <v>9.1.1.2.2.53.0.5.00</v>
      </c>
      <c r="L2795" s="23" t="s">
        <v>6704</v>
      </c>
      <c r="M2795" s="20" t="str">
        <f t="shared" si="54"/>
        <v>A</v>
      </c>
      <c r="N2795" s="20">
        <f>IF(VALUE(Tabela813[[#This Row],[RED]]) &gt; 0,1,0) + IF(VALUE(J2795)&gt;0,8,IF(VALUE(I2795)&gt;0,7,IF(VALUE(H2795)&gt;0,6,IF(VALUE(G2795)&gt;0,5,IF(VALUE(F2795)&gt;0,4,IF(VALUE(E2795)&gt;0,3,IF(VALUE(D2795)&gt;0,2,1)))))))</f>
        <v>8</v>
      </c>
      <c r="O2795" s="22" t="s">
        <v>55</v>
      </c>
      <c r="P2795" s="1" t="s">
        <v>6540</v>
      </c>
      <c r="Q2795" s="1"/>
      <c r="R2795" s="20" t="s">
        <v>14</v>
      </c>
      <c r="S2795" s="154">
        <v>45126</v>
      </c>
      <c r="T2795" s="7" t="str">
        <f>Tabela813[[#This Row],[NR]]&amp;" - "&amp;Tabela813[[#This Row],[Especificação]]</f>
        <v>9.1.1.2.2.53.0.5.00 - (-) Dedução de Taxa pela Prestação de Serviços de Limpeza Pública e Manejo de Resíduos Sólidos - Multas</v>
      </c>
    </row>
    <row r="2796" spans="1:20" ht="30" x14ac:dyDescent="0.25">
      <c r="A2796" s="179"/>
      <c r="B2796" s="51" t="s">
        <v>1549</v>
      </c>
      <c r="C2796" s="22" t="s">
        <v>1537</v>
      </c>
      <c r="D2796" s="22" t="s">
        <v>1537</v>
      </c>
      <c r="E2796" s="22" t="s">
        <v>1546</v>
      </c>
      <c r="F2796" s="22" t="s">
        <v>1546</v>
      </c>
      <c r="G2796" s="22" t="s">
        <v>1574</v>
      </c>
      <c r="H2796" s="22" t="s">
        <v>1540</v>
      </c>
      <c r="I2796" s="22" t="s">
        <v>1542</v>
      </c>
      <c r="J2796" s="22" t="s">
        <v>1543</v>
      </c>
      <c r="K2796" s="20" t="str">
        <f>IF(Tabela813[[#This Row],[C]]&lt;&gt;"",IF(Tabela813[[#This Row],[RED]]&lt;&gt;"",(Tabela813[[#This Row],[RED]] &amp; "."),"") &amp; CONCATENATE(Tabela813[[#This Row],[C]],".",Tabela813[[#This Row],[O]],".",Tabela813[[#This Row],[E]],".",Tabela813[[#This Row],[D1]],".",Tabela813[[#This Row],[D2]],".",Tabela813[[#This Row],[D3]],".",Tabela813[[#This Row],[T]],".",Tabela813[[#This Row],[D4]]),"")</f>
        <v>9.1.1.2.2.53.0.6.00</v>
      </c>
      <c r="L2796" s="23" t="s">
        <v>6705</v>
      </c>
      <c r="M2796" s="20" t="str">
        <f t="shared" si="54"/>
        <v>A</v>
      </c>
      <c r="N2796" s="20">
        <f>IF(VALUE(Tabela813[[#This Row],[RED]]) &gt; 0,1,0) + IF(VALUE(J2796)&gt;0,8,IF(VALUE(I2796)&gt;0,7,IF(VALUE(H2796)&gt;0,6,IF(VALUE(G2796)&gt;0,5,IF(VALUE(F2796)&gt;0,4,IF(VALUE(E2796)&gt;0,3,IF(VALUE(D2796)&gt;0,2,1)))))))</f>
        <v>8</v>
      </c>
      <c r="O2796" s="22" t="s">
        <v>55</v>
      </c>
      <c r="P2796" s="1" t="s">
        <v>6540</v>
      </c>
      <c r="Q2796" s="1"/>
      <c r="R2796" s="20" t="s">
        <v>14</v>
      </c>
      <c r="S2796" s="154">
        <v>45126</v>
      </c>
      <c r="T2796" s="7" t="str">
        <f>Tabela813[[#This Row],[NR]]&amp;" - "&amp;Tabela813[[#This Row],[Especificação]]</f>
        <v>9.1.1.2.2.53.0.6.00 - (-) Dedução de Taxa pela Prestação de Serviços de Limpeza Pública e Manejo de Resíduos Sólidos - Juros de Mora</v>
      </c>
    </row>
    <row r="2797" spans="1:20" ht="30" x14ac:dyDescent="0.25">
      <c r="A2797" s="179"/>
      <c r="B2797" s="51" t="s">
        <v>1549</v>
      </c>
      <c r="C2797" s="22" t="s">
        <v>1537</v>
      </c>
      <c r="D2797" s="22" t="s">
        <v>1537</v>
      </c>
      <c r="E2797" s="22" t="s">
        <v>1546</v>
      </c>
      <c r="F2797" s="22" t="s">
        <v>1546</v>
      </c>
      <c r="G2797" s="22" t="s">
        <v>1574</v>
      </c>
      <c r="H2797" s="22" t="s">
        <v>1540</v>
      </c>
      <c r="I2797" s="22" t="s">
        <v>1544</v>
      </c>
      <c r="J2797" s="22" t="s">
        <v>1543</v>
      </c>
      <c r="K2797" s="20" t="str">
        <f>IF(Tabela813[[#This Row],[C]]&lt;&gt;"",IF(Tabela813[[#This Row],[RED]]&lt;&gt;"",(Tabela813[[#This Row],[RED]] &amp; "."),"") &amp; CONCATENATE(Tabela813[[#This Row],[C]],".",Tabela813[[#This Row],[O]],".",Tabela813[[#This Row],[E]],".",Tabela813[[#This Row],[D1]],".",Tabela813[[#This Row],[D2]],".",Tabela813[[#This Row],[D3]],".",Tabela813[[#This Row],[T]],".",Tabela813[[#This Row],[D4]]),"")</f>
        <v>9.1.1.2.2.53.0.7.00</v>
      </c>
      <c r="L2797" s="23" t="s">
        <v>6706</v>
      </c>
      <c r="M2797" s="20" t="str">
        <f t="shared" si="54"/>
        <v>A</v>
      </c>
      <c r="N2797" s="20">
        <f>IF(VALUE(Tabela813[[#This Row],[RED]]) &gt; 0,1,0) + IF(VALUE(J2797)&gt;0,8,IF(VALUE(I2797)&gt;0,7,IF(VALUE(H2797)&gt;0,6,IF(VALUE(G2797)&gt;0,5,IF(VALUE(F2797)&gt;0,4,IF(VALUE(E2797)&gt;0,3,IF(VALUE(D2797)&gt;0,2,1)))))))</f>
        <v>8</v>
      </c>
      <c r="O2797" s="22" t="s">
        <v>55</v>
      </c>
      <c r="P2797" s="1" t="s">
        <v>6540</v>
      </c>
      <c r="Q2797" s="1"/>
      <c r="R2797" s="20" t="s">
        <v>14</v>
      </c>
      <c r="S2797" s="154">
        <v>45126</v>
      </c>
      <c r="T2797" s="7" t="str">
        <f>Tabela813[[#This Row],[NR]]&amp;" - "&amp;Tabela813[[#This Row],[Especificação]]</f>
        <v>9.1.1.2.2.53.0.7.00 - (-) Dedução de Taxa pela Prestação de Serviços de Limpeza Pública e Manejo de Resíduos Sólidos  - Dívida Ativa - Multas da Dívida Ativa</v>
      </c>
    </row>
    <row r="2798" spans="1:20" ht="30" x14ac:dyDescent="0.25">
      <c r="A2798" s="179"/>
      <c r="B2798" s="51" t="s">
        <v>1549</v>
      </c>
      <c r="C2798" s="22" t="s">
        <v>1537</v>
      </c>
      <c r="D2798" s="22" t="s">
        <v>1537</v>
      </c>
      <c r="E2798" s="22" t="s">
        <v>1546</v>
      </c>
      <c r="F2798" s="22" t="s">
        <v>1546</v>
      </c>
      <c r="G2798" s="22" t="s">
        <v>1574</v>
      </c>
      <c r="H2798" s="22" t="s">
        <v>1540</v>
      </c>
      <c r="I2798" s="22" t="s">
        <v>1545</v>
      </c>
      <c r="J2798" s="22" t="s">
        <v>1543</v>
      </c>
      <c r="K2798" s="20" t="str">
        <f>IF(Tabela813[[#This Row],[C]]&lt;&gt;"",IF(Tabela813[[#This Row],[RED]]&lt;&gt;"",(Tabela813[[#This Row],[RED]] &amp; "."),"") &amp; CONCATENATE(Tabela813[[#This Row],[C]],".",Tabela813[[#This Row],[O]],".",Tabela813[[#This Row],[E]],".",Tabela813[[#This Row],[D1]],".",Tabela813[[#This Row],[D2]],".",Tabela813[[#This Row],[D3]],".",Tabela813[[#This Row],[T]],".",Tabela813[[#This Row],[D4]]),"")</f>
        <v>9.1.1.2.2.53.0.8.00</v>
      </c>
      <c r="L2798" s="23" t="s">
        <v>6707</v>
      </c>
      <c r="M2798" s="20" t="s">
        <v>3099</v>
      </c>
      <c r="N2798" s="20">
        <f>IF(VALUE(Tabela813[[#This Row],[RED]]) &gt; 0,1,0) + IF(VALUE(J2798)&gt;0,8,IF(VALUE(I2798)&gt;0,7,IF(VALUE(H2798)&gt;0,6,IF(VALUE(G2798)&gt;0,5,IF(VALUE(F2798)&gt;0,4,IF(VALUE(E2798)&gt;0,3,IF(VALUE(D2798)&gt;0,2,1)))))))</f>
        <v>8</v>
      </c>
      <c r="O2798" s="22" t="s">
        <v>55</v>
      </c>
      <c r="P2798" s="1" t="s">
        <v>6540</v>
      </c>
      <c r="Q2798" s="1"/>
      <c r="R2798" s="20" t="s">
        <v>14</v>
      </c>
      <c r="S2798" s="154">
        <v>45126</v>
      </c>
      <c r="T2798" s="7" t="str">
        <f>Tabela813[[#This Row],[NR]]&amp;" - "&amp;Tabela813[[#This Row],[Especificação]]</f>
        <v>9.1.1.2.2.53.0.8.00 - (-) Dedução de Taxa pela Prestação de Serviços de Limpeza Pública e Manejo de Resíduos Sólidos  - Juros de Mora da Dívida Ativa</v>
      </c>
    </row>
    <row r="2799" spans="1:20" x14ac:dyDescent="0.25">
      <c r="A2799" s="179"/>
      <c r="B2799" s="51" t="s">
        <v>1549</v>
      </c>
      <c r="C2799" s="22" t="s">
        <v>1537</v>
      </c>
      <c r="D2799" s="22" t="s">
        <v>1537</v>
      </c>
      <c r="E2799" s="22" t="s">
        <v>1538</v>
      </c>
      <c r="F2799" s="22" t="s">
        <v>1540</v>
      </c>
      <c r="G2799" s="22" t="s">
        <v>1543</v>
      </c>
      <c r="H2799" s="22" t="s">
        <v>1540</v>
      </c>
      <c r="I2799" s="22" t="s">
        <v>1540</v>
      </c>
      <c r="J2799" s="22" t="s">
        <v>1543</v>
      </c>
      <c r="K2799" s="20" t="str">
        <f>IF(Tabela813[[#This Row],[C]]&lt;&gt;"",IF(Tabela813[[#This Row],[RED]]&lt;&gt;"",(Tabela813[[#This Row],[RED]] &amp; "."),"") &amp; CONCATENATE(Tabela813[[#This Row],[C]],".",Tabela813[[#This Row],[O]],".",Tabela813[[#This Row],[E]],".",Tabela813[[#This Row],[D1]],".",Tabela813[[#This Row],[D2]],".",Tabela813[[#This Row],[D3]],".",Tabela813[[#This Row],[T]],".",Tabela813[[#This Row],[D4]]),"")</f>
        <v>9.1.1.3.0.00.0.0.00</v>
      </c>
      <c r="L2799" s="23" t="s">
        <v>1733</v>
      </c>
      <c r="M2799" s="20" t="str">
        <f t="shared" si="53"/>
        <v>S</v>
      </c>
      <c r="N2799" s="20">
        <f>IF(VALUE(Tabela813[[#This Row],[RED]]) &gt; 0,1,0) + IF(VALUE(J2799)&gt;0,8,IF(VALUE(I2799)&gt;0,7,IF(VALUE(H2799)&gt;0,6,IF(VALUE(G2799)&gt;0,5,IF(VALUE(F2799)&gt;0,4,IF(VALUE(E2799)&gt;0,3,IF(VALUE(D2799)&gt;0,2,1)))))))</f>
        <v>4</v>
      </c>
      <c r="O2799" s="22" t="s">
        <v>45</v>
      </c>
      <c r="P2799" s="1" t="s">
        <v>4277</v>
      </c>
      <c r="Q2799" s="1"/>
      <c r="R2799" s="39"/>
      <c r="S2799" s="154" t="s">
        <v>158</v>
      </c>
      <c r="T2799" s="7" t="str">
        <f>Tabela813[[#This Row],[NR]]&amp;" - "&amp;Tabela813[[#This Row],[Especificação]]</f>
        <v>9.1.1.3.0.00.0.0.00 - (-) Dedução de Contribuição de Melhoria</v>
      </c>
    </row>
    <row r="2800" spans="1:20" x14ac:dyDescent="0.25">
      <c r="A2800" s="179"/>
      <c r="B2800" s="51" t="s">
        <v>1549</v>
      </c>
      <c r="C2800" s="22" t="s">
        <v>1537</v>
      </c>
      <c r="D2800" s="22" t="s">
        <v>1537</v>
      </c>
      <c r="E2800" s="22" t="s">
        <v>1538</v>
      </c>
      <c r="F2800" s="22" t="s">
        <v>1537</v>
      </c>
      <c r="G2800" s="22" t="s">
        <v>1543</v>
      </c>
      <c r="H2800" s="22" t="s">
        <v>1540</v>
      </c>
      <c r="I2800" s="22" t="s">
        <v>1540</v>
      </c>
      <c r="J2800" s="22" t="s">
        <v>1543</v>
      </c>
      <c r="K2800" s="20" t="str">
        <f>IF(Tabela813[[#This Row],[C]]&lt;&gt;"",IF(Tabela813[[#This Row],[RED]]&lt;&gt;"",(Tabela813[[#This Row],[RED]] &amp; "."),"") &amp; CONCATENATE(Tabela813[[#This Row],[C]],".",Tabela813[[#This Row],[O]],".",Tabela813[[#This Row],[E]],".",Tabela813[[#This Row],[D1]],".",Tabela813[[#This Row],[D2]],".",Tabela813[[#This Row],[D3]],".",Tabela813[[#This Row],[T]],".",Tabela813[[#This Row],[D4]]),"")</f>
        <v>9.1.1.3.1.00.0.0.00</v>
      </c>
      <c r="L2800" s="23" t="s">
        <v>1733</v>
      </c>
      <c r="M2800" s="20" t="str">
        <f t="shared" si="53"/>
        <v>S</v>
      </c>
      <c r="N2800" s="20">
        <f>IF(VALUE(Tabela813[[#This Row],[RED]]) &gt; 0,1,0) + IF(VALUE(J2800)&gt;0,8,IF(VALUE(I2800)&gt;0,7,IF(VALUE(H2800)&gt;0,6,IF(VALUE(G2800)&gt;0,5,IF(VALUE(F2800)&gt;0,4,IF(VALUE(E2800)&gt;0,3,IF(VALUE(D2800)&gt;0,2,1)))))))</f>
        <v>5</v>
      </c>
      <c r="O2800" s="22" t="s">
        <v>45</v>
      </c>
      <c r="P2800" s="1" t="s">
        <v>4277</v>
      </c>
      <c r="Q2800" s="1"/>
      <c r="R2800" s="39"/>
      <c r="S2800" s="154" t="s">
        <v>158</v>
      </c>
      <c r="T2800" s="7" t="str">
        <f>Tabela813[[#This Row],[NR]]&amp;" - "&amp;Tabela813[[#This Row],[Especificação]]</f>
        <v>9.1.1.3.1.00.0.0.00 - (-) Dedução de Contribuição de Melhoria</v>
      </c>
    </row>
    <row r="2801" spans="1:20" ht="30" x14ac:dyDescent="0.25">
      <c r="A2801" s="179"/>
      <c r="B2801" s="51" t="s">
        <v>1549</v>
      </c>
      <c r="C2801" s="22" t="s">
        <v>1537</v>
      </c>
      <c r="D2801" s="22" t="s">
        <v>1537</v>
      </c>
      <c r="E2801" s="22" t="s">
        <v>1538</v>
      </c>
      <c r="F2801" s="22" t="s">
        <v>1537</v>
      </c>
      <c r="G2801" s="22" t="s">
        <v>1570</v>
      </c>
      <c r="H2801" s="22" t="s">
        <v>1540</v>
      </c>
      <c r="I2801" s="22" t="s">
        <v>1540</v>
      </c>
      <c r="J2801" s="22" t="s">
        <v>1543</v>
      </c>
      <c r="K2801" s="20" t="str">
        <f>IF(Tabela813[[#This Row],[C]]&lt;&gt;"",IF(Tabela813[[#This Row],[RED]]&lt;&gt;"",(Tabela813[[#This Row],[RED]] &amp; "."),"") &amp; CONCATENATE(Tabela813[[#This Row],[C]],".",Tabela813[[#This Row],[O]],".",Tabela813[[#This Row],[E]],".",Tabela813[[#This Row],[D1]],".",Tabela813[[#This Row],[D2]],".",Tabela813[[#This Row],[D3]],".",Tabela813[[#This Row],[T]],".",Tabela813[[#This Row],[D4]]),"")</f>
        <v>9.1.1.3.1.50.0.0.00</v>
      </c>
      <c r="L2801" s="23" t="s">
        <v>1734</v>
      </c>
      <c r="M2801" s="20" t="str">
        <f t="shared" si="53"/>
        <v>S</v>
      </c>
      <c r="N2801" s="20">
        <f>IF(VALUE(Tabela813[[#This Row],[RED]]) &gt; 0,1,0) + IF(VALUE(J2801)&gt;0,8,IF(VALUE(I2801)&gt;0,7,IF(VALUE(H2801)&gt;0,6,IF(VALUE(G2801)&gt;0,5,IF(VALUE(F2801)&gt;0,4,IF(VALUE(E2801)&gt;0,3,IF(VALUE(D2801)&gt;0,2,1)))))))</f>
        <v>6</v>
      </c>
      <c r="O2801" s="22" t="s">
        <v>55</v>
      </c>
      <c r="P2801" s="1" t="s">
        <v>4278</v>
      </c>
      <c r="Q2801" s="1"/>
      <c r="R2801" s="39"/>
      <c r="S2801" s="154" t="s">
        <v>158</v>
      </c>
      <c r="T2801" s="7" t="str">
        <f>Tabela813[[#This Row],[NR]]&amp;" - "&amp;Tabela813[[#This Row],[Especificação]]</f>
        <v>9.1.1.3.1.50.0.0.00 - (-) Dedução de Contribuição de Melhoria para Expansão da Rede de Água Potável e Esgoto Sanitário</v>
      </c>
    </row>
    <row r="2802" spans="1:20" ht="30" x14ac:dyDescent="0.25">
      <c r="A2802" s="179"/>
      <c r="B2802" s="51" t="s">
        <v>1549</v>
      </c>
      <c r="C2802" s="22" t="s">
        <v>1537</v>
      </c>
      <c r="D2802" s="22" t="s">
        <v>1537</v>
      </c>
      <c r="E2802" s="22" t="s">
        <v>1538</v>
      </c>
      <c r="F2802" s="22" t="s">
        <v>1537</v>
      </c>
      <c r="G2802" s="22" t="s">
        <v>1570</v>
      </c>
      <c r="H2802" s="22" t="s">
        <v>1540</v>
      </c>
      <c r="I2802" s="22" t="s">
        <v>1537</v>
      </c>
      <c r="J2802" s="22" t="s">
        <v>1543</v>
      </c>
      <c r="K2802" s="20" t="str">
        <f>IF(Tabela813[[#This Row],[C]]&lt;&gt;"",IF(Tabela813[[#This Row],[RED]]&lt;&gt;"",(Tabela813[[#This Row],[RED]] &amp; "."),"") &amp; CONCATENATE(Tabela813[[#This Row],[C]],".",Tabela813[[#This Row],[O]],".",Tabela813[[#This Row],[E]],".",Tabela813[[#This Row],[D1]],".",Tabela813[[#This Row],[D2]],".",Tabela813[[#This Row],[D3]],".",Tabela813[[#This Row],[T]],".",Tabela813[[#This Row],[D4]]),"")</f>
        <v>9.1.1.3.1.50.0.1.00</v>
      </c>
      <c r="L2802" s="23" t="s">
        <v>1735</v>
      </c>
      <c r="M2802" s="20" t="str">
        <f t="shared" si="53"/>
        <v>A</v>
      </c>
      <c r="N2802" s="20">
        <f>IF(VALUE(Tabela813[[#This Row],[RED]]) &gt; 0,1,0) + IF(VALUE(J2802)&gt;0,8,IF(VALUE(I2802)&gt;0,7,IF(VALUE(H2802)&gt;0,6,IF(VALUE(G2802)&gt;0,5,IF(VALUE(F2802)&gt;0,4,IF(VALUE(E2802)&gt;0,3,IF(VALUE(D2802)&gt;0,2,1)))))))</f>
        <v>8</v>
      </c>
      <c r="O2802" s="22" t="s">
        <v>55</v>
      </c>
      <c r="P2802" s="1" t="s">
        <v>2896</v>
      </c>
      <c r="Q2802" s="1"/>
      <c r="R2802" s="39"/>
      <c r="S2802" s="154" t="s">
        <v>158</v>
      </c>
      <c r="T2802" s="7" t="str">
        <f>Tabela813[[#This Row],[NR]]&amp;" - "&amp;Tabela813[[#This Row],[Especificação]]</f>
        <v>9.1.1.3.1.50.0.1.00 - (-) Dedução de Contribuição de Melhoria para Expansão da Rede de Água Potável e Esgoto Sanitário - Principal</v>
      </c>
    </row>
    <row r="2803" spans="1:20" ht="30" x14ac:dyDescent="0.25">
      <c r="A2803" s="179"/>
      <c r="B2803" s="51" t="s">
        <v>1549</v>
      </c>
      <c r="C2803" s="22" t="s">
        <v>1537</v>
      </c>
      <c r="D2803" s="22" t="s">
        <v>1537</v>
      </c>
      <c r="E2803" s="22" t="s">
        <v>1538</v>
      </c>
      <c r="F2803" s="22" t="s">
        <v>1537</v>
      </c>
      <c r="G2803" s="22" t="s">
        <v>1570</v>
      </c>
      <c r="H2803" s="22" t="s">
        <v>1540</v>
      </c>
      <c r="I2803" s="22" t="s">
        <v>1546</v>
      </c>
      <c r="J2803" s="22" t="s">
        <v>1543</v>
      </c>
      <c r="K2803" s="20" t="str">
        <f>IF(Tabela813[[#This Row],[C]]&lt;&gt;"",IF(Tabela813[[#This Row],[RED]]&lt;&gt;"",(Tabela813[[#This Row],[RED]] &amp; "."),"") &amp; CONCATENATE(Tabela813[[#This Row],[C]],".",Tabela813[[#This Row],[O]],".",Tabela813[[#This Row],[E]],".",Tabela813[[#This Row],[D1]],".",Tabela813[[#This Row],[D2]],".",Tabela813[[#This Row],[D3]],".",Tabela813[[#This Row],[T]],".",Tabela813[[#This Row],[D4]]),"")</f>
        <v>9.1.1.3.1.50.0.2.00</v>
      </c>
      <c r="L2803" s="23" t="s">
        <v>1736</v>
      </c>
      <c r="M2803" s="20" t="str">
        <f t="shared" si="53"/>
        <v>A</v>
      </c>
      <c r="N2803" s="20">
        <f>IF(VALUE(Tabela813[[#This Row],[RED]]) &gt; 0,1,0) + IF(VALUE(J2803)&gt;0,8,IF(VALUE(I2803)&gt;0,7,IF(VALUE(H2803)&gt;0,6,IF(VALUE(G2803)&gt;0,5,IF(VALUE(F2803)&gt;0,4,IF(VALUE(E2803)&gt;0,3,IF(VALUE(D2803)&gt;0,2,1)))))))</f>
        <v>8</v>
      </c>
      <c r="O2803" s="22" t="s">
        <v>55</v>
      </c>
      <c r="P2803" s="1" t="s">
        <v>2896</v>
      </c>
      <c r="Q2803" s="1"/>
      <c r="R2803" s="39"/>
      <c r="S2803" s="154" t="s">
        <v>158</v>
      </c>
      <c r="T2803" s="7" t="str">
        <f>Tabela813[[#This Row],[NR]]&amp;" - "&amp;Tabela813[[#This Row],[Especificação]]</f>
        <v>9.1.1.3.1.50.0.2.00 - (-) Dedução de Contribuição de Melhoria para Expansão da Rede de Água Potável e Esgoto Sanitário - Multas e Juros de Mora</v>
      </c>
    </row>
    <row r="2804" spans="1:20" ht="30" x14ac:dyDescent="0.25">
      <c r="A2804" s="179"/>
      <c r="B2804" s="51" t="s">
        <v>1549</v>
      </c>
      <c r="C2804" s="22" t="s">
        <v>1537</v>
      </c>
      <c r="D2804" s="22" t="s">
        <v>1537</v>
      </c>
      <c r="E2804" s="22" t="s">
        <v>1538</v>
      </c>
      <c r="F2804" s="22" t="s">
        <v>1537</v>
      </c>
      <c r="G2804" s="22" t="s">
        <v>1570</v>
      </c>
      <c r="H2804" s="22" t="s">
        <v>1540</v>
      </c>
      <c r="I2804" s="22" t="s">
        <v>1538</v>
      </c>
      <c r="J2804" s="22" t="s">
        <v>1543</v>
      </c>
      <c r="K2804" s="20" t="str">
        <f>IF(Tabela813[[#This Row],[C]]&lt;&gt;"",IF(Tabela813[[#This Row],[RED]]&lt;&gt;"",(Tabela813[[#This Row],[RED]] &amp; "."),"") &amp; CONCATENATE(Tabela813[[#This Row],[C]],".",Tabela813[[#This Row],[O]],".",Tabela813[[#This Row],[E]],".",Tabela813[[#This Row],[D1]],".",Tabela813[[#This Row],[D2]],".",Tabela813[[#This Row],[D3]],".",Tabela813[[#This Row],[T]],".",Tabela813[[#This Row],[D4]]),"")</f>
        <v>9.1.1.3.1.50.0.3.00</v>
      </c>
      <c r="L2804" s="23" t="s">
        <v>1737</v>
      </c>
      <c r="M2804" s="20" t="str">
        <f t="shared" si="53"/>
        <v>A</v>
      </c>
      <c r="N2804" s="20">
        <f>IF(VALUE(Tabela813[[#This Row],[RED]]) &gt; 0,1,0) + IF(VALUE(J2804)&gt;0,8,IF(VALUE(I2804)&gt;0,7,IF(VALUE(H2804)&gt;0,6,IF(VALUE(G2804)&gt;0,5,IF(VALUE(F2804)&gt;0,4,IF(VALUE(E2804)&gt;0,3,IF(VALUE(D2804)&gt;0,2,1)))))))</f>
        <v>8</v>
      </c>
      <c r="O2804" s="22" t="s">
        <v>55</v>
      </c>
      <c r="P2804" s="1" t="s">
        <v>2896</v>
      </c>
      <c r="Q2804" s="1"/>
      <c r="R2804" s="39"/>
      <c r="S2804" s="154" t="s">
        <v>158</v>
      </c>
      <c r="T2804" s="7" t="str">
        <f>Tabela813[[#This Row],[NR]]&amp;" - "&amp;Tabela813[[#This Row],[Especificação]]</f>
        <v>9.1.1.3.1.50.0.3.00 - (-) Dedução de Contribuição de Melhoria para Expansão da Rede de Água Potável e Esgoto Sanitário - Dívida Ativa</v>
      </c>
    </row>
    <row r="2805" spans="1:20" ht="45" x14ac:dyDescent="0.25">
      <c r="A2805" s="179"/>
      <c r="B2805" s="51" t="s">
        <v>1549</v>
      </c>
      <c r="C2805" s="22" t="s">
        <v>1537</v>
      </c>
      <c r="D2805" s="22" t="s">
        <v>1537</v>
      </c>
      <c r="E2805" s="22" t="s">
        <v>1538</v>
      </c>
      <c r="F2805" s="22" t="s">
        <v>1537</v>
      </c>
      <c r="G2805" s="22" t="s">
        <v>1570</v>
      </c>
      <c r="H2805" s="22" t="s">
        <v>1540</v>
      </c>
      <c r="I2805" s="22" t="s">
        <v>1547</v>
      </c>
      <c r="J2805" s="22" t="s">
        <v>1543</v>
      </c>
      <c r="K2805" s="20" t="str">
        <f>IF(Tabela813[[#This Row],[C]]&lt;&gt;"",IF(Tabela813[[#This Row],[RED]]&lt;&gt;"",(Tabela813[[#This Row],[RED]] &amp; "."),"") &amp; CONCATENATE(Tabela813[[#This Row],[C]],".",Tabela813[[#This Row],[O]],".",Tabela813[[#This Row],[E]],".",Tabela813[[#This Row],[D1]],".",Tabela813[[#This Row],[D2]],".",Tabela813[[#This Row],[D3]],".",Tabela813[[#This Row],[T]],".",Tabela813[[#This Row],[D4]]),"")</f>
        <v>9.1.1.3.1.50.0.4.00</v>
      </c>
      <c r="L2805" s="23" t="s">
        <v>1738</v>
      </c>
      <c r="M2805" s="20" t="str">
        <f t="shared" si="53"/>
        <v>A</v>
      </c>
      <c r="N2805" s="20">
        <f>IF(VALUE(Tabela813[[#This Row],[RED]]) &gt; 0,1,0) + IF(VALUE(J2805)&gt;0,8,IF(VALUE(I2805)&gt;0,7,IF(VALUE(H2805)&gt;0,6,IF(VALUE(G2805)&gt;0,5,IF(VALUE(F2805)&gt;0,4,IF(VALUE(E2805)&gt;0,3,IF(VALUE(D2805)&gt;0,2,1)))))))</f>
        <v>8</v>
      </c>
      <c r="O2805" s="22" t="s">
        <v>55</v>
      </c>
      <c r="P2805" s="1" t="s">
        <v>2896</v>
      </c>
      <c r="Q2805" s="1"/>
      <c r="R2805" s="39"/>
      <c r="S2805" s="154" t="s">
        <v>158</v>
      </c>
      <c r="T2805" s="7" t="str">
        <f>Tabela813[[#This Row],[NR]]&amp;" - "&amp;Tabela813[[#This Row],[Especificação]]</f>
        <v>9.1.1.3.1.50.0.4.00 - (-) Dedução de Contribuição de Melhoria para Expansão da Rede de Água Potável e Esgoto Sanitário - Dívida Ativa - Multas e Juros de Mora da Dívida Ativa</v>
      </c>
    </row>
    <row r="2806" spans="1:20" ht="30" x14ac:dyDescent="0.25">
      <c r="A2806" s="179"/>
      <c r="B2806" s="51" t="s">
        <v>1549</v>
      </c>
      <c r="C2806" s="22" t="s">
        <v>1537</v>
      </c>
      <c r="D2806" s="22" t="s">
        <v>1537</v>
      </c>
      <c r="E2806" s="22" t="s">
        <v>1538</v>
      </c>
      <c r="F2806" s="22" t="s">
        <v>1537</v>
      </c>
      <c r="G2806" s="22" t="s">
        <v>1570</v>
      </c>
      <c r="H2806" s="22" t="s">
        <v>1540</v>
      </c>
      <c r="I2806" s="22" t="s">
        <v>1548</v>
      </c>
      <c r="J2806" s="22" t="s">
        <v>1543</v>
      </c>
      <c r="K2806" s="20" t="str">
        <f>IF(Tabela813[[#This Row],[C]]&lt;&gt;"",IF(Tabela813[[#This Row],[RED]]&lt;&gt;"",(Tabela813[[#This Row],[RED]] &amp; "."),"") &amp; CONCATENATE(Tabela813[[#This Row],[C]],".",Tabela813[[#This Row],[O]],".",Tabela813[[#This Row],[E]],".",Tabela813[[#This Row],[D1]],".",Tabela813[[#This Row],[D2]],".",Tabela813[[#This Row],[D3]],".",Tabela813[[#This Row],[T]],".",Tabela813[[#This Row],[D4]]),"")</f>
        <v>9.1.1.3.1.50.0.5.00</v>
      </c>
      <c r="L2806" s="23" t="s">
        <v>1739</v>
      </c>
      <c r="M2806" s="20" t="str">
        <f t="shared" si="53"/>
        <v>A</v>
      </c>
      <c r="N2806" s="20">
        <f>IF(VALUE(Tabela813[[#This Row],[RED]]) &gt; 0,1,0) + IF(VALUE(J2806)&gt;0,8,IF(VALUE(I2806)&gt;0,7,IF(VALUE(H2806)&gt;0,6,IF(VALUE(G2806)&gt;0,5,IF(VALUE(F2806)&gt;0,4,IF(VALUE(E2806)&gt;0,3,IF(VALUE(D2806)&gt;0,2,1)))))))</f>
        <v>8</v>
      </c>
      <c r="O2806" s="22" t="s">
        <v>55</v>
      </c>
      <c r="P2806" s="1" t="s">
        <v>2896</v>
      </c>
      <c r="Q2806" s="1"/>
      <c r="R2806" s="39"/>
      <c r="S2806" s="154" t="s">
        <v>158</v>
      </c>
      <c r="T2806" s="7" t="str">
        <f>Tabela813[[#This Row],[NR]]&amp;" - "&amp;Tabela813[[#This Row],[Especificação]]</f>
        <v>9.1.1.3.1.50.0.5.00 - (-) Dedução de Contribuição de Melhoria para Expansão da Rede de Água Potável e Esgoto Sanitário - Multas</v>
      </c>
    </row>
    <row r="2807" spans="1:20" ht="30" x14ac:dyDescent="0.25">
      <c r="A2807" s="179"/>
      <c r="B2807" s="51" t="s">
        <v>1549</v>
      </c>
      <c r="C2807" s="22" t="s">
        <v>1537</v>
      </c>
      <c r="D2807" s="22" t="s">
        <v>1537</v>
      </c>
      <c r="E2807" s="22" t="s">
        <v>1538</v>
      </c>
      <c r="F2807" s="22" t="s">
        <v>1537</v>
      </c>
      <c r="G2807" s="22" t="s">
        <v>1570</v>
      </c>
      <c r="H2807" s="22" t="s">
        <v>1540</v>
      </c>
      <c r="I2807" s="22" t="s">
        <v>1542</v>
      </c>
      <c r="J2807" s="22" t="s">
        <v>1543</v>
      </c>
      <c r="K2807" s="20" t="str">
        <f>IF(Tabela813[[#This Row],[C]]&lt;&gt;"",IF(Tabela813[[#This Row],[RED]]&lt;&gt;"",(Tabela813[[#This Row],[RED]] &amp; "."),"") &amp; CONCATENATE(Tabela813[[#This Row],[C]],".",Tabela813[[#This Row],[O]],".",Tabela813[[#This Row],[E]],".",Tabela813[[#This Row],[D1]],".",Tabela813[[#This Row],[D2]],".",Tabela813[[#This Row],[D3]],".",Tabela813[[#This Row],[T]],".",Tabela813[[#This Row],[D4]]),"")</f>
        <v>9.1.1.3.1.50.0.6.00</v>
      </c>
      <c r="L2807" s="23" t="s">
        <v>1740</v>
      </c>
      <c r="M2807" s="20" t="str">
        <f t="shared" si="53"/>
        <v>A</v>
      </c>
      <c r="N2807" s="20">
        <f>IF(VALUE(Tabela813[[#This Row],[RED]]) &gt; 0,1,0) + IF(VALUE(J2807)&gt;0,8,IF(VALUE(I2807)&gt;0,7,IF(VALUE(H2807)&gt;0,6,IF(VALUE(G2807)&gt;0,5,IF(VALUE(F2807)&gt;0,4,IF(VALUE(E2807)&gt;0,3,IF(VALUE(D2807)&gt;0,2,1)))))))</f>
        <v>8</v>
      </c>
      <c r="O2807" s="22" t="s">
        <v>55</v>
      </c>
      <c r="P2807" s="1" t="s">
        <v>2896</v>
      </c>
      <c r="Q2807" s="1"/>
      <c r="R2807" s="39"/>
      <c r="S2807" s="154" t="s">
        <v>158</v>
      </c>
      <c r="T2807" s="7" t="str">
        <f>Tabela813[[#This Row],[NR]]&amp;" - "&amp;Tabela813[[#This Row],[Especificação]]</f>
        <v>9.1.1.3.1.50.0.6.00 - (-) Dedução de Contribuição de Melhoria para Expansão da Rede de Água Potável e Esgoto Sanitário - Juros de Mora</v>
      </c>
    </row>
    <row r="2808" spans="1:20" ht="30" x14ac:dyDescent="0.25">
      <c r="A2808" s="179"/>
      <c r="B2808" s="51" t="s">
        <v>1549</v>
      </c>
      <c r="C2808" s="22" t="s">
        <v>1537</v>
      </c>
      <c r="D2808" s="22" t="s">
        <v>1537</v>
      </c>
      <c r="E2808" s="22" t="s">
        <v>1538</v>
      </c>
      <c r="F2808" s="22" t="s">
        <v>1537</v>
      </c>
      <c r="G2808" s="22" t="s">
        <v>1570</v>
      </c>
      <c r="H2808" s="22" t="s">
        <v>1540</v>
      </c>
      <c r="I2808" s="22" t="s">
        <v>1544</v>
      </c>
      <c r="J2808" s="22" t="s">
        <v>1543</v>
      </c>
      <c r="K2808" s="20" t="str">
        <f>IF(Tabela813[[#This Row],[C]]&lt;&gt;"",IF(Tabela813[[#This Row],[RED]]&lt;&gt;"",(Tabela813[[#This Row],[RED]] &amp; "."),"") &amp; CONCATENATE(Tabela813[[#This Row],[C]],".",Tabela813[[#This Row],[O]],".",Tabela813[[#This Row],[E]],".",Tabela813[[#This Row],[D1]],".",Tabela813[[#This Row],[D2]],".",Tabela813[[#This Row],[D3]],".",Tabela813[[#This Row],[T]],".",Tabela813[[#This Row],[D4]]),"")</f>
        <v>9.1.1.3.1.50.0.7.00</v>
      </c>
      <c r="L2808" s="23" t="s">
        <v>1741</v>
      </c>
      <c r="M2808" s="20" t="str">
        <f t="shared" si="53"/>
        <v>A</v>
      </c>
      <c r="N2808" s="20">
        <f>IF(VALUE(Tabela813[[#This Row],[RED]]) &gt; 0,1,0) + IF(VALUE(J2808)&gt;0,8,IF(VALUE(I2808)&gt;0,7,IF(VALUE(H2808)&gt;0,6,IF(VALUE(G2808)&gt;0,5,IF(VALUE(F2808)&gt;0,4,IF(VALUE(E2808)&gt;0,3,IF(VALUE(D2808)&gt;0,2,1)))))))</f>
        <v>8</v>
      </c>
      <c r="O2808" s="22" t="s">
        <v>55</v>
      </c>
      <c r="P2808" s="1" t="s">
        <v>2896</v>
      </c>
      <c r="Q2808" s="1"/>
      <c r="R2808" s="39"/>
      <c r="S2808" s="154" t="s">
        <v>158</v>
      </c>
      <c r="T2808" s="7" t="str">
        <f>Tabela813[[#This Row],[NR]]&amp;" - "&amp;Tabela813[[#This Row],[Especificação]]</f>
        <v>9.1.1.3.1.50.0.7.00 - (-) Dedução de Contribuição de Melhoria para Expansão da Rede de Água Potável e Esgoto Sanitário - Dívida Ativa - Multas da Dívida Ativa</v>
      </c>
    </row>
    <row r="2809" spans="1:20" ht="30" x14ac:dyDescent="0.25">
      <c r="A2809" s="179"/>
      <c r="B2809" s="51" t="s">
        <v>1549</v>
      </c>
      <c r="C2809" s="22" t="s">
        <v>1537</v>
      </c>
      <c r="D2809" s="22" t="s">
        <v>1537</v>
      </c>
      <c r="E2809" s="22" t="s">
        <v>1538</v>
      </c>
      <c r="F2809" s="22" t="s">
        <v>1537</v>
      </c>
      <c r="G2809" s="22" t="s">
        <v>1570</v>
      </c>
      <c r="H2809" s="22" t="s">
        <v>1540</v>
      </c>
      <c r="I2809" s="22" t="s">
        <v>1545</v>
      </c>
      <c r="J2809" s="22" t="s">
        <v>1543</v>
      </c>
      <c r="K2809" s="20" t="str">
        <f>IF(Tabela813[[#This Row],[C]]&lt;&gt;"",IF(Tabela813[[#This Row],[RED]]&lt;&gt;"",(Tabela813[[#This Row],[RED]] &amp; "."),"") &amp; CONCATENATE(Tabela813[[#This Row],[C]],".",Tabela813[[#This Row],[O]],".",Tabela813[[#This Row],[E]],".",Tabela813[[#This Row],[D1]],".",Tabela813[[#This Row],[D2]],".",Tabela813[[#This Row],[D3]],".",Tabela813[[#This Row],[T]],".",Tabela813[[#This Row],[D4]]),"")</f>
        <v>9.1.1.3.1.50.0.8.00</v>
      </c>
      <c r="L2809" s="23" t="s">
        <v>1742</v>
      </c>
      <c r="M2809" s="20" t="str">
        <f t="shared" si="53"/>
        <v>A</v>
      </c>
      <c r="N2809" s="20">
        <f>IF(VALUE(Tabela813[[#This Row],[RED]]) &gt; 0,1,0) + IF(VALUE(J2809)&gt;0,8,IF(VALUE(I2809)&gt;0,7,IF(VALUE(H2809)&gt;0,6,IF(VALUE(G2809)&gt;0,5,IF(VALUE(F2809)&gt;0,4,IF(VALUE(E2809)&gt;0,3,IF(VALUE(D2809)&gt;0,2,1)))))))</f>
        <v>8</v>
      </c>
      <c r="O2809" s="22" t="s">
        <v>55</v>
      </c>
      <c r="P2809" s="1" t="s">
        <v>2896</v>
      </c>
      <c r="Q2809" s="1"/>
      <c r="R2809" s="39"/>
      <c r="S2809" s="154" t="s">
        <v>158</v>
      </c>
      <c r="T2809" s="7" t="str">
        <f>Tabela813[[#This Row],[NR]]&amp;" - "&amp;Tabela813[[#This Row],[Especificação]]</f>
        <v>9.1.1.3.1.50.0.8.00 - (-) Dedução de Contribuição de Melhoria para Expansão da Rede de Água Potável e Esgoto Sanitário - Juros de Mora da Dívida Ativa</v>
      </c>
    </row>
    <row r="2810" spans="1:20" ht="30" x14ac:dyDescent="0.25">
      <c r="A2810" s="179"/>
      <c r="B2810" s="51" t="s">
        <v>1549</v>
      </c>
      <c r="C2810" s="22" t="s">
        <v>1537</v>
      </c>
      <c r="D2810" s="22" t="s">
        <v>1537</v>
      </c>
      <c r="E2810" s="22" t="s">
        <v>1538</v>
      </c>
      <c r="F2810" s="22" t="s">
        <v>1537</v>
      </c>
      <c r="G2810" s="22" t="s">
        <v>1575</v>
      </c>
      <c r="H2810" s="22" t="s">
        <v>1540</v>
      </c>
      <c r="I2810" s="22" t="s">
        <v>1540</v>
      </c>
      <c r="J2810" s="22" t="s">
        <v>1543</v>
      </c>
      <c r="K2810" s="20" t="str">
        <f>IF(Tabela813[[#This Row],[C]]&lt;&gt;"",IF(Tabela813[[#This Row],[RED]]&lt;&gt;"",(Tabela813[[#This Row],[RED]] &amp; "."),"") &amp; CONCATENATE(Tabela813[[#This Row],[C]],".",Tabela813[[#This Row],[O]],".",Tabela813[[#This Row],[E]],".",Tabela813[[#This Row],[D1]],".",Tabela813[[#This Row],[D2]],".",Tabela813[[#This Row],[D3]],".",Tabela813[[#This Row],[T]],".",Tabela813[[#This Row],[D4]]),"")</f>
        <v>9.1.1.3.1.51.0.0.00</v>
      </c>
      <c r="L2810" s="23" t="s">
        <v>1743</v>
      </c>
      <c r="M2810" s="20" t="str">
        <f t="shared" si="53"/>
        <v>S</v>
      </c>
      <c r="N2810" s="20">
        <f>IF(VALUE(Tabela813[[#This Row],[RED]]) &gt; 0,1,0) + IF(VALUE(J2810)&gt;0,8,IF(VALUE(I2810)&gt;0,7,IF(VALUE(H2810)&gt;0,6,IF(VALUE(G2810)&gt;0,5,IF(VALUE(F2810)&gt;0,4,IF(VALUE(E2810)&gt;0,3,IF(VALUE(D2810)&gt;0,2,1)))))))</f>
        <v>6</v>
      </c>
      <c r="O2810" s="22" t="s">
        <v>55</v>
      </c>
      <c r="P2810" s="1" t="s">
        <v>4279</v>
      </c>
      <c r="Q2810" s="1"/>
      <c r="R2810" s="39"/>
      <c r="S2810" s="154" t="s">
        <v>158</v>
      </c>
      <c r="T2810" s="7" t="str">
        <f>Tabela813[[#This Row],[NR]]&amp;" - "&amp;Tabela813[[#This Row],[Especificação]]</f>
        <v>9.1.1.3.1.51.0.0.00 - (-) Dedução de Contribuição de Melhoria para Expansão da Rede de Iluminação Pública na Cidade</v>
      </c>
    </row>
    <row r="2811" spans="1:20" ht="30" x14ac:dyDescent="0.25">
      <c r="A2811" s="179"/>
      <c r="B2811" s="51" t="s">
        <v>1549</v>
      </c>
      <c r="C2811" s="22" t="s">
        <v>1537</v>
      </c>
      <c r="D2811" s="22" t="s">
        <v>1537</v>
      </c>
      <c r="E2811" s="22" t="s">
        <v>1538</v>
      </c>
      <c r="F2811" s="22" t="s">
        <v>1537</v>
      </c>
      <c r="G2811" s="22" t="s">
        <v>1575</v>
      </c>
      <c r="H2811" s="22" t="s">
        <v>1540</v>
      </c>
      <c r="I2811" s="22" t="s">
        <v>1537</v>
      </c>
      <c r="J2811" s="22" t="s">
        <v>1543</v>
      </c>
      <c r="K2811" s="20" t="str">
        <f>IF(Tabela813[[#This Row],[C]]&lt;&gt;"",IF(Tabela813[[#This Row],[RED]]&lt;&gt;"",(Tabela813[[#This Row],[RED]] &amp; "."),"") &amp; CONCATENATE(Tabela813[[#This Row],[C]],".",Tabela813[[#This Row],[O]],".",Tabela813[[#This Row],[E]],".",Tabela813[[#This Row],[D1]],".",Tabela813[[#This Row],[D2]],".",Tabela813[[#This Row],[D3]],".",Tabela813[[#This Row],[T]],".",Tabela813[[#This Row],[D4]]),"")</f>
        <v>9.1.1.3.1.51.0.1.00</v>
      </c>
      <c r="L2811" s="23" t="s">
        <v>1744</v>
      </c>
      <c r="M2811" s="20" t="str">
        <f t="shared" si="53"/>
        <v>A</v>
      </c>
      <c r="N2811" s="20">
        <f>IF(VALUE(Tabela813[[#This Row],[RED]]) &gt; 0,1,0) + IF(VALUE(J2811)&gt;0,8,IF(VALUE(I2811)&gt;0,7,IF(VALUE(H2811)&gt;0,6,IF(VALUE(G2811)&gt;0,5,IF(VALUE(F2811)&gt;0,4,IF(VALUE(E2811)&gt;0,3,IF(VALUE(D2811)&gt;0,2,1)))))))</f>
        <v>8</v>
      </c>
      <c r="O2811" s="22" t="s">
        <v>55</v>
      </c>
      <c r="P2811" s="1" t="s">
        <v>2897</v>
      </c>
      <c r="Q2811" s="1"/>
      <c r="R2811" s="39"/>
      <c r="S2811" s="154" t="s">
        <v>158</v>
      </c>
      <c r="T2811" s="7" t="str">
        <f>Tabela813[[#This Row],[NR]]&amp;" - "&amp;Tabela813[[#This Row],[Especificação]]</f>
        <v>9.1.1.3.1.51.0.1.00 - (-) Dedução de Contribuição de Melhoria para Expansão da Rede de Iluminação Pública na Cidade - Principal</v>
      </c>
    </row>
    <row r="2812" spans="1:20" ht="30" x14ac:dyDescent="0.25">
      <c r="A2812" s="179"/>
      <c r="B2812" s="52" t="s">
        <v>1549</v>
      </c>
      <c r="C2812" s="22" t="s">
        <v>1537</v>
      </c>
      <c r="D2812" s="22" t="s">
        <v>1537</v>
      </c>
      <c r="E2812" s="22" t="s">
        <v>1538</v>
      </c>
      <c r="F2812" s="22" t="s">
        <v>1537</v>
      </c>
      <c r="G2812" s="22" t="s">
        <v>1575</v>
      </c>
      <c r="H2812" s="22" t="s">
        <v>1540</v>
      </c>
      <c r="I2812" s="22" t="s">
        <v>1546</v>
      </c>
      <c r="J2812" s="22" t="s">
        <v>1543</v>
      </c>
      <c r="K2812" s="20" t="str">
        <f>IF(Tabela813[[#This Row],[C]]&lt;&gt;"",IF(Tabela813[[#This Row],[RED]]&lt;&gt;"",(Tabela813[[#This Row],[RED]] &amp; "."),"") &amp; CONCATENATE(Tabela813[[#This Row],[C]],".",Tabela813[[#This Row],[O]],".",Tabela813[[#This Row],[E]],".",Tabela813[[#This Row],[D1]],".",Tabela813[[#This Row],[D2]],".",Tabela813[[#This Row],[D3]],".",Tabela813[[#This Row],[T]],".",Tabela813[[#This Row],[D4]]),"")</f>
        <v>9.1.1.3.1.51.0.2.00</v>
      </c>
      <c r="L2812" s="23" t="s">
        <v>1745</v>
      </c>
      <c r="M2812" s="20" t="str">
        <f t="shared" si="53"/>
        <v>A</v>
      </c>
      <c r="N2812" s="20">
        <f>IF(VALUE(Tabela813[[#This Row],[RED]]) &gt; 0,1,0) + IF(VALUE(J2812)&gt;0,8,IF(VALUE(I2812)&gt;0,7,IF(VALUE(H2812)&gt;0,6,IF(VALUE(G2812)&gt;0,5,IF(VALUE(F2812)&gt;0,4,IF(VALUE(E2812)&gt;0,3,IF(VALUE(D2812)&gt;0,2,1)))))))</f>
        <v>8</v>
      </c>
      <c r="O2812" s="22" t="s">
        <v>55</v>
      </c>
      <c r="P2812" s="1" t="s">
        <v>2897</v>
      </c>
      <c r="Q2812" s="1"/>
      <c r="R2812" s="39"/>
      <c r="S2812" s="154" t="s">
        <v>158</v>
      </c>
      <c r="T2812" s="7" t="str">
        <f>Tabela813[[#This Row],[NR]]&amp;" - "&amp;Tabela813[[#This Row],[Especificação]]</f>
        <v>9.1.1.3.1.51.0.2.00 - (-) Dedução de Contribuição de Melhoria para Expansão da Rede de Iluminação Pública na Cidade - Multas e Juros de Mora</v>
      </c>
    </row>
    <row r="2813" spans="1:20" ht="30" x14ac:dyDescent="0.25">
      <c r="A2813" s="179"/>
      <c r="B2813" s="52" t="s">
        <v>1549</v>
      </c>
      <c r="C2813" s="22" t="s">
        <v>1537</v>
      </c>
      <c r="D2813" s="22" t="s">
        <v>1537</v>
      </c>
      <c r="E2813" s="22" t="s">
        <v>1538</v>
      </c>
      <c r="F2813" s="22" t="s">
        <v>1537</v>
      </c>
      <c r="G2813" s="22" t="s">
        <v>1575</v>
      </c>
      <c r="H2813" s="22" t="s">
        <v>1540</v>
      </c>
      <c r="I2813" s="22" t="s">
        <v>1538</v>
      </c>
      <c r="J2813" s="22" t="s">
        <v>1543</v>
      </c>
      <c r="K2813" s="20" t="str">
        <f>IF(Tabela813[[#This Row],[C]]&lt;&gt;"",IF(Tabela813[[#This Row],[RED]]&lt;&gt;"",(Tabela813[[#This Row],[RED]] &amp; "."),"") &amp; CONCATENATE(Tabela813[[#This Row],[C]],".",Tabela813[[#This Row],[O]],".",Tabela813[[#This Row],[E]],".",Tabela813[[#This Row],[D1]],".",Tabela813[[#This Row],[D2]],".",Tabela813[[#This Row],[D3]],".",Tabela813[[#This Row],[T]],".",Tabela813[[#This Row],[D4]]),"")</f>
        <v>9.1.1.3.1.51.0.3.00</v>
      </c>
      <c r="L2813" s="23" t="s">
        <v>1746</v>
      </c>
      <c r="M2813" s="20" t="str">
        <f t="shared" si="53"/>
        <v>A</v>
      </c>
      <c r="N2813" s="20">
        <f>IF(VALUE(Tabela813[[#This Row],[RED]]) &gt; 0,1,0) + IF(VALUE(J2813)&gt;0,8,IF(VALUE(I2813)&gt;0,7,IF(VALUE(H2813)&gt;0,6,IF(VALUE(G2813)&gt;0,5,IF(VALUE(F2813)&gt;0,4,IF(VALUE(E2813)&gt;0,3,IF(VALUE(D2813)&gt;0,2,1)))))))</f>
        <v>8</v>
      </c>
      <c r="O2813" s="22" t="s">
        <v>55</v>
      </c>
      <c r="P2813" s="1" t="s">
        <v>2897</v>
      </c>
      <c r="Q2813" s="1"/>
      <c r="R2813" s="39"/>
      <c r="S2813" s="154" t="s">
        <v>158</v>
      </c>
      <c r="T2813" s="7" t="str">
        <f>Tabela813[[#This Row],[NR]]&amp;" - "&amp;Tabela813[[#This Row],[Especificação]]</f>
        <v>9.1.1.3.1.51.0.3.00 - (-) Dedução de Contribuição de Melhoria para Expansão da Rede de Iluminação Pública na Cidade - Dívida Ativa</v>
      </c>
    </row>
    <row r="2814" spans="1:20" ht="45" x14ac:dyDescent="0.25">
      <c r="A2814" s="179"/>
      <c r="B2814" s="52" t="s">
        <v>1549</v>
      </c>
      <c r="C2814" s="22" t="s">
        <v>1537</v>
      </c>
      <c r="D2814" s="22" t="s">
        <v>1537</v>
      </c>
      <c r="E2814" s="22" t="s">
        <v>1538</v>
      </c>
      <c r="F2814" s="22" t="s">
        <v>1537</v>
      </c>
      <c r="G2814" s="22" t="s">
        <v>1575</v>
      </c>
      <c r="H2814" s="22" t="s">
        <v>1540</v>
      </c>
      <c r="I2814" s="22" t="s">
        <v>1547</v>
      </c>
      <c r="J2814" s="22" t="s">
        <v>1543</v>
      </c>
      <c r="K2814" s="20" t="str">
        <f>IF(Tabela813[[#This Row],[C]]&lt;&gt;"",IF(Tabela813[[#This Row],[RED]]&lt;&gt;"",(Tabela813[[#This Row],[RED]] &amp; "."),"") &amp; CONCATENATE(Tabela813[[#This Row],[C]],".",Tabela813[[#This Row],[O]],".",Tabela813[[#This Row],[E]],".",Tabela813[[#This Row],[D1]],".",Tabela813[[#This Row],[D2]],".",Tabela813[[#This Row],[D3]],".",Tabela813[[#This Row],[T]],".",Tabela813[[#This Row],[D4]]),"")</f>
        <v>9.1.1.3.1.51.0.4.00</v>
      </c>
      <c r="L2814" s="23" t="s">
        <v>1747</v>
      </c>
      <c r="M2814" s="20" t="str">
        <f t="shared" si="53"/>
        <v>A</v>
      </c>
      <c r="N2814" s="20">
        <f>IF(VALUE(Tabela813[[#This Row],[RED]]) &gt; 0,1,0) + IF(VALUE(J2814)&gt;0,8,IF(VALUE(I2814)&gt;0,7,IF(VALUE(H2814)&gt;0,6,IF(VALUE(G2814)&gt;0,5,IF(VALUE(F2814)&gt;0,4,IF(VALUE(E2814)&gt;0,3,IF(VALUE(D2814)&gt;0,2,1)))))))</f>
        <v>8</v>
      </c>
      <c r="O2814" s="22" t="s">
        <v>55</v>
      </c>
      <c r="P2814" s="1" t="s">
        <v>2897</v>
      </c>
      <c r="Q2814" s="1"/>
      <c r="R2814" s="39"/>
      <c r="S2814" s="154" t="s">
        <v>158</v>
      </c>
      <c r="T2814" s="7" t="str">
        <f>Tabela813[[#This Row],[NR]]&amp;" - "&amp;Tabela813[[#This Row],[Especificação]]</f>
        <v>9.1.1.3.1.51.0.4.00 - (-) Dedução de Contribuição de Melhoria para Expansão da Rede de Iluminação Pública na Cidade - Dívida Ativa - Multas e Juros de Mora da Dívida Ativa</v>
      </c>
    </row>
    <row r="2815" spans="1:20" ht="30" x14ac:dyDescent="0.25">
      <c r="A2815" s="179"/>
      <c r="B2815" s="52" t="s">
        <v>1549</v>
      </c>
      <c r="C2815" s="22" t="s">
        <v>1537</v>
      </c>
      <c r="D2815" s="22" t="s">
        <v>1537</v>
      </c>
      <c r="E2815" s="22" t="s">
        <v>1538</v>
      </c>
      <c r="F2815" s="22" t="s">
        <v>1537</v>
      </c>
      <c r="G2815" s="22" t="s">
        <v>1575</v>
      </c>
      <c r="H2815" s="22" t="s">
        <v>1540</v>
      </c>
      <c r="I2815" s="22" t="s">
        <v>1548</v>
      </c>
      <c r="J2815" s="22" t="s">
        <v>1543</v>
      </c>
      <c r="K2815" s="20" t="str">
        <f>IF(Tabela813[[#This Row],[C]]&lt;&gt;"",IF(Tabela813[[#This Row],[RED]]&lt;&gt;"",(Tabela813[[#This Row],[RED]] &amp; "."),"") &amp; CONCATENATE(Tabela813[[#This Row],[C]],".",Tabela813[[#This Row],[O]],".",Tabela813[[#This Row],[E]],".",Tabela813[[#This Row],[D1]],".",Tabela813[[#This Row],[D2]],".",Tabela813[[#This Row],[D3]],".",Tabela813[[#This Row],[T]],".",Tabela813[[#This Row],[D4]]),"")</f>
        <v>9.1.1.3.1.51.0.5.00</v>
      </c>
      <c r="L2815" s="23" t="s">
        <v>1748</v>
      </c>
      <c r="M2815" s="20" t="str">
        <f t="shared" si="53"/>
        <v>A</v>
      </c>
      <c r="N2815" s="20">
        <f>IF(VALUE(Tabela813[[#This Row],[RED]]) &gt; 0,1,0) + IF(VALUE(J2815)&gt;0,8,IF(VALUE(I2815)&gt;0,7,IF(VALUE(H2815)&gt;0,6,IF(VALUE(G2815)&gt;0,5,IF(VALUE(F2815)&gt;0,4,IF(VALUE(E2815)&gt;0,3,IF(VALUE(D2815)&gt;0,2,1)))))))</f>
        <v>8</v>
      </c>
      <c r="O2815" s="22" t="s">
        <v>55</v>
      </c>
      <c r="P2815" s="1" t="s">
        <v>2897</v>
      </c>
      <c r="Q2815" s="1"/>
      <c r="R2815" s="39"/>
      <c r="S2815" s="154" t="s">
        <v>158</v>
      </c>
      <c r="T2815" s="7" t="str">
        <f>Tabela813[[#This Row],[NR]]&amp;" - "&amp;Tabela813[[#This Row],[Especificação]]</f>
        <v>9.1.1.3.1.51.0.5.00 - (-) Dedução de Contribuição de Melhoria para Expansão da Rede de Iluminação Pública na Cidade - Multas</v>
      </c>
    </row>
    <row r="2816" spans="1:20" ht="30" x14ac:dyDescent="0.25">
      <c r="A2816" s="179"/>
      <c r="B2816" s="52" t="s">
        <v>1549</v>
      </c>
      <c r="C2816" s="22" t="s">
        <v>1537</v>
      </c>
      <c r="D2816" s="22" t="s">
        <v>1537</v>
      </c>
      <c r="E2816" s="22" t="s">
        <v>1538</v>
      </c>
      <c r="F2816" s="22" t="s">
        <v>1537</v>
      </c>
      <c r="G2816" s="22" t="s">
        <v>1575</v>
      </c>
      <c r="H2816" s="22" t="s">
        <v>1540</v>
      </c>
      <c r="I2816" s="22" t="s">
        <v>1542</v>
      </c>
      <c r="J2816" s="22" t="s">
        <v>1543</v>
      </c>
      <c r="K2816" s="20" t="str">
        <f>IF(Tabela813[[#This Row],[C]]&lt;&gt;"",IF(Tabela813[[#This Row],[RED]]&lt;&gt;"",(Tabela813[[#This Row],[RED]] &amp; "."),"") &amp; CONCATENATE(Tabela813[[#This Row],[C]],".",Tabela813[[#This Row],[O]],".",Tabela813[[#This Row],[E]],".",Tabela813[[#This Row],[D1]],".",Tabela813[[#This Row],[D2]],".",Tabela813[[#This Row],[D3]],".",Tabela813[[#This Row],[T]],".",Tabela813[[#This Row],[D4]]),"")</f>
        <v>9.1.1.3.1.51.0.6.00</v>
      </c>
      <c r="L2816" s="23" t="s">
        <v>1749</v>
      </c>
      <c r="M2816" s="20" t="str">
        <f t="shared" si="53"/>
        <v>A</v>
      </c>
      <c r="N2816" s="20">
        <f>IF(VALUE(Tabela813[[#This Row],[RED]]) &gt; 0,1,0) + IF(VALUE(J2816)&gt;0,8,IF(VALUE(I2816)&gt;0,7,IF(VALUE(H2816)&gt;0,6,IF(VALUE(G2816)&gt;0,5,IF(VALUE(F2816)&gt;0,4,IF(VALUE(E2816)&gt;0,3,IF(VALUE(D2816)&gt;0,2,1)))))))</f>
        <v>8</v>
      </c>
      <c r="O2816" s="22" t="s">
        <v>55</v>
      </c>
      <c r="P2816" s="1" t="s">
        <v>2897</v>
      </c>
      <c r="Q2816" s="1"/>
      <c r="R2816" s="39"/>
      <c r="S2816" s="154" t="s">
        <v>158</v>
      </c>
      <c r="T2816" s="7" t="str">
        <f>Tabela813[[#This Row],[NR]]&amp;" - "&amp;Tabela813[[#This Row],[Especificação]]</f>
        <v>9.1.1.3.1.51.0.6.00 - (-) Dedução de Contribuição de Melhoria para Expansão da Rede de Iluminação Pública na Cidade - Juros de Mora</v>
      </c>
    </row>
    <row r="2817" spans="1:20" ht="30" x14ac:dyDescent="0.25">
      <c r="A2817" s="179"/>
      <c r="B2817" s="52" t="s">
        <v>1549</v>
      </c>
      <c r="C2817" s="22" t="s">
        <v>1537</v>
      </c>
      <c r="D2817" s="22" t="s">
        <v>1537</v>
      </c>
      <c r="E2817" s="22" t="s">
        <v>1538</v>
      </c>
      <c r="F2817" s="22" t="s">
        <v>1537</v>
      </c>
      <c r="G2817" s="22" t="s">
        <v>1575</v>
      </c>
      <c r="H2817" s="22" t="s">
        <v>1540</v>
      </c>
      <c r="I2817" s="22" t="s">
        <v>1544</v>
      </c>
      <c r="J2817" s="22" t="s">
        <v>1543</v>
      </c>
      <c r="K2817" s="20" t="str">
        <f>IF(Tabela813[[#This Row],[C]]&lt;&gt;"",IF(Tabela813[[#This Row],[RED]]&lt;&gt;"",(Tabela813[[#This Row],[RED]] &amp; "."),"") &amp; CONCATENATE(Tabela813[[#This Row],[C]],".",Tabela813[[#This Row],[O]],".",Tabela813[[#This Row],[E]],".",Tabela813[[#This Row],[D1]],".",Tabela813[[#This Row],[D2]],".",Tabela813[[#This Row],[D3]],".",Tabela813[[#This Row],[T]],".",Tabela813[[#This Row],[D4]]),"")</f>
        <v>9.1.1.3.1.51.0.7.00</v>
      </c>
      <c r="L2817" s="23" t="s">
        <v>1750</v>
      </c>
      <c r="M2817" s="20" t="str">
        <f t="shared" si="53"/>
        <v>A</v>
      </c>
      <c r="N2817" s="20">
        <f>IF(VALUE(Tabela813[[#This Row],[RED]]) &gt; 0,1,0) + IF(VALUE(J2817)&gt;0,8,IF(VALUE(I2817)&gt;0,7,IF(VALUE(H2817)&gt;0,6,IF(VALUE(G2817)&gt;0,5,IF(VALUE(F2817)&gt;0,4,IF(VALUE(E2817)&gt;0,3,IF(VALUE(D2817)&gt;0,2,1)))))))</f>
        <v>8</v>
      </c>
      <c r="O2817" s="22" t="s">
        <v>55</v>
      </c>
      <c r="P2817" s="1" t="s">
        <v>2897</v>
      </c>
      <c r="Q2817" s="1"/>
      <c r="R2817" s="39"/>
      <c r="S2817" s="154" t="s">
        <v>158</v>
      </c>
      <c r="T2817" s="7" t="str">
        <f>Tabela813[[#This Row],[NR]]&amp;" - "&amp;Tabela813[[#This Row],[Especificação]]</f>
        <v>9.1.1.3.1.51.0.7.00 - (-) Dedução de Contribuição de Melhoria para Expansão da Rede de Iluminação Pública na Cidade - Dívida Ativa - Multas da Dívida Ativa</v>
      </c>
    </row>
    <row r="2818" spans="1:20" ht="30" x14ac:dyDescent="0.25">
      <c r="A2818" s="179"/>
      <c r="B2818" s="52" t="s">
        <v>1549</v>
      </c>
      <c r="C2818" s="22" t="s">
        <v>1537</v>
      </c>
      <c r="D2818" s="22" t="s">
        <v>1537</v>
      </c>
      <c r="E2818" s="22" t="s">
        <v>1538</v>
      </c>
      <c r="F2818" s="22" t="s">
        <v>1537</v>
      </c>
      <c r="G2818" s="22" t="s">
        <v>1575</v>
      </c>
      <c r="H2818" s="22" t="s">
        <v>1540</v>
      </c>
      <c r="I2818" s="22" t="s">
        <v>1545</v>
      </c>
      <c r="J2818" s="22" t="s">
        <v>1543</v>
      </c>
      <c r="K2818" s="20" t="str">
        <f>IF(Tabela813[[#This Row],[C]]&lt;&gt;"",IF(Tabela813[[#This Row],[RED]]&lt;&gt;"",(Tabela813[[#This Row],[RED]] &amp; "."),"") &amp; CONCATENATE(Tabela813[[#This Row],[C]],".",Tabela813[[#This Row],[O]],".",Tabela813[[#This Row],[E]],".",Tabela813[[#This Row],[D1]],".",Tabela813[[#This Row],[D2]],".",Tabela813[[#This Row],[D3]],".",Tabela813[[#This Row],[T]],".",Tabela813[[#This Row],[D4]]),"")</f>
        <v>9.1.1.3.1.51.0.8.00</v>
      </c>
      <c r="L2818" s="23" t="s">
        <v>1751</v>
      </c>
      <c r="M2818" s="20" t="str">
        <f t="shared" si="53"/>
        <v>A</v>
      </c>
      <c r="N2818" s="20">
        <f>IF(VALUE(Tabela813[[#This Row],[RED]]) &gt; 0,1,0) + IF(VALUE(J2818)&gt;0,8,IF(VALUE(I2818)&gt;0,7,IF(VALUE(H2818)&gt;0,6,IF(VALUE(G2818)&gt;0,5,IF(VALUE(F2818)&gt;0,4,IF(VALUE(E2818)&gt;0,3,IF(VALUE(D2818)&gt;0,2,1)))))))</f>
        <v>8</v>
      </c>
      <c r="O2818" s="22" t="s">
        <v>55</v>
      </c>
      <c r="P2818" s="1" t="s">
        <v>2897</v>
      </c>
      <c r="Q2818" s="1"/>
      <c r="R2818" s="39"/>
      <c r="S2818" s="154" t="s">
        <v>158</v>
      </c>
      <c r="T2818" s="7" t="str">
        <f>Tabela813[[#This Row],[NR]]&amp;" - "&amp;Tabela813[[#This Row],[Especificação]]</f>
        <v>9.1.1.3.1.51.0.8.00 - (-) Dedução de Contribuição de Melhoria para Expansão da Rede de Iluminação Pública na Cidade - Juros de Mora da Dívida Ativa</v>
      </c>
    </row>
    <row r="2819" spans="1:20" ht="30" x14ac:dyDescent="0.25">
      <c r="A2819" s="179"/>
      <c r="B2819" s="52" t="s">
        <v>1549</v>
      </c>
      <c r="C2819" s="22" t="s">
        <v>1537</v>
      </c>
      <c r="D2819" s="22" t="s">
        <v>1537</v>
      </c>
      <c r="E2819" s="22" t="s">
        <v>1538</v>
      </c>
      <c r="F2819" s="22" t="s">
        <v>1537</v>
      </c>
      <c r="G2819" s="22" t="s">
        <v>1577</v>
      </c>
      <c r="H2819" s="22" t="s">
        <v>1540</v>
      </c>
      <c r="I2819" s="22" t="s">
        <v>1540</v>
      </c>
      <c r="J2819" s="22" t="s">
        <v>1543</v>
      </c>
      <c r="K2819" s="20" t="str">
        <f>IF(Tabela813[[#This Row],[C]]&lt;&gt;"",IF(Tabela813[[#This Row],[RED]]&lt;&gt;"",(Tabela813[[#This Row],[RED]] &amp; "."),"") &amp; CONCATENATE(Tabela813[[#This Row],[C]],".",Tabela813[[#This Row],[O]],".",Tabela813[[#This Row],[E]],".",Tabela813[[#This Row],[D1]],".",Tabela813[[#This Row],[D2]],".",Tabela813[[#This Row],[D3]],".",Tabela813[[#This Row],[T]],".",Tabela813[[#This Row],[D4]]),"")</f>
        <v>9.1.1.3.1.52.0.0.00</v>
      </c>
      <c r="L2819" s="23" t="s">
        <v>1752</v>
      </c>
      <c r="M2819" s="20" t="str">
        <f t="shared" si="53"/>
        <v>S</v>
      </c>
      <c r="N2819" s="20">
        <f>IF(VALUE(Tabela813[[#This Row],[RED]]) &gt; 0,1,0) + IF(VALUE(J2819)&gt;0,8,IF(VALUE(I2819)&gt;0,7,IF(VALUE(H2819)&gt;0,6,IF(VALUE(G2819)&gt;0,5,IF(VALUE(F2819)&gt;0,4,IF(VALUE(E2819)&gt;0,3,IF(VALUE(D2819)&gt;0,2,1)))))))</f>
        <v>6</v>
      </c>
      <c r="O2819" s="22" t="s">
        <v>55</v>
      </c>
      <c r="P2819" s="1" t="s">
        <v>4280</v>
      </c>
      <c r="Q2819" s="1"/>
      <c r="R2819" s="39"/>
      <c r="S2819" s="154" t="s">
        <v>158</v>
      </c>
      <c r="T2819" s="7" t="str">
        <f>Tabela813[[#This Row],[NR]]&amp;" - "&amp;Tabela813[[#This Row],[Especificação]]</f>
        <v>9.1.1.3.1.52.0.0.00 - (-) Dedução de Contribuição de Melhoria para Expansão de Rede de Iluminação Pública Rural</v>
      </c>
    </row>
    <row r="2820" spans="1:20" ht="30" x14ac:dyDescent="0.25">
      <c r="A2820" s="179"/>
      <c r="B2820" s="52" t="s">
        <v>1549</v>
      </c>
      <c r="C2820" s="22" t="s">
        <v>1537</v>
      </c>
      <c r="D2820" s="22" t="s">
        <v>1537</v>
      </c>
      <c r="E2820" s="22" t="s">
        <v>1538</v>
      </c>
      <c r="F2820" s="22" t="s">
        <v>1537</v>
      </c>
      <c r="G2820" s="22" t="s">
        <v>1577</v>
      </c>
      <c r="H2820" s="22" t="s">
        <v>1540</v>
      </c>
      <c r="I2820" s="22" t="s">
        <v>1537</v>
      </c>
      <c r="J2820" s="22" t="s">
        <v>1543</v>
      </c>
      <c r="K2820" s="20" t="str">
        <f>IF(Tabela813[[#This Row],[C]]&lt;&gt;"",IF(Tabela813[[#This Row],[RED]]&lt;&gt;"",(Tabela813[[#This Row],[RED]] &amp; "."),"") &amp; CONCATENATE(Tabela813[[#This Row],[C]],".",Tabela813[[#This Row],[O]],".",Tabela813[[#This Row],[E]],".",Tabela813[[#This Row],[D1]],".",Tabela813[[#This Row],[D2]],".",Tabela813[[#This Row],[D3]],".",Tabela813[[#This Row],[T]],".",Tabela813[[#This Row],[D4]]),"")</f>
        <v>9.1.1.3.1.52.0.1.00</v>
      </c>
      <c r="L2820" s="23" t="s">
        <v>1753</v>
      </c>
      <c r="M2820" s="20" t="str">
        <f t="shared" si="53"/>
        <v>A</v>
      </c>
      <c r="N2820" s="20">
        <f>IF(VALUE(Tabela813[[#This Row],[RED]]) &gt; 0,1,0) + IF(VALUE(J2820)&gt;0,8,IF(VALUE(I2820)&gt;0,7,IF(VALUE(H2820)&gt;0,6,IF(VALUE(G2820)&gt;0,5,IF(VALUE(F2820)&gt;0,4,IF(VALUE(E2820)&gt;0,3,IF(VALUE(D2820)&gt;0,2,1)))))))</f>
        <v>8</v>
      </c>
      <c r="O2820" s="22" t="s">
        <v>55</v>
      </c>
      <c r="P2820" s="1" t="s">
        <v>2898</v>
      </c>
      <c r="Q2820" s="1"/>
      <c r="R2820" s="39"/>
      <c r="S2820" s="154" t="s">
        <v>158</v>
      </c>
      <c r="T2820" s="7" t="str">
        <f>Tabela813[[#This Row],[NR]]&amp;" - "&amp;Tabela813[[#This Row],[Especificação]]</f>
        <v>9.1.1.3.1.52.0.1.00 - (-) Dedução de Contribuição de Melhoria para Expansão de Rede de Iluminação Pública Rural - Principal</v>
      </c>
    </row>
    <row r="2821" spans="1:20" ht="30" x14ac:dyDescent="0.25">
      <c r="A2821" s="179"/>
      <c r="B2821" s="51" t="s">
        <v>1549</v>
      </c>
      <c r="C2821" s="22" t="s">
        <v>1537</v>
      </c>
      <c r="D2821" s="22" t="s">
        <v>1537</v>
      </c>
      <c r="E2821" s="22" t="s">
        <v>1538</v>
      </c>
      <c r="F2821" s="22" t="s">
        <v>1537</v>
      </c>
      <c r="G2821" s="22" t="s">
        <v>1577</v>
      </c>
      <c r="H2821" s="22" t="s">
        <v>1540</v>
      </c>
      <c r="I2821" s="22" t="s">
        <v>1546</v>
      </c>
      <c r="J2821" s="22" t="s">
        <v>1543</v>
      </c>
      <c r="K2821" s="20" t="str">
        <f>IF(Tabela813[[#This Row],[C]]&lt;&gt;"",IF(Tabela813[[#This Row],[RED]]&lt;&gt;"",(Tabela813[[#This Row],[RED]] &amp; "."),"") &amp; CONCATENATE(Tabela813[[#This Row],[C]],".",Tabela813[[#This Row],[O]],".",Tabela813[[#This Row],[E]],".",Tabela813[[#This Row],[D1]],".",Tabela813[[#This Row],[D2]],".",Tabela813[[#This Row],[D3]],".",Tabela813[[#This Row],[T]],".",Tabela813[[#This Row],[D4]]),"")</f>
        <v>9.1.1.3.1.52.0.2.00</v>
      </c>
      <c r="L2821" s="23" t="s">
        <v>1754</v>
      </c>
      <c r="M2821" s="20" t="str">
        <f t="shared" si="53"/>
        <v>A</v>
      </c>
      <c r="N2821" s="20">
        <f>IF(VALUE(Tabela813[[#This Row],[RED]]) &gt; 0,1,0) + IF(VALUE(J2821)&gt;0,8,IF(VALUE(I2821)&gt;0,7,IF(VALUE(H2821)&gt;0,6,IF(VALUE(G2821)&gt;0,5,IF(VALUE(F2821)&gt;0,4,IF(VALUE(E2821)&gt;0,3,IF(VALUE(D2821)&gt;0,2,1)))))))</f>
        <v>8</v>
      </c>
      <c r="O2821" s="22" t="s">
        <v>55</v>
      </c>
      <c r="P2821" s="1" t="s">
        <v>2898</v>
      </c>
      <c r="Q2821" s="1"/>
      <c r="R2821" s="39"/>
      <c r="S2821" s="154" t="s">
        <v>158</v>
      </c>
      <c r="T2821" s="7" t="str">
        <f>Tabela813[[#This Row],[NR]]&amp;" - "&amp;Tabela813[[#This Row],[Especificação]]</f>
        <v>9.1.1.3.1.52.0.2.00 - (-) Dedução de Contribuição de Melhoria para Expansão de Rede de Iluminação Pública Rural - Multas e Juros de Mora</v>
      </c>
    </row>
    <row r="2822" spans="1:20" ht="30" x14ac:dyDescent="0.25">
      <c r="A2822" s="179"/>
      <c r="B2822" s="51" t="s">
        <v>1549</v>
      </c>
      <c r="C2822" s="22" t="s">
        <v>1537</v>
      </c>
      <c r="D2822" s="22" t="s">
        <v>1537</v>
      </c>
      <c r="E2822" s="22" t="s">
        <v>1538</v>
      </c>
      <c r="F2822" s="22" t="s">
        <v>1537</v>
      </c>
      <c r="G2822" s="22" t="s">
        <v>1577</v>
      </c>
      <c r="H2822" s="22" t="s">
        <v>1540</v>
      </c>
      <c r="I2822" s="22" t="s">
        <v>1538</v>
      </c>
      <c r="J2822" s="22" t="s">
        <v>1543</v>
      </c>
      <c r="K2822" s="20" t="str">
        <f>IF(Tabela813[[#This Row],[C]]&lt;&gt;"",IF(Tabela813[[#This Row],[RED]]&lt;&gt;"",(Tabela813[[#This Row],[RED]] &amp; "."),"") &amp; CONCATENATE(Tabela813[[#This Row],[C]],".",Tabela813[[#This Row],[O]],".",Tabela813[[#This Row],[E]],".",Tabela813[[#This Row],[D1]],".",Tabela813[[#This Row],[D2]],".",Tabela813[[#This Row],[D3]],".",Tabela813[[#This Row],[T]],".",Tabela813[[#This Row],[D4]]),"")</f>
        <v>9.1.1.3.1.52.0.3.00</v>
      </c>
      <c r="L2822" s="23" t="s">
        <v>1755</v>
      </c>
      <c r="M2822" s="20" t="str">
        <f t="shared" si="53"/>
        <v>A</v>
      </c>
      <c r="N2822" s="20">
        <f>IF(VALUE(Tabela813[[#This Row],[RED]]) &gt; 0,1,0) + IF(VALUE(J2822)&gt;0,8,IF(VALUE(I2822)&gt;0,7,IF(VALUE(H2822)&gt;0,6,IF(VALUE(G2822)&gt;0,5,IF(VALUE(F2822)&gt;0,4,IF(VALUE(E2822)&gt;0,3,IF(VALUE(D2822)&gt;0,2,1)))))))</f>
        <v>8</v>
      </c>
      <c r="O2822" s="22" t="s">
        <v>55</v>
      </c>
      <c r="P2822" s="1" t="s">
        <v>2898</v>
      </c>
      <c r="Q2822" s="1"/>
      <c r="R2822" s="39"/>
      <c r="S2822" s="154" t="s">
        <v>158</v>
      </c>
      <c r="T2822" s="7" t="str">
        <f>Tabela813[[#This Row],[NR]]&amp;" - "&amp;Tabela813[[#This Row],[Especificação]]</f>
        <v>9.1.1.3.1.52.0.3.00 - (-) Dedução de Contribuição de Melhoria para Expansão de Rede de Iluminação Pública Rural - Dívida Ativa</v>
      </c>
    </row>
    <row r="2823" spans="1:20" ht="45" x14ac:dyDescent="0.25">
      <c r="A2823" s="179"/>
      <c r="B2823" s="51" t="s">
        <v>1549</v>
      </c>
      <c r="C2823" s="22" t="s">
        <v>1537</v>
      </c>
      <c r="D2823" s="22" t="s">
        <v>1537</v>
      </c>
      <c r="E2823" s="22" t="s">
        <v>1538</v>
      </c>
      <c r="F2823" s="22" t="s">
        <v>1537</v>
      </c>
      <c r="G2823" s="22" t="s">
        <v>1577</v>
      </c>
      <c r="H2823" s="22" t="s">
        <v>1540</v>
      </c>
      <c r="I2823" s="22" t="s">
        <v>1547</v>
      </c>
      <c r="J2823" s="22" t="s">
        <v>1543</v>
      </c>
      <c r="K2823" s="20" t="str">
        <f>IF(Tabela813[[#This Row],[C]]&lt;&gt;"",IF(Tabela813[[#This Row],[RED]]&lt;&gt;"",(Tabela813[[#This Row],[RED]] &amp; "."),"") &amp; CONCATENATE(Tabela813[[#This Row],[C]],".",Tabela813[[#This Row],[O]],".",Tabela813[[#This Row],[E]],".",Tabela813[[#This Row],[D1]],".",Tabela813[[#This Row],[D2]],".",Tabela813[[#This Row],[D3]],".",Tabela813[[#This Row],[T]],".",Tabela813[[#This Row],[D4]]),"")</f>
        <v>9.1.1.3.1.52.0.4.00</v>
      </c>
      <c r="L2823" s="23" t="s">
        <v>1756</v>
      </c>
      <c r="M2823" s="20" t="str">
        <f t="shared" si="53"/>
        <v>A</v>
      </c>
      <c r="N2823" s="20">
        <f>IF(VALUE(Tabela813[[#This Row],[RED]]) &gt; 0,1,0) + IF(VALUE(J2823)&gt;0,8,IF(VALUE(I2823)&gt;0,7,IF(VALUE(H2823)&gt;0,6,IF(VALUE(G2823)&gt;0,5,IF(VALUE(F2823)&gt;0,4,IF(VALUE(E2823)&gt;0,3,IF(VALUE(D2823)&gt;0,2,1)))))))</f>
        <v>8</v>
      </c>
      <c r="O2823" s="22" t="s">
        <v>55</v>
      </c>
      <c r="P2823" s="1" t="s">
        <v>2898</v>
      </c>
      <c r="Q2823" s="1"/>
      <c r="R2823" s="39"/>
      <c r="S2823" s="154" t="s">
        <v>158</v>
      </c>
      <c r="T2823" s="7" t="str">
        <f>Tabela813[[#This Row],[NR]]&amp;" - "&amp;Tabela813[[#This Row],[Especificação]]</f>
        <v>9.1.1.3.1.52.0.4.00 - (-) Dedução de Contribuição de Melhoria para Expansão de Rede de Iluminação Pública Rural - Dívida Ativa - Multas e Juros de Mora da Dívida Ativa</v>
      </c>
    </row>
    <row r="2824" spans="1:20" ht="30" x14ac:dyDescent="0.25">
      <c r="A2824" s="179"/>
      <c r="B2824" s="51" t="s">
        <v>1549</v>
      </c>
      <c r="C2824" s="22" t="s">
        <v>1537</v>
      </c>
      <c r="D2824" s="22" t="s">
        <v>1537</v>
      </c>
      <c r="E2824" s="22" t="s">
        <v>1538</v>
      </c>
      <c r="F2824" s="22" t="s">
        <v>1537</v>
      </c>
      <c r="G2824" s="22" t="s">
        <v>1577</v>
      </c>
      <c r="H2824" s="22" t="s">
        <v>1540</v>
      </c>
      <c r="I2824" s="22" t="s">
        <v>1548</v>
      </c>
      <c r="J2824" s="22" t="s">
        <v>1543</v>
      </c>
      <c r="K2824" s="20" t="str">
        <f>IF(Tabela813[[#This Row],[C]]&lt;&gt;"",IF(Tabela813[[#This Row],[RED]]&lt;&gt;"",(Tabela813[[#This Row],[RED]] &amp; "."),"") &amp; CONCATENATE(Tabela813[[#This Row],[C]],".",Tabela813[[#This Row],[O]],".",Tabela813[[#This Row],[E]],".",Tabela813[[#This Row],[D1]],".",Tabela813[[#This Row],[D2]],".",Tabela813[[#This Row],[D3]],".",Tabela813[[#This Row],[T]],".",Tabela813[[#This Row],[D4]]),"")</f>
        <v>9.1.1.3.1.52.0.5.00</v>
      </c>
      <c r="L2824" s="23" t="s">
        <v>1757</v>
      </c>
      <c r="M2824" s="20" t="str">
        <f t="shared" si="53"/>
        <v>A</v>
      </c>
      <c r="N2824" s="20">
        <f>IF(VALUE(Tabela813[[#This Row],[RED]]) &gt; 0,1,0) + IF(VALUE(J2824)&gt;0,8,IF(VALUE(I2824)&gt;0,7,IF(VALUE(H2824)&gt;0,6,IF(VALUE(G2824)&gt;0,5,IF(VALUE(F2824)&gt;0,4,IF(VALUE(E2824)&gt;0,3,IF(VALUE(D2824)&gt;0,2,1)))))))</f>
        <v>8</v>
      </c>
      <c r="O2824" s="22" t="s">
        <v>55</v>
      </c>
      <c r="P2824" s="1" t="s">
        <v>2898</v>
      </c>
      <c r="Q2824" s="1"/>
      <c r="R2824" s="39"/>
      <c r="S2824" s="154" t="s">
        <v>158</v>
      </c>
      <c r="T2824" s="7" t="str">
        <f>Tabela813[[#This Row],[NR]]&amp;" - "&amp;Tabela813[[#This Row],[Especificação]]</f>
        <v>9.1.1.3.1.52.0.5.00 - (-) Dedução de Contribuição de Melhoria para Expansão de Rede de Iluminação Pública Rural - Multas</v>
      </c>
    </row>
    <row r="2825" spans="1:20" ht="30" x14ac:dyDescent="0.25">
      <c r="A2825" s="179"/>
      <c r="B2825" s="51" t="s">
        <v>1549</v>
      </c>
      <c r="C2825" s="22" t="s">
        <v>1537</v>
      </c>
      <c r="D2825" s="22" t="s">
        <v>1537</v>
      </c>
      <c r="E2825" s="22" t="s">
        <v>1538</v>
      </c>
      <c r="F2825" s="22" t="s">
        <v>1537</v>
      </c>
      <c r="G2825" s="22" t="s">
        <v>1577</v>
      </c>
      <c r="H2825" s="22" t="s">
        <v>1540</v>
      </c>
      <c r="I2825" s="22" t="s">
        <v>1542</v>
      </c>
      <c r="J2825" s="22" t="s">
        <v>1543</v>
      </c>
      <c r="K2825" s="20" t="str">
        <f>IF(Tabela813[[#This Row],[C]]&lt;&gt;"",IF(Tabela813[[#This Row],[RED]]&lt;&gt;"",(Tabela813[[#This Row],[RED]] &amp; "."),"") &amp; CONCATENATE(Tabela813[[#This Row],[C]],".",Tabela813[[#This Row],[O]],".",Tabela813[[#This Row],[E]],".",Tabela813[[#This Row],[D1]],".",Tabela813[[#This Row],[D2]],".",Tabela813[[#This Row],[D3]],".",Tabela813[[#This Row],[T]],".",Tabela813[[#This Row],[D4]]),"")</f>
        <v>9.1.1.3.1.52.0.6.00</v>
      </c>
      <c r="L2825" s="23" t="s">
        <v>1758</v>
      </c>
      <c r="M2825" s="20" t="str">
        <f t="shared" si="53"/>
        <v>A</v>
      </c>
      <c r="N2825" s="20">
        <f>IF(VALUE(Tabela813[[#This Row],[RED]]) &gt; 0,1,0) + IF(VALUE(J2825)&gt;0,8,IF(VALUE(I2825)&gt;0,7,IF(VALUE(H2825)&gt;0,6,IF(VALUE(G2825)&gt;0,5,IF(VALUE(F2825)&gt;0,4,IF(VALUE(E2825)&gt;0,3,IF(VALUE(D2825)&gt;0,2,1)))))))</f>
        <v>8</v>
      </c>
      <c r="O2825" s="22" t="s">
        <v>55</v>
      </c>
      <c r="P2825" s="1" t="s">
        <v>2898</v>
      </c>
      <c r="Q2825" s="1"/>
      <c r="R2825" s="39"/>
      <c r="S2825" s="154" t="s">
        <v>158</v>
      </c>
      <c r="T2825" s="7" t="str">
        <f>Tabela813[[#This Row],[NR]]&amp;" - "&amp;Tabela813[[#This Row],[Especificação]]</f>
        <v>9.1.1.3.1.52.0.6.00 - (-) Dedução de Contribuição de Melhoria para Expansão de Rede de Iluminação Pública Rural - Juros de Mora</v>
      </c>
    </row>
    <row r="2826" spans="1:20" ht="30" x14ac:dyDescent="0.25">
      <c r="A2826" s="179"/>
      <c r="B2826" s="51" t="s">
        <v>1549</v>
      </c>
      <c r="C2826" s="22" t="s">
        <v>1537</v>
      </c>
      <c r="D2826" s="22" t="s">
        <v>1537</v>
      </c>
      <c r="E2826" s="22" t="s">
        <v>1538</v>
      </c>
      <c r="F2826" s="22" t="s">
        <v>1537</v>
      </c>
      <c r="G2826" s="22" t="s">
        <v>1577</v>
      </c>
      <c r="H2826" s="22" t="s">
        <v>1540</v>
      </c>
      <c r="I2826" s="22" t="s">
        <v>1544</v>
      </c>
      <c r="J2826" s="22" t="s">
        <v>1543</v>
      </c>
      <c r="K2826" s="20" t="str">
        <f>IF(Tabela813[[#This Row],[C]]&lt;&gt;"",IF(Tabela813[[#This Row],[RED]]&lt;&gt;"",(Tabela813[[#This Row],[RED]] &amp; "."),"") &amp; CONCATENATE(Tabela813[[#This Row],[C]],".",Tabela813[[#This Row],[O]],".",Tabela813[[#This Row],[E]],".",Tabela813[[#This Row],[D1]],".",Tabela813[[#This Row],[D2]],".",Tabela813[[#This Row],[D3]],".",Tabela813[[#This Row],[T]],".",Tabela813[[#This Row],[D4]]),"")</f>
        <v>9.1.1.3.1.52.0.7.00</v>
      </c>
      <c r="L2826" s="23" t="s">
        <v>1759</v>
      </c>
      <c r="M2826" s="20" t="str">
        <f t="shared" si="53"/>
        <v>A</v>
      </c>
      <c r="N2826" s="20">
        <f>IF(VALUE(Tabela813[[#This Row],[RED]]) &gt; 0,1,0) + IF(VALUE(J2826)&gt;0,8,IF(VALUE(I2826)&gt;0,7,IF(VALUE(H2826)&gt;0,6,IF(VALUE(G2826)&gt;0,5,IF(VALUE(F2826)&gt;0,4,IF(VALUE(E2826)&gt;0,3,IF(VALUE(D2826)&gt;0,2,1)))))))</f>
        <v>8</v>
      </c>
      <c r="O2826" s="22" t="s">
        <v>55</v>
      </c>
      <c r="P2826" s="1" t="s">
        <v>2898</v>
      </c>
      <c r="Q2826" s="1"/>
      <c r="R2826" s="39"/>
      <c r="S2826" s="154" t="s">
        <v>158</v>
      </c>
      <c r="T2826" s="7" t="str">
        <f>Tabela813[[#This Row],[NR]]&amp;" - "&amp;Tabela813[[#This Row],[Especificação]]</f>
        <v>9.1.1.3.1.52.0.7.00 - (-) Dedução de Contribuição de Melhoria para Expansão de Rede de Iluminação Pública Rural - Dívida Ativa - Multas da Dívida Ativa</v>
      </c>
    </row>
    <row r="2827" spans="1:20" ht="30" x14ac:dyDescent="0.25">
      <c r="A2827" s="179"/>
      <c r="B2827" s="51" t="s">
        <v>1549</v>
      </c>
      <c r="C2827" s="22" t="s">
        <v>1537</v>
      </c>
      <c r="D2827" s="22" t="s">
        <v>1537</v>
      </c>
      <c r="E2827" s="22" t="s">
        <v>1538</v>
      </c>
      <c r="F2827" s="22" t="s">
        <v>1537</v>
      </c>
      <c r="G2827" s="22" t="s">
        <v>1577</v>
      </c>
      <c r="H2827" s="22" t="s">
        <v>1540</v>
      </c>
      <c r="I2827" s="22" t="s">
        <v>1545</v>
      </c>
      <c r="J2827" s="22" t="s">
        <v>1543</v>
      </c>
      <c r="K2827" s="20" t="str">
        <f>IF(Tabela813[[#This Row],[C]]&lt;&gt;"",IF(Tabela813[[#This Row],[RED]]&lt;&gt;"",(Tabela813[[#This Row],[RED]] &amp; "."),"") &amp; CONCATENATE(Tabela813[[#This Row],[C]],".",Tabela813[[#This Row],[O]],".",Tabela813[[#This Row],[E]],".",Tabela813[[#This Row],[D1]],".",Tabela813[[#This Row],[D2]],".",Tabela813[[#This Row],[D3]],".",Tabela813[[#This Row],[T]],".",Tabela813[[#This Row],[D4]]),"")</f>
        <v>9.1.1.3.1.52.0.8.00</v>
      </c>
      <c r="L2827" s="23" t="s">
        <v>1760</v>
      </c>
      <c r="M2827" s="20" t="str">
        <f t="shared" si="53"/>
        <v>A</v>
      </c>
      <c r="N2827" s="20">
        <f>IF(VALUE(Tabela813[[#This Row],[RED]]) &gt; 0,1,0) + IF(VALUE(J2827)&gt;0,8,IF(VALUE(I2827)&gt;0,7,IF(VALUE(H2827)&gt;0,6,IF(VALUE(G2827)&gt;0,5,IF(VALUE(F2827)&gt;0,4,IF(VALUE(E2827)&gt;0,3,IF(VALUE(D2827)&gt;0,2,1)))))))</f>
        <v>8</v>
      </c>
      <c r="O2827" s="22" t="s">
        <v>55</v>
      </c>
      <c r="P2827" s="1" t="s">
        <v>2898</v>
      </c>
      <c r="Q2827" s="1"/>
      <c r="R2827" s="39"/>
      <c r="S2827" s="154" t="s">
        <v>158</v>
      </c>
      <c r="T2827" s="7" t="str">
        <f>Tabela813[[#This Row],[NR]]&amp;" - "&amp;Tabela813[[#This Row],[Especificação]]</f>
        <v>9.1.1.3.1.52.0.8.00 - (-) Dedução de Contribuição de Melhoria para Expansão de Rede de Iluminação Pública Rural - Juros de Mora da Dívida Ativa</v>
      </c>
    </row>
    <row r="2828" spans="1:20" ht="30" x14ac:dyDescent="0.25">
      <c r="A2828" s="179"/>
      <c r="B2828" s="51" t="s">
        <v>1549</v>
      </c>
      <c r="C2828" s="22" t="s">
        <v>1537</v>
      </c>
      <c r="D2828" s="22" t="s">
        <v>1537</v>
      </c>
      <c r="E2828" s="22" t="s">
        <v>1538</v>
      </c>
      <c r="F2828" s="22" t="s">
        <v>1537</v>
      </c>
      <c r="G2828" s="22" t="s">
        <v>1574</v>
      </c>
      <c r="H2828" s="22" t="s">
        <v>1540</v>
      </c>
      <c r="I2828" s="22" t="s">
        <v>1540</v>
      </c>
      <c r="J2828" s="22" t="s">
        <v>1543</v>
      </c>
      <c r="K2828" s="20" t="str">
        <f>IF(Tabela813[[#This Row],[C]]&lt;&gt;"",IF(Tabela813[[#This Row],[RED]]&lt;&gt;"",(Tabela813[[#This Row],[RED]] &amp; "."),"") &amp; CONCATENATE(Tabela813[[#This Row],[C]],".",Tabela813[[#This Row],[O]],".",Tabela813[[#This Row],[E]],".",Tabela813[[#This Row],[D1]],".",Tabela813[[#This Row],[D2]],".",Tabela813[[#This Row],[D3]],".",Tabela813[[#This Row],[T]],".",Tabela813[[#This Row],[D4]]),"")</f>
        <v>9.1.1.3.1.53.0.0.00</v>
      </c>
      <c r="L2828" s="23" t="s">
        <v>1761</v>
      </c>
      <c r="M2828" s="20" t="str">
        <f t="shared" si="53"/>
        <v>S</v>
      </c>
      <c r="N2828" s="20">
        <f>IF(VALUE(Tabela813[[#This Row],[RED]]) &gt; 0,1,0) + IF(VALUE(J2828)&gt;0,8,IF(VALUE(I2828)&gt;0,7,IF(VALUE(H2828)&gt;0,6,IF(VALUE(G2828)&gt;0,5,IF(VALUE(F2828)&gt;0,4,IF(VALUE(E2828)&gt;0,3,IF(VALUE(D2828)&gt;0,2,1)))))))</f>
        <v>6</v>
      </c>
      <c r="O2828" s="22" t="s">
        <v>55</v>
      </c>
      <c r="P2828" s="1" t="s">
        <v>4281</v>
      </c>
      <c r="Q2828" s="1"/>
      <c r="R2828" s="39"/>
      <c r="S2828" s="154" t="s">
        <v>158</v>
      </c>
      <c r="T2828" s="7" t="str">
        <f>Tabela813[[#This Row],[NR]]&amp;" - "&amp;Tabela813[[#This Row],[Especificação]]</f>
        <v>9.1.1.3.1.53.0.0.00 - (-) Dedução de Contribuição de Melhoria para Pavimentação e Obras Complementares</v>
      </c>
    </row>
    <row r="2829" spans="1:20" ht="30" x14ac:dyDescent="0.25">
      <c r="A2829" s="179"/>
      <c r="B2829" s="51" t="s">
        <v>1549</v>
      </c>
      <c r="C2829" s="22" t="s">
        <v>1537</v>
      </c>
      <c r="D2829" s="22" t="s">
        <v>1537</v>
      </c>
      <c r="E2829" s="22" t="s">
        <v>1538</v>
      </c>
      <c r="F2829" s="22" t="s">
        <v>1537</v>
      </c>
      <c r="G2829" s="22" t="s">
        <v>1574</v>
      </c>
      <c r="H2829" s="22" t="s">
        <v>1540</v>
      </c>
      <c r="I2829" s="22" t="s">
        <v>1537</v>
      </c>
      <c r="J2829" s="22" t="s">
        <v>1543</v>
      </c>
      <c r="K2829" s="20" t="str">
        <f>IF(Tabela813[[#This Row],[C]]&lt;&gt;"",IF(Tabela813[[#This Row],[RED]]&lt;&gt;"",(Tabela813[[#This Row],[RED]] &amp; "."),"") &amp; CONCATENATE(Tabela813[[#This Row],[C]],".",Tabela813[[#This Row],[O]],".",Tabela813[[#This Row],[E]],".",Tabela813[[#This Row],[D1]],".",Tabela813[[#This Row],[D2]],".",Tabela813[[#This Row],[D3]],".",Tabela813[[#This Row],[T]],".",Tabela813[[#This Row],[D4]]),"")</f>
        <v>9.1.1.3.1.53.0.1.00</v>
      </c>
      <c r="L2829" s="23" t="s">
        <v>1762</v>
      </c>
      <c r="M2829" s="20" t="str">
        <f t="shared" si="53"/>
        <v>A</v>
      </c>
      <c r="N2829" s="20">
        <f>IF(VALUE(Tabela813[[#This Row],[RED]]) &gt; 0,1,0) + IF(VALUE(J2829)&gt;0,8,IF(VALUE(I2829)&gt;0,7,IF(VALUE(H2829)&gt;0,6,IF(VALUE(G2829)&gt;0,5,IF(VALUE(F2829)&gt;0,4,IF(VALUE(E2829)&gt;0,3,IF(VALUE(D2829)&gt;0,2,1)))))))</f>
        <v>8</v>
      </c>
      <c r="O2829" s="22" t="s">
        <v>55</v>
      </c>
      <c r="P2829" s="1" t="s">
        <v>2899</v>
      </c>
      <c r="Q2829" s="1"/>
      <c r="R2829" s="39"/>
      <c r="S2829" s="154" t="s">
        <v>158</v>
      </c>
      <c r="T2829" s="7" t="str">
        <f>Tabela813[[#This Row],[NR]]&amp;" - "&amp;Tabela813[[#This Row],[Especificação]]</f>
        <v>9.1.1.3.1.53.0.1.00 - (-) Dedução de Contribuição de Melhoria para Pavimentação e Obras Complementares - Principal</v>
      </c>
    </row>
    <row r="2830" spans="1:20" ht="30" x14ac:dyDescent="0.25">
      <c r="A2830" s="179"/>
      <c r="B2830" s="51" t="s">
        <v>1549</v>
      </c>
      <c r="C2830" s="22" t="s">
        <v>1537</v>
      </c>
      <c r="D2830" s="22" t="s">
        <v>1537</v>
      </c>
      <c r="E2830" s="22" t="s">
        <v>1538</v>
      </c>
      <c r="F2830" s="22" t="s">
        <v>1537</v>
      </c>
      <c r="G2830" s="22" t="s">
        <v>1574</v>
      </c>
      <c r="H2830" s="22" t="s">
        <v>1540</v>
      </c>
      <c r="I2830" s="22" t="s">
        <v>1546</v>
      </c>
      <c r="J2830" s="22" t="s">
        <v>1543</v>
      </c>
      <c r="K2830" s="20" t="str">
        <f>IF(Tabela813[[#This Row],[C]]&lt;&gt;"",IF(Tabela813[[#This Row],[RED]]&lt;&gt;"",(Tabela813[[#This Row],[RED]] &amp; "."),"") &amp; CONCATENATE(Tabela813[[#This Row],[C]],".",Tabela813[[#This Row],[O]],".",Tabela813[[#This Row],[E]],".",Tabela813[[#This Row],[D1]],".",Tabela813[[#This Row],[D2]],".",Tabela813[[#This Row],[D3]],".",Tabela813[[#This Row],[T]],".",Tabela813[[#This Row],[D4]]),"")</f>
        <v>9.1.1.3.1.53.0.2.00</v>
      </c>
      <c r="L2830" s="23" t="s">
        <v>1763</v>
      </c>
      <c r="M2830" s="20" t="str">
        <f t="shared" si="53"/>
        <v>A</v>
      </c>
      <c r="N2830" s="20">
        <f>IF(VALUE(Tabela813[[#This Row],[RED]]) &gt; 0,1,0) + IF(VALUE(J2830)&gt;0,8,IF(VALUE(I2830)&gt;0,7,IF(VALUE(H2830)&gt;0,6,IF(VALUE(G2830)&gt;0,5,IF(VALUE(F2830)&gt;0,4,IF(VALUE(E2830)&gt;0,3,IF(VALUE(D2830)&gt;0,2,1)))))))</f>
        <v>8</v>
      </c>
      <c r="O2830" s="22" t="s">
        <v>55</v>
      </c>
      <c r="P2830" s="1" t="s">
        <v>2899</v>
      </c>
      <c r="Q2830" s="1"/>
      <c r="R2830" s="39"/>
      <c r="S2830" s="154" t="s">
        <v>158</v>
      </c>
      <c r="T2830" s="7" t="str">
        <f>Tabela813[[#This Row],[NR]]&amp;" - "&amp;Tabela813[[#This Row],[Especificação]]</f>
        <v>9.1.1.3.1.53.0.2.00 - (-) Dedução de Contribuição de Melhoria para Pavimentação e Obras Complementares - Multas e Juros de Mora</v>
      </c>
    </row>
    <row r="2831" spans="1:20" ht="30" x14ac:dyDescent="0.25">
      <c r="A2831" s="179"/>
      <c r="B2831" s="51" t="s">
        <v>1549</v>
      </c>
      <c r="C2831" s="22" t="s">
        <v>1537</v>
      </c>
      <c r="D2831" s="22" t="s">
        <v>1537</v>
      </c>
      <c r="E2831" s="22" t="s">
        <v>1538</v>
      </c>
      <c r="F2831" s="22" t="s">
        <v>1537</v>
      </c>
      <c r="G2831" s="22" t="s">
        <v>1574</v>
      </c>
      <c r="H2831" s="22" t="s">
        <v>1540</v>
      </c>
      <c r="I2831" s="22" t="s">
        <v>1538</v>
      </c>
      <c r="J2831" s="22" t="s">
        <v>1543</v>
      </c>
      <c r="K2831" s="20" t="str">
        <f>IF(Tabela813[[#This Row],[C]]&lt;&gt;"",IF(Tabela813[[#This Row],[RED]]&lt;&gt;"",(Tabela813[[#This Row],[RED]] &amp; "."),"") &amp; CONCATENATE(Tabela813[[#This Row],[C]],".",Tabela813[[#This Row],[O]],".",Tabela813[[#This Row],[E]],".",Tabela813[[#This Row],[D1]],".",Tabela813[[#This Row],[D2]],".",Tabela813[[#This Row],[D3]],".",Tabela813[[#This Row],[T]],".",Tabela813[[#This Row],[D4]]),"")</f>
        <v>9.1.1.3.1.53.0.3.00</v>
      </c>
      <c r="L2831" s="23" t="s">
        <v>1764</v>
      </c>
      <c r="M2831" s="20" t="str">
        <f t="shared" si="53"/>
        <v>A</v>
      </c>
      <c r="N2831" s="20">
        <f>IF(VALUE(Tabela813[[#This Row],[RED]]) &gt; 0,1,0) + IF(VALUE(J2831)&gt;0,8,IF(VALUE(I2831)&gt;0,7,IF(VALUE(H2831)&gt;0,6,IF(VALUE(G2831)&gt;0,5,IF(VALUE(F2831)&gt;0,4,IF(VALUE(E2831)&gt;0,3,IF(VALUE(D2831)&gt;0,2,1)))))))</f>
        <v>8</v>
      </c>
      <c r="O2831" s="22" t="s">
        <v>55</v>
      </c>
      <c r="P2831" s="1" t="s">
        <v>2899</v>
      </c>
      <c r="Q2831" s="1"/>
      <c r="R2831" s="39"/>
      <c r="S2831" s="154" t="s">
        <v>158</v>
      </c>
      <c r="T2831" s="7" t="str">
        <f>Tabela813[[#This Row],[NR]]&amp;" - "&amp;Tabela813[[#This Row],[Especificação]]</f>
        <v>9.1.1.3.1.53.0.3.00 - (-) Dedução de Contribuição de Melhoria para Pavimentação e Obras Complementares - Dívida Ativa</v>
      </c>
    </row>
    <row r="2832" spans="1:20" ht="30" x14ac:dyDescent="0.25">
      <c r="A2832" s="179"/>
      <c r="B2832" s="51" t="s">
        <v>1549</v>
      </c>
      <c r="C2832" s="22" t="s">
        <v>1537</v>
      </c>
      <c r="D2832" s="22" t="s">
        <v>1537</v>
      </c>
      <c r="E2832" s="22" t="s">
        <v>1538</v>
      </c>
      <c r="F2832" s="22" t="s">
        <v>1537</v>
      </c>
      <c r="G2832" s="22" t="s">
        <v>1574</v>
      </c>
      <c r="H2832" s="22" t="s">
        <v>1540</v>
      </c>
      <c r="I2832" s="22" t="s">
        <v>1547</v>
      </c>
      <c r="J2832" s="22" t="s">
        <v>1543</v>
      </c>
      <c r="K2832" s="20" t="str">
        <f>IF(Tabela813[[#This Row],[C]]&lt;&gt;"",IF(Tabela813[[#This Row],[RED]]&lt;&gt;"",(Tabela813[[#This Row],[RED]] &amp; "."),"") &amp; CONCATENATE(Tabela813[[#This Row],[C]],".",Tabela813[[#This Row],[O]],".",Tabela813[[#This Row],[E]],".",Tabela813[[#This Row],[D1]],".",Tabela813[[#This Row],[D2]],".",Tabela813[[#This Row],[D3]],".",Tabela813[[#This Row],[T]],".",Tabela813[[#This Row],[D4]]),"")</f>
        <v>9.1.1.3.1.53.0.4.00</v>
      </c>
      <c r="L2832" s="23" t="s">
        <v>1765</v>
      </c>
      <c r="M2832" s="20" t="str">
        <f t="shared" si="53"/>
        <v>A</v>
      </c>
      <c r="N2832" s="20">
        <f>IF(VALUE(Tabela813[[#This Row],[RED]]) &gt; 0,1,0) + IF(VALUE(J2832)&gt;0,8,IF(VALUE(I2832)&gt;0,7,IF(VALUE(H2832)&gt;0,6,IF(VALUE(G2832)&gt;0,5,IF(VALUE(F2832)&gt;0,4,IF(VALUE(E2832)&gt;0,3,IF(VALUE(D2832)&gt;0,2,1)))))))</f>
        <v>8</v>
      </c>
      <c r="O2832" s="22" t="s">
        <v>55</v>
      </c>
      <c r="P2832" s="1" t="s">
        <v>2899</v>
      </c>
      <c r="Q2832" s="1"/>
      <c r="R2832" s="39"/>
      <c r="S2832" s="154" t="s">
        <v>158</v>
      </c>
      <c r="T2832" s="7" t="str">
        <f>Tabela813[[#This Row],[NR]]&amp;" - "&amp;Tabela813[[#This Row],[Especificação]]</f>
        <v>9.1.1.3.1.53.0.4.00 - (-) Dedução de Contribuição de Melhoria para Pavimentação e Obras Complementares - Dívida Ativa - Multas e Juros de Mora da Dívida Ativa</v>
      </c>
    </row>
    <row r="2833" spans="1:20" ht="30" x14ac:dyDescent="0.25">
      <c r="A2833" s="179"/>
      <c r="B2833" s="51" t="s">
        <v>1549</v>
      </c>
      <c r="C2833" s="22" t="s">
        <v>1537</v>
      </c>
      <c r="D2833" s="22" t="s">
        <v>1537</v>
      </c>
      <c r="E2833" s="22" t="s">
        <v>1538</v>
      </c>
      <c r="F2833" s="22" t="s">
        <v>1537</v>
      </c>
      <c r="G2833" s="22" t="s">
        <v>1574</v>
      </c>
      <c r="H2833" s="22" t="s">
        <v>1540</v>
      </c>
      <c r="I2833" s="22" t="s">
        <v>1548</v>
      </c>
      <c r="J2833" s="22" t="s">
        <v>1543</v>
      </c>
      <c r="K2833" s="20" t="str">
        <f>IF(Tabela813[[#This Row],[C]]&lt;&gt;"",IF(Tabela813[[#This Row],[RED]]&lt;&gt;"",(Tabela813[[#This Row],[RED]] &amp; "."),"") &amp; CONCATENATE(Tabela813[[#This Row],[C]],".",Tabela813[[#This Row],[O]],".",Tabela813[[#This Row],[E]],".",Tabela813[[#This Row],[D1]],".",Tabela813[[#This Row],[D2]],".",Tabela813[[#This Row],[D3]],".",Tabela813[[#This Row],[T]],".",Tabela813[[#This Row],[D4]]),"")</f>
        <v>9.1.1.3.1.53.0.5.00</v>
      </c>
      <c r="L2833" s="23" t="s">
        <v>1766</v>
      </c>
      <c r="M2833" s="20" t="str">
        <f t="shared" si="53"/>
        <v>A</v>
      </c>
      <c r="N2833" s="20">
        <f>IF(VALUE(Tabela813[[#This Row],[RED]]) &gt; 0,1,0) + IF(VALUE(J2833)&gt;0,8,IF(VALUE(I2833)&gt;0,7,IF(VALUE(H2833)&gt;0,6,IF(VALUE(G2833)&gt;0,5,IF(VALUE(F2833)&gt;0,4,IF(VALUE(E2833)&gt;0,3,IF(VALUE(D2833)&gt;0,2,1)))))))</f>
        <v>8</v>
      </c>
      <c r="O2833" s="22" t="s">
        <v>55</v>
      </c>
      <c r="P2833" s="1" t="s">
        <v>2899</v>
      </c>
      <c r="Q2833" s="1"/>
      <c r="R2833" s="39"/>
      <c r="S2833" s="154" t="s">
        <v>158</v>
      </c>
      <c r="T2833" s="7" t="str">
        <f>Tabela813[[#This Row],[NR]]&amp;" - "&amp;Tabela813[[#This Row],[Especificação]]</f>
        <v>9.1.1.3.1.53.0.5.00 - (-) Dedução de Contribuição de Melhoria para Pavimentação e Obras Complementares - Multas</v>
      </c>
    </row>
    <row r="2834" spans="1:20" ht="30" x14ac:dyDescent="0.25">
      <c r="A2834" s="179"/>
      <c r="B2834" s="51" t="s">
        <v>1549</v>
      </c>
      <c r="C2834" s="22" t="s">
        <v>1537</v>
      </c>
      <c r="D2834" s="22" t="s">
        <v>1537</v>
      </c>
      <c r="E2834" s="22" t="s">
        <v>1538</v>
      </c>
      <c r="F2834" s="22" t="s">
        <v>1537</v>
      </c>
      <c r="G2834" s="22" t="s">
        <v>1574</v>
      </c>
      <c r="H2834" s="22" t="s">
        <v>1540</v>
      </c>
      <c r="I2834" s="22" t="s">
        <v>1542</v>
      </c>
      <c r="J2834" s="22" t="s">
        <v>1543</v>
      </c>
      <c r="K2834" s="20" t="str">
        <f>IF(Tabela813[[#This Row],[C]]&lt;&gt;"",IF(Tabela813[[#This Row],[RED]]&lt;&gt;"",(Tabela813[[#This Row],[RED]] &amp; "."),"") &amp; CONCATENATE(Tabela813[[#This Row],[C]],".",Tabela813[[#This Row],[O]],".",Tabela813[[#This Row],[E]],".",Tabela813[[#This Row],[D1]],".",Tabela813[[#This Row],[D2]],".",Tabela813[[#This Row],[D3]],".",Tabela813[[#This Row],[T]],".",Tabela813[[#This Row],[D4]]),"")</f>
        <v>9.1.1.3.1.53.0.6.00</v>
      </c>
      <c r="L2834" s="23" t="s">
        <v>1767</v>
      </c>
      <c r="M2834" s="20" t="str">
        <f t="shared" ref="M2834:M2897" si="55">IF(N2834 &lt; N2835,"S","A")</f>
        <v>A</v>
      </c>
      <c r="N2834" s="20">
        <f>IF(VALUE(Tabela813[[#This Row],[RED]]) &gt; 0,1,0) + IF(VALUE(J2834)&gt;0,8,IF(VALUE(I2834)&gt;0,7,IF(VALUE(H2834)&gt;0,6,IF(VALUE(G2834)&gt;0,5,IF(VALUE(F2834)&gt;0,4,IF(VALUE(E2834)&gt;0,3,IF(VALUE(D2834)&gt;0,2,1)))))))</f>
        <v>8</v>
      </c>
      <c r="O2834" s="22" t="s">
        <v>55</v>
      </c>
      <c r="P2834" s="1" t="s">
        <v>2899</v>
      </c>
      <c r="Q2834" s="1"/>
      <c r="R2834" s="39"/>
      <c r="S2834" s="154" t="s">
        <v>158</v>
      </c>
      <c r="T2834" s="7" t="str">
        <f>Tabela813[[#This Row],[NR]]&amp;" - "&amp;Tabela813[[#This Row],[Especificação]]</f>
        <v>9.1.1.3.1.53.0.6.00 - (-) Dedução de Contribuição de Melhoria para Pavimentação e Obras Complementares - Juros de Mora</v>
      </c>
    </row>
    <row r="2835" spans="1:20" ht="30" x14ac:dyDescent="0.25">
      <c r="A2835" s="179"/>
      <c r="B2835" s="51" t="s">
        <v>1549</v>
      </c>
      <c r="C2835" s="22" t="s">
        <v>1537</v>
      </c>
      <c r="D2835" s="22" t="s">
        <v>1537</v>
      </c>
      <c r="E2835" s="22" t="s">
        <v>1538</v>
      </c>
      <c r="F2835" s="22" t="s">
        <v>1537</v>
      </c>
      <c r="G2835" s="22" t="s">
        <v>1574</v>
      </c>
      <c r="H2835" s="22" t="s">
        <v>1540</v>
      </c>
      <c r="I2835" s="22" t="s">
        <v>1544</v>
      </c>
      <c r="J2835" s="22" t="s">
        <v>1543</v>
      </c>
      <c r="K2835" s="20" t="str">
        <f>IF(Tabela813[[#This Row],[C]]&lt;&gt;"",IF(Tabela813[[#This Row],[RED]]&lt;&gt;"",(Tabela813[[#This Row],[RED]] &amp; "."),"") &amp; CONCATENATE(Tabela813[[#This Row],[C]],".",Tabela813[[#This Row],[O]],".",Tabela813[[#This Row],[E]],".",Tabela813[[#This Row],[D1]],".",Tabela813[[#This Row],[D2]],".",Tabela813[[#This Row],[D3]],".",Tabela813[[#This Row],[T]],".",Tabela813[[#This Row],[D4]]),"")</f>
        <v>9.1.1.3.1.53.0.7.00</v>
      </c>
      <c r="L2835" s="23" t="s">
        <v>1768</v>
      </c>
      <c r="M2835" s="20" t="str">
        <f t="shared" si="55"/>
        <v>A</v>
      </c>
      <c r="N2835" s="20">
        <f>IF(VALUE(Tabela813[[#This Row],[RED]]) &gt; 0,1,0) + IF(VALUE(J2835)&gt;0,8,IF(VALUE(I2835)&gt;0,7,IF(VALUE(H2835)&gt;0,6,IF(VALUE(G2835)&gt;0,5,IF(VALUE(F2835)&gt;0,4,IF(VALUE(E2835)&gt;0,3,IF(VALUE(D2835)&gt;0,2,1)))))))</f>
        <v>8</v>
      </c>
      <c r="O2835" s="22" t="s">
        <v>55</v>
      </c>
      <c r="P2835" s="1" t="s">
        <v>2899</v>
      </c>
      <c r="Q2835" s="1"/>
      <c r="R2835" s="39"/>
      <c r="S2835" s="154" t="s">
        <v>158</v>
      </c>
      <c r="T2835" s="7" t="str">
        <f>Tabela813[[#This Row],[NR]]&amp;" - "&amp;Tabela813[[#This Row],[Especificação]]</f>
        <v>9.1.1.3.1.53.0.7.00 - (-) Dedução de Contribuição de Melhoria para Pavimentação e Obras Complementares - Dívida Ativa - Multas da Dívida Ativa</v>
      </c>
    </row>
    <row r="2836" spans="1:20" ht="30" x14ac:dyDescent="0.25">
      <c r="A2836" s="179"/>
      <c r="B2836" s="51" t="s">
        <v>1549</v>
      </c>
      <c r="C2836" s="22" t="s">
        <v>1537</v>
      </c>
      <c r="D2836" s="22" t="s">
        <v>1537</v>
      </c>
      <c r="E2836" s="22" t="s">
        <v>1538</v>
      </c>
      <c r="F2836" s="22" t="s">
        <v>1537</v>
      </c>
      <c r="G2836" s="22" t="s">
        <v>1574</v>
      </c>
      <c r="H2836" s="22" t="s">
        <v>1540</v>
      </c>
      <c r="I2836" s="22" t="s">
        <v>1545</v>
      </c>
      <c r="J2836" s="22" t="s">
        <v>1543</v>
      </c>
      <c r="K2836" s="20" t="str">
        <f>IF(Tabela813[[#This Row],[C]]&lt;&gt;"",IF(Tabela813[[#This Row],[RED]]&lt;&gt;"",(Tabela813[[#This Row],[RED]] &amp; "."),"") &amp; CONCATENATE(Tabela813[[#This Row],[C]],".",Tabela813[[#This Row],[O]],".",Tabela813[[#This Row],[E]],".",Tabela813[[#This Row],[D1]],".",Tabela813[[#This Row],[D2]],".",Tabela813[[#This Row],[D3]],".",Tabela813[[#This Row],[T]],".",Tabela813[[#This Row],[D4]]),"")</f>
        <v>9.1.1.3.1.53.0.8.00</v>
      </c>
      <c r="L2836" s="23" t="s">
        <v>1769</v>
      </c>
      <c r="M2836" s="20" t="str">
        <f t="shared" si="55"/>
        <v>A</v>
      </c>
      <c r="N2836" s="20">
        <f>IF(VALUE(Tabela813[[#This Row],[RED]]) &gt; 0,1,0) + IF(VALUE(J2836)&gt;0,8,IF(VALUE(I2836)&gt;0,7,IF(VALUE(H2836)&gt;0,6,IF(VALUE(G2836)&gt;0,5,IF(VALUE(F2836)&gt;0,4,IF(VALUE(E2836)&gt;0,3,IF(VALUE(D2836)&gt;0,2,1)))))))</f>
        <v>8</v>
      </c>
      <c r="O2836" s="22" t="s">
        <v>55</v>
      </c>
      <c r="P2836" s="1" t="s">
        <v>2899</v>
      </c>
      <c r="Q2836" s="1"/>
      <c r="R2836" s="39"/>
      <c r="S2836" s="154" t="s">
        <v>158</v>
      </c>
      <c r="T2836" s="7" t="str">
        <f>Tabela813[[#This Row],[NR]]&amp;" - "&amp;Tabela813[[#This Row],[Especificação]]</f>
        <v>9.1.1.3.1.53.0.8.00 - (-) Dedução de Contribuição de Melhoria para Pavimentação e Obras Complementares - Juros de Mora da Dívida Ativa</v>
      </c>
    </row>
    <row r="2837" spans="1:20" x14ac:dyDescent="0.25">
      <c r="A2837" s="179"/>
      <c r="B2837" s="51" t="s">
        <v>1549</v>
      </c>
      <c r="C2837" s="22" t="s">
        <v>1537</v>
      </c>
      <c r="D2837" s="22" t="s">
        <v>1537</v>
      </c>
      <c r="E2837" s="22" t="s">
        <v>1538</v>
      </c>
      <c r="F2837" s="22" t="s">
        <v>1537</v>
      </c>
      <c r="G2837" s="22" t="s">
        <v>1553</v>
      </c>
      <c r="H2837" s="22" t="s">
        <v>1540</v>
      </c>
      <c r="I2837" s="22" t="s">
        <v>1540</v>
      </c>
      <c r="J2837" s="22" t="s">
        <v>1543</v>
      </c>
      <c r="K2837" s="20" t="str">
        <f>IF(Tabela813[[#This Row],[C]]&lt;&gt;"",IF(Tabela813[[#This Row],[RED]]&lt;&gt;"",(Tabela813[[#This Row],[RED]] &amp; "."),"") &amp; CONCATENATE(Tabela813[[#This Row],[C]],".",Tabela813[[#This Row],[O]],".",Tabela813[[#This Row],[E]],".",Tabela813[[#This Row],[D1]],".",Tabela813[[#This Row],[D2]],".",Tabela813[[#This Row],[D3]],".",Tabela813[[#This Row],[T]],".",Tabela813[[#This Row],[D4]]),"")</f>
        <v>9.1.1.3.1.99.0.0.00</v>
      </c>
      <c r="L2837" s="23" t="s">
        <v>1770</v>
      </c>
      <c r="M2837" s="20" t="str">
        <f t="shared" si="55"/>
        <v>S</v>
      </c>
      <c r="N2837" s="20">
        <f>IF(VALUE(Tabela813[[#This Row],[RED]]) &gt; 0,1,0) + IF(VALUE(J2837)&gt;0,8,IF(VALUE(I2837)&gt;0,7,IF(VALUE(H2837)&gt;0,6,IF(VALUE(G2837)&gt;0,5,IF(VALUE(F2837)&gt;0,4,IF(VALUE(E2837)&gt;0,3,IF(VALUE(D2837)&gt;0,2,1)))))))</f>
        <v>6</v>
      </c>
      <c r="O2837" s="22" t="s">
        <v>51</v>
      </c>
      <c r="P2837" s="1" t="s">
        <v>4282</v>
      </c>
      <c r="Q2837" s="1"/>
      <c r="R2837" s="39"/>
      <c r="S2837" s="154" t="s">
        <v>158</v>
      </c>
      <c r="T2837" s="7" t="str">
        <f>Tabela813[[#This Row],[NR]]&amp;" - "&amp;Tabela813[[#This Row],[Especificação]]</f>
        <v>9.1.1.3.1.99.0.0.00 - (-) Dedução de Outras Contribuições de Melhoria</v>
      </c>
    </row>
    <row r="2838" spans="1:20" x14ac:dyDescent="0.25">
      <c r="A2838" s="179"/>
      <c r="B2838" s="51" t="s">
        <v>1549</v>
      </c>
      <c r="C2838" s="22" t="s">
        <v>1537</v>
      </c>
      <c r="D2838" s="22" t="s">
        <v>1537</v>
      </c>
      <c r="E2838" s="22" t="s">
        <v>1538</v>
      </c>
      <c r="F2838" s="22" t="s">
        <v>1537</v>
      </c>
      <c r="G2838" s="22" t="s">
        <v>1553</v>
      </c>
      <c r="H2838" s="22" t="s">
        <v>1540</v>
      </c>
      <c r="I2838" s="22" t="s">
        <v>1537</v>
      </c>
      <c r="J2838" s="22" t="s">
        <v>1543</v>
      </c>
      <c r="K2838" s="20" t="str">
        <f>IF(Tabela813[[#This Row],[C]]&lt;&gt;"",IF(Tabela813[[#This Row],[RED]]&lt;&gt;"",(Tabela813[[#This Row],[RED]] &amp; "."),"") &amp; CONCATENATE(Tabela813[[#This Row],[C]],".",Tabela813[[#This Row],[O]],".",Tabela813[[#This Row],[E]],".",Tabela813[[#This Row],[D1]],".",Tabela813[[#This Row],[D2]],".",Tabela813[[#This Row],[D3]],".",Tabela813[[#This Row],[T]],".",Tabela813[[#This Row],[D4]]),"")</f>
        <v>9.1.1.3.1.99.0.1.00</v>
      </c>
      <c r="L2838" s="23" t="s">
        <v>1771</v>
      </c>
      <c r="M2838" s="20" t="str">
        <f t="shared" si="55"/>
        <v>A</v>
      </c>
      <c r="N2838" s="20">
        <f>IF(VALUE(Tabela813[[#This Row],[RED]]) &gt; 0,1,0) + IF(VALUE(J2838)&gt;0,8,IF(VALUE(I2838)&gt;0,7,IF(VALUE(H2838)&gt;0,6,IF(VALUE(G2838)&gt;0,5,IF(VALUE(F2838)&gt;0,4,IF(VALUE(E2838)&gt;0,3,IF(VALUE(D2838)&gt;0,2,1)))))))</f>
        <v>8</v>
      </c>
      <c r="O2838" s="22" t="s">
        <v>51</v>
      </c>
      <c r="P2838" s="1" t="s">
        <v>4117</v>
      </c>
      <c r="Q2838" s="1"/>
      <c r="R2838" s="39"/>
      <c r="S2838" s="154" t="s">
        <v>158</v>
      </c>
      <c r="T2838" s="7" t="str">
        <f>Tabela813[[#This Row],[NR]]&amp;" - "&amp;Tabela813[[#This Row],[Especificação]]</f>
        <v>9.1.1.3.1.99.0.1.00 - (-) Dedução de Outras Contribuições de Melhoria - Principal</v>
      </c>
    </row>
    <row r="2839" spans="1:20" x14ac:dyDescent="0.25">
      <c r="A2839" s="179"/>
      <c r="B2839" s="51" t="s">
        <v>1549</v>
      </c>
      <c r="C2839" s="22" t="s">
        <v>1537</v>
      </c>
      <c r="D2839" s="22" t="s">
        <v>1537</v>
      </c>
      <c r="E2839" s="22" t="s">
        <v>1538</v>
      </c>
      <c r="F2839" s="22" t="s">
        <v>1537</v>
      </c>
      <c r="G2839" s="22" t="s">
        <v>1553</v>
      </c>
      <c r="H2839" s="22" t="s">
        <v>1540</v>
      </c>
      <c r="I2839" s="22" t="s">
        <v>1546</v>
      </c>
      <c r="J2839" s="22" t="s">
        <v>1543</v>
      </c>
      <c r="K2839" s="20" t="str">
        <f>IF(Tabela813[[#This Row],[C]]&lt;&gt;"",IF(Tabela813[[#This Row],[RED]]&lt;&gt;"",(Tabela813[[#This Row],[RED]] &amp; "."),"") &amp; CONCATENATE(Tabela813[[#This Row],[C]],".",Tabela813[[#This Row],[O]],".",Tabela813[[#This Row],[E]],".",Tabela813[[#This Row],[D1]],".",Tabela813[[#This Row],[D2]],".",Tabela813[[#This Row],[D3]],".",Tabela813[[#This Row],[T]],".",Tabela813[[#This Row],[D4]]),"")</f>
        <v>9.1.1.3.1.99.0.2.00</v>
      </c>
      <c r="L2839" s="23" t="s">
        <v>1772</v>
      </c>
      <c r="M2839" s="20" t="str">
        <f t="shared" si="55"/>
        <v>A</v>
      </c>
      <c r="N2839" s="20">
        <f>IF(VALUE(Tabela813[[#This Row],[RED]]) &gt; 0,1,0) + IF(VALUE(J2839)&gt;0,8,IF(VALUE(I2839)&gt;0,7,IF(VALUE(H2839)&gt;0,6,IF(VALUE(G2839)&gt;0,5,IF(VALUE(F2839)&gt;0,4,IF(VALUE(E2839)&gt;0,3,IF(VALUE(D2839)&gt;0,2,1)))))))</f>
        <v>8</v>
      </c>
      <c r="O2839" s="22" t="s">
        <v>51</v>
      </c>
      <c r="P2839" s="1" t="s">
        <v>4117</v>
      </c>
      <c r="Q2839" s="1"/>
      <c r="R2839" s="39"/>
      <c r="S2839" s="154" t="s">
        <v>158</v>
      </c>
      <c r="T2839" s="7" t="str">
        <f>Tabela813[[#This Row],[NR]]&amp;" - "&amp;Tabela813[[#This Row],[Especificação]]</f>
        <v>9.1.1.3.1.99.0.2.00 - (-) Dedução de Outras Contribuições de Melhoria - Multas e Juros de Mora</v>
      </c>
    </row>
    <row r="2840" spans="1:20" x14ac:dyDescent="0.25">
      <c r="A2840" s="179"/>
      <c r="B2840" s="51" t="s">
        <v>1549</v>
      </c>
      <c r="C2840" s="22" t="s">
        <v>1537</v>
      </c>
      <c r="D2840" s="22" t="s">
        <v>1537</v>
      </c>
      <c r="E2840" s="22" t="s">
        <v>1538</v>
      </c>
      <c r="F2840" s="22" t="s">
        <v>1537</v>
      </c>
      <c r="G2840" s="22" t="s">
        <v>1553</v>
      </c>
      <c r="H2840" s="22" t="s">
        <v>1540</v>
      </c>
      <c r="I2840" s="22" t="s">
        <v>1538</v>
      </c>
      <c r="J2840" s="22" t="s">
        <v>1543</v>
      </c>
      <c r="K2840" s="20" t="str">
        <f>IF(Tabela813[[#This Row],[C]]&lt;&gt;"",IF(Tabela813[[#This Row],[RED]]&lt;&gt;"",(Tabela813[[#This Row],[RED]] &amp; "."),"") &amp; CONCATENATE(Tabela813[[#This Row],[C]],".",Tabela813[[#This Row],[O]],".",Tabela813[[#This Row],[E]],".",Tabela813[[#This Row],[D1]],".",Tabela813[[#This Row],[D2]],".",Tabela813[[#This Row],[D3]],".",Tabela813[[#This Row],[T]],".",Tabela813[[#This Row],[D4]]),"")</f>
        <v>9.1.1.3.1.99.0.3.00</v>
      </c>
      <c r="L2840" s="23" t="s">
        <v>1773</v>
      </c>
      <c r="M2840" s="20" t="str">
        <f t="shared" si="55"/>
        <v>A</v>
      </c>
      <c r="N2840" s="20">
        <f>IF(VALUE(Tabela813[[#This Row],[RED]]) &gt; 0,1,0) + IF(VALUE(J2840)&gt;0,8,IF(VALUE(I2840)&gt;0,7,IF(VALUE(H2840)&gt;0,6,IF(VALUE(G2840)&gt;0,5,IF(VALUE(F2840)&gt;0,4,IF(VALUE(E2840)&gt;0,3,IF(VALUE(D2840)&gt;0,2,1)))))))</f>
        <v>8</v>
      </c>
      <c r="O2840" s="22" t="s">
        <v>51</v>
      </c>
      <c r="P2840" s="1" t="s">
        <v>4117</v>
      </c>
      <c r="Q2840" s="1"/>
      <c r="R2840" s="39"/>
      <c r="S2840" s="154" t="s">
        <v>158</v>
      </c>
      <c r="T2840" s="7" t="str">
        <f>Tabela813[[#This Row],[NR]]&amp;" - "&amp;Tabela813[[#This Row],[Especificação]]</f>
        <v>9.1.1.3.1.99.0.3.00 - (-) Dedução de Outras Contribuições de Melhoria - Dívida Ativa</v>
      </c>
    </row>
    <row r="2841" spans="1:20" ht="30" x14ac:dyDescent="0.25">
      <c r="A2841" s="179"/>
      <c r="B2841" s="51" t="s">
        <v>1549</v>
      </c>
      <c r="C2841" s="22" t="s">
        <v>1537</v>
      </c>
      <c r="D2841" s="22" t="s">
        <v>1537</v>
      </c>
      <c r="E2841" s="22" t="s">
        <v>1538</v>
      </c>
      <c r="F2841" s="22" t="s">
        <v>1537</v>
      </c>
      <c r="G2841" s="22" t="s">
        <v>1553</v>
      </c>
      <c r="H2841" s="22" t="s">
        <v>1540</v>
      </c>
      <c r="I2841" s="22" t="s">
        <v>1547</v>
      </c>
      <c r="J2841" s="22" t="s">
        <v>1543</v>
      </c>
      <c r="K2841" s="20" t="str">
        <f>IF(Tabela813[[#This Row],[C]]&lt;&gt;"",IF(Tabela813[[#This Row],[RED]]&lt;&gt;"",(Tabela813[[#This Row],[RED]] &amp; "."),"") &amp; CONCATENATE(Tabela813[[#This Row],[C]],".",Tabela813[[#This Row],[O]],".",Tabela813[[#This Row],[E]],".",Tabela813[[#This Row],[D1]],".",Tabela813[[#This Row],[D2]],".",Tabela813[[#This Row],[D3]],".",Tabela813[[#This Row],[T]],".",Tabela813[[#This Row],[D4]]),"")</f>
        <v>9.1.1.3.1.99.0.4.00</v>
      </c>
      <c r="L2841" s="23" t="s">
        <v>4010</v>
      </c>
      <c r="M2841" s="20" t="str">
        <f t="shared" si="55"/>
        <v>A</v>
      </c>
      <c r="N2841" s="20">
        <f>IF(VALUE(Tabela813[[#This Row],[RED]]) &gt; 0,1,0) + IF(VALUE(J2841)&gt;0,8,IF(VALUE(I2841)&gt;0,7,IF(VALUE(H2841)&gt;0,6,IF(VALUE(G2841)&gt;0,5,IF(VALUE(F2841)&gt;0,4,IF(VALUE(E2841)&gt;0,3,IF(VALUE(D2841)&gt;0,2,1)))))))</f>
        <v>8</v>
      </c>
      <c r="O2841" s="22" t="s">
        <v>51</v>
      </c>
      <c r="P2841" s="1" t="s">
        <v>4117</v>
      </c>
      <c r="Q2841" s="1"/>
      <c r="R2841" s="39"/>
      <c r="S2841" s="154" t="s">
        <v>158</v>
      </c>
      <c r="T2841" s="7" t="str">
        <f>Tabela813[[#This Row],[NR]]&amp;" - "&amp;Tabela813[[#This Row],[Especificação]]</f>
        <v>9.1.1.3.1.99.0.4.00 - (-) Dedução Deoutras Contribuições de Melhoria - Dívida Ativa - Multas e Juros de Mora da Dívida Ativa</v>
      </c>
    </row>
    <row r="2842" spans="1:20" x14ac:dyDescent="0.25">
      <c r="A2842" s="179"/>
      <c r="B2842" s="51" t="s">
        <v>1549</v>
      </c>
      <c r="C2842" s="22" t="s">
        <v>1537</v>
      </c>
      <c r="D2842" s="22" t="s">
        <v>1537</v>
      </c>
      <c r="E2842" s="22" t="s">
        <v>1538</v>
      </c>
      <c r="F2842" s="22" t="s">
        <v>1537</v>
      </c>
      <c r="G2842" s="22" t="s">
        <v>1553</v>
      </c>
      <c r="H2842" s="22" t="s">
        <v>1540</v>
      </c>
      <c r="I2842" s="22" t="s">
        <v>1548</v>
      </c>
      <c r="J2842" s="22" t="s">
        <v>1543</v>
      </c>
      <c r="K2842" s="20" t="str">
        <f>IF(Tabela813[[#This Row],[C]]&lt;&gt;"",IF(Tabela813[[#This Row],[RED]]&lt;&gt;"",(Tabela813[[#This Row],[RED]] &amp; "."),"") &amp; CONCATENATE(Tabela813[[#This Row],[C]],".",Tabela813[[#This Row],[O]],".",Tabela813[[#This Row],[E]],".",Tabela813[[#This Row],[D1]],".",Tabela813[[#This Row],[D2]],".",Tabela813[[#This Row],[D3]],".",Tabela813[[#This Row],[T]],".",Tabela813[[#This Row],[D4]]),"")</f>
        <v>9.1.1.3.1.99.0.5.00</v>
      </c>
      <c r="L2842" s="23" t="s">
        <v>1774</v>
      </c>
      <c r="M2842" s="20" t="str">
        <f t="shared" si="55"/>
        <v>A</v>
      </c>
      <c r="N2842" s="20">
        <f>IF(VALUE(Tabela813[[#This Row],[RED]]) &gt; 0,1,0) + IF(VALUE(J2842)&gt;0,8,IF(VALUE(I2842)&gt;0,7,IF(VALUE(H2842)&gt;0,6,IF(VALUE(G2842)&gt;0,5,IF(VALUE(F2842)&gt;0,4,IF(VALUE(E2842)&gt;0,3,IF(VALUE(D2842)&gt;0,2,1)))))))</f>
        <v>8</v>
      </c>
      <c r="O2842" s="22" t="s">
        <v>51</v>
      </c>
      <c r="P2842" s="1" t="s">
        <v>4117</v>
      </c>
      <c r="Q2842" s="1"/>
      <c r="R2842" s="39"/>
      <c r="S2842" s="154" t="s">
        <v>158</v>
      </c>
      <c r="T2842" s="7" t="str">
        <f>Tabela813[[#This Row],[NR]]&amp;" - "&amp;Tabela813[[#This Row],[Especificação]]</f>
        <v>9.1.1.3.1.99.0.5.00 - (-) Dedução de Outras Contribuições de Melhoria - Multas</v>
      </c>
    </row>
    <row r="2843" spans="1:20" x14ac:dyDescent="0.25">
      <c r="A2843" s="179"/>
      <c r="B2843" s="51" t="s">
        <v>1549</v>
      </c>
      <c r="C2843" s="22" t="s">
        <v>1537</v>
      </c>
      <c r="D2843" s="22" t="s">
        <v>1537</v>
      </c>
      <c r="E2843" s="22" t="s">
        <v>1538</v>
      </c>
      <c r="F2843" s="22" t="s">
        <v>1537</v>
      </c>
      <c r="G2843" s="22" t="s">
        <v>1553</v>
      </c>
      <c r="H2843" s="22" t="s">
        <v>1540</v>
      </c>
      <c r="I2843" s="22" t="s">
        <v>1542</v>
      </c>
      <c r="J2843" s="22" t="s">
        <v>1543</v>
      </c>
      <c r="K2843" s="20" t="str">
        <f>IF(Tabela813[[#This Row],[C]]&lt;&gt;"",IF(Tabela813[[#This Row],[RED]]&lt;&gt;"",(Tabela813[[#This Row],[RED]] &amp; "."),"") &amp; CONCATENATE(Tabela813[[#This Row],[C]],".",Tabela813[[#This Row],[O]],".",Tabela813[[#This Row],[E]],".",Tabela813[[#This Row],[D1]],".",Tabela813[[#This Row],[D2]],".",Tabela813[[#This Row],[D3]],".",Tabela813[[#This Row],[T]],".",Tabela813[[#This Row],[D4]]),"")</f>
        <v>9.1.1.3.1.99.0.6.00</v>
      </c>
      <c r="L2843" s="23" t="s">
        <v>1775</v>
      </c>
      <c r="M2843" s="20" t="str">
        <f t="shared" si="55"/>
        <v>A</v>
      </c>
      <c r="N2843" s="20">
        <f>IF(VALUE(Tabela813[[#This Row],[RED]]) &gt; 0,1,0) + IF(VALUE(J2843)&gt;0,8,IF(VALUE(I2843)&gt;0,7,IF(VALUE(H2843)&gt;0,6,IF(VALUE(G2843)&gt;0,5,IF(VALUE(F2843)&gt;0,4,IF(VALUE(E2843)&gt;0,3,IF(VALUE(D2843)&gt;0,2,1)))))))</f>
        <v>8</v>
      </c>
      <c r="O2843" s="22" t="s">
        <v>51</v>
      </c>
      <c r="P2843" s="1" t="s">
        <v>4117</v>
      </c>
      <c r="Q2843" s="1"/>
      <c r="R2843" s="39"/>
      <c r="S2843" s="154" t="s">
        <v>158</v>
      </c>
      <c r="T2843" s="7" t="str">
        <f>Tabela813[[#This Row],[NR]]&amp;" - "&amp;Tabela813[[#This Row],[Especificação]]</f>
        <v>9.1.1.3.1.99.0.6.00 - (-) Dedução de Outras Contribuições de Melhoria - Juros de Mora</v>
      </c>
    </row>
    <row r="2844" spans="1:20" ht="30" x14ac:dyDescent="0.25">
      <c r="A2844" s="179"/>
      <c r="B2844" s="51" t="s">
        <v>1549</v>
      </c>
      <c r="C2844" s="22" t="s">
        <v>1537</v>
      </c>
      <c r="D2844" s="22" t="s">
        <v>1537</v>
      </c>
      <c r="E2844" s="22" t="s">
        <v>1538</v>
      </c>
      <c r="F2844" s="22" t="s">
        <v>1537</v>
      </c>
      <c r="G2844" s="22" t="s">
        <v>1553</v>
      </c>
      <c r="H2844" s="22" t="s">
        <v>1540</v>
      </c>
      <c r="I2844" s="22" t="s">
        <v>1544</v>
      </c>
      <c r="J2844" s="22" t="s">
        <v>1543</v>
      </c>
      <c r="K2844" s="20" t="str">
        <f>IF(Tabela813[[#This Row],[C]]&lt;&gt;"",IF(Tabela813[[#This Row],[RED]]&lt;&gt;"",(Tabela813[[#This Row],[RED]] &amp; "."),"") &amp; CONCATENATE(Tabela813[[#This Row],[C]],".",Tabela813[[#This Row],[O]],".",Tabela813[[#This Row],[E]],".",Tabela813[[#This Row],[D1]],".",Tabela813[[#This Row],[D2]],".",Tabela813[[#This Row],[D3]],".",Tabela813[[#This Row],[T]],".",Tabela813[[#This Row],[D4]]),"")</f>
        <v>9.1.1.3.1.99.0.7.00</v>
      </c>
      <c r="L2844" s="23" t="s">
        <v>1776</v>
      </c>
      <c r="M2844" s="20" t="str">
        <f t="shared" si="55"/>
        <v>A</v>
      </c>
      <c r="N2844" s="20">
        <f>IF(VALUE(Tabela813[[#This Row],[RED]]) &gt; 0,1,0) + IF(VALUE(J2844)&gt;0,8,IF(VALUE(I2844)&gt;0,7,IF(VALUE(H2844)&gt;0,6,IF(VALUE(G2844)&gt;0,5,IF(VALUE(F2844)&gt;0,4,IF(VALUE(E2844)&gt;0,3,IF(VALUE(D2844)&gt;0,2,1)))))))</f>
        <v>8</v>
      </c>
      <c r="O2844" s="22" t="s">
        <v>51</v>
      </c>
      <c r="P2844" s="1" t="s">
        <v>4117</v>
      </c>
      <c r="Q2844" s="1"/>
      <c r="R2844" s="39"/>
      <c r="S2844" s="154" t="s">
        <v>158</v>
      </c>
      <c r="T2844" s="7" t="str">
        <f>Tabela813[[#This Row],[NR]]&amp;" - "&amp;Tabela813[[#This Row],[Especificação]]</f>
        <v>9.1.1.3.1.99.0.7.00 - (-) Dedução de Outras Contribuições de Melhoria - Dívida Ativa - Multas da Dívida Ativa</v>
      </c>
    </row>
    <row r="2845" spans="1:20" ht="30" x14ac:dyDescent="0.25">
      <c r="A2845" s="179"/>
      <c r="B2845" s="51" t="s">
        <v>1549</v>
      </c>
      <c r="C2845" s="22" t="s">
        <v>1537</v>
      </c>
      <c r="D2845" s="22" t="s">
        <v>1537</v>
      </c>
      <c r="E2845" s="22" t="s">
        <v>1538</v>
      </c>
      <c r="F2845" s="22" t="s">
        <v>1537</v>
      </c>
      <c r="G2845" s="22" t="s">
        <v>1553</v>
      </c>
      <c r="H2845" s="22" t="s">
        <v>1540</v>
      </c>
      <c r="I2845" s="22" t="s">
        <v>1545</v>
      </c>
      <c r="J2845" s="22" t="s">
        <v>1543</v>
      </c>
      <c r="K2845" s="20" t="str">
        <f>IF(Tabela813[[#This Row],[C]]&lt;&gt;"",IF(Tabela813[[#This Row],[RED]]&lt;&gt;"",(Tabela813[[#This Row],[RED]] &amp; "."),"") &amp; CONCATENATE(Tabela813[[#This Row],[C]],".",Tabela813[[#This Row],[O]],".",Tabela813[[#This Row],[E]],".",Tabela813[[#This Row],[D1]],".",Tabela813[[#This Row],[D2]],".",Tabela813[[#This Row],[D3]],".",Tabela813[[#This Row],[T]],".",Tabela813[[#This Row],[D4]]),"")</f>
        <v>9.1.1.3.1.99.0.8.00</v>
      </c>
      <c r="L2845" s="23" t="s">
        <v>1777</v>
      </c>
      <c r="M2845" s="20" t="str">
        <f t="shared" si="55"/>
        <v>A</v>
      </c>
      <c r="N2845" s="20">
        <f>IF(VALUE(Tabela813[[#This Row],[RED]]) &gt; 0,1,0) + IF(VALUE(J2845)&gt;0,8,IF(VALUE(I2845)&gt;0,7,IF(VALUE(H2845)&gt;0,6,IF(VALUE(G2845)&gt;0,5,IF(VALUE(F2845)&gt;0,4,IF(VALUE(E2845)&gt;0,3,IF(VALUE(D2845)&gt;0,2,1)))))))</f>
        <v>8</v>
      </c>
      <c r="O2845" s="22" t="s">
        <v>51</v>
      </c>
      <c r="P2845" s="1" t="s">
        <v>4117</v>
      </c>
      <c r="Q2845" s="1"/>
      <c r="R2845" s="39"/>
      <c r="S2845" s="154" t="s">
        <v>158</v>
      </c>
      <c r="T2845" s="7" t="str">
        <f>Tabela813[[#This Row],[NR]]&amp;" - "&amp;Tabela813[[#This Row],[Especificação]]</f>
        <v>9.1.1.3.1.99.0.8.00 - (-) Dedução de Outras Contribuições de Melhoria - Juros de Mora da Dívida Ativa</v>
      </c>
    </row>
    <row r="2846" spans="1:20" ht="45" x14ac:dyDescent="0.25">
      <c r="A2846" s="179"/>
      <c r="B2846" s="51" t="s">
        <v>1549</v>
      </c>
      <c r="C2846" s="22" t="s">
        <v>1537</v>
      </c>
      <c r="D2846" s="22" t="s">
        <v>1546</v>
      </c>
      <c r="E2846" s="22" t="s">
        <v>1540</v>
      </c>
      <c r="F2846" s="22" t="s">
        <v>1540</v>
      </c>
      <c r="G2846" s="22" t="s">
        <v>1543</v>
      </c>
      <c r="H2846" s="22" t="s">
        <v>1540</v>
      </c>
      <c r="I2846" s="22" t="s">
        <v>1540</v>
      </c>
      <c r="J2846" s="22" t="s">
        <v>1543</v>
      </c>
      <c r="K2846" s="20" t="str">
        <f>IF(Tabela813[[#This Row],[C]]&lt;&gt;"",IF(Tabela813[[#This Row],[RED]]&lt;&gt;"",(Tabela813[[#This Row],[RED]] &amp; "."),"") &amp; CONCATENATE(Tabela813[[#This Row],[C]],".",Tabela813[[#This Row],[O]],".",Tabela813[[#This Row],[E]],".",Tabela813[[#This Row],[D1]],".",Tabela813[[#This Row],[D2]],".",Tabela813[[#This Row],[D3]],".",Tabela813[[#This Row],[T]],".",Tabela813[[#This Row],[D4]]),"")</f>
        <v>9.1.2.0.0.00.0.0.00</v>
      </c>
      <c r="L2846" s="23" t="s">
        <v>1778</v>
      </c>
      <c r="M2846" s="20" t="str">
        <f t="shared" si="55"/>
        <v>S</v>
      </c>
      <c r="N2846" s="20">
        <f>IF(VALUE(Tabela813[[#This Row],[RED]]) &gt; 0,1,0) + IF(VALUE(J2846)&gt;0,8,IF(VALUE(I2846)&gt;0,7,IF(VALUE(H2846)&gt;0,6,IF(VALUE(G2846)&gt;0,5,IF(VALUE(F2846)&gt;0,4,IF(VALUE(E2846)&gt;0,3,IF(VALUE(D2846)&gt;0,2,1)))))))</f>
        <v>3</v>
      </c>
      <c r="O2846" s="22" t="s">
        <v>45</v>
      </c>
      <c r="P2846" s="1" t="s">
        <v>4283</v>
      </c>
      <c r="Q2846" s="1"/>
      <c r="R2846" s="39"/>
      <c r="S2846" s="154" t="s">
        <v>158</v>
      </c>
      <c r="T2846" s="7" t="str">
        <f>Tabela813[[#This Row],[NR]]&amp;" - "&amp;Tabela813[[#This Row],[Especificação]]</f>
        <v>9.1.2.0.0.00.0.0.00 - (-) Dedução de Contribuições</v>
      </c>
    </row>
    <row r="2847" spans="1:20" ht="30" x14ac:dyDescent="0.25">
      <c r="A2847" s="179"/>
      <c r="B2847" s="51" t="s">
        <v>1549</v>
      </c>
      <c r="C2847" s="22" t="s">
        <v>1537</v>
      </c>
      <c r="D2847" s="22" t="s">
        <v>1546</v>
      </c>
      <c r="E2847" s="22" t="s">
        <v>1537</v>
      </c>
      <c r="F2847" s="22" t="s">
        <v>1540</v>
      </c>
      <c r="G2847" s="22" t="s">
        <v>1543</v>
      </c>
      <c r="H2847" s="22" t="s">
        <v>1540</v>
      </c>
      <c r="I2847" s="22" t="s">
        <v>1540</v>
      </c>
      <c r="J2847" s="22" t="s">
        <v>1543</v>
      </c>
      <c r="K2847" s="20" t="str">
        <f>IF(Tabela813[[#This Row],[C]]&lt;&gt;"",IF(Tabela813[[#This Row],[RED]]&lt;&gt;"",(Tabela813[[#This Row],[RED]] &amp; "."),"") &amp; CONCATENATE(Tabela813[[#This Row],[C]],".",Tabela813[[#This Row],[O]],".",Tabela813[[#This Row],[E]],".",Tabela813[[#This Row],[D1]],".",Tabela813[[#This Row],[D2]],".",Tabela813[[#This Row],[D3]],".",Tabela813[[#This Row],[T]],".",Tabela813[[#This Row],[D4]]),"")</f>
        <v>9.1.2.1.0.00.0.0.00</v>
      </c>
      <c r="L2847" s="23" t="s">
        <v>1779</v>
      </c>
      <c r="M2847" s="20" t="str">
        <f t="shared" si="55"/>
        <v>S</v>
      </c>
      <c r="N2847" s="20">
        <f>IF(VALUE(Tabela813[[#This Row],[RED]]) &gt; 0,1,0) + IF(VALUE(J2847)&gt;0,8,IF(VALUE(I2847)&gt;0,7,IF(VALUE(H2847)&gt;0,6,IF(VALUE(G2847)&gt;0,5,IF(VALUE(F2847)&gt;0,4,IF(VALUE(E2847)&gt;0,3,IF(VALUE(D2847)&gt;0,2,1)))))))</f>
        <v>4</v>
      </c>
      <c r="O2847" s="22" t="s">
        <v>45</v>
      </c>
      <c r="P2847" s="1" t="s">
        <v>4284</v>
      </c>
      <c r="Q2847" s="1"/>
      <c r="R2847" s="39"/>
      <c r="S2847" s="154" t="s">
        <v>158</v>
      </c>
      <c r="T2847" s="7" t="str">
        <f>Tabela813[[#This Row],[NR]]&amp;" - "&amp;Tabela813[[#This Row],[Especificação]]</f>
        <v>9.1.2.1.0.00.0.0.00 - (-) Dedução de Contribuições Sociais</v>
      </c>
    </row>
    <row r="2848" spans="1:20" ht="45" x14ac:dyDescent="0.25">
      <c r="A2848" s="179"/>
      <c r="B2848" s="51" t="s">
        <v>1549</v>
      </c>
      <c r="C2848" s="22" t="s">
        <v>1537</v>
      </c>
      <c r="D2848" s="22" t="s">
        <v>1546</v>
      </c>
      <c r="E2848" s="22" t="s">
        <v>1537</v>
      </c>
      <c r="F2848" s="22" t="s">
        <v>1548</v>
      </c>
      <c r="G2848" s="22" t="s">
        <v>1543</v>
      </c>
      <c r="H2848" s="22" t="s">
        <v>1540</v>
      </c>
      <c r="I2848" s="22" t="s">
        <v>1540</v>
      </c>
      <c r="J2848" s="22" t="s">
        <v>1543</v>
      </c>
      <c r="K2848" s="20" t="str">
        <f>IF(Tabela813[[#This Row],[C]]&lt;&gt;"",IF(Tabela813[[#This Row],[RED]]&lt;&gt;"",(Tabela813[[#This Row],[RED]] &amp; "."),"") &amp; CONCATENATE(Tabela813[[#This Row],[C]],".",Tabela813[[#This Row],[O]],".",Tabela813[[#This Row],[E]],".",Tabela813[[#This Row],[D1]],".",Tabela813[[#This Row],[D2]],".",Tabela813[[#This Row],[D3]],".",Tabela813[[#This Row],[T]],".",Tabela813[[#This Row],[D4]]),"")</f>
        <v>9.1.2.1.5.00.0.0.00</v>
      </c>
      <c r="L2848" s="23" t="s">
        <v>4011</v>
      </c>
      <c r="M2848" s="20" t="str">
        <f t="shared" si="55"/>
        <v>S</v>
      </c>
      <c r="N2848" s="20">
        <f>IF(VALUE(Tabela813[[#This Row],[RED]]) &gt; 0,1,0) + IF(VALUE(J2848)&gt;0,8,IF(VALUE(I2848)&gt;0,7,IF(VALUE(H2848)&gt;0,6,IF(VALUE(G2848)&gt;0,5,IF(VALUE(F2848)&gt;0,4,IF(VALUE(E2848)&gt;0,3,IF(VALUE(D2848)&gt;0,2,1)))))))</f>
        <v>5</v>
      </c>
      <c r="O2848" s="22" t="s">
        <v>45</v>
      </c>
      <c r="P2848" s="1" t="s">
        <v>4285</v>
      </c>
      <c r="Q2848" s="1"/>
      <c r="R2848" s="39"/>
      <c r="S2848" s="154" t="s">
        <v>158</v>
      </c>
      <c r="T2848" s="7" t="str">
        <f>Tabela813[[#This Row],[NR]]&amp;" - "&amp;Tabela813[[#This Row],[Especificação]]</f>
        <v>9.1.2.1.5.00.0.0.00 - (-) Dedução de Contribuições para Regimes Próprios de Previdência e Sistema de Proteção Social</v>
      </c>
    </row>
    <row r="2849" spans="1:20" ht="30" x14ac:dyDescent="0.25">
      <c r="A2849" s="179"/>
      <c r="B2849" s="51" t="s">
        <v>1549</v>
      </c>
      <c r="C2849" s="22" t="s">
        <v>1537</v>
      </c>
      <c r="D2849" s="22" t="s">
        <v>1546</v>
      </c>
      <c r="E2849" s="22" t="s">
        <v>1537</v>
      </c>
      <c r="F2849" s="22" t="s">
        <v>1548</v>
      </c>
      <c r="G2849" s="22" t="s">
        <v>1539</v>
      </c>
      <c r="H2849" s="22" t="s">
        <v>1540</v>
      </c>
      <c r="I2849" s="22" t="s">
        <v>1540</v>
      </c>
      <c r="J2849" s="22" t="s">
        <v>1543</v>
      </c>
      <c r="K2849" s="20" t="str">
        <f>IF(Tabela813[[#This Row],[C]]&lt;&gt;"",IF(Tabela813[[#This Row],[RED]]&lt;&gt;"",(Tabela813[[#This Row],[RED]] &amp; "."),"") &amp; CONCATENATE(Tabela813[[#This Row],[C]],".",Tabela813[[#This Row],[O]],".",Tabela813[[#This Row],[E]],".",Tabela813[[#This Row],[D1]],".",Tabela813[[#This Row],[D2]],".",Tabela813[[#This Row],[D3]],".",Tabela813[[#This Row],[T]],".",Tabela813[[#This Row],[D4]]),"")</f>
        <v>9.1.2.1.5.01.0.0.00</v>
      </c>
      <c r="L2849" s="23" t="s">
        <v>1780</v>
      </c>
      <c r="M2849" s="20" t="str">
        <f t="shared" si="55"/>
        <v>S</v>
      </c>
      <c r="N2849" s="20">
        <f>IF(VALUE(Tabela813[[#This Row],[RED]]) &gt; 0,1,0) + IF(VALUE(J2849)&gt;0,8,IF(VALUE(I2849)&gt;0,7,IF(VALUE(H2849)&gt;0,6,IF(VALUE(G2849)&gt;0,5,IF(VALUE(F2849)&gt;0,4,IF(VALUE(E2849)&gt;0,3,IF(VALUE(D2849)&gt;0,2,1)))))))</f>
        <v>6</v>
      </c>
      <c r="O2849" s="22" t="s">
        <v>51</v>
      </c>
      <c r="P2849" s="1" t="s">
        <v>4286</v>
      </c>
      <c r="Q2849" s="1"/>
      <c r="R2849" s="39"/>
      <c r="S2849" s="154" t="s">
        <v>158</v>
      </c>
      <c r="T2849" s="7" t="str">
        <f>Tabela813[[#This Row],[NR]]&amp;" - "&amp;Tabela813[[#This Row],[Especificação]]</f>
        <v>9.1.2.1.5.01.0.0.00 - (-) Dedução de Contribuição do Servidor Civil</v>
      </c>
    </row>
    <row r="2850" spans="1:20" ht="30" x14ac:dyDescent="0.25">
      <c r="A2850" s="179"/>
      <c r="B2850" s="51" t="s">
        <v>1549</v>
      </c>
      <c r="C2850" s="22" t="s">
        <v>1537</v>
      </c>
      <c r="D2850" s="22" t="s">
        <v>1546</v>
      </c>
      <c r="E2850" s="22" t="s">
        <v>1537</v>
      </c>
      <c r="F2850" s="22" t="s">
        <v>1548</v>
      </c>
      <c r="G2850" s="22" t="s">
        <v>1539</v>
      </c>
      <c r="H2850" s="22" t="s">
        <v>1537</v>
      </c>
      <c r="I2850" s="22" t="s">
        <v>1540</v>
      </c>
      <c r="J2850" s="22" t="s">
        <v>1543</v>
      </c>
      <c r="K2850" s="20" t="str">
        <f>IF(Tabela813[[#This Row],[C]]&lt;&gt;"",IF(Tabela813[[#This Row],[RED]]&lt;&gt;"",(Tabela813[[#This Row],[RED]] &amp; "."),"") &amp; CONCATENATE(Tabela813[[#This Row],[C]],".",Tabela813[[#This Row],[O]],".",Tabela813[[#This Row],[E]],".",Tabela813[[#This Row],[D1]],".",Tabela813[[#This Row],[D2]],".",Tabela813[[#This Row],[D3]],".",Tabela813[[#This Row],[T]],".",Tabela813[[#This Row],[D4]]),"")</f>
        <v>9.1.2.1.5.01.1.0.00</v>
      </c>
      <c r="L2850" s="23" t="s">
        <v>1781</v>
      </c>
      <c r="M2850" s="20" t="str">
        <f t="shared" si="55"/>
        <v>S</v>
      </c>
      <c r="N2850" s="20">
        <f>IF(VALUE(Tabela813[[#This Row],[RED]]) &gt; 0,1,0) + IF(VALUE(J2850)&gt;0,8,IF(VALUE(I2850)&gt;0,7,IF(VALUE(H2850)&gt;0,6,IF(VALUE(G2850)&gt;0,5,IF(VALUE(F2850)&gt;0,4,IF(VALUE(E2850)&gt;0,3,IF(VALUE(D2850)&gt;0,2,1)))))))</f>
        <v>7</v>
      </c>
      <c r="O2850" s="22" t="s">
        <v>51</v>
      </c>
      <c r="P2850" s="1" t="s">
        <v>2900</v>
      </c>
      <c r="Q2850" s="1"/>
      <c r="R2850" s="39"/>
      <c r="S2850" s="154" t="s">
        <v>158</v>
      </c>
      <c r="T2850" s="7" t="str">
        <f>Tabela813[[#This Row],[NR]]&amp;" - "&amp;Tabela813[[#This Row],[Especificação]]</f>
        <v>9.1.2.1.5.01.1.0.00 - (-) Dedução de Contribuição do Servidor Civil Ativo</v>
      </c>
    </row>
    <row r="2851" spans="1:20" ht="30" x14ac:dyDescent="0.25">
      <c r="A2851" s="179"/>
      <c r="B2851" s="51" t="s">
        <v>1549</v>
      </c>
      <c r="C2851" s="22" t="s">
        <v>1537</v>
      </c>
      <c r="D2851" s="22" t="s">
        <v>1546</v>
      </c>
      <c r="E2851" s="22" t="s">
        <v>1537</v>
      </c>
      <c r="F2851" s="22" t="s">
        <v>1548</v>
      </c>
      <c r="G2851" s="22" t="s">
        <v>1539</v>
      </c>
      <c r="H2851" s="22" t="s">
        <v>1537</v>
      </c>
      <c r="I2851" s="22" t="s">
        <v>1537</v>
      </c>
      <c r="J2851" s="22" t="s">
        <v>1543</v>
      </c>
      <c r="K2851" s="20" t="str">
        <f>IF(Tabela813[[#This Row],[C]]&lt;&gt;"",IF(Tabela813[[#This Row],[RED]]&lt;&gt;"",(Tabela813[[#This Row],[RED]] &amp; "."),"") &amp; CONCATENATE(Tabela813[[#This Row],[C]],".",Tabela813[[#This Row],[O]],".",Tabela813[[#This Row],[E]],".",Tabela813[[#This Row],[D1]],".",Tabela813[[#This Row],[D2]],".",Tabela813[[#This Row],[D3]],".",Tabela813[[#This Row],[T]],".",Tabela813[[#This Row],[D4]]),"")</f>
        <v>9.1.2.1.5.01.1.1.00</v>
      </c>
      <c r="L2851" s="23" t="s">
        <v>1782</v>
      </c>
      <c r="M2851" s="20" t="str">
        <f t="shared" si="55"/>
        <v>A</v>
      </c>
      <c r="N2851" s="20">
        <f>IF(VALUE(Tabela813[[#This Row],[RED]]) &gt; 0,1,0) + IF(VALUE(J2851)&gt;0,8,IF(VALUE(I2851)&gt;0,7,IF(VALUE(H2851)&gt;0,6,IF(VALUE(G2851)&gt;0,5,IF(VALUE(F2851)&gt;0,4,IF(VALUE(E2851)&gt;0,3,IF(VALUE(D2851)&gt;0,2,1)))))))</f>
        <v>8</v>
      </c>
      <c r="O2851" s="22" t="s">
        <v>51</v>
      </c>
      <c r="P2851" s="1" t="s">
        <v>2900</v>
      </c>
      <c r="Q2851" s="1"/>
      <c r="R2851" s="39"/>
      <c r="S2851" s="154" t="s">
        <v>158</v>
      </c>
      <c r="T2851" s="7" t="str">
        <f>Tabela813[[#This Row],[NR]]&amp;" - "&amp;Tabela813[[#This Row],[Especificação]]</f>
        <v>9.1.2.1.5.01.1.1.00 - (-) Dedução de Contribuição do Servidor Civil Ativo - Principal</v>
      </c>
    </row>
    <row r="2852" spans="1:20" ht="30" x14ac:dyDescent="0.25">
      <c r="A2852" s="179"/>
      <c r="B2852" s="51" t="s">
        <v>1549</v>
      </c>
      <c r="C2852" s="22" t="s">
        <v>1537</v>
      </c>
      <c r="D2852" s="22" t="s">
        <v>1546</v>
      </c>
      <c r="E2852" s="22" t="s">
        <v>1537</v>
      </c>
      <c r="F2852" s="22" t="s">
        <v>1548</v>
      </c>
      <c r="G2852" s="22" t="s">
        <v>1539</v>
      </c>
      <c r="H2852" s="22" t="s">
        <v>1537</v>
      </c>
      <c r="I2852" s="22" t="s">
        <v>1546</v>
      </c>
      <c r="J2852" s="22" t="s">
        <v>1543</v>
      </c>
      <c r="K2852" s="20" t="str">
        <f>IF(Tabela813[[#This Row],[C]]&lt;&gt;"",IF(Tabela813[[#This Row],[RED]]&lt;&gt;"",(Tabela813[[#This Row],[RED]] &amp; "."),"") &amp; CONCATENATE(Tabela813[[#This Row],[C]],".",Tabela813[[#This Row],[O]],".",Tabela813[[#This Row],[E]],".",Tabela813[[#This Row],[D1]],".",Tabela813[[#This Row],[D2]],".",Tabela813[[#This Row],[D3]],".",Tabela813[[#This Row],[T]],".",Tabela813[[#This Row],[D4]]),"")</f>
        <v>9.1.2.1.5.01.1.2.00</v>
      </c>
      <c r="L2852" s="23" t="s">
        <v>1783</v>
      </c>
      <c r="M2852" s="20" t="str">
        <f t="shared" si="55"/>
        <v>A</v>
      </c>
      <c r="N2852" s="20">
        <f>IF(VALUE(Tabela813[[#This Row],[RED]]) &gt; 0,1,0) + IF(VALUE(J2852)&gt;0,8,IF(VALUE(I2852)&gt;0,7,IF(VALUE(H2852)&gt;0,6,IF(VALUE(G2852)&gt;0,5,IF(VALUE(F2852)&gt;0,4,IF(VALUE(E2852)&gt;0,3,IF(VALUE(D2852)&gt;0,2,1)))))))</f>
        <v>8</v>
      </c>
      <c r="O2852" s="22" t="s">
        <v>51</v>
      </c>
      <c r="P2852" s="1" t="s">
        <v>2900</v>
      </c>
      <c r="Q2852" s="1"/>
      <c r="R2852" s="39"/>
      <c r="S2852" s="154" t="s">
        <v>158</v>
      </c>
      <c r="T2852" s="7" t="str">
        <f>Tabela813[[#This Row],[NR]]&amp;" - "&amp;Tabela813[[#This Row],[Especificação]]</f>
        <v>9.1.2.1.5.01.1.2.00 - (-) Dedução de Contribuição do Servidor Civil Ativo - Multas e Juros de Mora</v>
      </c>
    </row>
    <row r="2853" spans="1:20" ht="30" x14ac:dyDescent="0.25">
      <c r="A2853" s="179"/>
      <c r="B2853" s="51" t="s">
        <v>1549</v>
      </c>
      <c r="C2853" s="22" t="s">
        <v>1537</v>
      </c>
      <c r="D2853" s="22" t="s">
        <v>1546</v>
      </c>
      <c r="E2853" s="22" t="s">
        <v>1537</v>
      </c>
      <c r="F2853" s="22" t="s">
        <v>1548</v>
      </c>
      <c r="G2853" s="22" t="s">
        <v>1539</v>
      </c>
      <c r="H2853" s="22" t="s">
        <v>1537</v>
      </c>
      <c r="I2853" s="22" t="s">
        <v>1538</v>
      </c>
      <c r="J2853" s="22" t="s">
        <v>1543</v>
      </c>
      <c r="K2853" s="20" t="str">
        <f>IF(Tabela813[[#This Row],[C]]&lt;&gt;"",IF(Tabela813[[#This Row],[RED]]&lt;&gt;"",(Tabela813[[#This Row],[RED]] &amp; "."),"") &amp; CONCATENATE(Tabela813[[#This Row],[C]],".",Tabela813[[#This Row],[O]],".",Tabela813[[#This Row],[E]],".",Tabela813[[#This Row],[D1]],".",Tabela813[[#This Row],[D2]],".",Tabela813[[#This Row],[D3]],".",Tabela813[[#This Row],[T]],".",Tabela813[[#This Row],[D4]]),"")</f>
        <v>9.1.2.1.5.01.1.3.00</v>
      </c>
      <c r="L2853" s="23" t="s">
        <v>1784</v>
      </c>
      <c r="M2853" s="20" t="str">
        <f t="shared" si="55"/>
        <v>A</v>
      </c>
      <c r="N2853" s="20">
        <f>IF(VALUE(Tabela813[[#This Row],[RED]]) &gt; 0,1,0) + IF(VALUE(J2853)&gt;0,8,IF(VALUE(I2853)&gt;0,7,IF(VALUE(H2853)&gt;0,6,IF(VALUE(G2853)&gt;0,5,IF(VALUE(F2853)&gt;0,4,IF(VALUE(E2853)&gt;0,3,IF(VALUE(D2853)&gt;0,2,1)))))))</f>
        <v>8</v>
      </c>
      <c r="O2853" s="22" t="s">
        <v>51</v>
      </c>
      <c r="P2853" s="1" t="s">
        <v>2900</v>
      </c>
      <c r="Q2853" s="1"/>
      <c r="R2853" s="39"/>
      <c r="S2853" s="154" t="s">
        <v>158</v>
      </c>
      <c r="T2853" s="7" t="str">
        <f>Tabela813[[#This Row],[NR]]&amp;" - "&amp;Tabela813[[#This Row],[Especificação]]</f>
        <v>9.1.2.1.5.01.1.3.00 - (-) Dedução de Contribuição do Servidor Civil Ativo - Dívida Ativa</v>
      </c>
    </row>
    <row r="2854" spans="1:20" ht="30" x14ac:dyDescent="0.25">
      <c r="A2854" s="179"/>
      <c r="B2854" s="51" t="s">
        <v>1549</v>
      </c>
      <c r="C2854" s="22" t="s">
        <v>1537</v>
      </c>
      <c r="D2854" s="22" t="s">
        <v>1546</v>
      </c>
      <c r="E2854" s="22" t="s">
        <v>1537</v>
      </c>
      <c r="F2854" s="22" t="s">
        <v>1548</v>
      </c>
      <c r="G2854" s="22" t="s">
        <v>1539</v>
      </c>
      <c r="H2854" s="22" t="s">
        <v>1537</v>
      </c>
      <c r="I2854" s="22" t="s">
        <v>1547</v>
      </c>
      <c r="J2854" s="22" t="s">
        <v>1543</v>
      </c>
      <c r="K2854" s="20" t="str">
        <f>IF(Tabela813[[#This Row],[C]]&lt;&gt;"",IF(Tabela813[[#This Row],[RED]]&lt;&gt;"",(Tabela813[[#This Row],[RED]] &amp; "."),"") &amp; CONCATENATE(Tabela813[[#This Row],[C]],".",Tabela813[[#This Row],[O]],".",Tabela813[[#This Row],[E]],".",Tabela813[[#This Row],[D1]],".",Tabela813[[#This Row],[D2]],".",Tabela813[[#This Row],[D3]],".",Tabela813[[#This Row],[T]],".",Tabela813[[#This Row],[D4]]),"")</f>
        <v>9.1.2.1.5.01.1.4.00</v>
      </c>
      <c r="L2854" s="23" t="s">
        <v>1785</v>
      </c>
      <c r="M2854" s="20" t="str">
        <f t="shared" si="55"/>
        <v>A</v>
      </c>
      <c r="N2854" s="20">
        <f>IF(VALUE(Tabela813[[#This Row],[RED]]) &gt; 0,1,0) + IF(VALUE(J2854)&gt;0,8,IF(VALUE(I2854)&gt;0,7,IF(VALUE(H2854)&gt;0,6,IF(VALUE(G2854)&gt;0,5,IF(VALUE(F2854)&gt;0,4,IF(VALUE(E2854)&gt;0,3,IF(VALUE(D2854)&gt;0,2,1)))))))</f>
        <v>8</v>
      </c>
      <c r="O2854" s="22" t="s">
        <v>51</v>
      </c>
      <c r="P2854" s="1" t="s">
        <v>2900</v>
      </c>
      <c r="Q2854" s="1"/>
      <c r="R2854" s="39"/>
      <c r="S2854" s="154" t="s">
        <v>158</v>
      </c>
      <c r="T2854" s="7" t="str">
        <f>Tabela813[[#This Row],[NR]]&amp;" - "&amp;Tabela813[[#This Row],[Especificação]]</f>
        <v>9.1.2.1.5.01.1.4.00 - (-) Dedução de Contribuição do Servidor Civil Ativo - Dívida Ativa - Multas e Juros de Mora da Dívida Ativa</v>
      </c>
    </row>
    <row r="2855" spans="1:20" ht="30" x14ac:dyDescent="0.25">
      <c r="A2855" s="179"/>
      <c r="B2855" s="51" t="s">
        <v>1549</v>
      </c>
      <c r="C2855" s="22" t="s">
        <v>1537</v>
      </c>
      <c r="D2855" s="22" t="s">
        <v>1546</v>
      </c>
      <c r="E2855" s="22" t="s">
        <v>1537</v>
      </c>
      <c r="F2855" s="22" t="s">
        <v>1548</v>
      </c>
      <c r="G2855" s="22" t="s">
        <v>1539</v>
      </c>
      <c r="H2855" s="22" t="s">
        <v>1537</v>
      </c>
      <c r="I2855" s="22" t="s">
        <v>1548</v>
      </c>
      <c r="J2855" s="22" t="s">
        <v>1543</v>
      </c>
      <c r="K2855" s="20" t="str">
        <f>IF(Tabela813[[#This Row],[C]]&lt;&gt;"",IF(Tabela813[[#This Row],[RED]]&lt;&gt;"",(Tabela813[[#This Row],[RED]] &amp; "."),"") &amp; CONCATENATE(Tabela813[[#This Row],[C]],".",Tabela813[[#This Row],[O]],".",Tabela813[[#This Row],[E]],".",Tabela813[[#This Row],[D1]],".",Tabela813[[#This Row],[D2]],".",Tabela813[[#This Row],[D3]],".",Tabela813[[#This Row],[T]],".",Tabela813[[#This Row],[D4]]),"")</f>
        <v>9.1.2.1.5.01.1.5.00</v>
      </c>
      <c r="L2855" s="23" t="s">
        <v>1786</v>
      </c>
      <c r="M2855" s="20" t="str">
        <f t="shared" si="55"/>
        <v>A</v>
      </c>
      <c r="N2855" s="20">
        <f>IF(VALUE(Tabela813[[#This Row],[RED]]) &gt; 0,1,0) + IF(VALUE(J2855)&gt;0,8,IF(VALUE(I2855)&gt;0,7,IF(VALUE(H2855)&gt;0,6,IF(VALUE(G2855)&gt;0,5,IF(VALUE(F2855)&gt;0,4,IF(VALUE(E2855)&gt;0,3,IF(VALUE(D2855)&gt;0,2,1)))))))</f>
        <v>8</v>
      </c>
      <c r="O2855" s="22" t="s">
        <v>51</v>
      </c>
      <c r="P2855" s="1" t="s">
        <v>2900</v>
      </c>
      <c r="Q2855" s="1"/>
      <c r="R2855" s="39"/>
      <c r="S2855" s="154" t="s">
        <v>158</v>
      </c>
      <c r="T2855" s="7" t="str">
        <f>Tabela813[[#This Row],[NR]]&amp;" - "&amp;Tabela813[[#This Row],[Especificação]]</f>
        <v>9.1.2.1.5.01.1.5.00 - (-) Dedução de Contribuição do Servidor Civil Ativo - Multas</v>
      </c>
    </row>
    <row r="2856" spans="1:20" ht="30" x14ac:dyDescent="0.25">
      <c r="A2856" s="179"/>
      <c r="B2856" s="51" t="s">
        <v>1549</v>
      </c>
      <c r="C2856" s="22" t="s">
        <v>1537</v>
      </c>
      <c r="D2856" s="22" t="s">
        <v>1546</v>
      </c>
      <c r="E2856" s="22" t="s">
        <v>1537</v>
      </c>
      <c r="F2856" s="22" t="s">
        <v>1548</v>
      </c>
      <c r="G2856" s="22" t="s">
        <v>1539</v>
      </c>
      <c r="H2856" s="22" t="s">
        <v>1537</v>
      </c>
      <c r="I2856" s="22" t="s">
        <v>1542</v>
      </c>
      <c r="J2856" s="22" t="s">
        <v>1543</v>
      </c>
      <c r="K2856" s="20" t="str">
        <f>IF(Tabela813[[#This Row],[C]]&lt;&gt;"",IF(Tabela813[[#This Row],[RED]]&lt;&gt;"",(Tabela813[[#This Row],[RED]] &amp; "."),"") &amp; CONCATENATE(Tabela813[[#This Row],[C]],".",Tabela813[[#This Row],[O]],".",Tabela813[[#This Row],[E]],".",Tabela813[[#This Row],[D1]],".",Tabela813[[#This Row],[D2]],".",Tabela813[[#This Row],[D3]],".",Tabela813[[#This Row],[T]],".",Tabela813[[#This Row],[D4]]),"")</f>
        <v>9.1.2.1.5.01.1.6.00</v>
      </c>
      <c r="L2856" s="23" t="s">
        <v>1787</v>
      </c>
      <c r="M2856" s="20" t="str">
        <f t="shared" si="55"/>
        <v>A</v>
      </c>
      <c r="N2856" s="20">
        <f>IF(VALUE(Tabela813[[#This Row],[RED]]) &gt; 0,1,0) + IF(VALUE(J2856)&gt;0,8,IF(VALUE(I2856)&gt;0,7,IF(VALUE(H2856)&gt;0,6,IF(VALUE(G2856)&gt;0,5,IF(VALUE(F2856)&gt;0,4,IF(VALUE(E2856)&gt;0,3,IF(VALUE(D2856)&gt;0,2,1)))))))</f>
        <v>8</v>
      </c>
      <c r="O2856" s="22" t="s">
        <v>51</v>
      </c>
      <c r="P2856" s="1" t="s">
        <v>2900</v>
      </c>
      <c r="Q2856" s="1"/>
      <c r="R2856" s="39"/>
      <c r="S2856" s="154" t="s">
        <v>158</v>
      </c>
      <c r="T2856" s="7" t="str">
        <f>Tabela813[[#This Row],[NR]]&amp;" - "&amp;Tabela813[[#This Row],[Especificação]]</f>
        <v>9.1.2.1.5.01.1.6.00 - (-) Dedução de Contribuição do Servidor Civil Ativo - Juros de Mora</v>
      </c>
    </row>
    <row r="2857" spans="1:20" ht="30" x14ac:dyDescent="0.25">
      <c r="A2857" s="179"/>
      <c r="B2857" s="51" t="s">
        <v>1549</v>
      </c>
      <c r="C2857" s="22" t="s">
        <v>1537</v>
      </c>
      <c r="D2857" s="22" t="s">
        <v>1546</v>
      </c>
      <c r="E2857" s="22" t="s">
        <v>1537</v>
      </c>
      <c r="F2857" s="22" t="s">
        <v>1548</v>
      </c>
      <c r="G2857" s="22" t="s">
        <v>1539</v>
      </c>
      <c r="H2857" s="22" t="s">
        <v>1537</v>
      </c>
      <c r="I2857" s="22" t="s">
        <v>1544</v>
      </c>
      <c r="J2857" s="22" t="s">
        <v>1543</v>
      </c>
      <c r="K2857" s="20" t="str">
        <f>IF(Tabela813[[#This Row],[C]]&lt;&gt;"",IF(Tabela813[[#This Row],[RED]]&lt;&gt;"",(Tabela813[[#This Row],[RED]] &amp; "."),"") &amp; CONCATENATE(Tabela813[[#This Row],[C]],".",Tabela813[[#This Row],[O]],".",Tabela813[[#This Row],[E]],".",Tabela813[[#This Row],[D1]],".",Tabela813[[#This Row],[D2]],".",Tabela813[[#This Row],[D3]],".",Tabela813[[#This Row],[T]],".",Tabela813[[#This Row],[D4]]),"")</f>
        <v>9.1.2.1.5.01.1.7.00</v>
      </c>
      <c r="L2857" s="23" t="s">
        <v>1788</v>
      </c>
      <c r="M2857" s="20" t="str">
        <f t="shared" si="55"/>
        <v>A</v>
      </c>
      <c r="N2857" s="20">
        <f>IF(VALUE(Tabela813[[#This Row],[RED]]) &gt; 0,1,0) + IF(VALUE(J2857)&gt;0,8,IF(VALUE(I2857)&gt;0,7,IF(VALUE(H2857)&gt;0,6,IF(VALUE(G2857)&gt;0,5,IF(VALUE(F2857)&gt;0,4,IF(VALUE(E2857)&gt;0,3,IF(VALUE(D2857)&gt;0,2,1)))))))</f>
        <v>8</v>
      </c>
      <c r="O2857" s="22" t="s">
        <v>51</v>
      </c>
      <c r="P2857" s="1" t="s">
        <v>2900</v>
      </c>
      <c r="Q2857" s="1"/>
      <c r="R2857" s="39"/>
      <c r="S2857" s="154" t="s">
        <v>158</v>
      </c>
      <c r="T2857" s="7" t="str">
        <f>Tabela813[[#This Row],[NR]]&amp;" - "&amp;Tabela813[[#This Row],[Especificação]]</f>
        <v>9.1.2.1.5.01.1.7.00 - (-) Dedução de Contribuição do Servidor Civil Ativo - Dívida Ativa - Multas da Dívida Ativa</v>
      </c>
    </row>
    <row r="2858" spans="1:20" ht="30" x14ac:dyDescent="0.25">
      <c r="A2858" s="179"/>
      <c r="B2858" s="51" t="s">
        <v>1549</v>
      </c>
      <c r="C2858" s="22" t="s">
        <v>1537</v>
      </c>
      <c r="D2858" s="22" t="s">
        <v>1546</v>
      </c>
      <c r="E2858" s="22" t="s">
        <v>1537</v>
      </c>
      <c r="F2858" s="22" t="s">
        <v>1548</v>
      </c>
      <c r="G2858" s="22" t="s">
        <v>1539</v>
      </c>
      <c r="H2858" s="22" t="s">
        <v>1537</v>
      </c>
      <c r="I2858" s="22" t="s">
        <v>1545</v>
      </c>
      <c r="J2858" s="22" t="s">
        <v>1543</v>
      </c>
      <c r="K2858" s="20" t="str">
        <f>IF(Tabela813[[#This Row],[C]]&lt;&gt;"",IF(Tabela813[[#This Row],[RED]]&lt;&gt;"",(Tabela813[[#This Row],[RED]] &amp; "."),"") &amp; CONCATENATE(Tabela813[[#This Row],[C]],".",Tabela813[[#This Row],[O]],".",Tabela813[[#This Row],[E]],".",Tabela813[[#This Row],[D1]],".",Tabela813[[#This Row],[D2]],".",Tabela813[[#This Row],[D3]],".",Tabela813[[#This Row],[T]],".",Tabela813[[#This Row],[D4]]),"")</f>
        <v>9.1.2.1.5.01.1.8.00</v>
      </c>
      <c r="L2858" s="23" t="s">
        <v>1789</v>
      </c>
      <c r="M2858" s="20" t="str">
        <f t="shared" si="55"/>
        <v>A</v>
      </c>
      <c r="N2858" s="20">
        <f>IF(VALUE(Tabela813[[#This Row],[RED]]) &gt; 0,1,0) + IF(VALUE(J2858)&gt;0,8,IF(VALUE(I2858)&gt;0,7,IF(VALUE(H2858)&gt;0,6,IF(VALUE(G2858)&gt;0,5,IF(VALUE(F2858)&gt;0,4,IF(VALUE(E2858)&gt;0,3,IF(VALUE(D2858)&gt;0,2,1)))))))</f>
        <v>8</v>
      </c>
      <c r="O2858" s="22" t="s">
        <v>51</v>
      </c>
      <c r="P2858" s="1" t="s">
        <v>2900</v>
      </c>
      <c r="Q2858" s="1"/>
      <c r="R2858" s="39"/>
      <c r="S2858" s="154" t="s">
        <v>158</v>
      </c>
      <c r="T2858" s="7" t="str">
        <f>Tabela813[[#This Row],[NR]]&amp;" - "&amp;Tabela813[[#This Row],[Especificação]]</f>
        <v>9.1.2.1.5.01.1.8.00 - (-) Dedução de Contribuição do Servidor Civil Ativo - Juros de Mora da Dívida Ativa</v>
      </c>
    </row>
    <row r="2859" spans="1:20" ht="30" x14ac:dyDescent="0.25">
      <c r="A2859" s="179"/>
      <c r="B2859" s="51" t="s">
        <v>1549</v>
      </c>
      <c r="C2859" s="22" t="s">
        <v>1537</v>
      </c>
      <c r="D2859" s="22" t="s">
        <v>1546</v>
      </c>
      <c r="E2859" s="22" t="s">
        <v>1537</v>
      </c>
      <c r="F2859" s="22" t="s">
        <v>1548</v>
      </c>
      <c r="G2859" s="22" t="s">
        <v>1539</v>
      </c>
      <c r="H2859" s="22" t="s">
        <v>1546</v>
      </c>
      <c r="I2859" s="22" t="s">
        <v>1540</v>
      </c>
      <c r="J2859" s="22" t="s">
        <v>1543</v>
      </c>
      <c r="K2859" s="20" t="str">
        <f>IF(Tabela813[[#This Row],[C]]&lt;&gt;"",IF(Tabela813[[#This Row],[RED]]&lt;&gt;"",(Tabela813[[#This Row],[RED]] &amp; "."),"") &amp; CONCATENATE(Tabela813[[#This Row],[C]],".",Tabela813[[#This Row],[O]],".",Tabela813[[#This Row],[E]],".",Tabela813[[#This Row],[D1]],".",Tabela813[[#This Row],[D2]],".",Tabela813[[#This Row],[D3]],".",Tabela813[[#This Row],[T]],".",Tabela813[[#This Row],[D4]]),"")</f>
        <v>9.1.2.1.5.01.2.0.00</v>
      </c>
      <c r="L2859" s="23" t="s">
        <v>1790</v>
      </c>
      <c r="M2859" s="20" t="str">
        <f t="shared" si="55"/>
        <v>S</v>
      </c>
      <c r="N2859" s="20">
        <f>IF(VALUE(Tabela813[[#This Row],[RED]]) &gt; 0,1,0) + IF(VALUE(J2859)&gt;0,8,IF(VALUE(I2859)&gt;0,7,IF(VALUE(H2859)&gt;0,6,IF(VALUE(G2859)&gt;0,5,IF(VALUE(F2859)&gt;0,4,IF(VALUE(E2859)&gt;0,3,IF(VALUE(D2859)&gt;0,2,1)))))))</f>
        <v>7</v>
      </c>
      <c r="O2859" s="22" t="s">
        <v>51</v>
      </c>
      <c r="P2859" s="1" t="s">
        <v>2901</v>
      </c>
      <c r="Q2859" s="1"/>
      <c r="R2859" s="39"/>
      <c r="S2859" s="154" t="s">
        <v>158</v>
      </c>
      <c r="T2859" s="7" t="str">
        <f>Tabela813[[#This Row],[NR]]&amp;" - "&amp;Tabela813[[#This Row],[Especificação]]</f>
        <v>9.1.2.1.5.01.2.0.00 - (-) Dedução de Contribuição do Servidor Civil Inativo</v>
      </c>
    </row>
    <row r="2860" spans="1:20" ht="30" x14ac:dyDescent="0.25">
      <c r="A2860" s="179"/>
      <c r="B2860" s="51" t="s">
        <v>1549</v>
      </c>
      <c r="C2860" s="22" t="s">
        <v>1537</v>
      </c>
      <c r="D2860" s="22" t="s">
        <v>1546</v>
      </c>
      <c r="E2860" s="22" t="s">
        <v>1537</v>
      </c>
      <c r="F2860" s="22" t="s">
        <v>1548</v>
      </c>
      <c r="G2860" s="22" t="s">
        <v>1539</v>
      </c>
      <c r="H2860" s="22" t="s">
        <v>1546</v>
      </c>
      <c r="I2860" s="22" t="s">
        <v>1537</v>
      </c>
      <c r="J2860" s="22" t="s">
        <v>1543</v>
      </c>
      <c r="K2860" s="20" t="str">
        <f>IF(Tabela813[[#This Row],[C]]&lt;&gt;"",IF(Tabela813[[#This Row],[RED]]&lt;&gt;"",(Tabela813[[#This Row],[RED]] &amp; "."),"") &amp; CONCATENATE(Tabela813[[#This Row],[C]],".",Tabela813[[#This Row],[O]],".",Tabela813[[#This Row],[E]],".",Tabela813[[#This Row],[D1]],".",Tabela813[[#This Row],[D2]],".",Tabela813[[#This Row],[D3]],".",Tabela813[[#This Row],[T]],".",Tabela813[[#This Row],[D4]]),"")</f>
        <v>9.1.2.1.5.01.2.1.00</v>
      </c>
      <c r="L2860" s="23" t="s">
        <v>1791</v>
      </c>
      <c r="M2860" s="20" t="str">
        <f t="shared" si="55"/>
        <v>A</v>
      </c>
      <c r="N2860" s="20">
        <f>IF(VALUE(Tabela813[[#This Row],[RED]]) &gt; 0,1,0) + IF(VALUE(J2860)&gt;0,8,IF(VALUE(I2860)&gt;0,7,IF(VALUE(H2860)&gt;0,6,IF(VALUE(G2860)&gt;0,5,IF(VALUE(F2860)&gt;0,4,IF(VALUE(E2860)&gt;0,3,IF(VALUE(D2860)&gt;0,2,1)))))))</f>
        <v>8</v>
      </c>
      <c r="O2860" s="22" t="s">
        <v>51</v>
      </c>
      <c r="P2860" s="1" t="s">
        <v>2901</v>
      </c>
      <c r="Q2860" s="1"/>
      <c r="R2860" s="39"/>
      <c r="S2860" s="154" t="s">
        <v>158</v>
      </c>
      <c r="T2860" s="7" t="str">
        <f>Tabela813[[#This Row],[NR]]&amp;" - "&amp;Tabela813[[#This Row],[Especificação]]</f>
        <v>9.1.2.1.5.01.2.1.00 - (-) Dedução de Contribuição do Servidor Civil Inativo - Principal</v>
      </c>
    </row>
    <row r="2861" spans="1:20" ht="30" x14ac:dyDescent="0.25">
      <c r="A2861" s="179"/>
      <c r="B2861" s="51" t="s">
        <v>1549</v>
      </c>
      <c r="C2861" s="22" t="s">
        <v>1537</v>
      </c>
      <c r="D2861" s="22" t="s">
        <v>1546</v>
      </c>
      <c r="E2861" s="22" t="s">
        <v>1537</v>
      </c>
      <c r="F2861" s="22" t="s">
        <v>1548</v>
      </c>
      <c r="G2861" s="22" t="s">
        <v>1539</v>
      </c>
      <c r="H2861" s="22" t="s">
        <v>1546</v>
      </c>
      <c r="I2861" s="22" t="s">
        <v>1546</v>
      </c>
      <c r="J2861" s="22" t="s">
        <v>1543</v>
      </c>
      <c r="K2861" s="20" t="str">
        <f>IF(Tabela813[[#This Row],[C]]&lt;&gt;"",IF(Tabela813[[#This Row],[RED]]&lt;&gt;"",(Tabela813[[#This Row],[RED]] &amp; "."),"") &amp; CONCATENATE(Tabela813[[#This Row],[C]],".",Tabela813[[#This Row],[O]],".",Tabela813[[#This Row],[E]],".",Tabela813[[#This Row],[D1]],".",Tabela813[[#This Row],[D2]],".",Tabela813[[#This Row],[D3]],".",Tabela813[[#This Row],[T]],".",Tabela813[[#This Row],[D4]]),"")</f>
        <v>9.1.2.1.5.01.2.2.00</v>
      </c>
      <c r="L2861" s="23" t="s">
        <v>1792</v>
      </c>
      <c r="M2861" s="20" t="str">
        <f t="shared" si="55"/>
        <v>A</v>
      </c>
      <c r="N2861" s="20">
        <f>IF(VALUE(Tabela813[[#This Row],[RED]]) &gt; 0,1,0) + IF(VALUE(J2861)&gt;0,8,IF(VALUE(I2861)&gt;0,7,IF(VALUE(H2861)&gt;0,6,IF(VALUE(G2861)&gt;0,5,IF(VALUE(F2861)&gt;0,4,IF(VALUE(E2861)&gt;0,3,IF(VALUE(D2861)&gt;0,2,1)))))))</f>
        <v>8</v>
      </c>
      <c r="O2861" s="22" t="s">
        <v>51</v>
      </c>
      <c r="P2861" s="1" t="s">
        <v>2901</v>
      </c>
      <c r="Q2861" s="1"/>
      <c r="R2861" s="39"/>
      <c r="S2861" s="154" t="s">
        <v>158</v>
      </c>
      <c r="T2861" s="7" t="str">
        <f>Tabela813[[#This Row],[NR]]&amp;" - "&amp;Tabela813[[#This Row],[Especificação]]</f>
        <v>9.1.2.1.5.01.2.2.00 - (-) Dedução de Contribuição do Servidor Civil Inativo - Multas e Juros de Mora</v>
      </c>
    </row>
    <row r="2862" spans="1:20" ht="30" x14ac:dyDescent="0.25">
      <c r="A2862" s="179"/>
      <c r="B2862" s="51" t="s">
        <v>1549</v>
      </c>
      <c r="C2862" s="22" t="s">
        <v>1537</v>
      </c>
      <c r="D2862" s="22" t="s">
        <v>1546</v>
      </c>
      <c r="E2862" s="22" t="s">
        <v>1537</v>
      </c>
      <c r="F2862" s="22" t="s">
        <v>1548</v>
      </c>
      <c r="G2862" s="22" t="s">
        <v>1539</v>
      </c>
      <c r="H2862" s="22" t="s">
        <v>1546</v>
      </c>
      <c r="I2862" s="22" t="s">
        <v>1538</v>
      </c>
      <c r="J2862" s="22" t="s">
        <v>1543</v>
      </c>
      <c r="K2862" s="20" t="str">
        <f>IF(Tabela813[[#This Row],[C]]&lt;&gt;"",IF(Tabela813[[#This Row],[RED]]&lt;&gt;"",(Tabela813[[#This Row],[RED]] &amp; "."),"") &amp; CONCATENATE(Tabela813[[#This Row],[C]],".",Tabela813[[#This Row],[O]],".",Tabela813[[#This Row],[E]],".",Tabela813[[#This Row],[D1]],".",Tabela813[[#This Row],[D2]],".",Tabela813[[#This Row],[D3]],".",Tabela813[[#This Row],[T]],".",Tabela813[[#This Row],[D4]]),"")</f>
        <v>9.1.2.1.5.01.2.3.00</v>
      </c>
      <c r="L2862" s="23" t="s">
        <v>1793</v>
      </c>
      <c r="M2862" s="20" t="str">
        <f t="shared" si="55"/>
        <v>A</v>
      </c>
      <c r="N2862" s="20">
        <f>IF(VALUE(Tabela813[[#This Row],[RED]]) &gt; 0,1,0) + IF(VALUE(J2862)&gt;0,8,IF(VALUE(I2862)&gt;0,7,IF(VALUE(H2862)&gt;0,6,IF(VALUE(G2862)&gt;0,5,IF(VALUE(F2862)&gt;0,4,IF(VALUE(E2862)&gt;0,3,IF(VALUE(D2862)&gt;0,2,1)))))))</f>
        <v>8</v>
      </c>
      <c r="O2862" s="22" t="s">
        <v>51</v>
      </c>
      <c r="P2862" s="1" t="s">
        <v>2901</v>
      </c>
      <c r="Q2862" s="1"/>
      <c r="R2862" s="39"/>
      <c r="S2862" s="154" t="s">
        <v>158</v>
      </c>
      <c r="T2862" s="7" t="str">
        <f>Tabela813[[#This Row],[NR]]&amp;" - "&amp;Tabela813[[#This Row],[Especificação]]</f>
        <v>9.1.2.1.5.01.2.3.00 - (-) Dedução de Contribuição do Servidor Civil Inativo - Dívida Ativa</v>
      </c>
    </row>
    <row r="2863" spans="1:20" ht="30" x14ac:dyDescent="0.25">
      <c r="A2863" s="179"/>
      <c r="B2863" s="51" t="s">
        <v>1549</v>
      </c>
      <c r="C2863" s="22" t="s">
        <v>1537</v>
      </c>
      <c r="D2863" s="22" t="s">
        <v>1546</v>
      </c>
      <c r="E2863" s="22" t="s">
        <v>1537</v>
      </c>
      <c r="F2863" s="22" t="s">
        <v>1548</v>
      </c>
      <c r="G2863" s="22" t="s">
        <v>1539</v>
      </c>
      <c r="H2863" s="22" t="s">
        <v>1546</v>
      </c>
      <c r="I2863" s="22" t="s">
        <v>1547</v>
      </c>
      <c r="J2863" s="22" t="s">
        <v>1543</v>
      </c>
      <c r="K2863" s="20" t="str">
        <f>IF(Tabela813[[#This Row],[C]]&lt;&gt;"",IF(Tabela813[[#This Row],[RED]]&lt;&gt;"",(Tabela813[[#This Row],[RED]] &amp; "."),"") &amp; CONCATENATE(Tabela813[[#This Row],[C]],".",Tabela813[[#This Row],[O]],".",Tabela813[[#This Row],[E]],".",Tabela813[[#This Row],[D1]],".",Tabela813[[#This Row],[D2]],".",Tabela813[[#This Row],[D3]],".",Tabela813[[#This Row],[T]],".",Tabela813[[#This Row],[D4]]),"")</f>
        <v>9.1.2.1.5.01.2.4.00</v>
      </c>
      <c r="L2863" s="23" t="s">
        <v>1794</v>
      </c>
      <c r="M2863" s="20" t="str">
        <f t="shared" si="55"/>
        <v>A</v>
      </c>
      <c r="N2863" s="20">
        <f>IF(VALUE(Tabela813[[#This Row],[RED]]) &gt; 0,1,0) + IF(VALUE(J2863)&gt;0,8,IF(VALUE(I2863)&gt;0,7,IF(VALUE(H2863)&gt;0,6,IF(VALUE(G2863)&gt;0,5,IF(VALUE(F2863)&gt;0,4,IF(VALUE(E2863)&gt;0,3,IF(VALUE(D2863)&gt;0,2,1)))))))</f>
        <v>8</v>
      </c>
      <c r="O2863" s="22" t="s">
        <v>51</v>
      </c>
      <c r="P2863" s="1" t="s">
        <v>2901</v>
      </c>
      <c r="Q2863" s="1"/>
      <c r="R2863" s="39"/>
      <c r="S2863" s="154" t="s">
        <v>158</v>
      </c>
      <c r="T2863" s="7" t="str">
        <f>Tabela813[[#This Row],[NR]]&amp;" - "&amp;Tabela813[[#This Row],[Especificação]]</f>
        <v>9.1.2.1.5.01.2.4.00 - (-) Dedução de Contribuição do Servidor Civil Inativo - Dívida Ativa - Multas e Juros de Mora da Dívida Ativa</v>
      </c>
    </row>
    <row r="2864" spans="1:20" ht="30" x14ac:dyDescent="0.25">
      <c r="A2864" s="179"/>
      <c r="B2864" s="51" t="s">
        <v>1549</v>
      </c>
      <c r="C2864" s="22" t="s">
        <v>1537</v>
      </c>
      <c r="D2864" s="22" t="s">
        <v>1546</v>
      </c>
      <c r="E2864" s="22" t="s">
        <v>1537</v>
      </c>
      <c r="F2864" s="22" t="s">
        <v>1548</v>
      </c>
      <c r="G2864" s="22" t="s">
        <v>1539</v>
      </c>
      <c r="H2864" s="22" t="s">
        <v>1546</v>
      </c>
      <c r="I2864" s="22" t="s">
        <v>1548</v>
      </c>
      <c r="J2864" s="22" t="s">
        <v>1543</v>
      </c>
      <c r="K2864" s="20" t="str">
        <f>IF(Tabela813[[#This Row],[C]]&lt;&gt;"",IF(Tabela813[[#This Row],[RED]]&lt;&gt;"",(Tabela813[[#This Row],[RED]] &amp; "."),"") &amp; CONCATENATE(Tabela813[[#This Row],[C]],".",Tabela813[[#This Row],[O]],".",Tabela813[[#This Row],[E]],".",Tabela813[[#This Row],[D1]],".",Tabela813[[#This Row],[D2]],".",Tabela813[[#This Row],[D3]],".",Tabela813[[#This Row],[T]],".",Tabela813[[#This Row],[D4]]),"")</f>
        <v>9.1.2.1.5.01.2.5.00</v>
      </c>
      <c r="L2864" s="23" t="s">
        <v>1795</v>
      </c>
      <c r="M2864" s="20" t="str">
        <f t="shared" si="55"/>
        <v>A</v>
      </c>
      <c r="N2864" s="20">
        <f>IF(VALUE(Tabela813[[#This Row],[RED]]) &gt; 0,1,0) + IF(VALUE(J2864)&gt;0,8,IF(VALUE(I2864)&gt;0,7,IF(VALUE(H2864)&gt;0,6,IF(VALUE(G2864)&gt;0,5,IF(VALUE(F2864)&gt;0,4,IF(VALUE(E2864)&gt;0,3,IF(VALUE(D2864)&gt;0,2,1)))))))</f>
        <v>8</v>
      </c>
      <c r="O2864" s="22" t="s">
        <v>51</v>
      </c>
      <c r="P2864" s="1" t="s">
        <v>2901</v>
      </c>
      <c r="Q2864" s="1"/>
      <c r="R2864" s="39"/>
      <c r="S2864" s="154" t="s">
        <v>158</v>
      </c>
      <c r="T2864" s="7" t="str">
        <f>Tabela813[[#This Row],[NR]]&amp;" - "&amp;Tabela813[[#This Row],[Especificação]]</f>
        <v>9.1.2.1.5.01.2.5.00 - (-) Dedução de Contribuição do Servidor Civil Inativo - Multas</v>
      </c>
    </row>
    <row r="2865" spans="1:20" ht="30" x14ac:dyDescent="0.25">
      <c r="A2865" s="179"/>
      <c r="B2865" s="51" t="s">
        <v>1549</v>
      </c>
      <c r="C2865" s="22" t="s">
        <v>1537</v>
      </c>
      <c r="D2865" s="22" t="s">
        <v>1546</v>
      </c>
      <c r="E2865" s="22" t="s">
        <v>1537</v>
      </c>
      <c r="F2865" s="22" t="s">
        <v>1548</v>
      </c>
      <c r="G2865" s="22" t="s">
        <v>1539</v>
      </c>
      <c r="H2865" s="22" t="s">
        <v>1546</v>
      </c>
      <c r="I2865" s="22" t="s">
        <v>1542</v>
      </c>
      <c r="J2865" s="22" t="s">
        <v>1543</v>
      </c>
      <c r="K2865" s="20" t="str">
        <f>IF(Tabela813[[#This Row],[C]]&lt;&gt;"",IF(Tabela813[[#This Row],[RED]]&lt;&gt;"",(Tabela813[[#This Row],[RED]] &amp; "."),"") &amp; CONCATENATE(Tabela813[[#This Row],[C]],".",Tabela813[[#This Row],[O]],".",Tabela813[[#This Row],[E]],".",Tabela813[[#This Row],[D1]],".",Tabela813[[#This Row],[D2]],".",Tabela813[[#This Row],[D3]],".",Tabela813[[#This Row],[T]],".",Tabela813[[#This Row],[D4]]),"")</f>
        <v>9.1.2.1.5.01.2.6.00</v>
      </c>
      <c r="L2865" s="23" t="s">
        <v>1796</v>
      </c>
      <c r="M2865" s="20" t="str">
        <f t="shared" si="55"/>
        <v>A</v>
      </c>
      <c r="N2865" s="20">
        <f>IF(VALUE(Tabela813[[#This Row],[RED]]) &gt; 0,1,0) + IF(VALUE(J2865)&gt;0,8,IF(VALUE(I2865)&gt;0,7,IF(VALUE(H2865)&gt;0,6,IF(VALUE(G2865)&gt;0,5,IF(VALUE(F2865)&gt;0,4,IF(VALUE(E2865)&gt;0,3,IF(VALUE(D2865)&gt;0,2,1)))))))</f>
        <v>8</v>
      </c>
      <c r="O2865" s="22" t="s">
        <v>51</v>
      </c>
      <c r="P2865" s="1" t="s">
        <v>2901</v>
      </c>
      <c r="Q2865" s="1"/>
      <c r="R2865" s="39"/>
      <c r="S2865" s="154" t="s">
        <v>158</v>
      </c>
      <c r="T2865" s="7" t="str">
        <f>Tabela813[[#This Row],[NR]]&amp;" - "&amp;Tabela813[[#This Row],[Especificação]]</f>
        <v>9.1.2.1.5.01.2.6.00 - (-) Dedução de Contribuição do Servidor Civil Inativo - Juros de Mora</v>
      </c>
    </row>
    <row r="2866" spans="1:20" ht="30" x14ac:dyDescent="0.25">
      <c r="A2866" s="179"/>
      <c r="B2866" s="51" t="s">
        <v>1549</v>
      </c>
      <c r="C2866" s="22" t="s">
        <v>1537</v>
      </c>
      <c r="D2866" s="22" t="s">
        <v>1546</v>
      </c>
      <c r="E2866" s="22" t="s">
        <v>1537</v>
      </c>
      <c r="F2866" s="22" t="s">
        <v>1548</v>
      </c>
      <c r="G2866" s="22" t="s">
        <v>1539</v>
      </c>
      <c r="H2866" s="22" t="s">
        <v>1546</v>
      </c>
      <c r="I2866" s="22" t="s">
        <v>1544</v>
      </c>
      <c r="J2866" s="22" t="s">
        <v>1543</v>
      </c>
      <c r="K2866" s="20" t="str">
        <f>IF(Tabela813[[#This Row],[C]]&lt;&gt;"",IF(Tabela813[[#This Row],[RED]]&lt;&gt;"",(Tabela813[[#This Row],[RED]] &amp; "."),"") &amp; CONCATENATE(Tabela813[[#This Row],[C]],".",Tabela813[[#This Row],[O]],".",Tabela813[[#This Row],[E]],".",Tabela813[[#This Row],[D1]],".",Tabela813[[#This Row],[D2]],".",Tabela813[[#This Row],[D3]],".",Tabela813[[#This Row],[T]],".",Tabela813[[#This Row],[D4]]),"")</f>
        <v>9.1.2.1.5.01.2.7.00</v>
      </c>
      <c r="L2866" s="23" t="s">
        <v>1797</v>
      </c>
      <c r="M2866" s="20" t="str">
        <f t="shared" si="55"/>
        <v>A</v>
      </c>
      <c r="N2866" s="20">
        <f>IF(VALUE(Tabela813[[#This Row],[RED]]) &gt; 0,1,0) + IF(VALUE(J2866)&gt;0,8,IF(VALUE(I2866)&gt;0,7,IF(VALUE(H2866)&gt;0,6,IF(VALUE(G2866)&gt;0,5,IF(VALUE(F2866)&gt;0,4,IF(VALUE(E2866)&gt;0,3,IF(VALUE(D2866)&gt;0,2,1)))))))</f>
        <v>8</v>
      </c>
      <c r="O2866" s="22" t="s">
        <v>51</v>
      </c>
      <c r="P2866" s="1" t="s">
        <v>2901</v>
      </c>
      <c r="Q2866" s="1"/>
      <c r="R2866" s="39"/>
      <c r="S2866" s="154" t="s">
        <v>158</v>
      </c>
      <c r="T2866" s="7" t="str">
        <f>Tabela813[[#This Row],[NR]]&amp;" - "&amp;Tabela813[[#This Row],[Especificação]]</f>
        <v>9.1.2.1.5.01.2.7.00 - (-) Dedução de Contribuição do Servidor Civil Inativo - Dívida Ativa - Multas da Dívida Ativa</v>
      </c>
    </row>
    <row r="2867" spans="1:20" ht="30" x14ac:dyDescent="0.25">
      <c r="A2867" s="179"/>
      <c r="B2867" s="51" t="s">
        <v>1549</v>
      </c>
      <c r="C2867" s="22" t="s">
        <v>1537</v>
      </c>
      <c r="D2867" s="22" t="s">
        <v>1546</v>
      </c>
      <c r="E2867" s="22" t="s">
        <v>1537</v>
      </c>
      <c r="F2867" s="22" t="s">
        <v>1548</v>
      </c>
      <c r="G2867" s="22" t="s">
        <v>1539</v>
      </c>
      <c r="H2867" s="22" t="s">
        <v>1546</v>
      </c>
      <c r="I2867" s="22" t="s">
        <v>1545</v>
      </c>
      <c r="J2867" s="22" t="s">
        <v>1543</v>
      </c>
      <c r="K2867" s="20" t="str">
        <f>IF(Tabela813[[#This Row],[C]]&lt;&gt;"",IF(Tabela813[[#This Row],[RED]]&lt;&gt;"",(Tabela813[[#This Row],[RED]] &amp; "."),"") &amp; CONCATENATE(Tabela813[[#This Row],[C]],".",Tabela813[[#This Row],[O]],".",Tabela813[[#This Row],[E]],".",Tabela813[[#This Row],[D1]],".",Tabela813[[#This Row],[D2]],".",Tabela813[[#This Row],[D3]],".",Tabela813[[#This Row],[T]],".",Tabela813[[#This Row],[D4]]),"")</f>
        <v>9.1.2.1.5.01.2.8.00</v>
      </c>
      <c r="L2867" s="23" t="s">
        <v>1798</v>
      </c>
      <c r="M2867" s="20" t="str">
        <f t="shared" si="55"/>
        <v>A</v>
      </c>
      <c r="N2867" s="20">
        <f>IF(VALUE(Tabela813[[#This Row],[RED]]) &gt; 0,1,0) + IF(VALUE(J2867)&gt;0,8,IF(VALUE(I2867)&gt;0,7,IF(VALUE(H2867)&gt;0,6,IF(VALUE(G2867)&gt;0,5,IF(VALUE(F2867)&gt;0,4,IF(VALUE(E2867)&gt;0,3,IF(VALUE(D2867)&gt;0,2,1)))))))</f>
        <v>8</v>
      </c>
      <c r="O2867" s="22" t="s">
        <v>51</v>
      </c>
      <c r="P2867" s="1" t="s">
        <v>2901</v>
      </c>
      <c r="Q2867" s="1"/>
      <c r="R2867" s="39"/>
      <c r="S2867" s="154" t="s">
        <v>158</v>
      </c>
      <c r="T2867" s="7" t="str">
        <f>Tabela813[[#This Row],[NR]]&amp;" - "&amp;Tabela813[[#This Row],[Especificação]]</f>
        <v>9.1.2.1.5.01.2.8.00 - (-) Dedução de Contribuição do Servidor Civil Inativo - Juros de Mora da Dívida Ativa</v>
      </c>
    </row>
    <row r="2868" spans="1:20" ht="30" x14ac:dyDescent="0.25">
      <c r="A2868" s="179"/>
      <c r="B2868" s="51" t="s">
        <v>1549</v>
      </c>
      <c r="C2868" s="22" t="s">
        <v>1537</v>
      </c>
      <c r="D2868" s="22" t="s">
        <v>1546</v>
      </c>
      <c r="E2868" s="22" t="s">
        <v>1537</v>
      </c>
      <c r="F2868" s="22" t="s">
        <v>1548</v>
      </c>
      <c r="G2868" s="22" t="s">
        <v>1539</v>
      </c>
      <c r="H2868" s="22" t="s">
        <v>1538</v>
      </c>
      <c r="I2868" s="22" t="s">
        <v>1540</v>
      </c>
      <c r="J2868" s="22" t="s">
        <v>1543</v>
      </c>
      <c r="K2868" s="20" t="str">
        <f>IF(Tabela813[[#This Row],[C]]&lt;&gt;"",IF(Tabela813[[#This Row],[RED]]&lt;&gt;"",(Tabela813[[#This Row],[RED]] &amp; "."),"") &amp; CONCATENATE(Tabela813[[#This Row],[C]],".",Tabela813[[#This Row],[O]],".",Tabela813[[#This Row],[E]],".",Tabela813[[#This Row],[D1]],".",Tabela813[[#This Row],[D2]],".",Tabela813[[#This Row],[D3]],".",Tabela813[[#This Row],[T]],".",Tabela813[[#This Row],[D4]]),"")</f>
        <v>9.1.2.1.5.01.3.0.00</v>
      </c>
      <c r="L2868" s="23" t="s">
        <v>1799</v>
      </c>
      <c r="M2868" s="20" t="str">
        <f t="shared" si="55"/>
        <v>S</v>
      </c>
      <c r="N2868" s="20">
        <f>IF(VALUE(Tabela813[[#This Row],[RED]]) &gt; 0,1,0) + IF(VALUE(J2868)&gt;0,8,IF(VALUE(I2868)&gt;0,7,IF(VALUE(H2868)&gt;0,6,IF(VALUE(G2868)&gt;0,5,IF(VALUE(F2868)&gt;0,4,IF(VALUE(E2868)&gt;0,3,IF(VALUE(D2868)&gt;0,2,1)))))))</f>
        <v>7</v>
      </c>
      <c r="O2868" s="22" t="s">
        <v>51</v>
      </c>
      <c r="P2868" s="1" t="s">
        <v>2902</v>
      </c>
      <c r="Q2868" s="1"/>
      <c r="R2868" s="39"/>
      <c r="S2868" s="154" t="s">
        <v>158</v>
      </c>
      <c r="T2868" s="7" t="str">
        <f>Tabela813[[#This Row],[NR]]&amp;" - "&amp;Tabela813[[#This Row],[Especificação]]</f>
        <v>9.1.2.1.5.01.3.0.00 - (-) Dedução de Contribuição do Servidor Civil - Pensionistas</v>
      </c>
    </row>
    <row r="2869" spans="1:20" ht="30" x14ac:dyDescent="0.25">
      <c r="A2869" s="179"/>
      <c r="B2869" s="51" t="s">
        <v>1549</v>
      </c>
      <c r="C2869" s="22" t="s">
        <v>1537</v>
      </c>
      <c r="D2869" s="22" t="s">
        <v>1546</v>
      </c>
      <c r="E2869" s="22" t="s">
        <v>1537</v>
      </c>
      <c r="F2869" s="22" t="s">
        <v>1548</v>
      </c>
      <c r="G2869" s="22" t="s">
        <v>1539</v>
      </c>
      <c r="H2869" s="22" t="s">
        <v>1538</v>
      </c>
      <c r="I2869" s="22" t="s">
        <v>1537</v>
      </c>
      <c r="J2869" s="22" t="s">
        <v>1543</v>
      </c>
      <c r="K2869" s="20" t="str">
        <f>IF(Tabela813[[#This Row],[C]]&lt;&gt;"",IF(Tabela813[[#This Row],[RED]]&lt;&gt;"",(Tabela813[[#This Row],[RED]] &amp; "."),"") &amp; CONCATENATE(Tabela813[[#This Row],[C]],".",Tabela813[[#This Row],[O]],".",Tabela813[[#This Row],[E]],".",Tabela813[[#This Row],[D1]],".",Tabela813[[#This Row],[D2]],".",Tabela813[[#This Row],[D3]],".",Tabela813[[#This Row],[T]],".",Tabela813[[#This Row],[D4]]),"")</f>
        <v>9.1.2.1.5.01.3.1.00</v>
      </c>
      <c r="L2869" s="23" t="s">
        <v>1800</v>
      </c>
      <c r="M2869" s="20" t="str">
        <f t="shared" si="55"/>
        <v>A</v>
      </c>
      <c r="N2869" s="20">
        <f>IF(VALUE(Tabela813[[#This Row],[RED]]) &gt; 0,1,0) + IF(VALUE(J2869)&gt;0,8,IF(VALUE(I2869)&gt;0,7,IF(VALUE(H2869)&gt;0,6,IF(VALUE(G2869)&gt;0,5,IF(VALUE(F2869)&gt;0,4,IF(VALUE(E2869)&gt;0,3,IF(VALUE(D2869)&gt;0,2,1)))))))</f>
        <v>8</v>
      </c>
      <c r="O2869" s="22" t="s">
        <v>51</v>
      </c>
      <c r="P2869" s="1" t="s">
        <v>2902</v>
      </c>
      <c r="Q2869" s="1"/>
      <c r="R2869" s="39"/>
      <c r="S2869" s="154" t="s">
        <v>158</v>
      </c>
      <c r="T2869" s="7" t="str">
        <f>Tabela813[[#This Row],[NR]]&amp;" - "&amp;Tabela813[[#This Row],[Especificação]]</f>
        <v>9.1.2.1.5.01.3.1.00 - (-) Dedução de Contribuição do Servidor Civil - Pensionistas - Principal</v>
      </c>
    </row>
    <row r="2870" spans="1:20" ht="30" x14ac:dyDescent="0.25">
      <c r="A2870" s="179"/>
      <c r="B2870" s="51" t="s">
        <v>1549</v>
      </c>
      <c r="C2870" s="22" t="s">
        <v>1537</v>
      </c>
      <c r="D2870" s="22" t="s">
        <v>1546</v>
      </c>
      <c r="E2870" s="22" t="s">
        <v>1537</v>
      </c>
      <c r="F2870" s="22" t="s">
        <v>1548</v>
      </c>
      <c r="G2870" s="22" t="s">
        <v>1539</v>
      </c>
      <c r="H2870" s="22" t="s">
        <v>1538</v>
      </c>
      <c r="I2870" s="22" t="s">
        <v>1546</v>
      </c>
      <c r="J2870" s="22" t="s">
        <v>1543</v>
      </c>
      <c r="K2870" s="20" t="str">
        <f>IF(Tabela813[[#This Row],[C]]&lt;&gt;"",IF(Tabela813[[#This Row],[RED]]&lt;&gt;"",(Tabela813[[#This Row],[RED]] &amp; "."),"") &amp; CONCATENATE(Tabela813[[#This Row],[C]],".",Tabela813[[#This Row],[O]],".",Tabela813[[#This Row],[E]],".",Tabela813[[#This Row],[D1]],".",Tabela813[[#This Row],[D2]],".",Tabela813[[#This Row],[D3]],".",Tabela813[[#This Row],[T]],".",Tabela813[[#This Row],[D4]]),"")</f>
        <v>9.1.2.1.5.01.3.2.00</v>
      </c>
      <c r="L2870" s="23" t="s">
        <v>1801</v>
      </c>
      <c r="M2870" s="20" t="str">
        <f t="shared" si="55"/>
        <v>A</v>
      </c>
      <c r="N2870" s="20">
        <f>IF(VALUE(Tabela813[[#This Row],[RED]]) &gt; 0,1,0) + IF(VALUE(J2870)&gt;0,8,IF(VALUE(I2870)&gt;0,7,IF(VALUE(H2870)&gt;0,6,IF(VALUE(G2870)&gt;0,5,IF(VALUE(F2870)&gt;0,4,IF(VALUE(E2870)&gt;0,3,IF(VALUE(D2870)&gt;0,2,1)))))))</f>
        <v>8</v>
      </c>
      <c r="O2870" s="22" t="s">
        <v>51</v>
      </c>
      <c r="P2870" s="1" t="s">
        <v>2902</v>
      </c>
      <c r="Q2870" s="1"/>
      <c r="R2870" s="39"/>
      <c r="S2870" s="154" t="s">
        <v>158</v>
      </c>
      <c r="T2870" s="7" t="str">
        <f>Tabela813[[#This Row],[NR]]&amp;" - "&amp;Tabela813[[#This Row],[Especificação]]</f>
        <v>9.1.2.1.5.01.3.2.00 - (-) Dedução de Contribuição do Servidor Civil - Pensionistas - Multas e Juros de Mora</v>
      </c>
    </row>
    <row r="2871" spans="1:20" ht="30" x14ac:dyDescent="0.25">
      <c r="A2871" s="179"/>
      <c r="B2871" s="51" t="s">
        <v>1549</v>
      </c>
      <c r="C2871" s="22" t="s">
        <v>1537</v>
      </c>
      <c r="D2871" s="22" t="s">
        <v>1546</v>
      </c>
      <c r="E2871" s="22" t="s">
        <v>1537</v>
      </c>
      <c r="F2871" s="22" t="s">
        <v>1548</v>
      </c>
      <c r="G2871" s="22" t="s">
        <v>1539</v>
      </c>
      <c r="H2871" s="22" t="s">
        <v>1538</v>
      </c>
      <c r="I2871" s="22" t="s">
        <v>1538</v>
      </c>
      <c r="J2871" s="22" t="s">
        <v>1543</v>
      </c>
      <c r="K2871" s="20" t="str">
        <f>IF(Tabela813[[#This Row],[C]]&lt;&gt;"",IF(Tabela813[[#This Row],[RED]]&lt;&gt;"",(Tabela813[[#This Row],[RED]] &amp; "."),"") &amp; CONCATENATE(Tabela813[[#This Row],[C]],".",Tabela813[[#This Row],[O]],".",Tabela813[[#This Row],[E]],".",Tabela813[[#This Row],[D1]],".",Tabela813[[#This Row],[D2]],".",Tabela813[[#This Row],[D3]],".",Tabela813[[#This Row],[T]],".",Tabela813[[#This Row],[D4]]),"")</f>
        <v>9.1.2.1.5.01.3.3.00</v>
      </c>
      <c r="L2871" s="23" t="s">
        <v>1802</v>
      </c>
      <c r="M2871" s="20" t="str">
        <f t="shared" si="55"/>
        <v>A</v>
      </c>
      <c r="N2871" s="20">
        <f>IF(VALUE(Tabela813[[#This Row],[RED]]) &gt; 0,1,0) + IF(VALUE(J2871)&gt;0,8,IF(VALUE(I2871)&gt;0,7,IF(VALUE(H2871)&gt;0,6,IF(VALUE(G2871)&gt;0,5,IF(VALUE(F2871)&gt;0,4,IF(VALUE(E2871)&gt;0,3,IF(VALUE(D2871)&gt;0,2,1)))))))</f>
        <v>8</v>
      </c>
      <c r="O2871" s="22" t="s">
        <v>51</v>
      </c>
      <c r="P2871" s="1" t="s">
        <v>2902</v>
      </c>
      <c r="Q2871" s="1"/>
      <c r="R2871" s="39"/>
      <c r="S2871" s="154" t="s">
        <v>158</v>
      </c>
      <c r="T2871" s="7" t="str">
        <f>Tabela813[[#This Row],[NR]]&amp;" - "&amp;Tabela813[[#This Row],[Especificação]]</f>
        <v>9.1.2.1.5.01.3.3.00 - (-) Dedução de Contribuição do Servidor Civil - Pensionistas - Dívida Ativa</v>
      </c>
    </row>
    <row r="2872" spans="1:20" ht="30" x14ac:dyDescent="0.25">
      <c r="A2872" s="179"/>
      <c r="B2872" s="51" t="s">
        <v>1549</v>
      </c>
      <c r="C2872" s="22" t="s">
        <v>1537</v>
      </c>
      <c r="D2872" s="22" t="s">
        <v>1546</v>
      </c>
      <c r="E2872" s="22" t="s">
        <v>1537</v>
      </c>
      <c r="F2872" s="22" t="s">
        <v>1548</v>
      </c>
      <c r="G2872" s="22" t="s">
        <v>1539</v>
      </c>
      <c r="H2872" s="22" t="s">
        <v>1538</v>
      </c>
      <c r="I2872" s="22" t="s">
        <v>1547</v>
      </c>
      <c r="J2872" s="22" t="s">
        <v>1543</v>
      </c>
      <c r="K2872" s="20" t="str">
        <f>IF(Tabela813[[#This Row],[C]]&lt;&gt;"",IF(Tabela813[[#This Row],[RED]]&lt;&gt;"",(Tabela813[[#This Row],[RED]] &amp; "."),"") &amp; CONCATENATE(Tabela813[[#This Row],[C]],".",Tabela813[[#This Row],[O]],".",Tabela813[[#This Row],[E]],".",Tabela813[[#This Row],[D1]],".",Tabela813[[#This Row],[D2]],".",Tabela813[[#This Row],[D3]],".",Tabela813[[#This Row],[T]],".",Tabela813[[#This Row],[D4]]),"")</f>
        <v>9.1.2.1.5.01.3.4.00</v>
      </c>
      <c r="L2872" s="23" t="s">
        <v>1803</v>
      </c>
      <c r="M2872" s="20" t="str">
        <f t="shared" si="55"/>
        <v>A</v>
      </c>
      <c r="N2872" s="20">
        <f>IF(VALUE(Tabela813[[#This Row],[RED]]) &gt; 0,1,0) + IF(VALUE(J2872)&gt;0,8,IF(VALUE(I2872)&gt;0,7,IF(VALUE(H2872)&gt;0,6,IF(VALUE(G2872)&gt;0,5,IF(VALUE(F2872)&gt;0,4,IF(VALUE(E2872)&gt;0,3,IF(VALUE(D2872)&gt;0,2,1)))))))</f>
        <v>8</v>
      </c>
      <c r="O2872" s="22" t="s">
        <v>51</v>
      </c>
      <c r="P2872" s="1" t="s">
        <v>2902</v>
      </c>
      <c r="Q2872" s="1"/>
      <c r="R2872" s="39"/>
      <c r="S2872" s="154" t="s">
        <v>158</v>
      </c>
      <c r="T2872" s="7" t="str">
        <f>Tabela813[[#This Row],[NR]]&amp;" - "&amp;Tabela813[[#This Row],[Especificação]]</f>
        <v>9.1.2.1.5.01.3.4.00 - (-) Dedução de Contribuição do Servidor Civil - Pensionistas - Dívida Ativa - Multas e Juros de Mora da Dívida Ativa</v>
      </c>
    </row>
    <row r="2873" spans="1:20" ht="30" x14ac:dyDescent="0.25">
      <c r="A2873" s="179"/>
      <c r="B2873" s="51" t="s">
        <v>1549</v>
      </c>
      <c r="C2873" s="22" t="s">
        <v>1537</v>
      </c>
      <c r="D2873" s="22" t="s">
        <v>1546</v>
      </c>
      <c r="E2873" s="22" t="s">
        <v>1537</v>
      </c>
      <c r="F2873" s="22" t="s">
        <v>1548</v>
      </c>
      <c r="G2873" s="22" t="s">
        <v>1539</v>
      </c>
      <c r="H2873" s="22" t="s">
        <v>1538</v>
      </c>
      <c r="I2873" s="22" t="s">
        <v>1548</v>
      </c>
      <c r="J2873" s="22" t="s">
        <v>1543</v>
      </c>
      <c r="K2873" s="20" t="str">
        <f>IF(Tabela813[[#This Row],[C]]&lt;&gt;"",IF(Tabela813[[#This Row],[RED]]&lt;&gt;"",(Tabela813[[#This Row],[RED]] &amp; "."),"") &amp; CONCATENATE(Tabela813[[#This Row],[C]],".",Tabela813[[#This Row],[O]],".",Tabela813[[#This Row],[E]],".",Tabela813[[#This Row],[D1]],".",Tabela813[[#This Row],[D2]],".",Tabela813[[#This Row],[D3]],".",Tabela813[[#This Row],[T]],".",Tabela813[[#This Row],[D4]]),"")</f>
        <v>9.1.2.1.5.01.3.5.00</v>
      </c>
      <c r="L2873" s="23" t="s">
        <v>1804</v>
      </c>
      <c r="M2873" s="20" t="str">
        <f t="shared" si="55"/>
        <v>A</v>
      </c>
      <c r="N2873" s="20">
        <f>IF(VALUE(Tabela813[[#This Row],[RED]]) &gt; 0,1,0) + IF(VALUE(J2873)&gt;0,8,IF(VALUE(I2873)&gt;0,7,IF(VALUE(H2873)&gt;0,6,IF(VALUE(G2873)&gt;0,5,IF(VALUE(F2873)&gt;0,4,IF(VALUE(E2873)&gt;0,3,IF(VALUE(D2873)&gt;0,2,1)))))))</f>
        <v>8</v>
      </c>
      <c r="O2873" s="22" t="s">
        <v>51</v>
      </c>
      <c r="P2873" s="1" t="s">
        <v>2902</v>
      </c>
      <c r="Q2873" s="1"/>
      <c r="R2873" s="39"/>
      <c r="S2873" s="154" t="s">
        <v>158</v>
      </c>
      <c r="T2873" s="7" t="str">
        <f>Tabela813[[#This Row],[NR]]&amp;" - "&amp;Tabela813[[#This Row],[Especificação]]</f>
        <v>9.1.2.1.5.01.3.5.00 - (-) Dedução de Contribuição do Servidor Civil - Pensionistas - Multas</v>
      </c>
    </row>
    <row r="2874" spans="1:20" ht="30" x14ac:dyDescent="0.25">
      <c r="A2874" s="179"/>
      <c r="B2874" s="51" t="s">
        <v>1549</v>
      </c>
      <c r="C2874" s="22" t="s">
        <v>1537</v>
      </c>
      <c r="D2874" s="22" t="s">
        <v>1546</v>
      </c>
      <c r="E2874" s="22" t="s">
        <v>1537</v>
      </c>
      <c r="F2874" s="22" t="s">
        <v>1548</v>
      </c>
      <c r="G2874" s="22" t="s">
        <v>1539</v>
      </c>
      <c r="H2874" s="22" t="s">
        <v>1538</v>
      </c>
      <c r="I2874" s="22" t="s">
        <v>1542</v>
      </c>
      <c r="J2874" s="22" t="s">
        <v>1543</v>
      </c>
      <c r="K2874" s="20" t="str">
        <f>IF(Tabela813[[#This Row],[C]]&lt;&gt;"",IF(Tabela813[[#This Row],[RED]]&lt;&gt;"",(Tabela813[[#This Row],[RED]] &amp; "."),"") &amp; CONCATENATE(Tabela813[[#This Row],[C]],".",Tabela813[[#This Row],[O]],".",Tabela813[[#This Row],[E]],".",Tabela813[[#This Row],[D1]],".",Tabela813[[#This Row],[D2]],".",Tabela813[[#This Row],[D3]],".",Tabela813[[#This Row],[T]],".",Tabela813[[#This Row],[D4]]),"")</f>
        <v>9.1.2.1.5.01.3.6.00</v>
      </c>
      <c r="L2874" s="23" t="s">
        <v>1805</v>
      </c>
      <c r="M2874" s="20" t="str">
        <f t="shared" si="55"/>
        <v>A</v>
      </c>
      <c r="N2874" s="20">
        <f>IF(VALUE(Tabela813[[#This Row],[RED]]) &gt; 0,1,0) + IF(VALUE(J2874)&gt;0,8,IF(VALUE(I2874)&gt;0,7,IF(VALUE(H2874)&gt;0,6,IF(VALUE(G2874)&gt;0,5,IF(VALUE(F2874)&gt;0,4,IF(VALUE(E2874)&gt;0,3,IF(VALUE(D2874)&gt;0,2,1)))))))</f>
        <v>8</v>
      </c>
      <c r="O2874" s="22" t="s">
        <v>51</v>
      </c>
      <c r="P2874" s="1" t="s">
        <v>2902</v>
      </c>
      <c r="Q2874" s="1"/>
      <c r="R2874" s="39"/>
      <c r="S2874" s="154" t="s">
        <v>158</v>
      </c>
      <c r="T2874" s="7" t="str">
        <f>Tabela813[[#This Row],[NR]]&amp;" - "&amp;Tabela813[[#This Row],[Especificação]]</f>
        <v>9.1.2.1.5.01.3.6.00 - (-) Dedução de Contribuição do Servidor Civil - Pensionistas - Juros de Mora</v>
      </c>
    </row>
    <row r="2875" spans="1:20" ht="30" x14ac:dyDescent="0.25">
      <c r="A2875" s="179"/>
      <c r="B2875" s="51" t="s">
        <v>1549</v>
      </c>
      <c r="C2875" s="22" t="s">
        <v>1537</v>
      </c>
      <c r="D2875" s="22" t="s">
        <v>1546</v>
      </c>
      <c r="E2875" s="22" t="s">
        <v>1537</v>
      </c>
      <c r="F2875" s="22" t="s">
        <v>1548</v>
      </c>
      <c r="G2875" s="22" t="s">
        <v>1539</v>
      </c>
      <c r="H2875" s="22" t="s">
        <v>1538</v>
      </c>
      <c r="I2875" s="22" t="s">
        <v>1544</v>
      </c>
      <c r="J2875" s="22" t="s">
        <v>1543</v>
      </c>
      <c r="K2875" s="20" t="str">
        <f>IF(Tabela813[[#This Row],[C]]&lt;&gt;"",IF(Tabela813[[#This Row],[RED]]&lt;&gt;"",(Tabela813[[#This Row],[RED]] &amp; "."),"") &amp; CONCATENATE(Tabela813[[#This Row],[C]],".",Tabela813[[#This Row],[O]],".",Tabela813[[#This Row],[E]],".",Tabela813[[#This Row],[D1]],".",Tabela813[[#This Row],[D2]],".",Tabela813[[#This Row],[D3]],".",Tabela813[[#This Row],[T]],".",Tabela813[[#This Row],[D4]]),"")</f>
        <v>9.1.2.1.5.01.3.7.00</v>
      </c>
      <c r="L2875" s="23" t="s">
        <v>1806</v>
      </c>
      <c r="M2875" s="20" t="str">
        <f t="shared" si="55"/>
        <v>A</v>
      </c>
      <c r="N2875" s="20">
        <f>IF(VALUE(Tabela813[[#This Row],[RED]]) &gt; 0,1,0) + IF(VALUE(J2875)&gt;0,8,IF(VALUE(I2875)&gt;0,7,IF(VALUE(H2875)&gt;0,6,IF(VALUE(G2875)&gt;0,5,IF(VALUE(F2875)&gt;0,4,IF(VALUE(E2875)&gt;0,3,IF(VALUE(D2875)&gt;0,2,1)))))))</f>
        <v>8</v>
      </c>
      <c r="O2875" s="22" t="s">
        <v>51</v>
      </c>
      <c r="P2875" s="1" t="s">
        <v>2902</v>
      </c>
      <c r="Q2875" s="1"/>
      <c r="R2875" s="39"/>
      <c r="S2875" s="154" t="s">
        <v>158</v>
      </c>
      <c r="T2875" s="7" t="str">
        <f>Tabela813[[#This Row],[NR]]&amp;" - "&amp;Tabela813[[#This Row],[Especificação]]</f>
        <v>9.1.2.1.5.01.3.7.00 - (-) Dedução de Contribuição do Servidor Civil - Pensionistas - Dívida Ativa - Multas da Dívida Ativa</v>
      </c>
    </row>
    <row r="2876" spans="1:20" ht="30" x14ac:dyDescent="0.25">
      <c r="A2876" s="179"/>
      <c r="B2876" s="51" t="s">
        <v>1549</v>
      </c>
      <c r="C2876" s="22" t="s">
        <v>1537</v>
      </c>
      <c r="D2876" s="22" t="s">
        <v>1546</v>
      </c>
      <c r="E2876" s="22" t="s">
        <v>1537</v>
      </c>
      <c r="F2876" s="22" t="s">
        <v>1548</v>
      </c>
      <c r="G2876" s="22" t="s">
        <v>1539</v>
      </c>
      <c r="H2876" s="22" t="s">
        <v>1538</v>
      </c>
      <c r="I2876" s="22" t="s">
        <v>1545</v>
      </c>
      <c r="J2876" s="22" t="s">
        <v>1543</v>
      </c>
      <c r="K2876" s="20" t="str">
        <f>IF(Tabela813[[#This Row],[C]]&lt;&gt;"",IF(Tabela813[[#This Row],[RED]]&lt;&gt;"",(Tabela813[[#This Row],[RED]] &amp; "."),"") &amp; CONCATENATE(Tabela813[[#This Row],[C]],".",Tabela813[[#This Row],[O]],".",Tabela813[[#This Row],[E]],".",Tabela813[[#This Row],[D1]],".",Tabela813[[#This Row],[D2]],".",Tabela813[[#This Row],[D3]],".",Tabela813[[#This Row],[T]],".",Tabela813[[#This Row],[D4]]),"")</f>
        <v>9.1.2.1.5.01.3.8.00</v>
      </c>
      <c r="L2876" s="23" t="s">
        <v>1807</v>
      </c>
      <c r="M2876" s="20" t="str">
        <f t="shared" si="55"/>
        <v>A</v>
      </c>
      <c r="N2876" s="20">
        <f>IF(VALUE(Tabela813[[#This Row],[RED]]) &gt; 0,1,0) + IF(VALUE(J2876)&gt;0,8,IF(VALUE(I2876)&gt;0,7,IF(VALUE(H2876)&gt;0,6,IF(VALUE(G2876)&gt;0,5,IF(VALUE(F2876)&gt;0,4,IF(VALUE(E2876)&gt;0,3,IF(VALUE(D2876)&gt;0,2,1)))))))</f>
        <v>8</v>
      </c>
      <c r="O2876" s="22" t="s">
        <v>51</v>
      </c>
      <c r="P2876" s="1" t="s">
        <v>2902</v>
      </c>
      <c r="Q2876" s="1"/>
      <c r="R2876" s="39"/>
      <c r="S2876" s="154" t="s">
        <v>158</v>
      </c>
      <c r="T2876" s="7" t="str">
        <f>Tabela813[[#This Row],[NR]]&amp;" - "&amp;Tabela813[[#This Row],[Especificação]]</f>
        <v>9.1.2.1.5.01.3.8.00 - (-) Dedução de Contribuição do Servidor Civil - Pensionistas - Juros de Mora da Dívida Ativa</v>
      </c>
    </row>
    <row r="2877" spans="1:20" ht="30" x14ac:dyDescent="0.25">
      <c r="A2877" s="179"/>
      <c r="B2877" s="51" t="s">
        <v>1549</v>
      </c>
      <c r="C2877" s="22" t="s">
        <v>1537</v>
      </c>
      <c r="D2877" s="22" t="s">
        <v>1546</v>
      </c>
      <c r="E2877" s="22" t="s">
        <v>1537</v>
      </c>
      <c r="F2877" s="22" t="s">
        <v>1548</v>
      </c>
      <c r="G2877" s="22" t="s">
        <v>1539</v>
      </c>
      <c r="H2877" s="22" t="s">
        <v>1547</v>
      </c>
      <c r="I2877" s="22" t="s">
        <v>1540</v>
      </c>
      <c r="J2877" s="22" t="s">
        <v>1543</v>
      </c>
      <c r="K2877" s="20" t="str">
        <f>IF(Tabela813[[#This Row],[C]]&lt;&gt;"",IF(Tabela813[[#This Row],[RED]]&lt;&gt;"",(Tabela813[[#This Row],[RED]] &amp; "."),"") &amp; CONCATENATE(Tabela813[[#This Row],[C]],".",Tabela813[[#This Row],[O]],".",Tabela813[[#This Row],[E]],".",Tabela813[[#This Row],[D1]],".",Tabela813[[#This Row],[D2]],".",Tabela813[[#This Row],[D3]],".",Tabela813[[#This Row],[T]],".",Tabela813[[#This Row],[D4]]),"")</f>
        <v>9.1.2.1.5.01.4.0.00</v>
      </c>
      <c r="L2877" s="23" t="s">
        <v>1808</v>
      </c>
      <c r="M2877" s="20" t="str">
        <f t="shared" si="55"/>
        <v>S</v>
      </c>
      <c r="N2877" s="20">
        <f>IF(VALUE(Tabela813[[#This Row],[RED]]) &gt; 0,1,0) + IF(VALUE(J2877)&gt;0,8,IF(VALUE(I2877)&gt;0,7,IF(VALUE(H2877)&gt;0,6,IF(VALUE(G2877)&gt;0,5,IF(VALUE(F2877)&gt;0,4,IF(VALUE(E2877)&gt;0,3,IF(VALUE(D2877)&gt;0,2,1)))))))</f>
        <v>7</v>
      </c>
      <c r="O2877" s="22" t="s">
        <v>51</v>
      </c>
      <c r="P2877" s="1" t="s">
        <v>2903</v>
      </c>
      <c r="Q2877" s="1"/>
      <c r="R2877" s="39"/>
      <c r="S2877" s="154" t="s">
        <v>158</v>
      </c>
      <c r="T2877" s="7" t="str">
        <f>Tabela813[[#This Row],[NR]]&amp;" - "&amp;Tabela813[[#This Row],[Especificação]]</f>
        <v>9.1.2.1.5.01.4.0.00 - (-) Dedução de Contribuição Oriunda de Sentenças Judiciais - Servidor Civil Ativo</v>
      </c>
    </row>
    <row r="2878" spans="1:20" ht="30" x14ac:dyDescent="0.25">
      <c r="A2878" s="179"/>
      <c r="B2878" s="51" t="s">
        <v>1549</v>
      </c>
      <c r="C2878" s="22" t="s">
        <v>1537</v>
      </c>
      <c r="D2878" s="22" t="s">
        <v>1546</v>
      </c>
      <c r="E2878" s="22" t="s">
        <v>1537</v>
      </c>
      <c r="F2878" s="22" t="s">
        <v>1548</v>
      </c>
      <c r="G2878" s="22" t="s">
        <v>1539</v>
      </c>
      <c r="H2878" s="22" t="s">
        <v>1547</v>
      </c>
      <c r="I2878" s="22" t="s">
        <v>1537</v>
      </c>
      <c r="J2878" s="22" t="s">
        <v>1543</v>
      </c>
      <c r="K2878" s="20" t="str">
        <f>IF(Tabela813[[#This Row],[C]]&lt;&gt;"",IF(Tabela813[[#This Row],[RED]]&lt;&gt;"",(Tabela813[[#This Row],[RED]] &amp; "."),"") &amp; CONCATENATE(Tabela813[[#This Row],[C]],".",Tabela813[[#This Row],[O]],".",Tabela813[[#This Row],[E]],".",Tabela813[[#This Row],[D1]],".",Tabela813[[#This Row],[D2]],".",Tabela813[[#This Row],[D3]],".",Tabela813[[#This Row],[T]],".",Tabela813[[#This Row],[D4]]),"")</f>
        <v>9.1.2.1.5.01.4.1.00</v>
      </c>
      <c r="L2878" s="23" t="s">
        <v>1809</v>
      </c>
      <c r="M2878" s="20" t="str">
        <f t="shared" si="55"/>
        <v>A</v>
      </c>
      <c r="N2878" s="20">
        <f>IF(VALUE(Tabela813[[#This Row],[RED]]) &gt; 0,1,0) + IF(VALUE(J2878)&gt;0,8,IF(VALUE(I2878)&gt;0,7,IF(VALUE(H2878)&gt;0,6,IF(VALUE(G2878)&gt;0,5,IF(VALUE(F2878)&gt;0,4,IF(VALUE(E2878)&gt;0,3,IF(VALUE(D2878)&gt;0,2,1)))))))</f>
        <v>8</v>
      </c>
      <c r="O2878" s="22" t="s">
        <v>51</v>
      </c>
      <c r="P2878" s="1" t="s">
        <v>2903</v>
      </c>
      <c r="Q2878" s="1"/>
      <c r="R2878" s="39"/>
      <c r="S2878" s="154" t="s">
        <v>158</v>
      </c>
      <c r="T2878" s="7" t="str">
        <f>Tabela813[[#This Row],[NR]]&amp;" - "&amp;Tabela813[[#This Row],[Especificação]]</f>
        <v>9.1.2.1.5.01.4.1.00 - (-) Dedução de Contribuição Oriunda de Sentenças Judiciais - Servidor Civil Ativo - Principal</v>
      </c>
    </row>
    <row r="2879" spans="1:20" ht="30" x14ac:dyDescent="0.25">
      <c r="A2879" s="201"/>
      <c r="B2879" s="51" t="s">
        <v>1549</v>
      </c>
      <c r="C2879" s="22" t="s">
        <v>1537</v>
      </c>
      <c r="D2879" s="22" t="s">
        <v>1546</v>
      </c>
      <c r="E2879" s="22" t="s">
        <v>1537</v>
      </c>
      <c r="F2879" s="22" t="s">
        <v>1548</v>
      </c>
      <c r="G2879" s="22" t="s">
        <v>1539</v>
      </c>
      <c r="H2879" s="22" t="s">
        <v>1547</v>
      </c>
      <c r="I2879" s="22" t="s">
        <v>1546</v>
      </c>
      <c r="J2879" s="22" t="s">
        <v>1543</v>
      </c>
      <c r="K2879" s="20" t="str">
        <f>IF(Tabela813[[#This Row],[C]]&lt;&gt;"",IF(Tabela813[[#This Row],[RED]]&lt;&gt;"",(Tabela813[[#This Row],[RED]] &amp; "."),"") &amp; CONCATENATE(Tabela813[[#This Row],[C]],".",Tabela813[[#This Row],[O]],".",Tabela813[[#This Row],[E]],".",Tabela813[[#This Row],[D1]],".",Tabela813[[#This Row],[D2]],".",Tabela813[[#This Row],[D3]],".",Tabela813[[#This Row],[T]],".",Tabela813[[#This Row],[D4]]),"")</f>
        <v>9.1.2.1.5.01.4.2.00</v>
      </c>
      <c r="L2879" s="23" t="s">
        <v>1810</v>
      </c>
      <c r="M2879" s="20" t="str">
        <f t="shared" si="55"/>
        <v>A</v>
      </c>
      <c r="N2879" s="20">
        <f>IF(VALUE(Tabela813[[#This Row],[RED]]) &gt; 0,1,0) + IF(VALUE(J2879)&gt;0,8,IF(VALUE(I2879)&gt;0,7,IF(VALUE(H2879)&gt;0,6,IF(VALUE(G2879)&gt;0,5,IF(VALUE(F2879)&gt;0,4,IF(VALUE(E2879)&gt;0,3,IF(VALUE(D2879)&gt;0,2,1)))))))</f>
        <v>8</v>
      </c>
      <c r="O2879" s="22" t="s">
        <v>51</v>
      </c>
      <c r="P2879" s="1" t="s">
        <v>2903</v>
      </c>
      <c r="Q2879" s="1"/>
      <c r="R2879" s="39"/>
      <c r="S2879" s="154" t="s">
        <v>158</v>
      </c>
      <c r="T2879" s="7" t="str">
        <f>Tabela813[[#This Row],[NR]]&amp;" - "&amp;Tabela813[[#This Row],[Especificação]]</f>
        <v>9.1.2.1.5.01.4.2.00 - (-) Dedução de Contribuição Oriunda de Sentenças Judiciais - Servidor Civil Ativo - Multas e Juros de Mora</v>
      </c>
    </row>
    <row r="2880" spans="1:20" ht="30" x14ac:dyDescent="0.25">
      <c r="A2880" s="201"/>
      <c r="B2880" s="51" t="s">
        <v>1549</v>
      </c>
      <c r="C2880" s="22" t="s">
        <v>1537</v>
      </c>
      <c r="D2880" s="22" t="s">
        <v>1546</v>
      </c>
      <c r="E2880" s="22" t="s">
        <v>1537</v>
      </c>
      <c r="F2880" s="22" t="s">
        <v>1548</v>
      </c>
      <c r="G2880" s="22" t="s">
        <v>1539</v>
      </c>
      <c r="H2880" s="22" t="s">
        <v>1547</v>
      </c>
      <c r="I2880" s="22" t="s">
        <v>1538</v>
      </c>
      <c r="J2880" s="22" t="s">
        <v>1543</v>
      </c>
      <c r="K2880" s="20" t="str">
        <f>IF(Tabela813[[#This Row],[C]]&lt;&gt;"",IF(Tabela813[[#This Row],[RED]]&lt;&gt;"",(Tabela813[[#This Row],[RED]] &amp; "."),"") &amp; CONCATENATE(Tabela813[[#This Row],[C]],".",Tabela813[[#This Row],[O]],".",Tabela813[[#This Row],[E]],".",Tabela813[[#This Row],[D1]],".",Tabela813[[#This Row],[D2]],".",Tabela813[[#This Row],[D3]],".",Tabela813[[#This Row],[T]],".",Tabela813[[#This Row],[D4]]),"")</f>
        <v>9.1.2.1.5.01.4.3.00</v>
      </c>
      <c r="L2880" s="23" t="s">
        <v>1811</v>
      </c>
      <c r="M2880" s="20" t="str">
        <f t="shared" si="55"/>
        <v>A</v>
      </c>
      <c r="N2880" s="20">
        <f>IF(VALUE(Tabela813[[#This Row],[RED]]) &gt; 0,1,0) + IF(VALUE(J2880)&gt;0,8,IF(VALUE(I2880)&gt;0,7,IF(VALUE(H2880)&gt;0,6,IF(VALUE(G2880)&gt;0,5,IF(VALUE(F2880)&gt;0,4,IF(VALUE(E2880)&gt;0,3,IF(VALUE(D2880)&gt;0,2,1)))))))</f>
        <v>8</v>
      </c>
      <c r="O2880" s="22" t="s">
        <v>51</v>
      </c>
      <c r="P2880" s="1" t="s">
        <v>2903</v>
      </c>
      <c r="Q2880" s="1"/>
      <c r="R2880" s="39"/>
      <c r="S2880" s="154" t="s">
        <v>158</v>
      </c>
      <c r="T2880" s="7" t="str">
        <f>Tabela813[[#This Row],[NR]]&amp;" - "&amp;Tabela813[[#This Row],[Especificação]]</f>
        <v>9.1.2.1.5.01.4.3.00 - (-) Dedução de Contribuição Oriunda de Sentenças Judiciais - Servidor Civil Ativo - Dívida Ativa</v>
      </c>
    </row>
    <row r="2881" spans="1:20" ht="30" x14ac:dyDescent="0.25">
      <c r="A2881" s="201"/>
      <c r="B2881" s="51" t="s">
        <v>1549</v>
      </c>
      <c r="C2881" s="22" t="s">
        <v>1537</v>
      </c>
      <c r="D2881" s="22" t="s">
        <v>1546</v>
      </c>
      <c r="E2881" s="22" t="s">
        <v>1537</v>
      </c>
      <c r="F2881" s="22" t="s">
        <v>1548</v>
      </c>
      <c r="G2881" s="22" t="s">
        <v>1539</v>
      </c>
      <c r="H2881" s="22" t="s">
        <v>1547</v>
      </c>
      <c r="I2881" s="22" t="s">
        <v>1547</v>
      </c>
      <c r="J2881" s="22" t="s">
        <v>1543</v>
      </c>
      <c r="K2881" s="20" t="str">
        <f>IF(Tabela813[[#This Row],[C]]&lt;&gt;"",IF(Tabela813[[#This Row],[RED]]&lt;&gt;"",(Tabela813[[#This Row],[RED]] &amp; "."),"") &amp; CONCATENATE(Tabela813[[#This Row],[C]],".",Tabela813[[#This Row],[O]],".",Tabela813[[#This Row],[E]],".",Tabela813[[#This Row],[D1]],".",Tabela813[[#This Row],[D2]],".",Tabela813[[#This Row],[D3]],".",Tabela813[[#This Row],[T]],".",Tabela813[[#This Row],[D4]]),"")</f>
        <v>9.1.2.1.5.01.4.4.00</v>
      </c>
      <c r="L2881" s="23" t="s">
        <v>1812</v>
      </c>
      <c r="M2881" s="20" t="str">
        <f t="shared" si="55"/>
        <v>A</v>
      </c>
      <c r="N2881" s="20">
        <f>IF(VALUE(Tabela813[[#This Row],[RED]]) &gt; 0,1,0) + IF(VALUE(J2881)&gt;0,8,IF(VALUE(I2881)&gt;0,7,IF(VALUE(H2881)&gt;0,6,IF(VALUE(G2881)&gt;0,5,IF(VALUE(F2881)&gt;0,4,IF(VALUE(E2881)&gt;0,3,IF(VALUE(D2881)&gt;0,2,1)))))))</f>
        <v>8</v>
      </c>
      <c r="O2881" s="22" t="s">
        <v>51</v>
      </c>
      <c r="P2881" s="1" t="s">
        <v>2903</v>
      </c>
      <c r="Q2881" s="1"/>
      <c r="R2881" s="39"/>
      <c r="S2881" s="154" t="s">
        <v>158</v>
      </c>
      <c r="T2881" s="7" t="str">
        <f>Tabela813[[#This Row],[NR]]&amp;" - "&amp;Tabela813[[#This Row],[Especificação]]</f>
        <v>9.1.2.1.5.01.4.4.00 - (-) Dedução de Contribuição Oriunda de Sentenças Judiciais - Servidor Civil Ativo - Dívida Ativa - Multas e Juros de Mora da Dívida Ativa</v>
      </c>
    </row>
    <row r="2882" spans="1:20" ht="30" x14ac:dyDescent="0.25">
      <c r="A2882" s="201"/>
      <c r="B2882" s="51" t="s">
        <v>1549</v>
      </c>
      <c r="C2882" s="22" t="s">
        <v>1537</v>
      </c>
      <c r="D2882" s="22" t="s">
        <v>1546</v>
      </c>
      <c r="E2882" s="22" t="s">
        <v>1537</v>
      </c>
      <c r="F2882" s="22" t="s">
        <v>1548</v>
      </c>
      <c r="G2882" s="22" t="s">
        <v>1539</v>
      </c>
      <c r="H2882" s="22" t="s">
        <v>1547</v>
      </c>
      <c r="I2882" s="22" t="s">
        <v>1548</v>
      </c>
      <c r="J2882" s="22" t="s">
        <v>1543</v>
      </c>
      <c r="K2882" s="20" t="str">
        <f>IF(Tabela813[[#This Row],[C]]&lt;&gt;"",IF(Tabela813[[#This Row],[RED]]&lt;&gt;"",(Tabela813[[#This Row],[RED]] &amp; "."),"") &amp; CONCATENATE(Tabela813[[#This Row],[C]],".",Tabela813[[#This Row],[O]],".",Tabela813[[#This Row],[E]],".",Tabela813[[#This Row],[D1]],".",Tabela813[[#This Row],[D2]],".",Tabela813[[#This Row],[D3]],".",Tabela813[[#This Row],[T]],".",Tabela813[[#This Row],[D4]]),"")</f>
        <v>9.1.2.1.5.01.4.5.00</v>
      </c>
      <c r="L2882" s="23" t="s">
        <v>1813</v>
      </c>
      <c r="M2882" s="20" t="str">
        <f t="shared" si="55"/>
        <v>A</v>
      </c>
      <c r="N2882" s="20">
        <f>IF(VALUE(Tabela813[[#This Row],[RED]]) &gt; 0,1,0) + IF(VALUE(J2882)&gt;0,8,IF(VALUE(I2882)&gt;0,7,IF(VALUE(H2882)&gt;0,6,IF(VALUE(G2882)&gt;0,5,IF(VALUE(F2882)&gt;0,4,IF(VALUE(E2882)&gt;0,3,IF(VALUE(D2882)&gt;0,2,1)))))))</f>
        <v>8</v>
      </c>
      <c r="O2882" s="22" t="s">
        <v>51</v>
      </c>
      <c r="P2882" s="1" t="s">
        <v>2903</v>
      </c>
      <c r="Q2882" s="1"/>
      <c r="R2882" s="39"/>
      <c r="S2882" s="154" t="s">
        <v>158</v>
      </c>
      <c r="T2882" s="7" t="str">
        <f>Tabela813[[#This Row],[NR]]&amp;" - "&amp;Tabela813[[#This Row],[Especificação]]</f>
        <v>9.1.2.1.5.01.4.5.00 - (-) Dedução de Contribuição Oriunda de Sentenças Judiciais - Servidor Civil Ativo - Multas</v>
      </c>
    </row>
    <row r="2883" spans="1:20" ht="30" x14ac:dyDescent="0.25">
      <c r="A2883" s="201"/>
      <c r="B2883" s="51" t="s">
        <v>1549</v>
      </c>
      <c r="C2883" s="22" t="s">
        <v>1537</v>
      </c>
      <c r="D2883" s="22" t="s">
        <v>1546</v>
      </c>
      <c r="E2883" s="22" t="s">
        <v>1537</v>
      </c>
      <c r="F2883" s="22" t="s">
        <v>1548</v>
      </c>
      <c r="G2883" s="22" t="s">
        <v>1539</v>
      </c>
      <c r="H2883" s="22" t="s">
        <v>1547</v>
      </c>
      <c r="I2883" s="22" t="s">
        <v>1542</v>
      </c>
      <c r="J2883" s="22" t="s">
        <v>1543</v>
      </c>
      <c r="K2883" s="20" t="str">
        <f>IF(Tabela813[[#This Row],[C]]&lt;&gt;"",IF(Tabela813[[#This Row],[RED]]&lt;&gt;"",(Tabela813[[#This Row],[RED]] &amp; "."),"") &amp; CONCATENATE(Tabela813[[#This Row],[C]],".",Tabela813[[#This Row],[O]],".",Tabela813[[#This Row],[E]],".",Tabela813[[#This Row],[D1]],".",Tabela813[[#This Row],[D2]],".",Tabela813[[#This Row],[D3]],".",Tabela813[[#This Row],[T]],".",Tabela813[[#This Row],[D4]]),"")</f>
        <v>9.1.2.1.5.01.4.6.00</v>
      </c>
      <c r="L2883" s="23" t="s">
        <v>1814</v>
      </c>
      <c r="M2883" s="20" t="str">
        <f t="shared" si="55"/>
        <v>A</v>
      </c>
      <c r="N2883" s="20">
        <f>IF(VALUE(Tabela813[[#This Row],[RED]]) &gt; 0,1,0) + IF(VALUE(J2883)&gt;0,8,IF(VALUE(I2883)&gt;0,7,IF(VALUE(H2883)&gt;0,6,IF(VALUE(G2883)&gt;0,5,IF(VALUE(F2883)&gt;0,4,IF(VALUE(E2883)&gt;0,3,IF(VALUE(D2883)&gt;0,2,1)))))))</f>
        <v>8</v>
      </c>
      <c r="O2883" s="22" t="s">
        <v>51</v>
      </c>
      <c r="P2883" s="1" t="s">
        <v>2903</v>
      </c>
      <c r="Q2883" s="1"/>
      <c r="R2883" s="39"/>
      <c r="S2883" s="154" t="s">
        <v>158</v>
      </c>
      <c r="T2883" s="7" t="str">
        <f>Tabela813[[#This Row],[NR]]&amp;" - "&amp;Tabela813[[#This Row],[Especificação]]</f>
        <v>9.1.2.1.5.01.4.6.00 - (-) Dedução de Contribuição Oriunda de Sentenças Judiciais - Servidor Civil Ativo - Juros de Mora</v>
      </c>
    </row>
    <row r="2884" spans="1:20" ht="30" x14ac:dyDescent="0.25">
      <c r="A2884" s="201"/>
      <c r="B2884" s="51" t="s">
        <v>1549</v>
      </c>
      <c r="C2884" s="22" t="s">
        <v>1537</v>
      </c>
      <c r="D2884" s="22" t="s">
        <v>1546</v>
      </c>
      <c r="E2884" s="22" t="s">
        <v>1537</v>
      </c>
      <c r="F2884" s="22" t="s">
        <v>1548</v>
      </c>
      <c r="G2884" s="22" t="s">
        <v>1539</v>
      </c>
      <c r="H2884" s="22" t="s">
        <v>1547</v>
      </c>
      <c r="I2884" s="22" t="s">
        <v>1544</v>
      </c>
      <c r="J2884" s="22" t="s">
        <v>1543</v>
      </c>
      <c r="K2884" s="20" t="str">
        <f>IF(Tabela813[[#This Row],[C]]&lt;&gt;"",IF(Tabela813[[#This Row],[RED]]&lt;&gt;"",(Tabela813[[#This Row],[RED]] &amp; "."),"") &amp; CONCATENATE(Tabela813[[#This Row],[C]],".",Tabela813[[#This Row],[O]],".",Tabela813[[#This Row],[E]],".",Tabela813[[#This Row],[D1]],".",Tabela813[[#This Row],[D2]],".",Tabela813[[#This Row],[D3]],".",Tabela813[[#This Row],[T]],".",Tabela813[[#This Row],[D4]]),"")</f>
        <v>9.1.2.1.5.01.4.7.00</v>
      </c>
      <c r="L2884" s="23" t="s">
        <v>1815</v>
      </c>
      <c r="M2884" s="20" t="str">
        <f t="shared" si="55"/>
        <v>A</v>
      </c>
      <c r="N2884" s="20">
        <f>IF(VALUE(Tabela813[[#This Row],[RED]]) &gt; 0,1,0) + IF(VALUE(J2884)&gt;0,8,IF(VALUE(I2884)&gt;0,7,IF(VALUE(H2884)&gt;0,6,IF(VALUE(G2884)&gt;0,5,IF(VALUE(F2884)&gt;0,4,IF(VALUE(E2884)&gt;0,3,IF(VALUE(D2884)&gt;0,2,1)))))))</f>
        <v>8</v>
      </c>
      <c r="O2884" s="22" t="s">
        <v>51</v>
      </c>
      <c r="P2884" s="1" t="s">
        <v>2903</v>
      </c>
      <c r="Q2884" s="1"/>
      <c r="R2884" s="39"/>
      <c r="S2884" s="154" t="s">
        <v>158</v>
      </c>
      <c r="T2884" s="7" t="str">
        <f>Tabela813[[#This Row],[NR]]&amp;" - "&amp;Tabela813[[#This Row],[Especificação]]</f>
        <v>9.1.2.1.5.01.4.7.00 - (-) Dedução de Contribuição Oriunda de Sentenças Judiciais - Servidor Civil Ativo - Dívida Ativa - Multas da Dívida Ativa</v>
      </c>
    </row>
    <row r="2885" spans="1:20" ht="30" x14ac:dyDescent="0.25">
      <c r="A2885" s="201"/>
      <c r="B2885" s="51" t="s">
        <v>1549</v>
      </c>
      <c r="C2885" s="22" t="s">
        <v>1537</v>
      </c>
      <c r="D2885" s="22" t="s">
        <v>1546</v>
      </c>
      <c r="E2885" s="22" t="s">
        <v>1537</v>
      </c>
      <c r="F2885" s="22" t="s">
        <v>1548</v>
      </c>
      <c r="G2885" s="22" t="s">
        <v>1539</v>
      </c>
      <c r="H2885" s="22" t="s">
        <v>1547</v>
      </c>
      <c r="I2885" s="22" t="s">
        <v>1545</v>
      </c>
      <c r="J2885" s="22" t="s">
        <v>1543</v>
      </c>
      <c r="K2885" s="20" t="str">
        <f>IF(Tabela813[[#This Row],[C]]&lt;&gt;"",IF(Tabela813[[#This Row],[RED]]&lt;&gt;"",(Tabela813[[#This Row],[RED]] &amp; "."),"") &amp; CONCATENATE(Tabela813[[#This Row],[C]],".",Tabela813[[#This Row],[O]],".",Tabela813[[#This Row],[E]],".",Tabela813[[#This Row],[D1]],".",Tabela813[[#This Row],[D2]],".",Tabela813[[#This Row],[D3]],".",Tabela813[[#This Row],[T]],".",Tabela813[[#This Row],[D4]]),"")</f>
        <v>9.1.2.1.5.01.4.8.00</v>
      </c>
      <c r="L2885" s="23" t="s">
        <v>1816</v>
      </c>
      <c r="M2885" s="20" t="str">
        <f t="shared" si="55"/>
        <v>A</v>
      </c>
      <c r="N2885" s="20">
        <f>IF(VALUE(Tabela813[[#This Row],[RED]]) &gt; 0,1,0) + IF(VALUE(J2885)&gt;0,8,IF(VALUE(I2885)&gt;0,7,IF(VALUE(H2885)&gt;0,6,IF(VALUE(G2885)&gt;0,5,IF(VALUE(F2885)&gt;0,4,IF(VALUE(E2885)&gt;0,3,IF(VALUE(D2885)&gt;0,2,1)))))))</f>
        <v>8</v>
      </c>
      <c r="O2885" s="22" t="s">
        <v>51</v>
      </c>
      <c r="P2885" s="1" t="s">
        <v>2903</v>
      </c>
      <c r="Q2885" s="1"/>
      <c r="R2885" s="39"/>
      <c r="S2885" s="154" t="s">
        <v>158</v>
      </c>
      <c r="T2885" s="7" t="str">
        <f>Tabela813[[#This Row],[NR]]&amp;" - "&amp;Tabela813[[#This Row],[Especificação]]</f>
        <v>9.1.2.1.5.01.4.8.00 - (-) Dedução de Contribuição Oriunda de Sentenças Judiciais - Servidor Civil Ativo - Juros de Mora da Dívida Ativa</v>
      </c>
    </row>
    <row r="2886" spans="1:20" ht="30" x14ac:dyDescent="0.25">
      <c r="A2886" s="201"/>
      <c r="B2886" s="51" t="s">
        <v>1549</v>
      </c>
      <c r="C2886" s="22" t="s">
        <v>1537</v>
      </c>
      <c r="D2886" s="22" t="s">
        <v>1546</v>
      </c>
      <c r="E2886" s="22" t="s">
        <v>1537</v>
      </c>
      <c r="F2886" s="22" t="s">
        <v>1548</v>
      </c>
      <c r="G2886" s="22" t="s">
        <v>1539</v>
      </c>
      <c r="H2886" s="22" t="s">
        <v>1548</v>
      </c>
      <c r="I2886" s="22" t="s">
        <v>1540</v>
      </c>
      <c r="J2886" s="22" t="s">
        <v>1543</v>
      </c>
      <c r="K2886" s="20" t="str">
        <f>IF(Tabela813[[#This Row],[C]]&lt;&gt;"",IF(Tabela813[[#This Row],[RED]]&lt;&gt;"",(Tabela813[[#This Row],[RED]] &amp; "."),"") &amp; CONCATENATE(Tabela813[[#This Row],[C]],".",Tabela813[[#This Row],[O]],".",Tabela813[[#This Row],[E]],".",Tabela813[[#This Row],[D1]],".",Tabela813[[#This Row],[D2]],".",Tabela813[[#This Row],[D3]],".",Tabela813[[#This Row],[T]],".",Tabela813[[#This Row],[D4]]),"")</f>
        <v>9.1.2.1.5.01.5.0.00</v>
      </c>
      <c r="L2886" s="23" t="s">
        <v>1817</v>
      </c>
      <c r="M2886" s="20" t="str">
        <f t="shared" si="55"/>
        <v>S</v>
      </c>
      <c r="N2886" s="20">
        <f>IF(VALUE(Tabela813[[#This Row],[RED]]) &gt; 0,1,0) + IF(VALUE(J2886)&gt;0,8,IF(VALUE(I2886)&gt;0,7,IF(VALUE(H2886)&gt;0,6,IF(VALUE(G2886)&gt;0,5,IF(VALUE(F2886)&gt;0,4,IF(VALUE(E2886)&gt;0,3,IF(VALUE(D2886)&gt;0,2,1)))))))</f>
        <v>7</v>
      </c>
      <c r="O2886" s="22" t="s">
        <v>51</v>
      </c>
      <c r="P2886" s="1" t="s">
        <v>2904</v>
      </c>
      <c r="Q2886" s="1"/>
      <c r="R2886" s="39"/>
      <c r="S2886" s="154" t="s">
        <v>158</v>
      </c>
      <c r="T2886" s="7" t="str">
        <f>Tabela813[[#This Row],[NR]]&amp;" - "&amp;Tabela813[[#This Row],[Especificação]]</f>
        <v>9.1.2.1.5.01.5.0.00 - (-) Dedução de Contribuição Oriunda de Sentenças Judiciais - Servidor Civil Inativo</v>
      </c>
    </row>
    <row r="2887" spans="1:20" ht="30" x14ac:dyDescent="0.25">
      <c r="A2887" s="201"/>
      <c r="B2887" s="51" t="s">
        <v>1549</v>
      </c>
      <c r="C2887" s="22" t="s">
        <v>1537</v>
      </c>
      <c r="D2887" s="22" t="s">
        <v>1546</v>
      </c>
      <c r="E2887" s="22" t="s">
        <v>1537</v>
      </c>
      <c r="F2887" s="22" t="s">
        <v>1548</v>
      </c>
      <c r="G2887" s="22" t="s">
        <v>1539</v>
      </c>
      <c r="H2887" s="22" t="s">
        <v>1548</v>
      </c>
      <c r="I2887" s="22" t="s">
        <v>1537</v>
      </c>
      <c r="J2887" s="22" t="s">
        <v>1543</v>
      </c>
      <c r="K2887" s="20" t="str">
        <f>IF(Tabela813[[#This Row],[C]]&lt;&gt;"",IF(Tabela813[[#This Row],[RED]]&lt;&gt;"",(Tabela813[[#This Row],[RED]] &amp; "."),"") &amp; CONCATENATE(Tabela813[[#This Row],[C]],".",Tabela813[[#This Row],[O]],".",Tabela813[[#This Row],[E]],".",Tabela813[[#This Row],[D1]],".",Tabela813[[#This Row],[D2]],".",Tabela813[[#This Row],[D3]],".",Tabela813[[#This Row],[T]],".",Tabela813[[#This Row],[D4]]),"")</f>
        <v>9.1.2.1.5.01.5.1.00</v>
      </c>
      <c r="L2887" s="23" t="s">
        <v>1818</v>
      </c>
      <c r="M2887" s="20" t="str">
        <f t="shared" si="55"/>
        <v>A</v>
      </c>
      <c r="N2887" s="20">
        <f>IF(VALUE(Tabela813[[#This Row],[RED]]) &gt; 0,1,0) + IF(VALUE(J2887)&gt;0,8,IF(VALUE(I2887)&gt;0,7,IF(VALUE(H2887)&gt;0,6,IF(VALUE(G2887)&gt;0,5,IF(VALUE(F2887)&gt;0,4,IF(VALUE(E2887)&gt;0,3,IF(VALUE(D2887)&gt;0,2,1)))))))</f>
        <v>8</v>
      </c>
      <c r="O2887" s="22" t="s">
        <v>51</v>
      </c>
      <c r="P2887" s="1" t="s">
        <v>2904</v>
      </c>
      <c r="Q2887" s="1"/>
      <c r="R2887" s="39"/>
      <c r="S2887" s="154" t="s">
        <v>158</v>
      </c>
      <c r="T2887" s="7" t="str">
        <f>Tabela813[[#This Row],[NR]]&amp;" - "&amp;Tabela813[[#This Row],[Especificação]]</f>
        <v>9.1.2.1.5.01.5.1.00 - (-) Dedução de Contribuição Oriunda de Sentenças Judiciais - Servidor Civil Inativo - Principal</v>
      </c>
    </row>
    <row r="2888" spans="1:20" ht="30" x14ac:dyDescent="0.25">
      <c r="A2888" s="201"/>
      <c r="B2888" s="51" t="s">
        <v>1549</v>
      </c>
      <c r="C2888" s="22" t="s">
        <v>1537</v>
      </c>
      <c r="D2888" s="22" t="s">
        <v>1546</v>
      </c>
      <c r="E2888" s="22" t="s">
        <v>1537</v>
      </c>
      <c r="F2888" s="22" t="s">
        <v>1548</v>
      </c>
      <c r="G2888" s="22" t="s">
        <v>1539</v>
      </c>
      <c r="H2888" s="22" t="s">
        <v>1548</v>
      </c>
      <c r="I2888" s="22" t="s">
        <v>1546</v>
      </c>
      <c r="J2888" s="22" t="s">
        <v>1543</v>
      </c>
      <c r="K2888" s="20" t="str">
        <f>IF(Tabela813[[#This Row],[C]]&lt;&gt;"",IF(Tabela813[[#This Row],[RED]]&lt;&gt;"",(Tabela813[[#This Row],[RED]] &amp; "."),"") &amp; CONCATENATE(Tabela813[[#This Row],[C]],".",Tabela813[[#This Row],[O]],".",Tabela813[[#This Row],[E]],".",Tabela813[[#This Row],[D1]],".",Tabela813[[#This Row],[D2]],".",Tabela813[[#This Row],[D3]],".",Tabela813[[#This Row],[T]],".",Tabela813[[#This Row],[D4]]),"")</f>
        <v>9.1.2.1.5.01.5.2.00</v>
      </c>
      <c r="L2888" s="23" t="s">
        <v>1819</v>
      </c>
      <c r="M2888" s="20" t="str">
        <f t="shared" si="55"/>
        <v>A</v>
      </c>
      <c r="N2888" s="20">
        <f>IF(VALUE(Tabela813[[#This Row],[RED]]) &gt; 0,1,0) + IF(VALUE(J2888)&gt;0,8,IF(VALUE(I2888)&gt;0,7,IF(VALUE(H2888)&gt;0,6,IF(VALUE(G2888)&gt;0,5,IF(VALUE(F2888)&gt;0,4,IF(VALUE(E2888)&gt;0,3,IF(VALUE(D2888)&gt;0,2,1)))))))</f>
        <v>8</v>
      </c>
      <c r="O2888" s="22" t="s">
        <v>51</v>
      </c>
      <c r="P2888" s="1" t="s">
        <v>2904</v>
      </c>
      <c r="Q2888" s="1"/>
      <c r="R2888" s="39"/>
      <c r="S2888" s="154" t="s">
        <v>158</v>
      </c>
      <c r="T2888" s="7" t="str">
        <f>Tabela813[[#This Row],[NR]]&amp;" - "&amp;Tabela813[[#This Row],[Especificação]]</f>
        <v>9.1.2.1.5.01.5.2.00 - (-) Dedução de Contribuição Oriunda de Sentenças Judiciais - Servidor Civil Inativo - Multas e Juros de Mora</v>
      </c>
    </row>
    <row r="2889" spans="1:20" ht="30" x14ac:dyDescent="0.25">
      <c r="A2889" s="201"/>
      <c r="B2889" s="51" t="s">
        <v>1549</v>
      </c>
      <c r="C2889" s="22" t="s">
        <v>1537</v>
      </c>
      <c r="D2889" s="22" t="s">
        <v>1546</v>
      </c>
      <c r="E2889" s="22" t="s">
        <v>1537</v>
      </c>
      <c r="F2889" s="22" t="s">
        <v>1548</v>
      </c>
      <c r="G2889" s="22" t="s">
        <v>1539</v>
      </c>
      <c r="H2889" s="22" t="s">
        <v>1548</v>
      </c>
      <c r="I2889" s="22" t="s">
        <v>1538</v>
      </c>
      <c r="J2889" s="22" t="s">
        <v>1543</v>
      </c>
      <c r="K2889" s="20" t="str">
        <f>IF(Tabela813[[#This Row],[C]]&lt;&gt;"",IF(Tabela813[[#This Row],[RED]]&lt;&gt;"",(Tabela813[[#This Row],[RED]] &amp; "."),"") &amp; CONCATENATE(Tabela813[[#This Row],[C]],".",Tabela813[[#This Row],[O]],".",Tabela813[[#This Row],[E]],".",Tabela813[[#This Row],[D1]],".",Tabela813[[#This Row],[D2]],".",Tabela813[[#This Row],[D3]],".",Tabela813[[#This Row],[T]],".",Tabela813[[#This Row],[D4]]),"")</f>
        <v>9.1.2.1.5.01.5.3.00</v>
      </c>
      <c r="L2889" s="23" t="s">
        <v>1820</v>
      </c>
      <c r="M2889" s="20" t="str">
        <f t="shared" si="55"/>
        <v>A</v>
      </c>
      <c r="N2889" s="20">
        <f>IF(VALUE(Tabela813[[#This Row],[RED]]) &gt; 0,1,0) + IF(VALUE(J2889)&gt;0,8,IF(VALUE(I2889)&gt;0,7,IF(VALUE(H2889)&gt;0,6,IF(VALUE(G2889)&gt;0,5,IF(VALUE(F2889)&gt;0,4,IF(VALUE(E2889)&gt;0,3,IF(VALUE(D2889)&gt;0,2,1)))))))</f>
        <v>8</v>
      </c>
      <c r="O2889" s="22" t="s">
        <v>51</v>
      </c>
      <c r="P2889" s="1" t="s">
        <v>2904</v>
      </c>
      <c r="Q2889" s="1"/>
      <c r="R2889" s="39"/>
      <c r="S2889" s="154" t="s">
        <v>158</v>
      </c>
      <c r="T2889" s="7" t="str">
        <f>Tabela813[[#This Row],[NR]]&amp;" - "&amp;Tabela813[[#This Row],[Especificação]]</f>
        <v>9.1.2.1.5.01.5.3.00 - (-) Dedução de Contribuição Oriunda de Sentenças Judiciais - Servidor Civil Inativo - Dívida Ativa</v>
      </c>
    </row>
    <row r="2890" spans="1:20" ht="30" x14ac:dyDescent="0.25">
      <c r="A2890" s="201"/>
      <c r="B2890" s="51" t="s">
        <v>1549</v>
      </c>
      <c r="C2890" s="22" t="s">
        <v>1537</v>
      </c>
      <c r="D2890" s="22" t="s">
        <v>1546</v>
      </c>
      <c r="E2890" s="22" t="s">
        <v>1537</v>
      </c>
      <c r="F2890" s="22" t="s">
        <v>1548</v>
      </c>
      <c r="G2890" s="22" t="s">
        <v>1539</v>
      </c>
      <c r="H2890" s="22" t="s">
        <v>1548</v>
      </c>
      <c r="I2890" s="22" t="s">
        <v>1547</v>
      </c>
      <c r="J2890" s="22" t="s">
        <v>1543</v>
      </c>
      <c r="K2890" s="20" t="str">
        <f>IF(Tabela813[[#This Row],[C]]&lt;&gt;"",IF(Tabela813[[#This Row],[RED]]&lt;&gt;"",(Tabela813[[#This Row],[RED]] &amp; "."),"") &amp; CONCATENATE(Tabela813[[#This Row],[C]],".",Tabela813[[#This Row],[O]],".",Tabela813[[#This Row],[E]],".",Tabela813[[#This Row],[D1]],".",Tabela813[[#This Row],[D2]],".",Tabela813[[#This Row],[D3]],".",Tabela813[[#This Row],[T]],".",Tabela813[[#This Row],[D4]]),"")</f>
        <v>9.1.2.1.5.01.5.4.00</v>
      </c>
      <c r="L2890" s="23" t="s">
        <v>1821</v>
      </c>
      <c r="M2890" s="20" t="str">
        <f t="shared" si="55"/>
        <v>A</v>
      </c>
      <c r="N2890" s="20">
        <f>IF(VALUE(Tabela813[[#This Row],[RED]]) &gt; 0,1,0) + IF(VALUE(J2890)&gt;0,8,IF(VALUE(I2890)&gt;0,7,IF(VALUE(H2890)&gt;0,6,IF(VALUE(G2890)&gt;0,5,IF(VALUE(F2890)&gt;0,4,IF(VALUE(E2890)&gt;0,3,IF(VALUE(D2890)&gt;0,2,1)))))))</f>
        <v>8</v>
      </c>
      <c r="O2890" s="22" t="s">
        <v>51</v>
      </c>
      <c r="P2890" s="1" t="s">
        <v>2904</v>
      </c>
      <c r="Q2890" s="1"/>
      <c r="R2890" s="39"/>
      <c r="S2890" s="154" t="s">
        <v>158</v>
      </c>
      <c r="T2890" s="7" t="str">
        <f>Tabela813[[#This Row],[NR]]&amp;" - "&amp;Tabela813[[#This Row],[Especificação]]</f>
        <v>9.1.2.1.5.01.5.4.00 - (-) Dedução de Contribuição Oriunda de Sentenças Judiciais - Servidor Civil Inativo - Dívida Ativa - Multas e Juros de Mora da Dívida Ativa</v>
      </c>
    </row>
    <row r="2891" spans="1:20" ht="30" x14ac:dyDescent="0.25">
      <c r="A2891" s="179"/>
      <c r="B2891" s="51" t="s">
        <v>1549</v>
      </c>
      <c r="C2891" s="22" t="s">
        <v>1537</v>
      </c>
      <c r="D2891" s="22" t="s">
        <v>1546</v>
      </c>
      <c r="E2891" s="22" t="s">
        <v>1537</v>
      </c>
      <c r="F2891" s="22" t="s">
        <v>1548</v>
      </c>
      <c r="G2891" s="22" t="s">
        <v>1539</v>
      </c>
      <c r="H2891" s="22" t="s">
        <v>1548</v>
      </c>
      <c r="I2891" s="22" t="s">
        <v>1548</v>
      </c>
      <c r="J2891" s="22" t="s">
        <v>1543</v>
      </c>
      <c r="K2891" s="20" t="str">
        <f>IF(Tabela813[[#This Row],[C]]&lt;&gt;"",IF(Tabela813[[#This Row],[RED]]&lt;&gt;"",(Tabela813[[#This Row],[RED]] &amp; "."),"") &amp; CONCATENATE(Tabela813[[#This Row],[C]],".",Tabela813[[#This Row],[O]],".",Tabela813[[#This Row],[E]],".",Tabela813[[#This Row],[D1]],".",Tabela813[[#This Row],[D2]],".",Tabela813[[#This Row],[D3]],".",Tabela813[[#This Row],[T]],".",Tabela813[[#This Row],[D4]]),"")</f>
        <v>9.1.2.1.5.01.5.5.00</v>
      </c>
      <c r="L2891" s="23" t="s">
        <v>1822</v>
      </c>
      <c r="M2891" s="20" t="str">
        <f t="shared" si="55"/>
        <v>A</v>
      </c>
      <c r="N2891" s="20">
        <f>IF(VALUE(Tabela813[[#This Row],[RED]]) &gt; 0,1,0) + IF(VALUE(J2891)&gt;0,8,IF(VALUE(I2891)&gt;0,7,IF(VALUE(H2891)&gt;0,6,IF(VALUE(G2891)&gt;0,5,IF(VALUE(F2891)&gt;0,4,IF(VALUE(E2891)&gt;0,3,IF(VALUE(D2891)&gt;0,2,1)))))))</f>
        <v>8</v>
      </c>
      <c r="O2891" s="22" t="s">
        <v>51</v>
      </c>
      <c r="P2891" s="1" t="s">
        <v>2904</v>
      </c>
      <c r="Q2891" s="1"/>
      <c r="R2891" s="39"/>
      <c r="S2891" s="154" t="s">
        <v>158</v>
      </c>
      <c r="T2891" s="7" t="str">
        <f>Tabela813[[#This Row],[NR]]&amp;" - "&amp;Tabela813[[#This Row],[Especificação]]</f>
        <v>9.1.2.1.5.01.5.5.00 - (-) Dedução de Contribuição Oriunda de Sentenças Judiciais - Servidor Civil Inativo - Multas</v>
      </c>
    </row>
    <row r="2892" spans="1:20" ht="30" x14ac:dyDescent="0.25">
      <c r="A2892" s="179"/>
      <c r="B2892" s="51" t="s">
        <v>1549</v>
      </c>
      <c r="C2892" s="22" t="s">
        <v>1537</v>
      </c>
      <c r="D2892" s="22" t="s">
        <v>1546</v>
      </c>
      <c r="E2892" s="22" t="s">
        <v>1537</v>
      </c>
      <c r="F2892" s="22" t="s">
        <v>1548</v>
      </c>
      <c r="G2892" s="22" t="s">
        <v>1539</v>
      </c>
      <c r="H2892" s="22" t="s">
        <v>1548</v>
      </c>
      <c r="I2892" s="22" t="s">
        <v>1542</v>
      </c>
      <c r="J2892" s="22" t="s">
        <v>1543</v>
      </c>
      <c r="K2892" s="20" t="str">
        <f>IF(Tabela813[[#This Row],[C]]&lt;&gt;"",IF(Tabela813[[#This Row],[RED]]&lt;&gt;"",(Tabela813[[#This Row],[RED]] &amp; "."),"") &amp; CONCATENATE(Tabela813[[#This Row],[C]],".",Tabela813[[#This Row],[O]],".",Tabela813[[#This Row],[E]],".",Tabela813[[#This Row],[D1]],".",Tabela813[[#This Row],[D2]],".",Tabela813[[#This Row],[D3]],".",Tabela813[[#This Row],[T]],".",Tabela813[[#This Row],[D4]]),"")</f>
        <v>9.1.2.1.5.01.5.6.00</v>
      </c>
      <c r="L2892" s="23" t="s">
        <v>1823</v>
      </c>
      <c r="M2892" s="20" t="str">
        <f t="shared" si="55"/>
        <v>A</v>
      </c>
      <c r="N2892" s="20">
        <f>IF(VALUE(Tabela813[[#This Row],[RED]]) &gt; 0,1,0) + IF(VALUE(J2892)&gt;0,8,IF(VALUE(I2892)&gt;0,7,IF(VALUE(H2892)&gt;0,6,IF(VALUE(G2892)&gt;0,5,IF(VALUE(F2892)&gt;0,4,IF(VALUE(E2892)&gt;0,3,IF(VALUE(D2892)&gt;0,2,1)))))))</f>
        <v>8</v>
      </c>
      <c r="O2892" s="22" t="s">
        <v>51</v>
      </c>
      <c r="P2892" s="1" t="s">
        <v>2904</v>
      </c>
      <c r="Q2892" s="1"/>
      <c r="R2892" s="39"/>
      <c r="S2892" s="154" t="s">
        <v>158</v>
      </c>
      <c r="T2892" s="7" t="str">
        <f>Tabela813[[#This Row],[NR]]&amp;" - "&amp;Tabela813[[#This Row],[Especificação]]</f>
        <v>9.1.2.1.5.01.5.6.00 - (-) Dedução de Contribuição Oriunda de Sentenças Judiciais - Servidor Civil Inativo - Juros de Mora</v>
      </c>
    </row>
    <row r="2893" spans="1:20" ht="30" x14ac:dyDescent="0.25">
      <c r="A2893" s="179"/>
      <c r="B2893" s="51" t="s">
        <v>1549</v>
      </c>
      <c r="C2893" s="22" t="s">
        <v>1537</v>
      </c>
      <c r="D2893" s="22" t="s">
        <v>1546</v>
      </c>
      <c r="E2893" s="22" t="s">
        <v>1537</v>
      </c>
      <c r="F2893" s="22" t="s">
        <v>1548</v>
      </c>
      <c r="G2893" s="22" t="s">
        <v>1539</v>
      </c>
      <c r="H2893" s="22" t="s">
        <v>1548</v>
      </c>
      <c r="I2893" s="22" t="s">
        <v>1544</v>
      </c>
      <c r="J2893" s="22" t="s">
        <v>1543</v>
      </c>
      <c r="K2893" s="20" t="str">
        <f>IF(Tabela813[[#This Row],[C]]&lt;&gt;"",IF(Tabela813[[#This Row],[RED]]&lt;&gt;"",(Tabela813[[#This Row],[RED]] &amp; "."),"") &amp; CONCATENATE(Tabela813[[#This Row],[C]],".",Tabela813[[#This Row],[O]],".",Tabela813[[#This Row],[E]],".",Tabela813[[#This Row],[D1]],".",Tabela813[[#This Row],[D2]],".",Tabela813[[#This Row],[D3]],".",Tabela813[[#This Row],[T]],".",Tabela813[[#This Row],[D4]]),"")</f>
        <v>9.1.2.1.5.01.5.7.00</v>
      </c>
      <c r="L2893" s="23" t="s">
        <v>1824</v>
      </c>
      <c r="M2893" s="20" t="str">
        <f t="shared" si="55"/>
        <v>A</v>
      </c>
      <c r="N2893" s="20">
        <f>IF(VALUE(Tabela813[[#This Row],[RED]]) &gt; 0,1,0) + IF(VALUE(J2893)&gt;0,8,IF(VALUE(I2893)&gt;0,7,IF(VALUE(H2893)&gt;0,6,IF(VALUE(G2893)&gt;0,5,IF(VALUE(F2893)&gt;0,4,IF(VALUE(E2893)&gt;0,3,IF(VALUE(D2893)&gt;0,2,1)))))))</f>
        <v>8</v>
      </c>
      <c r="O2893" s="22" t="s">
        <v>51</v>
      </c>
      <c r="P2893" s="1" t="s">
        <v>2904</v>
      </c>
      <c r="Q2893" s="1"/>
      <c r="R2893" s="39"/>
      <c r="S2893" s="154" t="s">
        <v>158</v>
      </c>
      <c r="T2893" s="7" t="str">
        <f>Tabela813[[#This Row],[NR]]&amp;" - "&amp;Tabela813[[#This Row],[Especificação]]</f>
        <v>9.1.2.1.5.01.5.7.00 - (-) Dedução de Contribuição Oriunda de Sentenças Judiciais - Servidor Civil Inativo - Dívida Ativa - Multas da Dívida Ativa</v>
      </c>
    </row>
    <row r="2894" spans="1:20" ht="30" x14ac:dyDescent="0.25">
      <c r="A2894" s="179"/>
      <c r="B2894" s="51" t="s">
        <v>1549</v>
      </c>
      <c r="C2894" s="22" t="s">
        <v>1537</v>
      </c>
      <c r="D2894" s="22" t="s">
        <v>1546</v>
      </c>
      <c r="E2894" s="22" t="s">
        <v>1537</v>
      </c>
      <c r="F2894" s="22" t="s">
        <v>1548</v>
      </c>
      <c r="G2894" s="22" t="s">
        <v>1539</v>
      </c>
      <c r="H2894" s="22" t="s">
        <v>1548</v>
      </c>
      <c r="I2894" s="22" t="s">
        <v>1545</v>
      </c>
      <c r="J2894" s="22" t="s">
        <v>1543</v>
      </c>
      <c r="K2894" s="20" t="str">
        <f>IF(Tabela813[[#This Row],[C]]&lt;&gt;"",IF(Tabela813[[#This Row],[RED]]&lt;&gt;"",(Tabela813[[#This Row],[RED]] &amp; "."),"") &amp; CONCATENATE(Tabela813[[#This Row],[C]],".",Tabela813[[#This Row],[O]],".",Tabela813[[#This Row],[E]],".",Tabela813[[#This Row],[D1]],".",Tabela813[[#This Row],[D2]],".",Tabela813[[#This Row],[D3]],".",Tabela813[[#This Row],[T]],".",Tabela813[[#This Row],[D4]]),"")</f>
        <v>9.1.2.1.5.01.5.8.00</v>
      </c>
      <c r="L2894" s="23" t="s">
        <v>1825</v>
      </c>
      <c r="M2894" s="20" t="str">
        <f t="shared" si="55"/>
        <v>A</v>
      </c>
      <c r="N2894" s="20">
        <f>IF(VALUE(Tabela813[[#This Row],[RED]]) &gt; 0,1,0) + IF(VALUE(J2894)&gt;0,8,IF(VALUE(I2894)&gt;0,7,IF(VALUE(H2894)&gt;0,6,IF(VALUE(G2894)&gt;0,5,IF(VALUE(F2894)&gt;0,4,IF(VALUE(E2894)&gt;0,3,IF(VALUE(D2894)&gt;0,2,1)))))))</f>
        <v>8</v>
      </c>
      <c r="O2894" s="22" t="s">
        <v>51</v>
      </c>
      <c r="P2894" s="1" t="s">
        <v>2904</v>
      </c>
      <c r="Q2894" s="1"/>
      <c r="R2894" s="39"/>
      <c r="S2894" s="154" t="s">
        <v>158</v>
      </c>
      <c r="T2894" s="7" t="str">
        <f>Tabela813[[#This Row],[NR]]&amp;" - "&amp;Tabela813[[#This Row],[Especificação]]</f>
        <v>9.1.2.1.5.01.5.8.00 - (-) Dedução de Contribuição Oriunda de Sentenças Judiciais - Servidor Civil Inativo - Juros de Mora da Dívida Ativa</v>
      </c>
    </row>
    <row r="2895" spans="1:20" ht="30" x14ac:dyDescent="0.25">
      <c r="A2895" s="179"/>
      <c r="B2895" s="51" t="s">
        <v>1549</v>
      </c>
      <c r="C2895" s="22" t="s">
        <v>1537</v>
      </c>
      <c r="D2895" s="22" t="s">
        <v>1546</v>
      </c>
      <c r="E2895" s="22" t="s">
        <v>1537</v>
      </c>
      <c r="F2895" s="22" t="s">
        <v>1548</v>
      </c>
      <c r="G2895" s="22" t="s">
        <v>1539</v>
      </c>
      <c r="H2895" s="22" t="s">
        <v>1542</v>
      </c>
      <c r="I2895" s="22" t="s">
        <v>1540</v>
      </c>
      <c r="J2895" s="22" t="s">
        <v>1543</v>
      </c>
      <c r="K2895" s="20" t="str">
        <f>IF(Tabela813[[#This Row],[C]]&lt;&gt;"",IF(Tabela813[[#This Row],[RED]]&lt;&gt;"",(Tabela813[[#This Row],[RED]] &amp; "."),"") &amp; CONCATENATE(Tabela813[[#This Row],[C]],".",Tabela813[[#This Row],[O]],".",Tabela813[[#This Row],[E]],".",Tabela813[[#This Row],[D1]],".",Tabela813[[#This Row],[D2]],".",Tabela813[[#This Row],[D3]],".",Tabela813[[#This Row],[T]],".",Tabela813[[#This Row],[D4]]),"")</f>
        <v>9.1.2.1.5.01.6.0.00</v>
      </c>
      <c r="L2895" s="23" t="s">
        <v>1826</v>
      </c>
      <c r="M2895" s="20" t="str">
        <f t="shared" si="55"/>
        <v>S</v>
      </c>
      <c r="N2895" s="20">
        <f>IF(VALUE(Tabela813[[#This Row],[RED]]) &gt; 0,1,0) + IF(VALUE(J2895)&gt;0,8,IF(VALUE(I2895)&gt;0,7,IF(VALUE(H2895)&gt;0,6,IF(VALUE(G2895)&gt;0,5,IF(VALUE(F2895)&gt;0,4,IF(VALUE(E2895)&gt;0,3,IF(VALUE(D2895)&gt;0,2,1)))))))</f>
        <v>7</v>
      </c>
      <c r="O2895" s="22" t="s">
        <v>51</v>
      </c>
      <c r="P2895" s="1" t="s">
        <v>2905</v>
      </c>
      <c r="Q2895" s="1"/>
      <c r="R2895" s="39"/>
      <c r="S2895" s="154" t="s">
        <v>158</v>
      </c>
      <c r="T2895" s="7" t="str">
        <f>Tabela813[[#This Row],[NR]]&amp;" - "&amp;Tabela813[[#This Row],[Especificação]]</f>
        <v>9.1.2.1.5.01.6.0.00 - (-) Dedução de Contribuição Oriunda de Sentenças Judiciais - Servidor Civil - Pensionistas</v>
      </c>
    </row>
    <row r="2896" spans="1:20" ht="30" x14ac:dyDescent="0.25">
      <c r="A2896" s="179"/>
      <c r="B2896" s="51" t="s">
        <v>1549</v>
      </c>
      <c r="C2896" s="22" t="s">
        <v>1537</v>
      </c>
      <c r="D2896" s="22" t="s">
        <v>1546</v>
      </c>
      <c r="E2896" s="22" t="s">
        <v>1537</v>
      </c>
      <c r="F2896" s="22" t="s">
        <v>1548</v>
      </c>
      <c r="G2896" s="22" t="s">
        <v>1539</v>
      </c>
      <c r="H2896" s="22" t="s">
        <v>1542</v>
      </c>
      <c r="I2896" s="22" t="s">
        <v>1537</v>
      </c>
      <c r="J2896" s="22" t="s">
        <v>1543</v>
      </c>
      <c r="K2896" s="20" t="str">
        <f>IF(Tabela813[[#This Row],[C]]&lt;&gt;"",IF(Tabela813[[#This Row],[RED]]&lt;&gt;"",(Tabela813[[#This Row],[RED]] &amp; "."),"") &amp; CONCATENATE(Tabela813[[#This Row],[C]],".",Tabela813[[#This Row],[O]],".",Tabela813[[#This Row],[E]],".",Tabela813[[#This Row],[D1]],".",Tabela813[[#This Row],[D2]],".",Tabela813[[#This Row],[D3]],".",Tabela813[[#This Row],[T]],".",Tabela813[[#This Row],[D4]]),"")</f>
        <v>9.1.2.1.5.01.6.1.00</v>
      </c>
      <c r="L2896" s="23" t="s">
        <v>1827</v>
      </c>
      <c r="M2896" s="20" t="str">
        <f t="shared" si="55"/>
        <v>A</v>
      </c>
      <c r="N2896" s="20">
        <f>IF(VALUE(Tabela813[[#This Row],[RED]]) &gt; 0,1,0) + IF(VALUE(J2896)&gt;0,8,IF(VALUE(I2896)&gt;0,7,IF(VALUE(H2896)&gt;0,6,IF(VALUE(G2896)&gt;0,5,IF(VALUE(F2896)&gt;0,4,IF(VALUE(E2896)&gt;0,3,IF(VALUE(D2896)&gt;0,2,1)))))))</f>
        <v>8</v>
      </c>
      <c r="O2896" s="22" t="s">
        <v>51</v>
      </c>
      <c r="P2896" s="1" t="s">
        <v>2905</v>
      </c>
      <c r="Q2896" s="1"/>
      <c r="R2896" s="39"/>
      <c r="S2896" s="154" t="s">
        <v>158</v>
      </c>
      <c r="T2896" s="7" t="str">
        <f>Tabela813[[#This Row],[NR]]&amp;" - "&amp;Tabela813[[#This Row],[Especificação]]</f>
        <v>9.1.2.1.5.01.6.1.00 - (-) Dedução de Contribuição Oriunda de Sentenças Judiciais - Servidor Civil - Pensionistas - Principal</v>
      </c>
    </row>
    <row r="2897" spans="1:20" ht="30" x14ac:dyDescent="0.25">
      <c r="A2897" s="179"/>
      <c r="B2897" s="51" t="s">
        <v>1549</v>
      </c>
      <c r="C2897" s="22" t="s">
        <v>1537</v>
      </c>
      <c r="D2897" s="22" t="s">
        <v>1546</v>
      </c>
      <c r="E2897" s="22" t="s">
        <v>1537</v>
      </c>
      <c r="F2897" s="22" t="s">
        <v>1548</v>
      </c>
      <c r="G2897" s="22" t="s">
        <v>1539</v>
      </c>
      <c r="H2897" s="22" t="s">
        <v>1542</v>
      </c>
      <c r="I2897" s="22" t="s">
        <v>1546</v>
      </c>
      <c r="J2897" s="22" t="s">
        <v>1543</v>
      </c>
      <c r="K2897" s="20" t="str">
        <f>IF(Tabela813[[#This Row],[C]]&lt;&gt;"",IF(Tabela813[[#This Row],[RED]]&lt;&gt;"",(Tabela813[[#This Row],[RED]] &amp; "."),"") &amp; CONCATENATE(Tabela813[[#This Row],[C]],".",Tabela813[[#This Row],[O]],".",Tabela813[[#This Row],[E]],".",Tabela813[[#This Row],[D1]],".",Tabela813[[#This Row],[D2]],".",Tabela813[[#This Row],[D3]],".",Tabela813[[#This Row],[T]],".",Tabela813[[#This Row],[D4]]),"")</f>
        <v>9.1.2.1.5.01.6.2.00</v>
      </c>
      <c r="L2897" s="23" t="s">
        <v>1828</v>
      </c>
      <c r="M2897" s="20" t="str">
        <f t="shared" si="55"/>
        <v>A</v>
      </c>
      <c r="N2897" s="20">
        <f>IF(VALUE(Tabela813[[#This Row],[RED]]) &gt; 0,1,0) + IF(VALUE(J2897)&gt;0,8,IF(VALUE(I2897)&gt;0,7,IF(VALUE(H2897)&gt;0,6,IF(VALUE(G2897)&gt;0,5,IF(VALUE(F2897)&gt;0,4,IF(VALUE(E2897)&gt;0,3,IF(VALUE(D2897)&gt;0,2,1)))))))</f>
        <v>8</v>
      </c>
      <c r="O2897" s="22" t="s">
        <v>51</v>
      </c>
      <c r="P2897" s="1" t="s">
        <v>2905</v>
      </c>
      <c r="Q2897" s="1"/>
      <c r="R2897" s="39"/>
      <c r="S2897" s="154" t="s">
        <v>158</v>
      </c>
      <c r="T2897" s="7" t="str">
        <f>Tabela813[[#This Row],[NR]]&amp;" - "&amp;Tabela813[[#This Row],[Especificação]]</f>
        <v>9.1.2.1.5.01.6.2.00 - (-) Dedução de Contribuição Oriunda de Sentenças Judiciais - Servidor Civil - Pensionistas - Multas e Juros de Mora</v>
      </c>
    </row>
    <row r="2898" spans="1:20" ht="30" x14ac:dyDescent="0.25">
      <c r="A2898" s="179"/>
      <c r="B2898" s="51" t="s">
        <v>1549</v>
      </c>
      <c r="C2898" s="22" t="s">
        <v>1537</v>
      </c>
      <c r="D2898" s="22" t="s">
        <v>1546</v>
      </c>
      <c r="E2898" s="22" t="s">
        <v>1537</v>
      </c>
      <c r="F2898" s="22" t="s">
        <v>1548</v>
      </c>
      <c r="G2898" s="22" t="s">
        <v>1539</v>
      </c>
      <c r="H2898" s="22" t="s">
        <v>1542</v>
      </c>
      <c r="I2898" s="22" t="s">
        <v>1538</v>
      </c>
      <c r="J2898" s="22" t="s">
        <v>1543</v>
      </c>
      <c r="K2898" s="20" t="str">
        <f>IF(Tabela813[[#This Row],[C]]&lt;&gt;"",IF(Tabela813[[#This Row],[RED]]&lt;&gt;"",(Tabela813[[#This Row],[RED]] &amp; "."),"") &amp; CONCATENATE(Tabela813[[#This Row],[C]],".",Tabela813[[#This Row],[O]],".",Tabela813[[#This Row],[E]],".",Tabela813[[#This Row],[D1]],".",Tabela813[[#This Row],[D2]],".",Tabela813[[#This Row],[D3]],".",Tabela813[[#This Row],[T]],".",Tabela813[[#This Row],[D4]]),"")</f>
        <v>9.1.2.1.5.01.6.3.00</v>
      </c>
      <c r="L2898" s="23" t="s">
        <v>1829</v>
      </c>
      <c r="M2898" s="20" t="str">
        <f t="shared" ref="M2898:M2961" si="56">IF(N2898 &lt; N2899,"S","A")</f>
        <v>A</v>
      </c>
      <c r="N2898" s="20">
        <f>IF(VALUE(Tabela813[[#This Row],[RED]]) &gt; 0,1,0) + IF(VALUE(J2898)&gt;0,8,IF(VALUE(I2898)&gt;0,7,IF(VALUE(H2898)&gt;0,6,IF(VALUE(G2898)&gt;0,5,IF(VALUE(F2898)&gt;0,4,IF(VALUE(E2898)&gt;0,3,IF(VALUE(D2898)&gt;0,2,1)))))))</f>
        <v>8</v>
      </c>
      <c r="O2898" s="22" t="s">
        <v>51</v>
      </c>
      <c r="P2898" s="1" t="s">
        <v>2905</v>
      </c>
      <c r="Q2898" s="1"/>
      <c r="R2898" s="39"/>
      <c r="S2898" s="154" t="s">
        <v>158</v>
      </c>
      <c r="T2898" s="7" t="str">
        <f>Tabela813[[#This Row],[NR]]&amp;" - "&amp;Tabela813[[#This Row],[Especificação]]</f>
        <v>9.1.2.1.5.01.6.3.00 - (-) Dedução de Contribuição Oriunda de Sentenças Judiciais - Servidor Civil - Pensionistas - Dívida Ativa</v>
      </c>
    </row>
    <row r="2899" spans="1:20" ht="30" x14ac:dyDescent="0.25">
      <c r="A2899" s="179"/>
      <c r="B2899" s="51" t="s">
        <v>1549</v>
      </c>
      <c r="C2899" s="22" t="s">
        <v>1537</v>
      </c>
      <c r="D2899" s="22" t="s">
        <v>1546</v>
      </c>
      <c r="E2899" s="22" t="s">
        <v>1537</v>
      </c>
      <c r="F2899" s="22" t="s">
        <v>1548</v>
      </c>
      <c r="G2899" s="22" t="s">
        <v>1539</v>
      </c>
      <c r="H2899" s="22" t="s">
        <v>1542</v>
      </c>
      <c r="I2899" s="22" t="s">
        <v>1547</v>
      </c>
      <c r="J2899" s="22" t="s">
        <v>1543</v>
      </c>
      <c r="K2899" s="20" t="str">
        <f>IF(Tabela813[[#This Row],[C]]&lt;&gt;"",IF(Tabela813[[#This Row],[RED]]&lt;&gt;"",(Tabela813[[#This Row],[RED]] &amp; "."),"") &amp; CONCATENATE(Tabela813[[#This Row],[C]],".",Tabela813[[#This Row],[O]],".",Tabela813[[#This Row],[E]],".",Tabela813[[#This Row],[D1]],".",Tabela813[[#This Row],[D2]],".",Tabela813[[#This Row],[D3]],".",Tabela813[[#This Row],[T]],".",Tabela813[[#This Row],[D4]]),"")</f>
        <v>9.1.2.1.5.01.6.4.00</v>
      </c>
      <c r="L2899" s="23" t="s">
        <v>1830</v>
      </c>
      <c r="M2899" s="20" t="str">
        <f t="shared" si="56"/>
        <v>A</v>
      </c>
      <c r="N2899" s="20">
        <f>IF(VALUE(Tabela813[[#This Row],[RED]]) &gt; 0,1,0) + IF(VALUE(J2899)&gt;0,8,IF(VALUE(I2899)&gt;0,7,IF(VALUE(H2899)&gt;0,6,IF(VALUE(G2899)&gt;0,5,IF(VALUE(F2899)&gt;0,4,IF(VALUE(E2899)&gt;0,3,IF(VALUE(D2899)&gt;0,2,1)))))))</f>
        <v>8</v>
      </c>
      <c r="O2899" s="22" t="s">
        <v>51</v>
      </c>
      <c r="P2899" s="1" t="s">
        <v>2905</v>
      </c>
      <c r="Q2899" s="1"/>
      <c r="R2899" s="39"/>
      <c r="S2899" s="154" t="s">
        <v>158</v>
      </c>
      <c r="T2899" s="7" t="str">
        <f>Tabela813[[#This Row],[NR]]&amp;" - "&amp;Tabela813[[#This Row],[Especificação]]</f>
        <v>9.1.2.1.5.01.6.4.00 - (-) Dedução de Contribuição Oriunda de Sentenças Judiciais - Servidor Civil - Pensionistas - Dívida Ativa - Multas e Juros de Mora da Dívida Ativa</v>
      </c>
    </row>
    <row r="2900" spans="1:20" ht="30" x14ac:dyDescent="0.25">
      <c r="A2900" s="179"/>
      <c r="B2900" s="51" t="s">
        <v>1549</v>
      </c>
      <c r="C2900" s="22" t="s">
        <v>1537</v>
      </c>
      <c r="D2900" s="22" t="s">
        <v>1546</v>
      </c>
      <c r="E2900" s="22" t="s">
        <v>1537</v>
      </c>
      <c r="F2900" s="22" t="s">
        <v>1548</v>
      </c>
      <c r="G2900" s="22" t="s">
        <v>1539</v>
      </c>
      <c r="H2900" s="22" t="s">
        <v>1542</v>
      </c>
      <c r="I2900" s="22" t="s">
        <v>1548</v>
      </c>
      <c r="J2900" s="22" t="s">
        <v>1543</v>
      </c>
      <c r="K2900" s="20" t="str">
        <f>IF(Tabela813[[#This Row],[C]]&lt;&gt;"",IF(Tabela813[[#This Row],[RED]]&lt;&gt;"",(Tabela813[[#This Row],[RED]] &amp; "."),"") &amp; CONCATENATE(Tabela813[[#This Row],[C]],".",Tabela813[[#This Row],[O]],".",Tabela813[[#This Row],[E]],".",Tabela813[[#This Row],[D1]],".",Tabela813[[#This Row],[D2]],".",Tabela813[[#This Row],[D3]],".",Tabela813[[#This Row],[T]],".",Tabela813[[#This Row],[D4]]),"")</f>
        <v>9.1.2.1.5.01.6.5.00</v>
      </c>
      <c r="L2900" s="23" t="s">
        <v>1831</v>
      </c>
      <c r="M2900" s="20" t="str">
        <f t="shared" si="56"/>
        <v>A</v>
      </c>
      <c r="N2900" s="20">
        <f>IF(VALUE(Tabela813[[#This Row],[RED]]) &gt; 0,1,0) + IF(VALUE(J2900)&gt;0,8,IF(VALUE(I2900)&gt;0,7,IF(VALUE(H2900)&gt;0,6,IF(VALUE(G2900)&gt;0,5,IF(VALUE(F2900)&gt;0,4,IF(VALUE(E2900)&gt;0,3,IF(VALUE(D2900)&gt;0,2,1)))))))</f>
        <v>8</v>
      </c>
      <c r="O2900" s="22" t="s">
        <v>51</v>
      </c>
      <c r="P2900" s="1" t="s">
        <v>2905</v>
      </c>
      <c r="Q2900" s="1"/>
      <c r="R2900" s="39"/>
      <c r="S2900" s="154" t="s">
        <v>158</v>
      </c>
      <c r="T2900" s="7" t="str">
        <f>Tabela813[[#This Row],[NR]]&amp;" - "&amp;Tabela813[[#This Row],[Especificação]]</f>
        <v>9.1.2.1.5.01.6.5.00 - (-) Dedução de Contribuição Oriunda de Sentenças Judiciais - Servidor Civil - Pensionistas - Multas</v>
      </c>
    </row>
    <row r="2901" spans="1:20" ht="30" x14ac:dyDescent="0.25">
      <c r="A2901" s="179"/>
      <c r="B2901" s="51" t="s">
        <v>1549</v>
      </c>
      <c r="C2901" s="22" t="s">
        <v>1537</v>
      </c>
      <c r="D2901" s="22" t="s">
        <v>1546</v>
      </c>
      <c r="E2901" s="22" t="s">
        <v>1537</v>
      </c>
      <c r="F2901" s="22" t="s">
        <v>1548</v>
      </c>
      <c r="G2901" s="22" t="s">
        <v>1539</v>
      </c>
      <c r="H2901" s="22" t="s">
        <v>1542</v>
      </c>
      <c r="I2901" s="22" t="s">
        <v>1542</v>
      </c>
      <c r="J2901" s="22" t="s">
        <v>1543</v>
      </c>
      <c r="K2901" s="20" t="str">
        <f>IF(Tabela813[[#This Row],[C]]&lt;&gt;"",IF(Tabela813[[#This Row],[RED]]&lt;&gt;"",(Tabela813[[#This Row],[RED]] &amp; "."),"") &amp; CONCATENATE(Tabela813[[#This Row],[C]],".",Tabela813[[#This Row],[O]],".",Tabela813[[#This Row],[E]],".",Tabela813[[#This Row],[D1]],".",Tabela813[[#This Row],[D2]],".",Tabela813[[#This Row],[D3]],".",Tabela813[[#This Row],[T]],".",Tabela813[[#This Row],[D4]]),"")</f>
        <v>9.1.2.1.5.01.6.6.00</v>
      </c>
      <c r="L2901" s="23" t="s">
        <v>1832</v>
      </c>
      <c r="M2901" s="20" t="str">
        <f t="shared" si="56"/>
        <v>A</v>
      </c>
      <c r="N2901" s="20">
        <f>IF(VALUE(Tabela813[[#This Row],[RED]]) &gt; 0,1,0) + IF(VALUE(J2901)&gt;0,8,IF(VALUE(I2901)&gt;0,7,IF(VALUE(H2901)&gt;0,6,IF(VALUE(G2901)&gt;0,5,IF(VALUE(F2901)&gt;0,4,IF(VALUE(E2901)&gt;0,3,IF(VALUE(D2901)&gt;0,2,1)))))))</f>
        <v>8</v>
      </c>
      <c r="O2901" s="22" t="s">
        <v>51</v>
      </c>
      <c r="P2901" s="1" t="s">
        <v>2905</v>
      </c>
      <c r="Q2901" s="1"/>
      <c r="R2901" s="39"/>
      <c r="S2901" s="154" t="s">
        <v>158</v>
      </c>
      <c r="T2901" s="7" t="str">
        <f>Tabela813[[#This Row],[NR]]&amp;" - "&amp;Tabela813[[#This Row],[Especificação]]</f>
        <v>9.1.2.1.5.01.6.6.00 - (-) Dedução de Contribuição Oriunda de Sentenças Judiciais - Servidor Civil - Pensionistas - Juros de Mora</v>
      </c>
    </row>
    <row r="2902" spans="1:20" ht="30" x14ac:dyDescent="0.25">
      <c r="A2902" s="179"/>
      <c r="B2902" s="51" t="s">
        <v>1549</v>
      </c>
      <c r="C2902" s="22" t="s">
        <v>1537</v>
      </c>
      <c r="D2902" s="22" t="s">
        <v>1546</v>
      </c>
      <c r="E2902" s="22" t="s">
        <v>1537</v>
      </c>
      <c r="F2902" s="22" t="s">
        <v>1548</v>
      </c>
      <c r="G2902" s="22" t="s">
        <v>1539</v>
      </c>
      <c r="H2902" s="22" t="s">
        <v>1542</v>
      </c>
      <c r="I2902" s="22" t="s">
        <v>1544</v>
      </c>
      <c r="J2902" s="22" t="s">
        <v>1543</v>
      </c>
      <c r="K2902" s="20" t="str">
        <f>IF(Tabela813[[#This Row],[C]]&lt;&gt;"",IF(Tabela813[[#This Row],[RED]]&lt;&gt;"",(Tabela813[[#This Row],[RED]] &amp; "."),"") &amp; CONCATENATE(Tabela813[[#This Row],[C]],".",Tabela813[[#This Row],[O]],".",Tabela813[[#This Row],[E]],".",Tabela813[[#This Row],[D1]],".",Tabela813[[#This Row],[D2]],".",Tabela813[[#This Row],[D3]],".",Tabela813[[#This Row],[T]],".",Tabela813[[#This Row],[D4]]),"")</f>
        <v>9.1.2.1.5.01.6.7.00</v>
      </c>
      <c r="L2902" s="23" t="s">
        <v>1833</v>
      </c>
      <c r="M2902" s="20" t="str">
        <f t="shared" si="56"/>
        <v>A</v>
      </c>
      <c r="N2902" s="20">
        <f>IF(VALUE(Tabela813[[#This Row],[RED]]) &gt; 0,1,0) + IF(VALUE(J2902)&gt;0,8,IF(VALUE(I2902)&gt;0,7,IF(VALUE(H2902)&gt;0,6,IF(VALUE(G2902)&gt;0,5,IF(VALUE(F2902)&gt;0,4,IF(VALUE(E2902)&gt;0,3,IF(VALUE(D2902)&gt;0,2,1)))))))</f>
        <v>8</v>
      </c>
      <c r="O2902" s="22" t="s">
        <v>51</v>
      </c>
      <c r="P2902" s="1" t="s">
        <v>2905</v>
      </c>
      <c r="Q2902" s="1"/>
      <c r="R2902" s="39"/>
      <c r="S2902" s="154" t="s">
        <v>158</v>
      </c>
      <c r="T2902" s="7" t="str">
        <f>Tabela813[[#This Row],[NR]]&amp;" - "&amp;Tabela813[[#This Row],[Especificação]]</f>
        <v>9.1.2.1.5.01.6.7.00 - (-) Dedução de Contribuição Oriunda de Sentenças Judiciais - Servidor Civil - Pensionistas - Dívida Ativa - Multas da Dívida Ativa</v>
      </c>
    </row>
    <row r="2903" spans="1:20" ht="30" x14ac:dyDescent="0.25">
      <c r="A2903" s="179"/>
      <c r="B2903" s="51" t="s">
        <v>1549</v>
      </c>
      <c r="C2903" s="22" t="s">
        <v>1537</v>
      </c>
      <c r="D2903" s="22" t="s">
        <v>1546</v>
      </c>
      <c r="E2903" s="22" t="s">
        <v>1537</v>
      </c>
      <c r="F2903" s="22" t="s">
        <v>1548</v>
      </c>
      <c r="G2903" s="22" t="s">
        <v>1539</v>
      </c>
      <c r="H2903" s="22" t="s">
        <v>1542</v>
      </c>
      <c r="I2903" s="22" t="s">
        <v>1545</v>
      </c>
      <c r="J2903" s="22" t="s">
        <v>1543</v>
      </c>
      <c r="K2903" s="20" t="str">
        <f>IF(Tabela813[[#This Row],[C]]&lt;&gt;"",IF(Tabela813[[#This Row],[RED]]&lt;&gt;"",(Tabela813[[#This Row],[RED]] &amp; "."),"") &amp; CONCATENATE(Tabela813[[#This Row],[C]],".",Tabela813[[#This Row],[O]],".",Tabela813[[#This Row],[E]],".",Tabela813[[#This Row],[D1]],".",Tabela813[[#This Row],[D2]],".",Tabela813[[#This Row],[D3]],".",Tabela813[[#This Row],[T]],".",Tabela813[[#This Row],[D4]]),"")</f>
        <v>9.1.2.1.5.01.6.8.00</v>
      </c>
      <c r="L2903" s="23" t="s">
        <v>1834</v>
      </c>
      <c r="M2903" s="20" t="str">
        <f t="shared" si="56"/>
        <v>A</v>
      </c>
      <c r="N2903" s="20">
        <f>IF(VALUE(Tabela813[[#This Row],[RED]]) &gt; 0,1,0) + IF(VALUE(J2903)&gt;0,8,IF(VALUE(I2903)&gt;0,7,IF(VALUE(H2903)&gt;0,6,IF(VALUE(G2903)&gt;0,5,IF(VALUE(F2903)&gt;0,4,IF(VALUE(E2903)&gt;0,3,IF(VALUE(D2903)&gt;0,2,1)))))))</f>
        <v>8</v>
      </c>
      <c r="O2903" s="22" t="s">
        <v>51</v>
      </c>
      <c r="P2903" s="1" t="s">
        <v>2905</v>
      </c>
      <c r="Q2903" s="1"/>
      <c r="R2903" s="39"/>
      <c r="S2903" s="154" t="s">
        <v>158</v>
      </c>
      <c r="T2903" s="7" t="str">
        <f>Tabela813[[#This Row],[NR]]&amp;" - "&amp;Tabela813[[#This Row],[Especificação]]</f>
        <v>9.1.2.1.5.01.6.8.00 - (-) Dedução de Contribuição Oriunda de Sentenças Judiciais - Servidor Civil - Pensionistas - Juros de Mora da Dívida Ativa</v>
      </c>
    </row>
    <row r="2904" spans="1:20" ht="30" x14ac:dyDescent="0.25">
      <c r="A2904" s="179"/>
      <c r="B2904" s="51" t="s">
        <v>1549</v>
      </c>
      <c r="C2904" s="22" t="s">
        <v>1537</v>
      </c>
      <c r="D2904" s="22" t="s">
        <v>1546</v>
      </c>
      <c r="E2904" s="22" t="s">
        <v>1537</v>
      </c>
      <c r="F2904" s="22" t="s">
        <v>1548</v>
      </c>
      <c r="G2904" s="22" t="s">
        <v>1541</v>
      </c>
      <c r="H2904" s="22" t="s">
        <v>1540</v>
      </c>
      <c r="I2904" s="22" t="s">
        <v>1540</v>
      </c>
      <c r="J2904" s="22" t="s">
        <v>1543</v>
      </c>
      <c r="K2904" s="20" t="str">
        <f>IF(Tabela813[[#This Row],[C]]&lt;&gt;"",IF(Tabela813[[#This Row],[RED]]&lt;&gt;"",(Tabela813[[#This Row],[RED]] &amp; "."),"") &amp; CONCATENATE(Tabela813[[#This Row],[C]],".",Tabela813[[#This Row],[O]],".",Tabela813[[#This Row],[E]],".",Tabela813[[#This Row],[D1]],".",Tabela813[[#This Row],[D2]],".",Tabela813[[#This Row],[D3]],".",Tabela813[[#This Row],[T]],".",Tabela813[[#This Row],[D4]]),"")</f>
        <v>9.1.2.1.5.02.0.0.00</v>
      </c>
      <c r="L2904" s="23" t="s">
        <v>1835</v>
      </c>
      <c r="M2904" s="20" t="str">
        <f t="shared" si="56"/>
        <v>S</v>
      </c>
      <c r="N2904" s="20">
        <f>IF(VALUE(Tabela813[[#This Row],[RED]]) &gt; 0,1,0) + IF(VALUE(J2904)&gt;0,8,IF(VALUE(I2904)&gt;0,7,IF(VALUE(H2904)&gt;0,6,IF(VALUE(G2904)&gt;0,5,IF(VALUE(F2904)&gt;0,4,IF(VALUE(E2904)&gt;0,3,IF(VALUE(D2904)&gt;0,2,1)))))))</f>
        <v>6</v>
      </c>
      <c r="O2904" s="22" t="s">
        <v>51</v>
      </c>
      <c r="P2904" s="1" t="s">
        <v>4287</v>
      </c>
      <c r="Q2904" s="1"/>
      <c r="R2904" s="39"/>
      <c r="S2904" s="154" t="s">
        <v>158</v>
      </c>
      <c r="T2904" s="7" t="str">
        <f>Tabela813[[#This Row],[NR]]&amp;" - "&amp;Tabela813[[#This Row],[Especificação]]</f>
        <v>9.1.2.1.5.02.0.0.00 - (-) Dedução de Contribuição Patronal - Servidor Civil</v>
      </c>
    </row>
    <row r="2905" spans="1:20" ht="30" x14ac:dyDescent="0.25">
      <c r="A2905" s="179"/>
      <c r="B2905" s="51" t="s">
        <v>1549</v>
      </c>
      <c r="C2905" s="22" t="s">
        <v>1537</v>
      </c>
      <c r="D2905" s="22" t="s">
        <v>1546</v>
      </c>
      <c r="E2905" s="22" t="s">
        <v>1537</v>
      </c>
      <c r="F2905" s="22" t="s">
        <v>1548</v>
      </c>
      <c r="G2905" s="22" t="s">
        <v>1541</v>
      </c>
      <c r="H2905" s="22" t="s">
        <v>1537</v>
      </c>
      <c r="I2905" s="22" t="s">
        <v>1540</v>
      </c>
      <c r="J2905" s="22" t="s">
        <v>1543</v>
      </c>
      <c r="K2905" s="20" t="str">
        <f>IF(Tabela813[[#This Row],[C]]&lt;&gt;"",IF(Tabela813[[#This Row],[RED]]&lt;&gt;"",(Tabela813[[#This Row],[RED]] &amp; "."),"") &amp; CONCATENATE(Tabela813[[#This Row],[C]],".",Tabela813[[#This Row],[O]],".",Tabela813[[#This Row],[E]],".",Tabela813[[#This Row],[D1]],".",Tabela813[[#This Row],[D2]],".",Tabela813[[#This Row],[D3]],".",Tabela813[[#This Row],[T]],".",Tabela813[[#This Row],[D4]]),"")</f>
        <v>9.1.2.1.5.02.1.0.00</v>
      </c>
      <c r="L2905" s="23" t="s">
        <v>1836</v>
      </c>
      <c r="M2905" s="20" t="str">
        <f t="shared" si="56"/>
        <v>S</v>
      </c>
      <c r="N2905" s="20">
        <f>IF(VALUE(Tabela813[[#This Row],[RED]]) &gt; 0,1,0) + IF(VALUE(J2905)&gt;0,8,IF(VALUE(I2905)&gt;0,7,IF(VALUE(H2905)&gt;0,6,IF(VALUE(G2905)&gt;0,5,IF(VALUE(F2905)&gt;0,4,IF(VALUE(E2905)&gt;0,3,IF(VALUE(D2905)&gt;0,2,1)))))))</f>
        <v>7</v>
      </c>
      <c r="O2905" s="22" t="s">
        <v>51</v>
      </c>
      <c r="P2905" s="1" t="s">
        <v>2906</v>
      </c>
      <c r="Q2905" s="1"/>
      <c r="R2905" s="39"/>
      <c r="S2905" s="154" t="s">
        <v>158</v>
      </c>
      <c r="T2905" s="7" t="str">
        <f>Tabela813[[#This Row],[NR]]&amp;" - "&amp;Tabela813[[#This Row],[Especificação]]</f>
        <v>9.1.2.1.5.02.1.0.00 - (-) Dedução de Contribuição Patronal - Servidor Civil Ativo</v>
      </c>
    </row>
    <row r="2906" spans="1:20" ht="30" x14ac:dyDescent="0.25">
      <c r="A2906" s="179"/>
      <c r="B2906" s="51" t="s">
        <v>1549</v>
      </c>
      <c r="C2906" s="22" t="s">
        <v>1537</v>
      </c>
      <c r="D2906" s="22" t="s">
        <v>1546</v>
      </c>
      <c r="E2906" s="22" t="s">
        <v>1537</v>
      </c>
      <c r="F2906" s="22" t="s">
        <v>1548</v>
      </c>
      <c r="G2906" s="22" t="s">
        <v>1541</v>
      </c>
      <c r="H2906" s="22" t="s">
        <v>1537</v>
      </c>
      <c r="I2906" s="22" t="s">
        <v>1537</v>
      </c>
      <c r="J2906" s="22" t="s">
        <v>1543</v>
      </c>
      <c r="K2906" s="20" t="str">
        <f>IF(Tabela813[[#This Row],[C]]&lt;&gt;"",IF(Tabela813[[#This Row],[RED]]&lt;&gt;"",(Tabela813[[#This Row],[RED]] &amp; "."),"") &amp; CONCATENATE(Tabela813[[#This Row],[C]],".",Tabela813[[#This Row],[O]],".",Tabela813[[#This Row],[E]],".",Tabela813[[#This Row],[D1]],".",Tabela813[[#This Row],[D2]],".",Tabela813[[#This Row],[D3]],".",Tabela813[[#This Row],[T]],".",Tabela813[[#This Row],[D4]]),"")</f>
        <v>9.1.2.1.5.02.1.1.00</v>
      </c>
      <c r="L2906" s="23" t="s">
        <v>1837</v>
      </c>
      <c r="M2906" s="20" t="str">
        <f t="shared" si="56"/>
        <v>A</v>
      </c>
      <c r="N2906" s="20">
        <f>IF(VALUE(Tabela813[[#This Row],[RED]]) &gt; 0,1,0) + IF(VALUE(J2906)&gt;0,8,IF(VALUE(I2906)&gt;0,7,IF(VALUE(H2906)&gt;0,6,IF(VALUE(G2906)&gt;0,5,IF(VALUE(F2906)&gt;0,4,IF(VALUE(E2906)&gt;0,3,IF(VALUE(D2906)&gt;0,2,1)))))))</f>
        <v>8</v>
      </c>
      <c r="O2906" s="22" t="s">
        <v>51</v>
      </c>
      <c r="P2906" s="1" t="s">
        <v>2906</v>
      </c>
      <c r="Q2906" s="1"/>
      <c r="R2906" s="39"/>
      <c r="S2906" s="154" t="s">
        <v>158</v>
      </c>
      <c r="T2906" s="7" t="str">
        <f>Tabela813[[#This Row],[NR]]&amp;" - "&amp;Tabela813[[#This Row],[Especificação]]</f>
        <v>9.1.2.1.5.02.1.1.00 - (-) Dedução de Contribuição Patronal - Servidor Civil Ativo - Principal</v>
      </c>
    </row>
    <row r="2907" spans="1:20" ht="30" x14ac:dyDescent="0.25">
      <c r="A2907" s="179"/>
      <c r="B2907" s="51" t="s">
        <v>1549</v>
      </c>
      <c r="C2907" s="22" t="s">
        <v>1537</v>
      </c>
      <c r="D2907" s="22" t="s">
        <v>1546</v>
      </c>
      <c r="E2907" s="22" t="s">
        <v>1537</v>
      </c>
      <c r="F2907" s="22" t="s">
        <v>1548</v>
      </c>
      <c r="G2907" s="22" t="s">
        <v>1541</v>
      </c>
      <c r="H2907" s="22" t="s">
        <v>1537</v>
      </c>
      <c r="I2907" s="22" t="s">
        <v>1546</v>
      </c>
      <c r="J2907" s="22" t="s">
        <v>1543</v>
      </c>
      <c r="K2907" s="20" t="str">
        <f>IF(Tabela813[[#This Row],[C]]&lt;&gt;"",IF(Tabela813[[#This Row],[RED]]&lt;&gt;"",(Tabela813[[#This Row],[RED]] &amp; "."),"") &amp; CONCATENATE(Tabela813[[#This Row],[C]],".",Tabela813[[#This Row],[O]],".",Tabela813[[#This Row],[E]],".",Tabela813[[#This Row],[D1]],".",Tabela813[[#This Row],[D2]],".",Tabela813[[#This Row],[D3]],".",Tabela813[[#This Row],[T]],".",Tabela813[[#This Row],[D4]]),"")</f>
        <v>9.1.2.1.5.02.1.2.00</v>
      </c>
      <c r="L2907" s="23" t="s">
        <v>1838</v>
      </c>
      <c r="M2907" s="20" t="str">
        <f t="shared" si="56"/>
        <v>A</v>
      </c>
      <c r="N2907" s="20">
        <f>IF(VALUE(Tabela813[[#This Row],[RED]]) &gt; 0,1,0) + IF(VALUE(J2907)&gt;0,8,IF(VALUE(I2907)&gt;0,7,IF(VALUE(H2907)&gt;0,6,IF(VALUE(G2907)&gt;0,5,IF(VALUE(F2907)&gt;0,4,IF(VALUE(E2907)&gt;0,3,IF(VALUE(D2907)&gt;0,2,1)))))))</f>
        <v>8</v>
      </c>
      <c r="O2907" s="22" t="s">
        <v>51</v>
      </c>
      <c r="P2907" s="1" t="s">
        <v>2906</v>
      </c>
      <c r="Q2907" s="1"/>
      <c r="R2907" s="39"/>
      <c r="S2907" s="154" t="s">
        <v>158</v>
      </c>
      <c r="T2907" s="7" t="str">
        <f>Tabela813[[#This Row],[NR]]&amp;" - "&amp;Tabela813[[#This Row],[Especificação]]</f>
        <v>9.1.2.1.5.02.1.2.00 - (-) Dedução de Contribuição Patronal - Servidor Civil Ativo - Multas e Juros de Mora</v>
      </c>
    </row>
    <row r="2908" spans="1:20" ht="30" x14ac:dyDescent="0.25">
      <c r="A2908" s="179"/>
      <c r="B2908" s="51" t="s">
        <v>1549</v>
      </c>
      <c r="C2908" s="22" t="s">
        <v>1537</v>
      </c>
      <c r="D2908" s="22" t="s">
        <v>1546</v>
      </c>
      <c r="E2908" s="22" t="s">
        <v>1537</v>
      </c>
      <c r="F2908" s="22" t="s">
        <v>1548</v>
      </c>
      <c r="G2908" s="22" t="s">
        <v>1541</v>
      </c>
      <c r="H2908" s="22" t="s">
        <v>1537</v>
      </c>
      <c r="I2908" s="22" t="s">
        <v>1538</v>
      </c>
      <c r="J2908" s="22" t="s">
        <v>1543</v>
      </c>
      <c r="K2908" s="20" t="str">
        <f>IF(Tabela813[[#This Row],[C]]&lt;&gt;"",IF(Tabela813[[#This Row],[RED]]&lt;&gt;"",(Tabela813[[#This Row],[RED]] &amp; "."),"") &amp; CONCATENATE(Tabela813[[#This Row],[C]],".",Tabela813[[#This Row],[O]],".",Tabela813[[#This Row],[E]],".",Tabela813[[#This Row],[D1]],".",Tabela813[[#This Row],[D2]],".",Tabela813[[#This Row],[D3]],".",Tabela813[[#This Row],[T]],".",Tabela813[[#This Row],[D4]]),"")</f>
        <v>9.1.2.1.5.02.1.3.00</v>
      </c>
      <c r="L2908" s="23" t="s">
        <v>1839</v>
      </c>
      <c r="M2908" s="20" t="str">
        <f t="shared" si="56"/>
        <v>A</v>
      </c>
      <c r="N2908" s="20">
        <f>IF(VALUE(Tabela813[[#This Row],[RED]]) &gt; 0,1,0) + IF(VALUE(J2908)&gt;0,8,IF(VALUE(I2908)&gt;0,7,IF(VALUE(H2908)&gt;0,6,IF(VALUE(G2908)&gt;0,5,IF(VALUE(F2908)&gt;0,4,IF(VALUE(E2908)&gt;0,3,IF(VALUE(D2908)&gt;0,2,1)))))))</f>
        <v>8</v>
      </c>
      <c r="O2908" s="22" t="s">
        <v>51</v>
      </c>
      <c r="P2908" s="1" t="s">
        <v>2906</v>
      </c>
      <c r="Q2908" s="1"/>
      <c r="R2908" s="39"/>
      <c r="S2908" s="154" t="s">
        <v>158</v>
      </c>
      <c r="T2908" s="7" t="str">
        <f>Tabela813[[#This Row],[NR]]&amp;" - "&amp;Tabela813[[#This Row],[Especificação]]</f>
        <v>9.1.2.1.5.02.1.3.00 - (-) Dedução de Contribuição Patronal - Servidor Civil Ativo - Dívida Ativa</v>
      </c>
    </row>
    <row r="2909" spans="1:20" ht="30" x14ac:dyDescent="0.25">
      <c r="A2909" s="179"/>
      <c r="B2909" s="51" t="s">
        <v>1549</v>
      </c>
      <c r="C2909" s="22" t="s">
        <v>1537</v>
      </c>
      <c r="D2909" s="22" t="s">
        <v>1546</v>
      </c>
      <c r="E2909" s="22" t="s">
        <v>1537</v>
      </c>
      <c r="F2909" s="22" t="s">
        <v>1548</v>
      </c>
      <c r="G2909" s="22" t="s">
        <v>1541</v>
      </c>
      <c r="H2909" s="22" t="s">
        <v>1537</v>
      </c>
      <c r="I2909" s="22" t="s">
        <v>1547</v>
      </c>
      <c r="J2909" s="22" t="s">
        <v>1543</v>
      </c>
      <c r="K2909" s="20" t="str">
        <f>IF(Tabela813[[#This Row],[C]]&lt;&gt;"",IF(Tabela813[[#This Row],[RED]]&lt;&gt;"",(Tabela813[[#This Row],[RED]] &amp; "."),"") &amp; CONCATENATE(Tabela813[[#This Row],[C]],".",Tabela813[[#This Row],[O]],".",Tabela813[[#This Row],[E]],".",Tabela813[[#This Row],[D1]],".",Tabela813[[#This Row],[D2]],".",Tabela813[[#This Row],[D3]],".",Tabela813[[#This Row],[T]],".",Tabela813[[#This Row],[D4]]),"")</f>
        <v>9.1.2.1.5.02.1.4.00</v>
      </c>
      <c r="L2909" s="23" t="s">
        <v>1840</v>
      </c>
      <c r="M2909" s="20" t="str">
        <f t="shared" si="56"/>
        <v>A</v>
      </c>
      <c r="N2909" s="20">
        <f>IF(VALUE(Tabela813[[#This Row],[RED]]) &gt; 0,1,0) + IF(VALUE(J2909)&gt;0,8,IF(VALUE(I2909)&gt;0,7,IF(VALUE(H2909)&gt;0,6,IF(VALUE(G2909)&gt;0,5,IF(VALUE(F2909)&gt;0,4,IF(VALUE(E2909)&gt;0,3,IF(VALUE(D2909)&gt;0,2,1)))))))</f>
        <v>8</v>
      </c>
      <c r="O2909" s="22" t="s">
        <v>51</v>
      </c>
      <c r="P2909" s="1" t="s">
        <v>2906</v>
      </c>
      <c r="Q2909" s="1"/>
      <c r="R2909" s="39"/>
      <c r="S2909" s="154" t="s">
        <v>158</v>
      </c>
      <c r="T2909" s="7" t="str">
        <f>Tabela813[[#This Row],[NR]]&amp;" - "&amp;Tabela813[[#This Row],[Especificação]]</f>
        <v>9.1.2.1.5.02.1.4.00 - (-) Dedução de Contribuição Patronal - Servidor Civil Ativo - Dívida Ativa - Multas e Juros de Mora da Dívida Ativa</v>
      </c>
    </row>
    <row r="2910" spans="1:20" ht="30" x14ac:dyDescent="0.25">
      <c r="A2910" s="179"/>
      <c r="B2910" s="51" t="s">
        <v>1549</v>
      </c>
      <c r="C2910" s="22" t="s">
        <v>1537</v>
      </c>
      <c r="D2910" s="22" t="s">
        <v>1546</v>
      </c>
      <c r="E2910" s="22" t="s">
        <v>1537</v>
      </c>
      <c r="F2910" s="22" t="s">
        <v>1548</v>
      </c>
      <c r="G2910" s="22" t="s">
        <v>1541</v>
      </c>
      <c r="H2910" s="22" t="s">
        <v>1537</v>
      </c>
      <c r="I2910" s="22" t="s">
        <v>1548</v>
      </c>
      <c r="J2910" s="22" t="s">
        <v>1543</v>
      </c>
      <c r="K2910" s="20" t="str">
        <f>IF(Tabela813[[#This Row],[C]]&lt;&gt;"",IF(Tabela813[[#This Row],[RED]]&lt;&gt;"",(Tabela813[[#This Row],[RED]] &amp; "."),"") &amp; CONCATENATE(Tabela813[[#This Row],[C]],".",Tabela813[[#This Row],[O]],".",Tabela813[[#This Row],[E]],".",Tabela813[[#This Row],[D1]],".",Tabela813[[#This Row],[D2]],".",Tabela813[[#This Row],[D3]],".",Tabela813[[#This Row],[T]],".",Tabela813[[#This Row],[D4]]),"")</f>
        <v>9.1.2.1.5.02.1.5.00</v>
      </c>
      <c r="L2910" s="23" t="s">
        <v>1841</v>
      </c>
      <c r="M2910" s="20" t="str">
        <f t="shared" si="56"/>
        <v>A</v>
      </c>
      <c r="N2910" s="20">
        <f>IF(VALUE(Tabela813[[#This Row],[RED]]) &gt; 0,1,0) + IF(VALUE(J2910)&gt;0,8,IF(VALUE(I2910)&gt;0,7,IF(VALUE(H2910)&gt;0,6,IF(VALUE(G2910)&gt;0,5,IF(VALUE(F2910)&gt;0,4,IF(VALUE(E2910)&gt;0,3,IF(VALUE(D2910)&gt;0,2,1)))))))</f>
        <v>8</v>
      </c>
      <c r="O2910" s="22" t="s">
        <v>51</v>
      </c>
      <c r="P2910" s="1" t="s">
        <v>2906</v>
      </c>
      <c r="Q2910" s="1"/>
      <c r="R2910" s="39"/>
      <c r="S2910" s="154" t="s">
        <v>158</v>
      </c>
      <c r="T2910" s="7" t="str">
        <f>Tabela813[[#This Row],[NR]]&amp;" - "&amp;Tabela813[[#This Row],[Especificação]]</f>
        <v>9.1.2.1.5.02.1.5.00 - (-) Dedução de Contribuição Patronal - Servidor Civil Ativo - Multas</v>
      </c>
    </row>
    <row r="2911" spans="1:20" ht="30" x14ac:dyDescent="0.25">
      <c r="A2911" s="179"/>
      <c r="B2911" s="51" t="s">
        <v>1549</v>
      </c>
      <c r="C2911" s="22" t="s">
        <v>1537</v>
      </c>
      <c r="D2911" s="22" t="s">
        <v>1546</v>
      </c>
      <c r="E2911" s="22" t="s">
        <v>1537</v>
      </c>
      <c r="F2911" s="22" t="s">
        <v>1548</v>
      </c>
      <c r="G2911" s="22" t="s">
        <v>1541</v>
      </c>
      <c r="H2911" s="22" t="s">
        <v>1537</v>
      </c>
      <c r="I2911" s="22" t="s">
        <v>1542</v>
      </c>
      <c r="J2911" s="22" t="s">
        <v>1543</v>
      </c>
      <c r="K2911" s="20" t="str">
        <f>IF(Tabela813[[#This Row],[C]]&lt;&gt;"",IF(Tabela813[[#This Row],[RED]]&lt;&gt;"",(Tabela813[[#This Row],[RED]] &amp; "."),"") &amp; CONCATENATE(Tabela813[[#This Row],[C]],".",Tabela813[[#This Row],[O]],".",Tabela813[[#This Row],[E]],".",Tabela813[[#This Row],[D1]],".",Tabela813[[#This Row],[D2]],".",Tabela813[[#This Row],[D3]],".",Tabela813[[#This Row],[T]],".",Tabela813[[#This Row],[D4]]),"")</f>
        <v>9.1.2.1.5.02.1.6.00</v>
      </c>
      <c r="L2911" s="23" t="s">
        <v>1842</v>
      </c>
      <c r="M2911" s="20" t="str">
        <f t="shared" si="56"/>
        <v>A</v>
      </c>
      <c r="N2911" s="20">
        <f>IF(VALUE(Tabela813[[#This Row],[RED]]) &gt; 0,1,0) + IF(VALUE(J2911)&gt;0,8,IF(VALUE(I2911)&gt;0,7,IF(VALUE(H2911)&gt;0,6,IF(VALUE(G2911)&gt;0,5,IF(VALUE(F2911)&gt;0,4,IF(VALUE(E2911)&gt;0,3,IF(VALUE(D2911)&gt;0,2,1)))))))</f>
        <v>8</v>
      </c>
      <c r="O2911" s="22" t="s">
        <v>51</v>
      </c>
      <c r="P2911" s="1" t="s">
        <v>2906</v>
      </c>
      <c r="Q2911" s="1"/>
      <c r="R2911" s="39"/>
      <c r="S2911" s="154" t="s">
        <v>158</v>
      </c>
      <c r="T2911" s="7" t="str">
        <f>Tabela813[[#This Row],[NR]]&amp;" - "&amp;Tabela813[[#This Row],[Especificação]]</f>
        <v>9.1.2.1.5.02.1.6.00 - (-) Dedução de Contribuição Patronal - Servidor Civil Ativo - Juros de Mora</v>
      </c>
    </row>
    <row r="2912" spans="1:20" ht="30" x14ac:dyDescent="0.25">
      <c r="A2912" s="179"/>
      <c r="B2912" s="51" t="s">
        <v>1549</v>
      </c>
      <c r="C2912" s="22" t="s">
        <v>1537</v>
      </c>
      <c r="D2912" s="22" t="s">
        <v>1546</v>
      </c>
      <c r="E2912" s="22" t="s">
        <v>1537</v>
      </c>
      <c r="F2912" s="22" t="s">
        <v>1548</v>
      </c>
      <c r="G2912" s="22" t="s">
        <v>1541</v>
      </c>
      <c r="H2912" s="22" t="s">
        <v>1537</v>
      </c>
      <c r="I2912" s="22" t="s">
        <v>1544</v>
      </c>
      <c r="J2912" s="22" t="s">
        <v>1543</v>
      </c>
      <c r="K2912" s="20" t="str">
        <f>IF(Tabela813[[#This Row],[C]]&lt;&gt;"",IF(Tabela813[[#This Row],[RED]]&lt;&gt;"",(Tabela813[[#This Row],[RED]] &amp; "."),"") &amp; CONCATENATE(Tabela813[[#This Row],[C]],".",Tabela813[[#This Row],[O]],".",Tabela813[[#This Row],[E]],".",Tabela813[[#This Row],[D1]],".",Tabela813[[#This Row],[D2]],".",Tabela813[[#This Row],[D3]],".",Tabela813[[#This Row],[T]],".",Tabela813[[#This Row],[D4]]),"")</f>
        <v>9.1.2.1.5.02.1.7.00</v>
      </c>
      <c r="L2912" s="23" t="s">
        <v>1843</v>
      </c>
      <c r="M2912" s="20" t="str">
        <f t="shared" si="56"/>
        <v>A</v>
      </c>
      <c r="N2912" s="20">
        <f>IF(VALUE(Tabela813[[#This Row],[RED]]) &gt; 0,1,0) + IF(VALUE(J2912)&gt;0,8,IF(VALUE(I2912)&gt;0,7,IF(VALUE(H2912)&gt;0,6,IF(VALUE(G2912)&gt;0,5,IF(VALUE(F2912)&gt;0,4,IF(VALUE(E2912)&gt;0,3,IF(VALUE(D2912)&gt;0,2,1)))))))</f>
        <v>8</v>
      </c>
      <c r="O2912" s="22" t="s">
        <v>51</v>
      </c>
      <c r="P2912" s="1" t="s">
        <v>2906</v>
      </c>
      <c r="Q2912" s="1"/>
      <c r="R2912" s="39"/>
      <c r="S2912" s="154" t="s">
        <v>158</v>
      </c>
      <c r="T2912" s="7" t="str">
        <f>Tabela813[[#This Row],[NR]]&amp;" - "&amp;Tabela813[[#This Row],[Especificação]]</f>
        <v>9.1.2.1.5.02.1.7.00 - (-) Dedução de Contribuição Patronal - Servidor Civil Ativo - Dívida Ativa - Multas da Dívida Ativa</v>
      </c>
    </row>
    <row r="2913" spans="1:20" ht="30" x14ac:dyDescent="0.25">
      <c r="A2913" s="179"/>
      <c r="B2913" s="51" t="s">
        <v>1549</v>
      </c>
      <c r="C2913" s="22" t="s">
        <v>1537</v>
      </c>
      <c r="D2913" s="22" t="s">
        <v>1546</v>
      </c>
      <c r="E2913" s="22" t="s">
        <v>1537</v>
      </c>
      <c r="F2913" s="22" t="s">
        <v>1548</v>
      </c>
      <c r="G2913" s="22" t="s">
        <v>1541</v>
      </c>
      <c r="H2913" s="22" t="s">
        <v>1537</v>
      </c>
      <c r="I2913" s="22" t="s">
        <v>1545</v>
      </c>
      <c r="J2913" s="22" t="s">
        <v>1543</v>
      </c>
      <c r="K2913" s="20" t="str">
        <f>IF(Tabela813[[#This Row],[C]]&lt;&gt;"",IF(Tabela813[[#This Row],[RED]]&lt;&gt;"",(Tabela813[[#This Row],[RED]] &amp; "."),"") &amp; CONCATENATE(Tabela813[[#This Row],[C]],".",Tabela813[[#This Row],[O]],".",Tabela813[[#This Row],[E]],".",Tabela813[[#This Row],[D1]],".",Tabela813[[#This Row],[D2]],".",Tabela813[[#This Row],[D3]],".",Tabela813[[#This Row],[T]],".",Tabela813[[#This Row],[D4]]),"")</f>
        <v>9.1.2.1.5.02.1.8.00</v>
      </c>
      <c r="L2913" s="23" t="s">
        <v>1844</v>
      </c>
      <c r="M2913" s="20" t="str">
        <f t="shared" si="56"/>
        <v>A</v>
      </c>
      <c r="N2913" s="20">
        <f>IF(VALUE(Tabela813[[#This Row],[RED]]) &gt; 0,1,0) + IF(VALUE(J2913)&gt;0,8,IF(VALUE(I2913)&gt;0,7,IF(VALUE(H2913)&gt;0,6,IF(VALUE(G2913)&gt;0,5,IF(VALUE(F2913)&gt;0,4,IF(VALUE(E2913)&gt;0,3,IF(VALUE(D2913)&gt;0,2,1)))))))</f>
        <v>8</v>
      </c>
      <c r="O2913" s="22" t="s">
        <v>51</v>
      </c>
      <c r="P2913" s="1" t="s">
        <v>2906</v>
      </c>
      <c r="Q2913" s="1"/>
      <c r="R2913" s="39"/>
      <c r="S2913" s="154" t="s">
        <v>158</v>
      </c>
      <c r="T2913" s="7" t="str">
        <f>Tabela813[[#This Row],[NR]]&amp;" - "&amp;Tabela813[[#This Row],[Especificação]]</f>
        <v>9.1.2.1.5.02.1.8.00 - (-) Dedução de Contribuição Patronal - Servidor Civil Ativo - Juros de Mora da Dívida Ativa</v>
      </c>
    </row>
    <row r="2914" spans="1:20" ht="45" x14ac:dyDescent="0.25">
      <c r="A2914" s="179"/>
      <c r="B2914" s="51" t="s">
        <v>1549</v>
      </c>
      <c r="C2914" s="22" t="s">
        <v>1537</v>
      </c>
      <c r="D2914" s="22" t="s">
        <v>1546</v>
      </c>
      <c r="E2914" s="22" t="s">
        <v>1537</v>
      </c>
      <c r="F2914" s="22" t="s">
        <v>1548</v>
      </c>
      <c r="G2914" s="22" t="s">
        <v>1541</v>
      </c>
      <c r="H2914" s="22" t="s">
        <v>1546</v>
      </c>
      <c r="I2914" s="22" t="s">
        <v>1540</v>
      </c>
      <c r="J2914" s="22" t="s">
        <v>1543</v>
      </c>
      <c r="K2914" s="20" t="str">
        <f>IF(Tabela813[[#This Row],[C]]&lt;&gt;"",IF(Tabela813[[#This Row],[RED]]&lt;&gt;"",(Tabela813[[#This Row],[RED]] &amp; "."),"") &amp; CONCATENATE(Tabela813[[#This Row],[C]],".",Tabela813[[#This Row],[O]],".",Tabela813[[#This Row],[E]],".",Tabela813[[#This Row],[D1]],".",Tabela813[[#This Row],[D2]],".",Tabela813[[#This Row],[D3]],".",Tabela813[[#This Row],[T]],".",Tabela813[[#This Row],[D4]]),"")</f>
        <v>9.1.2.1.5.02.2.0.00</v>
      </c>
      <c r="L2914" s="23" t="s">
        <v>1845</v>
      </c>
      <c r="M2914" s="20" t="str">
        <f t="shared" si="56"/>
        <v>S</v>
      </c>
      <c r="N2914" s="20">
        <f>IF(VALUE(Tabela813[[#This Row],[RED]]) &gt; 0,1,0) + IF(VALUE(J2914)&gt;0,8,IF(VALUE(I2914)&gt;0,7,IF(VALUE(H2914)&gt;0,6,IF(VALUE(G2914)&gt;0,5,IF(VALUE(F2914)&gt;0,4,IF(VALUE(E2914)&gt;0,3,IF(VALUE(D2914)&gt;0,2,1)))))))</f>
        <v>7</v>
      </c>
      <c r="O2914" s="22" t="s">
        <v>51</v>
      </c>
      <c r="P2914" s="1" t="s">
        <v>2907</v>
      </c>
      <c r="Q2914" s="1"/>
      <c r="R2914" s="39"/>
      <c r="S2914" s="154" t="s">
        <v>158</v>
      </c>
      <c r="T2914" s="7" t="str">
        <f>Tabela813[[#This Row],[NR]]&amp;" - "&amp;Tabela813[[#This Row],[Especificação]]</f>
        <v>9.1.2.1.5.02.2.0.00 - (-) Dedução de Contribuição Patronal Oriunda de Sentenças Judiciais - Patronal - Servidor Civil Ativo</v>
      </c>
    </row>
    <row r="2915" spans="1:20" ht="45" x14ac:dyDescent="0.25">
      <c r="A2915" s="179"/>
      <c r="B2915" s="51" t="s">
        <v>1549</v>
      </c>
      <c r="C2915" s="22" t="s">
        <v>1537</v>
      </c>
      <c r="D2915" s="22" t="s">
        <v>1546</v>
      </c>
      <c r="E2915" s="22" t="s">
        <v>1537</v>
      </c>
      <c r="F2915" s="22" t="s">
        <v>1548</v>
      </c>
      <c r="G2915" s="22" t="s">
        <v>1541</v>
      </c>
      <c r="H2915" s="22" t="s">
        <v>1546</v>
      </c>
      <c r="I2915" s="22" t="s">
        <v>1537</v>
      </c>
      <c r="J2915" s="22" t="s">
        <v>1543</v>
      </c>
      <c r="K2915" s="20" t="str">
        <f>IF(Tabela813[[#This Row],[C]]&lt;&gt;"",IF(Tabela813[[#This Row],[RED]]&lt;&gt;"",(Tabela813[[#This Row],[RED]] &amp; "."),"") &amp; CONCATENATE(Tabela813[[#This Row],[C]],".",Tabela813[[#This Row],[O]],".",Tabela813[[#This Row],[E]],".",Tabela813[[#This Row],[D1]],".",Tabela813[[#This Row],[D2]],".",Tabela813[[#This Row],[D3]],".",Tabela813[[#This Row],[T]],".",Tabela813[[#This Row],[D4]]),"")</f>
        <v>9.1.2.1.5.02.2.1.00</v>
      </c>
      <c r="L2915" s="23" t="s">
        <v>1846</v>
      </c>
      <c r="M2915" s="20" t="str">
        <f t="shared" si="56"/>
        <v>A</v>
      </c>
      <c r="N2915" s="20">
        <f>IF(VALUE(Tabela813[[#This Row],[RED]]) &gt; 0,1,0) + IF(VALUE(J2915)&gt;0,8,IF(VALUE(I2915)&gt;0,7,IF(VALUE(H2915)&gt;0,6,IF(VALUE(G2915)&gt;0,5,IF(VALUE(F2915)&gt;0,4,IF(VALUE(E2915)&gt;0,3,IF(VALUE(D2915)&gt;0,2,1)))))))</f>
        <v>8</v>
      </c>
      <c r="O2915" s="22" t="s">
        <v>51</v>
      </c>
      <c r="P2915" s="1" t="s">
        <v>2907</v>
      </c>
      <c r="Q2915" s="1"/>
      <c r="R2915" s="39"/>
      <c r="S2915" s="154" t="s">
        <v>158</v>
      </c>
      <c r="T2915" s="7" t="str">
        <f>Tabela813[[#This Row],[NR]]&amp;" - "&amp;Tabela813[[#This Row],[Especificação]]</f>
        <v>9.1.2.1.5.02.2.1.00 - (-) Dedução de Contribuição Patronal Oriunda de Sentenças Judiciais - Patronal - Servidor Civil Ativo - Principal</v>
      </c>
    </row>
    <row r="2916" spans="1:20" ht="45" x14ac:dyDescent="0.25">
      <c r="A2916" s="179"/>
      <c r="B2916" s="51" t="s">
        <v>1549</v>
      </c>
      <c r="C2916" s="22" t="s">
        <v>1537</v>
      </c>
      <c r="D2916" s="22" t="s">
        <v>1546</v>
      </c>
      <c r="E2916" s="22" t="s">
        <v>1537</v>
      </c>
      <c r="F2916" s="22" t="s">
        <v>1548</v>
      </c>
      <c r="G2916" s="22" t="s">
        <v>1541</v>
      </c>
      <c r="H2916" s="22" t="s">
        <v>1546</v>
      </c>
      <c r="I2916" s="22" t="s">
        <v>1546</v>
      </c>
      <c r="J2916" s="22" t="s">
        <v>1543</v>
      </c>
      <c r="K2916" s="20" t="str">
        <f>IF(Tabela813[[#This Row],[C]]&lt;&gt;"",IF(Tabela813[[#This Row],[RED]]&lt;&gt;"",(Tabela813[[#This Row],[RED]] &amp; "."),"") &amp; CONCATENATE(Tabela813[[#This Row],[C]],".",Tabela813[[#This Row],[O]],".",Tabela813[[#This Row],[E]],".",Tabela813[[#This Row],[D1]],".",Tabela813[[#This Row],[D2]],".",Tabela813[[#This Row],[D3]],".",Tabela813[[#This Row],[T]],".",Tabela813[[#This Row],[D4]]),"")</f>
        <v>9.1.2.1.5.02.2.2.00</v>
      </c>
      <c r="L2916" s="23" t="s">
        <v>1847</v>
      </c>
      <c r="M2916" s="20" t="str">
        <f t="shared" si="56"/>
        <v>A</v>
      </c>
      <c r="N2916" s="20">
        <f>IF(VALUE(Tabela813[[#This Row],[RED]]) &gt; 0,1,0) + IF(VALUE(J2916)&gt;0,8,IF(VALUE(I2916)&gt;0,7,IF(VALUE(H2916)&gt;0,6,IF(VALUE(G2916)&gt;0,5,IF(VALUE(F2916)&gt;0,4,IF(VALUE(E2916)&gt;0,3,IF(VALUE(D2916)&gt;0,2,1)))))))</f>
        <v>8</v>
      </c>
      <c r="O2916" s="22" t="s">
        <v>51</v>
      </c>
      <c r="P2916" s="1" t="s">
        <v>2907</v>
      </c>
      <c r="Q2916" s="1"/>
      <c r="R2916" s="39"/>
      <c r="S2916" s="154" t="s">
        <v>158</v>
      </c>
      <c r="T2916" s="7" t="str">
        <f>Tabela813[[#This Row],[NR]]&amp;" - "&amp;Tabela813[[#This Row],[Especificação]]</f>
        <v>9.1.2.1.5.02.2.2.00 - (-) Dedução de Contribuição Patronal Oriunda de Sentenças Judiciais - Patronal - Servidor Civil Ativo - Multas e Juros de Mora</v>
      </c>
    </row>
    <row r="2917" spans="1:20" ht="45" x14ac:dyDescent="0.25">
      <c r="A2917" s="179"/>
      <c r="B2917" s="51" t="s">
        <v>1549</v>
      </c>
      <c r="C2917" s="22" t="s">
        <v>1537</v>
      </c>
      <c r="D2917" s="22" t="s">
        <v>1546</v>
      </c>
      <c r="E2917" s="22" t="s">
        <v>1537</v>
      </c>
      <c r="F2917" s="22" t="s">
        <v>1548</v>
      </c>
      <c r="G2917" s="22" t="s">
        <v>1541</v>
      </c>
      <c r="H2917" s="22" t="s">
        <v>1546</v>
      </c>
      <c r="I2917" s="22" t="s">
        <v>1538</v>
      </c>
      <c r="J2917" s="22" t="s">
        <v>1543</v>
      </c>
      <c r="K2917" s="20" t="str">
        <f>IF(Tabela813[[#This Row],[C]]&lt;&gt;"",IF(Tabela813[[#This Row],[RED]]&lt;&gt;"",(Tabela813[[#This Row],[RED]] &amp; "."),"") &amp; CONCATENATE(Tabela813[[#This Row],[C]],".",Tabela813[[#This Row],[O]],".",Tabela813[[#This Row],[E]],".",Tabela813[[#This Row],[D1]],".",Tabela813[[#This Row],[D2]],".",Tabela813[[#This Row],[D3]],".",Tabela813[[#This Row],[T]],".",Tabela813[[#This Row],[D4]]),"")</f>
        <v>9.1.2.1.5.02.2.3.00</v>
      </c>
      <c r="L2917" s="23" t="s">
        <v>1848</v>
      </c>
      <c r="M2917" s="20" t="str">
        <f t="shared" si="56"/>
        <v>A</v>
      </c>
      <c r="N2917" s="20">
        <f>IF(VALUE(Tabela813[[#This Row],[RED]]) &gt; 0,1,0) + IF(VALUE(J2917)&gt;0,8,IF(VALUE(I2917)&gt;0,7,IF(VALUE(H2917)&gt;0,6,IF(VALUE(G2917)&gt;0,5,IF(VALUE(F2917)&gt;0,4,IF(VALUE(E2917)&gt;0,3,IF(VALUE(D2917)&gt;0,2,1)))))))</f>
        <v>8</v>
      </c>
      <c r="O2917" s="22" t="s">
        <v>51</v>
      </c>
      <c r="P2917" s="1" t="s">
        <v>2907</v>
      </c>
      <c r="Q2917" s="1"/>
      <c r="R2917" s="39"/>
      <c r="S2917" s="154" t="s">
        <v>158</v>
      </c>
      <c r="T2917" s="7" t="str">
        <f>Tabela813[[#This Row],[NR]]&amp;" - "&amp;Tabela813[[#This Row],[Especificação]]</f>
        <v>9.1.2.1.5.02.2.3.00 - (-) Dedução de Contribuição Patronal Oriunda de Sentenças Judiciais - Patronal - Servidor Civil Ativo - Dívida Ativa</v>
      </c>
    </row>
    <row r="2918" spans="1:20" ht="45" x14ac:dyDescent="0.25">
      <c r="A2918" s="179"/>
      <c r="B2918" s="51" t="s">
        <v>1549</v>
      </c>
      <c r="C2918" s="22" t="s">
        <v>1537</v>
      </c>
      <c r="D2918" s="22" t="s">
        <v>1546</v>
      </c>
      <c r="E2918" s="22" t="s">
        <v>1537</v>
      </c>
      <c r="F2918" s="22" t="s">
        <v>1548</v>
      </c>
      <c r="G2918" s="22" t="s">
        <v>1541</v>
      </c>
      <c r="H2918" s="22" t="s">
        <v>1546</v>
      </c>
      <c r="I2918" s="22" t="s">
        <v>1547</v>
      </c>
      <c r="J2918" s="22" t="s">
        <v>1543</v>
      </c>
      <c r="K2918" s="20" t="str">
        <f>IF(Tabela813[[#This Row],[C]]&lt;&gt;"",IF(Tabela813[[#This Row],[RED]]&lt;&gt;"",(Tabela813[[#This Row],[RED]] &amp; "."),"") &amp; CONCATENATE(Tabela813[[#This Row],[C]],".",Tabela813[[#This Row],[O]],".",Tabela813[[#This Row],[E]],".",Tabela813[[#This Row],[D1]],".",Tabela813[[#This Row],[D2]],".",Tabela813[[#This Row],[D3]],".",Tabela813[[#This Row],[T]],".",Tabela813[[#This Row],[D4]]),"")</f>
        <v>9.1.2.1.5.02.2.4.00</v>
      </c>
      <c r="L2918" s="23" t="s">
        <v>1849</v>
      </c>
      <c r="M2918" s="20" t="str">
        <f t="shared" si="56"/>
        <v>A</v>
      </c>
      <c r="N2918" s="20">
        <f>IF(VALUE(Tabela813[[#This Row],[RED]]) &gt; 0,1,0) + IF(VALUE(J2918)&gt;0,8,IF(VALUE(I2918)&gt;0,7,IF(VALUE(H2918)&gt;0,6,IF(VALUE(G2918)&gt;0,5,IF(VALUE(F2918)&gt;0,4,IF(VALUE(E2918)&gt;0,3,IF(VALUE(D2918)&gt;0,2,1)))))))</f>
        <v>8</v>
      </c>
      <c r="O2918" s="22" t="s">
        <v>51</v>
      </c>
      <c r="P2918" s="1" t="s">
        <v>2907</v>
      </c>
      <c r="Q2918" s="1"/>
      <c r="R2918" s="39"/>
      <c r="S2918" s="154" t="s">
        <v>158</v>
      </c>
      <c r="T2918" s="7" t="str">
        <f>Tabela813[[#This Row],[NR]]&amp;" - "&amp;Tabela813[[#This Row],[Especificação]]</f>
        <v>9.1.2.1.5.02.2.4.00 - (-) Dedução de Contribuição Patronal Oriunda de Sentenças Judiciais - Patronal - Servidor Civil Ativo - Dívida Ativa - Multas e Juros de Mora da Dívida Ativa</v>
      </c>
    </row>
    <row r="2919" spans="1:20" ht="45" x14ac:dyDescent="0.25">
      <c r="A2919" s="179"/>
      <c r="B2919" s="51" t="s">
        <v>1549</v>
      </c>
      <c r="C2919" s="22" t="s">
        <v>1537</v>
      </c>
      <c r="D2919" s="22" t="s">
        <v>1546</v>
      </c>
      <c r="E2919" s="22" t="s">
        <v>1537</v>
      </c>
      <c r="F2919" s="22" t="s">
        <v>1548</v>
      </c>
      <c r="G2919" s="22" t="s">
        <v>1541</v>
      </c>
      <c r="H2919" s="22" t="s">
        <v>1546</v>
      </c>
      <c r="I2919" s="22" t="s">
        <v>1548</v>
      </c>
      <c r="J2919" s="22" t="s">
        <v>1543</v>
      </c>
      <c r="K2919" s="20" t="str">
        <f>IF(Tabela813[[#This Row],[C]]&lt;&gt;"",IF(Tabela813[[#This Row],[RED]]&lt;&gt;"",(Tabela813[[#This Row],[RED]] &amp; "."),"") &amp; CONCATENATE(Tabela813[[#This Row],[C]],".",Tabela813[[#This Row],[O]],".",Tabela813[[#This Row],[E]],".",Tabela813[[#This Row],[D1]],".",Tabela813[[#This Row],[D2]],".",Tabela813[[#This Row],[D3]],".",Tabela813[[#This Row],[T]],".",Tabela813[[#This Row],[D4]]),"")</f>
        <v>9.1.2.1.5.02.2.5.00</v>
      </c>
      <c r="L2919" s="23" t="s">
        <v>1850</v>
      </c>
      <c r="M2919" s="20" t="str">
        <f t="shared" si="56"/>
        <v>A</v>
      </c>
      <c r="N2919" s="20">
        <f>IF(VALUE(Tabela813[[#This Row],[RED]]) &gt; 0,1,0) + IF(VALUE(J2919)&gt;0,8,IF(VALUE(I2919)&gt;0,7,IF(VALUE(H2919)&gt;0,6,IF(VALUE(G2919)&gt;0,5,IF(VALUE(F2919)&gt;0,4,IF(VALUE(E2919)&gt;0,3,IF(VALUE(D2919)&gt;0,2,1)))))))</f>
        <v>8</v>
      </c>
      <c r="O2919" s="22" t="s">
        <v>51</v>
      </c>
      <c r="P2919" s="1" t="s">
        <v>2907</v>
      </c>
      <c r="Q2919" s="1"/>
      <c r="R2919" s="39"/>
      <c r="S2919" s="154" t="s">
        <v>158</v>
      </c>
      <c r="T2919" s="7" t="str">
        <f>Tabela813[[#This Row],[NR]]&amp;" - "&amp;Tabela813[[#This Row],[Especificação]]</f>
        <v>9.1.2.1.5.02.2.5.00 - (-) Dedução de Contribuição Patronal Oriunda de Sentenças Judiciais - Patronal - Servidor Civil Ativo - Multas</v>
      </c>
    </row>
    <row r="2920" spans="1:20" ht="45" x14ac:dyDescent="0.25">
      <c r="A2920" s="179"/>
      <c r="B2920" s="51" t="s">
        <v>1549</v>
      </c>
      <c r="C2920" s="22" t="s">
        <v>1537</v>
      </c>
      <c r="D2920" s="22" t="s">
        <v>1546</v>
      </c>
      <c r="E2920" s="22" t="s">
        <v>1537</v>
      </c>
      <c r="F2920" s="22" t="s">
        <v>1548</v>
      </c>
      <c r="G2920" s="22" t="s">
        <v>1541</v>
      </c>
      <c r="H2920" s="22" t="s">
        <v>1546</v>
      </c>
      <c r="I2920" s="22" t="s">
        <v>1542</v>
      </c>
      <c r="J2920" s="22" t="s">
        <v>1543</v>
      </c>
      <c r="K2920" s="20" t="str">
        <f>IF(Tabela813[[#This Row],[C]]&lt;&gt;"",IF(Tabela813[[#This Row],[RED]]&lt;&gt;"",(Tabela813[[#This Row],[RED]] &amp; "."),"") &amp; CONCATENATE(Tabela813[[#This Row],[C]],".",Tabela813[[#This Row],[O]],".",Tabela813[[#This Row],[E]],".",Tabela813[[#This Row],[D1]],".",Tabela813[[#This Row],[D2]],".",Tabela813[[#This Row],[D3]],".",Tabela813[[#This Row],[T]],".",Tabela813[[#This Row],[D4]]),"")</f>
        <v>9.1.2.1.5.02.2.6.00</v>
      </c>
      <c r="L2920" s="23" t="s">
        <v>1851</v>
      </c>
      <c r="M2920" s="20" t="str">
        <f t="shared" si="56"/>
        <v>A</v>
      </c>
      <c r="N2920" s="20">
        <f>IF(VALUE(Tabela813[[#This Row],[RED]]) &gt; 0,1,0) + IF(VALUE(J2920)&gt;0,8,IF(VALUE(I2920)&gt;0,7,IF(VALUE(H2920)&gt;0,6,IF(VALUE(G2920)&gt;0,5,IF(VALUE(F2920)&gt;0,4,IF(VALUE(E2920)&gt;0,3,IF(VALUE(D2920)&gt;0,2,1)))))))</f>
        <v>8</v>
      </c>
      <c r="O2920" s="22" t="s">
        <v>51</v>
      </c>
      <c r="P2920" s="1" t="s">
        <v>2907</v>
      </c>
      <c r="Q2920" s="1"/>
      <c r="R2920" s="39"/>
      <c r="S2920" s="154" t="s">
        <v>158</v>
      </c>
      <c r="T2920" s="7" t="str">
        <f>Tabela813[[#This Row],[NR]]&amp;" - "&amp;Tabela813[[#This Row],[Especificação]]</f>
        <v>9.1.2.1.5.02.2.6.00 - (-) Dedução de Contribuição Patronal Oriunda de Sentenças Judiciais - Patronal - Servidor Civil Ativo - Juros de Mora</v>
      </c>
    </row>
    <row r="2921" spans="1:20" ht="45" x14ac:dyDescent="0.25">
      <c r="A2921" s="179"/>
      <c r="B2921" s="51" t="s">
        <v>1549</v>
      </c>
      <c r="C2921" s="22" t="s">
        <v>1537</v>
      </c>
      <c r="D2921" s="22" t="s">
        <v>1546</v>
      </c>
      <c r="E2921" s="22" t="s">
        <v>1537</v>
      </c>
      <c r="F2921" s="22" t="s">
        <v>1548</v>
      </c>
      <c r="G2921" s="22" t="s">
        <v>1541</v>
      </c>
      <c r="H2921" s="22" t="s">
        <v>1546</v>
      </c>
      <c r="I2921" s="22" t="s">
        <v>1544</v>
      </c>
      <c r="J2921" s="22" t="s">
        <v>1543</v>
      </c>
      <c r="K2921" s="20" t="str">
        <f>IF(Tabela813[[#This Row],[C]]&lt;&gt;"",IF(Tabela813[[#This Row],[RED]]&lt;&gt;"",(Tabela813[[#This Row],[RED]] &amp; "."),"") &amp; CONCATENATE(Tabela813[[#This Row],[C]],".",Tabela813[[#This Row],[O]],".",Tabela813[[#This Row],[E]],".",Tabela813[[#This Row],[D1]],".",Tabela813[[#This Row],[D2]],".",Tabela813[[#This Row],[D3]],".",Tabela813[[#This Row],[T]],".",Tabela813[[#This Row],[D4]]),"")</f>
        <v>9.1.2.1.5.02.2.7.00</v>
      </c>
      <c r="L2921" s="23" t="s">
        <v>1852</v>
      </c>
      <c r="M2921" s="20" t="str">
        <f t="shared" si="56"/>
        <v>A</v>
      </c>
      <c r="N2921" s="20">
        <f>IF(VALUE(Tabela813[[#This Row],[RED]]) &gt; 0,1,0) + IF(VALUE(J2921)&gt;0,8,IF(VALUE(I2921)&gt;0,7,IF(VALUE(H2921)&gt;0,6,IF(VALUE(G2921)&gt;0,5,IF(VALUE(F2921)&gt;0,4,IF(VALUE(E2921)&gt;0,3,IF(VALUE(D2921)&gt;0,2,1)))))))</f>
        <v>8</v>
      </c>
      <c r="O2921" s="22" t="s">
        <v>51</v>
      </c>
      <c r="P2921" s="1" t="s">
        <v>2907</v>
      </c>
      <c r="Q2921" s="1"/>
      <c r="R2921" s="39"/>
      <c r="S2921" s="154" t="s">
        <v>158</v>
      </c>
      <c r="T2921" s="7" t="str">
        <f>Tabela813[[#This Row],[NR]]&amp;" - "&amp;Tabela813[[#This Row],[Especificação]]</f>
        <v>9.1.2.1.5.02.2.7.00 - (-) Dedução de Contribuição Patronal Oriunda de Sentenças Judiciais - Patronal - Servidor Civil Ativo - Dívida Ativa - Multas da Dívida Ativa</v>
      </c>
    </row>
    <row r="2922" spans="1:20" ht="45" x14ac:dyDescent="0.25">
      <c r="A2922" s="179"/>
      <c r="B2922" s="51" t="s">
        <v>1549</v>
      </c>
      <c r="C2922" s="22" t="s">
        <v>1537</v>
      </c>
      <c r="D2922" s="22" t="s">
        <v>1546</v>
      </c>
      <c r="E2922" s="22" t="s">
        <v>1537</v>
      </c>
      <c r="F2922" s="22" t="s">
        <v>1548</v>
      </c>
      <c r="G2922" s="22" t="s">
        <v>1541</v>
      </c>
      <c r="H2922" s="22" t="s">
        <v>1546</v>
      </c>
      <c r="I2922" s="22" t="s">
        <v>1545</v>
      </c>
      <c r="J2922" s="22" t="s">
        <v>1543</v>
      </c>
      <c r="K2922" s="20" t="str">
        <f>IF(Tabela813[[#This Row],[C]]&lt;&gt;"",IF(Tabela813[[#This Row],[RED]]&lt;&gt;"",(Tabela813[[#This Row],[RED]] &amp; "."),"") &amp; CONCATENATE(Tabela813[[#This Row],[C]],".",Tabela813[[#This Row],[O]],".",Tabela813[[#This Row],[E]],".",Tabela813[[#This Row],[D1]],".",Tabela813[[#This Row],[D2]],".",Tabela813[[#This Row],[D3]],".",Tabela813[[#This Row],[T]],".",Tabela813[[#This Row],[D4]]),"")</f>
        <v>9.1.2.1.5.02.2.8.00</v>
      </c>
      <c r="L2922" s="23" t="s">
        <v>1853</v>
      </c>
      <c r="M2922" s="20" t="str">
        <f t="shared" si="56"/>
        <v>A</v>
      </c>
      <c r="N2922" s="20">
        <f>IF(VALUE(Tabela813[[#This Row],[RED]]) &gt; 0,1,0) + IF(VALUE(J2922)&gt;0,8,IF(VALUE(I2922)&gt;0,7,IF(VALUE(H2922)&gt;0,6,IF(VALUE(G2922)&gt;0,5,IF(VALUE(F2922)&gt;0,4,IF(VALUE(E2922)&gt;0,3,IF(VALUE(D2922)&gt;0,2,1)))))))</f>
        <v>8</v>
      </c>
      <c r="O2922" s="22" t="s">
        <v>51</v>
      </c>
      <c r="P2922" s="1" t="s">
        <v>2907</v>
      </c>
      <c r="Q2922" s="1"/>
      <c r="R2922" s="39"/>
      <c r="S2922" s="154" t="s">
        <v>158</v>
      </c>
      <c r="T2922" s="7" t="str">
        <f>Tabela813[[#This Row],[NR]]&amp;" - "&amp;Tabela813[[#This Row],[Especificação]]</f>
        <v>9.1.2.1.5.02.2.8.00 - (-) Dedução de Contribuição Patronal Oriunda de Sentenças Judiciais - Patronal - Servidor Civil Ativo - Juros de Mora da Dívida Ativa</v>
      </c>
    </row>
    <row r="2923" spans="1:20" ht="30" x14ac:dyDescent="0.25">
      <c r="A2923" s="179"/>
      <c r="B2923" s="51" t="s">
        <v>1549</v>
      </c>
      <c r="C2923" s="22" t="s">
        <v>1537</v>
      </c>
      <c r="D2923" s="22" t="s">
        <v>1546</v>
      </c>
      <c r="E2923" s="22" t="s">
        <v>1537</v>
      </c>
      <c r="F2923" s="22" t="s">
        <v>1548</v>
      </c>
      <c r="G2923" s="22" t="s">
        <v>1550</v>
      </c>
      <c r="H2923" s="22" t="s">
        <v>1540</v>
      </c>
      <c r="I2923" s="22" t="s">
        <v>1540</v>
      </c>
      <c r="J2923" s="22" t="s">
        <v>1543</v>
      </c>
      <c r="K2923" s="20" t="str">
        <f>IF(Tabela813[[#This Row],[C]]&lt;&gt;"",IF(Tabela813[[#This Row],[RED]]&lt;&gt;"",(Tabela813[[#This Row],[RED]] &amp; "."),"") &amp; CONCATENATE(Tabela813[[#This Row],[C]],".",Tabela813[[#This Row],[O]],".",Tabela813[[#This Row],[E]],".",Tabela813[[#This Row],[D1]],".",Tabela813[[#This Row],[D2]],".",Tabela813[[#This Row],[D3]],".",Tabela813[[#This Row],[T]],".",Tabela813[[#This Row],[D4]]),"")</f>
        <v>9.1.2.1.5.03.0.0.00</v>
      </c>
      <c r="L2923" s="23" t="s">
        <v>1854</v>
      </c>
      <c r="M2923" s="20" t="str">
        <f t="shared" si="56"/>
        <v>S</v>
      </c>
      <c r="N2923" s="20">
        <f>IF(VALUE(Tabela813[[#This Row],[RED]]) &gt; 0,1,0) + IF(VALUE(J2923)&gt;0,8,IF(VALUE(I2923)&gt;0,7,IF(VALUE(H2923)&gt;0,6,IF(VALUE(G2923)&gt;0,5,IF(VALUE(F2923)&gt;0,4,IF(VALUE(E2923)&gt;0,3,IF(VALUE(D2923)&gt;0,2,1)))))))</f>
        <v>6</v>
      </c>
      <c r="O2923" s="22" t="s">
        <v>51</v>
      </c>
      <c r="P2923" s="1" t="s">
        <v>4288</v>
      </c>
      <c r="Q2923" s="1"/>
      <c r="R2923" s="39"/>
      <c r="S2923" s="154" t="s">
        <v>158</v>
      </c>
      <c r="T2923" s="7" t="str">
        <f>Tabela813[[#This Row],[NR]]&amp;" - "&amp;Tabela813[[#This Row],[Especificação]]</f>
        <v>9.1.2.1.5.03.0.0.00 - (-) Dedução de Contribuição do Servidor Civil - Parcelamentos</v>
      </c>
    </row>
    <row r="2924" spans="1:20" ht="30" x14ac:dyDescent="0.25">
      <c r="A2924" s="179"/>
      <c r="B2924" s="51" t="s">
        <v>1549</v>
      </c>
      <c r="C2924" s="22" t="s">
        <v>1537</v>
      </c>
      <c r="D2924" s="22" t="s">
        <v>1546</v>
      </c>
      <c r="E2924" s="22" t="s">
        <v>1537</v>
      </c>
      <c r="F2924" s="22" t="s">
        <v>1548</v>
      </c>
      <c r="G2924" s="22" t="s">
        <v>1550</v>
      </c>
      <c r="H2924" s="22" t="s">
        <v>1540</v>
      </c>
      <c r="I2924" s="22" t="s">
        <v>1537</v>
      </c>
      <c r="J2924" s="22" t="s">
        <v>1543</v>
      </c>
      <c r="K2924" s="20" t="str">
        <f>IF(Tabela813[[#This Row],[C]]&lt;&gt;"",IF(Tabela813[[#This Row],[RED]]&lt;&gt;"",(Tabela813[[#This Row],[RED]] &amp; "."),"") &amp; CONCATENATE(Tabela813[[#This Row],[C]],".",Tabela813[[#This Row],[O]],".",Tabela813[[#This Row],[E]],".",Tabela813[[#This Row],[D1]],".",Tabela813[[#This Row],[D2]],".",Tabela813[[#This Row],[D3]],".",Tabela813[[#This Row],[T]],".",Tabela813[[#This Row],[D4]]),"")</f>
        <v>9.1.2.1.5.03.0.1.00</v>
      </c>
      <c r="L2924" s="23" t="s">
        <v>1855</v>
      </c>
      <c r="M2924" s="20" t="str">
        <f t="shared" si="56"/>
        <v>A</v>
      </c>
      <c r="N2924" s="20">
        <f>IF(VALUE(Tabela813[[#This Row],[RED]]) &gt; 0,1,0) + IF(VALUE(J2924)&gt;0,8,IF(VALUE(I2924)&gt;0,7,IF(VALUE(H2924)&gt;0,6,IF(VALUE(G2924)&gt;0,5,IF(VALUE(F2924)&gt;0,4,IF(VALUE(E2924)&gt;0,3,IF(VALUE(D2924)&gt;0,2,1)))))))</f>
        <v>8</v>
      </c>
      <c r="O2924" s="22" t="s">
        <v>51</v>
      </c>
      <c r="P2924" s="1" t="s">
        <v>2908</v>
      </c>
      <c r="Q2924" s="1"/>
      <c r="R2924" s="39"/>
      <c r="S2924" s="154" t="s">
        <v>158</v>
      </c>
      <c r="T2924" s="7" t="str">
        <f>Tabela813[[#This Row],[NR]]&amp;" - "&amp;Tabela813[[#This Row],[Especificação]]</f>
        <v>9.1.2.1.5.03.0.1.00 - (-) Dedução de Contribuição do Servidor Civil - Parcelamentos - Principal</v>
      </c>
    </row>
    <row r="2925" spans="1:20" ht="30" x14ac:dyDescent="0.25">
      <c r="A2925" s="179"/>
      <c r="B2925" s="51" t="s">
        <v>1549</v>
      </c>
      <c r="C2925" s="22" t="s">
        <v>1537</v>
      </c>
      <c r="D2925" s="22" t="s">
        <v>1546</v>
      </c>
      <c r="E2925" s="22" t="s">
        <v>1537</v>
      </c>
      <c r="F2925" s="22" t="s">
        <v>1548</v>
      </c>
      <c r="G2925" s="22" t="s">
        <v>1550</v>
      </c>
      <c r="H2925" s="22" t="s">
        <v>1540</v>
      </c>
      <c r="I2925" s="22" t="s">
        <v>1546</v>
      </c>
      <c r="J2925" s="22" t="s">
        <v>1543</v>
      </c>
      <c r="K2925" s="20" t="str">
        <f>IF(Tabela813[[#This Row],[C]]&lt;&gt;"",IF(Tabela813[[#This Row],[RED]]&lt;&gt;"",(Tabela813[[#This Row],[RED]] &amp; "."),"") &amp; CONCATENATE(Tabela813[[#This Row],[C]],".",Tabela813[[#This Row],[O]],".",Tabela813[[#This Row],[E]],".",Tabela813[[#This Row],[D1]],".",Tabela813[[#This Row],[D2]],".",Tabela813[[#This Row],[D3]],".",Tabela813[[#This Row],[T]],".",Tabela813[[#This Row],[D4]]),"")</f>
        <v>9.1.2.1.5.03.0.2.00</v>
      </c>
      <c r="L2925" s="23" t="s">
        <v>1856</v>
      </c>
      <c r="M2925" s="20" t="str">
        <f t="shared" si="56"/>
        <v>A</v>
      </c>
      <c r="N2925" s="20">
        <f>IF(VALUE(Tabela813[[#This Row],[RED]]) &gt; 0,1,0) + IF(VALUE(J2925)&gt;0,8,IF(VALUE(I2925)&gt;0,7,IF(VALUE(H2925)&gt;0,6,IF(VALUE(G2925)&gt;0,5,IF(VALUE(F2925)&gt;0,4,IF(VALUE(E2925)&gt;0,3,IF(VALUE(D2925)&gt;0,2,1)))))))</f>
        <v>8</v>
      </c>
      <c r="O2925" s="22" t="s">
        <v>51</v>
      </c>
      <c r="P2925" s="1" t="s">
        <v>2908</v>
      </c>
      <c r="Q2925" s="1"/>
      <c r="R2925" s="39"/>
      <c r="S2925" s="154" t="s">
        <v>158</v>
      </c>
      <c r="T2925" s="7" t="str">
        <f>Tabela813[[#This Row],[NR]]&amp;" - "&amp;Tabela813[[#This Row],[Especificação]]</f>
        <v>9.1.2.1.5.03.0.2.00 - (-) Dedução de Contribuição do Servidor Civil - Parcelamentos - Multas e Juros de Mora</v>
      </c>
    </row>
    <row r="2926" spans="1:20" ht="30" x14ac:dyDescent="0.25">
      <c r="A2926" s="179"/>
      <c r="B2926" s="51" t="s">
        <v>1549</v>
      </c>
      <c r="C2926" s="22" t="s">
        <v>1537</v>
      </c>
      <c r="D2926" s="22" t="s">
        <v>1546</v>
      </c>
      <c r="E2926" s="22" t="s">
        <v>1537</v>
      </c>
      <c r="F2926" s="22" t="s">
        <v>1548</v>
      </c>
      <c r="G2926" s="22" t="s">
        <v>1550</v>
      </c>
      <c r="H2926" s="22" t="s">
        <v>1540</v>
      </c>
      <c r="I2926" s="22" t="s">
        <v>1538</v>
      </c>
      <c r="J2926" s="22" t="s">
        <v>1543</v>
      </c>
      <c r="K2926" s="20" t="str">
        <f>IF(Tabela813[[#This Row],[C]]&lt;&gt;"",IF(Tabela813[[#This Row],[RED]]&lt;&gt;"",(Tabela813[[#This Row],[RED]] &amp; "."),"") &amp; CONCATENATE(Tabela813[[#This Row],[C]],".",Tabela813[[#This Row],[O]],".",Tabela813[[#This Row],[E]],".",Tabela813[[#This Row],[D1]],".",Tabela813[[#This Row],[D2]],".",Tabela813[[#This Row],[D3]],".",Tabela813[[#This Row],[T]],".",Tabela813[[#This Row],[D4]]),"")</f>
        <v>9.1.2.1.5.03.0.3.00</v>
      </c>
      <c r="L2926" s="23" t="s">
        <v>1857</v>
      </c>
      <c r="M2926" s="20" t="str">
        <f t="shared" si="56"/>
        <v>A</v>
      </c>
      <c r="N2926" s="20">
        <f>IF(VALUE(Tabela813[[#This Row],[RED]]) &gt; 0,1,0) + IF(VALUE(J2926)&gt;0,8,IF(VALUE(I2926)&gt;0,7,IF(VALUE(H2926)&gt;0,6,IF(VALUE(G2926)&gt;0,5,IF(VALUE(F2926)&gt;0,4,IF(VALUE(E2926)&gt;0,3,IF(VALUE(D2926)&gt;0,2,1)))))))</f>
        <v>8</v>
      </c>
      <c r="O2926" s="22" t="s">
        <v>51</v>
      </c>
      <c r="P2926" s="1" t="s">
        <v>2908</v>
      </c>
      <c r="Q2926" s="1"/>
      <c r="R2926" s="39"/>
      <c r="S2926" s="154" t="s">
        <v>158</v>
      </c>
      <c r="T2926" s="7" t="str">
        <f>Tabela813[[#This Row],[NR]]&amp;" - "&amp;Tabela813[[#This Row],[Especificação]]</f>
        <v>9.1.2.1.5.03.0.3.00 - (-) Dedução de Contribuição do Servidor Civil - Parcelamentos - Dívida Ativa</v>
      </c>
    </row>
    <row r="2927" spans="1:20" ht="30" x14ac:dyDescent="0.25">
      <c r="A2927" s="179"/>
      <c r="B2927" s="51" t="s">
        <v>1549</v>
      </c>
      <c r="C2927" s="22" t="s">
        <v>1537</v>
      </c>
      <c r="D2927" s="22" t="s">
        <v>1546</v>
      </c>
      <c r="E2927" s="22" t="s">
        <v>1537</v>
      </c>
      <c r="F2927" s="22" t="s">
        <v>1548</v>
      </c>
      <c r="G2927" s="22" t="s">
        <v>1550</v>
      </c>
      <c r="H2927" s="22" t="s">
        <v>1540</v>
      </c>
      <c r="I2927" s="22" t="s">
        <v>1547</v>
      </c>
      <c r="J2927" s="22" t="s">
        <v>1543</v>
      </c>
      <c r="K2927" s="20" t="str">
        <f>IF(Tabela813[[#This Row],[C]]&lt;&gt;"",IF(Tabela813[[#This Row],[RED]]&lt;&gt;"",(Tabela813[[#This Row],[RED]] &amp; "."),"") &amp; CONCATENATE(Tabela813[[#This Row],[C]],".",Tabela813[[#This Row],[O]],".",Tabela813[[#This Row],[E]],".",Tabela813[[#This Row],[D1]],".",Tabela813[[#This Row],[D2]],".",Tabela813[[#This Row],[D3]],".",Tabela813[[#This Row],[T]],".",Tabela813[[#This Row],[D4]]),"")</f>
        <v>9.1.2.1.5.03.0.4.00</v>
      </c>
      <c r="L2927" s="23" t="s">
        <v>1858</v>
      </c>
      <c r="M2927" s="20" t="str">
        <f t="shared" si="56"/>
        <v>A</v>
      </c>
      <c r="N2927" s="20">
        <f>IF(VALUE(Tabela813[[#This Row],[RED]]) &gt; 0,1,0) + IF(VALUE(J2927)&gt;0,8,IF(VALUE(I2927)&gt;0,7,IF(VALUE(H2927)&gt;0,6,IF(VALUE(G2927)&gt;0,5,IF(VALUE(F2927)&gt;0,4,IF(VALUE(E2927)&gt;0,3,IF(VALUE(D2927)&gt;0,2,1)))))))</f>
        <v>8</v>
      </c>
      <c r="O2927" s="22" t="s">
        <v>51</v>
      </c>
      <c r="P2927" s="1" t="s">
        <v>2908</v>
      </c>
      <c r="Q2927" s="1"/>
      <c r="R2927" s="39"/>
      <c r="S2927" s="154" t="s">
        <v>158</v>
      </c>
      <c r="T2927" s="7" t="str">
        <f>Tabela813[[#This Row],[NR]]&amp;" - "&amp;Tabela813[[#This Row],[Especificação]]</f>
        <v>9.1.2.1.5.03.0.4.00 - (-) Dedução de Contribuição do Servidor Civil - Parcelamentos - Dívida Ativa - Multas e Juros de Mora da Dívida Ativa</v>
      </c>
    </row>
    <row r="2928" spans="1:20" ht="30" x14ac:dyDescent="0.25">
      <c r="A2928" s="179"/>
      <c r="B2928" s="51" t="s">
        <v>1549</v>
      </c>
      <c r="C2928" s="22" t="s">
        <v>1537</v>
      </c>
      <c r="D2928" s="22" t="s">
        <v>1546</v>
      </c>
      <c r="E2928" s="22" t="s">
        <v>1537</v>
      </c>
      <c r="F2928" s="22" t="s">
        <v>1548</v>
      </c>
      <c r="G2928" s="22" t="s">
        <v>1550</v>
      </c>
      <c r="H2928" s="22" t="s">
        <v>1540</v>
      </c>
      <c r="I2928" s="22" t="s">
        <v>1548</v>
      </c>
      <c r="J2928" s="22" t="s">
        <v>1543</v>
      </c>
      <c r="K2928" s="20" t="str">
        <f>IF(Tabela813[[#This Row],[C]]&lt;&gt;"",IF(Tabela813[[#This Row],[RED]]&lt;&gt;"",(Tabela813[[#This Row],[RED]] &amp; "."),"") &amp; CONCATENATE(Tabela813[[#This Row],[C]],".",Tabela813[[#This Row],[O]],".",Tabela813[[#This Row],[E]],".",Tabela813[[#This Row],[D1]],".",Tabela813[[#This Row],[D2]],".",Tabela813[[#This Row],[D3]],".",Tabela813[[#This Row],[T]],".",Tabela813[[#This Row],[D4]]),"")</f>
        <v>9.1.2.1.5.03.0.5.00</v>
      </c>
      <c r="L2928" s="23" t="s">
        <v>1859</v>
      </c>
      <c r="M2928" s="20" t="str">
        <f t="shared" si="56"/>
        <v>A</v>
      </c>
      <c r="N2928" s="20">
        <f>IF(VALUE(Tabela813[[#This Row],[RED]]) &gt; 0,1,0) + IF(VALUE(J2928)&gt;0,8,IF(VALUE(I2928)&gt;0,7,IF(VALUE(H2928)&gt;0,6,IF(VALUE(G2928)&gt;0,5,IF(VALUE(F2928)&gt;0,4,IF(VALUE(E2928)&gt;0,3,IF(VALUE(D2928)&gt;0,2,1)))))))</f>
        <v>8</v>
      </c>
      <c r="O2928" s="22" t="s">
        <v>51</v>
      </c>
      <c r="P2928" s="1" t="s">
        <v>2908</v>
      </c>
      <c r="Q2928" s="1"/>
      <c r="R2928" s="39"/>
      <c r="S2928" s="154" t="s">
        <v>158</v>
      </c>
      <c r="T2928" s="7" t="str">
        <f>Tabela813[[#This Row],[NR]]&amp;" - "&amp;Tabela813[[#This Row],[Especificação]]</f>
        <v>9.1.2.1.5.03.0.5.00 - (-) Dedução de Contribuição do Servidor Civil - Parcelamentos - Multas</v>
      </c>
    </row>
    <row r="2929" spans="1:20" ht="30" x14ac:dyDescent="0.25">
      <c r="A2929" s="179"/>
      <c r="B2929" s="51" t="s">
        <v>1549</v>
      </c>
      <c r="C2929" s="22" t="s">
        <v>1537</v>
      </c>
      <c r="D2929" s="22" t="s">
        <v>1546</v>
      </c>
      <c r="E2929" s="22" t="s">
        <v>1537</v>
      </c>
      <c r="F2929" s="22" t="s">
        <v>1548</v>
      </c>
      <c r="G2929" s="22" t="s">
        <v>1550</v>
      </c>
      <c r="H2929" s="22" t="s">
        <v>1540</v>
      </c>
      <c r="I2929" s="22" t="s">
        <v>1542</v>
      </c>
      <c r="J2929" s="22" t="s">
        <v>1543</v>
      </c>
      <c r="K2929" s="20" t="str">
        <f>IF(Tabela813[[#This Row],[C]]&lt;&gt;"",IF(Tabela813[[#This Row],[RED]]&lt;&gt;"",(Tabela813[[#This Row],[RED]] &amp; "."),"") &amp; CONCATENATE(Tabela813[[#This Row],[C]],".",Tabela813[[#This Row],[O]],".",Tabela813[[#This Row],[E]],".",Tabela813[[#This Row],[D1]],".",Tabela813[[#This Row],[D2]],".",Tabela813[[#This Row],[D3]],".",Tabela813[[#This Row],[T]],".",Tabela813[[#This Row],[D4]]),"")</f>
        <v>9.1.2.1.5.03.0.6.00</v>
      </c>
      <c r="L2929" s="23" t="s">
        <v>1860</v>
      </c>
      <c r="M2929" s="20" t="str">
        <f t="shared" si="56"/>
        <v>A</v>
      </c>
      <c r="N2929" s="20">
        <f>IF(VALUE(Tabela813[[#This Row],[RED]]) &gt; 0,1,0) + IF(VALUE(J2929)&gt;0,8,IF(VALUE(I2929)&gt;0,7,IF(VALUE(H2929)&gt;0,6,IF(VALUE(G2929)&gt;0,5,IF(VALUE(F2929)&gt;0,4,IF(VALUE(E2929)&gt;0,3,IF(VALUE(D2929)&gt;0,2,1)))))))</f>
        <v>8</v>
      </c>
      <c r="O2929" s="22" t="s">
        <v>51</v>
      </c>
      <c r="P2929" s="1" t="s">
        <v>2908</v>
      </c>
      <c r="Q2929" s="1"/>
      <c r="R2929" s="39"/>
      <c r="S2929" s="154" t="s">
        <v>158</v>
      </c>
      <c r="T2929" s="7" t="str">
        <f>Tabela813[[#This Row],[NR]]&amp;" - "&amp;Tabela813[[#This Row],[Especificação]]</f>
        <v>9.1.2.1.5.03.0.6.00 - (-) Dedução de Contribuição do Servidor Civil - Parcelamentos - Juros de Mora</v>
      </c>
    </row>
    <row r="2930" spans="1:20" ht="30" x14ac:dyDescent="0.25">
      <c r="A2930" s="179"/>
      <c r="B2930" s="51" t="s">
        <v>1549</v>
      </c>
      <c r="C2930" s="22" t="s">
        <v>1537</v>
      </c>
      <c r="D2930" s="22" t="s">
        <v>1546</v>
      </c>
      <c r="E2930" s="22" t="s">
        <v>1537</v>
      </c>
      <c r="F2930" s="22" t="s">
        <v>1548</v>
      </c>
      <c r="G2930" s="22" t="s">
        <v>1550</v>
      </c>
      <c r="H2930" s="22" t="s">
        <v>1540</v>
      </c>
      <c r="I2930" s="22" t="s">
        <v>1544</v>
      </c>
      <c r="J2930" s="22" t="s">
        <v>1543</v>
      </c>
      <c r="K2930" s="20" t="str">
        <f>IF(Tabela813[[#This Row],[C]]&lt;&gt;"",IF(Tabela813[[#This Row],[RED]]&lt;&gt;"",(Tabela813[[#This Row],[RED]] &amp; "."),"") &amp; CONCATENATE(Tabela813[[#This Row],[C]],".",Tabela813[[#This Row],[O]],".",Tabela813[[#This Row],[E]],".",Tabela813[[#This Row],[D1]],".",Tabela813[[#This Row],[D2]],".",Tabela813[[#This Row],[D3]],".",Tabela813[[#This Row],[T]],".",Tabela813[[#This Row],[D4]]),"")</f>
        <v>9.1.2.1.5.03.0.7.00</v>
      </c>
      <c r="L2930" s="23" t="s">
        <v>1861</v>
      </c>
      <c r="M2930" s="20" t="str">
        <f t="shared" si="56"/>
        <v>A</v>
      </c>
      <c r="N2930" s="20">
        <f>IF(VALUE(Tabela813[[#This Row],[RED]]) &gt; 0,1,0) + IF(VALUE(J2930)&gt;0,8,IF(VALUE(I2930)&gt;0,7,IF(VALUE(H2930)&gt;0,6,IF(VALUE(G2930)&gt;0,5,IF(VALUE(F2930)&gt;0,4,IF(VALUE(E2930)&gt;0,3,IF(VALUE(D2930)&gt;0,2,1)))))))</f>
        <v>8</v>
      </c>
      <c r="O2930" s="22" t="s">
        <v>51</v>
      </c>
      <c r="P2930" s="1" t="s">
        <v>2908</v>
      </c>
      <c r="Q2930" s="1"/>
      <c r="R2930" s="39"/>
      <c r="S2930" s="154" t="s">
        <v>158</v>
      </c>
      <c r="T2930" s="7" t="str">
        <f>Tabela813[[#This Row],[NR]]&amp;" - "&amp;Tabela813[[#This Row],[Especificação]]</f>
        <v>9.1.2.1.5.03.0.7.00 - (-) Dedução de Contribuição do Servidor Civil - Parcelamentos - Dívida Ativa - Multas da Dívida Ativa</v>
      </c>
    </row>
    <row r="2931" spans="1:20" ht="30" x14ac:dyDescent="0.25">
      <c r="A2931" s="179"/>
      <c r="B2931" s="51" t="s">
        <v>1549</v>
      </c>
      <c r="C2931" s="22" t="s">
        <v>1537</v>
      </c>
      <c r="D2931" s="22" t="s">
        <v>1546</v>
      </c>
      <c r="E2931" s="22" t="s">
        <v>1537</v>
      </c>
      <c r="F2931" s="22" t="s">
        <v>1548</v>
      </c>
      <c r="G2931" s="22" t="s">
        <v>1550</v>
      </c>
      <c r="H2931" s="22" t="s">
        <v>1540</v>
      </c>
      <c r="I2931" s="22" t="s">
        <v>1545</v>
      </c>
      <c r="J2931" s="22" t="s">
        <v>1543</v>
      </c>
      <c r="K2931" s="20" t="str">
        <f>IF(Tabela813[[#This Row],[C]]&lt;&gt;"",IF(Tabela813[[#This Row],[RED]]&lt;&gt;"",(Tabela813[[#This Row],[RED]] &amp; "."),"") &amp; CONCATENATE(Tabela813[[#This Row],[C]],".",Tabela813[[#This Row],[O]],".",Tabela813[[#This Row],[E]],".",Tabela813[[#This Row],[D1]],".",Tabela813[[#This Row],[D2]],".",Tabela813[[#This Row],[D3]],".",Tabela813[[#This Row],[T]],".",Tabela813[[#This Row],[D4]]),"")</f>
        <v>9.1.2.1.5.03.0.8.00</v>
      </c>
      <c r="L2931" s="23" t="s">
        <v>1862</v>
      </c>
      <c r="M2931" s="20" t="str">
        <f t="shared" si="56"/>
        <v>A</v>
      </c>
      <c r="N2931" s="20">
        <f>IF(VALUE(Tabela813[[#This Row],[RED]]) &gt; 0,1,0) + IF(VALUE(J2931)&gt;0,8,IF(VALUE(I2931)&gt;0,7,IF(VALUE(H2931)&gt;0,6,IF(VALUE(G2931)&gt;0,5,IF(VALUE(F2931)&gt;0,4,IF(VALUE(E2931)&gt;0,3,IF(VALUE(D2931)&gt;0,2,1)))))))</f>
        <v>8</v>
      </c>
      <c r="O2931" s="22" t="s">
        <v>51</v>
      </c>
      <c r="P2931" s="1" t="s">
        <v>2908</v>
      </c>
      <c r="Q2931" s="1"/>
      <c r="R2931" s="39"/>
      <c r="S2931" s="154" t="s">
        <v>158</v>
      </c>
      <c r="T2931" s="7" t="str">
        <f>Tabela813[[#This Row],[NR]]&amp;" - "&amp;Tabela813[[#This Row],[Especificação]]</f>
        <v>9.1.2.1.5.03.0.8.00 - (-) Dedução de Contribuição do Servidor Civil - Parcelamentos - Juros de Mora da Dívida Ativa</v>
      </c>
    </row>
    <row r="2932" spans="1:20" ht="30" x14ac:dyDescent="0.25">
      <c r="A2932" s="179"/>
      <c r="B2932" s="51" t="s">
        <v>1549</v>
      </c>
      <c r="C2932" s="22" t="s">
        <v>1537</v>
      </c>
      <c r="D2932" s="22" t="s">
        <v>1546</v>
      </c>
      <c r="E2932" s="22" t="s">
        <v>1537</v>
      </c>
      <c r="F2932" s="22" t="s">
        <v>1548</v>
      </c>
      <c r="G2932" s="22" t="s">
        <v>1570</v>
      </c>
      <c r="H2932" s="22" t="s">
        <v>1540</v>
      </c>
      <c r="I2932" s="22" t="s">
        <v>1540</v>
      </c>
      <c r="J2932" s="22" t="s">
        <v>1543</v>
      </c>
      <c r="K2932" s="20" t="str">
        <f>IF(Tabela813[[#This Row],[C]]&lt;&gt;"",IF(Tabela813[[#This Row],[RED]]&lt;&gt;"",(Tabela813[[#This Row],[RED]] &amp; "."),"") &amp; CONCATENATE(Tabela813[[#This Row],[C]],".",Tabela813[[#This Row],[O]],".",Tabela813[[#This Row],[E]],".",Tabela813[[#This Row],[D1]],".",Tabela813[[#This Row],[D2]],".",Tabela813[[#This Row],[D3]],".",Tabela813[[#This Row],[T]],".",Tabela813[[#This Row],[D4]]),"")</f>
        <v>9.1.2.1.5.50.0.0.00</v>
      </c>
      <c r="L2932" s="23" t="s">
        <v>1863</v>
      </c>
      <c r="M2932" s="20" t="str">
        <f t="shared" si="56"/>
        <v>S</v>
      </c>
      <c r="N2932" s="20">
        <f>IF(VALUE(Tabela813[[#This Row],[RED]]) &gt; 0,1,0) + IF(VALUE(J2932)&gt;0,8,IF(VALUE(I2932)&gt;0,7,IF(VALUE(H2932)&gt;0,6,IF(VALUE(G2932)&gt;0,5,IF(VALUE(F2932)&gt;0,4,IF(VALUE(E2932)&gt;0,3,IF(VALUE(D2932)&gt;0,2,1)))))))</f>
        <v>6</v>
      </c>
      <c r="O2932" s="22" t="s">
        <v>55</v>
      </c>
      <c r="P2932" s="1" t="s">
        <v>4289</v>
      </c>
      <c r="Q2932" s="1"/>
      <c r="R2932" s="39"/>
      <c r="S2932" s="154" t="s">
        <v>158</v>
      </c>
      <c r="T2932" s="7" t="str">
        <f>Tabela813[[#This Row],[NR]]&amp;" - "&amp;Tabela813[[#This Row],[Especificação]]</f>
        <v>9.1.2.1.5.50.0.0.00 - (-) Dedução de Contribuição Patronal - Servidor Civil Inativo e Pensionistas</v>
      </c>
    </row>
    <row r="2933" spans="1:20" ht="30" x14ac:dyDescent="0.25">
      <c r="A2933" s="179"/>
      <c r="B2933" s="51" t="s">
        <v>1549</v>
      </c>
      <c r="C2933" s="22" t="s">
        <v>1537</v>
      </c>
      <c r="D2933" s="22" t="s">
        <v>1546</v>
      </c>
      <c r="E2933" s="22" t="s">
        <v>1537</v>
      </c>
      <c r="F2933" s="22" t="s">
        <v>1548</v>
      </c>
      <c r="G2933" s="22" t="s">
        <v>1570</v>
      </c>
      <c r="H2933" s="22" t="s">
        <v>1537</v>
      </c>
      <c r="I2933" s="22" t="s">
        <v>1540</v>
      </c>
      <c r="J2933" s="22" t="s">
        <v>1543</v>
      </c>
      <c r="K2933" s="20" t="str">
        <f>IF(Tabela813[[#This Row],[C]]&lt;&gt;"",IF(Tabela813[[#This Row],[RED]]&lt;&gt;"",(Tabela813[[#This Row],[RED]] &amp; "."),"") &amp; CONCATENATE(Tabela813[[#This Row],[C]],".",Tabela813[[#This Row],[O]],".",Tabela813[[#This Row],[E]],".",Tabela813[[#This Row],[D1]],".",Tabela813[[#This Row],[D2]],".",Tabela813[[#This Row],[D3]],".",Tabela813[[#This Row],[T]],".",Tabela813[[#This Row],[D4]]),"")</f>
        <v>9.1.2.1.5.50.1.0.00</v>
      </c>
      <c r="L2933" s="23" t="s">
        <v>1864</v>
      </c>
      <c r="M2933" s="20" t="str">
        <f t="shared" si="56"/>
        <v>S</v>
      </c>
      <c r="N2933" s="20">
        <f>IF(VALUE(Tabela813[[#This Row],[RED]]) &gt; 0,1,0) + IF(VALUE(J2933)&gt;0,8,IF(VALUE(I2933)&gt;0,7,IF(VALUE(H2933)&gt;0,6,IF(VALUE(G2933)&gt;0,5,IF(VALUE(F2933)&gt;0,4,IF(VALUE(E2933)&gt;0,3,IF(VALUE(D2933)&gt;0,2,1)))))))</f>
        <v>7</v>
      </c>
      <c r="O2933" s="22" t="s">
        <v>55</v>
      </c>
      <c r="P2933" s="1" t="s">
        <v>2909</v>
      </c>
      <c r="Q2933" s="1"/>
      <c r="R2933" s="39"/>
      <c r="S2933" s="154" t="s">
        <v>158</v>
      </c>
      <c r="T2933" s="7" t="str">
        <f>Tabela813[[#This Row],[NR]]&amp;" - "&amp;Tabela813[[#This Row],[Especificação]]</f>
        <v>9.1.2.1.5.50.1.0.00 - (-) Dedução de Contribuição Patronal - Servidor Civil - Inativo</v>
      </c>
    </row>
    <row r="2934" spans="1:20" ht="30" x14ac:dyDescent="0.25">
      <c r="A2934" s="179"/>
      <c r="B2934" s="51" t="s">
        <v>1549</v>
      </c>
      <c r="C2934" s="22" t="s">
        <v>1537</v>
      </c>
      <c r="D2934" s="22" t="s">
        <v>1546</v>
      </c>
      <c r="E2934" s="22" t="s">
        <v>1537</v>
      </c>
      <c r="F2934" s="22" t="s">
        <v>1548</v>
      </c>
      <c r="G2934" s="22" t="s">
        <v>1570</v>
      </c>
      <c r="H2934" s="22" t="s">
        <v>1537</v>
      </c>
      <c r="I2934" s="22" t="s">
        <v>1537</v>
      </c>
      <c r="J2934" s="22" t="s">
        <v>1543</v>
      </c>
      <c r="K2934" s="20" t="str">
        <f>IF(Tabela813[[#This Row],[C]]&lt;&gt;"",IF(Tabela813[[#This Row],[RED]]&lt;&gt;"",(Tabela813[[#This Row],[RED]] &amp; "."),"") &amp; CONCATENATE(Tabela813[[#This Row],[C]],".",Tabela813[[#This Row],[O]],".",Tabela813[[#This Row],[E]],".",Tabela813[[#This Row],[D1]],".",Tabela813[[#This Row],[D2]],".",Tabela813[[#This Row],[D3]],".",Tabela813[[#This Row],[T]],".",Tabela813[[#This Row],[D4]]),"")</f>
        <v>9.1.2.1.5.50.1.1.00</v>
      </c>
      <c r="L2934" s="23" t="s">
        <v>1865</v>
      </c>
      <c r="M2934" s="20" t="str">
        <f t="shared" si="56"/>
        <v>A</v>
      </c>
      <c r="N2934" s="20">
        <f>IF(VALUE(Tabela813[[#This Row],[RED]]) &gt; 0,1,0) + IF(VALUE(J2934)&gt;0,8,IF(VALUE(I2934)&gt;0,7,IF(VALUE(H2934)&gt;0,6,IF(VALUE(G2934)&gt;0,5,IF(VALUE(F2934)&gt;0,4,IF(VALUE(E2934)&gt;0,3,IF(VALUE(D2934)&gt;0,2,1)))))))</f>
        <v>8</v>
      </c>
      <c r="O2934" s="22" t="s">
        <v>55</v>
      </c>
      <c r="P2934" s="1" t="s">
        <v>2909</v>
      </c>
      <c r="Q2934" s="1"/>
      <c r="R2934" s="39"/>
      <c r="S2934" s="154" t="s">
        <v>158</v>
      </c>
      <c r="T2934" s="7" t="str">
        <f>Tabela813[[#This Row],[NR]]&amp;" - "&amp;Tabela813[[#This Row],[Especificação]]</f>
        <v>9.1.2.1.5.50.1.1.00 - (-) Dedução de Contribuição Patronal - Servidor Civil - Inativo - Principal</v>
      </c>
    </row>
    <row r="2935" spans="1:20" ht="30" x14ac:dyDescent="0.25">
      <c r="A2935" s="179"/>
      <c r="B2935" s="51" t="s">
        <v>1549</v>
      </c>
      <c r="C2935" s="22" t="s">
        <v>1537</v>
      </c>
      <c r="D2935" s="22" t="s">
        <v>1546</v>
      </c>
      <c r="E2935" s="22" t="s">
        <v>1537</v>
      </c>
      <c r="F2935" s="22" t="s">
        <v>1548</v>
      </c>
      <c r="G2935" s="22" t="s">
        <v>1570</v>
      </c>
      <c r="H2935" s="22" t="s">
        <v>1537</v>
      </c>
      <c r="I2935" s="22" t="s">
        <v>1546</v>
      </c>
      <c r="J2935" s="22" t="s">
        <v>1543</v>
      </c>
      <c r="K2935" s="20" t="str">
        <f>IF(Tabela813[[#This Row],[C]]&lt;&gt;"",IF(Tabela813[[#This Row],[RED]]&lt;&gt;"",(Tabela813[[#This Row],[RED]] &amp; "."),"") &amp; CONCATENATE(Tabela813[[#This Row],[C]],".",Tabela813[[#This Row],[O]],".",Tabela813[[#This Row],[E]],".",Tabela813[[#This Row],[D1]],".",Tabela813[[#This Row],[D2]],".",Tabela813[[#This Row],[D3]],".",Tabela813[[#This Row],[T]],".",Tabela813[[#This Row],[D4]]),"")</f>
        <v>9.1.2.1.5.50.1.2.00</v>
      </c>
      <c r="L2935" s="23" t="s">
        <v>1866</v>
      </c>
      <c r="M2935" s="20" t="str">
        <f t="shared" si="56"/>
        <v>A</v>
      </c>
      <c r="N2935" s="20">
        <f>IF(VALUE(Tabela813[[#This Row],[RED]]) &gt; 0,1,0) + IF(VALUE(J2935)&gt;0,8,IF(VALUE(I2935)&gt;0,7,IF(VALUE(H2935)&gt;0,6,IF(VALUE(G2935)&gt;0,5,IF(VALUE(F2935)&gt;0,4,IF(VALUE(E2935)&gt;0,3,IF(VALUE(D2935)&gt;0,2,1)))))))</f>
        <v>8</v>
      </c>
      <c r="O2935" s="22" t="s">
        <v>55</v>
      </c>
      <c r="P2935" s="1" t="s">
        <v>2909</v>
      </c>
      <c r="Q2935" s="1"/>
      <c r="R2935" s="39"/>
      <c r="S2935" s="154" t="s">
        <v>158</v>
      </c>
      <c r="T2935" s="7" t="str">
        <f>Tabela813[[#This Row],[NR]]&amp;" - "&amp;Tabela813[[#This Row],[Especificação]]</f>
        <v>9.1.2.1.5.50.1.2.00 - (-) Dedução de Contribuição Patronal - Servidor Civil - Inativo - Multas e Juros de Mora</v>
      </c>
    </row>
    <row r="2936" spans="1:20" ht="30" x14ac:dyDescent="0.25">
      <c r="A2936" s="179"/>
      <c r="B2936" s="51" t="s">
        <v>1549</v>
      </c>
      <c r="C2936" s="22" t="s">
        <v>1537</v>
      </c>
      <c r="D2936" s="22" t="s">
        <v>1546</v>
      </c>
      <c r="E2936" s="22" t="s">
        <v>1537</v>
      </c>
      <c r="F2936" s="22" t="s">
        <v>1548</v>
      </c>
      <c r="G2936" s="22" t="s">
        <v>1570</v>
      </c>
      <c r="H2936" s="22" t="s">
        <v>1537</v>
      </c>
      <c r="I2936" s="22" t="s">
        <v>1538</v>
      </c>
      <c r="J2936" s="22" t="s">
        <v>1543</v>
      </c>
      <c r="K2936" s="20" t="str">
        <f>IF(Tabela813[[#This Row],[C]]&lt;&gt;"",IF(Tabela813[[#This Row],[RED]]&lt;&gt;"",(Tabela813[[#This Row],[RED]] &amp; "."),"") &amp; CONCATENATE(Tabela813[[#This Row],[C]],".",Tabela813[[#This Row],[O]],".",Tabela813[[#This Row],[E]],".",Tabela813[[#This Row],[D1]],".",Tabela813[[#This Row],[D2]],".",Tabela813[[#This Row],[D3]],".",Tabela813[[#This Row],[T]],".",Tabela813[[#This Row],[D4]]),"")</f>
        <v>9.1.2.1.5.50.1.3.00</v>
      </c>
      <c r="L2936" s="23" t="s">
        <v>1867</v>
      </c>
      <c r="M2936" s="20" t="str">
        <f t="shared" si="56"/>
        <v>A</v>
      </c>
      <c r="N2936" s="20">
        <f>IF(VALUE(Tabela813[[#This Row],[RED]]) &gt; 0,1,0) + IF(VALUE(J2936)&gt;0,8,IF(VALUE(I2936)&gt;0,7,IF(VALUE(H2936)&gt;0,6,IF(VALUE(G2936)&gt;0,5,IF(VALUE(F2936)&gt;0,4,IF(VALUE(E2936)&gt;0,3,IF(VALUE(D2936)&gt;0,2,1)))))))</f>
        <v>8</v>
      </c>
      <c r="O2936" s="22" t="s">
        <v>55</v>
      </c>
      <c r="P2936" s="1" t="s">
        <v>2909</v>
      </c>
      <c r="Q2936" s="1"/>
      <c r="R2936" s="39"/>
      <c r="S2936" s="154" t="s">
        <v>158</v>
      </c>
      <c r="T2936" s="7" t="str">
        <f>Tabela813[[#This Row],[NR]]&amp;" - "&amp;Tabela813[[#This Row],[Especificação]]</f>
        <v>9.1.2.1.5.50.1.3.00 - (-) Dedução de Contribuição Patronal - Servidor Civil - Inativo - Dívida Ativa</v>
      </c>
    </row>
    <row r="2937" spans="1:20" ht="30" x14ac:dyDescent="0.25">
      <c r="A2937" s="179"/>
      <c r="B2937" s="51" t="s">
        <v>1549</v>
      </c>
      <c r="C2937" s="22" t="s">
        <v>1537</v>
      </c>
      <c r="D2937" s="22" t="s">
        <v>1546</v>
      </c>
      <c r="E2937" s="22" t="s">
        <v>1537</v>
      </c>
      <c r="F2937" s="22" t="s">
        <v>1548</v>
      </c>
      <c r="G2937" s="22" t="s">
        <v>1570</v>
      </c>
      <c r="H2937" s="22" t="s">
        <v>1537</v>
      </c>
      <c r="I2937" s="22" t="s">
        <v>1547</v>
      </c>
      <c r="J2937" s="22" t="s">
        <v>1543</v>
      </c>
      <c r="K2937" s="20" t="str">
        <f>IF(Tabela813[[#This Row],[C]]&lt;&gt;"",IF(Tabela813[[#This Row],[RED]]&lt;&gt;"",(Tabela813[[#This Row],[RED]] &amp; "."),"") &amp; CONCATENATE(Tabela813[[#This Row],[C]],".",Tabela813[[#This Row],[O]],".",Tabela813[[#This Row],[E]],".",Tabela813[[#This Row],[D1]],".",Tabela813[[#This Row],[D2]],".",Tabela813[[#This Row],[D3]],".",Tabela813[[#This Row],[T]],".",Tabela813[[#This Row],[D4]]),"")</f>
        <v>9.1.2.1.5.50.1.4.00</v>
      </c>
      <c r="L2937" s="23" t="s">
        <v>1868</v>
      </c>
      <c r="M2937" s="20" t="str">
        <f t="shared" si="56"/>
        <v>A</v>
      </c>
      <c r="N2937" s="20">
        <f>IF(VALUE(Tabela813[[#This Row],[RED]]) &gt; 0,1,0) + IF(VALUE(J2937)&gt;0,8,IF(VALUE(I2937)&gt;0,7,IF(VALUE(H2937)&gt;0,6,IF(VALUE(G2937)&gt;0,5,IF(VALUE(F2937)&gt;0,4,IF(VALUE(E2937)&gt;0,3,IF(VALUE(D2937)&gt;0,2,1)))))))</f>
        <v>8</v>
      </c>
      <c r="O2937" s="22" t="s">
        <v>55</v>
      </c>
      <c r="P2937" s="1" t="s">
        <v>2909</v>
      </c>
      <c r="Q2937" s="1"/>
      <c r="R2937" s="39"/>
      <c r="S2937" s="154" t="s">
        <v>158</v>
      </c>
      <c r="T2937" s="7" t="str">
        <f>Tabela813[[#This Row],[NR]]&amp;" - "&amp;Tabela813[[#This Row],[Especificação]]</f>
        <v>9.1.2.1.5.50.1.4.00 - (-) Dedução de Contribuição Patronal - Servidor Civil - Inativo - Dívida Ativa - Multas e Juros de Mora da Dívida Ativa</v>
      </c>
    </row>
    <row r="2938" spans="1:20" ht="30" x14ac:dyDescent="0.25">
      <c r="A2938" s="179"/>
      <c r="B2938" s="51" t="s">
        <v>1549</v>
      </c>
      <c r="C2938" s="22" t="s">
        <v>1537</v>
      </c>
      <c r="D2938" s="22" t="s">
        <v>1546</v>
      </c>
      <c r="E2938" s="22" t="s">
        <v>1537</v>
      </c>
      <c r="F2938" s="22" t="s">
        <v>1548</v>
      </c>
      <c r="G2938" s="22" t="s">
        <v>1570</v>
      </c>
      <c r="H2938" s="22" t="s">
        <v>1537</v>
      </c>
      <c r="I2938" s="22" t="s">
        <v>1548</v>
      </c>
      <c r="J2938" s="22" t="s">
        <v>1543</v>
      </c>
      <c r="K2938" s="20" t="str">
        <f>IF(Tabela813[[#This Row],[C]]&lt;&gt;"",IF(Tabela813[[#This Row],[RED]]&lt;&gt;"",(Tabela813[[#This Row],[RED]] &amp; "."),"") &amp; CONCATENATE(Tabela813[[#This Row],[C]],".",Tabela813[[#This Row],[O]],".",Tabela813[[#This Row],[E]],".",Tabela813[[#This Row],[D1]],".",Tabela813[[#This Row],[D2]],".",Tabela813[[#This Row],[D3]],".",Tabela813[[#This Row],[T]],".",Tabela813[[#This Row],[D4]]),"")</f>
        <v>9.1.2.1.5.50.1.5.00</v>
      </c>
      <c r="L2938" s="23" t="s">
        <v>1869</v>
      </c>
      <c r="M2938" s="20" t="str">
        <f t="shared" si="56"/>
        <v>A</v>
      </c>
      <c r="N2938" s="20">
        <f>IF(VALUE(Tabela813[[#This Row],[RED]]) &gt; 0,1,0) + IF(VALUE(J2938)&gt;0,8,IF(VALUE(I2938)&gt;0,7,IF(VALUE(H2938)&gt;0,6,IF(VALUE(G2938)&gt;0,5,IF(VALUE(F2938)&gt;0,4,IF(VALUE(E2938)&gt;0,3,IF(VALUE(D2938)&gt;0,2,1)))))))</f>
        <v>8</v>
      </c>
      <c r="O2938" s="22" t="s">
        <v>55</v>
      </c>
      <c r="P2938" s="1" t="s">
        <v>2909</v>
      </c>
      <c r="Q2938" s="1"/>
      <c r="R2938" s="39"/>
      <c r="S2938" s="154" t="s">
        <v>158</v>
      </c>
      <c r="T2938" s="7" t="str">
        <f>Tabela813[[#This Row],[NR]]&amp;" - "&amp;Tabela813[[#This Row],[Especificação]]</f>
        <v>9.1.2.1.5.50.1.5.00 - (-) Dedução de Contribuição Patronal - Servidor Civil - Inativo - Multas</v>
      </c>
    </row>
    <row r="2939" spans="1:20" ht="30" x14ac:dyDescent="0.25">
      <c r="A2939" s="179"/>
      <c r="B2939" s="51" t="s">
        <v>1549</v>
      </c>
      <c r="C2939" s="22" t="s">
        <v>1537</v>
      </c>
      <c r="D2939" s="22" t="s">
        <v>1546</v>
      </c>
      <c r="E2939" s="22" t="s">
        <v>1537</v>
      </c>
      <c r="F2939" s="22" t="s">
        <v>1548</v>
      </c>
      <c r="G2939" s="22" t="s">
        <v>1570</v>
      </c>
      <c r="H2939" s="22" t="s">
        <v>1537</v>
      </c>
      <c r="I2939" s="22" t="s">
        <v>1542</v>
      </c>
      <c r="J2939" s="22" t="s">
        <v>1543</v>
      </c>
      <c r="K2939" s="20" t="str">
        <f>IF(Tabela813[[#This Row],[C]]&lt;&gt;"",IF(Tabela813[[#This Row],[RED]]&lt;&gt;"",(Tabela813[[#This Row],[RED]] &amp; "."),"") &amp; CONCATENATE(Tabela813[[#This Row],[C]],".",Tabela813[[#This Row],[O]],".",Tabela813[[#This Row],[E]],".",Tabela813[[#This Row],[D1]],".",Tabela813[[#This Row],[D2]],".",Tabela813[[#This Row],[D3]],".",Tabela813[[#This Row],[T]],".",Tabela813[[#This Row],[D4]]),"")</f>
        <v>9.1.2.1.5.50.1.6.00</v>
      </c>
      <c r="L2939" s="23" t="s">
        <v>1870</v>
      </c>
      <c r="M2939" s="20" t="str">
        <f t="shared" si="56"/>
        <v>A</v>
      </c>
      <c r="N2939" s="20">
        <f>IF(VALUE(Tabela813[[#This Row],[RED]]) &gt; 0,1,0) + IF(VALUE(J2939)&gt;0,8,IF(VALUE(I2939)&gt;0,7,IF(VALUE(H2939)&gt;0,6,IF(VALUE(G2939)&gt;0,5,IF(VALUE(F2939)&gt;0,4,IF(VALUE(E2939)&gt;0,3,IF(VALUE(D2939)&gt;0,2,1)))))))</f>
        <v>8</v>
      </c>
      <c r="O2939" s="22" t="s">
        <v>55</v>
      </c>
      <c r="P2939" s="1" t="s">
        <v>2909</v>
      </c>
      <c r="Q2939" s="1"/>
      <c r="R2939" s="39"/>
      <c r="S2939" s="154" t="s">
        <v>158</v>
      </c>
      <c r="T2939" s="7" t="str">
        <f>Tabela813[[#This Row],[NR]]&amp;" - "&amp;Tabela813[[#This Row],[Especificação]]</f>
        <v>9.1.2.1.5.50.1.6.00 - (-) Dedução de Contribuição Patronal - Servidor Civil - Inativo - Juros de Mora</v>
      </c>
    </row>
    <row r="2940" spans="1:20" ht="30" x14ac:dyDescent="0.25">
      <c r="A2940" s="179"/>
      <c r="B2940" s="51" t="s">
        <v>1549</v>
      </c>
      <c r="C2940" s="22" t="s">
        <v>1537</v>
      </c>
      <c r="D2940" s="22" t="s">
        <v>1546</v>
      </c>
      <c r="E2940" s="22" t="s">
        <v>1537</v>
      </c>
      <c r="F2940" s="22" t="s">
        <v>1548</v>
      </c>
      <c r="G2940" s="22" t="s">
        <v>1570</v>
      </c>
      <c r="H2940" s="22" t="s">
        <v>1537</v>
      </c>
      <c r="I2940" s="22" t="s">
        <v>1544</v>
      </c>
      <c r="J2940" s="22" t="s">
        <v>1543</v>
      </c>
      <c r="K2940" s="20" t="str">
        <f>IF(Tabela813[[#This Row],[C]]&lt;&gt;"",IF(Tabela813[[#This Row],[RED]]&lt;&gt;"",(Tabela813[[#This Row],[RED]] &amp; "."),"") &amp; CONCATENATE(Tabela813[[#This Row],[C]],".",Tabela813[[#This Row],[O]],".",Tabela813[[#This Row],[E]],".",Tabela813[[#This Row],[D1]],".",Tabela813[[#This Row],[D2]],".",Tabela813[[#This Row],[D3]],".",Tabela813[[#This Row],[T]],".",Tabela813[[#This Row],[D4]]),"")</f>
        <v>9.1.2.1.5.50.1.7.00</v>
      </c>
      <c r="L2940" s="23" t="s">
        <v>1871</v>
      </c>
      <c r="M2940" s="20" t="str">
        <f t="shared" si="56"/>
        <v>A</v>
      </c>
      <c r="N2940" s="20">
        <f>IF(VALUE(Tabela813[[#This Row],[RED]]) &gt; 0,1,0) + IF(VALUE(J2940)&gt;0,8,IF(VALUE(I2940)&gt;0,7,IF(VALUE(H2940)&gt;0,6,IF(VALUE(G2940)&gt;0,5,IF(VALUE(F2940)&gt;0,4,IF(VALUE(E2940)&gt;0,3,IF(VALUE(D2940)&gt;0,2,1)))))))</f>
        <v>8</v>
      </c>
      <c r="O2940" s="22" t="s">
        <v>55</v>
      </c>
      <c r="P2940" s="1" t="s">
        <v>2909</v>
      </c>
      <c r="Q2940" s="1"/>
      <c r="R2940" s="39"/>
      <c r="S2940" s="154" t="s">
        <v>158</v>
      </c>
      <c r="T2940" s="7" t="str">
        <f>Tabela813[[#This Row],[NR]]&amp;" - "&amp;Tabela813[[#This Row],[Especificação]]</f>
        <v>9.1.2.1.5.50.1.7.00 - (-) Dedução de Contribuição Patronal - Servidor Civil - Inativo - Dívida Ativa - Multas da Dívida Ativa</v>
      </c>
    </row>
    <row r="2941" spans="1:20" ht="30" x14ac:dyDescent="0.25">
      <c r="A2941" s="179"/>
      <c r="B2941" s="51" t="s">
        <v>1549</v>
      </c>
      <c r="C2941" s="22" t="s">
        <v>1537</v>
      </c>
      <c r="D2941" s="22" t="s">
        <v>1546</v>
      </c>
      <c r="E2941" s="22" t="s">
        <v>1537</v>
      </c>
      <c r="F2941" s="22" t="s">
        <v>1548</v>
      </c>
      <c r="G2941" s="22" t="s">
        <v>1570</v>
      </c>
      <c r="H2941" s="22" t="s">
        <v>1537</v>
      </c>
      <c r="I2941" s="22" t="s">
        <v>1545</v>
      </c>
      <c r="J2941" s="22" t="s">
        <v>1543</v>
      </c>
      <c r="K2941" s="20" t="str">
        <f>IF(Tabela813[[#This Row],[C]]&lt;&gt;"",IF(Tabela813[[#This Row],[RED]]&lt;&gt;"",(Tabela813[[#This Row],[RED]] &amp; "."),"") &amp; CONCATENATE(Tabela813[[#This Row],[C]],".",Tabela813[[#This Row],[O]],".",Tabela813[[#This Row],[E]],".",Tabela813[[#This Row],[D1]],".",Tabela813[[#This Row],[D2]],".",Tabela813[[#This Row],[D3]],".",Tabela813[[#This Row],[T]],".",Tabela813[[#This Row],[D4]]),"")</f>
        <v>9.1.2.1.5.50.1.8.00</v>
      </c>
      <c r="L2941" s="23" t="s">
        <v>1872</v>
      </c>
      <c r="M2941" s="20" t="str">
        <f t="shared" si="56"/>
        <v>A</v>
      </c>
      <c r="N2941" s="20">
        <f>IF(VALUE(Tabela813[[#This Row],[RED]]) &gt; 0,1,0) + IF(VALUE(J2941)&gt;0,8,IF(VALUE(I2941)&gt;0,7,IF(VALUE(H2941)&gt;0,6,IF(VALUE(G2941)&gt;0,5,IF(VALUE(F2941)&gt;0,4,IF(VALUE(E2941)&gt;0,3,IF(VALUE(D2941)&gt;0,2,1)))))))</f>
        <v>8</v>
      </c>
      <c r="O2941" s="22" t="s">
        <v>55</v>
      </c>
      <c r="P2941" s="1" t="s">
        <v>2909</v>
      </c>
      <c r="Q2941" s="1"/>
      <c r="R2941" s="39"/>
      <c r="S2941" s="154" t="s">
        <v>158</v>
      </c>
      <c r="T2941" s="7" t="str">
        <f>Tabela813[[#This Row],[NR]]&amp;" - "&amp;Tabela813[[#This Row],[Especificação]]</f>
        <v>9.1.2.1.5.50.1.8.00 - (-) Dedução de Contribuição Patronal - Servidor Civil - Inativo - Juros de Mora da Dívida Ativa</v>
      </c>
    </row>
    <row r="2942" spans="1:20" ht="30" x14ac:dyDescent="0.25">
      <c r="A2942" s="179"/>
      <c r="B2942" s="51" t="s">
        <v>1549</v>
      </c>
      <c r="C2942" s="22" t="s">
        <v>1537</v>
      </c>
      <c r="D2942" s="22" t="s">
        <v>1546</v>
      </c>
      <c r="E2942" s="22" t="s">
        <v>1537</v>
      </c>
      <c r="F2942" s="22" t="s">
        <v>1548</v>
      </c>
      <c r="G2942" s="22" t="s">
        <v>1570</v>
      </c>
      <c r="H2942" s="22" t="s">
        <v>1546</v>
      </c>
      <c r="I2942" s="22" t="s">
        <v>1540</v>
      </c>
      <c r="J2942" s="22" t="s">
        <v>1543</v>
      </c>
      <c r="K2942" s="20" t="str">
        <f>IF(Tabela813[[#This Row],[C]]&lt;&gt;"",IF(Tabela813[[#This Row],[RED]]&lt;&gt;"",(Tabela813[[#This Row],[RED]] &amp; "."),"") &amp; CONCATENATE(Tabela813[[#This Row],[C]],".",Tabela813[[#This Row],[O]],".",Tabela813[[#This Row],[E]],".",Tabela813[[#This Row],[D1]],".",Tabela813[[#This Row],[D2]],".",Tabela813[[#This Row],[D3]],".",Tabela813[[#This Row],[T]],".",Tabela813[[#This Row],[D4]]),"")</f>
        <v>9.1.2.1.5.50.2.0.00</v>
      </c>
      <c r="L2942" s="23" t="s">
        <v>1873</v>
      </c>
      <c r="M2942" s="20" t="str">
        <f t="shared" si="56"/>
        <v>S</v>
      </c>
      <c r="N2942" s="20">
        <f>IF(VALUE(Tabela813[[#This Row],[RED]]) &gt; 0,1,0) + IF(VALUE(J2942)&gt;0,8,IF(VALUE(I2942)&gt;0,7,IF(VALUE(H2942)&gt;0,6,IF(VALUE(G2942)&gt;0,5,IF(VALUE(F2942)&gt;0,4,IF(VALUE(E2942)&gt;0,3,IF(VALUE(D2942)&gt;0,2,1)))))))</f>
        <v>7</v>
      </c>
      <c r="O2942" s="22" t="s">
        <v>55</v>
      </c>
      <c r="P2942" s="1" t="s">
        <v>2910</v>
      </c>
      <c r="Q2942" s="1"/>
      <c r="R2942" s="39"/>
      <c r="S2942" s="154" t="s">
        <v>158</v>
      </c>
      <c r="T2942" s="7" t="str">
        <f>Tabela813[[#This Row],[NR]]&amp;" - "&amp;Tabela813[[#This Row],[Especificação]]</f>
        <v>9.1.2.1.5.50.2.0.00 - (-) Dedução de Contribuição Patronal - Servidor Civil - Pensionistas</v>
      </c>
    </row>
    <row r="2943" spans="1:20" ht="30" x14ac:dyDescent="0.25">
      <c r="A2943" s="179"/>
      <c r="B2943" s="51" t="s">
        <v>1549</v>
      </c>
      <c r="C2943" s="22" t="s">
        <v>1537</v>
      </c>
      <c r="D2943" s="22" t="s">
        <v>1546</v>
      </c>
      <c r="E2943" s="22" t="s">
        <v>1537</v>
      </c>
      <c r="F2943" s="22" t="s">
        <v>1548</v>
      </c>
      <c r="G2943" s="22" t="s">
        <v>1570</v>
      </c>
      <c r="H2943" s="22" t="s">
        <v>1546</v>
      </c>
      <c r="I2943" s="22" t="s">
        <v>1537</v>
      </c>
      <c r="J2943" s="22" t="s">
        <v>1543</v>
      </c>
      <c r="K2943" s="20" t="str">
        <f>IF(Tabela813[[#This Row],[C]]&lt;&gt;"",IF(Tabela813[[#This Row],[RED]]&lt;&gt;"",(Tabela813[[#This Row],[RED]] &amp; "."),"") &amp; CONCATENATE(Tabela813[[#This Row],[C]],".",Tabela813[[#This Row],[O]],".",Tabela813[[#This Row],[E]],".",Tabela813[[#This Row],[D1]],".",Tabela813[[#This Row],[D2]],".",Tabela813[[#This Row],[D3]],".",Tabela813[[#This Row],[T]],".",Tabela813[[#This Row],[D4]]),"")</f>
        <v>9.1.2.1.5.50.2.1.00</v>
      </c>
      <c r="L2943" s="23" t="s">
        <v>1874</v>
      </c>
      <c r="M2943" s="20" t="str">
        <f t="shared" si="56"/>
        <v>A</v>
      </c>
      <c r="N2943" s="20">
        <f>IF(VALUE(Tabela813[[#This Row],[RED]]) &gt; 0,1,0) + IF(VALUE(J2943)&gt;0,8,IF(VALUE(I2943)&gt;0,7,IF(VALUE(H2943)&gt;0,6,IF(VALUE(G2943)&gt;0,5,IF(VALUE(F2943)&gt;0,4,IF(VALUE(E2943)&gt;0,3,IF(VALUE(D2943)&gt;0,2,1)))))))</f>
        <v>8</v>
      </c>
      <c r="O2943" s="22" t="s">
        <v>55</v>
      </c>
      <c r="P2943" s="1" t="s">
        <v>2910</v>
      </c>
      <c r="Q2943" s="1"/>
      <c r="R2943" s="39"/>
      <c r="S2943" s="154" t="s">
        <v>158</v>
      </c>
      <c r="T2943" s="7" t="str">
        <f>Tabela813[[#This Row],[NR]]&amp;" - "&amp;Tabela813[[#This Row],[Especificação]]</f>
        <v>9.1.2.1.5.50.2.1.00 - (-) Dedução de Contribuição Patronal - Servidor Civil - Pensionistas - Principal</v>
      </c>
    </row>
    <row r="2944" spans="1:20" ht="30" x14ac:dyDescent="0.25">
      <c r="A2944" s="179"/>
      <c r="B2944" s="51" t="s">
        <v>1549</v>
      </c>
      <c r="C2944" s="22" t="s">
        <v>1537</v>
      </c>
      <c r="D2944" s="22" t="s">
        <v>1546</v>
      </c>
      <c r="E2944" s="22" t="s">
        <v>1537</v>
      </c>
      <c r="F2944" s="22" t="s">
        <v>1548</v>
      </c>
      <c r="G2944" s="22" t="s">
        <v>1570</v>
      </c>
      <c r="H2944" s="22" t="s">
        <v>1546</v>
      </c>
      <c r="I2944" s="22" t="s">
        <v>1546</v>
      </c>
      <c r="J2944" s="22" t="s">
        <v>1543</v>
      </c>
      <c r="K2944" s="20" t="str">
        <f>IF(Tabela813[[#This Row],[C]]&lt;&gt;"",IF(Tabela813[[#This Row],[RED]]&lt;&gt;"",(Tabela813[[#This Row],[RED]] &amp; "."),"") &amp; CONCATENATE(Tabela813[[#This Row],[C]],".",Tabela813[[#This Row],[O]],".",Tabela813[[#This Row],[E]],".",Tabela813[[#This Row],[D1]],".",Tabela813[[#This Row],[D2]],".",Tabela813[[#This Row],[D3]],".",Tabela813[[#This Row],[T]],".",Tabela813[[#This Row],[D4]]),"")</f>
        <v>9.1.2.1.5.50.2.2.00</v>
      </c>
      <c r="L2944" s="23" t="s">
        <v>1875</v>
      </c>
      <c r="M2944" s="20" t="str">
        <f t="shared" si="56"/>
        <v>A</v>
      </c>
      <c r="N2944" s="20">
        <f>IF(VALUE(Tabela813[[#This Row],[RED]]) &gt; 0,1,0) + IF(VALUE(J2944)&gt;0,8,IF(VALUE(I2944)&gt;0,7,IF(VALUE(H2944)&gt;0,6,IF(VALUE(G2944)&gt;0,5,IF(VALUE(F2944)&gt;0,4,IF(VALUE(E2944)&gt;0,3,IF(VALUE(D2944)&gt;0,2,1)))))))</f>
        <v>8</v>
      </c>
      <c r="O2944" s="22" t="s">
        <v>55</v>
      </c>
      <c r="P2944" s="1" t="s">
        <v>2910</v>
      </c>
      <c r="Q2944" s="1"/>
      <c r="R2944" s="39"/>
      <c r="S2944" s="154" t="s">
        <v>158</v>
      </c>
      <c r="T2944" s="7" t="str">
        <f>Tabela813[[#This Row],[NR]]&amp;" - "&amp;Tabela813[[#This Row],[Especificação]]</f>
        <v>9.1.2.1.5.50.2.2.00 - (-) Dedução de Contribuição Patronal - Servidor Civil - Pensionistas - Multas e Juros de Mora</v>
      </c>
    </row>
    <row r="2945" spans="1:20" ht="30" x14ac:dyDescent="0.25">
      <c r="A2945" s="179"/>
      <c r="B2945" s="51" t="s">
        <v>1549</v>
      </c>
      <c r="C2945" s="22" t="s">
        <v>1537</v>
      </c>
      <c r="D2945" s="22" t="s">
        <v>1546</v>
      </c>
      <c r="E2945" s="22" t="s">
        <v>1537</v>
      </c>
      <c r="F2945" s="22" t="s">
        <v>1548</v>
      </c>
      <c r="G2945" s="22" t="s">
        <v>1570</v>
      </c>
      <c r="H2945" s="22" t="s">
        <v>1546</v>
      </c>
      <c r="I2945" s="22" t="s">
        <v>1538</v>
      </c>
      <c r="J2945" s="22" t="s">
        <v>1543</v>
      </c>
      <c r="K2945" s="20" t="str">
        <f>IF(Tabela813[[#This Row],[C]]&lt;&gt;"",IF(Tabela813[[#This Row],[RED]]&lt;&gt;"",(Tabela813[[#This Row],[RED]] &amp; "."),"") &amp; CONCATENATE(Tabela813[[#This Row],[C]],".",Tabela813[[#This Row],[O]],".",Tabela813[[#This Row],[E]],".",Tabela813[[#This Row],[D1]],".",Tabela813[[#This Row],[D2]],".",Tabela813[[#This Row],[D3]],".",Tabela813[[#This Row],[T]],".",Tabela813[[#This Row],[D4]]),"")</f>
        <v>9.1.2.1.5.50.2.3.00</v>
      </c>
      <c r="L2945" s="23" t="s">
        <v>1876</v>
      </c>
      <c r="M2945" s="20" t="str">
        <f t="shared" si="56"/>
        <v>A</v>
      </c>
      <c r="N2945" s="20">
        <f>IF(VALUE(Tabela813[[#This Row],[RED]]) &gt; 0,1,0) + IF(VALUE(J2945)&gt;0,8,IF(VALUE(I2945)&gt;0,7,IF(VALUE(H2945)&gt;0,6,IF(VALUE(G2945)&gt;0,5,IF(VALUE(F2945)&gt;0,4,IF(VALUE(E2945)&gt;0,3,IF(VALUE(D2945)&gt;0,2,1)))))))</f>
        <v>8</v>
      </c>
      <c r="O2945" s="22" t="s">
        <v>55</v>
      </c>
      <c r="P2945" s="1" t="s">
        <v>2910</v>
      </c>
      <c r="Q2945" s="1"/>
      <c r="R2945" s="39"/>
      <c r="S2945" s="154" t="s">
        <v>158</v>
      </c>
      <c r="T2945" s="7" t="str">
        <f>Tabela813[[#This Row],[NR]]&amp;" - "&amp;Tabela813[[#This Row],[Especificação]]</f>
        <v>9.1.2.1.5.50.2.3.00 - (-) Dedução de Contribuição Patronal - Servidor Civil - Pensionistas - Dívida Ativa</v>
      </c>
    </row>
    <row r="2946" spans="1:20" ht="30" x14ac:dyDescent="0.25">
      <c r="A2946" s="179"/>
      <c r="B2946" s="51" t="s">
        <v>1549</v>
      </c>
      <c r="C2946" s="22" t="s">
        <v>1537</v>
      </c>
      <c r="D2946" s="22" t="s">
        <v>1546</v>
      </c>
      <c r="E2946" s="22" t="s">
        <v>1537</v>
      </c>
      <c r="F2946" s="22" t="s">
        <v>1548</v>
      </c>
      <c r="G2946" s="22" t="s">
        <v>1570</v>
      </c>
      <c r="H2946" s="22" t="s">
        <v>1546</v>
      </c>
      <c r="I2946" s="22" t="s">
        <v>1547</v>
      </c>
      <c r="J2946" s="22" t="s">
        <v>1543</v>
      </c>
      <c r="K2946" s="20" t="str">
        <f>IF(Tabela813[[#This Row],[C]]&lt;&gt;"",IF(Tabela813[[#This Row],[RED]]&lt;&gt;"",(Tabela813[[#This Row],[RED]] &amp; "."),"") &amp; CONCATENATE(Tabela813[[#This Row],[C]],".",Tabela813[[#This Row],[O]],".",Tabela813[[#This Row],[E]],".",Tabela813[[#This Row],[D1]],".",Tabela813[[#This Row],[D2]],".",Tabela813[[#This Row],[D3]],".",Tabela813[[#This Row],[T]],".",Tabela813[[#This Row],[D4]]),"")</f>
        <v>9.1.2.1.5.50.2.4.00</v>
      </c>
      <c r="L2946" s="23" t="s">
        <v>1877</v>
      </c>
      <c r="M2946" s="20" t="str">
        <f t="shared" si="56"/>
        <v>A</v>
      </c>
      <c r="N2946" s="20">
        <f>IF(VALUE(Tabela813[[#This Row],[RED]]) &gt; 0,1,0) + IF(VALUE(J2946)&gt;0,8,IF(VALUE(I2946)&gt;0,7,IF(VALUE(H2946)&gt;0,6,IF(VALUE(G2946)&gt;0,5,IF(VALUE(F2946)&gt;0,4,IF(VALUE(E2946)&gt;0,3,IF(VALUE(D2946)&gt;0,2,1)))))))</f>
        <v>8</v>
      </c>
      <c r="O2946" s="22" t="s">
        <v>55</v>
      </c>
      <c r="P2946" s="1" t="s">
        <v>2910</v>
      </c>
      <c r="Q2946" s="1"/>
      <c r="R2946" s="39"/>
      <c r="S2946" s="154" t="s">
        <v>158</v>
      </c>
      <c r="T2946" s="7" t="str">
        <f>Tabela813[[#This Row],[NR]]&amp;" - "&amp;Tabela813[[#This Row],[Especificação]]</f>
        <v>9.1.2.1.5.50.2.4.00 - (-) Dedução de Contribuição Patronal - Servidor Civil - Pensionistas - Dívida Ativa - Multas e Juros de Mora da Dívida Ativa</v>
      </c>
    </row>
    <row r="2947" spans="1:20" ht="30" x14ac:dyDescent="0.25">
      <c r="A2947" s="179"/>
      <c r="B2947" s="51" t="s">
        <v>1549</v>
      </c>
      <c r="C2947" s="22" t="s">
        <v>1537</v>
      </c>
      <c r="D2947" s="22" t="s">
        <v>1546</v>
      </c>
      <c r="E2947" s="22" t="s">
        <v>1537</v>
      </c>
      <c r="F2947" s="22" t="s">
        <v>1548</v>
      </c>
      <c r="G2947" s="22" t="s">
        <v>1570</v>
      </c>
      <c r="H2947" s="22" t="s">
        <v>1546</v>
      </c>
      <c r="I2947" s="22" t="s">
        <v>1548</v>
      </c>
      <c r="J2947" s="22" t="s">
        <v>1543</v>
      </c>
      <c r="K2947" s="20" t="str">
        <f>IF(Tabela813[[#This Row],[C]]&lt;&gt;"",IF(Tabela813[[#This Row],[RED]]&lt;&gt;"",(Tabela813[[#This Row],[RED]] &amp; "."),"") &amp; CONCATENATE(Tabela813[[#This Row],[C]],".",Tabela813[[#This Row],[O]],".",Tabela813[[#This Row],[E]],".",Tabela813[[#This Row],[D1]],".",Tabela813[[#This Row],[D2]],".",Tabela813[[#This Row],[D3]],".",Tabela813[[#This Row],[T]],".",Tabela813[[#This Row],[D4]]),"")</f>
        <v>9.1.2.1.5.50.2.5.00</v>
      </c>
      <c r="L2947" s="23" t="s">
        <v>1878</v>
      </c>
      <c r="M2947" s="20" t="str">
        <f t="shared" si="56"/>
        <v>A</v>
      </c>
      <c r="N2947" s="20">
        <f>IF(VALUE(Tabela813[[#This Row],[RED]]) &gt; 0,1,0) + IF(VALUE(J2947)&gt;0,8,IF(VALUE(I2947)&gt;0,7,IF(VALUE(H2947)&gt;0,6,IF(VALUE(G2947)&gt;0,5,IF(VALUE(F2947)&gt;0,4,IF(VALUE(E2947)&gt;0,3,IF(VALUE(D2947)&gt;0,2,1)))))))</f>
        <v>8</v>
      </c>
      <c r="O2947" s="22" t="s">
        <v>55</v>
      </c>
      <c r="P2947" s="1" t="s">
        <v>2910</v>
      </c>
      <c r="Q2947" s="1"/>
      <c r="R2947" s="39"/>
      <c r="S2947" s="154" t="s">
        <v>158</v>
      </c>
      <c r="T2947" s="7" t="str">
        <f>Tabela813[[#This Row],[NR]]&amp;" - "&amp;Tabela813[[#This Row],[Especificação]]</f>
        <v>9.1.2.1.5.50.2.5.00 - (-) Dedução de Contribuição Patronal - Servidor Civil - Pensionistas - Multas</v>
      </c>
    </row>
    <row r="2948" spans="1:20" ht="30" x14ac:dyDescent="0.25">
      <c r="A2948" s="179"/>
      <c r="B2948" s="51" t="s">
        <v>1549</v>
      </c>
      <c r="C2948" s="22" t="s">
        <v>1537</v>
      </c>
      <c r="D2948" s="22" t="s">
        <v>1546</v>
      </c>
      <c r="E2948" s="22" t="s">
        <v>1537</v>
      </c>
      <c r="F2948" s="22" t="s">
        <v>1548</v>
      </c>
      <c r="G2948" s="22" t="s">
        <v>1570</v>
      </c>
      <c r="H2948" s="22" t="s">
        <v>1546</v>
      </c>
      <c r="I2948" s="22" t="s">
        <v>1542</v>
      </c>
      <c r="J2948" s="22" t="s">
        <v>1543</v>
      </c>
      <c r="K2948" s="20" t="str">
        <f>IF(Tabela813[[#This Row],[C]]&lt;&gt;"",IF(Tabela813[[#This Row],[RED]]&lt;&gt;"",(Tabela813[[#This Row],[RED]] &amp; "."),"") &amp; CONCATENATE(Tabela813[[#This Row],[C]],".",Tabela813[[#This Row],[O]],".",Tabela813[[#This Row],[E]],".",Tabela813[[#This Row],[D1]],".",Tabela813[[#This Row],[D2]],".",Tabela813[[#This Row],[D3]],".",Tabela813[[#This Row],[T]],".",Tabela813[[#This Row],[D4]]),"")</f>
        <v>9.1.2.1.5.50.2.6.00</v>
      </c>
      <c r="L2948" s="23" t="s">
        <v>1879</v>
      </c>
      <c r="M2948" s="20" t="str">
        <f t="shared" si="56"/>
        <v>A</v>
      </c>
      <c r="N2948" s="20">
        <f>IF(VALUE(Tabela813[[#This Row],[RED]]) &gt; 0,1,0) + IF(VALUE(J2948)&gt;0,8,IF(VALUE(I2948)&gt;0,7,IF(VALUE(H2948)&gt;0,6,IF(VALUE(G2948)&gt;0,5,IF(VALUE(F2948)&gt;0,4,IF(VALUE(E2948)&gt;0,3,IF(VALUE(D2948)&gt;0,2,1)))))))</f>
        <v>8</v>
      </c>
      <c r="O2948" s="22" t="s">
        <v>55</v>
      </c>
      <c r="P2948" s="1" t="s">
        <v>2910</v>
      </c>
      <c r="Q2948" s="1"/>
      <c r="R2948" s="39"/>
      <c r="S2948" s="154" t="s">
        <v>158</v>
      </c>
      <c r="T2948" s="7" t="str">
        <f>Tabela813[[#This Row],[NR]]&amp;" - "&amp;Tabela813[[#This Row],[Especificação]]</f>
        <v>9.1.2.1.5.50.2.6.00 - (-) Dedução de Contribuição Patronal - Servidor Civil - Pensionistas - Juros de Mora</v>
      </c>
    </row>
    <row r="2949" spans="1:20" ht="30" x14ac:dyDescent="0.25">
      <c r="A2949" s="179"/>
      <c r="B2949" s="51" t="s">
        <v>1549</v>
      </c>
      <c r="C2949" s="22" t="s">
        <v>1537</v>
      </c>
      <c r="D2949" s="22" t="s">
        <v>1546</v>
      </c>
      <c r="E2949" s="22" t="s">
        <v>1537</v>
      </c>
      <c r="F2949" s="22" t="s">
        <v>1548</v>
      </c>
      <c r="G2949" s="22" t="s">
        <v>1570</v>
      </c>
      <c r="H2949" s="22" t="s">
        <v>1546</v>
      </c>
      <c r="I2949" s="22" t="s">
        <v>1544</v>
      </c>
      <c r="J2949" s="22" t="s">
        <v>1543</v>
      </c>
      <c r="K2949" s="20" t="str">
        <f>IF(Tabela813[[#This Row],[C]]&lt;&gt;"",IF(Tabela813[[#This Row],[RED]]&lt;&gt;"",(Tabela813[[#This Row],[RED]] &amp; "."),"") &amp; CONCATENATE(Tabela813[[#This Row],[C]],".",Tabela813[[#This Row],[O]],".",Tabela813[[#This Row],[E]],".",Tabela813[[#This Row],[D1]],".",Tabela813[[#This Row],[D2]],".",Tabela813[[#This Row],[D3]],".",Tabela813[[#This Row],[T]],".",Tabela813[[#This Row],[D4]]),"")</f>
        <v>9.1.2.1.5.50.2.7.00</v>
      </c>
      <c r="L2949" s="23" t="s">
        <v>1880</v>
      </c>
      <c r="M2949" s="20" t="str">
        <f t="shared" si="56"/>
        <v>A</v>
      </c>
      <c r="N2949" s="20">
        <f>IF(VALUE(Tabela813[[#This Row],[RED]]) &gt; 0,1,0) + IF(VALUE(J2949)&gt;0,8,IF(VALUE(I2949)&gt;0,7,IF(VALUE(H2949)&gt;0,6,IF(VALUE(G2949)&gt;0,5,IF(VALUE(F2949)&gt;0,4,IF(VALUE(E2949)&gt;0,3,IF(VALUE(D2949)&gt;0,2,1)))))))</f>
        <v>8</v>
      </c>
      <c r="O2949" s="22" t="s">
        <v>55</v>
      </c>
      <c r="P2949" s="1" t="s">
        <v>2910</v>
      </c>
      <c r="Q2949" s="1"/>
      <c r="R2949" s="39"/>
      <c r="S2949" s="154" t="s">
        <v>158</v>
      </c>
      <c r="T2949" s="7" t="str">
        <f>Tabela813[[#This Row],[NR]]&amp;" - "&amp;Tabela813[[#This Row],[Especificação]]</f>
        <v>9.1.2.1.5.50.2.7.00 - (-) Dedução de Contribuição Patronal - Servidor Civil - Pensionistas - Dívida Ativa - Multas da Dívida Ativa</v>
      </c>
    </row>
    <row r="2950" spans="1:20" ht="30" x14ac:dyDescent="0.25">
      <c r="A2950" s="179"/>
      <c r="B2950" s="51" t="s">
        <v>1549</v>
      </c>
      <c r="C2950" s="22" t="s">
        <v>1537</v>
      </c>
      <c r="D2950" s="22" t="s">
        <v>1546</v>
      </c>
      <c r="E2950" s="22" t="s">
        <v>1537</v>
      </c>
      <c r="F2950" s="22" t="s">
        <v>1548</v>
      </c>
      <c r="G2950" s="22" t="s">
        <v>1570</v>
      </c>
      <c r="H2950" s="22" t="s">
        <v>1546</v>
      </c>
      <c r="I2950" s="22" t="s">
        <v>1545</v>
      </c>
      <c r="J2950" s="22" t="s">
        <v>1543</v>
      </c>
      <c r="K2950" s="20" t="str">
        <f>IF(Tabela813[[#This Row],[C]]&lt;&gt;"",IF(Tabela813[[#This Row],[RED]]&lt;&gt;"",(Tabela813[[#This Row],[RED]] &amp; "."),"") &amp; CONCATENATE(Tabela813[[#This Row],[C]],".",Tabela813[[#This Row],[O]],".",Tabela813[[#This Row],[E]],".",Tabela813[[#This Row],[D1]],".",Tabela813[[#This Row],[D2]],".",Tabela813[[#This Row],[D3]],".",Tabela813[[#This Row],[T]],".",Tabela813[[#This Row],[D4]]),"")</f>
        <v>9.1.2.1.5.50.2.8.00</v>
      </c>
      <c r="L2950" s="23" t="s">
        <v>1881</v>
      </c>
      <c r="M2950" s="20" t="str">
        <f t="shared" si="56"/>
        <v>A</v>
      </c>
      <c r="N2950" s="20">
        <f>IF(VALUE(Tabela813[[#This Row],[RED]]) &gt; 0,1,0) + IF(VALUE(J2950)&gt;0,8,IF(VALUE(I2950)&gt;0,7,IF(VALUE(H2950)&gt;0,6,IF(VALUE(G2950)&gt;0,5,IF(VALUE(F2950)&gt;0,4,IF(VALUE(E2950)&gt;0,3,IF(VALUE(D2950)&gt;0,2,1)))))))</f>
        <v>8</v>
      </c>
      <c r="O2950" s="22" t="s">
        <v>55</v>
      </c>
      <c r="P2950" s="1" t="s">
        <v>2910</v>
      </c>
      <c r="Q2950" s="1"/>
      <c r="R2950" s="39"/>
      <c r="S2950" s="154" t="s">
        <v>158</v>
      </c>
      <c r="T2950" s="7" t="str">
        <f>Tabela813[[#This Row],[NR]]&amp;" - "&amp;Tabela813[[#This Row],[Especificação]]</f>
        <v>9.1.2.1.5.50.2.8.00 - (-) Dedução de Contribuição Patronal - Servidor Civil - Pensionistas - Juros de Mora da Dívida Ativa</v>
      </c>
    </row>
    <row r="2951" spans="1:20" ht="30" x14ac:dyDescent="0.25">
      <c r="A2951" s="179"/>
      <c r="B2951" s="51" t="s">
        <v>1549</v>
      </c>
      <c r="C2951" s="22" t="s">
        <v>1537</v>
      </c>
      <c r="D2951" s="22" t="s">
        <v>1546</v>
      </c>
      <c r="E2951" s="22" t="s">
        <v>1537</v>
      </c>
      <c r="F2951" s="22" t="s">
        <v>1548</v>
      </c>
      <c r="G2951" s="22" t="s">
        <v>1570</v>
      </c>
      <c r="H2951" s="22" t="s">
        <v>1538</v>
      </c>
      <c r="I2951" s="22" t="s">
        <v>1540</v>
      </c>
      <c r="J2951" s="22" t="s">
        <v>1543</v>
      </c>
      <c r="K2951" s="20" t="str">
        <f>IF(Tabela813[[#This Row],[C]]&lt;&gt;"",IF(Tabela813[[#This Row],[RED]]&lt;&gt;"",(Tabela813[[#This Row],[RED]] &amp; "."),"") &amp; CONCATENATE(Tabela813[[#This Row],[C]],".",Tabela813[[#This Row],[O]],".",Tabela813[[#This Row],[E]],".",Tabela813[[#This Row],[D1]],".",Tabela813[[#This Row],[D2]],".",Tabela813[[#This Row],[D3]],".",Tabela813[[#This Row],[T]],".",Tabela813[[#This Row],[D4]]),"")</f>
        <v>9.1.2.1.5.50.3.0.00</v>
      </c>
      <c r="L2951" s="23" t="s">
        <v>1882</v>
      </c>
      <c r="M2951" s="20" t="str">
        <f t="shared" si="56"/>
        <v>S</v>
      </c>
      <c r="N2951" s="20">
        <f>IF(VALUE(Tabela813[[#This Row],[RED]]) &gt; 0,1,0) + IF(VALUE(J2951)&gt;0,8,IF(VALUE(I2951)&gt;0,7,IF(VALUE(H2951)&gt;0,6,IF(VALUE(G2951)&gt;0,5,IF(VALUE(F2951)&gt;0,4,IF(VALUE(E2951)&gt;0,3,IF(VALUE(D2951)&gt;0,2,1)))))))</f>
        <v>7</v>
      </c>
      <c r="O2951" s="22" t="s">
        <v>55</v>
      </c>
      <c r="P2951" s="1" t="s">
        <v>2911</v>
      </c>
      <c r="Q2951" s="1"/>
      <c r="R2951" s="39"/>
      <c r="S2951" s="154" t="s">
        <v>158</v>
      </c>
      <c r="T2951" s="7" t="str">
        <f>Tabela813[[#This Row],[NR]]&amp;" - "&amp;Tabela813[[#This Row],[Especificação]]</f>
        <v>9.1.2.1.5.50.3.0.00 - (-) Dedução de Contribuição Patronal Oriunda de Sentenças Judiciais - Servidor Civil Inativo</v>
      </c>
    </row>
    <row r="2952" spans="1:20" ht="30" x14ac:dyDescent="0.25">
      <c r="A2952" s="179"/>
      <c r="B2952" s="51" t="s">
        <v>1549</v>
      </c>
      <c r="C2952" s="22" t="s">
        <v>1537</v>
      </c>
      <c r="D2952" s="22" t="s">
        <v>1546</v>
      </c>
      <c r="E2952" s="22" t="s">
        <v>1537</v>
      </c>
      <c r="F2952" s="22" t="s">
        <v>1548</v>
      </c>
      <c r="G2952" s="22" t="s">
        <v>1570</v>
      </c>
      <c r="H2952" s="22" t="s">
        <v>1538</v>
      </c>
      <c r="I2952" s="22" t="s">
        <v>1537</v>
      </c>
      <c r="J2952" s="22" t="s">
        <v>1543</v>
      </c>
      <c r="K2952" s="20" t="str">
        <f>IF(Tabela813[[#This Row],[C]]&lt;&gt;"",IF(Tabela813[[#This Row],[RED]]&lt;&gt;"",(Tabela813[[#This Row],[RED]] &amp; "."),"") &amp; CONCATENATE(Tabela813[[#This Row],[C]],".",Tabela813[[#This Row],[O]],".",Tabela813[[#This Row],[E]],".",Tabela813[[#This Row],[D1]],".",Tabela813[[#This Row],[D2]],".",Tabela813[[#This Row],[D3]],".",Tabela813[[#This Row],[T]],".",Tabela813[[#This Row],[D4]]),"")</f>
        <v>9.1.2.1.5.50.3.1.00</v>
      </c>
      <c r="L2952" s="23" t="s">
        <v>1883</v>
      </c>
      <c r="M2952" s="20" t="str">
        <f t="shared" si="56"/>
        <v>A</v>
      </c>
      <c r="N2952" s="20">
        <f>IF(VALUE(Tabela813[[#This Row],[RED]]) &gt; 0,1,0) + IF(VALUE(J2952)&gt;0,8,IF(VALUE(I2952)&gt;0,7,IF(VALUE(H2952)&gt;0,6,IF(VALUE(G2952)&gt;0,5,IF(VALUE(F2952)&gt;0,4,IF(VALUE(E2952)&gt;0,3,IF(VALUE(D2952)&gt;0,2,1)))))))</f>
        <v>8</v>
      </c>
      <c r="O2952" s="22" t="s">
        <v>55</v>
      </c>
      <c r="P2952" s="1" t="s">
        <v>2911</v>
      </c>
      <c r="Q2952" s="1"/>
      <c r="R2952" s="39"/>
      <c r="S2952" s="154" t="s">
        <v>158</v>
      </c>
      <c r="T2952" s="7" t="str">
        <f>Tabela813[[#This Row],[NR]]&amp;" - "&amp;Tabela813[[#This Row],[Especificação]]</f>
        <v>9.1.2.1.5.50.3.1.00 - (-) Dedução de Contribuição Patronal Oriunda de Sentenças Judiciais - Servidor Civil Inativo - Principal</v>
      </c>
    </row>
    <row r="2953" spans="1:20" ht="30" x14ac:dyDescent="0.25">
      <c r="A2953" s="179"/>
      <c r="B2953" s="51" t="s">
        <v>1549</v>
      </c>
      <c r="C2953" s="22" t="s">
        <v>1537</v>
      </c>
      <c r="D2953" s="22" t="s">
        <v>1546</v>
      </c>
      <c r="E2953" s="22" t="s">
        <v>1537</v>
      </c>
      <c r="F2953" s="22" t="s">
        <v>1548</v>
      </c>
      <c r="G2953" s="22" t="s">
        <v>1570</v>
      </c>
      <c r="H2953" s="22" t="s">
        <v>1538</v>
      </c>
      <c r="I2953" s="22" t="s">
        <v>1546</v>
      </c>
      <c r="J2953" s="22" t="s">
        <v>1543</v>
      </c>
      <c r="K2953" s="20" t="str">
        <f>IF(Tabela813[[#This Row],[C]]&lt;&gt;"",IF(Tabela813[[#This Row],[RED]]&lt;&gt;"",(Tabela813[[#This Row],[RED]] &amp; "."),"") &amp; CONCATENATE(Tabela813[[#This Row],[C]],".",Tabela813[[#This Row],[O]],".",Tabela813[[#This Row],[E]],".",Tabela813[[#This Row],[D1]],".",Tabela813[[#This Row],[D2]],".",Tabela813[[#This Row],[D3]],".",Tabela813[[#This Row],[T]],".",Tabela813[[#This Row],[D4]]),"")</f>
        <v>9.1.2.1.5.50.3.2.00</v>
      </c>
      <c r="L2953" s="23" t="s">
        <v>1884</v>
      </c>
      <c r="M2953" s="20" t="str">
        <f t="shared" si="56"/>
        <v>A</v>
      </c>
      <c r="N2953" s="20">
        <f>IF(VALUE(Tabela813[[#This Row],[RED]]) &gt; 0,1,0) + IF(VALUE(J2953)&gt;0,8,IF(VALUE(I2953)&gt;0,7,IF(VALUE(H2953)&gt;0,6,IF(VALUE(G2953)&gt;0,5,IF(VALUE(F2953)&gt;0,4,IF(VALUE(E2953)&gt;0,3,IF(VALUE(D2953)&gt;0,2,1)))))))</f>
        <v>8</v>
      </c>
      <c r="O2953" s="22" t="s">
        <v>55</v>
      </c>
      <c r="P2953" s="1" t="s">
        <v>2911</v>
      </c>
      <c r="Q2953" s="1"/>
      <c r="R2953" s="39"/>
      <c r="S2953" s="154" t="s">
        <v>158</v>
      </c>
      <c r="T2953" s="7" t="str">
        <f>Tabela813[[#This Row],[NR]]&amp;" - "&amp;Tabela813[[#This Row],[Especificação]]</f>
        <v>9.1.2.1.5.50.3.2.00 - (-) Dedução de Contribuição Patronal Oriunda de Sentenças Judiciais - Servidor Civil Inativo - Multas e Juros de Mora</v>
      </c>
    </row>
    <row r="2954" spans="1:20" ht="30" x14ac:dyDescent="0.25">
      <c r="A2954" s="179"/>
      <c r="B2954" s="51" t="s">
        <v>1549</v>
      </c>
      <c r="C2954" s="22" t="s">
        <v>1537</v>
      </c>
      <c r="D2954" s="22" t="s">
        <v>1546</v>
      </c>
      <c r="E2954" s="22" t="s">
        <v>1537</v>
      </c>
      <c r="F2954" s="22" t="s">
        <v>1548</v>
      </c>
      <c r="G2954" s="22" t="s">
        <v>1570</v>
      </c>
      <c r="H2954" s="22" t="s">
        <v>1538</v>
      </c>
      <c r="I2954" s="22" t="s">
        <v>1538</v>
      </c>
      <c r="J2954" s="22" t="s">
        <v>1543</v>
      </c>
      <c r="K2954" s="20" t="str">
        <f>IF(Tabela813[[#This Row],[C]]&lt;&gt;"",IF(Tabela813[[#This Row],[RED]]&lt;&gt;"",(Tabela813[[#This Row],[RED]] &amp; "."),"") &amp; CONCATENATE(Tabela813[[#This Row],[C]],".",Tabela813[[#This Row],[O]],".",Tabela813[[#This Row],[E]],".",Tabela813[[#This Row],[D1]],".",Tabela813[[#This Row],[D2]],".",Tabela813[[#This Row],[D3]],".",Tabela813[[#This Row],[T]],".",Tabela813[[#This Row],[D4]]),"")</f>
        <v>9.1.2.1.5.50.3.3.00</v>
      </c>
      <c r="L2954" s="23" t="s">
        <v>1885</v>
      </c>
      <c r="M2954" s="20" t="str">
        <f t="shared" si="56"/>
        <v>A</v>
      </c>
      <c r="N2954" s="20">
        <f>IF(VALUE(Tabela813[[#This Row],[RED]]) &gt; 0,1,0) + IF(VALUE(J2954)&gt;0,8,IF(VALUE(I2954)&gt;0,7,IF(VALUE(H2954)&gt;0,6,IF(VALUE(G2954)&gt;0,5,IF(VALUE(F2954)&gt;0,4,IF(VALUE(E2954)&gt;0,3,IF(VALUE(D2954)&gt;0,2,1)))))))</f>
        <v>8</v>
      </c>
      <c r="O2954" s="22" t="s">
        <v>55</v>
      </c>
      <c r="P2954" s="1" t="s">
        <v>2911</v>
      </c>
      <c r="Q2954" s="1"/>
      <c r="R2954" s="39"/>
      <c r="S2954" s="154" t="s">
        <v>158</v>
      </c>
      <c r="T2954" s="7" t="str">
        <f>Tabela813[[#This Row],[NR]]&amp;" - "&amp;Tabela813[[#This Row],[Especificação]]</f>
        <v>9.1.2.1.5.50.3.3.00 - (-) Dedução de Contribuição Patronal Oriunda de Sentenças Judiciais - Servidor Civil Inativo - Dívida Ativa</v>
      </c>
    </row>
    <row r="2955" spans="1:20" ht="30" x14ac:dyDescent="0.25">
      <c r="A2955" s="179"/>
      <c r="B2955" s="51" t="s">
        <v>1549</v>
      </c>
      <c r="C2955" s="22" t="s">
        <v>1537</v>
      </c>
      <c r="D2955" s="22" t="s">
        <v>1546</v>
      </c>
      <c r="E2955" s="22" t="s">
        <v>1537</v>
      </c>
      <c r="F2955" s="22" t="s">
        <v>1548</v>
      </c>
      <c r="G2955" s="22" t="s">
        <v>1570</v>
      </c>
      <c r="H2955" s="22" t="s">
        <v>1538</v>
      </c>
      <c r="I2955" s="22" t="s">
        <v>1547</v>
      </c>
      <c r="J2955" s="22" t="s">
        <v>1543</v>
      </c>
      <c r="K2955" s="20" t="str">
        <f>IF(Tabela813[[#This Row],[C]]&lt;&gt;"",IF(Tabela813[[#This Row],[RED]]&lt;&gt;"",(Tabela813[[#This Row],[RED]] &amp; "."),"") &amp; CONCATENATE(Tabela813[[#This Row],[C]],".",Tabela813[[#This Row],[O]],".",Tabela813[[#This Row],[E]],".",Tabela813[[#This Row],[D1]],".",Tabela813[[#This Row],[D2]],".",Tabela813[[#This Row],[D3]],".",Tabela813[[#This Row],[T]],".",Tabela813[[#This Row],[D4]]),"")</f>
        <v>9.1.2.1.5.50.3.4.00</v>
      </c>
      <c r="L2955" s="23" t="s">
        <v>1886</v>
      </c>
      <c r="M2955" s="20" t="str">
        <f t="shared" si="56"/>
        <v>A</v>
      </c>
      <c r="N2955" s="20">
        <f>IF(VALUE(Tabela813[[#This Row],[RED]]) &gt; 0,1,0) + IF(VALUE(J2955)&gt;0,8,IF(VALUE(I2955)&gt;0,7,IF(VALUE(H2955)&gt;0,6,IF(VALUE(G2955)&gt;0,5,IF(VALUE(F2955)&gt;0,4,IF(VALUE(E2955)&gt;0,3,IF(VALUE(D2955)&gt;0,2,1)))))))</f>
        <v>8</v>
      </c>
      <c r="O2955" s="22" t="s">
        <v>55</v>
      </c>
      <c r="P2955" s="1" t="s">
        <v>2911</v>
      </c>
      <c r="Q2955" s="1"/>
      <c r="R2955" s="39"/>
      <c r="S2955" s="154" t="s">
        <v>158</v>
      </c>
      <c r="T2955" s="7" t="str">
        <f>Tabela813[[#This Row],[NR]]&amp;" - "&amp;Tabela813[[#This Row],[Especificação]]</f>
        <v>9.1.2.1.5.50.3.4.00 - (-) Dedução de Contribuição Patronal Oriunda de Sentenças Judiciais - Servidor Civil Inativo - Dívida Ativa - Multas e Juros de Mora da Dívida Ativa</v>
      </c>
    </row>
    <row r="2956" spans="1:20" ht="30" x14ac:dyDescent="0.25">
      <c r="A2956" s="179"/>
      <c r="B2956" s="51" t="s">
        <v>1549</v>
      </c>
      <c r="C2956" s="22" t="s">
        <v>1537</v>
      </c>
      <c r="D2956" s="22" t="s">
        <v>1546</v>
      </c>
      <c r="E2956" s="22" t="s">
        <v>1537</v>
      </c>
      <c r="F2956" s="22" t="s">
        <v>1548</v>
      </c>
      <c r="G2956" s="22" t="s">
        <v>1570</v>
      </c>
      <c r="H2956" s="22" t="s">
        <v>1538</v>
      </c>
      <c r="I2956" s="22" t="s">
        <v>1548</v>
      </c>
      <c r="J2956" s="22" t="s">
        <v>1543</v>
      </c>
      <c r="K2956" s="20" t="str">
        <f>IF(Tabela813[[#This Row],[C]]&lt;&gt;"",IF(Tabela813[[#This Row],[RED]]&lt;&gt;"",(Tabela813[[#This Row],[RED]] &amp; "."),"") &amp; CONCATENATE(Tabela813[[#This Row],[C]],".",Tabela813[[#This Row],[O]],".",Tabela813[[#This Row],[E]],".",Tabela813[[#This Row],[D1]],".",Tabela813[[#This Row],[D2]],".",Tabela813[[#This Row],[D3]],".",Tabela813[[#This Row],[T]],".",Tabela813[[#This Row],[D4]]),"")</f>
        <v>9.1.2.1.5.50.3.5.00</v>
      </c>
      <c r="L2956" s="23" t="s">
        <v>1887</v>
      </c>
      <c r="M2956" s="20" t="str">
        <f t="shared" si="56"/>
        <v>A</v>
      </c>
      <c r="N2956" s="20">
        <f>IF(VALUE(Tabela813[[#This Row],[RED]]) &gt; 0,1,0) + IF(VALUE(J2956)&gt;0,8,IF(VALUE(I2956)&gt;0,7,IF(VALUE(H2956)&gt;0,6,IF(VALUE(G2956)&gt;0,5,IF(VALUE(F2956)&gt;0,4,IF(VALUE(E2956)&gt;0,3,IF(VALUE(D2956)&gt;0,2,1)))))))</f>
        <v>8</v>
      </c>
      <c r="O2956" s="22" t="s">
        <v>55</v>
      </c>
      <c r="P2956" s="1" t="s">
        <v>2911</v>
      </c>
      <c r="Q2956" s="1"/>
      <c r="R2956" s="39"/>
      <c r="S2956" s="154" t="s">
        <v>158</v>
      </c>
      <c r="T2956" s="7" t="str">
        <f>Tabela813[[#This Row],[NR]]&amp;" - "&amp;Tabela813[[#This Row],[Especificação]]</f>
        <v>9.1.2.1.5.50.3.5.00 - (-) Dedução de Contribuição Patronal Oriunda de Sentenças Judiciais - Servidor Civil Inativo - Multas</v>
      </c>
    </row>
    <row r="2957" spans="1:20" ht="30" x14ac:dyDescent="0.25">
      <c r="A2957" s="179"/>
      <c r="B2957" s="51" t="s">
        <v>1549</v>
      </c>
      <c r="C2957" s="22" t="s">
        <v>1537</v>
      </c>
      <c r="D2957" s="22" t="s">
        <v>1546</v>
      </c>
      <c r="E2957" s="22" t="s">
        <v>1537</v>
      </c>
      <c r="F2957" s="22" t="s">
        <v>1548</v>
      </c>
      <c r="G2957" s="22" t="s">
        <v>1570</v>
      </c>
      <c r="H2957" s="22" t="s">
        <v>1538</v>
      </c>
      <c r="I2957" s="22" t="s">
        <v>1542</v>
      </c>
      <c r="J2957" s="22" t="s">
        <v>1543</v>
      </c>
      <c r="K2957" s="20" t="str">
        <f>IF(Tabela813[[#This Row],[C]]&lt;&gt;"",IF(Tabela813[[#This Row],[RED]]&lt;&gt;"",(Tabela813[[#This Row],[RED]] &amp; "."),"") &amp; CONCATENATE(Tabela813[[#This Row],[C]],".",Tabela813[[#This Row],[O]],".",Tabela813[[#This Row],[E]],".",Tabela813[[#This Row],[D1]],".",Tabela813[[#This Row],[D2]],".",Tabela813[[#This Row],[D3]],".",Tabela813[[#This Row],[T]],".",Tabela813[[#This Row],[D4]]),"")</f>
        <v>9.1.2.1.5.50.3.6.00</v>
      </c>
      <c r="L2957" s="23" t="s">
        <v>1888</v>
      </c>
      <c r="M2957" s="20" t="str">
        <f t="shared" si="56"/>
        <v>A</v>
      </c>
      <c r="N2957" s="20">
        <f>IF(VALUE(Tabela813[[#This Row],[RED]]) &gt; 0,1,0) + IF(VALUE(J2957)&gt;0,8,IF(VALUE(I2957)&gt;0,7,IF(VALUE(H2957)&gt;0,6,IF(VALUE(G2957)&gt;0,5,IF(VALUE(F2957)&gt;0,4,IF(VALUE(E2957)&gt;0,3,IF(VALUE(D2957)&gt;0,2,1)))))))</f>
        <v>8</v>
      </c>
      <c r="O2957" s="22" t="s">
        <v>55</v>
      </c>
      <c r="P2957" s="1" t="s">
        <v>2911</v>
      </c>
      <c r="Q2957" s="1"/>
      <c r="R2957" s="39"/>
      <c r="S2957" s="154" t="s">
        <v>158</v>
      </c>
      <c r="T2957" s="7" t="str">
        <f>Tabela813[[#This Row],[NR]]&amp;" - "&amp;Tabela813[[#This Row],[Especificação]]</f>
        <v>9.1.2.1.5.50.3.6.00 - (-) Dedução de Contribuição Patronal Oriunda de Sentenças Judiciais - Servidor Civil Inativo - Juros de Mora</v>
      </c>
    </row>
    <row r="2958" spans="1:20" ht="30" x14ac:dyDescent="0.25">
      <c r="A2958" s="179"/>
      <c r="B2958" s="51" t="s">
        <v>1549</v>
      </c>
      <c r="C2958" s="22" t="s">
        <v>1537</v>
      </c>
      <c r="D2958" s="22" t="s">
        <v>1546</v>
      </c>
      <c r="E2958" s="22" t="s">
        <v>1537</v>
      </c>
      <c r="F2958" s="22" t="s">
        <v>1548</v>
      </c>
      <c r="G2958" s="22" t="s">
        <v>1570</v>
      </c>
      <c r="H2958" s="22" t="s">
        <v>1538</v>
      </c>
      <c r="I2958" s="22" t="s">
        <v>1544</v>
      </c>
      <c r="J2958" s="22" t="s">
        <v>1543</v>
      </c>
      <c r="K2958" s="20" t="str">
        <f>IF(Tabela813[[#This Row],[C]]&lt;&gt;"",IF(Tabela813[[#This Row],[RED]]&lt;&gt;"",(Tabela813[[#This Row],[RED]] &amp; "."),"") &amp; CONCATENATE(Tabela813[[#This Row],[C]],".",Tabela813[[#This Row],[O]],".",Tabela813[[#This Row],[E]],".",Tabela813[[#This Row],[D1]],".",Tabela813[[#This Row],[D2]],".",Tabela813[[#This Row],[D3]],".",Tabela813[[#This Row],[T]],".",Tabela813[[#This Row],[D4]]),"")</f>
        <v>9.1.2.1.5.50.3.7.00</v>
      </c>
      <c r="L2958" s="23" t="s">
        <v>1889</v>
      </c>
      <c r="M2958" s="20" t="str">
        <f t="shared" si="56"/>
        <v>A</v>
      </c>
      <c r="N2958" s="20">
        <f>IF(VALUE(Tabela813[[#This Row],[RED]]) &gt; 0,1,0) + IF(VALUE(J2958)&gt;0,8,IF(VALUE(I2958)&gt;0,7,IF(VALUE(H2958)&gt;0,6,IF(VALUE(G2958)&gt;0,5,IF(VALUE(F2958)&gt;0,4,IF(VALUE(E2958)&gt;0,3,IF(VALUE(D2958)&gt;0,2,1)))))))</f>
        <v>8</v>
      </c>
      <c r="O2958" s="22" t="s">
        <v>55</v>
      </c>
      <c r="P2958" s="1" t="s">
        <v>2911</v>
      </c>
      <c r="Q2958" s="1"/>
      <c r="R2958" s="39"/>
      <c r="S2958" s="154" t="s">
        <v>158</v>
      </c>
      <c r="T2958" s="7" t="str">
        <f>Tabela813[[#This Row],[NR]]&amp;" - "&amp;Tabela813[[#This Row],[Especificação]]</f>
        <v>9.1.2.1.5.50.3.7.00 - (-) Dedução de Contribuição Patronal Oriunda de Sentenças Judiciais - Servidor Civil Inativo - Dívida Ativa - Multas da Dívida Ativa</v>
      </c>
    </row>
    <row r="2959" spans="1:20" ht="30" x14ac:dyDescent="0.25">
      <c r="A2959" s="179"/>
      <c r="B2959" s="51" t="s">
        <v>1549</v>
      </c>
      <c r="C2959" s="22" t="s">
        <v>1537</v>
      </c>
      <c r="D2959" s="22" t="s">
        <v>1546</v>
      </c>
      <c r="E2959" s="22" t="s">
        <v>1537</v>
      </c>
      <c r="F2959" s="22" t="s">
        <v>1548</v>
      </c>
      <c r="G2959" s="22" t="s">
        <v>1570</v>
      </c>
      <c r="H2959" s="22" t="s">
        <v>1538</v>
      </c>
      <c r="I2959" s="22" t="s">
        <v>1545</v>
      </c>
      <c r="J2959" s="22" t="s">
        <v>1543</v>
      </c>
      <c r="K2959" s="20" t="str">
        <f>IF(Tabela813[[#This Row],[C]]&lt;&gt;"",IF(Tabela813[[#This Row],[RED]]&lt;&gt;"",(Tabela813[[#This Row],[RED]] &amp; "."),"") &amp; CONCATENATE(Tabela813[[#This Row],[C]],".",Tabela813[[#This Row],[O]],".",Tabela813[[#This Row],[E]],".",Tabela813[[#This Row],[D1]],".",Tabela813[[#This Row],[D2]],".",Tabela813[[#This Row],[D3]],".",Tabela813[[#This Row],[T]],".",Tabela813[[#This Row],[D4]]),"")</f>
        <v>9.1.2.1.5.50.3.8.00</v>
      </c>
      <c r="L2959" s="23" t="s">
        <v>1890</v>
      </c>
      <c r="M2959" s="20" t="str">
        <f t="shared" si="56"/>
        <v>A</v>
      </c>
      <c r="N2959" s="20">
        <f>IF(VALUE(Tabela813[[#This Row],[RED]]) &gt; 0,1,0) + IF(VALUE(J2959)&gt;0,8,IF(VALUE(I2959)&gt;0,7,IF(VALUE(H2959)&gt;0,6,IF(VALUE(G2959)&gt;0,5,IF(VALUE(F2959)&gt;0,4,IF(VALUE(E2959)&gt;0,3,IF(VALUE(D2959)&gt;0,2,1)))))))</f>
        <v>8</v>
      </c>
      <c r="O2959" s="22" t="s">
        <v>55</v>
      </c>
      <c r="P2959" s="1" t="s">
        <v>2911</v>
      </c>
      <c r="Q2959" s="1"/>
      <c r="R2959" s="39"/>
      <c r="S2959" s="154" t="s">
        <v>158</v>
      </c>
      <c r="T2959" s="7" t="str">
        <f>Tabela813[[#This Row],[NR]]&amp;" - "&amp;Tabela813[[#This Row],[Especificação]]</f>
        <v>9.1.2.1.5.50.3.8.00 - (-) Dedução de Contribuição Patronal Oriunda de Sentenças Judiciais - Servidor Civil Inativo - Juros de Mora da Dívida Ativa</v>
      </c>
    </row>
    <row r="2960" spans="1:20" ht="30" x14ac:dyDescent="0.25">
      <c r="A2960" s="179"/>
      <c r="B2960" s="51" t="s">
        <v>1549</v>
      </c>
      <c r="C2960" s="22" t="s">
        <v>1537</v>
      </c>
      <c r="D2960" s="22" t="s">
        <v>1546</v>
      </c>
      <c r="E2960" s="22" t="s">
        <v>1537</v>
      </c>
      <c r="F2960" s="22" t="s">
        <v>1548</v>
      </c>
      <c r="G2960" s="22" t="s">
        <v>1570</v>
      </c>
      <c r="H2960" s="22" t="s">
        <v>1547</v>
      </c>
      <c r="I2960" s="22" t="s">
        <v>1540</v>
      </c>
      <c r="J2960" s="22" t="s">
        <v>1543</v>
      </c>
      <c r="K2960" s="20" t="str">
        <f>IF(Tabela813[[#This Row],[C]]&lt;&gt;"",IF(Tabela813[[#This Row],[RED]]&lt;&gt;"",(Tabela813[[#This Row],[RED]] &amp; "."),"") &amp; CONCATENATE(Tabela813[[#This Row],[C]],".",Tabela813[[#This Row],[O]],".",Tabela813[[#This Row],[E]],".",Tabela813[[#This Row],[D1]],".",Tabela813[[#This Row],[D2]],".",Tabela813[[#This Row],[D3]],".",Tabela813[[#This Row],[T]],".",Tabela813[[#This Row],[D4]]),"")</f>
        <v>9.1.2.1.5.50.4.0.00</v>
      </c>
      <c r="L2960" s="23" t="s">
        <v>4012</v>
      </c>
      <c r="M2960" s="20" t="str">
        <f t="shared" si="56"/>
        <v>S</v>
      </c>
      <c r="N2960" s="20">
        <f>IF(VALUE(Tabela813[[#This Row],[RED]]) &gt; 0,1,0) + IF(VALUE(J2960)&gt;0,8,IF(VALUE(I2960)&gt;0,7,IF(VALUE(H2960)&gt;0,6,IF(VALUE(G2960)&gt;0,5,IF(VALUE(F2960)&gt;0,4,IF(VALUE(E2960)&gt;0,3,IF(VALUE(D2960)&gt;0,2,1)))))))</f>
        <v>7</v>
      </c>
      <c r="O2960" s="22" t="s">
        <v>55</v>
      </c>
      <c r="P2960" s="1" t="s">
        <v>2912</v>
      </c>
      <c r="Q2960" s="1"/>
      <c r="R2960" s="39"/>
      <c r="S2960" s="154" t="s">
        <v>158</v>
      </c>
      <c r="T2960" s="7" t="str">
        <f>Tabela813[[#This Row],[NR]]&amp;" - "&amp;Tabela813[[#This Row],[Especificação]]</f>
        <v>9.1.2.1.5.50.4.0.00 - (-) Dedução de Contribuição Patronal Oriunda de Sentenças Judiciais - Servidor Civil - Pensionistas</v>
      </c>
    </row>
    <row r="2961" spans="1:20" ht="30" x14ac:dyDescent="0.25">
      <c r="A2961" s="179"/>
      <c r="B2961" s="51" t="s">
        <v>1549</v>
      </c>
      <c r="C2961" s="22" t="s">
        <v>1537</v>
      </c>
      <c r="D2961" s="22" t="s">
        <v>1546</v>
      </c>
      <c r="E2961" s="22" t="s">
        <v>1537</v>
      </c>
      <c r="F2961" s="22" t="s">
        <v>1548</v>
      </c>
      <c r="G2961" s="22" t="s">
        <v>1570</v>
      </c>
      <c r="H2961" s="22" t="s">
        <v>1547</v>
      </c>
      <c r="I2961" s="22" t="s">
        <v>1537</v>
      </c>
      <c r="J2961" s="22" t="s">
        <v>1543</v>
      </c>
      <c r="K2961" s="20" t="str">
        <f>IF(Tabela813[[#This Row],[C]]&lt;&gt;"",IF(Tabela813[[#This Row],[RED]]&lt;&gt;"",(Tabela813[[#This Row],[RED]] &amp; "."),"") &amp; CONCATENATE(Tabela813[[#This Row],[C]],".",Tabela813[[#This Row],[O]],".",Tabela813[[#This Row],[E]],".",Tabela813[[#This Row],[D1]],".",Tabela813[[#This Row],[D2]],".",Tabela813[[#This Row],[D3]],".",Tabela813[[#This Row],[T]],".",Tabela813[[#This Row],[D4]]),"")</f>
        <v>9.1.2.1.5.50.4.1.00</v>
      </c>
      <c r="L2961" s="23" t="s">
        <v>4013</v>
      </c>
      <c r="M2961" s="20" t="str">
        <f t="shared" si="56"/>
        <v>A</v>
      </c>
      <c r="N2961" s="20">
        <f>IF(VALUE(Tabela813[[#This Row],[RED]]) &gt; 0,1,0) + IF(VALUE(J2961)&gt;0,8,IF(VALUE(I2961)&gt;0,7,IF(VALUE(H2961)&gt;0,6,IF(VALUE(G2961)&gt;0,5,IF(VALUE(F2961)&gt;0,4,IF(VALUE(E2961)&gt;0,3,IF(VALUE(D2961)&gt;0,2,1)))))))</f>
        <v>8</v>
      </c>
      <c r="O2961" s="22" t="s">
        <v>55</v>
      </c>
      <c r="P2961" s="1" t="s">
        <v>2912</v>
      </c>
      <c r="Q2961" s="1"/>
      <c r="R2961" s="39"/>
      <c r="S2961" s="154" t="s">
        <v>158</v>
      </c>
      <c r="T2961" s="7" t="str">
        <f>Tabela813[[#This Row],[NR]]&amp;" - "&amp;Tabela813[[#This Row],[Especificação]]</f>
        <v>9.1.2.1.5.50.4.1.00 - (-) Dedução de Contribuição Patronal Oriunda de Sentenças Judiciais - Servidor Civil - Pensionistas - Principal</v>
      </c>
    </row>
    <row r="2962" spans="1:20" ht="30" x14ac:dyDescent="0.25">
      <c r="A2962" s="179"/>
      <c r="B2962" s="51" t="s">
        <v>1549</v>
      </c>
      <c r="C2962" s="22" t="s">
        <v>1537</v>
      </c>
      <c r="D2962" s="22" t="s">
        <v>1546</v>
      </c>
      <c r="E2962" s="22" t="s">
        <v>1537</v>
      </c>
      <c r="F2962" s="22" t="s">
        <v>1548</v>
      </c>
      <c r="G2962" s="22" t="s">
        <v>1570</v>
      </c>
      <c r="H2962" s="22" t="s">
        <v>1547</v>
      </c>
      <c r="I2962" s="22" t="s">
        <v>1546</v>
      </c>
      <c r="J2962" s="22" t="s">
        <v>1543</v>
      </c>
      <c r="K2962" s="20" t="str">
        <f>IF(Tabela813[[#This Row],[C]]&lt;&gt;"",IF(Tabela813[[#This Row],[RED]]&lt;&gt;"",(Tabela813[[#This Row],[RED]] &amp; "."),"") &amp; CONCATENATE(Tabela813[[#This Row],[C]],".",Tabela813[[#This Row],[O]],".",Tabela813[[#This Row],[E]],".",Tabela813[[#This Row],[D1]],".",Tabela813[[#This Row],[D2]],".",Tabela813[[#This Row],[D3]],".",Tabela813[[#This Row],[T]],".",Tabela813[[#This Row],[D4]]),"")</f>
        <v>9.1.2.1.5.50.4.2.00</v>
      </c>
      <c r="L2962" s="23" t="s">
        <v>4014</v>
      </c>
      <c r="M2962" s="20" t="str">
        <f t="shared" ref="M2962:M3044" si="57">IF(N2962 &lt; N2963,"S","A")</f>
        <v>A</v>
      </c>
      <c r="N2962" s="20">
        <f>IF(VALUE(Tabela813[[#This Row],[RED]]) &gt; 0,1,0) + IF(VALUE(J2962)&gt;0,8,IF(VALUE(I2962)&gt;0,7,IF(VALUE(H2962)&gt;0,6,IF(VALUE(G2962)&gt;0,5,IF(VALUE(F2962)&gt;0,4,IF(VALUE(E2962)&gt;0,3,IF(VALUE(D2962)&gt;0,2,1)))))))</f>
        <v>8</v>
      </c>
      <c r="O2962" s="22" t="s">
        <v>55</v>
      </c>
      <c r="P2962" s="1" t="s">
        <v>2912</v>
      </c>
      <c r="Q2962" s="1"/>
      <c r="R2962" s="39"/>
      <c r="S2962" s="154" t="s">
        <v>158</v>
      </c>
      <c r="T2962" s="7" t="str">
        <f>Tabela813[[#This Row],[NR]]&amp;" - "&amp;Tabela813[[#This Row],[Especificação]]</f>
        <v>9.1.2.1.5.50.4.2.00 - (-) Dedução de Contribuição Patronal Oriunda de Sentenças Judiciais - Servidor Civil - Pensionistas - Multas e Juros de Mora</v>
      </c>
    </row>
    <row r="2963" spans="1:20" ht="30" x14ac:dyDescent="0.25">
      <c r="A2963" s="179"/>
      <c r="B2963" s="51" t="s">
        <v>1549</v>
      </c>
      <c r="C2963" s="22" t="s">
        <v>1537</v>
      </c>
      <c r="D2963" s="22" t="s">
        <v>1546</v>
      </c>
      <c r="E2963" s="22" t="s">
        <v>1537</v>
      </c>
      <c r="F2963" s="22" t="s">
        <v>1548</v>
      </c>
      <c r="G2963" s="22" t="s">
        <v>1570</v>
      </c>
      <c r="H2963" s="22" t="s">
        <v>1547</v>
      </c>
      <c r="I2963" s="22" t="s">
        <v>1538</v>
      </c>
      <c r="J2963" s="22" t="s">
        <v>1543</v>
      </c>
      <c r="K2963" s="20" t="str">
        <f>IF(Tabela813[[#This Row],[C]]&lt;&gt;"",IF(Tabela813[[#This Row],[RED]]&lt;&gt;"",(Tabela813[[#This Row],[RED]] &amp; "."),"") &amp; CONCATENATE(Tabela813[[#This Row],[C]],".",Tabela813[[#This Row],[O]],".",Tabela813[[#This Row],[E]],".",Tabela813[[#This Row],[D1]],".",Tabela813[[#This Row],[D2]],".",Tabela813[[#This Row],[D3]],".",Tabela813[[#This Row],[T]],".",Tabela813[[#This Row],[D4]]),"")</f>
        <v>9.1.2.1.5.50.4.3.00</v>
      </c>
      <c r="L2963" s="23" t="s">
        <v>4015</v>
      </c>
      <c r="M2963" s="20" t="str">
        <f t="shared" si="57"/>
        <v>A</v>
      </c>
      <c r="N2963" s="20">
        <f>IF(VALUE(Tabela813[[#This Row],[RED]]) &gt; 0,1,0) + IF(VALUE(J2963)&gt;0,8,IF(VALUE(I2963)&gt;0,7,IF(VALUE(H2963)&gt;0,6,IF(VALUE(G2963)&gt;0,5,IF(VALUE(F2963)&gt;0,4,IF(VALUE(E2963)&gt;0,3,IF(VALUE(D2963)&gt;0,2,1)))))))</f>
        <v>8</v>
      </c>
      <c r="O2963" s="22" t="s">
        <v>55</v>
      </c>
      <c r="P2963" s="1" t="s">
        <v>2912</v>
      </c>
      <c r="Q2963" s="1"/>
      <c r="R2963" s="39"/>
      <c r="S2963" s="154" t="s">
        <v>158</v>
      </c>
      <c r="T2963" s="7" t="str">
        <f>Tabela813[[#This Row],[NR]]&amp;" - "&amp;Tabela813[[#This Row],[Especificação]]</f>
        <v>9.1.2.1.5.50.4.3.00 - (-) Dedução de Contribuição Patronal Oriunda de Sentenças Judiciais - Servidor Civil - Pensionistas - Dívida Ativa</v>
      </c>
    </row>
    <row r="2964" spans="1:20" ht="45" x14ac:dyDescent="0.25">
      <c r="A2964" s="179"/>
      <c r="B2964" s="51" t="s">
        <v>1549</v>
      </c>
      <c r="C2964" s="22" t="s">
        <v>1537</v>
      </c>
      <c r="D2964" s="22" t="s">
        <v>1546</v>
      </c>
      <c r="E2964" s="22" t="s">
        <v>1537</v>
      </c>
      <c r="F2964" s="22" t="s">
        <v>1548</v>
      </c>
      <c r="G2964" s="22" t="s">
        <v>1570</v>
      </c>
      <c r="H2964" s="22" t="s">
        <v>1547</v>
      </c>
      <c r="I2964" s="22" t="s">
        <v>1547</v>
      </c>
      <c r="J2964" s="22" t="s">
        <v>1543</v>
      </c>
      <c r="K2964" s="20" t="str">
        <f>IF(Tabela813[[#This Row],[C]]&lt;&gt;"",IF(Tabela813[[#This Row],[RED]]&lt;&gt;"",(Tabela813[[#This Row],[RED]] &amp; "."),"") &amp; CONCATENATE(Tabela813[[#This Row],[C]],".",Tabela813[[#This Row],[O]],".",Tabela813[[#This Row],[E]],".",Tabela813[[#This Row],[D1]],".",Tabela813[[#This Row],[D2]],".",Tabela813[[#This Row],[D3]],".",Tabela813[[#This Row],[T]],".",Tabela813[[#This Row],[D4]]),"")</f>
        <v>9.1.2.1.5.50.4.4.00</v>
      </c>
      <c r="L2964" s="23" t="s">
        <v>4016</v>
      </c>
      <c r="M2964" s="20" t="str">
        <f t="shared" si="57"/>
        <v>A</v>
      </c>
      <c r="N2964" s="20">
        <f>IF(VALUE(Tabela813[[#This Row],[RED]]) &gt; 0,1,0) + IF(VALUE(J2964)&gt;0,8,IF(VALUE(I2964)&gt;0,7,IF(VALUE(H2964)&gt;0,6,IF(VALUE(G2964)&gt;0,5,IF(VALUE(F2964)&gt;0,4,IF(VALUE(E2964)&gt;0,3,IF(VALUE(D2964)&gt;0,2,1)))))))</f>
        <v>8</v>
      </c>
      <c r="O2964" s="22" t="s">
        <v>55</v>
      </c>
      <c r="P2964" s="1" t="s">
        <v>2912</v>
      </c>
      <c r="Q2964" s="1"/>
      <c r="R2964" s="39"/>
      <c r="S2964" s="154" t="s">
        <v>158</v>
      </c>
      <c r="T2964" s="7" t="str">
        <f>Tabela813[[#This Row],[NR]]&amp;" - "&amp;Tabela813[[#This Row],[Especificação]]</f>
        <v>9.1.2.1.5.50.4.4.00 - (-) Dedução de Contribuição Patronal Oriunda de Sentenças Judiciais - Servidor Civil - Pensionistas - Dívida Ativa - Multas e Juros de Mora da Dívida Ativa</v>
      </c>
    </row>
    <row r="2965" spans="1:20" ht="30" x14ac:dyDescent="0.25">
      <c r="A2965" s="179"/>
      <c r="B2965" s="51" t="s">
        <v>1549</v>
      </c>
      <c r="C2965" s="22" t="s">
        <v>1537</v>
      </c>
      <c r="D2965" s="22" t="s">
        <v>1546</v>
      </c>
      <c r="E2965" s="22" t="s">
        <v>1537</v>
      </c>
      <c r="F2965" s="22" t="s">
        <v>1548</v>
      </c>
      <c r="G2965" s="22" t="s">
        <v>1570</v>
      </c>
      <c r="H2965" s="22" t="s">
        <v>1547</v>
      </c>
      <c r="I2965" s="22" t="s">
        <v>1548</v>
      </c>
      <c r="J2965" s="22" t="s">
        <v>1543</v>
      </c>
      <c r="K2965" s="20" t="str">
        <f>IF(Tabela813[[#This Row],[C]]&lt;&gt;"",IF(Tabela813[[#This Row],[RED]]&lt;&gt;"",(Tabela813[[#This Row],[RED]] &amp; "."),"") &amp; CONCATENATE(Tabela813[[#This Row],[C]],".",Tabela813[[#This Row],[O]],".",Tabela813[[#This Row],[E]],".",Tabela813[[#This Row],[D1]],".",Tabela813[[#This Row],[D2]],".",Tabela813[[#This Row],[D3]],".",Tabela813[[#This Row],[T]],".",Tabela813[[#This Row],[D4]]),"")</f>
        <v>9.1.2.1.5.50.4.5.00</v>
      </c>
      <c r="L2965" s="23" t="s">
        <v>4017</v>
      </c>
      <c r="M2965" s="20" t="str">
        <f t="shared" si="57"/>
        <v>A</v>
      </c>
      <c r="N2965" s="20">
        <f>IF(VALUE(Tabela813[[#This Row],[RED]]) &gt; 0,1,0) + IF(VALUE(J2965)&gt;0,8,IF(VALUE(I2965)&gt;0,7,IF(VALUE(H2965)&gt;0,6,IF(VALUE(G2965)&gt;0,5,IF(VALUE(F2965)&gt;0,4,IF(VALUE(E2965)&gt;0,3,IF(VALUE(D2965)&gt;0,2,1)))))))</f>
        <v>8</v>
      </c>
      <c r="O2965" s="22" t="s">
        <v>55</v>
      </c>
      <c r="P2965" s="1" t="s">
        <v>2912</v>
      </c>
      <c r="Q2965" s="1"/>
      <c r="R2965" s="39"/>
      <c r="S2965" s="154" t="s">
        <v>158</v>
      </c>
      <c r="T2965" s="7" t="str">
        <f>Tabela813[[#This Row],[NR]]&amp;" - "&amp;Tabela813[[#This Row],[Especificação]]</f>
        <v>9.1.2.1.5.50.4.5.00 - (-) Dedução de Contribuição Patronal Oriunda de Sentenças Judiciais - Servidor Civil - Pensionistas - Multas</v>
      </c>
    </row>
    <row r="2966" spans="1:20" ht="30" x14ac:dyDescent="0.25">
      <c r="A2966" s="179"/>
      <c r="B2966" s="51" t="s">
        <v>1549</v>
      </c>
      <c r="C2966" s="22" t="s">
        <v>1537</v>
      </c>
      <c r="D2966" s="22" t="s">
        <v>1546</v>
      </c>
      <c r="E2966" s="22" t="s">
        <v>1537</v>
      </c>
      <c r="F2966" s="22" t="s">
        <v>1548</v>
      </c>
      <c r="G2966" s="22" t="s">
        <v>1570</v>
      </c>
      <c r="H2966" s="22" t="s">
        <v>1547</v>
      </c>
      <c r="I2966" s="22" t="s">
        <v>1542</v>
      </c>
      <c r="J2966" s="22" t="s">
        <v>1543</v>
      </c>
      <c r="K2966" s="20" t="str">
        <f>IF(Tabela813[[#This Row],[C]]&lt;&gt;"",IF(Tabela813[[#This Row],[RED]]&lt;&gt;"",(Tabela813[[#This Row],[RED]] &amp; "."),"") &amp; CONCATENATE(Tabela813[[#This Row],[C]],".",Tabela813[[#This Row],[O]],".",Tabela813[[#This Row],[E]],".",Tabela813[[#This Row],[D1]],".",Tabela813[[#This Row],[D2]],".",Tabela813[[#This Row],[D3]],".",Tabela813[[#This Row],[T]],".",Tabela813[[#This Row],[D4]]),"")</f>
        <v>9.1.2.1.5.50.4.6.00</v>
      </c>
      <c r="L2966" s="23" t="s">
        <v>4018</v>
      </c>
      <c r="M2966" s="20" t="str">
        <f t="shared" si="57"/>
        <v>A</v>
      </c>
      <c r="N2966" s="20">
        <f>IF(VALUE(Tabela813[[#This Row],[RED]]) &gt; 0,1,0) + IF(VALUE(J2966)&gt;0,8,IF(VALUE(I2966)&gt;0,7,IF(VALUE(H2966)&gt;0,6,IF(VALUE(G2966)&gt;0,5,IF(VALUE(F2966)&gt;0,4,IF(VALUE(E2966)&gt;0,3,IF(VALUE(D2966)&gt;0,2,1)))))))</f>
        <v>8</v>
      </c>
      <c r="O2966" s="22" t="s">
        <v>55</v>
      </c>
      <c r="P2966" s="1" t="s">
        <v>2912</v>
      </c>
      <c r="Q2966" s="1"/>
      <c r="R2966" s="39"/>
      <c r="S2966" s="154" t="s">
        <v>158</v>
      </c>
      <c r="T2966" s="7" t="str">
        <f>Tabela813[[#This Row],[NR]]&amp;" - "&amp;Tabela813[[#This Row],[Especificação]]</f>
        <v>9.1.2.1.5.50.4.6.00 - (-) Dedução de Contribuição Patronal Oriunda de Sentenças Judiciais - Servidor Civil - Pensionistas - Juros de Mora</v>
      </c>
    </row>
    <row r="2967" spans="1:20" ht="30" x14ac:dyDescent="0.25">
      <c r="A2967" s="179"/>
      <c r="B2967" s="51" t="s">
        <v>1549</v>
      </c>
      <c r="C2967" s="22" t="s">
        <v>1537</v>
      </c>
      <c r="D2967" s="22" t="s">
        <v>1546</v>
      </c>
      <c r="E2967" s="22" t="s">
        <v>1537</v>
      </c>
      <c r="F2967" s="22" t="s">
        <v>1548</v>
      </c>
      <c r="G2967" s="22" t="s">
        <v>1570</v>
      </c>
      <c r="H2967" s="22" t="s">
        <v>1547</v>
      </c>
      <c r="I2967" s="22" t="s">
        <v>1544</v>
      </c>
      <c r="J2967" s="22" t="s">
        <v>1543</v>
      </c>
      <c r="K2967" s="20" t="str">
        <f>IF(Tabela813[[#This Row],[C]]&lt;&gt;"",IF(Tabela813[[#This Row],[RED]]&lt;&gt;"",(Tabela813[[#This Row],[RED]] &amp; "."),"") &amp; CONCATENATE(Tabela813[[#This Row],[C]],".",Tabela813[[#This Row],[O]],".",Tabela813[[#This Row],[E]],".",Tabela813[[#This Row],[D1]],".",Tabela813[[#This Row],[D2]],".",Tabela813[[#This Row],[D3]],".",Tabela813[[#This Row],[T]],".",Tabela813[[#This Row],[D4]]),"")</f>
        <v>9.1.2.1.5.50.4.7.00</v>
      </c>
      <c r="L2967" s="23" t="s">
        <v>4019</v>
      </c>
      <c r="M2967" s="20" t="str">
        <f t="shared" si="57"/>
        <v>A</v>
      </c>
      <c r="N2967" s="20">
        <f>IF(VALUE(Tabela813[[#This Row],[RED]]) &gt; 0,1,0) + IF(VALUE(J2967)&gt;0,8,IF(VALUE(I2967)&gt;0,7,IF(VALUE(H2967)&gt;0,6,IF(VALUE(G2967)&gt;0,5,IF(VALUE(F2967)&gt;0,4,IF(VALUE(E2967)&gt;0,3,IF(VALUE(D2967)&gt;0,2,1)))))))</f>
        <v>8</v>
      </c>
      <c r="O2967" s="22" t="s">
        <v>55</v>
      </c>
      <c r="P2967" s="1" t="s">
        <v>2912</v>
      </c>
      <c r="Q2967" s="1"/>
      <c r="R2967" s="39"/>
      <c r="S2967" s="154" t="s">
        <v>158</v>
      </c>
      <c r="T2967" s="7" t="str">
        <f>Tabela813[[#This Row],[NR]]&amp;" - "&amp;Tabela813[[#This Row],[Especificação]]</f>
        <v>9.1.2.1.5.50.4.7.00 - (-) Dedução de Contribuição Patronal Oriunda de Sentenças Judiciais - Servidor Civil - Pensionistas - Dívida Ativa - Multas da Dívida Ativa</v>
      </c>
    </row>
    <row r="2968" spans="1:20" ht="30" x14ac:dyDescent="0.25">
      <c r="A2968" s="179"/>
      <c r="B2968" s="51" t="s">
        <v>1549</v>
      </c>
      <c r="C2968" s="22" t="s">
        <v>1537</v>
      </c>
      <c r="D2968" s="22" t="s">
        <v>1546</v>
      </c>
      <c r="E2968" s="22" t="s">
        <v>1537</v>
      </c>
      <c r="F2968" s="22" t="s">
        <v>1548</v>
      </c>
      <c r="G2968" s="22" t="s">
        <v>1570</v>
      </c>
      <c r="H2968" s="22" t="s">
        <v>1547</v>
      </c>
      <c r="I2968" s="22" t="s">
        <v>1545</v>
      </c>
      <c r="J2968" s="22" t="s">
        <v>1543</v>
      </c>
      <c r="K2968" s="20" t="str">
        <f>IF(Tabela813[[#This Row],[C]]&lt;&gt;"",IF(Tabela813[[#This Row],[RED]]&lt;&gt;"",(Tabela813[[#This Row],[RED]] &amp; "."),"") &amp; CONCATENATE(Tabela813[[#This Row],[C]],".",Tabela813[[#This Row],[O]],".",Tabela813[[#This Row],[E]],".",Tabela813[[#This Row],[D1]],".",Tabela813[[#This Row],[D2]],".",Tabela813[[#This Row],[D3]],".",Tabela813[[#This Row],[T]],".",Tabela813[[#This Row],[D4]]),"")</f>
        <v>9.1.2.1.5.50.4.8.00</v>
      </c>
      <c r="L2968" s="23" t="s">
        <v>4020</v>
      </c>
      <c r="M2968" s="20" t="str">
        <f t="shared" si="57"/>
        <v>A</v>
      </c>
      <c r="N2968" s="20">
        <f>IF(VALUE(Tabela813[[#This Row],[RED]]) &gt; 0,1,0) + IF(VALUE(J2968)&gt;0,8,IF(VALUE(I2968)&gt;0,7,IF(VALUE(H2968)&gt;0,6,IF(VALUE(G2968)&gt;0,5,IF(VALUE(F2968)&gt;0,4,IF(VALUE(E2968)&gt;0,3,IF(VALUE(D2968)&gt;0,2,1)))))))</f>
        <v>8</v>
      </c>
      <c r="O2968" s="22" t="s">
        <v>55</v>
      </c>
      <c r="P2968" s="1" t="s">
        <v>2912</v>
      </c>
      <c r="Q2968" s="1"/>
      <c r="R2968" s="39"/>
      <c r="S2968" s="154" t="s">
        <v>158</v>
      </c>
      <c r="T2968" s="7" t="str">
        <f>Tabela813[[#This Row],[NR]]&amp;" - "&amp;Tabela813[[#This Row],[Especificação]]</f>
        <v>9.1.2.1.5.50.4.8.00 - (-) Dedução de Contribuição Patronal Oriunda de Sentenças Judiciais - Servidor Civil - Pensionistas - Juros de Mora da Dívida Ativa</v>
      </c>
    </row>
    <row r="2969" spans="1:20" ht="45" x14ac:dyDescent="0.25">
      <c r="A2969" s="179"/>
      <c r="B2969" s="51" t="s">
        <v>1549</v>
      </c>
      <c r="C2969" s="22" t="s">
        <v>1537</v>
      </c>
      <c r="D2969" s="22" t="s">
        <v>1546</v>
      </c>
      <c r="E2969" s="22" t="s">
        <v>1537</v>
      </c>
      <c r="F2969" s="22" t="s">
        <v>1548</v>
      </c>
      <c r="G2969" s="22" t="s">
        <v>1575</v>
      </c>
      <c r="H2969" s="22" t="s">
        <v>1540</v>
      </c>
      <c r="I2969" s="22" t="s">
        <v>1540</v>
      </c>
      <c r="J2969" s="22" t="s">
        <v>1543</v>
      </c>
      <c r="K2969" s="20" t="str">
        <f>IF(Tabela813[[#This Row],[C]]&lt;&gt;"",IF(Tabela813[[#This Row],[RED]]&lt;&gt;"",(Tabela813[[#This Row],[RED]] &amp; "."),"") &amp; CONCATENATE(Tabela813[[#This Row],[C]],".",Tabela813[[#This Row],[O]],".",Tabela813[[#This Row],[E]],".",Tabela813[[#This Row],[D1]],".",Tabela813[[#This Row],[D2]],".",Tabela813[[#This Row],[D3]],".",Tabela813[[#This Row],[T]],".",Tabela813[[#This Row],[D4]]),"")</f>
        <v>9.1.2.1.5.51.0.0.00</v>
      </c>
      <c r="L2969" s="23" t="s">
        <v>1891</v>
      </c>
      <c r="M2969" s="20" t="str">
        <f t="shared" si="57"/>
        <v>S</v>
      </c>
      <c r="N2969" s="20">
        <f>IF(VALUE(Tabela813[[#This Row],[RED]]) &gt; 0,1,0) + IF(VALUE(J2969)&gt;0,8,IF(VALUE(I2969)&gt;0,7,IF(VALUE(H2969)&gt;0,6,IF(VALUE(G2969)&gt;0,5,IF(VALUE(F2969)&gt;0,4,IF(VALUE(E2969)&gt;0,3,IF(VALUE(D2969)&gt;0,2,1)))))))</f>
        <v>6</v>
      </c>
      <c r="O2969" s="22" t="s">
        <v>55</v>
      </c>
      <c r="P2969" s="1" t="s">
        <v>4290</v>
      </c>
      <c r="Q2969" s="1"/>
      <c r="R2969" s="39"/>
      <c r="S2969" s="154" t="s">
        <v>158</v>
      </c>
      <c r="T2969" s="7" t="str">
        <f>Tabela813[[#This Row],[NR]]&amp;" - "&amp;Tabela813[[#This Row],[Especificação]]</f>
        <v>9.1.2.1.5.51.0.0.00 - (-) Dedução de Contribuição Patronal - Parcelamentos</v>
      </c>
    </row>
    <row r="2970" spans="1:20" ht="30" x14ac:dyDescent="0.25">
      <c r="A2970" s="179"/>
      <c r="B2970" s="51" t="s">
        <v>1549</v>
      </c>
      <c r="C2970" s="22" t="s">
        <v>1537</v>
      </c>
      <c r="D2970" s="22" t="s">
        <v>1546</v>
      </c>
      <c r="E2970" s="22" t="s">
        <v>1537</v>
      </c>
      <c r="F2970" s="22" t="s">
        <v>1548</v>
      </c>
      <c r="G2970" s="22" t="s">
        <v>1575</v>
      </c>
      <c r="H2970" s="22" t="s">
        <v>1537</v>
      </c>
      <c r="I2970" s="22" t="s">
        <v>1540</v>
      </c>
      <c r="J2970" s="22" t="s">
        <v>1543</v>
      </c>
      <c r="K2970" s="20" t="str">
        <f>IF(Tabela813[[#This Row],[C]]&lt;&gt;"",IF(Tabela813[[#This Row],[RED]]&lt;&gt;"",(Tabela813[[#This Row],[RED]] &amp; "."),"") &amp; CONCATENATE(Tabela813[[#This Row],[C]],".",Tabela813[[#This Row],[O]],".",Tabela813[[#This Row],[E]],".",Tabela813[[#This Row],[D1]],".",Tabela813[[#This Row],[D2]],".",Tabela813[[#This Row],[D3]],".",Tabela813[[#This Row],[T]],".",Tabela813[[#This Row],[D4]]),"")</f>
        <v>9.1.2.1.5.51.1.0.00</v>
      </c>
      <c r="L2970" s="23" t="s">
        <v>1892</v>
      </c>
      <c r="M2970" s="20" t="str">
        <f t="shared" si="57"/>
        <v>S</v>
      </c>
      <c r="N2970" s="20">
        <f>IF(VALUE(Tabela813[[#This Row],[RED]]) &gt; 0,1,0) + IF(VALUE(J2970)&gt;0,8,IF(VALUE(I2970)&gt;0,7,IF(VALUE(H2970)&gt;0,6,IF(VALUE(G2970)&gt;0,5,IF(VALUE(F2970)&gt;0,4,IF(VALUE(E2970)&gt;0,3,IF(VALUE(D2970)&gt;0,2,1)))))))</f>
        <v>7</v>
      </c>
      <c r="O2970" s="22" t="s">
        <v>55</v>
      </c>
      <c r="P2970" s="1" t="s">
        <v>2913</v>
      </c>
      <c r="Q2970" s="1"/>
      <c r="R2970" s="39"/>
      <c r="S2970" s="154" t="s">
        <v>158</v>
      </c>
      <c r="T2970" s="7" t="str">
        <f>Tabela813[[#This Row],[NR]]&amp;" - "&amp;Tabela813[[#This Row],[Especificação]]</f>
        <v>9.1.2.1.5.51.1.0.00 - (-) Dedução de Contribuição Patronal - Servidor Civil Ativo - Parcelamentos</v>
      </c>
    </row>
    <row r="2971" spans="1:20" ht="30" x14ac:dyDescent="0.25">
      <c r="A2971" s="179"/>
      <c r="B2971" s="51" t="s">
        <v>1549</v>
      </c>
      <c r="C2971" s="22" t="s">
        <v>1537</v>
      </c>
      <c r="D2971" s="22" t="s">
        <v>1546</v>
      </c>
      <c r="E2971" s="22" t="s">
        <v>1537</v>
      </c>
      <c r="F2971" s="22" t="s">
        <v>1548</v>
      </c>
      <c r="G2971" s="22" t="s">
        <v>1575</v>
      </c>
      <c r="H2971" s="22" t="s">
        <v>1537</v>
      </c>
      <c r="I2971" s="22" t="s">
        <v>1537</v>
      </c>
      <c r="J2971" s="22" t="s">
        <v>1543</v>
      </c>
      <c r="K2971" s="20" t="str">
        <f>IF(Tabela813[[#This Row],[C]]&lt;&gt;"",IF(Tabela813[[#This Row],[RED]]&lt;&gt;"",(Tabela813[[#This Row],[RED]] &amp; "."),"") &amp; CONCATENATE(Tabela813[[#This Row],[C]],".",Tabela813[[#This Row],[O]],".",Tabela813[[#This Row],[E]],".",Tabela813[[#This Row],[D1]],".",Tabela813[[#This Row],[D2]],".",Tabela813[[#This Row],[D3]],".",Tabela813[[#This Row],[T]],".",Tabela813[[#This Row],[D4]]),"")</f>
        <v>9.1.2.1.5.51.1.1.00</v>
      </c>
      <c r="L2971" s="23" t="s">
        <v>1893</v>
      </c>
      <c r="M2971" s="20" t="str">
        <f t="shared" si="57"/>
        <v>A</v>
      </c>
      <c r="N2971" s="20">
        <f>IF(VALUE(Tabela813[[#This Row],[RED]]) &gt; 0,1,0) + IF(VALUE(J2971)&gt;0,8,IF(VALUE(I2971)&gt;0,7,IF(VALUE(H2971)&gt;0,6,IF(VALUE(G2971)&gt;0,5,IF(VALUE(F2971)&gt;0,4,IF(VALUE(E2971)&gt;0,3,IF(VALUE(D2971)&gt;0,2,1)))))))</f>
        <v>8</v>
      </c>
      <c r="O2971" s="22" t="s">
        <v>55</v>
      </c>
      <c r="P2971" s="1" t="s">
        <v>2913</v>
      </c>
      <c r="Q2971" s="1"/>
      <c r="R2971" s="39"/>
      <c r="S2971" s="154" t="s">
        <v>158</v>
      </c>
      <c r="T2971" s="7" t="str">
        <f>Tabela813[[#This Row],[NR]]&amp;" - "&amp;Tabela813[[#This Row],[Especificação]]</f>
        <v>9.1.2.1.5.51.1.1.00 - (-) Dedução de Contribuição Patronal - Servidor Civil Ativo - Parcelamentos - Principal</v>
      </c>
    </row>
    <row r="2972" spans="1:20" ht="30" x14ac:dyDescent="0.25">
      <c r="A2972" s="179"/>
      <c r="B2972" s="51" t="s">
        <v>1549</v>
      </c>
      <c r="C2972" s="22" t="s">
        <v>1537</v>
      </c>
      <c r="D2972" s="22" t="s">
        <v>1546</v>
      </c>
      <c r="E2972" s="22" t="s">
        <v>1537</v>
      </c>
      <c r="F2972" s="22" t="s">
        <v>1548</v>
      </c>
      <c r="G2972" s="22" t="s">
        <v>1575</v>
      </c>
      <c r="H2972" s="22" t="s">
        <v>1537</v>
      </c>
      <c r="I2972" s="22" t="s">
        <v>1546</v>
      </c>
      <c r="J2972" s="22" t="s">
        <v>1543</v>
      </c>
      <c r="K2972" s="20" t="str">
        <f>IF(Tabela813[[#This Row],[C]]&lt;&gt;"",IF(Tabela813[[#This Row],[RED]]&lt;&gt;"",(Tabela813[[#This Row],[RED]] &amp; "."),"") &amp; CONCATENATE(Tabela813[[#This Row],[C]],".",Tabela813[[#This Row],[O]],".",Tabela813[[#This Row],[E]],".",Tabela813[[#This Row],[D1]],".",Tabela813[[#This Row],[D2]],".",Tabela813[[#This Row],[D3]],".",Tabela813[[#This Row],[T]],".",Tabela813[[#This Row],[D4]]),"")</f>
        <v>9.1.2.1.5.51.1.2.00</v>
      </c>
      <c r="L2972" s="23" t="s">
        <v>1894</v>
      </c>
      <c r="M2972" s="20" t="str">
        <f t="shared" si="57"/>
        <v>A</v>
      </c>
      <c r="N2972" s="20">
        <f>IF(VALUE(Tabela813[[#This Row],[RED]]) &gt; 0,1,0) + IF(VALUE(J2972)&gt;0,8,IF(VALUE(I2972)&gt;0,7,IF(VALUE(H2972)&gt;0,6,IF(VALUE(G2972)&gt;0,5,IF(VALUE(F2972)&gt;0,4,IF(VALUE(E2972)&gt;0,3,IF(VALUE(D2972)&gt;0,2,1)))))))</f>
        <v>8</v>
      </c>
      <c r="O2972" s="22" t="s">
        <v>55</v>
      </c>
      <c r="P2972" s="1" t="s">
        <v>2913</v>
      </c>
      <c r="Q2972" s="1"/>
      <c r="R2972" s="39"/>
      <c r="S2972" s="154" t="s">
        <v>158</v>
      </c>
      <c r="T2972" s="7" t="str">
        <f>Tabela813[[#This Row],[NR]]&amp;" - "&amp;Tabela813[[#This Row],[Especificação]]</f>
        <v>9.1.2.1.5.51.1.2.00 - (-) Dedução de Contribuição Patronal - Servidor Civil Ativo - Parcelamentos - Multas e Juros de Mora</v>
      </c>
    </row>
    <row r="2973" spans="1:20" ht="30" x14ac:dyDescent="0.25">
      <c r="A2973" s="179"/>
      <c r="B2973" s="51" t="s">
        <v>1549</v>
      </c>
      <c r="C2973" s="22" t="s">
        <v>1537</v>
      </c>
      <c r="D2973" s="22" t="s">
        <v>1546</v>
      </c>
      <c r="E2973" s="22" t="s">
        <v>1537</v>
      </c>
      <c r="F2973" s="22" t="s">
        <v>1548</v>
      </c>
      <c r="G2973" s="22" t="s">
        <v>1575</v>
      </c>
      <c r="H2973" s="22" t="s">
        <v>1537</v>
      </c>
      <c r="I2973" s="22" t="s">
        <v>1538</v>
      </c>
      <c r="J2973" s="22" t="s">
        <v>1543</v>
      </c>
      <c r="K2973" s="20" t="str">
        <f>IF(Tabela813[[#This Row],[C]]&lt;&gt;"",IF(Tabela813[[#This Row],[RED]]&lt;&gt;"",(Tabela813[[#This Row],[RED]] &amp; "."),"") &amp; CONCATENATE(Tabela813[[#This Row],[C]],".",Tabela813[[#This Row],[O]],".",Tabela813[[#This Row],[E]],".",Tabela813[[#This Row],[D1]],".",Tabela813[[#This Row],[D2]],".",Tabela813[[#This Row],[D3]],".",Tabela813[[#This Row],[T]],".",Tabela813[[#This Row],[D4]]),"")</f>
        <v>9.1.2.1.5.51.1.3.00</v>
      </c>
      <c r="L2973" s="23" t="s">
        <v>1895</v>
      </c>
      <c r="M2973" s="20" t="str">
        <f t="shared" si="57"/>
        <v>A</v>
      </c>
      <c r="N2973" s="20">
        <f>IF(VALUE(Tabela813[[#This Row],[RED]]) &gt; 0,1,0) + IF(VALUE(J2973)&gt;0,8,IF(VALUE(I2973)&gt;0,7,IF(VALUE(H2973)&gt;0,6,IF(VALUE(G2973)&gt;0,5,IF(VALUE(F2973)&gt;0,4,IF(VALUE(E2973)&gt;0,3,IF(VALUE(D2973)&gt;0,2,1)))))))</f>
        <v>8</v>
      </c>
      <c r="O2973" s="22" t="s">
        <v>55</v>
      </c>
      <c r="P2973" s="1" t="s">
        <v>2913</v>
      </c>
      <c r="Q2973" s="1"/>
      <c r="R2973" s="39"/>
      <c r="S2973" s="154" t="s">
        <v>158</v>
      </c>
      <c r="T2973" s="7" t="str">
        <f>Tabela813[[#This Row],[NR]]&amp;" - "&amp;Tabela813[[#This Row],[Especificação]]</f>
        <v>9.1.2.1.5.51.1.3.00 - (-) Dedução de Contribuição Patronal - Servidor Civil Ativo - Parcelamentos - Dívida Ativa</v>
      </c>
    </row>
    <row r="2974" spans="1:20" ht="30" x14ac:dyDescent="0.25">
      <c r="A2974" s="179"/>
      <c r="B2974" s="51" t="s">
        <v>1549</v>
      </c>
      <c r="C2974" s="22" t="s">
        <v>1537</v>
      </c>
      <c r="D2974" s="22" t="s">
        <v>1546</v>
      </c>
      <c r="E2974" s="22" t="s">
        <v>1537</v>
      </c>
      <c r="F2974" s="22" t="s">
        <v>1548</v>
      </c>
      <c r="G2974" s="22" t="s">
        <v>1575</v>
      </c>
      <c r="H2974" s="22" t="s">
        <v>1537</v>
      </c>
      <c r="I2974" s="22" t="s">
        <v>1547</v>
      </c>
      <c r="J2974" s="22" t="s">
        <v>1543</v>
      </c>
      <c r="K2974" s="20" t="str">
        <f>IF(Tabela813[[#This Row],[C]]&lt;&gt;"",IF(Tabela813[[#This Row],[RED]]&lt;&gt;"",(Tabela813[[#This Row],[RED]] &amp; "."),"") &amp; CONCATENATE(Tabela813[[#This Row],[C]],".",Tabela813[[#This Row],[O]],".",Tabela813[[#This Row],[E]],".",Tabela813[[#This Row],[D1]],".",Tabela813[[#This Row],[D2]],".",Tabela813[[#This Row],[D3]],".",Tabela813[[#This Row],[T]],".",Tabela813[[#This Row],[D4]]),"")</f>
        <v>9.1.2.1.5.51.1.4.00</v>
      </c>
      <c r="L2974" s="23" t="s">
        <v>1896</v>
      </c>
      <c r="M2974" s="20" t="str">
        <f t="shared" si="57"/>
        <v>A</v>
      </c>
      <c r="N2974" s="20">
        <f>IF(VALUE(Tabela813[[#This Row],[RED]]) &gt; 0,1,0) + IF(VALUE(J2974)&gt;0,8,IF(VALUE(I2974)&gt;0,7,IF(VALUE(H2974)&gt;0,6,IF(VALUE(G2974)&gt;0,5,IF(VALUE(F2974)&gt;0,4,IF(VALUE(E2974)&gt;0,3,IF(VALUE(D2974)&gt;0,2,1)))))))</f>
        <v>8</v>
      </c>
      <c r="O2974" s="22" t="s">
        <v>55</v>
      </c>
      <c r="P2974" s="1" t="s">
        <v>2913</v>
      </c>
      <c r="Q2974" s="1"/>
      <c r="R2974" s="39"/>
      <c r="S2974" s="154" t="s">
        <v>158</v>
      </c>
      <c r="T2974" s="7" t="str">
        <f>Tabela813[[#This Row],[NR]]&amp;" - "&amp;Tabela813[[#This Row],[Especificação]]</f>
        <v>9.1.2.1.5.51.1.4.00 - (-) Dedução de Contribuição Patronal - Servidor Civil Ativo - Parcelamentos - Dívida Ativa - Multas e Juros de Mora da Dívida Ativa</v>
      </c>
    </row>
    <row r="2975" spans="1:20" ht="30" x14ac:dyDescent="0.25">
      <c r="A2975" s="179"/>
      <c r="B2975" s="51" t="s">
        <v>1549</v>
      </c>
      <c r="C2975" s="22" t="s">
        <v>1537</v>
      </c>
      <c r="D2975" s="22" t="s">
        <v>1546</v>
      </c>
      <c r="E2975" s="22" t="s">
        <v>1537</v>
      </c>
      <c r="F2975" s="22" t="s">
        <v>1548</v>
      </c>
      <c r="G2975" s="22" t="s">
        <v>1575</v>
      </c>
      <c r="H2975" s="22" t="s">
        <v>1537</v>
      </c>
      <c r="I2975" s="22" t="s">
        <v>1548</v>
      </c>
      <c r="J2975" s="22" t="s">
        <v>1543</v>
      </c>
      <c r="K2975" s="20" t="str">
        <f>IF(Tabela813[[#This Row],[C]]&lt;&gt;"",IF(Tabela813[[#This Row],[RED]]&lt;&gt;"",(Tabela813[[#This Row],[RED]] &amp; "."),"") &amp; CONCATENATE(Tabela813[[#This Row],[C]],".",Tabela813[[#This Row],[O]],".",Tabela813[[#This Row],[E]],".",Tabela813[[#This Row],[D1]],".",Tabela813[[#This Row],[D2]],".",Tabela813[[#This Row],[D3]],".",Tabela813[[#This Row],[T]],".",Tabela813[[#This Row],[D4]]),"")</f>
        <v>9.1.2.1.5.51.1.5.00</v>
      </c>
      <c r="L2975" s="23" t="s">
        <v>1897</v>
      </c>
      <c r="M2975" s="20" t="str">
        <f t="shared" si="57"/>
        <v>A</v>
      </c>
      <c r="N2975" s="20">
        <f>IF(VALUE(Tabela813[[#This Row],[RED]]) &gt; 0,1,0) + IF(VALUE(J2975)&gt;0,8,IF(VALUE(I2975)&gt;0,7,IF(VALUE(H2975)&gt;0,6,IF(VALUE(G2975)&gt;0,5,IF(VALUE(F2975)&gt;0,4,IF(VALUE(E2975)&gt;0,3,IF(VALUE(D2975)&gt;0,2,1)))))))</f>
        <v>8</v>
      </c>
      <c r="O2975" s="22" t="s">
        <v>55</v>
      </c>
      <c r="P2975" s="1" t="s">
        <v>2913</v>
      </c>
      <c r="Q2975" s="1"/>
      <c r="R2975" s="39"/>
      <c r="S2975" s="154" t="s">
        <v>158</v>
      </c>
      <c r="T2975" s="7" t="str">
        <f>Tabela813[[#This Row],[NR]]&amp;" - "&amp;Tabela813[[#This Row],[Especificação]]</f>
        <v>9.1.2.1.5.51.1.5.00 - (-) Dedução de Contribuição Patronal - Servidor Civil Ativo - Parcelamentos - Multas</v>
      </c>
    </row>
    <row r="2976" spans="1:20" ht="30" x14ac:dyDescent="0.25">
      <c r="A2976" s="179"/>
      <c r="B2976" s="51" t="s">
        <v>1549</v>
      </c>
      <c r="C2976" s="22" t="s">
        <v>1537</v>
      </c>
      <c r="D2976" s="22" t="s">
        <v>1546</v>
      </c>
      <c r="E2976" s="22" t="s">
        <v>1537</v>
      </c>
      <c r="F2976" s="22" t="s">
        <v>1548</v>
      </c>
      <c r="G2976" s="22" t="s">
        <v>1575</v>
      </c>
      <c r="H2976" s="22" t="s">
        <v>1537</v>
      </c>
      <c r="I2976" s="22" t="s">
        <v>1542</v>
      </c>
      <c r="J2976" s="22" t="s">
        <v>1543</v>
      </c>
      <c r="K2976" s="20" t="str">
        <f>IF(Tabela813[[#This Row],[C]]&lt;&gt;"",IF(Tabela813[[#This Row],[RED]]&lt;&gt;"",(Tabela813[[#This Row],[RED]] &amp; "."),"") &amp; CONCATENATE(Tabela813[[#This Row],[C]],".",Tabela813[[#This Row],[O]],".",Tabela813[[#This Row],[E]],".",Tabela813[[#This Row],[D1]],".",Tabela813[[#This Row],[D2]],".",Tabela813[[#This Row],[D3]],".",Tabela813[[#This Row],[T]],".",Tabela813[[#This Row],[D4]]),"")</f>
        <v>9.1.2.1.5.51.1.6.00</v>
      </c>
      <c r="L2976" s="23" t="s">
        <v>1898</v>
      </c>
      <c r="M2976" s="20" t="str">
        <f t="shared" si="57"/>
        <v>A</v>
      </c>
      <c r="N2976" s="20">
        <f>IF(VALUE(Tabela813[[#This Row],[RED]]) &gt; 0,1,0) + IF(VALUE(J2976)&gt;0,8,IF(VALUE(I2976)&gt;0,7,IF(VALUE(H2976)&gt;0,6,IF(VALUE(G2976)&gt;0,5,IF(VALUE(F2976)&gt;0,4,IF(VALUE(E2976)&gt;0,3,IF(VALUE(D2976)&gt;0,2,1)))))))</f>
        <v>8</v>
      </c>
      <c r="O2976" s="22" t="s">
        <v>55</v>
      </c>
      <c r="P2976" s="1" t="s">
        <v>2913</v>
      </c>
      <c r="Q2976" s="1"/>
      <c r="R2976" s="39"/>
      <c r="S2976" s="154" t="s">
        <v>158</v>
      </c>
      <c r="T2976" s="7" t="str">
        <f>Tabela813[[#This Row],[NR]]&amp;" - "&amp;Tabela813[[#This Row],[Especificação]]</f>
        <v>9.1.2.1.5.51.1.6.00 - (-) Dedução de Contribuição Patronal - Servidor Civil Ativo - Parcelamentos - Juros de Mora</v>
      </c>
    </row>
    <row r="2977" spans="1:20" ht="30" x14ac:dyDescent="0.25">
      <c r="A2977" s="179"/>
      <c r="B2977" s="51" t="s">
        <v>1549</v>
      </c>
      <c r="C2977" s="22" t="s">
        <v>1537</v>
      </c>
      <c r="D2977" s="22" t="s">
        <v>1546</v>
      </c>
      <c r="E2977" s="22" t="s">
        <v>1537</v>
      </c>
      <c r="F2977" s="22" t="s">
        <v>1548</v>
      </c>
      <c r="G2977" s="22" t="s">
        <v>1575</v>
      </c>
      <c r="H2977" s="22" t="s">
        <v>1537</v>
      </c>
      <c r="I2977" s="22" t="s">
        <v>1544</v>
      </c>
      <c r="J2977" s="22" t="s">
        <v>1543</v>
      </c>
      <c r="K2977" s="20" t="str">
        <f>IF(Tabela813[[#This Row],[C]]&lt;&gt;"",IF(Tabela813[[#This Row],[RED]]&lt;&gt;"",(Tabela813[[#This Row],[RED]] &amp; "."),"") &amp; CONCATENATE(Tabela813[[#This Row],[C]],".",Tabela813[[#This Row],[O]],".",Tabela813[[#This Row],[E]],".",Tabela813[[#This Row],[D1]],".",Tabela813[[#This Row],[D2]],".",Tabela813[[#This Row],[D3]],".",Tabela813[[#This Row],[T]],".",Tabela813[[#This Row],[D4]]),"")</f>
        <v>9.1.2.1.5.51.1.7.00</v>
      </c>
      <c r="L2977" s="23" t="s">
        <v>1899</v>
      </c>
      <c r="M2977" s="20" t="str">
        <f t="shared" si="57"/>
        <v>A</v>
      </c>
      <c r="N2977" s="20">
        <f>IF(VALUE(Tabela813[[#This Row],[RED]]) &gt; 0,1,0) + IF(VALUE(J2977)&gt;0,8,IF(VALUE(I2977)&gt;0,7,IF(VALUE(H2977)&gt;0,6,IF(VALUE(G2977)&gt;0,5,IF(VALUE(F2977)&gt;0,4,IF(VALUE(E2977)&gt;0,3,IF(VALUE(D2977)&gt;0,2,1)))))))</f>
        <v>8</v>
      </c>
      <c r="O2977" s="22" t="s">
        <v>55</v>
      </c>
      <c r="P2977" s="1" t="s">
        <v>2913</v>
      </c>
      <c r="Q2977" s="1"/>
      <c r="R2977" s="39"/>
      <c r="S2977" s="154" t="s">
        <v>158</v>
      </c>
      <c r="T2977" s="7" t="str">
        <f>Tabela813[[#This Row],[NR]]&amp;" - "&amp;Tabela813[[#This Row],[Especificação]]</f>
        <v>9.1.2.1.5.51.1.7.00 - (-) Dedução de Contribuição Patronal - Servidor Civil Ativo - Parcelamentos - Dívida Ativa - Multas da Dívida Ativa</v>
      </c>
    </row>
    <row r="2978" spans="1:20" ht="30" x14ac:dyDescent="0.25">
      <c r="A2978" s="179"/>
      <c r="B2978" s="51" t="s">
        <v>1549</v>
      </c>
      <c r="C2978" s="22" t="s">
        <v>1537</v>
      </c>
      <c r="D2978" s="22" t="s">
        <v>1546</v>
      </c>
      <c r="E2978" s="22" t="s">
        <v>1537</v>
      </c>
      <c r="F2978" s="22" t="s">
        <v>1548</v>
      </c>
      <c r="G2978" s="22" t="s">
        <v>1575</v>
      </c>
      <c r="H2978" s="22" t="s">
        <v>1537</v>
      </c>
      <c r="I2978" s="22" t="s">
        <v>1545</v>
      </c>
      <c r="J2978" s="22" t="s">
        <v>1543</v>
      </c>
      <c r="K2978" s="20" t="str">
        <f>IF(Tabela813[[#This Row],[C]]&lt;&gt;"",IF(Tabela813[[#This Row],[RED]]&lt;&gt;"",(Tabela813[[#This Row],[RED]] &amp; "."),"") &amp; CONCATENATE(Tabela813[[#This Row],[C]],".",Tabela813[[#This Row],[O]],".",Tabela813[[#This Row],[E]],".",Tabela813[[#This Row],[D1]],".",Tabela813[[#This Row],[D2]],".",Tabela813[[#This Row],[D3]],".",Tabela813[[#This Row],[T]],".",Tabela813[[#This Row],[D4]]),"")</f>
        <v>9.1.2.1.5.51.1.8.00</v>
      </c>
      <c r="L2978" s="23" t="s">
        <v>1900</v>
      </c>
      <c r="M2978" s="20" t="str">
        <f t="shared" si="57"/>
        <v>A</v>
      </c>
      <c r="N2978" s="20">
        <f>IF(VALUE(Tabela813[[#This Row],[RED]]) &gt; 0,1,0) + IF(VALUE(J2978)&gt;0,8,IF(VALUE(I2978)&gt;0,7,IF(VALUE(H2978)&gt;0,6,IF(VALUE(G2978)&gt;0,5,IF(VALUE(F2978)&gt;0,4,IF(VALUE(E2978)&gt;0,3,IF(VALUE(D2978)&gt;0,2,1)))))))</f>
        <v>8</v>
      </c>
      <c r="O2978" s="22" t="s">
        <v>55</v>
      </c>
      <c r="P2978" s="1" t="s">
        <v>2913</v>
      </c>
      <c r="Q2978" s="1"/>
      <c r="R2978" s="39"/>
      <c r="S2978" s="154" t="s">
        <v>158</v>
      </c>
      <c r="T2978" s="7" t="str">
        <f>Tabela813[[#This Row],[NR]]&amp;" - "&amp;Tabela813[[#This Row],[Especificação]]</f>
        <v>9.1.2.1.5.51.1.8.00 - (-) Dedução de Contribuição Patronal - Servidor Civil Ativo - Parcelamentos - Juros de Mora da Dívida Ativa</v>
      </c>
    </row>
    <row r="2979" spans="1:20" ht="30" x14ac:dyDescent="0.25">
      <c r="A2979" s="179"/>
      <c r="B2979" s="51" t="s">
        <v>1549</v>
      </c>
      <c r="C2979" s="22" t="s">
        <v>1537</v>
      </c>
      <c r="D2979" s="22" t="s">
        <v>1546</v>
      </c>
      <c r="E2979" s="22" t="s">
        <v>1537</v>
      </c>
      <c r="F2979" s="22" t="s">
        <v>1548</v>
      </c>
      <c r="G2979" s="22" t="s">
        <v>1575</v>
      </c>
      <c r="H2979" s="22" t="s">
        <v>1546</v>
      </c>
      <c r="I2979" s="22" t="s">
        <v>1540</v>
      </c>
      <c r="J2979" s="22" t="s">
        <v>1543</v>
      </c>
      <c r="K2979" s="20" t="str">
        <f>IF(Tabela813[[#This Row],[C]]&lt;&gt;"",IF(Tabela813[[#This Row],[RED]]&lt;&gt;"",(Tabela813[[#This Row],[RED]] &amp; "."),"") &amp; CONCATENATE(Tabela813[[#This Row],[C]],".",Tabela813[[#This Row],[O]],".",Tabela813[[#This Row],[E]],".",Tabela813[[#This Row],[D1]],".",Tabela813[[#This Row],[D2]],".",Tabela813[[#This Row],[D3]],".",Tabela813[[#This Row],[T]],".",Tabela813[[#This Row],[D4]]),"")</f>
        <v>9.1.2.1.5.51.2.0.00</v>
      </c>
      <c r="L2979" s="23" t="s">
        <v>1901</v>
      </c>
      <c r="M2979" s="20" t="str">
        <f t="shared" si="57"/>
        <v>S</v>
      </c>
      <c r="N2979" s="20">
        <f>IF(VALUE(Tabela813[[#This Row],[RED]]) &gt; 0,1,0) + IF(VALUE(J2979)&gt;0,8,IF(VALUE(I2979)&gt;0,7,IF(VALUE(H2979)&gt;0,6,IF(VALUE(G2979)&gt;0,5,IF(VALUE(F2979)&gt;0,4,IF(VALUE(E2979)&gt;0,3,IF(VALUE(D2979)&gt;0,2,1)))))))</f>
        <v>7</v>
      </c>
      <c r="O2979" s="22" t="s">
        <v>55</v>
      </c>
      <c r="P2979" s="1" t="s">
        <v>2914</v>
      </c>
      <c r="Q2979" s="1"/>
      <c r="R2979" s="39"/>
      <c r="S2979" s="154" t="s">
        <v>158</v>
      </c>
      <c r="T2979" s="7" t="str">
        <f>Tabela813[[#This Row],[NR]]&amp;" - "&amp;Tabela813[[#This Row],[Especificação]]</f>
        <v>9.1.2.1.5.51.2.0.00 - (-) Dedução de Contribuição Patronal - Servidor Civil Inativo - Parcelamentos</v>
      </c>
    </row>
    <row r="2980" spans="1:20" ht="30" x14ac:dyDescent="0.25">
      <c r="A2980" s="179"/>
      <c r="B2980" s="51" t="s">
        <v>1549</v>
      </c>
      <c r="C2980" s="22" t="s">
        <v>1537</v>
      </c>
      <c r="D2980" s="22" t="s">
        <v>1546</v>
      </c>
      <c r="E2980" s="22" t="s">
        <v>1537</v>
      </c>
      <c r="F2980" s="22" t="s">
        <v>1548</v>
      </c>
      <c r="G2980" s="22" t="s">
        <v>1575</v>
      </c>
      <c r="H2980" s="22" t="s">
        <v>1546</v>
      </c>
      <c r="I2980" s="22" t="s">
        <v>1537</v>
      </c>
      <c r="J2980" s="22" t="s">
        <v>1543</v>
      </c>
      <c r="K2980" s="20" t="str">
        <f>IF(Tabela813[[#This Row],[C]]&lt;&gt;"",IF(Tabela813[[#This Row],[RED]]&lt;&gt;"",(Tabela813[[#This Row],[RED]] &amp; "."),"") &amp; CONCATENATE(Tabela813[[#This Row],[C]],".",Tabela813[[#This Row],[O]],".",Tabela813[[#This Row],[E]],".",Tabela813[[#This Row],[D1]],".",Tabela813[[#This Row],[D2]],".",Tabela813[[#This Row],[D3]],".",Tabela813[[#This Row],[T]],".",Tabela813[[#This Row],[D4]]),"")</f>
        <v>9.1.2.1.5.51.2.1.00</v>
      </c>
      <c r="L2980" s="23" t="s">
        <v>1902</v>
      </c>
      <c r="M2980" s="20" t="str">
        <f t="shared" si="57"/>
        <v>A</v>
      </c>
      <c r="N2980" s="20">
        <f>IF(VALUE(Tabela813[[#This Row],[RED]]) &gt; 0,1,0) + IF(VALUE(J2980)&gt;0,8,IF(VALUE(I2980)&gt;0,7,IF(VALUE(H2980)&gt;0,6,IF(VALUE(G2980)&gt;0,5,IF(VALUE(F2980)&gt;0,4,IF(VALUE(E2980)&gt;0,3,IF(VALUE(D2980)&gt;0,2,1)))))))</f>
        <v>8</v>
      </c>
      <c r="O2980" s="22" t="s">
        <v>55</v>
      </c>
      <c r="P2980" s="1" t="s">
        <v>2914</v>
      </c>
      <c r="Q2980" s="1"/>
      <c r="R2980" s="39"/>
      <c r="S2980" s="154" t="s">
        <v>158</v>
      </c>
      <c r="T2980" s="7" t="str">
        <f>Tabela813[[#This Row],[NR]]&amp;" - "&amp;Tabela813[[#This Row],[Especificação]]</f>
        <v>9.1.2.1.5.51.2.1.00 - (-) Dedução de Contribuição Patronal - Servidor Civil Inativo - Parcelamentos - Principal</v>
      </c>
    </row>
    <row r="2981" spans="1:20" ht="30" x14ac:dyDescent="0.25">
      <c r="A2981" s="179"/>
      <c r="B2981" s="51" t="s">
        <v>1549</v>
      </c>
      <c r="C2981" s="22" t="s">
        <v>1537</v>
      </c>
      <c r="D2981" s="22" t="s">
        <v>1546</v>
      </c>
      <c r="E2981" s="22" t="s">
        <v>1537</v>
      </c>
      <c r="F2981" s="22" t="s">
        <v>1548</v>
      </c>
      <c r="G2981" s="22" t="s">
        <v>1575</v>
      </c>
      <c r="H2981" s="22" t="s">
        <v>1546</v>
      </c>
      <c r="I2981" s="22" t="s">
        <v>1546</v>
      </c>
      <c r="J2981" s="22" t="s">
        <v>1543</v>
      </c>
      <c r="K2981" s="20" t="str">
        <f>IF(Tabela813[[#This Row],[C]]&lt;&gt;"",IF(Tabela813[[#This Row],[RED]]&lt;&gt;"",(Tabela813[[#This Row],[RED]] &amp; "."),"") &amp; CONCATENATE(Tabela813[[#This Row],[C]],".",Tabela813[[#This Row],[O]],".",Tabela813[[#This Row],[E]],".",Tabela813[[#This Row],[D1]],".",Tabela813[[#This Row],[D2]],".",Tabela813[[#This Row],[D3]],".",Tabela813[[#This Row],[T]],".",Tabela813[[#This Row],[D4]]),"")</f>
        <v>9.1.2.1.5.51.2.2.00</v>
      </c>
      <c r="L2981" s="23" t="s">
        <v>1903</v>
      </c>
      <c r="M2981" s="20" t="str">
        <f t="shared" si="57"/>
        <v>A</v>
      </c>
      <c r="N2981" s="20">
        <f>IF(VALUE(Tabela813[[#This Row],[RED]]) &gt; 0,1,0) + IF(VALUE(J2981)&gt;0,8,IF(VALUE(I2981)&gt;0,7,IF(VALUE(H2981)&gt;0,6,IF(VALUE(G2981)&gt;0,5,IF(VALUE(F2981)&gt;0,4,IF(VALUE(E2981)&gt;0,3,IF(VALUE(D2981)&gt;0,2,1)))))))</f>
        <v>8</v>
      </c>
      <c r="O2981" s="22" t="s">
        <v>55</v>
      </c>
      <c r="P2981" s="1" t="s">
        <v>2914</v>
      </c>
      <c r="Q2981" s="1"/>
      <c r="R2981" s="39"/>
      <c r="S2981" s="154" t="s">
        <v>158</v>
      </c>
      <c r="T2981" s="7" t="str">
        <f>Tabela813[[#This Row],[NR]]&amp;" - "&amp;Tabela813[[#This Row],[Especificação]]</f>
        <v>9.1.2.1.5.51.2.2.00 - (-) Dedução de Contribuição Patronal - Servidor Civil Inativo - Parcelamentos - Multas e Juros de Mora</v>
      </c>
    </row>
    <row r="2982" spans="1:20" ht="30" x14ac:dyDescent="0.25">
      <c r="A2982" s="179"/>
      <c r="B2982" s="51" t="s">
        <v>1549</v>
      </c>
      <c r="C2982" s="22" t="s">
        <v>1537</v>
      </c>
      <c r="D2982" s="22" t="s">
        <v>1546</v>
      </c>
      <c r="E2982" s="22" t="s">
        <v>1537</v>
      </c>
      <c r="F2982" s="22" t="s">
        <v>1548</v>
      </c>
      <c r="G2982" s="22" t="s">
        <v>1575</v>
      </c>
      <c r="H2982" s="22" t="s">
        <v>1546</v>
      </c>
      <c r="I2982" s="22" t="s">
        <v>1538</v>
      </c>
      <c r="J2982" s="22" t="s">
        <v>1543</v>
      </c>
      <c r="K2982" s="20" t="str">
        <f>IF(Tabela813[[#This Row],[C]]&lt;&gt;"",IF(Tabela813[[#This Row],[RED]]&lt;&gt;"",(Tabela813[[#This Row],[RED]] &amp; "."),"") &amp; CONCATENATE(Tabela813[[#This Row],[C]],".",Tabela813[[#This Row],[O]],".",Tabela813[[#This Row],[E]],".",Tabela813[[#This Row],[D1]],".",Tabela813[[#This Row],[D2]],".",Tabela813[[#This Row],[D3]],".",Tabela813[[#This Row],[T]],".",Tabela813[[#This Row],[D4]]),"")</f>
        <v>9.1.2.1.5.51.2.3.00</v>
      </c>
      <c r="L2982" s="23" t="s">
        <v>1904</v>
      </c>
      <c r="M2982" s="20" t="str">
        <f t="shared" si="57"/>
        <v>A</v>
      </c>
      <c r="N2982" s="20">
        <f>IF(VALUE(Tabela813[[#This Row],[RED]]) &gt; 0,1,0) + IF(VALUE(J2982)&gt;0,8,IF(VALUE(I2982)&gt;0,7,IF(VALUE(H2982)&gt;0,6,IF(VALUE(G2982)&gt;0,5,IF(VALUE(F2982)&gt;0,4,IF(VALUE(E2982)&gt;0,3,IF(VALUE(D2982)&gt;0,2,1)))))))</f>
        <v>8</v>
      </c>
      <c r="O2982" s="22" t="s">
        <v>55</v>
      </c>
      <c r="P2982" s="1" t="s">
        <v>2914</v>
      </c>
      <c r="Q2982" s="1"/>
      <c r="R2982" s="39"/>
      <c r="S2982" s="154" t="s">
        <v>158</v>
      </c>
      <c r="T2982" s="7" t="str">
        <f>Tabela813[[#This Row],[NR]]&amp;" - "&amp;Tabela813[[#This Row],[Especificação]]</f>
        <v>9.1.2.1.5.51.2.3.00 - (-) Dedução de Contribuição Patronal - Servidor Civil Inativo - Parcelamentos - Dívida Ativa</v>
      </c>
    </row>
    <row r="2983" spans="1:20" ht="30" x14ac:dyDescent="0.25">
      <c r="A2983" s="179"/>
      <c r="B2983" s="51" t="s">
        <v>1549</v>
      </c>
      <c r="C2983" s="22" t="s">
        <v>1537</v>
      </c>
      <c r="D2983" s="22" t="s">
        <v>1546</v>
      </c>
      <c r="E2983" s="22" t="s">
        <v>1537</v>
      </c>
      <c r="F2983" s="22" t="s">
        <v>1548</v>
      </c>
      <c r="G2983" s="22" t="s">
        <v>1575</v>
      </c>
      <c r="H2983" s="22" t="s">
        <v>1546</v>
      </c>
      <c r="I2983" s="22" t="s">
        <v>1547</v>
      </c>
      <c r="J2983" s="22" t="s">
        <v>1543</v>
      </c>
      <c r="K2983" s="20" t="str">
        <f>IF(Tabela813[[#This Row],[C]]&lt;&gt;"",IF(Tabela813[[#This Row],[RED]]&lt;&gt;"",(Tabela813[[#This Row],[RED]] &amp; "."),"") &amp; CONCATENATE(Tabela813[[#This Row],[C]],".",Tabela813[[#This Row],[O]],".",Tabela813[[#This Row],[E]],".",Tabela813[[#This Row],[D1]],".",Tabela813[[#This Row],[D2]],".",Tabela813[[#This Row],[D3]],".",Tabela813[[#This Row],[T]],".",Tabela813[[#This Row],[D4]]),"")</f>
        <v>9.1.2.1.5.51.2.4.00</v>
      </c>
      <c r="L2983" s="23" t="s">
        <v>1905</v>
      </c>
      <c r="M2983" s="20" t="str">
        <f t="shared" si="57"/>
        <v>A</v>
      </c>
      <c r="N2983" s="20">
        <f>IF(VALUE(Tabela813[[#This Row],[RED]]) &gt; 0,1,0) + IF(VALUE(J2983)&gt;0,8,IF(VALUE(I2983)&gt;0,7,IF(VALUE(H2983)&gt;0,6,IF(VALUE(G2983)&gt;0,5,IF(VALUE(F2983)&gt;0,4,IF(VALUE(E2983)&gt;0,3,IF(VALUE(D2983)&gt;0,2,1)))))))</f>
        <v>8</v>
      </c>
      <c r="O2983" s="22" t="s">
        <v>55</v>
      </c>
      <c r="P2983" s="1" t="s">
        <v>2914</v>
      </c>
      <c r="Q2983" s="1"/>
      <c r="R2983" s="39"/>
      <c r="S2983" s="154" t="s">
        <v>158</v>
      </c>
      <c r="T2983" s="7" t="str">
        <f>Tabela813[[#This Row],[NR]]&amp;" - "&amp;Tabela813[[#This Row],[Especificação]]</f>
        <v>9.1.2.1.5.51.2.4.00 - (-) Dedução de Contribuição Patronal - Servidor Civil Inativo - Parcelamentos - Dívida Ativa - Multas e Juros de Mora da Dívida Ativa</v>
      </c>
    </row>
    <row r="2984" spans="1:20" ht="30" x14ac:dyDescent="0.25">
      <c r="A2984" s="179"/>
      <c r="B2984" s="51" t="s">
        <v>1549</v>
      </c>
      <c r="C2984" s="22" t="s">
        <v>1537</v>
      </c>
      <c r="D2984" s="22" t="s">
        <v>1546</v>
      </c>
      <c r="E2984" s="22" t="s">
        <v>1537</v>
      </c>
      <c r="F2984" s="22" t="s">
        <v>1548</v>
      </c>
      <c r="G2984" s="22" t="s">
        <v>1575</v>
      </c>
      <c r="H2984" s="22" t="s">
        <v>1546</v>
      </c>
      <c r="I2984" s="22" t="s">
        <v>1548</v>
      </c>
      <c r="J2984" s="22" t="s">
        <v>1543</v>
      </c>
      <c r="K2984" s="20" t="str">
        <f>IF(Tabela813[[#This Row],[C]]&lt;&gt;"",IF(Tabela813[[#This Row],[RED]]&lt;&gt;"",(Tabela813[[#This Row],[RED]] &amp; "."),"") &amp; CONCATENATE(Tabela813[[#This Row],[C]],".",Tabela813[[#This Row],[O]],".",Tabela813[[#This Row],[E]],".",Tabela813[[#This Row],[D1]],".",Tabela813[[#This Row],[D2]],".",Tabela813[[#This Row],[D3]],".",Tabela813[[#This Row],[T]],".",Tabela813[[#This Row],[D4]]),"")</f>
        <v>9.1.2.1.5.51.2.5.00</v>
      </c>
      <c r="L2984" s="23" t="s">
        <v>1906</v>
      </c>
      <c r="M2984" s="20" t="str">
        <f t="shared" si="57"/>
        <v>A</v>
      </c>
      <c r="N2984" s="20">
        <f>IF(VALUE(Tabela813[[#This Row],[RED]]) &gt; 0,1,0) + IF(VALUE(J2984)&gt;0,8,IF(VALUE(I2984)&gt;0,7,IF(VALUE(H2984)&gt;0,6,IF(VALUE(G2984)&gt;0,5,IF(VALUE(F2984)&gt;0,4,IF(VALUE(E2984)&gt;0,3,IF(VALUE(D2984)&gt;0,2,1)))))))</f>
        <v>8</v>
      </c>
      <c r="O2984" s="22" t="s">
        <v>55</v>
      </c>
      <c r="P2984" s="1" t="s">
        <v>2914</v>
      </c>
      <c r="Q2984" s="1"/>
      <c r="R2984" s="39"/>
      <c r="S2984" s="154" t="s">
        <v>158</v>
      </c>
      <c r="T2984" s="7" t="str">
        <f>Tabela813[[#This Row],[NR]]&amp;" - "&amp;Tabela813[[#This Row],[Especificação]]</f>
        <v>9.1.2.1.5.51.2.5.00 - (-) Dedução de Contribuição Patronal - Servidor Civil Inativo - Parcelamentos - Multas</v>
      </c>
    </row>
    <row r="2985" spans="1:20" ht="30" x14ac:dyDescent="0.25">
      <c r="A2985" s="179"/>
      <c r="B2985" s="51" t="s">
        <v>1549</v>
      </c>
      <c r="C2985" s="22" t="s">
        <v>1537</v>
      </c>
      <c r="D2985" s="22" t="s">
        <v>1546</v>
      </c>
      <c r="E2985" s="22" t="s">
        <v>1537</v>
      </c>
      <c r="F2985" s="22" t="s">
        <v>1548</v>
      </c>
      <c r="G2985" s="22" t="s">
        <v>1575</v>
      </c>
      <c r="H2985" s="22" t="s">
        <v>1546</v>
      </c>
      <c r="I2985" s="22" t="s">
        <v>1542</v>
      </c>
      <c r="J2985" s="22" t="s">
        <v>1543</v>
      </c>
      <c r="K2985" s="20" t="str">
        <f>IF(Tabela813[[#This Row],[C]]&lt;&gt;"",IF(Tabela813[[#This Row],[RED]]&lt;&gt;"",(Tabela813[[#This Row],[RED]] &amp; "."),"") &amp; CONCATENATE(Tabela813[[#This Row],[C]],".",Tabela813[[#This Row],[O]],".",Tabela813[[#This Row],[E]],".",Tabela813[[#This Row],[D1]],".",Tabela813[[#This Row],[D2]],".",Tabela813[[#This Row],[D3]],".",Tabela813[[#This Row],[T]],".",Tabela813[[#This Row],[D4]]),"")</f>
        <v>9.1.2.1.5.51.2.6.00</v>
      </c>
      <c r="L2985" s="23" t="s">
        <v>1907</v>
      </c>
      <c r="M2985" s="20" t="str">
        <f t="shared" si="57"/>
        <v>A</v>
      </c>
      <c r="N2985" s="20">
        <f>IF(VALUE(Tabela813[[#This Row],[RED]]) &gt; 0,1,0) + IF(VALUE(J2985)&gt;0,8,IF(VALUE(I2985)&gt;0,7,IF(VALUE(H2985)&gt;0,6,IF(VALUE(G2985)&gt;0,5,IF(VALUE(F2985)&gt;0,4,IF(VALUE(E2985)&gt;0,3,IF(VALUE(D2985)&gt;0,2,1)))))))</f>
        <v>8</v>
      </c>
      <c r="O2985" s="22" t="s">
        <v>55</v>
      </c>
      <c r="P2985" s="1" t="s">
        <v>2914</v>
      </c>
      <c r="Q2985" s="1"/>
      <c r="R2985" s="39"/>
      <c r="S2985" s="154" t="s">
        <v>158</v>
      </c>
      <c r="T2985" s="7" t="str">
        <f>Tabela813[[#This Row],[NR]]&amp;" - "&amp;Tabela813[[#This Row],[Especificação]]</f>
        <v>9.1.2.1.5.51.2.6.00 - (-) Dedução de Contribuição Patronal - Servidor Civil Inativo - Parcelamentos - Juros de Mora</v>
      </c>
    </row>
    <row r="2986" spans="1:20" ht="30" x14ac:dyDescent="0.25">
      <c r="A2986" s="179"/>
      <c r="B2986" s="51" t="s">
        <v>1549</v>
      </c>
      <c r="C2986" s="22" t="s">
        <v>1537</v>
      </c>
      <c r="D2986" s="22" t="s">
        <v>1546</v>
      </c>
      <c r="E2986" s="22" t="s">
        <v>1537</v>
      </c>
      <c r="F2986" s="22" t="s">
        <v>1548</v>
      </c>
      <c r="G2986" s="22" t="s">
        <v>1575</v>
      </c>
      <c r="H2986" s="22" t="s">
        <v>1546</v>
      </c>
      <c r="I2986" s="22" t="s">
        <v>1544</v>
      </c>
      <c r="J2986" s="22" t="s">
        <v>1543</v>
      </c>
      <c r="K2986" s="20" t="str">
        <f>IF(Tabela813[[#This Row],[C]]&lt;&gt;"",IF(Tabela813[[#This Row],[RED]]&lt;&gt;"",(Tabela813[[#This Row],[RED]] &amp; "."),"") &amp; CONCATENATE(Tabela813[[#This Row],[C]],".",Tabela813[[#This Row],[O]],".",Tabela813[[#This Row],[E]],".",Tabela813[[#This Row],[D1]],".",Tabela813[[#This Row],[D2]],".",Tabela813[[#This Row],[D3]],".",Tabela813[[#This Row],[T]],".",Tabela813[[#This Row],[D4]]),"")</f>
        <v>9.1.2.1.5.51.2.7.00</v>
      </c>
      <c r="L2986" s="23" t="s">
        <v>1908</v>
      </c>
      <c r="M2986" s="20" t="str">
        <f t="shared" si="57"/>
        <v>A</v>
      </c>
      <c r="N2986" s="20">
        <f>IF(VALUE(Tabela813[[#This Row],[RED]]) &gt; 0,1,0) + IF(VALUE(J2986)&gt;0,8,IF(VALUE(I2986)&gt;0,7,IF(VALUE(H2986)&gt;0,6,IF(VALUE(G2986)&gt;0,5,IF(VALUE(F2986)&gt;0,4,IF(VALUE(E2986)&gt;0,3,IF(VALUE(D2986)&gt;0,2,1)))))))</f>
        <v>8</v>
      </c>
      <c r="O2986" s="22" t="s">
        <v>55</v>
      </c>
      <c r="P2986" s="1" t="s">
        <v>2914</v>
      </c>
      <c r="Q2986" s="1"/>
      <c r="R2986" s="39"/>
      <c r="S2986" s="154" t="s">
        <v>158</v>
      </c>
      <c r="T2986" s="7" t="str">
        <f>Tabela813[[#This Row],[NR]]&amp;" - "&amp;Tabela813[[#This Row],[Especificação]]</f>
        <v>9.1.2.1.5.51.2.7.00 - (-) Dedução de Contribuição Patronal - Servidor Civil Inativo - Parcelamentos - Dívida Ativa - Multas da Dívida Ativa</v>
      </c>
    </row>
    <row r="2987" spans="1:20" ht="30" x14ac:dyDescent="0.25">
      <c r="A2987" s="179"/>
      <c r="B2987" s="51" t="s">
        <v>1549</v>
      </c>
      <c r="C2987" s="22" t="s">
        <v>1537</v>
      </c>
      <c r="D2987" s="22" t="s">
        <v>1546</v>
      </c>
      <c r="E2987" s="22" t="s">
        <v>1537</v>
      </c>
      <c r="F2987" s="22" t="s">
        <v>1548</v>
      </c>
      <c r="G2987" s="22" t="s">
        <v>1575</v>
      </c>
      <c r="H2987" s="22" t="s">
        <v>1546</v>
      </c>
      <c r="I2987" s="22" t="s">
        <v>1545</v>
      </c>
      <c r="J2987" s="22" t="s">
        <v>1543</v>
      </c>
      <c r="K2987" s="20" t="str">
        <f>IF(Tabela813[[#This Row],[C]]&lt;&gt;"",IF(Tabela813[[#This Row],[RED]]&lt;&gt;"",(Tabela813[[#This Row],[RED]] &amp; "."),"") &amp; CONCATENATE(Tabela813[[#This Row],[C]],".",Tabela813[[#This Row],[O]],".",Tabela813[[#This Row],[E]],".",Tabela813[[#This Row],[D1]],".",Tabela813[[#This Row],[D2]],".",Tabela813[[#This Row],[D3]],".",Tabela813[[#This Row],[T]],".",Tabela813[[#This Row],[D4]]),"")</f>
        <v>9.1.2.1.5.51.2.8.00</v>
      </c>
      <c r="L2987" s="23" t="s">
        <v>1909</v>
      </c>
      <c r="M2987" s="20" t="str">
        <f t="shared" si="57"/>
        <v>A</v>
      </c>
      <c r="N2987" s="20">
        <f>IF(VALUE(Tabela813[[#This Row],[RED]]) &gt; 0,1,0) + IF(VALUE(J2987)&gt;0,8,IF(VALUE(I2987)&gt;0,7,IF(VALUE(H2987)&gt;0,6,IF(VALUE(G2987)&gt;0,5,IF(VALUE(F2987)&gt;0,4,IF(VALUE(E2987)&gt;0,3,IF(VALUE(D2987)&gt;0,2,1)))))))</f>
        <v>8</v>
      </c>
      <c r="O2987" s="22" t="s">
        <v>55</v>
      </c>
      <c r="P2987" s="1" t="s">
        <v>2914</v>
      </c>
      <c r="Q2987" s="1"/>
      <c r="R2987" s="39"/>
      <c r="S2987" s="154" t="s">
        <v>158</v>
      </c>
      <c r="T2987" s="7" t="str">
        <f>Tabela813[[#This Row],[NR]]&amp;" - "&amp;Tabela813[[#This Row],[Especificação]]</f>
        <v>9.1.2.1.5.51.2.8.00 - (-) Dedução de Contribuição Patronal - Servidor Civil Inativo - Parcelamentos - Juros de Mora da Dívida Ativa</v>
      </c>
    </row>
    <row r="2988" spans="1:20" ht="30" x14ac:dyDescent="0.25">
      <c r="A2988" s="179"/>
      <c r="B2988" s="51" t="s">
        <v>1549</v>
      </c>
      <c r="C2988" s="22" t="s">
        <v>1537</v>
      </c>
      <c r="D2988" s="22" t="s">
        <v>1546</v>
      </c>
      <c r="E2988" s="22" t="s">
        <v>1537</v>
      </c>
      <c r="F2988" s="22" t="s">
        <v>1548</v>
      </c>
      <c r="G2988" s="22" t="s">
        <v>1575</v>
      </c>
      <c r="H2988" s="22" t="s">
        <v>1538</v>
      </c>
      <c r="I2988" s="22" t="s">
        <v>1540</v>
      </c>
      <c r="J2988" s="22" t="s">
        <v>1543</v>
      </c>
      <c r="K2988" s="20" t="str">
        <f>IF(Tabela813[[#This Row],[C]]&lt;&gt;"",IF(Tabela813[[#This Row],[RED]]&lt;&gt;"",(Tabela813[[#This Row],[RED]] &amp; "."),"") &amp; CONCATENATE(Tabela813[[#This Row],[C]],".",Tabela813[[#This Row],[O]],".",Tabela813[[#This Row],[E]],".",Tabela813[[#This Row],[D1]],".",Tabela813[[#This Row],[D2]],".",Tabela813[[#This Row],[D3]],".",Tabela813[[#This Row],[T]],".",Tabela813[[#This Row],[D4]]),"")</f>
        <v>9.1.2.1.5.51.3.0.00</v>
      </c>
      <c r="L2988" s="23" t="s">
        <v>1910</v>
      </c>
      <c r="M2988" s="20" t="str">
        <f t="shared" si="57"/>
        <v>S</v>
      </c>
      <c r="N2988" s="20">
        <f>IF(VALUE(Tabela813[[#This Row],[RED]]) &gt; 0,1,0) + IF(VALUE(J2988)&gt;0,8,IF(VALUE(I2988)&gt;0,7,IF(VALUE(H2988)&gt;0,6,IF(VALUE(G2988)&gt;0,5,IF(VALUE(F2988)&gt;0,4,IF(VALUE(E2988)&gt;0,3,IF(VALUE(D2988)&gt;0,2,1)))))))</f>
        <v>7</v>
      </c>
      <c r="O2988" s="22" t="s">
        <v>55</v>
      </c>
      <c r="P2988" s="1" t="s">
        <v>2915</v>
      </c>
      <c r="Q2988" s="1"/>
      <c r="R2988" s="39"/>
      <c r="S2988" s="154" t="s">
        <v>158</v>
      </c>
      <c r="T2988" s="7" t="str">
        <f>Tabela813[[#This Row],[NR]]&amp;" - "&amp;Tabela813[[#This Row],[Especificação]]</f>
        <v>9.1.2.1.5.51.3.0.00 - (-) Dedução de Contribuição Patronal - Servidor Civil - Pensionistas - Parcelamentos</v>
      </c>
    </row>
    <row r="2989" spans="1:20" ht="30" x14ac:dyDescent="0.25">
      <c r="A2989" s="179"/>
      <c r="B2989" s="51" t="s">
        <v>1549</v>
      </c>
      <c r="C2989" s="22" t="s">
        <v>1537</v>
      </c>
      <c r="D2989" s="22" t="s">
        <v>1546</v>
      </c>
      <c r="E2989" s="22" t="s">
        <v>1537</v>
      </c>
      <c r="F2989" s="22" t="s">
        <v>1548</v>
      </c>
      <c r="G2989" s="22" t="s">
        <v>1575</v>
      </c>
      <c r="H2989" s="22" t="s">
        <v>1538</v>
      </c>
      <c r="I2989" s="22" t="s">
        <v>1537</v>
      </c>
      <c r="J2989" s="22" t="s">
        <v>1543</v>
      </c>
      <c r="K2989" s="20" t="str">
        <f>IF(Tabela813[[#This Row],[C]]&lt;&gt;"",IF(Tabela813[[#This Row],[RED]]&lt;&gt;"",(Tabela813[[#This Row],[RED]] &amp; "."),"") &amp; CONCATENATE(Tabela813[[#This Row],[C]],".",Tabela813[[#This Row],[O]],".",Tabela813[[#This Row],[E]],".",Tabela813[[#This Row],[D1]],".",Tabela813[[#This Row],[D2]],".",Tabela813[[#This Row],[D3]],".",Tabela813[[#This Row],[T]],".",Tabela813[[#This Row],[D4]]),"")</f>
        <v>9.1.2.1.5.51.3.1.00</v>
      </c>
      <c r="L2989" s="23" t="s">
        <v>1911</v>
      </c>
      <c r="M2989" s="20" t="str">
        <f t="shared" si="57"/>
        <v>A</v>
      </c>
      <c r="N2989" s="20">
        <f>IF(VALUE(Tabela813[[#This Row],[RED]]) &gt; 0,1,0) + IF(VALUE(J2989)&gt;0,8,IF(VALUE(I2989)&gt;0,7,IF(VALUE(H2989)&gt;0,6,IF(VALUE(G2989)&gt;0,5,IF(VALUE(F2989)&gt;0,4,IF(VALUE(E2989)&gt;0,3,IF(VALUE(D2989)&gt;0,2,1)))))))</f>
        <v>8</v>
      </c>
      <c r="O2989" s="22" t="s">
        <v>55</v>
      </c>
      <c r="P2989" s="1" t="s">
        <v>2915</v>
      </c>
      <c r="Q2989" s="1"/>
      <c r="R2989" s="39"/>
      <c r="S2989" s="154" t="s">
        <v>158</v>
      </c>
      <c r="T2989" s="7" t="str">
        <f>Tabela813[[#This Row],[NR]]&amp;" - "&amp;Tabela813[[#This Row],[Especificação]]</f>
        <v>9.1.2.1.5.51.3.1.00 - (-) Dedução de Contribuição Patronal - Servidor Civil - Pensionistas - Parcelamentos - Principal</v>
      </c>
    </row>
    <row r="2990" spans="1:20" ht="30" x14ac:dyDescent="0.25">
      <c r="A2990" s="179"/>
      <c r="B2990" s="51" t="s">
        <v>1549</v>
      </c>
      <c r="C2990" s="22" t="s">
        <v>1537</v>
      </c>
      <c r="D2990" s="22" t="s">
        <v>1546</v>
      </c>
      <c r="E2990" s="22" t="s">
        <v>1537</v>
      </c>
      <c r="F2990" s="22" t="s">
        <v>1548</v>
      </c>
      <c r="G2990" s="22" t="s">
        <v>1575</v>
      </c>
      <c r="H2990" s="22" t="s">
        <v>1538</v>
      </c>
      <c r="I2990" s="22" t="s">
        <v>1546</v>
      </c>
      <c r="J2990" s="22" t="s">
        <v>1543</v>
      </c>
      <c r="K2990" s="20" t="str">
        <f>IF(Tabela813[[#This Row],[C]]&lt;&gt;"",IF(Tabela813[[#This Row],[RED]]&lt;&gt;"",(Tabela813[[#This Row],[RED]] &amp; "."),"") &amp; CONCATENATE(Tabela813[[#This Row],[C]],".",Tabela813[[#This Row],[O]],".",Tabela813[[#This Row],[E]],".",Tabela813[[#This Row],[D1]],".",Tabela813[[#This Row],[D2]],".",Tabela813[[#This Row],[D3]],".",Tabela813[[#This Row],[T]],".",Tabela813[[#This Row],[D4]]),"")</f>
        <v>9.1.2.1.5.51.3.2.00</v>
      </c>
      <c r="L2990" s="23" t="s">
        <v>1912</v>
      </c>
      <c r="M2990" s="20" t="str">
        <f t="shared" si="57"/>
        <v>A</v>
      </c>
      <c r="N2990" s="20">
        <f>IF(VALUE(Tabela813[[#This Row],[RED]]) &gt; 0,1,0) + IF(VALUE(J2990)&gt;0,8,IF(VALUE(I2990)&gt;0,7,IF(VALUE(H2990)&gt;0,6,IF(VALUE(G2990)&gt;0,5,IF(VALUE(F2990)&gt;0,4,IF(VALUE(E2990)&gt;0,3,IF(VALUE(D2990)&gt;0,2,1)))))))</f>
        <v>8</v>
      </c>
      <c r="O2990" s="22" t="s">
        <v>55</v>
      </c>
      <c r="P2990" s="1" t="s">
        <v>2915</v>
      </c>
      <c r="Q2990" s="1"/>
      <c r="R2990" s="39"/>
      <c r="S2990" s="154" t="s">
        <v>158</v>
      </c>
      <c r="T2990" s="7" t="str">
        <f>Tabela813[[#This Row],[NR]]&amp;" - "&amp;Tabela813[[#This Row],[Especificação]]</f>
        <v>9.1.2.1.5.51.3.2.00 - (-) Dedução de Contribuição Patronal - Servidor Civil - Pensionistas - Parcelamentos - Multas e Juros de Mora</v>
      </c>
    </row>
    <row r="2991" spans="1:20" ht="30" x14ac:dyDescent="0.25">
      <c r="A2991" s="179"/>
      <c r="B2991" s="51" t="s">
        <v>1549</v>
      </c>
      <c r="C2991" s="22" t="s">
        <v>1537</v>
      </c>
      <c r="D2991" s="22" t="s">
        <v>1546</v>
      </c>
      <c r="E2991" s="22" t="s">
        <v>1537</v>
      </c>
      <c r="F2991" s="22" t="s">
        <v>1548</v>
      </c>
      <c r="G2991" s="22" t="s">
        <v>1575</v>
      </c>
      <c r="H2991" s="22" t="s">
        <v>1538</v>
      </c>
      <c r="I2991" s="22" t="s">
        <v>1538</v>
      </c>
      <c r="J2991" s="22" t="s">
        <v>1543</v>
      </c>
      <c r="K2991" s="20" t="str">
        <f>IF(Tabela813[[#This Row],[C]]&lt;&gt;"",IF(Tabela813[[#This Row],[RED]]&lt;&gt;"",(Tabela813[[#This Row],[RED]] &amp; "."),"") &amp; CONCATENATE(Tabela813[[#This Row],[C]],".",Tabela813[[#This Row],[O]],".",Tabela813[[#This Row],[E]],".",Tabela813[[#This Row],[D1]],".",Tabela813[[#This Row],[D2]],".",Tabela813[[#This Row],[D3]],".",Tabela813[[#This Row],[T]],".",Tabela813[[#This Row],[D4]]),"")</f>
        <v>9.1.2.1.5.51.3.3.00</v>
      </c>
      <c r="L2991" s="23" t="s">
        <v>1913</v>
      </c>
      <c r="M2991" s="20" t="str">
        <f t="shared" si="57"/>
        <v>A</v>
      </c>
      <c r="N2991" s="20">
        <f>IF(VALUE(Tabela813[[#This Row],[RED]]) &gt; 0,1,0) + IF(VALUE(J2991)&gt;0,8,IF(VALUE(I2991)&gt;0,7,IF(VALUE(H2991)&gt;0,6,IF(VALUE(G2991)&gt;0,5,IF(VALUE(F2991)&gt;0,4,IF(VALUE(E2991)&gt;0,3,IF(VALUE(D2991)&gt;0,2,1)))))))</f>
        <v>8</v>
      </c>
      <c r="O2991" s="22" t="s">
        <v>55</v>
      </c>
      <c r="P2991" s="1" t="s">
        <v>2915</v>
      </c>
      <c r="Q2991" s="1"/>
      <c r="R2991" s="39"/>
      <c r="S2991" s="154" t="s">
        <v>158</v>
      </c>
      <c r="T2991" s="7" t="str">
        <f>Tabela813[[#This Row],[NR]]&amp;" - "&amp;Tabela813[[#This Row],[Especificação]]</f>
        <v>9.1.2.1.5.51.3.3.00 - (-) Dedução de Contribuição Patronal - Servidor Civil - Pensionistas - Parcelamentos - Dívida Ativa</v>
      </c>
    </row>
    <row r="2992" spans="1:20" ht="30" x14ac:dyDescent="0.25">
      <c r="A2992" s="179"/>
      <c r="B2992" s="51" t="s">
        <v>1549</v>
      </c>
      <c r="C2992" s="22" t="s">
        <v>1537</v>
      </c>
      <c r="D2992" s="22" t="s">
        <v>1546</v>
      </c>
      <c r="E2992" s="22" t="s">
        <v>1537</v>
      </c>
      <c r="F2992" s="22" t="s">
        <v>1548</v>
      </c>
      <c r="G2992" s="22" t="s">
        <v>1575</v>
      </c>
      <c r="H2992" s="22" t="s">
        <v>1538</v>
      </c>
      <c r="I2992" s="22" t="s">
        <v>1547</v>
      </c>
      <c r="J2992" s="22" t="s">
        <v>1543</v>
      </c>
      <c r="K2992" s="20" t="str">
        <f>IF(Tabela813[[#This Row],[C]]&lt;&gt;"",IF(Tabela813[[#This Row],[RED]]&lt;&gt;"",(Tabela813[[#This Row],[RED]] &amp; "."),"") &amp; CONCATENATE(Tabela813[[#This Row],[C]],".",Tabela813[[#This Row],[O]],".",Tabela813[[#This Row],[E]],".",Tabela813[[#This Row],[D1]],".",Tabela813[[#This Row],[D2]],".",Tabela813[[#This Row],[D3]],".",Tabela813[[#This Row],[T]],".",Tabela813[[#This Row],[D4]]),"")</f>
        <v>9.1.2.1.5.51.3.4.00</v>
      </c>
      <c r="L2992" s="23" t="s">
        <v>1914</v>
      </c>
      <c r="M2992" s="20" t="str">
        <f t="shared" si="57"/>
        <v>A</v>
      </c>
      <c r="N2992" s="20">
        <f>IF(VALUE(Tabela813[[#This Row],[RED]]) &gt; 0,1,0) + IF(VALUE(J2992)&gt;0,8,IF(VALUE(I2992)&gt;0,7,IF(VALUE(H2992)&gt;0,6,IF(VALUE(G2992)&gt;0,5,IF(VALUE(F2992)&gt;0,4,IF(VALUE(E2992)&gt;0,3,IF(VALUE(D2992)&gt;0,2,1)))))))</f>
        <v>8</v>
      </c>
      <c r="O2992" s="22" t="s">
        <v>55</v>
      </c>
      <c r="P2992" s="1" t="s">
        <v>2915</v>
      </c>
      <c r="Q2992" s="1"/>
      <c r="R2992" s="39"/>
      <c r="S2992" s="154" t="s">
        <v>158</v>
      </c>
      <c r="T2992" s="7" t="str">
        <f>Tabela813[[#This Row],[NR]]&amp;" - "&amp;Tabela813[[#This Row],[Especificação]]</f>
        <v>9.1.2.1.5.51.3.4.00 - (-) Dedução de Contribuição Patronal - Servidor Civil - Pensionistas - Parcelamentos - Dívida Ativa - Multas e Juros de Mora da Dívida Ativa</v>
      </c>
    </row>
    <row r="2993" spans="1:20" ht="30" x14ac:dyDescent="0.25">
      <c r="A2993" s="179"/>
      <c r="B2993" s="51" t="s">
        <v>1549</v>
      </c>
      <c r="C2993" s="22" t="s">
        <v>1537</v>
      </c>
      <c r="D2993" s="22" t="s">
        <v>1546</v>
      </c>
      <c r="E2993" s="22" t="s">
        <v>1537</v>
      </c>
      <c r="F2993" s="22" t="s">
        <v>1548</v>
      </c>
      <c r="G2993" s="22" t="s">
        <v>1575</v>
      </c>
      <c r="H2993" s="22" t="s">
        <v>1538</v>
      </c>
      <c r="I2993" s="22" t="s">
        <v>1548</v>
      </c>
      <c r="J2993" s="22" t="s">
        <v>1543</v>
      </c>
      <c r="K2993" s="20" t="str">
        <f>IF(Tabela813[[#This Row],[C]]&lt;&gt;"",IF(Tabela813[[#This Row],[RED]]&lt;&gt;"",(Tabela813[[#This Row],[RED]] &amp; "."),"") &amp; CONCATENATE(Tabela813[[#This Row],[C]],".",Tabela813[[#This Row],[O]],".",Tabela813[[#This Row],[E]],".",Tabela813[[#This Row],[D1]],".",Tabela813[[#This Row],[D2]],".",Tabela813[[#This Row],[D3]],".",Tabela813[[#This Row],[T]],".",Tabela813[[#This Row],[D4]]),"")</f>
        <v>9.1.2.1.5.51.3.5.00</v>
      </c>
      <c r="L2993" s="23" t="s">
        <v>1915</v>
      </c>
      <c r="M2993" s="20" t="str">
        <f t="shared" si="57"/>
        <v>A</v>
      </c>
      <c r="N2993" s="20">
        <f>IF(VALUE(Tabela813[[#This Row],[RED]]) &gt; 0,1,0) + IF(VALUE(J2993)&gt;0,8,IF(VALUE(I2993)&gt;0,7,IF(VALUE(H2993)&gt;0,6,IF(VALUE(G2993)&gt;0,5,IF(VALUE(F2993)&gt;0,4,IF(VALUE(E2993)&gt;0,3,IF(VALUE(D2993)&gt;0,2,1)))))))</f>
        <v>8</v>
      </c>
      <c r="O2993" s="22" t="s">
        <v>55</v>
      </c>
      <c r="P2993" s="1" t="s">
        <v>2915</v>
      </c>
      <c r="Q2993" s="1"/>
      <c r="R2993" s="39"/>
      <c r="S2993" s="154" t="s">
        <v>158</v>
      </c>
      <c r="T2993" s="7" t="str">
        <f>Tabela813[[#This Row],[NR]]&amp;" - "&amp;Tabela813[[#This Row],[Especificação]]</f>
        <v>9.1.2.1.5.51.3.5.00 - (-) Dedução de Contribuição Patronal - Servidor Civil - Pensionistas - Parcelamentos - Multas</v>
      </c>
    </row>
    <row r="2994" spans="1:20" ht="30" x14ac:dyDescent="0.25">
      <c r="A2994" s="179"/>
      <c r="B2994" s="51" t="s">
        <v>1549</v>
      </c>
      <c r="C2994" s="22" t="s">
        <v>1537</v>
      </c>
      <c r="D2994" s="22" t="s">
        <v>1546</v>
      </c>
      <c r="E2994" s="22" t="s">
        <v>1537</v>
      </c>
      <c r="F2994" s="22" t="s">
        <v>1548</v>
      </c>
      <c r="G2994" s="22" t="s">
        <v>1575</v>
      </c>
      <c r="H2994" s="22" t="s">
        <v>1538</v>
      </c>
      <c r="I2994" s="22" t="s">
        <v>1542</v>
      </c>
      <c r="J2994" s="22" t="s">
        <v>1543</v>
      </c>
      <c r="K2994" s="20" t="str">
        <f>IF(Tabela813[[#This Row],[C]]&lt;&gt;"",IF(Tabela813[[#This Row],[RED]]&lt;&gt;"",(Tabela813[[#This Row],[RED]] &amp; "."),"") &amp; CONCATENATE(Tabela813[[#This Row],[C]],".",Tabela813[[#This Row],[O]],".",Tabela813[[#This Row],[E]],".",Tabela813[[#This Row],[D1]],".",Tabela813[[#This Row],[D2]],".",Tabela813[[#This Row],[D3]],".",Tabela813[[#This Row],[T]],".",Tabela813[[#This Row],[D4]]),"")</f>
        <v>9.1.2.1.5.51.3.6.00</v>
      </c>
      <c r="L2994" s="23" t="s">
        <v>1916</v>
      </c>
      <c r="M2994" s="20" t="str">
        <f t="shared" si="57"/>
        <v>A</v>
      </c>
      <c r="N2994" s="20">
        <f>IF(VALUE(Tabela813[[#This Row],[RED]]) &gt; 0,1,0) + IF(VALUE(J2994)&gt;0,8,IF(VALUE(I2994)&gt;0,7,IF(VALUE(H2994)&gt;0,6,IF(VALUE(G2994)&gt;0,5,IF(VALUE(F2994)&gt;0,4,IF(VALUE(E2994)&gt;0,3,IF(VALUE(D2994)&gt;0,2,1)))))))</f>
        <v>8</v>
      </c>
      <c r="O2994" s="22" t="s">
        <v>55</v>
      </c>
      <c r="P2994" s="1" t="s">
        <v>2915</v>
      </c>
      <c r="Q2994" s="1"/>
      <c r="R2994" s="39"/>
      <c r="S2994" s="154" t="s">
        <v>158</v>
      </c>
      <c r="T2994" s="7" t="str">
        <f>Tabela813[[#This Row],[NR]]&amp;" - "&amp;Tabela813[[#This Row],[Especificação]]</f>
        <v>9.1.2.1.5.51.3.6.00 - (-) Dedução de Contribuição Patronal - Servidor Civil - Pensionistas - Parcelamentos - Juros de Mora</v>
      </c>
    </row>
    <row r="2995" spans="1:20" ht="30" x14ac:dyDescent="0.25">
      <c r="A2995" s="179"/>
      <c r="B2995" s="51" t="s">
        <v>1549</v>
      </c>
      <c r="C2995" s="22" t="s">
        <v>1537</v>
      </c>
      <c r="D2995" s="22" t="s">
        <v>1546</v>
      </c>
      <c r="E2995" s="22" t="s">
        <v>1537</v>
      </c>
      <c r="F2995" s="22" t="s">
        <v>1548</v>
      </c>
      <c r="G2995" s="22" t="s">
        <v>1575</v>
      </c>
      <c r="H2995" s="22" t="s">
        <v>1538</v>
      </c>
      <c r="I2995" s="22" t="s">
        <v>1544</v>
      </c>
      <c r="J2995" s="22" t="s">
        <v>1543</v>
      </c>
      <c r="K2995" s="20" t="str">
        <f>IF(Tabela813[[#This Row],[C]]&lt;&gt;"",IF(Tabela813[[#This Row],[RED]]&lt;&gt;"",(Tabela813[[#This Row],[RED]] &amp; "."),"") &amp; CONCATENATE(Tabela813[[#This Row],[C]],".",Tabela813[[#This Row],[O]],".",Tabela813[[#This Row],[E]],".",Tabela813[[#This Row],[D1]],".",Tabela813[[#This Row],[D2]],".",Tabela813[[#This Row],[D3]],".",Tabela813[[#This Row],[T]],".",Tabela813[[#This Row],[D4]]),"")</f>
        <v>9.1.2.1.5.51.3.7.00</v>
      </c>
      <c r="L2995" s="23" t="s">
        <v>1917</v>
      </c>
      <c r="M2995" s="20" t="str">
        <f t="shared" si="57"/>
        <v>A</v>
      </c>
      <c r="N2995" s="20">
        <f>IF(VALUE(Tabela813[[#This Row],[RED]]) &gt; 0,1,0) + IF(VALUE(J2995)&gt;0,8,IF(VALUE(I2995)&gt;0,7,IF(VALUE(H2995)&gt;0,6,IF(VALUE(G2995)&gt;0,5,IF(VALUE(F2995)&gt;0,4,IF(VALUE(E2995)&gt;0,3,IF(VALUE(D2995)&gt;0,2,1)))))))</f>
        <v>8</v>
      </c>
      <c r="O2995" s="22" t="s">
        <v>55</v>
      </c>
      <c r="P2995" s="1" t="s">
        <v>2915</v>
      </c>
      <c r="Q2995" s="1"/>
      <c r="R2995" s="39"/>
      <c r="S2995" s="154" t="s">
        <v>158</v>
      </c>
      <c r="T2995" s="7" t="str">
        <f>Tabela813[[#This Row],[NR]]&amp;" - "&amp;Tabela813[[#This Row],[Especificação]]</f>
        <v>9.1.2.1.5.51.3.7.00 - (-) Dedução de Contribuição Patronal - Servidor Civil - Pensionistas - Parcelamentos - Dívida Ativa - Multas da Dívida Ativa</v>
      </c>
    </row>
    <row r="2996" spans="1:20" ht="30" x14ac:dyDescent="0.25">
      <c r="A2996" s="179"/>
      <c r="B2996" s="51" t="s">
        <v>1549</v>
      </c>
      <c r="C2996" s="22" t="s">
        <v>1537</v>
      </c>
      <c r="D2996" s="22" t="s">
        <v>1546</v>
      </c>
      <c r="E2996" s="22" t="s">
        <v>1537</v>
      </c>
      <c r="F2996" s="22" t="s">
        <v>1548</v>
      </c>
      <c r="G2996" s="22" t="s">
        <v>1575</v>
      </c>
      <c r="H2996" s="22" t="s">
        <v>1538</v>
      </c>
      <c r="I2996" s="22" t="s">
        <v>1545</v>
      </c>
      <c r="J2996" s="22" t="s">
        <v>1543</v>
      </c>
      <c r="K2996" s="20" t="str">
        <f>IF(Tabela813[[#This Row],[C]]&lt;&gt;"",IF(Tabela813[[#This Row],[RED]]&lt;&gt;"",(Tabela813[[#This Row],[RED]] &amp; "."),"") &amp; CONCATENATE(Tabela813[[#This Row],[C]],".",Tabela813[[#This Row],[O]],".",Tabela813[[#This Row],[E]],".",Tabela813[[#This Row],[D1]],".",Tabela813[[#This Row],[D2]],".",Tabela813[[#This Row],[D3]],".",Tabela813[[#This Row],[T]],".",Tabela813[[#This Row],[D4]]),"")</f>
        <v>9.1.2.1.5.51.3.8.00</v>
      </c>
      <c r="L2996" s="23" t="s">
        <v>1918</v>
      </c>
      <c r="M2996" s="20" t="str">
        <f t="shared" si="57"/>
        <v>A</v>
      </c>
      <c r="N2996" s="20">
        <f>IF(VALUE(Tabela813[[#This Row],[RED]]) &gt; 0,1,0) + IF(VALUE(J2996)&gt;0,8,IF(VALUE(I2996)&gt;0,7,IF(VALUE(H2996)&gt;0,6,IF(VALUE(G2996)&gt;0,5,IF(VALUE(F2996)&gt;0,4,IF(VALUE(E2996)&gt;0,3,IF(VALUE(D2996)&gt;0,2,1)))))))</f>
        <v>8</v>
      </c>
      <c r="O2996" s="22" t="s">
        <v>55</v>
      </c>
      <c r="P2996" s="1" t="s">
        <v>2915</v>
      </c>
      <c r="Q2996" s="1"/>
      <c r="R2996" s="39"/>
      <c r="S2996" s="154" t="s">
        <v>158</v>
      </c>
      <c r="T2996" s="7" t="str">
        <f>Tabela813[[#This Row],[NR]]&amp;" - "&amp;Tabela813[[#This Row],[Especificação]]</f>
        <v>9.1.2.1.5.51.3.8.00 - (-) Dedução de Contribuição Patronal - Servidor Civil - Pensionistas - Parcelamentos - Juros de Mora da Dívida Ativa</v>
      </c>
    </row>
    <row r="2997" spans="1:20" ht="30" x14ac:dyDescent="0.25">
      <c r="A2997" s="179"/>
      <c r="B2997" s="51" t="s">
        <v>1549</v>
      </c>
      <c r="C2997" s="22" t="s">
        <v>1537</v>
      </c>
      <c r="D2997" s="22" t="s">
        <v>1546</v>
      </c>
      <c r="E2997" s="22" t="s">
        <v>1537</v>
      </c>
      <c r="F2997" s="22" t="s">
        <v>1542</v>
      </c>
      <c r="G2997" s="22" t="s">
        <v>1543</v>
      </c>
      <c r="H2997" s="22" t="s">
        <v>1540</v>
      </c>
      <c r="I2997" s="22" t="s">
        <v>1540</v>
      </c>
      <c r="J2997" s="22" t="s">
        <v>1543</v>
      </c>
      <c r="K2997" s="20" t="str">
        <f>IF(Tabela813[[#This Row],[C]]&lt;&gt;"",IF(Tabela813[[#This Row],[RED]]&lt;&gt;"",(Tabela813[[#This Row],[RED]] &amp; "."),"") &amp; CONCATENATE(Tabela813[[#This Row],[C]],".",Tabela813[[#This Row],[O]],".",Tabela813[[#This Row],[E]],".",Tabela813[[#This Row],[D1]],".",Tabela813[[#This Row],[D2]],".",Tabela813[[#This Row],[D3]],".",Tabela813[[#This Row],[T]],".",Tabela813[[#This Row],[D4]]),"")</f>
        <v>9.1.2.1.6.00.0.0.00</v>
      </c>
      <c r="L2997" s="23" t="s">
        <v>6369</v>
      </c>
      <c r="M2997" s="20" t="str">
        <f t="shared" si="57"/>
        <v>S</v>
      </c>
      <c r="N2997" s="20">
        <f>IF(VALUE(Tabela813[[#This Row],[RED]]) &gt; 0,1,0) + IF(VALUE(J2997)&gt;0,8,IF(VALUE(I2997)&gt;0,7,IF(VALUE(H2997)&gt;0,6,IF(VALUE(G2997)&gt;0,5,IF(VALUE(F2997)&gt;0,4,IF(VALUE(E2997)&gt;0,3,IF(VALUE(D2997)&gt;0,2,1)))))))</f>
        <v>5</v>
      </c>
      <c r="O2997" s="22" t="s">
        <v>45</v>
      </c>
      <c r="P2997" s="1" t="s">
        <v>4291</v>
      </c>
      <c r="Q2997" s="1"/>
      <c r="R2997" s="39"/>
      <c r="S2997" s="154" t="s">
        <v>158</v>
      </c>
      <c r="T2997" s="7" t="str">
        <f>Tabela813[[#This Row],[NR]]&amp;" - "&amp;Tabela813[[#This Row],[Especificação]]</f>
        <v>9.1.2.1.6.00.0.0.00 - (-) Dedução de Contribuição para Fundos de Assistência Médico-Hospitalar e Social</v>
      </c>
    </row>
    <row r="2998" spans="1:20" ht="45" x14ac:dyDescent="0.25">
      <c r="A2998" s="179"/>
      <c r="B2998" s="51" t="s">
        <v>1549</v>
      </c>
      <c r="C2998" s="22" t="s">
        <v>1537</v>
      </c>
      <c r="D2998" s="22" t="s">
        <v>1546</v>
      </c>
      <c r="E2998" s="22" t="s">
        <v>1537</v>
      </c>
      <c r="F2998" s="22" t="s">
        <v>1542</v>
      </c>
      <c r="G2998" s="22" t="s">
        <v>1550</v>
      </c>
      <c r="H2998" s="22" t="s">
        <v>1540</v>
      </c>
      <c r="I2998" s="22" t="s">
        <v>1540</v>
      </c>
      <c r="J2998" s="22" t="s">
        <v>1543</v>
      </c>
      <c r="K2998" s="20" t="str">
        <f>IF(Tabela813[[#This Row],[C]]&lt;&gt;"",IF(Tabela813[[#This Row],[RED]]&lt;&gt;"",(Tabela813[[#This Row],[RED]] &amp; "."),"") &amp; CONCATENATE(Tabela813[[#This Row],[C]],".",Tabela813[[#This Row],[O]],".",Tabela813[[#This Row],[E]],".",Tabela813[[#This Row],[D1]],".",Tabela813[[#This Row],[D2]],".",Tabela813[[#This Row],[D3]],".",Tabela813[[#This Row],[T]],".",Tabela813[[#This Row],[D4]]),"")</f>
        <v>9.1.2.1.6.03.0.0.00</v>
      </c>
      <c r="L2998" s="23" t="s">
        <v>1919</v>
      </c>
      <c r="M2998" s="20" t="str">
        <f t="shared" si="57"/>
        <v>S</v>
      </c>
      <c r="N2998" s="20">
        <f>IF(VALUE(Tabela813[[#This Row],[RED]]) &gt; 0,1,0) + IF(VALUE(J2998)&gt;0,8,IF(VALUE(I2998)&gt;0,7,IF(VALUE(H2998)&gt;0,6,IF(VALUE(G2998)&gt;0,5,IF(VALUE(F2998)&gt;0,4,IF(VALUE(E2998)&gt;0,3,IF(VALUE(D2998)&gt;0,2,1)))))))</f>
        <v>6</v>
      </c>
      <c r="O2998" s="22" t="s">
        <v>51</v>
      </c>
      <c r="P2998" s="1" t="s">
        <v>4292</v>
      </c>
      <c r="Q2998" s="1"/>
      <c r="R2998" s="39"/>
      <c r="S2998" s="154" t="s">
        <v>158</v>
      </c>
      <c r="T2998" s="7" t="str">
        <f>Tabela813[[#This Row],[NR]]&amp;" - "&amp;Tabela813[[#This Row],[Especificação]]</f>
        <v>9.1.2.1.6.03.0.0.00 - (-) Dedução de Contribuição para Fundos de Assistência Médica - Servidores Civis</v>
      </c>
    </row>
    <row r="2999" spans="1:20" ht="30" x14ac:dyDescent="0.25">
      <c r="A2999" s="179"/>
      <c r="B2999" s="51" t="s">
        <v>1549</v>
      </c>
      <c r="C2999" s="22" t="s">
        <v>1537</v>
      </c>
      <c r="D2999" s="22" t="s">
        <v>1546</v>
      </c>
      <c r="E2999" s="22" t="s">
        <v>1537</v>
      </c>
      <c r="F2999" s="22" t="s">
        <v>1542</v>
      </c>
      <c r="G2999" s="22" t="s">
        <v>1550</v>
      </c>
      <c r="H2999" s="22" t="s">
        <v>1537</v>
      </c>
      <c r="I2999" s="22" t="s">
        <v>1540</v>
      </c>
      <c r="J2999" s="22" t="s">
        <v>1543</v>
      </c>
      <c r="K2999" s="20" t="str">
        <f>IF(Tabela813[[#This Row],[C]]&lt;&gt;"",IF(Tabela813[[#This Row],[RED]]&lt;&gt;"",(Tabela813[[#This Row],[RED]] &amp; "."),"") &amp; CONCATENATE(Tabela813[[#This Row],[C]],".",Tabela813[[#This Row],[O]],".",Tabela813[[#This Row],[E]],".",Tabela813[[#This Row],[D1]],".",Tabela813[[#This Row],[D2]],".",Tabela813[[#This Row],[D3]],".",Tabela813[[#This Row],[T]],".",Tabela813[[#This Row],[D4]]),"")</f>
        <v>9.1.2.1.6.03.1.0.00</v>
      </c>
      <c r="L2999" s="23" t="s">
        <v>1919</v>
      </c>
      <c r="M2999" s="20" t="str">
        <f t="shared" si="57"/>
        <v>S</v>
      </c>
      <c r="N2999" s="20">
        <f>IF(VALUE(Tabela813[[#This Row],[RED]]) &gt; 0,1,0) + IF(VALUE(J2999)&gt;0,8,IF(VALUE(I2999)&gt;0,7,IF(VALUE(H2999)&gt;0,6,IF(VALUE(G2999)&gt;0,5,IF(VALUE(F2999)&gt;0,4,IF(VALUE(E2999)&gt;0,3,IF(VALUE(D2999)&gt;0,2,1)))))))</f>
        <v>7</v>
      </c>
      <c r="O2999" s="22" t="s">
        <v>51</v>
      </c>
      <c r="P2999" s="1" t="s">
        <v>2916</v>
      </c>
      <c r="Q2999" s="1"/>
      <c r="R2999" s="39"/>
      <c r="S2999" s="154" t="s">
        <v>158</v>
      </c>
      <c r="T2999" s="7" t="str">
        <f>Tabela813[[#This Row],[NR]]&amp;" - "&amp;Tabela813[[#This Row],[Especificação]]</f>
        <v>9.1.2.1.6.03.1.0.00 - (-) Dedução de Contribuição para Fundos de Assistência Médica - Servidores Civis</v>
      </c>
    </row>
    <row r="3000" spans="1:20" ht="30" x14ac:dyDescent="0.25">
      <c r="A3000" s="179"/>
      <c r="B3000" s="51" t="s">
        <v>1549</v>
      </c>
      <c r="C3000" s="22" t="s">
        <v>1537</v>
      </c>
      <c r="D3000" s="22" t="s">
        <v>1546</v>
      </c>
      <c r="E3000" s="22" t="s">
        <v>1537</v>
      </c>
      <c r="F3000" s="22" t="s">
        <v>1542</v>
      </c>
      <c r="G3000" s="22" t="s">
        <v>1550</v>
      </c>
      <c r="H3000" s="22" t="s">
        <v>1537</v>
      </c>
      <c r="I3000" s="22" t="s">
        <v>1537</v>
      </c>
      <c r="J3000" s="22" t="s">
        <v>1543</v>
      </c>
      <c r="K3000" s="20" t="str">
        <f>IF(Tabela813[[#This Row],[C]]&lt;&gt;"",IF(Tabela813[[#This Row],[RED]]&lt;&gt;"",(Tabela813[[#This Row],[RED]] &amp; "."),"") &amp; CONCATENATE(Tabela813[[#This Row],[C]],".",Tabela813[[#This Row],[O]],".",Tabela813[[#This Row],[E]],".",Tabela813[[#This Row],[D1]],".",Tabela813[[#This Row],[D2]],".",Tabela813[[#This Row],[D3]],".",Tabela813[[#This Row],[T]],".",Tabela813[[#This Row],[D4]]),"")</f>
        <v>9.1.2.1.6.03.1.1.00</v>
      </c>
      <c r="L3000" s="23" t="s">
        <v>1920</v>
      </c>
      <c r="M3000" s="20" t="str">
        <f t="shared" si="57"/>
        <v>A</v>
      </c>
      <c r="N3000" s="20">
        <f>IF(VALUE(Tabela813[[#This Row],[RED]]) &gt; 0,1,0) + IF(VALUE(J3000)&gt;0,8,IF(VALUE(I3000)&gt;0,7,IF(VALUE(H3000)&gt;0,6,IF(VALUE(G3000)&gt;0,5,IF(VALUE(F3000)&gt;0,4,IF(VALUE(E3000)&gt;0,3,IF(VALUE(D3000)&gt;0,2,1)))))))</f>
        <v>8</v>
      </c>
      <c r="O3000" s="22" t="s">
        <v>51</v>
      </c>
      <c r="P3000" s="1" t="s">
        <v>2916</v>
      </c>
      <c r="Q3000" s="1"/>
      <c r="R3000" s="39"/>
      <c r="S3000" s="154" t="s">
        <v>158</v>
      </c>
      <c r="T3000" s="7" t="str">
        <f>Tabela813[[#This Row],[NR]]&amp;" - "&amp;Tabela813[[#This Row],[Especificação]]</f>
        <v>9.1.2.1.6.03.1.1.00 - (-) Dedução de Contribuição para Fundos de Assistência Médica - Servidores Civis - Principal</v>
      </c>
    </row>
    <row r="3001" spans="1:20" ht="30" x14ac:dyDescent="0.25">
      <c r="A3001" s="179"/>
      <c r="B3001" s="51" t="s">
        <v>1549</v>
      </c>
      <c r="C3001" s="22" t="s">
        <v>1537</v>
      </c>
      <c r="D3001" s="22" t="s">
        <v>1546</v>
      </c>
      <c r="E3001" s="22" t="s">
        <v>1537</v>
      </c>
      <c r="F3001" s="22" t="s">
        <v>1542</v>
      </c>
      <c r="G3001" s="22" t="s">
        <v>1550</v>
      </c>
      <c r="H3001" s="22" t="s">
        <v>1537</v>
      </c>
      <c r="I3001" s="22" t="s">
        <v>1546</v>
      </c>
      <c r="J3001" s="22" t="s">
        <v>1543</v>
      </c>
      <c r="K3001" s="20" t="str">
        <f>IF(Tabela813[[#This Row],[C]]&lt;&gt;"",IF(Tabela813[[#This Row],[RED]]&lt;&gt;"",(Tabela813[[#This Row],[RED]] &amp; "."),"") &amp; CONCATENATE(Tabela813[[#This Row],[C]],".",Tabela813[[#This Row],[O]],".",Tabela813[[#This Row],[E]],".",Tabela813[[#This Row],[D1]],".",Tabela813[[#This Row],[D2]],".",Tabela813[[#This Row],[D3]],".",Tabela813[[#This Row],[T]],".",Tabela813[[#This Row],[D4]]),"")</f>
        <v>9.1.2.1.6.03.1.2.00</v>
      </c>
      <c r="L3001" s="23" t="s">
        <v>1921</v>
      </c>
      <c r="M3001" s="20" t="str">
        <f t="shared" si="57"/>
        <v>A</v>
      </c>
      <c r="N3001" s="20">
        <f>IF(VALUE(Tabela813[[#This Row],[RED]]) &gt; 0,1,0) + IF(VALUE(J3001)&gt;0,8,IF(VALUE(I3001)&gt;0,7,IF(VALUE(H3001)&gt;0,6,IF(VALUE(G3001)&gt;0,5,IF(VALUE(F3001)&gt;0,4,IF(VALUE(E3001)&gt;0,3,IF(VALUE(D3001)&gt;0,2,1)))))))</f>
        <v>8</v>
      </c>
      <c r="O3001" s="22" t="s">
        <v>51</v>
      </c>
      <c r="P3001" s="1" t="s">
        <v>2916</v>
      </c>
      <c r="Q3001" s="1"/>
      <c r="R3001" s="39"/>
      <c r="S3001" s="154" t="s">
        <v>158</v>
      </c>
      <c r="T3001" s="7" t="str">
        <f>Tabela813[[#This Row],[NR]]&amp;" - "&amp;Tabela813[[#This Row],[Especificação]]</f>
        <v>9.1.2.1.6.03.1.2.00 - (-) Dedução de Contribuição para Fundos de Assistência Médica - Servidores Civis - Multas e Juros de Mora</v>
      </c>
    </row>
    <row r="3002" spans="1:20" ht="30" x14ac:dyDescent="0.25">
      <c r="A3002" s="179"/>
      <c r="B3002" s="51" t="s">
        <v>1549</v>
      </c>
      <c r="C3002" s="22" t="s">
        <v>1537</v>
      </c>
      <c r="D3002" s="22" t="s">
        <v>1546</v>
      </c>
      <c r="E3002" s="22" t="s">
        <v>1537</v>
      </c>
      <c r="F3002" s="22" t="s">
        <v>1542</v>
      </c>
      <c r="G3002" s="22" t="s">
        <v>1550</v>
      </c>
      <c r="H3002" s="22" t="s">
        <v>1537</v>
      </c>
      <c r="I3002" s="22" t="s">
        <v>1548</v>
      </c>
      <c r="J3002" s="22" t="s">
        <v>1543</v>
      </c>
      <c r="K3002" s="20" t="str">
        <f>IF(Tabela813[[#This Row],[C]]&lt;&gt;"",IF(Tabela813[[#This Row],[RED]]&lt;&gt;"",(Tabela813[[#This Row],[RED]] &amp; "."),"") &amp; CONCATENATE(Tabela813[[#This Row],[C]],".",Tabela813[[#This Row],[O]],".",Tabela813[[#This Row],[E]],".",Tabela813[[#This Row],[D1]],".",Tabela813[[#This Row],[D2]],".",Tabela813[[#This Row],[D3]],".",Tabela813[[#This Row],[T]],".",Tabela813[[#This Row],[D4]]),"")</f>
        <v>9.1.2.1.6.03.1.5.00</v>
      </c>
      <c r="L3002" s="23" t="s">
        <v>1922</v>
      </c>
      <c r="M3002" s="20" t="str">
        <f t="shared" si="57"/>
        <v>A</v>
      </c>
      <c r="N3002" s="20">
        <f>IF(VALUE(Tabela813[[#This Row],[RED]]) &gt; 0,1,0) + IF(VALUE(J3002)&gt;0,8,IF(VALUE(I3002)&gt;0,7,IF(VALUE(H3002)&gt;0,6,IF(VALUE(G3002)&gt;0,5,IF(VALUE(F3002)&gt;0,4,IF(VALUE(E3002)&gt;0,3,IF(VALUE(D3002)&gt;0,2,1)))))))</f>
        <v>8</v>
      </c>
      <c r="O3002" s="22" t="s">
        <v>51</v>
      </c>
      <c r="P3002" s="1" t="s">
        <v>2916</v>
      </c>
      <c r="Q3002" s="1"/>
      <c r="R3002" s="39"/>
      <c r="S3002" s="154" t="s">
        <v>158</v>
      </c>
      <c r="T3002" s="7" t="str">
        <f>Tabela813[[#This Row],[NR]]&amp;" - "&amp;Tabela813[[#This Row],[Especificação]]</f>
        <v>9.1.2.1.6.03.1.5.00 - (-) Dedução de Contribuição para Fundos de Assistência Médica - Servidores Civis - Multas</v>
      </c>
    </row>
    <row r="3003" spans="1:20" ht="30" x14ac:dyDescent="0.25">
      <c r="A3003" s="179"/>
      <c r="B3003" s="51" t="s">
        <v>1549</v>
      </c>
      <c r="C3003" s="22" t="s">
        <v>1537</v>
      </c>
      <c r="D3003" s="22" t="s">
        <v>1546</v>
      </c>
      <c r="E3003" s="22" t="s">
        <v>1537</v>
      </c>
      <c r="F3003" s="22" t="s">
        <v>1542</v>
      </c>
      <c r="G3003" s="22" t="s">
        <v>1550</v>
      </c>
      <c r="H3003" s="22" t="s">
        <v>1537</v>
      </c>
      <c r="I3003" s="22" t="s">
        <v>1542</v>
      </c>
      <c r="J3003" s="22" t="s">
        <v>1543</v>
      </c>
      <c r="K3003" s="20" t="str">
        <f>IF(Tabela813[[#This Row],[C]]&lt;&gt;"",IF(Tabela813[[#This Row],[RED]]&lt;&gt;"",(Tabela813[[#This Row],[RED]] &amp; "."),"") &amp; CONCATENATE(Tabela813[[#This Row],[C]],".",Tabela813[[#This Row],[O]],".",Tabela813[[#This Row],[E]],".",Tabela813[[#This Row],[D1]],".",Tabela813[[#This Row],[D2]],".",Tabela813[[#This Row],[D3]],".",Tabela813[[#This Row],[T]],".",Tabela813[[#This Row],[D4]]),"")</f>
        <v>9.1.2.1.6.03.1.6.00</v>
      </c>
      <c r="L3003" s="23" t="s">
        <v>1923</v>
      </c>
      <c r="M3003" s="20" t="str">
        <f t="shared" si="57"/>
        <v>A</v>
      </c>
      <c r="N3003" s="20">
        <f>IF(VALUE(Tabela813[[#This Row],[RED]]) &gt; 0,1,0) + IF(VALUE(J3003)&gt;0,8,IF(VALUE(I3003)&gt;0,7,IF(VALUE(H3003)&gt;0,6,IF(VALUE(G3003)&gt;0,5,IF(VALUE(F3003)&gt;0,4,IF(VALUE(E3003)&gt;0,3,IF(VALUE(D3003)&gt;0,2,1)))))))</f>
        <v>8</v>
      </c>
      <c r="O3003" s="22" t="s">
        <v>51</v>
      </c>
      <c r="P3003" s="1" t="s">
        <v>2916</v>
      </c>
      <c r="Q3003" s="1"/>
      <c r="R3003" s="39"/>
      <c r="S3003" s="154" t="s">
        <v>158</v>
      </c>
      <c r="T3003" s="7" t="str">
        <f>Tabela813[[#This Row],[NR]]&amp;" - "&amp;Tabela813[[#This Row],[Especificação]]</f>
        <v>9.1.2.1.6.03.1.6.00 - (-) Dedução de Contribuição para Fundos de Assistência Médica - Servidores Civis - Juros de Mora</v>
      </c>
    </row>
    <row r="3004" spans="1:20" ht="45" x14ac:dyDescent="0.25">
      <c r="A3004" s="179"/>
      <c r="B3004" s="51" t="s">
        <v>1549</v>
      </c>
      <c r="C3004" s="22" t="s">
        <v>1537</v>
      </c>
      <c r="D3004" s="22" t="s">
        <v>1546</v>
      </c>
      <c r="E3004" s="22" t="s">
        <v>1537</v>
      </c>
      <c r="F3004" s="22" t="s">
        <v>1542</v>
      </c>
      <c r="G3004" s="22" t="s">
        <v>1550</v>
      </c>
      <c r="H3004" s="22" t="s">
        <v>1546</v>
      </c>
      <c r="I3004" s="22" t="s">
        <v>1540</v>
      </c>
      <c r="J3004" s="22" t="s">
        <v>1543</v>
      </c>
      <c r="K3004" s="20" t="str">
        <f>IF(Tabela813[[#This Row],[C]]&lt;&gt;"",IF(Tabela813[[#This Row],[RED]]&lt;&gt;"",(Tabela813[[#This Row],[RED]] &amp; "."),"") &amp; CONCATENATE(Tabela813[[#This Row],[C]],".",Tabela813[[#This Row],[O]],".",Tabela813[[#This Row],[E]],".",Tabela813[[#This Row],[D1]],".",Tabela813[[#This Row],[D2]],".",Tabela813[[#This Row],[D3]],".",Tabela813[[#This Row],[T]],".",Tabela813[[#This Row],[D4]]),"")</f>
        <v>9.1.2.1.6.03.2.0.00</v>
      </c>
      <c r="L3004" s="23" t="s">
        <v>1924</v>
      </c>
      <c r="M3004" s="20" t="str">
        <f t="shared" si="57"/>
        <v>S</v>
      </c>
      <c r="N3004" s="20">
        <f>IF(VALUE(Tabela813[[#This Row],[RED]]) &gt; 0,1,0) + IF(VALUE(J3004)&gt;0,8,IF(VALUE(I3004)&gt;0,7,IF(VALUE(H3004)&gt;0,6,IF(VALUE(G3004)&gt;0,5,IF(VALUE(F3004)&gt;0,4,IF(VALUE(E3004)&gt;0,3,IF(VALUE(D3004)&gt;0,2,1)))))))</f>
        <v>7</v>
      </c>
      <c r="O3004" s="22" t="s">
        <v>51</v>
      </c>
      <c r="P3004" s="1" t="s">
        <v>2917</v>
      </c>
      <c r="Q3004" s="1"/>
      <c r="R3004" s="39"/>
      <c r="S3004" s="154" t="s">
        <v>158</v>
      </c>
      <c r="T3004" s="7" t="str">
        <f>Tabela813[[#This Row],[NR]]&amp;" - "&amp;Tabela813[[#This Row],[Especificação]]</f>
        <v>9.1.2.1.6.03.2.0.00 - (-) Dedução de Contribuição para Fundos de Assistência Médica - Servidores Civis - Parcelamentos</v>
      </c>
    </row>
    <row r="3005" spans="1:20" ht="45" x14ac:dyDescent="0.25">
      <c r="A3005" s="179"/>
      <c r="B3005" s="51" t="s">
        <v>1549</v>
      </c>
      <c r="C3005" s="22" t="s">
        <v>1537</v>
      </c>
      <c r="D3005" s="22" t="s">
        <v>1546</v>
      </c>
      <c r="E3005" s="22" t="s">
        <v>1537</v>
      </c>
      <c r="F3005" s="22" t="s">
        <v>1542</v>
      </c>
      <c r="G3005" s="22" t="s">
        <v>1550</v>
      </c>
      <c r="H3005" s="22" t="s">
        <v>1546</v>
      </c>
      <c r="I3005" s="22" t="s">
        <v>1537</v>
      </c>
      <c r="J3005" s="22" t="s">
        <v>1543</v>
      </c>
      <c r="K3005" s="20" t="str">
        <f>IF(Tabela813[[#This Row],[C]]&lt;&gt;"",IF(Tabela813[[#This Row],[RED]]&lt;&gt;"",(Tabela813[[#This Row],[RED]] &amp; "."),"") &amp; CONCATENATE(Tabela813[[#This Row],[C]],".",Tabela813[[#This Row],[O]],".",Tabela813[[#This Row],[E]],".",Tabela813[[#This Row],[D1]],".",Tabela813[[#This Row],[D2]],".",Tabela813[[#This Row],[D3]],".",Tabela813[[#This Row],[T]],".",Tabela813[[#This Row],[D4]]),"")</f>
        <v>9.1.2.1.6.03.2.1.00</v>
      </c>
      <c r="L3005" s="23" t="s">
        <v>1925</v>
      </c>
      <c r="M3005" s="20" t="str">
        <f t="shared" si="57"/>
        <v>A</v>
      </c>
      <c r="N3005" s="20">
        <f>IF(VALUE(Tabela813[[#This Row],[RED]]) &gt; 0,1,0) + IF(VALUE(J3005)&gt;0,8,IF(VALUE(I3005)&gt;0,7,IF(VALUE(H3005)&gt;0,6,IF(VALUE(G3005)&gt;0,5,IF(VALUE(F3005)&gt;0,4,IF(VALUE(E3005)&gt;0,3,IF(VALUE(D3005)&gt;0,2,1)))))))</f>
        <v>8</v>
      </c>
      <c r="O3005" s="22" t="s">
        <v>51</v>
      </c>
      <c r="P3005" s="1" t="s">
        <v>2917</v>
      </c>
      <c r="Q3005" s="1"/>
      <c r="R3005" s="39"/>
      <c r="S3005" s="154" t="s">
        <v>158</v>
      </c>
      <c r="T3005" s="7" t="str">
        <f>Tabela813[[#This Row],[NR]]&amp;" - "&amp;Tabela813[[#This Row],[Especificação]]</f>
        <v>9.1.2.1.6.03.2.1.00 - (-) Dedução de Contribuição para Fundos de Assistência Médica - Servidores Civis - Parcelamentos - Principal</v>
      </c>
    </row>
    <row r="3006" spans="1:20" ht="45" x14ac:dyDescent="0.25">
      <c r="A3006" s="179"/>
      <c r="B3006" s="51" t="s">
        <v>1549</v>
      </c>
      <c r="C3006" s="22" t="s">
        <v>1537</v>
      </c>
      <c r="D3006" s="22" t="s">
        <v>1546</v>
      </c>
      <c r="E3006" s="22" t="s">
        <v>1537</v>
      </c>
      <c r="F3006" s="22" t="s">
        <v>1542</v>
      </c>
      <c r="G3006" s="22" t="s">
        <v>1550</v>
      </c>
      <c r="H3006" s="22" t="s">
        <v>1546</v>
      </c>
      <c r="I3006" s="22" t="s">
        <v>1546</v>
      </c>
      <c r="J3006" s="22" t="s">
        <v>1543</v>
      </c>
      <c r="K3006" s="20" t="str">
        <f>IF(Tabela813[[#This Row],[C]]&lt;&gt;"",IF(Tabela813[[#This Row],[RED]]&lt;&gt;"",(Tabela813[[#This Row],[RED]] &amp; "."),"") &amp; CONCATENATE(Tabela813[[#This Row],[C]],".",Tabela813[[#This Row],[O]],".",Tabela813[[#This Row],[E]],".",Tabela813[[#This Row],[D1]],".",Tabela813[[#This Row],[D2]],".",Tabela813[[#This Row],[D3]],".",Tabela813[[#This Row],[T]],".",Tabela813[[#This Row],[D4]]),"")</f>
        <v>9.1.2.1.6.03.2.2.00</v>
      </c>
      <c r="L3006" s="23" t="s">
        <v>1926</v>
      </c>
      <c r="M3006" s="20" t="str">
        <f t="shared" si="57"/>
        <v>A</v>
      </c>
      <c r="N3006" s="20">
        <f>IF(VALUE(Tabela813[[#This Row],[RED]]) &gt; 0,1,0) + IF(VALUE(J3006)&gt;0,8,IF(VALUE(I3006)&gt;0,7,IF(VALUE(H3006)&gt;0,6,IF(VALUE(G3006)&gt;0,5,IF(VALUE(F3006)&gt;0,4,IF(VALUE(E3006)&gt;0,3,IF(VALUE(D3006)&gt;0,2,1)))))))</f>
        <v>8</v>
      </c>
      <c r="O3006" s="22" t="s">
        <v>51</v>
      </c>
      <c r="P3006" s="1" t="s">
        <v>2917</v>
      </c>
      <c r="Q3006" s="1"/>
      <c r="R3006" s="39"/>
      <c r="S3006" s="154" t="s">
        <v>158</v>
      </c>
      <c r="T3006" s="7" t="str">
        <f>Tabela813[[#This Row],[NR]]&amp;" - "&amp;Tabela813[[#This Row],[Especificação]]</f>
        <v>9.1.2.1.6.03.2.2.00 - (-) Dedução de Contribuição para Fundos de Assistência Médica - Servidores Civis - Parcelamentos - Multas e Juros de Mora</v>
      </c>
    </row>
    <row r="3007" spans="1:20" ht="45" x14ac:dyDescent="0.25">
      <c r="A3007" s="179"/>
      <c r="B3007" s="51" t="s">
        <v>1549</v>
      </c>
      <c r="C3007" s="22" t="s">
        <v>1537</v>
      </c>
      <c r="D3007" s="22" t="s">
        <v>1546</v>
      </c>
      <c r="E3007" s="22" t="s">
        <v>1537</v>
      </c>
      <c r="F3007" s="22" t="s">
        <v>1542</v>
      </c>
      <c r="G3007" s="22" t="s">
        <v>1550</v>
      </c>
      <c r="H3007" s="22" t="s">
        <v>1546</v>
      </c>
      <c r="I3007" s="22" t="s">
        <v>1548</v>
      </c>
      <c r="J3007" s="22" t="s">
        <v>1543</v>
      </c>
      <c r="K3007" s="20" t="str">
        <f>IF(Tabela813[[#This Row],[C]]&lt;&gt;"",IF(Tabela813[[#This Row],[RED]]&lt;&gt;"",(Tabela813[[#This Row],[RED]] &amp; "."),"") &amp; CONCATENATE(Tabela813[[#This Row],[C]],".",Tabela813[[#This Row],[O]],".",Tabela813[[#This Row],[E]],".",Tabela813[[#This Row],[D1]],".",Tabela813[[#This Row],[D2]],".",Tabela813[[#This Row],[D3]],".",Tabela813[[#This Row],[T]],".",Tabela813[[#This Row],[D4]]),"")</f>
        <v>9.1.2.1.6.03.2.5.00</v>
      </c>
      <c r="L3007" s="23" t="s">
        <v>1927</v>
      </c>
      <c r="M3007" s="20" t="str">
        <f t="shared" si="57"/>
        <v>A</v>
      </c>
      <c r="N3007" s="20">
        <f>IF(VALUE(Tabela813[[#This Row],[RED]]) &gt; 0,1,0) + IF(VALUE(J3007)&gt;0,8,IF(VALUE(I3007)&gt;0,7,IF(VALUE(H3007)&gt;0,6,IF(VALUE(G3007)&gt;0,5,IF(VALUE(F3007)&gt;0,4,IF(VALUE(E3007)&gt;0,3,IF(VALUE(D3007)&gt;0,2,1)))))))</f>
        <v>8</v>
      </c>
      <c r="O3007" s="22" t="s">
        <v>51</v>
      </c>
      <c r="P3007" s="1" t="s">
        <v>2917</v>
      </c>
      <c r="Q3007" s="1"/>
      <c r="R3007" s="39"/>
      <c r="S3007" s="154" t="s">
        <v>158</v>
      </c>
      <c r="T3007" s="7" t="str">
        <f>Tabela813[[#This Row],[NR]]&amp;" - "&amp;Tabela813[[#This Row],[Especificação]]</f>
        <v>9.1.2.1.6.03.2.5.00 - (-) Dedução de Contribuição para Fundos de Assistência Médica - Servidores Civis - Parcelamentos - Multas</v>
      </c>
    </row>
    <row r="3008" spans="1:20" ht="45" x14ac:dyDescent="0.25">
      <c r="A3008" s="179"/>
      <c r="B3008" s="51" t="s">
        <v>1549</v>
      </c>
      <c r="C3008" s="22" t="s">
        <v>1537</v>
      </c>
      <c r="D3008" s="22" t="s">
        <v>1546</v>
      </c>
      <c r="E3008" s="22" t="s">
        <v>1537</v>
      </c>
      <c r="F3008" s="22" t="s">
        <v>1542</v>
      </c>
      <c r="G3008" s="22" t="s">
        <v>1550</v>
      </c>
      <c r="H3008" s="22" t="s">
        <v>1546</v>
      </c>
      <c r="I3008" s="22" t="s">
        <v>1542</v>
      </c>
      <c r="J3008" s="22" t="s">
        <v>1543</v>
      </c>
      <c r="K3008" s="20" t="str">
        <f>IF(Tabela813[[#This Row],[C]]&lt;&gt;"",IF(Tabela813[[#This Row],[RED]]&lt;&gt;"",(Tabela813[[#This Row],[RED]] &amp; "."),"") &amp; CONCATENATE(Tabela813[[#This Row],[C]],".",Tabela813[[#This Row],[O]],".",Tabela813[[#This Row],[E]],".",Tabela813[[#This Row],[D1]],".",Tabela813[[#This Row],[D2]],".",Tabela813[[#This Row],[D3]],".",Tabela813[[#This Row],[T]],".",Tabela813[[#This Row],[D4]]),"")</f>
        <v>9.1.2.1.6.03.2.6.00</v>
      </c>
      <c r="L3008" s="23" t="s">
        <v>1928</v>
      </c>
      <c r="M3008" s="20" t="str">
        <f t="shared" si="57"/>
        <v>A</v>
      </c>
      <c r="N3008" s="20">
        <f>IF(VALUE(Tabela813[[#This Row],[RED]]) &gt; 0,1,0) + IF(VALUE(J3008)&gt;0,8,IF(VALUE(I3008)&gt;0,7,IF(VALUE(H3008)&gt;0,6,IF(VALUE(G3008)&gt;0,5,IF(VALUE(F3008)&gt;0,4,IF(VALUE(E3008)&gt;0,3,IF(VALUE(D3008)&gt;0,2,1)))))))</f>
        <v>8</v>
      </c>
      <c r="O3008" s="22" t="s">
        <v>51</v>
      </c>
      <c r="P3008" s="1" t="s">
        <v>2917</v>
      </c>
      <c r="Q3008" s="1"/>
      <c r="R3008" s="39"/>
      <c r="S3008" s="154" t="s">
        <v>158</v>
      </c>
      <c r="T3008" s="7" t="str">
        <f>Tabela813[[#This Row],[NR]]&amp;" - "&amp;Tabela813[[#This Row],[Especificação]]</f>
        <v>9.1.2.1.6.03.2.6.00 - (-) Dedução de Contribuição para Fundos de Assistência Médica - Servidores Civis - Parcelamentos - Juros de Mora</v>
      </c>
    </row>
    <row r="3009" spans="1:20" ht="45" x14ac:dyDescent="0.25">
      <c r="A3009" s="179"/>
      <c r="B3009" s="51" t="s">
        <v>1549</v>
      </c>
      <c r="C3009" s="22" t="s">
        <v>1537</v>
      </c>
      <c r="D3009" s="22" t="s">
        <v>1546</v>
      </c>
      <c r="E3009" s="22" t="s">
        <v>1537</v>
      </c>
      <c r="F3009" s="22" t="s">
        <v>1542</v>
      </c>
      <c r="G3009" s="22" t="s">
        <v>1553</v>
      </c>
      <c r="H3009" s="22" t="s">
        <v>1540</v>
      </c>
      <c r="I3009" s="22" t="s">
        <v>1540</v>
      </c>
      <c r="J3009" s="22" t="s">
        <v>1543</v>
      </c>
      <c r="K3009" s="20" t="str">
        <f>IF(Tabela813[[#This Row],[C]]&lt;&gt;"",IF(Tabela813[[#This Row],[RED]]&lt;&gt;"",(Tabela813[[#This Row],[RED]] &amp; "."),"") &amp; CONCATENATE(Tabela813[[#This Row],[C]],".",Tabela813[[#This Row],[O]],".",Tabela813[[#This Row],[E]],".",Tabela813[[#This Row],[D1]],".",Tabela813[[#This Row],[D2]],".",Tabela813[[#This Row],[D3]],".",Tabela813[[#This Row],[T]],".",Tabela813[[#This Row],[D4]]),"")</f>
        <v>9.1.2.1.6.99.0.0.00</v>
      </c>
      <c r="L3009" s="23" t="s">
        <v>1929</v>
      </c>
      <c r="M3009" s="20" t="str">
        <f t="shared" si="57"/>
        <v>S</v>
      </c>
      <c r="N3009" s="20">
        <f>IF(VALUE(Tabela813[[#This Row],[RED]]) &gt; 0,1,0) + IF(VALUE(J3009)&gt;0,8,IF(VALUE(I3009)&gt;0,7,IF(VALUE(H3009)&gt;0,6,IF(VALUE(G3009)&gt;0,5,IF(VALUE(F3009)&gt;0,4,IF(VALUE(E3009)&gt;0,3,IF(VALUE(D3009)&gt;0,2,1)))))))</f>
        <v>6</v>
      </c>
      <c r="O3009" s="22" t="s">
        <v>51</v>
      </c>
      <c r="P3009" s="1" t="s">
        <v>4293</v>
      </c>
      <c r="Q3009" s="1"/>
      <c r="R3009" s="39"/>
      <c r="S3009" s="154" t="s">
        <v>158</v>
      </c>
      <c r="T3009" s="7" t="str">
        <f>Tabela813[[#This Row],[NR]]&amp;" - "&amp;Tabela813[[#This Row],[Especificação]]</f>
        <v>9.1.2.1.6.99.0.0.00 - (-) Dedução de Contribuição para Fundos de Assistência Médica - Outros Beneficiários</v>
      </c>
    </row>
    <row r="3010" spans="1:20" ht="45" x14ac:dyDescent="0.25">
      <c r="A3010" s="179"/>
      <c r="B3010" s="51" t="s">
        <v>1549</v>
      </c>
      <c r="C3010" s="22" t="s">
        <v>1537</v>
      </c>
      <c r="D3010" s="22" t="s">
        <v>1546</v>
      </c>
      <c r="E3010" s="22" t="s">
        <v>1537</v>
      </c>
      <c r="F3010" s="22" t="s">
        <v>1542</v>
      </c>
      <c r="G3010" s="22" t="s">
        <v>1553</v>
      </c>
      <c r="H3010" s="22" t="s">
        <v>1537</v>
      </c>
      <c r="I3010" s="22" t="s">
        <v>1540</v>
      </c>
      <c r="J3010" s="22" t="s">
        <v>1543</v>
      </c>
      <c r="K3010" s="20" t="str">
        <f>IF(Tabela813[[#This Row],[C]]&lt;&gt;"",IF(Tabela813[[#This Row],[RED]]&lt;&gt;"",(Tabela813[[#This Row],[RED]] &amp; "."),"") &amp; CONCATENATE(Tabela813[[#This Row],[C]],".",Tabela813[[#This Row],[O]],".",Tabela813[[#This Row],[E]],".",Tabela813[[#This Row],[D1]],".",Tabela813[[#This Row],[D2]],".",Tabela813[[#This Row],[D3]],".",Tabela813[[#This Row],[T]],".",Tabela813[[#This Row],[D4]]),"")</f>
        <v>9.1.2.1.6.99.1.0.00</v>
      </c>
      <c r="L3010" s="23" t="s">
        <v>1929</v>
      </c>
      <c r="M3010" s="20" t="str">
        <f t="shared" si="57"/>
        <v>S</v>
      </c>
      <c r="N3010" s="20">
        <f>IF(VALUE(Tabela813[[#This Row],[RED]]) &gt; 0,1,0) + IF(VALUE(J3010)&gt;0,8,IF(VALUE(I3010)&gt;0,7,IF(VALUE(H3010)&gt;0,6,IF(VALUE(G3010)&gt;0,5,IF(VALUE(F3010)&gt;0,4,IF(VALUE(E3010)&gt;0,3,IF(VALUE(D3010)&gt;0,2,1)))))))</f>
        <v>7</v>
      </c>
      <c r="O3010" s="22" t="s">
        <v>51</v>
      </c>
      <c r="P3010" s="1" t="s">
        <v>2918</v>
      </c>
      <c r="Q3010" s="1"/>
      <c r="R3010" s="39"/>
      <c r="S3010" s="154" t="s">
        <v>158</v>
      </c>
      <c r="T3010" s="7" t="str">
        <f>Tabela813[[#This Row],[NR]]&amp;" - "&amp;Tabela813[[#This Row],[Especificação]]</f>
        <v>9.1.2.1.6.99.1.0.00 - (-) Dedução de Contribuição para Fundos de Assistência Médica - Outros Beneficiários</v>
      </c>
    </row>
    <row r="3011" spans="1:20" ht="45" x14ac:dyDescent="0.25">
      <c r="A3011" s="179"/>
      <c r="B3011" s="51" t="s">
        <v>1549</v>
      </c>
      <c r="C3011" s="22" t="s">
        <v>1537</v>
      </c>
      <c r="D3011" s="22" t="s">
        <v>1546</v>
      </c>
      <c r="E3011" s="22" t="s">
        <v>1537</v>
      </c>
      <c r="F3011" s="22" t="s">
        <v>1542</v>
      </c>
      <c r="G3011" s="22" t="s">
        <v>1553</v>
      </c>
      <c r="H3011" s="22" t="s">
        <v>1537</v>
      </c>
      <c r="I3011" s="22" t="s">
        <v>1537</v>
      </c>
      <c r="J3011" s="22" t="s">
        <v>1543</v>
      </c>
      <c r="K3011" s="20" t="str">
        <f>IF(Tabela813[[#This Row],[C]]&lt;&gt;"",IF(Tabela813[[#This Row],[RED]]&lt;&gt;"",(Tabela813[[#This Row],[RED]] &amp; "."),"") &amp; CONCATENATE(Tabela813[[#This Row],[C]],".",Tabela813[[#This Row],[O]],".",Tabela813[[#This Row],[E]],".",Tabela813[[#This Row],[D1]],".",Tabela813[[#This Row],[D2]],".",Tabela813[[#This Row],[D3]],".",Tabela813[[#This Row],[T]],".",Tabela813[[#This Row],[D4]]),"")</f>
        <v>9.1.2.1.6.99.1.1.00</v>
      </c>
      <c r="L3011" s="23" t="s">
        <v>1930</v>
      </c>
      <c r="M3011" s="20" t="str">
        <f t="shared" si="57"/>
        <v>A</v>
      </c>
      <c r="N3011" s="20">
        <f>IF(VALUE(Tabela813[[#This Row],[RED]]) &gt; 0,1,0) + IF(VALUE(J3011)&gt;0,8,IF(VALUE(I3011)&gt;0,7,IF(VALUE(H3011)&gt;0,6,IF(VALUE(G3011)&gt;0,5,IF(VALUE(F3011)&gt;0,4,IF(VALUE(E3011)&gt;0,3,IF(VALUE(D3011)&gt;0,2,1)))))))</f>
        <v>8</v>
      </c>
      <c r="O3011" s="22" t="s">
        <v>51</v>
      </c>
      <c r="P3011" s="1" t="s">
        <v>2918</v>
      </c>
      <c r="Q3011" s="1"/>
      <c r="R3011" s="39"/>
      <c r="S3011" s="154" t="s">
        <v>158</v>
      </c>
      <c r="T3011" s="7" t="str">
        <f>Tabela813[[#This Row],[NR]]&amp;" - "&amp;Tabela813[[#This Row],[Especificação]]</f>
        <v>9.1.2.1.6.99.1.1.00 - (-) Dedução de Contribuição para Fundos de Assistência Médica - Outros Beneficiários - Principal</v>
      </c>
    </row>
    <row r="3012" spans="1:20" ht="45" x14ac:dyDescent="0.25">
      <c r="A3012" s="179"/>
      <c r="B3012" s="51" t="s">
        <v>1549</v>
      </c>
      <c r="C3012" s="22" t="s">
        <v>1537</v>
      </c>
      <c r="D3012" s="22" t="s">
        <v>1546</v>
      </c>
      <c r="E3012" s="22" t="s">
        <v>1537</v>
      </c>
      <c r="F3012" s="22" t="s">
        <v>1542</v>
      </c>
      <c r="G3012" s="22" t="s">
        <v>1553</v>
      </c>
      <c r="H3012" s="22" t="s">
        <v>1537</v>
      </c>
      <c r="I3012" s="22" t="s">
        <v>1546</v>
      </c>
      <c r="J3012" s="22" t="s">
        <v>1543</v>
      </c>
      <c r="K3012" s="20" t="str">
        <f>IF(Tabela813[[#This Row],[C]]&lt;&gt;"",IF(Tabela813[[#This Row],[RED]]&lt;&gt;"",(Tabela813[[#This Row],[RED]] &amp; "."),"") &amp; CONCATENATE(Tabela813[[#This Row],[C]],".",Tabela813[[#This Row],[O]],".",Tabela813[[#This Row],[E]],".",Tabela813[[#This Row],[D1]],".",Tabela813[[#This Row],[D2]],".",Tabela813[[#This Row],[D3]],".",Tabela813[[#This Row],[T]],".",Tabela813[[#This Row],[D4]]),"")</f>
        <v>9.1.2.1.6.99.1.2.00</v>
      </c>
      <c r="L3012" s="23" t="s">
        <v>1931</v>
      </c>
      <c r="M3012" s="20" t="str">
        <f t="shared" si="57"/>
        <v>A</v>
      </c>
      <c r="N3012" s="20">
        <f>IF(VALUE(Tabela813[[#This Row],[RED]]) &gt; 0,1,0) + IF(VALUE(J3012)&gt;0,8,IF(VALUE(I3012)&gt;0,7,IF(VALUE(H3012)&gt;0,6,IF(VALUE(G3012)&gt;0,5,IF(VALUE(F3012)&gt;0,4,IF(VALUE(E3012)&gt;0,3,IF(VALUE(D3012)&gt;0,2,1)))))))</f>
        <v>8</v>
      </c>
      <c r="O3012" s="22" t="s">
        <v>51</v>
      </c>
      <c r="P3012" s="1" t="s">
        <v>2918</v>
      </c>
      <c r="Q3012" s="1"/>
      <c r="R3012" s="39"/>
      <c r="S3012" s="154" t="s">
        <v>158</v>
      </c>
      <c r="T3012" s="7" t="str">
        <f>Tabela813[[#This Row],[NR]]&amp;" - "&amp;Tabela813[[#This Row],[Especificação]]</f>
        <v>9.1.2.1.6.99.1.2.00 - (-) Dedução de Contribuição para Fundos de Assistência Médica - Outros Beneficiários - Multas e Juros de Mora</v>
      </c>
    </row>
    <row r="3013" spans="1:20" ht="45" x14ac:dyDescent="0.25">
      <c r="A3013" s="179"/>
      <c r="B3013" s="51" t="s">
        <v>1549</v>
      </c>
      <c r="C3013" s="22" t="s">
        <v>1537</v>
      </c>
      <c r="D3013" s="22" t="s">
        <v>1546</v>
      </c>
      <c r="E3013" s="22" t="s">
        <v>1537</v>
      </c>
      <c r="F3013" s="22" t="s">
        <v>1542</v>
      </c>
      <c r="G3013" s="22" t="s">
        <v>1553</v>
      </c>
      <c r="H3013" s="22" t="s">
        <v>1537</v>
      </c>
      <c r="I3013" s="22" t="s">
        <v>1548</v>
      </c>
      <c r="J3013" s="22" t="s">
        <v>1543</v>
      </c>
      <c r="K3013" s="20" t="str">
        <f>IF(Tabela813[[#This Row],[C]]&lt;&gt;"",IF(Tabela813[[#This Row],[RED]]&lt;&gt;"",(Tabela813[[#This Row],[RED]] &amp; "."),"") &amp; CONCATENATE(Tabela813[[#This Row],[C]],".",Tabela813[[#This Row],[O]],".",Tabela813[[#This Row],[E]],".",Tabela813[[#This Row],[D1]],".",Tabela813[[#This Row],[D2]],".",Tabela813[[#This Row],[D3]],".",Tabela813[[#This Row],[T]],".",Tabela813[[#This Row],[D4]]),"")</f>
        <v>9.1.2.1.6.99.1.5.00</v>
      </c>
      <c r="L3013" s="23" t="s">
        <v>1932</v>
      </c>
      <c r="M3013" s="20" t="str">
        <f t="shared" si="57"/>
        <v>A</v>
      </c>
      <c r="N3013" s="20">
        <f>IF(VALUE(Tabela813[[#This Row],[RED]]) &gt; 0,1,0) + IF(VALUE(J3013)&gt;0,8,IF(VALUE(I3013)&gt;0,7,IF(VALUE(H3013)&gt;0,6,IF(VALUE(G3013)&gt;0,5,IF(VALUE(F3013)&gt;0,4,IF(VALUE(E3013)&gt;0,3,IF(VALUE(D3013)&gt;0,2,1)))))))</f>
        <v>8</v>
      </c>
      <c r="O3013" s="22" t="s">
        <v>51</v>
      </c>
      <c r="P3013" s="1" t="s">
        <v>2918</v>
      </c>
      <c r="Q3013" s="1"/>
      <c r="R3013" s="39"/>
      <c r="S3013" s="154" t="s">
        <v>158</v>
      </c>
      <c r="T3013" s="7" t="str">
        <f>Tabela813[[#This Row],[NR]]&amp;" - "&amp;Tabela813[[#This Row],[Especificação]]</f>
        <v>9.1.2.1.6.99.1.5.00 - (-) Dedução de Contribuição para Fundos de Assistência Médica - Outros Beneficiários - Multas</v>
      </c>
    </row>
    <row r="3014" spans="1:20" ht="45" x14ac:dyDescent="0.25">
      <c r="A3014" s="179"/>
      <c r="B3014" s="51" t="s">
        <v>1549</v>
      </c>
      <c r="C3014" s="22" t="s">
        <v>1537</v>
      </c>
      <c r="D3014" s="22" t="s">
        <v>1546</v>
      </c>
      <c r="E3014" s="22" t="s">
        <v>1537</v>
      </c>
      <c r="F3014" s="22" t="s">
        <v>1542</v>
      </c>
      <c r="G3014" s="22" t="s">
        <v>1553</v>
      </c>
      <c r="H3014" s="22" t="s">
        <v>1537</v>
      </c>
      <c r="I3014" s="22" t="s">
        <v>1542</v>
      </c>
      <c r="J3014" s="22" t="s">
        <v>1543</v>
      </c>
      <c r="K3014" s="20" t="str">
        <f>IF(Tabela813[[#This Row],[C]]&lt;&gt;"",IF(Tabela813[[#This Row],[RED]]&lt;&gt;"",(Tabela813[[#This Row],[RED]] &amp; "."),"") &amp; CONCATENATE(Tabela813[[#This Row],[C]],".",Tabela813[[#This Row],[O]],".",Tabela813[[#This Row],[E]],".",Tabela813[[#This Row],[D1]],".",Tabela813[[#This Row],[D2]],".",Tabela813[[#This Row],[D3]],".",Tabela813[[#This Row],[T]],".",Tabela813[[#This Row],[D4]]),"")</f>
        <v>9.1.2.1.6.99.1.6.00</v>
      </c>
      <c r="L3014" s="23" t="s">
        <v>1933</v>
      </c>
      <c r="M3014" s="20" t="str">
        <f t="shared" si="57"/>
        <v>A</v>
      </c>
      <c r="N3014" s="20">
        <f>IF(VALUE(Tabela813[[#This Row],[RED]]) &gt; 0,1,0) + IF(VALUE(J3014)&gt;0,8,IF(VALUE(I3014)&gt;0,7,IF(VALUE(H3014)&gt;0,6,IF(VALUE(G3014)&gt;0,5,IF(VALUE(F3014)&gt;0,4,IF(VALUE(E3014)&gt;0,3,IF(VALUE(D3014)&gt;0,2,1)))))))</f>
        <v>8</v>
      </c>
      <c r="O3014" s="22" t="s">
        <v>51</v>
      </c>
      <c r="P3014" s="1" t="s">
        <v>2918</v>
      </c>
      <c r="Q3014" s="1"/>
      <c r="R3014" s="39"/>
      <c r="S3014" s="154" t="s">
        <v>158</v>
      </c>
      <c r="T3014" s="7" t="str">
        <f>Tabela813[[#This Row],[NR]]&amp;" - "&amp;Tabela813[[#This Row],[Especificação]]</f>
        <v>9.1.2.1.6.99.1.6.00 - (-) Dedução de Contribuição para Fundos de Assistência Médica - Outros Beneficiários - Juros de Mora</v>
      </c>
    </row>
    <row r="3015" spans="1:20" ht="45" x14ac:dyDescent="0.25">
      <c r="A3015" s="179"/>
      <c r="B3015" s="51" t="s">
        <v>1549</v>
      </c>
      <c r="C3015" s="22" t="s">
        <v>1537</v>
      </c>
      <c r="D3015" s="22" t="s">
        <v>1546</v>
      </c>
      <c r="E3015" s="22" t="s">
        <v>1537</v>
      </c>
      <c r="F3015" s="22" t="s">
        <v>1542</v>
      </c>
      <c r="G3015" s="22" t="s">
        <v>1553</v>
      </c>
      <c r="H3015" s="22" t="s">
        <v>1546</v>
      </c>
      <c r="I3015" s="22" t="s">
        <v>1540</v>
      </c>
      <c r="J3015" s="22" t="s">
        <v>1543</v>
      </c>
      <c r="K3015" s="20" t="str">
        <f>IF(Tabela813[[#This Row],[C]]&lt;&gt;"",IF(Tabela813[[#This Row],[RED]]&lt;&gt;"",(Tabela813[[#This Row],[RED]] &amp; "."),"") &amp; CONCATENATE(Tabela813[[#This Row],[C]],".",Tabela813[[#This Row],[O]],".",Tabela813[[#This Row],[E]],".",Tabela813[[#This Row],[D1]],".",Tabela813[[#This Row],[D2]],".",Tabela813[[#This Row],[D3]],".",Tabela813[[#This Row],[T]],".",Tabela813[[#This Row],[D4]]),"")</f>
        <v>9.1.2.1.6.99.2.0.00</v>
      </c>
      <c r="L3015" s="23" t="s">
        <v>1934</v>
      </c>
      <c r="M3015" s="20" t="str">
        <f t="shared" si="57"/>
        <v>S</v>
      </c>
      <c r="N3015" s="20">
        <f>IF(VALUE(Tabela813[[#This Row],[RED]]) &gt; 0,1,0) + IF(VALUE(J3015)&gt;0,8,IF(VALUE(I3015)&gt;0,7,IF(VALUE(H3015)&gt;0,6,IF(VALUE(G3015)&gt;0,5,IF(VALUE(F3015)&gt;0,4,IF(VALUE(E3015)&gt;0,3,IF(VALUE(D3015)&gt;0,2,1)))))))</f>
        <v>7</v>
      </c>
      <c r="O3015" s="22" t="s">
        <v>51</v>
      </c>
      <c r="P3015" s="1" t="s">
        <v>2919</v>
      </c>
      <c r="Q3015" s="1"/>
      <c r="R3015" s="39"/>
      <c r="S3015" s="154" t="s">
        <v>158</v>
      </c>
      <c r="T3015" s="7" t="str">
        <f>Tabela813[[#This Row],[NR]]&amp;" - "&amp;Tabela813[[#This Row],[Especificação]]</f>
        <v>9.1.2.1.6.99.2.0.00 - (-) Dedução de Contribuição para Fundos de Assistência Médica - Outros Beneficiários - Parcelamentos</v>
      </c>
    </row>
    <row r="3016" spans="1:20" ht="45" x14ac:dyDescent="0.25">
      <c r="A3016" s="179"/>
      <c r="B3016" s="51" t="s">
        <v>1549</v>
      </c>
      <c r="C3016" s="22" t="s">
        <v>1537</v>
      </c>
      <c r="D3016" s="22" t="s">
        <v>1546</v>
      </c>
      <c r="E3016" s="22" t="s">
        <v>1537</v>
      </c>
      <c r="F3016" s="22" t="s">
        <v>1542</v>
      </c>
      <c r="G3016" s="22" t="s">
        <v>1553</v>
      </c>
      <c r="H3016" s="22" t="s">
        <v>1546</v>
      </c>
      <c r="I3016" s="22" t="s">
        <v>1537</v>
      </c>
      <c r="J3016" s="22" t="s">
        <v>1543</v>
      </c>
      <c r="K3016" s="20" t="str">
        <f>IF(Tabela813[[#This Row],[C]]&lt;&gt;"",IF(Tabela813[[#This Row],[RED]]&lt;&gt;"",(Tabela813[[#This Row],[RED]] &amp; "."),"") &amp; CONCATENATE(Tabela813[[#This Row],[C]],".",Tabela813[[#This Row],[O]],".",Tabela813[[#This Row],[E]],".",Tabela813[[#This Row],[D1]],".",Tabela813[[#This Row],[D2]],".",Tabela813[[#This Row],[D3]],".",Tabela813[[#This Row],[T]],".",Tabela813[[#This Row],[D4]]),"")</f>
        <v>9.1.2.1.6.99.2.1.00</v>
      </c>
      <c r="L3016" s="23" t="s">
        <v>1935</v>
      </c>
      <c r="M3016" s="20" t="str">
        <f t="shared" si="57"/>
        <v>A</v>
      </c>
      <c r="N3016" s="20">
        <f>IF(VALUE(Tabela813[[#This Row],[RED]]) &gt; 0,1,0) + IF(VALUE(J3016)&gt;0,8,IF(VALUE(I3016)&gt;0,7,IF(VALUE(H3016)&gt;0,6,IF(VALUE(G3016)&gt;0,5,IF(VALUE(F3016)&gt;0,4,IF(VALUE(E3016)&gt;0,3,IF(VALUE(D3016)&gt;0,2,1)))))))</f>
        <v>8</v>
      </c>
      <c r="O3016" s="22" t="s">
        <v>51</v>
      </c>
      <c r="P3016" s="1" t="s">
        <v>2919</v>
      </c>
      <c r="Q3016" s="1"/>
      <c r="R3016" s="39"/>
      <c r="S3016" s="154" t="s">
        <v>158</v>
      </c>
      <c r="T3016" s="7" t="str">
        <f>Tabela813[[#This Row],[NR]]&amp;" - "&amp;Tabela813[[#This Row],[Especificação]]</f>
        <v>9.1.2.1.6.99.2.1.00 - (-) Dedução de Contribuição para Fundos de Assistência Médica - Outros Beneficiários - Parcelamentos - Principal</v>
      </c>
    </row>
    <row r="3017" spans="1:20" ht="45" x14ac:dyDescent="0.25">
      <c r="A3017" s="179"/>
      <c r="B3017" s="51" t="s">
        <v>1549</v>
      </c>
      <c r="C3017" s="22" t="s">
        <v>1537</v>
      </c>
      <c r="D3017" s="22" t="s">
        <v>1546</v>
      </c>
      <c r="E3017" s="22" t="s">
        <v>1537</v>
      </c>
      <c r="F3017" s="22" t="s">
        <v>1542</v>
      </c>
      <c r="G3017" s="22" t="s">
        <v>1553</v>
      </c>
      <c r="H3017" s="22" t="s">
        <v>1546</v>
      </c>
      <c r="I3017" s="22" t="s">
        <v>1546</v>
      </c>
      <c r="J3017" s="22" t="s">
        <v>1543</v>
      </c>
      <c r="K3017" s="20" t="str">
        <f>IF(Tabela813[[#This Row],[C]]&lt;&gt;"",IF(Tabela813[[#This Row],[RED]]&lt;&gt;"",(Tabela813[[#This Row],[RED]] &amp; "."),"") &amp; CONCATENATE(Tabela813[[#This Row],[C]],".",Tabela813[[#This Row],[O]],".",Tabela813[[#This Row],[E]],".",Tabela813[[#This Row],[D1]],".",Tabela813[[#This Row],[D2]],".",Tabela813[[#This Row],[D3]],".",Tabela813[[#This Row],[T]],".",Tabela813[[#This Row],[D4]]),"")</f>
        <v>9.1.2.1.6.99.2.2.00</v>
      </c>
      <c r="L3017" s="23" t="s">
        <v>1936</v>
      </c>
      <c r="M3017" s="20" t="str">
        <f t="shared" si="57"/>
        <v>A</v>
      </c>
      <c r="N3017" s="20">
        <f>IF(VALUE(Tabela813[[#This Row],[RED]]) &gt; 0,1,0) + IF(VALUE(J3017)&gt;0,8,IF(VALUE(I3017)&gt;0,7,IF(VALUE(H3017)&gt;0,6,IF(VALUE(G3017)&gt;0,5,IF(VALUE(F3017)&gt;0,4,IF(VALUE(E3017)&gt;0,3,IF(VALUE(D3017)&gt;0,2,1)))))))</f>
        <v>8</v>
      </c>
      <c r="O3017" s="22" t="s">
        <v>51</v>
      </c>
      <c r="P3017" s="1" t="s">
        <v>2919</v>
      </c>
      <c r="Q3017" s="1"/>
      <c r="R3017" s="39"/>
      <c r="S3017" s="154" t="s">
        <v>158</v>
      </c>
      <c r="T3017" s="7" t="str">
        <f>Tabela813[[#This Row],[NR]]&amp;" - "&amp;Tabela813[[#This Row],[Especificação]]</f>
        <v>9.1.2.1.6.99.2.2.00 - (-) Dedução de Contribuição para Fundos de Assistência Médica - Outros Beneficiários - Parcelamentos - Multas e Juros de Mora</v>
      </c>
    </row>
    <row r="3018" spans="1:20" ht="45" x14ac:dyDescent="0.25">
      <c r="A3018" s="179"/>
      <c r="B3018" s="51" t="s">
        <v>1549</v>
      </c>
      <c r="C3018" s="22" t="s">
        <v>1537</v>
      </c>
      <c r="D3018" s="22" t="s">
        <v>1546</v>
      </c>
      <c r="E3018" s="22" t="s">
        <v>1537</v>
      </c>
      <c r="F3018" s="22" t="s">
        <v>1542</v>
      </c>
      <c r="G3018" s="22" t="s">
        <v>1553</v>
      </c>
      <c r="H3018" s="22" t="s">
        <v>1546</v>
      </c>
      <c r="I3018" s="22" t="s">
        <v>1548</v>
      </c>
      <c r="J3018" s="22" t="s">
        <v>1543</v>
      </c>
      <c r="K3018" s="20" t="str">
        <f>IF(Tabela813[[#This Row],[C]]&lt;&gt;"",IF(Tabela813[[#This Row],[RED]]&lt;&gt;"",(Tabela813[[#This Row],[RED]] &amp; "."),"") &amp; CONCATENATE(Tabela813[[#This Row],[C]],".",Tabela813[[#This Row],[O]],".",Tabela813[[#This Row],[E]],".",Tabela813[[#This Row],[D1]],".",Tabela813[[#This Row],[D2]],".",Tabela813[[#This Row],[D3]],".",Tabela813[[#This Row],[T]],".",Tabela813[[#This Row],[D4]]),"")</f>
        <v>9.1.2.1.6.99.2.5.00</v>
      </c>
      <c r="L3018" s="23" t="s">
        <v>1937</v>
      </c>
      <c r="M3018" s="20" t="str">
        <f t="shared" si="57"/>
        <v>A</v>
      </c>
      <c r="N3018" s="20">
        <f>IF(VALUE(Tabela813[[#This Row],[RED]]) &gt; 0,1,0) + IF(VALUE(J3018)&gt;0,8,IF(VALUE(I3018)&gt;0,7,IF(VALUE(H3018)&gt;0,6,IF(VALUE(G3018)&gt;0,5,IF(VALUE(F3018)&gt;0,4,IF(VALUE(E3018)&gt;0,3,IF(VALUE(D3018)&gt;0,2,1)))))))</f>
        <v>8</v>
      </c>
      <c r="O3018" s="22" t="s">
        <v>51</v>
      </c>
      <c r="P3018" s="1" t="s">
        <v>2919</v>
      </c>
      <c r="Q3018" s="1"/>
      <c r="R3018" s="39"/>
      <c r="S3018" s="154" t="s">
        <v>158</v>
      </c>
      <c r="T3018" s="7" t="str">
        <f>Tabela813[[#This Row],[NR]]&amp;" - "&amp;Tabela813[[#This Row],[Especificação]]</f>
        <v>9.1.2.1.6.99.2.5.00 - (-) Dedução de Contribuição para Fundos de Assistência Médica - Outros Beneficiários - Parcelamentos - Multas</v>
      </c>
    </row>
    <row r="3019" spans="1:20" ht="45" x14ac:dyDescent="0.25">
      <c r="A3019" s="179"/>
      <c r="B3019" s="51" t="s">
        <v>1549</v>
      </c>
      <c r="C3019" s="22" t="s">
        <v>1537</v>
      </c>
      <c r="D3019" s="22" t="s">
        <v>1546</v>
      </c>
      <c r="E3019" s="22" t="s">
        <v>1537</v>
      </c>
      <c r="F3019" s="22" t="s">
        <v>1542</v>
      </c>
      <c r="G3019" s="22" t="s">
        <v>1553</v>
      </c>
      <c r="H3019" s="22" t="s">
        <v>1546</v>
      </c>
      <c r="I3019" s="22" t="s">
        <v>1542</v>
      </c>
      <c r="J3019" s="22" t="s">
        <v>1543</v>
      </c>
      <c r="K3019" s="20" t="str">
        <f>IF(Tabela813[[#This Row],[C]]&lt;&gt;"",IF(Tabela813[[#This Row],[RED]]&lt;&gt;"",(Tabela813[[#This Row],[RED]] &amp; "."),"") &amp; CONCATENATE(Tabela813[[#This Row],[C]],".",Tabela813[[#This Row],[O]],".",Tabela813[[#This Row],[E]],".",Tabela813[[#This Row],[D1]],".",Tabela813[[#This Row],[D2]],".",Tabela813[[#This Row],[D3]],".",Tabela813[[#This Row],[T]],".",Tabela813[[#This Row],[D4]]),"")</f>
        <v>9.1.2.1.6.99.2.6.00</v>
      </c>
      <c r="L3019" s="23" t="s">
        <v>1938</v>
      </c>
      <c r="M3019" s="20" t="str">
        <f t="shared" si="57"/>
        <v>A</v>
      </c>
      <c r="N3019" s="20">
        <f>IF(VALUE(Tabela813[[#This Row],[RED]]) &gt; 0,1,0) + IF(VALUE(J3019)&gt;0,8,IF(VALUE(I3019)&gt;0,7,IF(VALUE(H3019)&gt;0,6,IF(VALUE(G3019)&gt;0,5,IF(VALUE(F3019)&gt;0,4,IF(VALUE(E3019)&gt;0,3,IF(VALUE(D3019)&gt;0,2,1)))))))</f>
        <v>8</v>
      </c>
      <c r="O3019" s="22" t="s">
        <v>51</v>
      </c>
      <c r="P3019" s="1" t="s">
        <v>2919</v>
      </c>
      <c r="Q3019" s="1"/>
      <c r="R3019" s="39"/>
      <c r="S3019" s="154" t="s">
        <v>158</v>
      </c>
      <c r="T3019" s="7" t="str">
        <f>Tabela813[[#This Row],[NR]]&amp;" - "&amp;Tabela813[[#This Row],[Especificação]]</f>
        <v>9.1.2.1.6.99.2.6.00 - (-) Dedução de Contribuição para Fundos de Assistência Médica - Outros Beneficiários - Parcelamentos - Juros de Mora</v>
      </c>
    </row>
    <row r="3020" spans="1:20" ht="30" x14ac:dyDescent="0.25">
      <c r="A3020" s="179"/>
      <c r="B3020" s="51" t="s">
        <v>1549</v>
      </c>
      <c r="C3020" s="22" t="s">
        <v>1537</v>
      </c>
      <c r="D3020" s="22" t="s">
        <v>1546</v>
      </c>
      <c r="E3020" s="22" t="s">
        <v>1537</v>
      </c>
      <c r="F3020" s="22" t="s">
        <v>1549</v>
      </c>
      <c r="G3020" s="22" t="s">
        <v>1543</v>
      </c>
      <c r="H3020" s="22" t="s">
        <v>1540</v>
      </c>
      <c r="I3020" s="22" t="s">
        <v>1540</v>
      </c>
      <c r="J3020" s="22" t="s">
        <v>1543</v>
      </c>
      <c r="K3020" s="20" t="str">
        <f>IF(Tabela813[[#This Row],[C]]&lt;&gt;"",IF(Tabela813[[#This Row],[RED]]&lt;&gt;"",(Tabela813[[#This Row],[RED]] &amp; "."),"") &amp; CONCATENATE(Tabela813[[#This Row],[C]],".",Tabela813[[#This Row],[O]],".",Tabela813[[#This Row],[E]],".",Tabela813[[#This Row],[D1]],".",Tabela813[[#This Row],[D2]],".",Tabela813[[#This Row],[D3]],".",Tabela813[[#This Row],[T]],".",Tabela813[[#This Row],[D4]]),"")</f>
        <v>9.1.2.1.9.00.0.0.00</v>
      </c>
      <c r="L3020" s="23" t="s">
        <v>1939</v>
      </c>
      <c r="M3020" s="20" t="str">
        <f>IF(N3020 &lt; N3040,"S","A")</f>
        <v>S</v>
      </c>
      <c r="N3020" s="20">
        <f>IF(VALUE(Tabela813[[#This Row],[RED]]) &gt; 0,1,0) + IF(VALUE(J3020)&gt;0,8,IF(VALUE(I3020)&gt;0,7,IF(VALUE(H3020)&gt;0,6,IF(VALUE(G3020)&gt;0,5,IF(VALUE(F3020)&gt;0,4,IF(VALUE(E3020)&gt;0,3,IF(VALUE(D3020)&gt;0,2,1)))))))</f>
        <v>5</v>
      </c>
      <c r="O3020" s="22" t="s">
        <v>45</v>
      </c>
      <c r="P3020" s="1" t="s">
        <v>4294</v>
      </c>
      <c r="Q3020" s="1"/>
      <c r="R3020" s="39"/>
      <c r="S3020" s="154" t="s">
        <v>158</v>
      </c>
      <c r="T3020" s="7" t="str">
        <f>Tabela813[[#This Row],[NR]]&amp;" - "&amp;Tabela813[[#This Row],[Especificação]]</f>
        <v>9.1.2.1.9.00.0.0.00 - (-) Dedução de Outras Contribuições Sociais</v>
      </c>
    </row>
    <row r="3021" spans="1:20" ht="30" x14ac:dyDescent="0.25">
      <c r="A3021" s="179"/>
      <c r="B3021" s="51" t="s">
        <v>1549</v>
      </c>
      <c r="C3021" s="22" t="s">
        <v>1537</v>
      </c>
      <c r="D3021" s="22" t="s">
        <v>1546</v>
      </c>
      <c r="E3021" s="22" t="s">
        <v>1537</v>
      </c>
      <c r="F3021" s="22" t="s">
        <v>1549</v>
      </c>
      <c r="G3021" s="22" t="s">
        <v>1570</v>
      </c>
      <c r="H3021" s="22" t="s">
        <v>1540</v>
      </c>
      <c r="I3021" s="22" t="s">
        <v>1540</v>
      </c>
      <c r="J3021" s="22" t="s">
        <v>1543</v>
      </c>
      <c r="K3021" s="20" t="str">
        <f>IF(Tabela813[[#This Row],[C]]&lt;&gt;"",IF(Tabela813[[#This Row],[RED]]&lt;&gt;"",(Tabela813[[#This Row],[RED]] &amp; "."),"") &amp; CONCATENATE(Tabela813[[#This Row],[C]],".",Tabela813[[#This Row],[O]],".",Tabela813[[#This Row],[E]],".",Tabela813[[#This Row],[D1]],".",Tabela813[[#This Row],[D2]],".",Tabela813[[#This Row],[D3]],".",Tabela813[[#This Row],[T]],".",Tabela813[[#This Row],[D4]]),"")</f>
        <v>9.1.2.1.9.50.0.0.00</v>
      </c>
      <c r="L3021" s="23" t="s">
        <v>6689</v>
      </c>
      <c r="M3021" s="20" t="str">
        <f t="shared" ref="M3021:M3023" si="58">IF(N3021 &lt; N3022,"S","A")</f>
        <v>S</v>
      </c>
      <c r="N3021" s="20">
        <f>IF(VALUE(Tabela813[[#This Row],[RED]]) &gt; 0,1,0) + IF(VALUE(J3021)&gt;0,8,IF(VALUE(I3021)&gt;0,7,IF(VALUE(H3021)&gt;0,6,IF(VALUE(G3021)&gt;0,5,IF(VALUE(F3021)&gt;0,4,IF(VALUE(E3021)&gt;0,3,IF(VALUE(D3021)&gt;0,2,1)))))))</f>
        <v>6</v>
      </c>
      <c r="O3021" s="22" t="s">
        <v>45</v>
      </c>
      <c r="P3021" s="1" t="s">
        <v>6589</v>
      </c>
      <c r="Q3021" s="1" t="s">
        <v>6580</v>
      </c>
      <c r="R3021" s="20" t="s">
        <v>14</v>
      </c>
      <c r="S3021" s="154">
        <v>45126</v>
      </c>
      <c r="T3021" s="7" t="str">
        <f>Tabela813[[#This Row],[NR]]&amp;" - "&amp;Tabela813[[#This Row],[Especificação]]</f>
        <v>9.1.2.1.9.50.0.0.00 - (-) Dedução de Outras Contribuições Previdenciárias</v>
      </c>
    </row>
    <row r="3022" spans="1:20" ht="30" x14ac:dyDescent="0.25">
      <c r="A3022" s="179"/>
      <c r="B3022" s="51" t="s">
        <v>1549</v>
      </c>
      <c r="C3022" s="22" t="s">
        <v>1537</v>
      </c>
      <c r="D3022" s="22" t="s">
        <v>1546</v>
      </c>
      <c r="E3022" s="22" t="s">
        <v>1537</v>
      </c>
      <c r="F3022" s="22" t="s">
        <v>1549</v>
      </c>
      <c r="G3022" s="22" t="s">
        <v>1570</v>
      </c>
      <c r="H3022" s="22" t="s">
        <v>1537</v>
      </c>
      <c r="I3022" s="22" t="s">
        <v>1540</v>
      </c>
      <c r="J3022" s="22" t="s">
        <v>1543</v>
      </c>
      <c r="K3022" s="20" t="str">
        <f>IF(Tabela813[[#This Row],[C]]&lt;&gt;"",IF(Tabela813[[#This Row],[RED]]&lt;&gt;"",(Tabela813[[#This Row],[RED]] &amp; "."),"") &amp; CONCATENATE(Tabela813[[#This Row],[C]],".",Tabela813[[#This Row],[O]],".",Tabela813[[#This Row],[E]],".",Tabela813[[#This Row],[D1]],".",Tabela813[[#This Row],[D2]],".",Tabela813[[#This Row],[D3]],".",Tabela813[[#This Row],[T]],".",Tabela813[[#This Row],[D4]]),"")</f>
        <v>9.1.2.1.9.50.1.0.00</v>
      </c>
      <c r="L3022" s="23" t="s">
        <v>6690</v>
      </c>
      <c r="M3022" s="20" t="str">
        <f t="shared" si="58"/>
        <v>S</v>
      </c>
      <c r="N3022" s="20">
        <f>IF(VALUE(Tabela813[[#This Row],[RED]]) &gt; 0,1,0) + IF(VALUE(J3022)&gt;0,8,IF(VALUE(I3022)&gt;0,7,IF(VALUE(H3022)&gt;0,6,IF(VALUE(G3022)&gt;0,5,IF(VALUE(F3022)&gt;0,4,IF(VALUE(E3022)&gt;0,3,IF(VALUE(D3022)&gt;0,2,1)))))))</f>
        <v>7</v>
      </c>
      <c r="O3022" s="22" t="s">
        <v>45</v>
      </c>
      <c r="P3022" s="1" t="s">
        <v>6589</v>
      </c>
      <c r="Q3022" s="1"/>
      <c r="R3022" s="20" t="s">
        <v>14</v>
      </c>
      <c r="S3022" s="154">
        <v>45126</v>
      </c>
      <c r="T3022" s="7" t="str">
        <f>Tabela813[[#This Row],[NR]]&amp;" - "&amp;Tabela813[[#This Row],[Especificação]]</f>
        <v>9.1.2.1.9.50.1.0.00 - (-) Dedução de Contribuições Previdenciárias de Benefícios Mantidos pelo Tesouro</v>
      </c>
    </row>
    <row r="3023" spans="1:20" ht="30" x14ac:dyDescent="0.25">
      <c r="A3023" s="179"/>
      <c r="B3023" s="51" t="s">
        <v>1549</v>
      </c>
      <c r="C3023" s="22" t="s">
        <v>1537</v>
      </c>
      <c r="D3023" s="22" t="s">
        <v>1546</v>
      </c>
      <c r="E3023" s="22" t="s">
        <v>1537</v>
      </c>
      <c r="F3023" s="22" t="s">
        <v>1549</v>
      </c>
      <c r="G3023" s="22" t="s">
        <v>1570</v>
      </c>
      <c r="H3023" s="22" t="s">
        <v>1537</v>
      </c>
      <c r="I3023" s="22" t="s">
        <v>1537</v>
      </c>
      <c r="J3023" s="22" t="s">
        <v>1543</v>
      </c>
      <c r="K3023" s="20" t="str">
        <f>IF(Tabela813[[#This Row],[C]]&lt;&gt;"",IF(Tabela813[[#This Row],[RED]]&lt;&gt;"",(Tabela813[[#This Row],[RED]] &amp; "."),"") &amp; CONCATENATE(Tabela813[[#This Row],[C]],".",Tabela813[[#This Row],[O]],".",Tabela813[[#This Row],[E]],".",Tabela813[[#This Row],[D1]],".",Tabela813[[#This Row],[D2]],".",Tabela813[[#This Row],[D3]],".",Tabela813[[#This Row],[T]],".",Tabela813[[#This Row],[D4]]),"")</f>
        <v>9.1.2.1.9.50.1.1.00</v>
      </c>
      <c r="L3023" s="23" t="s">
        <v>6691</v>
      </c>
      <c r="M3023" s="20" t="str">
        <f t="shared" si="58"/>
        <v>A</v>
      </c>
      <c r="N3023" s="20">
        <f>IF(VALUE(Tabela813[[#This Row],[RED]]) &gt; 0,1,0) + IF(VALUE(J3023)&gt;0,8,IF(VALUE(I3023)&gt;0,7,IF(VALUE(H3023)&gt;0,6,IF(VALUE(G3023)&gt;0,5,IF(VALUE(F3023)&gt;0,4,IF(VALUE(E3023)&gt;0,3,IF(VALUE(D3023)&gt;0,2,1)))))))</f>
        <v>8</v>
      </c>
      <c r="O3023" s="22" t="s">
        <v>45</v>
      </c>
      <c r="P3023" s="1" t="s">
        <v>6589</v>
      </c>
      <c r="Q3023" s="1"/>
      <c r="R3023" s="20" t="s">
        <v>14</v>
      </c>
      <c r="S3023" s="154">
        <v>45126</v>
      </c>
      <c r="T3023" s="7" t="str">
        <f>Tabela813[[#This Row],[NR]]&amp;" - "&amp;Tabela813[[#This Row],[Especificação]]</f>
        <v>9.1.2.1.9.50.1.1.00 - (-) Dedução de Contribuições Previdenciárias de Benefícios Mantidos pelo Tesouro - Principal</v>
      </c>
    </row>
    <row r="3024" spans="1:20" ht="30" x14ac:dyDescent="0.25">
      <c r="A3024" s="179"/>
      <c r="B3024" s="51" t="s">
        <v>1549</v>
      </c>
      <c r="C3024" s="22" t="s">
        <v>1537</v>
      </c>
      <c r="D3024" s="22" t="s">
        <v>1546</v>
      </c>
      <c r="E3024" s="22" t="s">
        <v>1537</v>
      </c>
      <c r="F3024" s="22" t="s">
        <v>1549</v>
      </c>
      <c r="G3024" s="22" t="s">
        <v>1570</v>
      </c>
      <c r="H3024" s="22" t="s">
        <v>1537</v>
      </c>
      <c r="I3024" s="22" t="s">
        <v>1546</v>
      </c>
      <c r="J3024" s="22" t="s">
        <v>1543</v>
      </c>
      <c r="K3024" s="20" t="str">
        <f>IF(Tabela813[[#This Row],[C]]&lt;&gt;"",IF(Tabela813[[#This Row],[RED]]&lt;&gt;"",(Tabela813[[#This Row],[RED]] &amp; "."),"") &amp; CONCATENATE(Tabela813[[#This Row],[C]],".",Tabela813[[#This Row],[O]],".",Tabela813[[#This Row],[E]],".",Tabela813[[#This Row],[D1]],".",Tabela813[[#This Row],[D2]],".",Tabela813[[#This Row],[D3]],".",Tabela813[[#This Row],[T]],".",Tabela813[[#This Row],[D4]]),"")</f>
        <v>9.1.2.1.9.50.1.2.00</v>
      </c>
      <c r="L3024" s="23" t="s">
        <v>6692</v>
      </c>
      <c r="M3024" s="20" t="str">
        <f>IF(N3024 &lt; N3039,"S","A")</f>
        <v>A</v>
      </c>
      <c r="N3024" s="20">
        <f>IF(VALUE(Tabela813[[#This Row],[RED]]) &gt; 0,1,0) + IF(VALUE(J3024)&gt;0,8,IF(VALUE(I3024)&gt;0,7,IF(VALUE(H3024)&gt;0,6,IF(VALUE(G3024)&gt;0,5,IF(VALUE(F3024)&gt;0,4,IF(VALUE(E3024)&gt;0,3,IF(VALUE(D3024)&gt;0,2,1)))))))</f>
        <v>8</v>
      </c>
      <c r="O3024" s="22" t="s">
        <v>45</v>
      </c>
      <c r="P3024" s="1" t="s">
        <v>6589</v>
      </c>
      <c r="Q3024" s="1"/>
      <c r="R3024" s="20" t="s">
        <v>14</v>
      </c>
      <c r="S3024" s="154">
        <v>45126</v>
      </c>
      <c r="T3024" s="7" t="str">
        <f>Tabela813[[#This Row],[NR]]&amp;" - "&amp;Tabela813[[#This Row],[Especificação]]</f>
        <v>9.1.2.1.9.50.1.2.00 - (-) Dedução de Contribuições Previdenciárias de Benefícios Mantidos pelo Tesouro - Multas e Juros de Mora</v>
      </c>
    </row>
    <row r="3025" spans="1:20" ht="30" x14ac:dyDescent="0.25">
      <c r="A3025" s="179"/>
      <c r="B3025" s="51" t="s">
        <v>1549</v>
      </c>
      <c r="C3025" s="22" t="s">
        <v>1537</v>
      </c>
      <c r="D3025" s="22" t="s">
        <v>1546</v>
      </c>
      <c r="E3025" s="22" t="s">
        <v>1537</v>
      </c>
      <c r="F3025" s="22" t="s">
        <v>1549</v>
      </c>
      <c r="G3025" s="22" t="s">
        <v>1570</v>
      </c>
      <c r="H3025" s="22" t="s">
        <v>1537</v>
      </c>
      <c r="I3025" s="22" t="s">
        <v>1538</v>
      </c>
      <c r="J3025" s="22" t="s">
        <v>1543</v>
      </c>
      <c r="K3025" s="20" t="str">
        <f>IF(Tabela813[[#This Row],[C]]&lt;&gt;"",IF(Tabela813[[#This Row],[RED]]&lt;&gt;"",(Tabela813[[#This Row],[RED]] &amp; "."),"") &amp; CONCATENATE(Tabela813[[#This Row],[C]],".",Tabela813[[#This Row],[O]],".",Tabela813[[#This Row],[E]],".",Tabela813[[#This Row],[D1]],".",Tabela813[[#This Row],[D2]],".",Tabela813[[#This Row],[D3]],".",Tabela813[[#This Row],[T]],".",Tabela813[[#This Row],[D4]]),"")</f>
        <v>9.1.2.1.9.50.1.3.00</v>
      </c>
      <c r="L3025" s="23" t="s">
        <v>6693</v>
      </c>
      <c r="M3025" s="20" t="str">
        <f t="shared" ref="M3025:M3038" si="59">IF(N3025 &lt; N3026,"S","A")</f>
        <v>A</v>
      </c>
      <c r="N3025" s="20">
        <f>IF(VALUE(Tabela813[[#This Row],[RED]]) &gt; 0,1,0) + IF(VALUE(J3025)&gt;0,8,IF(VALUE(I3025)&gt;0,7,IF(VALUE(H3025)&gt;0,6,IF(VALUE(G3025)&gt;0,5,IF(VALUE(F3025)&gt;0,4,IF(VALUE(E3025)&gt;0,3,IF(VALUE(D3025)&gt;0,2,1)))))))</f>
        <v>8</v>
      </c>
      <c r="O3025" s="22" t="s">
        <v>45</v>
      </c>
      <c r="P3025" s="1" t="s">
        <v>6589</v>
      </c>
      <c r="Q3025" s="1"/>
      <c r="R3025" s="20" t="s">
        <v>14</v>
      </c>
      <c r="S3025" s="154">
        <v>45126</v>
      </c>
      <c r="T3025" s="7" t="str">
        <f>Tabela813[[#This Row],[NR]]&amp;" - "&amp;Tabela813[[#This Row],[Especificação]]</f>
        <v>9.1.2.1.9.50.1.3.00 - (-) Dedução de Contribuições Previdenciárias de Benefícios Mantidos pelo Tesouro - Dívida Ativa</v>
      </c>
    </row>
    <row r="3026" spans="1:20" ht="30" x14ac:dyDescent="0.25">
      <c r="A3026" s="179"/>
      <c r="B3026" s="51" t="s">
        <v>1549</v>
      </c>
      <c r="C3026" s="22" t="s">
        <v>1537</v>
      </c>
      <c r="D3026" s="22" t="s">
        <v>1546</v>
      </c>
      <c r="E3026" s="22" t="s">
        <v>1537</v>
      </c>
      <c r="F3026" s="22" t="s">
        <v>1549</v>
      </c>
      <c r="G3026" s="22" t="s">
        <v>1570</v>
      </c>
      <c r="H3026" s="22" t="s">
        <v>1537</v>
      </c>
      <c r="I3026" s="22" t="s">
        <v>1547</v>
      </c>
      <c r="J3026" s="22" t="s">
        <v>1543</v>
      </c>
      <c r="K3026" s="20" t="str">
        <f>IF(Tabela813[[#This Row],[C]]&lt;&gt;"",IF(Tabela813[[#This Row],[RED]]&lt;&gt;"",(Tabela813[[#This Row],[RED]] &amp; "."),"") &amp; CONCATENATE(Tabela813[[#This Row],[C]],".",Tabela813[[#This Row],[O]],".",Tabela813[[#This Row],[E]],".",Tabela813[[#This Row],[D1]],".",Tabela813[[#This Row],[D2]],".",Tabela813[[#This Row],[D3]],".",Tabela813[[#This Row],[T]],".",Tabela813[[#This Row],[D4]]),"")</f>
        <v>9.1.2.1.9.50.1.4.00</v>
      </c>
      <c r="L3026" s="23" t="s">
        <v>6694</v>
      </c>
      <c r="M3026" s="20" t="str">
        <f t="shared" si="59"/>
        <v>A</v>
      </c>
      <c r="N3026" s="20">
        <f>IF(VALUE(Tabela813[[#This Row],[RED]]) &gt; 0,1,0) + IF(VALUE(J3026)&gt;0,8,IF(VALUE(I3026)&gt;0,7,IF(VALUE(H3026)&gt;0,6,IF(VALUE(G3026)&gt;0,5,IF(VALUE(F3026)&gt;0,4,IF(VALUE(E3026)&gt;0,3,IF(VALUE(D3026)&gt;0,2,1)))))))</f>
        <v>8</v>
      </c>
      <c r="O3026" s="22" t="s">
        <v>45</v>
      </c>
      <c r="P3026" s="1" t="s">
        <v>6589</v>
      </c>
      <c r="Q3026" s="1"/>
      <c r="R3026" s="20" t="s">
        <v>14</v>
      </c>
      <c r="S3026" s="154">
        <v>45126</v>
      </c>
      <c r="T3026" s="7" t="str">
        <f>Tabela813[[#This Row],[NR]]&amp;" - "&amp;Tabela813[[#This Row],[Especificação]]</f>
        <v>9.1.2.1.9.50.1.4.00 - (-) Dedução de Contribuições Previdenciárias de Benefícios Mantidos pelo Tesouro - Multas e Juros de Mora da Dívida Ativa</v>
      </c>
    </row>
    <row r="3027" spans="1:20" ht="30" x14ac:dyDescent="0.25">
      <c r="A3027" s="179"/>
      <c r="B3027" s="51" t="s">
        <v>1549</v>
      </c>
      <c r="C3027" s="22" t="s">
        <v>1537</v>
      </c>
      <c r="D3027" s="22" t="s">
        <v>1546</v>
      </c>
      <c r="E3027" s="22" t="s">
        <v>1537</v>
      </c>
      <c r="F3027" s="22" t="s">
        <v>1549</v>
      </c>
      <c r="G3027" s="22" t="s">
        <v>1570</v>
      </c>
      <c r="H3027" s="22" t="s">
        <v>1537</v>
      </c>
      <c r="I3027" s="22" t="s">
        <v>1548</v>
      </c>
      <c r="J3027" s="22" t="s">
        <v>1543</v>
      </c>
      <c r="K3027" s="20" t="str">
        <f>IF(Tabela813[[#This Row],[C]]&lt;&gt;"",IF(Tabela813[[#This Row],[RED]]&lt;&gt;"",(Tabela813[[#This Row],[RED]] &amp; "."),"") &amp; CONCATENATE(Tabela813[[#This Row],[C]],".",Tabela813[[#This Row],[O]],".",Tabela813[[#This Row],[E]],".",Tabela813[[#This Row],[D1]],".",Tabela813[[#This Row],[D2]],".",Tabela813[[#This Row],[D3]],".",Tabela813[[#This Row],[T]],".",Tabela813[[#This Row],[D4]]),"")</f>
        <v>9.1.2.1.9.50.1.5.00</v>
      </c>
      <c r="L3027" s="23" t="s">
        <v>6695</v>
      </c>
      <c r="M3027" s="20" t="str">
        <f t="shared" si="59"/>
        <v>A</v>
      </c>
      <c r="N3027" s="20">
        <f>IF(VALUE(Tabela813[[#This Row],[RED]]) &gt; 0,1,0) + IF(VALUE(J3027)&gt;0,8,IF(VALUE(I3027)&gt;0,7,IF(VALUE(H3027)&gt;0,6,IF(VALUE(G3027)&gt;0,5,IF(VALUE(F3027)&gt;0,4,IF(VALUE(E3027)&gt;0,3,IF(VALUE(D3027)&gt;0,2,1)))))))</f>
        <v>8</v>
      </c>
      <c r="O3027" s="22" t="s">
        <v>45</v>
      </c>
      <c r="P3027" s="1" t="s">
        <v>6589</v>
      </c>
      <c r="Q3027" s="1"/>
      <c r="R3027" s="20" t="s">
        <v>14</v>
      </c>
      <c r="S3027" s="154">
        <v>45126</v>
      </c>
      <c r="T3027" s="7" t="str">
        <f>Tabela813[[#This Row],[NR]]&amp;" - "&amp;Tabela813[[#This Row],[Especificação]]</f>
        <v>9.1.2.1.9.50.1.5.00 - (-) Dedução de Contribuições Previdenciárias de Benefícios Mantidos pelo Tesouro  - Multas</v>
      </c>
    </row>
    <row r="3028" spans="1:20" ht="30" x14ac:dyDescent="0.25">
      <c r="A3028" s="179"/>
      <c r="B3028" s="51" t="s">
        <v>1549</v>
      </c>
      <c r="C3028" s="22" t="s">
        <v>1537</v>
      </c>
      <c r="D3028" s="22" t="s">
        <v>1546</v>
      </c>
      <c r="E3028" s="22" t="s">
        <v>1537</v>
      </c>
      <c r="F3028" s="22" t="s">
        <v>1549</v>
      </c>
      <c r="G3028" s="22" t="s">
        <v>1570</v>
      </c>
      <c r="H3028" s="22" t="s">
        <v>1537</v>
      </c>
      <c r="I3028" s="22" t="s">
        <v>1542</v>
      </c>
      <c r="J3028" s="22" t="s">
        <v>1543</v>
      </c>
      <c r="K3028" s="20" t="str">
        <f>IF(Tabela813[[#This Row],[C]]&lt;&gt;"",IF(Tabela813[[#This Row],[RED]]&lt;&gt;"",(Tabela813[[#This Row],[RED]] &amp; "."),"") &amp; CONCATENATE(Tabela813[[#This Row],[C]],".",Tabela813[[#This Row],[O]],".",Tabela813[[#This Row],[E]],".",Tabela813[[#This Row],[D1]],".",Tabela813[[#This Row],[D2]],".",Tabela813[[#This Row],[D3]],".",Tabela813[[#This Row],[T]],".",Tabela813[[#This Row],[D4]]),"")</f>
        <v>9.1.2.1.9.50.1.6.00</v>
      </c>
      <c r="L3028" s="23" t="s">
        <v>6696</v>
      </c>
      <c r="M3028" s="20" t="str">
        <f t="shared" si="59"/>
        <v>A</v>
      </c>
      <c r="N3028" s="20">
        <f>IF(VALUE(Tabela813[[#This Row],[RED]]) &gt; 0,1,0) + IF(VALUE(J3028)&gt;0,8,IF(VALUE(I3028)&gt;0,7,IF(VALUE(H3028)&gt;0,6,IF(VALUE(G3028)&gt;0,5,IF(VALUE(F3028)&gt;0,4,IF(VALUE(E3028)&gt;0,3,IF(VALUE(D3028)&gt;0,2,1)))))))</f>
        <v>8</v>
      </c>
      <c r="O3028" s="22" t="s">
        <v>45</v>
      </c>
      <c r="P3028" s="1" t="s">
        <v>6589</v>
      </c>
      <c r="Q3028" s="1"/>
      <c r="R3028" s="20" t="s">
        <v>14</v>
      </c>
      <c r="S3028" s="154">
        <v>45126</v>
      </c>
      <c r="T3028" s="7" t="str">
        <f>Tabela813[[#This Row],[NR]]&amp;" - "&amp;Tabela813[[#This Row],[Especificação]]</f>
        <v>9.1.2.1.9.50.1.6.00 - (-) Dedução de Contribuições Previdenciárias de Benefícios Mantidos pelo Tesouro - Juros de Mora</v>
      </c>
    </row>
    <row r="3029" spans="1:20" ht="30" x14ac:dyDescent="0.25">
      <c r="A3029" s="179"/>
      <c r="B3029" s="51" t="s">
        <v>1549</v>
      </c>
      <c r="C3029" s="22" t="s">
        <v>1537</v>
      </c>
      <c r="D3029" s="22" t="s">
        <v>1546</v>
      </c>
      <c r="E3029" s="22" t="s">
        <v>1537</v>
      </c>
      <c r="F3029" s="22" t="s">
        <v>1549</v>
      </c>
      <c r="G3029" s="22" t="s">
        <v>1570</v>
      </c>
      <c r="H3029" s="22" t="s">
        <v>1537</v>
      </c>
      <c r="I3029" s="22" t="s">
        <v>1544</v>
      </c>
      <c r="J3029" s="22" t="s">
        <v>1543</v>
      </c>
      <c r="K3029" s="20" t="str">
        <f>IF(Tabela813[[#This Row],[C]]&lt;&gt;"",IF(Tabela813[[#This Row],[RED]]&lt;&gt;"",(Tabela813[[#This Row],[RED]] &amp; "."),"") &amp; CONCATENATE(Tabela813[[#This Row],[C]],".",Tabela813[[#This Row],[O]],".",Tabela813[[#This Row],[E]],".",Tabela813[[#This Row],[D1]],".",Tabela813[[#This Row],[D2]],".",Tabela813[[#This Row],[D3]],".",Tabela813[[#This Row],[T]],".",Tabela813[[#This Row],[D4]]),"")</f>
        <v>9.1.2.1.9.50.1.7.00</v>
      </c>
      <c r="L3029" s="23" t="s">
        <v>6697</v>
      </c>
      <c r="M3029" s="20" t="str">
        <f t="shared" si="59"/>
        <v>A</v>
      </c>
      <c r="N3029" s="20">
        <f>IF(VALUE(Tabela813[[#This Row],[RED]]) &gt; 0,1,0) + IF(VALUE(J3029)&gt;0,8,IF(VALUE(I3029)&gt;0,7,IF(VALUE(H3029)&gt;0,6,IF(VALUE(G3029)&gt;0,5,IF(VALUE(F3029)&gt;0,4,IF(VALUE(E3029)&gt;0,3,IF(VALUE(D3029)&gt;0,2,1)))))))</f>
        <v>8</v>
      </c>
      <c r="O3029" s="22" t="s">
        <v>45</v>
      </c>
      <c r="P3029" s="1" t="s">
        <v>6589</v>
      </c>
      <c r="Q3029" s="1"/>
      <c r="R3029" s="20" t="s">
        <v>14</v>
      </c>
      <c r="S3029" s="154">
        <v>45126</v>
      </c>
      <c r="T3029" s="7" t="str">
        <f>Tabela813[[#This Row],[NR]]&amp;" - "&amp;Tabela813[[#This Row],[Especificação]]</f>
        <v>9.1.2.1.9.50.1.7.00 - (-) Dedução de Contribuições Previdenciárias de Benefícios Mantidos pelo Tesouro - Dívida Ativa - Multas da Dívida Ativa</v>
      </c>
    </row>
    <row r="3030" spans="1:20" ht="30" x14ac:dyDescent="0.25">
      <c r="A3030" s="179"/>
      <c r="B3030" s="51" t="s">
        <v>1549</v>
      </c>
      <c r="C3030" s="22" t="s">
        <v>1537</v>
      </c>
      <c r="D3030" s="22" t="s">
        <v>1546</v>
      </c>
      <c r="E3030" s="22" t="s">
        <v>1537</v>
      </c>
      <c r="F3030" s="22" t="s">
        <v>1549</v>
      </c>
      <c r="G3030" s="22" t="s">
        <v>1570</v>
      </c>
      <c r="H3030" s="22" t="s">
        <v>1537</v>
      </c>
      <c r="I3030" s="22" t="s">
        <v>1545</v>
      </c>
      <c r="J3030" s="22" t="s">
        <v>1543</v>
      </c>
      <c r="K3030" s="20" t="str">
        <f>IF(Tabela813[[#This Row],[C]]&lt;&gt;"",IF(Tabela813[[#This Row],[RED]]&lt;&gt;"",(Tabela813[[#This Row],[RED]] &amp; "."),"") &amp; CONCATENATE(Tabela813[[#This Row],[C]],".",Tabela813[[#This Row],[O]],".",Tabela813[[#This Row],[E]],".",Tabela813[[#This Row],[D1]],".",Tabela813[[#This Row],[D2]],".",Tabela813[[#This Row],[D3]],".",Tabela813[[#This Row],[T]],".",Tabela813[[#This Row],[D4]]),"")</f>
        <v>9.1.2.1.9.50.1.8.00</v>
      </c>
      <c r="L3030" s="23" t="s">
        <v>6698</v>
      </c>
      <c r="M3030" s="20" t="str">
        <f t="shared" si="59"/>
        <v>A</v>
      </c>
      <c r="N3030" s="20">
        <f>IF(VALUE(Tabela813[[#This Row],[RED]]) &gt; 0,1,0) + IF(VALUE(J3030)&gt;0,8,IF(VALUE(I3030)&gt;0,7,IF(VALUE(H3030)&gt;0,6,IF(VALUE(G3030)&gt;0,5,IF(VALUE(F3030)&gt;0,4,IF(VALUE(E3030)&gt;0,3,IF(VALUE(D3030)&gt;0,2,1)))))))</f>
        <v>8</v>
      </c>
      <c r="O3030" s="22" t="s">
        <v>45</v>
      </c>
      <c r="P3030" s="1" t="s">
        <v>6589</v>
      </c>
      <c r="Q3030" s="1"/>
      <c r="R3030" s="20" t="s">
        <v>14</v>
      </c>
      <c r="S3030" s="154">
        <v>45126</v>
      </c>
      <c r="T3030" s="7" t="str">
        <f>Tabela813[[#This Row],[NR]]&amp;" - "&amp;Tabela813[[#This Row],[Especificação]]</f>
        <v>9.1.2.1.9.50.1.8.00 - (-) Dedução de Contribuições Previdenciárias de Benefícios Mantidos pelo Tesouro - Juros de Mora da Dívida Ativa</v>
      </c>
    </row>
    <row r="3031" spans="1:20" ht="30" x14ac:dyDescent="0.25">
      <c r="A3031" s="179"/>
      <c r="B3031" s="51" t="s">
        <v>1549</v>
      </c>
      <c r="C3031" s="22" t="s">
        <v>1537</v>
      </c>
      <c r="D3031" s="22" t="s">
        <v>1546</v>
      </c>
      <c r="E3031" s="22" t="s">
        <v>1537</v>
      </c>
      <c r="F3031" s="22" t="s">
        <v>1549</v>
      </c>
      <c r="G3031" s="22" t="s">
        <v>1570</v>
      </c>
      <c r="H3031" s="22" t="s">
        <v>1549</v>
      </c>
      <c r="I3031" s="22" t="s">
        <v>1540</v>
      </c>
      <c r="J3031" s="22" t="s">
        <v>1543</v>
      </c>
      <c r="K3031" s="20" t="s">
        <v>6708</v>
      </c>
      <c r="L3031" s="23" t="s">
        <v>6551</v>
      </c>
      <c r="M3031" s="20" t="str">
        <f t="shared" si="59"/>
        <v>S</v>
      </c>
      <c r="N3031" s="20">
        <f>IF(VALUE(Tabela813[[#This Row],[RED]]) &gt; 0,1,0) + IF(VALUE(J3031)&gt;0,8,IF(VALUE(I3031)&gt;0,7,IF(VALUE(H3031)&gt;0,6,IF(VALUE(G3031)&gt;0,5,IF(VALUE(F3031)&gt;0,4,IF(VALUE(E3031)&gt;0,3,IF(VALUE(D3031)&gt;0,2,1)))))))</f>
        <v>7</v>
      </c>
      <c r="O3031" s="22" t="s">
        <v>45</v>
      </c>
      <c r="P3031" s="1" t="s">
        <v>6552</v>
      </c>
      <c r="Q3031" s="1" t="s">
        <v>6580</v>
      </c>
      <c r="R3031" s="20" t="s">
        <v>14</v>
      </c>
      <c r="S3031" s="154">
        <v>45126</v>
      </c>
      <c r="T3031" s="7" t="str">
        <f>Tabela813[[#This Row],[NR]]&amp;" - "&amp;Tabela813[[#This Row],[Especificação]]</f>
        <v>9.1.2.1.9.50.9.0.00 - Demais Contribuições Previdenciárias</v>
      </c>
    </row>
    <row r="3032" spans="1:20" ht="30" x14ac:dyDescent="0.25">
      <c r="A3032" s="179"/>
      <c r="B3032" s="51" t="s">
        <v>1549</v>
      </c>
      <c r="C3032" s="22" t="s">
        <v>1537</v>
      </c>
      <c r="D3032" s="22" t="s">
        <v>1546</v>
      </c>
      <c r="E3032" s="22" t="s">
        <v>1537</v>
      </c>
      <c r="F3032" s="22" t="s">
        <v>1549</v>
      </c>
      <c r="G3032" s="22" t="s">
        <v>1570</v>
      </c>
      <c r="H3032" s="22" t="s">
        <v>1549</v>
      </c>
      <c r="I3032" s="22" t="s">
        <v>1537</v>
      </c>
      <c r="J3032" s="22" t="s">
        <v>1543</v>
      </c>
      <c r="K3032" s="20" t="s">
        <v>6709</v>
      </c>
      <c r="L3032" s="23" t="s">
        <v>6551</v>
      </c>
      <c r="M3032" s="20" t="str">
        <f t="shared" si="59"/>
        <v>A</v>
      </c>
      <c r="N3032" s="20">
        <f>IF(VALUE(Tabela813[[#This Row],[RED]]) &gt; 0,1,0) + IF(VALUE(J3032)&gt;0,8,IF(VALUE(I3032)&gt;0,7,IF(VALUE(H3032)&gt;0,6,IF(VALUE(G3032)&gt;0,5,IF(VALUE(F3032)&gt;0,4,IF(VALUE(E3032)&gt;0,3,IF(VALUE(D3032)&gt;0,2,1)))))))</f>
        <v>8</v>
      </c>
      <c r="O3032" s="22" t="s">
        <v>45</v>
      </c>
      <c r="P3032" s="1" t="s">
        <v>6552</v>
      </c>
      <c r="Q3032" s="1"/>
      <c r="R3032" s="20" t="s">
        <v>14</v>
      </c>
      <c r="S3032" s="154">
        <v>45126</v>
      </c>
      <c r="T3032" s="7" t="str">
        <f>Tabela813[[#This Row],[NR]]&amp;" - "&amp;Tabela813[[#This Row],[Especificação]]</f>
        <v>9.1.2.1.9.50.9.1.00 - Demais Contribuições Previdenciárias</v>
      </c>
    </row>
    <row r="3033" spans="1:20" ht="30" x14ac:dyDescent="0.25">
      <c r="A3033" s="179"/>
      <c r="B3033" s="51" t="s">
        <v>1549</v>
      </c>
      <c r="C3033" s="22" t="s">
        <v>1537</v>
      </c>
      <c r="D3033" s="22" t="s">
        <v>1546</v>
      </c>
      <c r="E3033" s="22" t="s">
        <v>1537</v>
      </c>
      <c r="F3033" s="22" t="s">
        <v>1549</v>
      </c>
      <c r="G3033" s="22" t="s">
        <v>1570</v>
      </c>
      <c r="H3033" s="22" t="s">
        <v>1549</v>
      </c>
      <c r="I3033" s="22" t="s">
        <v>1546</v>
      </c>
      <c r="J3033" s="22" t="s">
        <v>1543</v>
      </c>
      <c r="K3033" s="20" t="s">
        <v>6710</v>
      </c>
      <c r="L3033" s="23" t="s">
        <v>6551</v>
      </c>
      <c r="M3033" s="20" t="str">
        <f t="shared" si="59"/>
        <v>A</v>
      </c>
      <c r="N3033" s="20">
        <f>IF(VALUE(Tabela813[[#This Row],[RED]]) &gt; 0,1,0) + IF(VALUE(J3033)&gt;0,8,IF(VALUE(I3033)&gt;0,7,IF(VALUE(H3033)&gt;0,6,IF(VALUE(G3033)&gt;0,5,IF(VALUE(F3033)&gt;0,4,IF(VALUE(E3033)&gt;0,3,IF(VALUE(D3033)&gt;0,2,1)))))))</f>
        <v>8</v>
      </c>
      <c r="O3033" s="22" t="s">
        <v>45</v>
      </c>
      <c r="P3033" s="1" t="s">
        <v>6552</v>
      </c>
      <c r="Q3033" s="1"/>
      <c r="R3033" s="20" t="s">
        <v>14</v>
      </c>
      <c r="S3033" s="154">
        <v>45126</v>
      </c>
      <c r="T3033" s="7" t="str">
        <f>Tabela813[[#This Row],[NR]]&amp;" - "&amp;Tabela813[[#This Row],[Especificação]]</f>
        <v>9.1.2.1.9.50.9.2.00 - Demais Contribuições Previdenciárias</v>
      </c>
    </row>
    <row r="3034" spans="1:20" ht="30" x14ac:dyDescent="0.25">
      <c r="A3034" s="179"/>
      <c r="B3034" s="51" t="s">
        <v>1549</v>
      </c>
      <c r="C3034" s="22" t="s">
        <v>1537</v>
      </c>
      <c r="D3034" s="22" t="s">
        <v>1546</v>
      </c>
      <c r="E3034" s="22" t="s">
        <v>1537</v>
      </c>
      <c r="F3034" s="22" t="s">
        <v>1549</v>
      </c>
      <c r="G3034" s="22" t="s">
        <v>1570</v>
      </c>
      <c r="H3034" s="22" t="s">
        <v>1549</v>
      </c>
      <c r="I3034" s="22" t="s">
        <v>1538</v>
      </c>
      <c r="J3034" s="22" t="s">
        <v>1543</v>
      </c>
      <c r="K3034" s="20" t="s">
        <v>6711</v>
      </c>
      <c r="L3034" s="23" t="s">
        <v>6551</v>
      </c>
      <c r="M3034" s="20" t="str">
        <f t="shared" si="59"/>
        <v>A</v>
      </c>
      <c r="N3034" s="20">
        <f>IF(VALUE(Tabela813[[#This Row],[RED]]) &gt; 0,1,0) + IF(VALUE(J3034)&gt;0,8,IF(VALUE(I3034)&gt;0,7,IF(VALUE(H3034)&gt;0,6,IF(VALUE(G3034)&gt;0,5,IF(VALUE(F3034)&gt;0,4,IF(VALUE(E3034)&gt;0,3,IF(VALUE(D3034)&gt;0,2,1)))))))</f>
        <v>8</v>
      </c>
      <c r="O3034" s="22" t="s">
        <v>45</v>
      </c>
      <c r="P3034" s="1" t="s">
        <v>6552</v>
      </c>
      <c r="Q3034" s="1"/>
      <c r="R3034" s="20" t="s">
        <v>14</v>
      </c>
      <c r="S3034" s="154">
        <v>45126</v>
      </c>
      <c r="T3034" s="7" t="str">
        <f>Tabela813[[#This Row],[NR]]&amp;" - "&amp;Tabela813[[#This Row],[Especificação]]</f>
        <v>9.1.2.1.9.50.9.3.00 - Demais Contribuições Previdenciárias</v>
      </c>
    </row>
    <row r="3035" spans="1:20" ht="30" x14ac:dyDescent="0.25">
      <c r="A3035" s="179"/>
      <c r="B3035" s="51" t="s">
        <v>1549</v>
      </c>
      <c r="C3035" s="22" t="s">
        <v>1537</v>
      </c>
      <c r="D3035" s="22" t="s">
        <v>1546</v>
      </c>
      <c r="E3035" s="22" t="s">
        <v>1537</v>
      </c>
      <c r="F3035" s="22" t="s">
        <v>1549</v>
      </c>
      <c r="G3035" s="22" t="s">
        <v>1570</v>
      </c>
      <c r="H3035" s="22" t="s">
        <v>1549</v>
      </c>
      <c r="I3035" s="22" t="s">
        <v>1547</v>
      </c>
      <c r="J3035" s="22" t="s">
        <v>1543</v>
      </c>
      <c r="K3035" s="20" t="s">
        <v>6712</v>
      </c>
      <c r="L3035" s="23" t="s">
        <v>6551</v>
      </c>
      <c r="M3035" s="20" t="str">
        <f t="shared" si="59"/>
        <v>A</v>
      </c>
      <c r="N3035" s="20">
        <f>IF(VALUE(Tabela813[[#This Row],[RED]]) &gt; 0,1,0) + IF(VALUE(J3035)&gt;0,8,IF(VALUE(I3035)&gt;0,7,IF(VALUE(H3035)&gt;0,6,IF(VALUE(G3035)&gt;0,5,IF(VALUE(F3035)&gt;0,4,IF(VALUE(E3035)&gt;0,3,IF(VALUE(D3035)&gt;0,2,1)))))))</f>
        <v>8</v>
      </c>
      <c r="O3035" s="22" t="s">
        <v>45</v>
      </c>
      <c r="P3035" s="1" t="s">
        <v>6552</v>
      </c>
      <c r="Q3035" s="1"/>
      <c r="R3035" s="20" t="s">
        <v>14</v>
      </c>
      <c r="S3035" s="154">
        <v>45126</v>
      </c>
      <c r="T3035" s="7" t="str">
        <f>Tabela813[[#This Row],[NR]]&amp;" - "&amp;Tabela813[[#This Row],[Especificação]]</f>
        <v>9.1.2.1.9.50.9.4.00 - Demais Contribuições Previdenciárias</v>
      </c>
    </row>
    <row r="3036" spans="1:20" ht="30" x14ac:dyDescent="0.25">
      <c r="A3036" s="179"/>
      <c r="B3036" s="51" t="s">
        <v>1549</v>
      </c>
      <c r="C3036" s="22" t="s">
        <v>1537</v>
      </c>
      <c r="D3036" s="22" t="s">
        <v>1546</v>
      </c>
      <c r="E3036" s="22" t="s">
        <v>1537</v>
      </c>
      <c r="F3036" s="22" t="s">
        <v>1549</v>
      </c>
      <c r="G3036" s="22" t="s">
        <v>1570</v>
      </c>
      <c r="H3036" s="22" t="s">
        <v>1549</v>
      </c>
      <c r="I3036" s="22" t="s">
        <v>1548</v>
      </c>
      <c r="J3036" s="22" t="s">
        <v>1543</v>
      </c>
      <c r="K3036" s="20" t="s">
        <v>6713</v>
      </c>
      <c r="L3036" s="23" t="s">
        <v>6551</v>
      </c>
      <c r="M3036" s="20" t="str">
        <f t="shared" si="59"/>
        <v>A</v>
      </c>
      <c r="N3036" s="20">
        <f>IF(VALUE(Tabela813[[#This Row],[RED]]) &gt; 0,1,0) + IF(VALUE(J3036)&gt;0,8,IF(VALUE(I3036)&gt;0,7,IF(VALUE(H3036)&gt;0,6,IF(VALUE(G3036)&gt;0,5,IF(VALUE(F3036)&gt;0,4,IF(VALUE(E3036)&gt;0,3,IF(VALUE(D3036)&gt;0,2,1)))))))</f>
        <v>8</v>
      </c>
      <c r="O3036" s="22" t="s">
        <v>45</v>
      </c>
      <c r="P3036" s="1" t="s">
        <v>6552</v>
      </c>
      <c r="Q3036" s="1"/>
      <c r="R3036" s="20" t="s">
        <v>14</v>
      </c>
      <c r="S3036" s="154">
        <v>45126</v>
      </c>
      <c r="T3036" s="7" t="str">
        <f>Tabela813[[#This Row],[NR]]&amp;" - "&amp;Tabela813[[#This Row],[Especificação]]</f>
        <v>9.1.2.1.9.50.9.5.00 - Demais Contribuições Previdenciárias</v>
      </c>
    </row>
    <row r="3037" spans="1:20" ht="30" x14ac:dyDescent="0.25">
      <c r="A3037" s="179"/>
      <c r="B3037" s="51" t="s">
        <v>1549</v>
      </c>
      <c r="C3037" s="22" t="s">
        <v>1537</v>
      </c>
      <c r="D3037" s="22" t="s">
        <v>1546</v>
      </c>
      <c r="E3037" s="22" t="s">
        <v>1537</v>
      </c>
      <c r="F3037" s="22" t="s">
        <v>1549</v>
      </c>
      <c r="G3037" s="22" t="s">
        <v>1570</v>
      </c>
      <c r="H3037" s="22" t="s">
        <v>1549</v>
      </c>
      <c r="I3037" s="22" t="s">
        <v>1542</v>
      </c>
      <c r="J3037" s="22" t="s">
        <v>1543</v>
      </c>
      <c r="K3037" s="20" t="s">
        <v>6714</v>
      </c>
      <c r="L3037" s="23" t="s">
        <v>6551</v>
      </c>
      <c r="M3037" s="20" t="str">
        <f t="shared" si="59"/>
        <v>A</v>
      </c>
      <c r="N3037" s="20">
        <f>IF(VALUE(Tabela813[[#This Row],[RED]]) &gt; 0,1,0) + IF(VALUE(J3037)&gt;0,8,IF(VALUE(I3037)&gt;0,7,IF(VALUE(H3037)&gt;0,6,IF(VALUE(G3037)&gt;0,5,IF(VALUE(F3037)&gt;0,4,IF(VALUE(E3037)&gt;0,3,IF(VALUE(D3037)&gt;0,2,1)))))))</f>
        <v>8</v>
      </c>
      <c r="O3037" s="22" t="s">
        <v>45</v>
      </c>
      <c r="P3037" s="1" t="s">
        <v>6552</v>
      </c>
      <c r="Q3037" s="1"/>
      <c r="R3037" s="20" t="s">
        <v>14</v>
      </c>
      <c r="S3037" s="154">
        <v>45126</v>
      </c>
      <c r="T3037" s="7" t="str">
        <f>Tabela813[[#This Row],[NR]]&amp;" - "&amp;Tabela813[[#This Row],[Especificação]]</f>
        <v>9.1.2.1.9.50.9.6.00 - Demais Contribuições Previdenciárias</v>
      </c>
    </row>
    <row r="3038" spans="1:20" ht="30" x14ac:dyDescent="0.25">
      <c r="A3038" s="179"/>
      <c r="B3038" s="51" t="s">
        <v>1549</v>
      </c>
      <c r="C3038" s="22" t="s">
        <v>1537</v>
      </c>
      <c r="D3038" s="22" t="s">
        <v>1546</v>
      </c>
      <c r="E3038" s="22" t="s">
        <v>1537</v>
      </c>
      <c r="F3038" s="22" t="s">
        <v>1549</v>
      </c>
      <c r="G3038" s="22" t="s">
        <v>1570</v>
      </c>
      <c r="H3038" s="22" t="s">
        <v>1549</v>
      </c>
      <c r="I3038" s="22" t="s">
        <v>1544</v>
      </c>
      <c r="J3038" s="22" t="s">
        <v>1543</v>
      </c>
      <c r="K3038" s="20" t="str">
        <f>IF(Tabela813[[#This Row],[C]]&lt;&gt;"",IF(Tabela813[[#This Row],[RED]]&lt;&gt;"",(Tabela813[[#This Row],[RED]] &amp; "."),"") &amp; CONCATENATE(Tabela813[[#This Row],[C]],".",Tabela813[[#This Row],[O]],".",Tabela813[[#This Row],[E]],".",Tabela813[[#This Row],[D1]],".",Tabela813[[#This Row],[D2]],".",Tabela813[[#This Row],[D3]],".",Tabela813[[#This Row],[T]],".",Tabela813[[#This Row],[D4]]),"")</f>
        <v>9.1.2.1.9.50.9.7.00</v>
      </c>
      <c r="L3038" s="23" t="s">
        <v>6551</v>
      </c>
      <c r="M3038" s="20" t="str">
        <f t="shared" si="59"/>
        <v>A</v>
      </c>
      <c r="N3038" s="20">
        <f>IF(VALUE(Tabela813[[#This Row],[RED]]) &gt; 0,1,0) + IF(VALUE(J3038)&gt;0,8,IF(VALUE(I3038)&gt;0,7,IF(VALUE(H3038)&gt;0,6,IF(VALUE(G3038)&gt;0,5,IF(VALUE(F3038)&gt;0,4,IF(VALUE(E3038)&gt;0,3,IF(VALUE(D3038)&gt;0,2,1)))))))</f>
        <v>8</v>
      </c>
      <c r="O3038" s="22" t="s">
        <v>45</v>
      </c>
      <c r="P3038" s="1" t="s">
        <v>6552</v>
      </c>
      <c r="Q3038" s="1"/>
      <c r="R3038" s="20" t="s">
        <v>14</v>
      </c>
      <c r="S3038" s="154">
        <v>45126</v>
      </c>
      <c r="T3038" s="7" t="str">
        <f>Tabela813[[#This Row],[NR]]&amp;" - "&amp;Tabela813[[#This Row],[Especificação]]</f>
        <v>9.1.2.1.9.50.9.7.00 - Demais Contribuições Previdenciárias</v>
      </c>
    </row>
    <row r="3039" spans="1:20" ht="30" x14ac:dyDescent="0.25">
      <c r="A3039" s="179"/>
      <c r="B3039" s="51" t="s">
        <v>1549</v>
      </c>
      <c r="C3039" s="22" t="s">
        <v>1537</v>
      </c>
      <c r="D3039" s="22" t="s">
        <v>1546</v>
      </c>
      <c r="E3039" s="22" t="s">
        <v>1537</v>
      </c>
      <c r="F3039" s="22" t="s">
        <v>1549</v>
      </c>
      <c r="G3039" s="22" t="s">
        <v>1570</v>
      </c>
      <c r="H3039" s="22" t="s">
        <v>1549</v>
      </c>
      <c r="I3039" s="22" t="s">
        <v>1545</v>
      </c>
      <c r="J3039" s="22" t="s">
        <v>1543</v>
      </c>
      <c r="K3039" s="20" t="str">
        <f>IF(Tabela813[[#This Row],[C]]&lt;&gt;"",IF(Tabela813[[#This Row],[RED]]&lt;&gt;"",(Tabela813[[#This Row],[RED]] &amp; "."),"") &amp; CONCATENATE(Tabela813[[#This Row],[C]],".",Tabela813[[#This Row],[O]],".",Tabela813[[#This Row],[E]],".",Tabela813[[#This Row],[D1]],".",Tabela813[[#This Row],[D2]],".",Tabela813[[#This Row],[D3]],".",Tabela813[[#This Row],[T]],".",Tabela813[[#This Row],[D4]]),"")</f>
        <v>9.1.2.1.9.50.9.8.00</v>
      </c>
      <c r="L3039" s="23" t="s">
        <v>6551</v>
      </c>
      <c r="M3039" s="20" t="s">
        <v>3099</v>
      </c>
      <c r="N3039" s="20">
        <f>IF(VALUE(Tabela813[[#This Row],[RED]]) &gt; 0,1,0) + IF(VALUE(J3039)&gt;0,8,IF(VALUE(I3039)&gt;0,7,IF(VALUE(H3039)&gt;0,6,IF(VALUE(G3039)&gt;0,5,IF(VALUE(F3039)&gt;0,4,IF(VALUE(E3039)&gt;0,3,IF(VALUE(D3039)&gt;0,2,1)))))))</f>
        <v>8</v>
      </c>
      <c r="O3039" s="22" t="s">
        <v>45</v>
      </c>
      <c r="P3039" s="1" t="s">
        <v>6552</v>
      </c>
      <c r="Q3039" s="1"/>
      <c r="R3039" s="20" t="s">
        <v>14</v>
      </c>
      <c r="S3039" s="154">
        <v>45126</v>
      </c>
      <c r="T3039" s="7" t="str">
        <f>Tabela813[[#This Row],[NR]]&amp;" - "&amp;Tabela813[[#This Row],[Especificação]]</f>
        <v>9.1.2.1.9.50.9.8.00 - Demais Contribuições Previdenciárias</v>
      </c>
    </row>
    <row r="3040" spans="1:20" ht="30" x14ac:dyDescent="0.25">
      <c r="A3040" s="179"/>
      <c r="B3040" s="51" t="s">
        <v>1549</v>
      </c>
      <c r="C3040" s="22" t="s">
        <v>1537</v>
      </c>
      <c r="D3040" s="22" t="s">
        <v>1546</v>
      </c>
      <c r="E3040" s="22" t="s">
        <v>1537</v>
      </c>
      <c r="F3040" s="22" t="s">
        <v>1549</v>
      </c>
      <c r="G3040" s="22" t="s">
        <v>1553</v>
      </c>
      <c r="H3040" s="22" t="s">
        <v>1540</v>
      </c>
      <c r="I3040" s="22" t="s">
        <v>1540</v>
      </c>
      <c r="J3040" s="22" t="s">
        <v>1543</v>
      </c>
      <c r="K3040" s="20" t="str">
        <f>IF(Tabela813[[#This Row],[C]]&lt;&gt;"",IF(Tabela813[[#This Row],[RED]]&lt;&gt;"",(Tabela813[[#This Row],[RED]] &amp; "."),"") &amp; CONCATENATE(Tabela813[[#This Row],[C]],".",Tabela813[[#This Row],[O]],".",Tabela813[[#This Row],[E]],".",Tabela813[[#This Row],[D1]],".",Tabela813[[#This Row],[D2]],".",Tabela813[[#This Row],[D3]],".",Tabela813[[#This Row],[T]],".",Tabela813[[#This Row],[D4]]),"")</f>
        <v>9.1.2.1.9.99.0.0.00</v>
      </c>
      <c r="L3040" s="23" t="s">
        <v>1940</v>
      </c>
      <c r="M3040" s="20" t="str">
        <f t="shared" si="57"/>
        <v>S</v>
      </c>
      <c r="N3040" s="20">
        <f>IF(VALUE(Tabela813[[#This Row],[RED]]) &gt; 0,1,0) + IF(VALUE(J3040)&gt;0,8,IF(VALUE(I3040)&gt;0,7,IF(VALUE(H3040)&gt;0,6,IF(VALUE(G3040)&gt;0,5,IF(VALUE(F3040)&gt;0,4,IF(VALUE(E3040)&gt;0,3,IF(VALUE(D3040)&gt;0,2,1)))))))</f>
        <v>6</v>
      </c>
      <c r="O3040" s="22" t="s">
        <v>51</v>
      </c>
      <c r="P3040" s="1" t="s">
        <v>4295</v>
      </c>
      <c r="Q3040" s="1"/>
      <c r="R3040" s="39"/>
      <c r="S3040" s="154" t="s">
        <v>158</v>
      </c>
      <c r="T3040" s="7" t="str">
        <f>Tabela813[[#This Row],[NR]]&amp;" - "&amp;Tabela813[[#This Row],[Especificação]]</f>
        <v>9.1.2.1.9.99.0.0.00 - (-) Dedução de Demais Contribuições Sociais</v>
      </c>
    </row>
    <row r="3041" spans="1:20" ht="75" x14ac:dyDescent="0.25">
      <c r="A3041" s="179"/>
      <c r="B3041" s="51" t="s">
        <v>1549</v>
      </c>
      <c r="C3041" s="22" t="s">
        <v>1537</v>
      </c>
      <c r="D3041" s="22" t="s">
        <v>1546</v>
      </c>
      <c r="E3041" s="22" t="s">
        <v>1537</v>
      </c>
      <c r="F3041" s="22" t="s">
        <v>1549</v>
      </c>
      <c r="G3041" s="22" t="s">
        <v>1553</v>
      </c>
      <c r="H3041" s="22" t="s">
        <v>1537</v>
      </c>
      <c r="I3041" s="22" t="s">
        <v>1540</v>
      </c>
      <c r="J3041" s="22" t="s">
        <v>1543</v>
      </c>
      <c r="K3041" s="20" t="str">
        <f>IF(Tabela813[[#This Row],[C]]&lt;&gt;"",IF(Tabela813[[#This Row],[RED]]&lt;&gt;"",(Tabela813[[#This Row],[RED]] &amp; "."),"") &amp; CONCATENATE(Tabela813[[#This Row],[C]],".",Tabela813[[#This Row],[O]],".",Tabela813[[#This Row],[E]],".",Tabela813[[#This Row],[D1]],".",Tabela813[[#This Row],[D2]],".",Tabela813[[#This Row],[D3]],".",Tabela813[[#This Row],[T]],".",Tabela813[[#This Row],[D4]]),"")</f>
        <v>9.1.2.1.9.99.1.0.00</v>
      </c>
      <c r="L3041" s="23" t="s">
        <v>4021</v>
      </c>
      <c r="M3041" s="20" t="str">
        <f t="shared" si="57"/>
        <v>S</v>
      </c>
      <c r="N3041" s="20">
        <f>IF(VALUE(Tabela813[[#This Row],[RED]]) &gt; 0,1,0) + IF(VALUE(J3041)&gt;0,8,IF(VALUE(I3041)&gt;0,7,IF(VALUE(H3041)&gt;0,6,IF(VALUE(G3041)&gt;0,5,IF(VALUE(F3041)&gt;0,4,IF(VALUE(E3041)&gt;0,3,IF(VALUE(D3041)&gt;0,2,1)))))))</f>
        <v>7</v>
      </c>
      <c r="O3041" s="22" t="s">
        <v>51</v>
      </c>
      <c r="P3041" s="1" t="s">
        <v>2920</v>
      </c>
      <c r="Q3041" s="1"/>
      <c r="R3041" s="39"/>
      <c r="S3041" s="154" t="s">
        <v>158</v>
      </c>
      <c r="T3041" s="7" t="str">
        <f>Tabela813[[#This Row],[NR]]&amp;" - "&amp;Tabela813[[#This Row],[Especificação]]</f>
        <v>9.1.2.1.9.99.1.0.00 - (-) Dedução de Demais Contribuições Sociais Não Arrecadadas e Não Projetadas Pela RFB</v>
      </c>
    </row>
    <row r="3042" spans="1:20" ht="75" x14ac:dyDescent="0.25">
      <c r="A3042" s="179"/>
      <c r="B3042" s="51" t="s">
        <v>1549</v>
      </c>
      <c r="C3042" s="22" t="s">
        <v>1537</v>
      </c>
      <c r="D3042" s="22" t="s">
        <v>1546</v>
      </c>
      <c r="E3042" s="22" t="s">
        <v>1537</v>
      </c>
      <c r="F3042" s="22" t="s">
        <v>1549</v>
      </c>
      <c r="G3042" s="22" t="s">
        <v>1553</v>
      </c>
      <c r="H3042" s="22" t="s">
        <v>1537</v>
      </c>
      <c r="I3042" s="22" t="s">
        <v>1537</v>
      </c>
      <c r="J3042" s="22" t="s">
        <v>1543</v>
      </c>
      <c r="K3042" s="20" t="str">
        <f>IF(Tabela813[[#This Row],[C]]&lt;&gt;"",IF(Tabela813[[#This Row],[RED]]&lt;&gt;"",(Tabela813[[#This Row],[RED]] &amp; "."),"") &amp; CONCATENATE(Tabela813[[#This Row],[C]],".",Tabela813[[#This Row],[O]],".",Tabela813[[#This Row],[E]],".",Tabela813[[#This Row],[D1]],".",Tabela813[[#This Row],[D2]],".",Tabela813[[#This Row],[D3]],".",Tabela813[[#This Row],[T]],".",Tabela813[[#This Row],[D4]]),"")</f>
        <v>9.1.2.1.9.99.1.1.00</v>
      </c>
      <c r="L3042" s="23" t="s">
        <v>4022</v>
      </c>
      <c r="M3042" s="20" t="str">
        <f t="shared" si="57"/>
        <v>A</v>
      </c>
      <c r="N3042" s="20">
        <f>IF(VALUE(Tabela813[[#This Row],[RED]]) &gt; 0,1,0) + IF(VALUE(J3042)&gt;0,8,IF(VALUE(I3042)&gt;0,7,IF(VALUE(H3042)&gt;0,6,IF(VALUE(G3042)&gt;0,5,IF(VALUE(F3042)&gt;0,4,IF(VALUE(E3042)&gt;0,3,IF(VALUE(D3042)&gt;0,2,1)))))))</f>
        <v>8</v>
      </c>
      <c r="O3042" s="22" t="s">
        <v>51</v>
      </c>
      <c r="P3042" s="1" t="s">
        <v>2920</v>
      </c>
      <c r="Q3042" s="1"/>
      <c r="R3042" s="39"/>
      <c r="S3042" s="154" t="s">
        <v>158</v>
      </c>
      <c r="T3042" s="7" t="str">
        <f>Tabela813[[#This Row],[NR]]&amp;" - "&amp;Tabela813[[#This Row],[Especificação]]</f>
        <v>9.1.2.1.9.99.1.1.00 - (-) Dedução de Demais Contribuições Sociais Não Arrecadadas e Não Projetadas Pela RFB - Principal</v>
      </c>
    </row>
    <row r="3043" spans="1:20" ht="75" x14ac:dyDescent="0.25">
      <c r="A3043" s="179"/>
      <c r="B3043" s="51" t="s">
        <v>1549</v>
      </c>
      <c r="C3043" s="22" t="s">
        <v>1537</v>
      </c>
      <c r="D3043" s="22" t="s">
        <v>1546</v>
      </c>
      <c r="E3043" s="22" t="s">
        <v>1537</v>
      </c>
      <c r="F3043" s="22" t="s">
        <v>1549</v>
      </c>
      <c r="G3043" s="22" t="s">
        <v>1553</v>
      </c>
      <c r="H3043" s="22" t="s">
        <v>1537</v>
      </c>
      <c r="I3043" s="22" t="s">
        <v>1546</v>
      </c>
      <c r="J3043" s="22" t="s">
        <v>1543</v>
      </c>
      <c r="K3043" s="20" t="str">
        <f>IF(Tabela813[[#This Row],[C]]&lt;&gt;"",IF(Tabela813[[#This Row],[RED]]&lt;&gt;"",(Tabela813[[#This Row],[RED]] &amp; "."),"") &amp; CONCATENATE(Tabela813[[#This Row],[C]],".",Tabela813[[#This Row],[O]],".",Tabela813[[#This Row],[E]],".",Tabela813[[#This Row],[D1]],".",Tabela813[[#This Row],[D2]],".",Tabela813[[#This Row],[D3]],".",Tabela813[[#This Row],[T]],".",Tabela813[[#This Row],[D4]]),"")</f>
        <v>9.1.2.1.9.99.1.2.00</v>
      </c>
      <c r="L3043" s="23" t="s">
        <v>4023</v>
      </c>
      <c r="M3043" s="20" t="str">
        <f t="shared" si="57"/>
        <v>A</v>
      </c>
      <c r="N3043" s="20">
        <f>IF(VALUE(Tabela813[[#This Row],[RED]]) &gt; 0,1,0) + IF(VALUE(J3043)&gt;0,8,IF(VALUE(I3043)&gt;0,7,IF(VALUE(H3043)&gt;0,6,IF(VALUE(G3043)&gt;0,5,IF(VALUE(F3043)&gt;0,4,IF(VALUE(E3043)&gt;0,3,IF(VALUE(D3043)&gt;0,2,1)))))))</f>
        <v>8</v>
      </c>
      <c r="O3043" s="22" t="s">
        <v>51</v>
      </c>
      <c r="P3043" s="1" t="s">
        <v>2920</v>
      </c>
      <c r="Q3043" s="1"/>
      <c r="R3043" s="39"/>
      <c r="S3043" s="154" t="s">
        <v>158</v>
      </c>
      <c r="T3043" s="7" t="str">
        <f>Tabela813[[#This Row],[NR]]&amp;" - "&amp;Tabela813[[#This Row],[Especificação]]</f>
        <v>9.1.2.1.9.99.1.2.00 - (-) Dedução de Demais Contribuições Sociais Não Arrecadadas e Não Projetadas Pela RFB - Multas e Juros de Mora</v>
      </c>
    </row>
    <row r="3044" spans="1:20" ht="75" x14ac:dyDescent="0.25">
      <c r="A3044" s="179"/>
      <c r="B3044" s="51" t="s">
        <v>1549</v>
      </c>
      <c r="C3044" s="22" t="s">
        <v>1537</v>
      </c>
      <c r="D3044" s="22" t="s">
        <v>1546</v>
      </c>
      <c r="E3044" s="22" t="s">
        <v>1537</v>
      </c>
      <c r="F3044" s="22" t="s">
        <v>1549</v>
      </c>
      <c r="G3044" s="22" t="s">
        <v>1553</v>
      </c>
      <c r="H3044" s="22" t="s">
        <v>1537</v>
      </c>
      <c r="I3044" s="22" t="s">
        <v>1548</v>
      </c>
      <c r="J3044" s="22" t="s">
        <v>1543</v>
      </c>
      <c r="K3044" s="20" t="str">
        <f>IF(Tabela813[[#This Row],[C]]&lt;&gt;"",IF(Tabela813[[#This Row],[RED]]&lt;&gt;"",(Tabela813[[#This Row],[RED]] &amp; "."),"") &amp; CONCATENATE(Tabela813[[#This Row],[C]],".",Tabela813[[#This Row],[O]],".",Tabela813[[#This Row],[E]],".",Tabela813[[#This Row],[D1]],".",Tabela813[[#This Row],[D2]],".",Tabela813[[#This Row],[D3]],".",Tabela813[[#This Row],[T]],".",Tabela813[[#This Row],[D4]]),"")</f>
        <v>9.1.2.1.9.99.1.5.00</v>
      </c>
      <c r="L3044" s="23" t="s">
        <v>4024</v>
      </c>
      <c r="M3044" s="20" t="str">
        <f t="shared" si="57"/>
        <v>A</v>
      </c>
      <c r="N3044" s="20">
        <f>IF(VALUE(Tabela813[[#This Row],[RED]]) &gt; 0,1,0) + IF(VALUE(J3044)&gt;0,8,IF(VALUE(I3044)&gt;0,7,IF(VALUE(H3044)&gt;0,6,IF(VALUE(G3044)&gt;0,5,IF(VALUE(F3044)&gt;0,4,IF(VALUE(E3044)&gt;0,3,IF(VALUE(D3044)&gt;0,2,1)))))))</f>
        <v>8</v>
      </c>
      <c r="O3044" s="22" t="s">
        <v>51</v>
      </c>
      <c r="P3044" s="1" t="s">
        <v>2920</v>
      </c>
      <c r="Q3044" s="1"/>
      <c r="R3044" s="39"/>
      <c r="S3044" s="154" t="s">
        <v>158</v>
      </c>
      <c r="T3044" s="7" t="str">
        <f>Tabela813[[#This Row],[NR]]&amp;" - "&amp;Tabela813[[#This Row],[Especificação]]</f>
        <v>9.1.2.1.9.99.1.5.00 - (-) Dedução de Demais Contribuições Sociais Não Arrecadadas e Não Projetadas Pela RFB - Multas</v>
      </c>
    </row>
    <row r="3045" spans="1:20" ht="75" x14ac:dyDescent="0.25">
      <c r="A3045" s="179"/>
      <c r="B3045" s="51" t="s">
        <v>1549</v>
      </c>
      <c r="C3045" s="22" t="s">
        <v>1537</v>
      </c>
      <c r="D3045" s="22" t="s">
        <v>1546</v>
      </c>
      <c r="E3045" s="22" t="s">
        <v>1537</v>
      </c>
      <c r="F3045" s="22" t="s">
        <v>1549</v>
      </c>
      <c r="G3045" s="22" t="s">
        <v>1553</v>
      </c>
      <c r="H3045" s="22" t="s">
        <v>1537</v>
      </c>
      <c r="I3045" s="22" t="s">
        <v>1542</v>
      </c>
      <c r="J3045" s="22" t="s">
        <v>1543</v>
      </c>
      <c r="K3045" s="20" t="str">
        <f>IF(Tabela813[[#This Row],[C]]&lt;&gt;"",IF(Tabela813[[#This Row],[RED]]&lt;&gt;"",(Tabela813[[#This Row],[RED]] &amp; "."),"") &amp; CONCATENATE(Tabela813[[#This Row],[C]],".",Tabela813[[#This Row],[O]],".",Tabela813[[#This Row],[E]],".",Tabela813[[#This Row],[D1]],".",Tabela813[[#This Row],[D2]],".",Tabela813[[#This Row],[D3]],".",Tabela813[[#This Row],[T]],".",Tabela813[[#This Row],[D4]]),"")</f>
        <v>9.1.2.1.9.99.1.6.00</v>
      </c>
      <c r="L3045" s="23" t="s">
        <v>4025</v>
      </c>
      <c r="M3045" s="20" t="str">
        <f t="shared" ref="M3045:M3108" si="60">IF(N3045 &lt; N3046,"S","A")</f>
        <v>A</v>
      </c>
      <c r="N3045" s="20">
        <f>IF(VALUE(Tabela813[[#This Row],[RED]]) &gt; 0,1,0) + IF(VALUE(J3045)&gt;0,8,IF(VALUE(I3045)&gt;0,7,IF(VALUE(H3045)&gt;0,6,IF(VALUE(G3045)&gt;0,5,IF(VALUE(F3045)&gt;0,4,IF(VALUE(E3045)&gt;0,3,IF(VALUE(D3045)&gt;0,2,1)))))))</f>
        <v>8</v>
      </c>
      <c r="O3045" s="22" t="s">
        <v>51</v>
      </c>
      <c r="P3045" s="1" t="s">
        <v>2920</v>
      </c>
      <c r="Q3045" s="1"/>
      <c r="R3045" s="39"/>
      <c r="S3045" s="154" t="s">
        <v>158</v>
      </c>
      <c r="T3045" s="7" t="str">
        <f>Tabela813[[#This Row],[NR]]&amp;" - "&amp;Tabela813[[#This Row],[Especificação]]</f>
        <v>9.1.2.1.9.99.1.6.00 - (-) Dedução de Demais Contribuições Sociais Não Arrecadadas e Não Projetadas Pela RFB - Juros de Mora</v>
      </c>
    </row>
    <row r="3046" spans="1:20" ht="30" x14ac:dyDescent="0.25">
      <c r="A3046" s="179"/>
      <c r="B3046" s="51" t="s">
        <v>1549</v>
      </c>
      <c r="C3046" s="22" t="s">
        <v>1537</v>
      </c>
      <c r="D3046" s="22" t="s">
        <v>1546</v>
      </c>
      <c r="E3046" s="22" t="s">
        <v>1537</v>
      </c>
      <c r="F3046" s="22" t="s">
        <v>1549</v>
      </c>
      <c r="G3046" s="22" t="s">
        <v>1553</v>
      </c>
      <c r="H3046" s="22" t="s">
        <v>1546</v>
      </c>
      <c r="I3046" s="22" t="s">
        <v>1540</v>
      </c>
      <c r="J3046" s="22" t="s">
        <v>1543</v>
      </c>
      <c r="K3046" s="20" t="str">
        <f>IF(Tabela813[[#This Row],[C]]&lt;&gt;"",IF(Tabela813[[#This Row],[RED]]&lt;&gt;"",(Tabela813[[#This Row],[RED]] &amp; "."),"") &amp; CONCATENATE(Tabela813[[#This Row],[C]],".",Tabela813[[#This Row],[O]],".",Tabela813[[#This Row],[E]],".",Tabela813[[#This Row],[D1]],".",Tabela813[[#This Row],[D2]],".",Tabela813[[#This Row],[D3]],".",Tabela813[[#This Row],[T]],".",Tabela813[[#This Row],[D4]]),"")</f>
        <v>9.1.2.1.9.99.2.0.00</v>
      </c>
      <c r="L3046" s="23" t="s">
        <v>4026</v>
      </c>
      <c r="M3046" s="20" t="str">
        <f t="shared" si="60"/>
        <v>S</v>
      </c>
      <c r="N3046" s="20">
        <f>IF(VALUE(Tabela813[[#This Row],[RED]]) &gt; 0,1,0) + IF(VALUE(J3046)&gt;0,8,IF(VALUE(I3046)&gt;0,7,IF(VALUE(H3046)&gt;0,6,IF(VALUE(G3046)&gt;0,5,IF(VALUE(F3046)&gt;0,4,IF(VALUE(E3046)&gt;0,3,IF(VALUE(D3046)&gt;0,2,1)))))))</f>
        <v>7</v>
      </c>
      <c r="O3046" s="22" t="s">
        <v>51</v>
      </c>
      <c r="P3046" s="1" t="s">
        <v>2921</v>
      </c>
      <c r="Q3046" s="1"/>
      <c r="R3046" s="39"/>
      <c r="S3046" s="154" t="s">
        <v>158</v>
      </c>
      <c r="T3046" s="7" t="str">
        <f>Tabela813[[#This Row],[NR]]&amp;" - "&amp;Tabela813[[#This Row],[Especificação]]</f>
        <v>9.1.2.1.9.99.2.0.00 - (-) Dedução de Demais Contribuições Sociais Não Arrecadadas e Não Projetadas Pela RFB - Parcelamentos</v>
      </c>
    </row>
    <row r="3047" spans="1:20" ht="30" x14ac:dyDescent="0.25">
      <c r="A3047" s="179"/>
      <c r="B3047" s="51" t="s">
        <v>1549</v>
      </c>
      <c r="C3047" s="22" t="s">
        <v>1537</v>
      </c>
      <c r="D3047" s="22" t="s">
        <v>1546</v>
      </c>
      <c r="E3047" s="22" t="s">
        <v>1537</v>
      </c>
      <c r="F3047" s="22" t="s">
        <v>1549</v>
      </c>
      <c r="G3047" s="22" t="s">
        <v>1553</v>
      </c>
      <c r="H3047" s="22" t="s">
        <v>1546</v>
      </c>
      <c r="I3047" s="22" t="s">
        <v>1537</v>
      </c>
      <c r="J3047" s="22" t="s">
        <v>1543</v>
      </c>
      <c r="K3047" s="20" t="str">
        <f>IF(Tabela813[[#This Row],[C]]&lt;&gt;"",IF(Tabela813[[#This Row],[RED]]&lt;&gt;"",(Tabela813[[#This Row],[RED]] &amp; "."),"") &amp; CONCATENATE(Tabela813[[#This Row],[C]],".",Tabela813[[#This Row],[O]],".",Tabela813[[#This Row],[E]],".",Tabela813[[#This Row],[D1]],".",Tabela813[[#This Row],[D2]],".",Tabela813[[#This Row],[D3]],".",Tabela813[[#This Row],[T]],".",Tabela813[[#This Row],[D4]]),"")</f>
        <v>9.1.2.1.9.99.2.1.00</v>
      </c>
      <c r="L3047" s="23" t="s">
        <v>4027</v>
      </c>
      <c r="M3047" s="20" t="str">
        <f t="shared" si="60"/>
        <v>A</v>
      </c>
      <c r="N3047" s="20">
        <f>IF(VALUE(Tabela813[[#This Row],[RED]]) &gt; 0,1,0) + IF(VALUE(J3047)&gt;0,8,IF(VALUE(I3047)&gt;0,7,IF(VALUE(H3047)&gt;0,6,IF(VALUE(G3047)&gt;0,5,IF(VALUE(F3047)&gt;0,4,IF(VALUE(E3047)&gt;0,3,IF(VALUE(D3047)&gt;0,2,1)))))))</f>
        <v>8</v>
      </c>
      <c r="O3047" s="22" t="s">
        <v>51</v>
      </c>
      <c r="P3047" s="1" t="s">
        <v>2921</v>
      </c>
      <c r="Q3047" s="1"/>
      <c r="R3047" s="39"/>
      <c r="S3047" s="154" t="s">
        <v>158</v>
      </c>
      <c r="T3047" s="7" t="str">
        <f>Tabela813[[#This Row],[NR]]&amp;" - "&amp;Tabela813[[#This Row],[Especificação]]</f>
        <v>9.1.2.1.9.99.2.1.00 - (-) Dedução de Demais Contribuições Sociais Não Arrecadadas e Não Projetadas Pela RFB - Parcelamentos - Principal</v>
      </c>
    </row>
    <row r="3048" spans="1:20" ht="30" x14ac:dyDescent="0.25">
      <c r="A3048" s="179"/>
      <c r="B3048" s="51" t="s">
        <v>1549</v>
      </c>
      <c r="C3048" s="22" t="s">
        <v>1537</v>
      </c>
      <c r="D3048" s="22" t="s">
        <v>1546</v>
      </c>
      <c r="E3048" s="22" t="s">
        <v>1537</v>
      </c>
      <c r="F3048" s="22" t="s">
        <v>1549</v>
      </c>
      <c r="G3048" s="22" t="s">
        <v>1553</v>
      </c>
      <c r="H3048" s="22" t="s">
        <v>1546</v>
      </c>
      <c r="I3048" s="22" t="s">
        <v>1546</v>
      </c>
      <c r="J3048" s="22" t="s">
        <v>1543</v>
      </c>
      <c r="K3048" s="20" t="str">
        <f>IF(Tabela813[[#This Row],[C]]&lt;&gt;"",IF(Tabela813[[#This Row],[RED]]&lt;&gt;"",(Tabela813[[#This Row],[RED]] &amp; "."),"") &amp; CONCATENATE(Tabela813[[#This Row],[C]],".",Tabela813[[#This Row],[O]],".",Tabela813[[#This Row],[E]],".",Tabela813[[#This Row],[D1]],".",Tabela813[[#This Row],[D2]],".",Tabela813[[#This Row],[D3]],".",Tabela813[[#This Row],[T]],".",Tabela813[[#This Row],[D4]]),"")</f>
        <v>9.1.2.1.9.99.2.2.00</v>
      </c>
      <c r="L3048" s="23" t="s">
        <v>4028</v>
      </c>
      <c r="M3048" s="20" t="str">
        <f t="shared" si="60"/>
        <v>A</v>
      </c>
      <c r="N3048" s="20">
        <f>IF(VALUE(Tabela813[[#This Row],[RED]]) &gt; 0,1,0) + IF(VALUE(J3048)&gt;0,8,IF(VALUE(I3048)&gt;0,7,IF(VALUE(H3048)&gt;0,6,IF(VALUE(G3048)&gt;0,5,IF(VALUE(F3048)&gt;0,4,IF(VALUE(E3048)&gt;0,3,IF(VALUE(D3048)&gt;0,2,1)))))))</f>
        <v>8</v>
      </c>
      <c r="O3048" s="22" t="s">
        <v>51</v>
      </c>
      <c r="P3048" s="1" t="s">
        <v>2921</v>
      </c>
      <c r="Q3048" s="1"/>
      <c r="R3048" s="39"/>
      <c r="S3048" s="154" t="s">
        <v>158</v>
      </c>
      <c r="T3048" s="7" t="str">
        <f>Tabela813[[#This Row],[NR]]&amp;" - "&amp;Tabela813[[#This Row],[Especificação]]</f>
        <v>9.1.2.1.9.99.2.2.00 - (-) Dedução de Demais Contribuições Sociais Não Arrecadadas e Não Projetadas Pela RFB - Parcelamentos - Multas e Juros de Mora</v>
      </c>
    </row>
    <row r="3049" spans="1:20" ht="30" x14ac:dyDescent="0.25">
      <c r="A3049" s="179"/>
      <c r="B3049" s="51" t="s">
        <v>1549</v>
      </c>
      <c r="C3049" s="22" t="s">
        <v>1537</v>
      </c>
      <c r="D3049" s="22" t="s">
        <v>1546</v>
      </c>
      <c r="E3049" s="22" t="s">
        <v>1537</v>
      </c>
      <c r="F3049" s="22" t="s">
        <v>1549</v>
      </c>
      <c r="G3049" s="22" t="s">
        <v>1553</v>
      </c>
      <c r="H3049" s="22" t="s">
        <v>1546</v>
      </c>
      <c r="I3049" s="22" t="s">
        <v>1548</v>
      </c>
      <c r="J3049" s="22" t="s">
        <v>1543</v>
      </c>
      <c r="K3049" s="20" t="str">
        <f>IF(Tabela813[[#This Row],[C]]&lt;&gt;"",IF(Tabela813[[#This Row],[RED]]&lt;&gt;"",(Tabela813[[#This Row],[RED]] &amp; "."),"") &amp; CONCATENATE(Tabela813[[#This Row],[C]],".",Tabela813[[#This Row],[O]],".",Tabela813[[#This Row],[E]],".",Tabela813[[#This Row],[D1]],".",Tabela813[[#This Row],[D2]],".",Tabela813[[#This Row],[D3]],".",Tabela813[[#This Row],[T]],".",Tabela813[[#This Row],[D4]]),"")</f>
        <v>9.1.2.1.9.99.2.5.00</v>
      </c>
      <c r="L3049" s="23" t="s">
        <v>4029</v>
      </c>
      <c r="M3049" s="20" t="str">
        <f t="shared" si="60"/>
        <v>A</v>
      </c>
      <c r="N3049" s="20">
        <f>IF(VALUE(Tabela813[[#This Row],[RED]]) &gt; 0,1,0) + IF(VALUE(J3049)&gt;0,8,IF(VALUE(I3049)&gt;0,7,IF(VALUE(H3049)&gt;0,6,IF(VALUE(G3049)&gt;0,5,IF(VALUE(F3049)&gt;0,4,IF(VALUE(E3049)&gt;0,3,IF(VALUE(D3049)&gt;0,2,1)))))))</f>
        <v>8</v>
      </c>
      <c r="O3049" s="22" t="s">
        <v>51</v>
      </c>
      <c r="P3049" s="1" t="s">
        <v>2921</v>
      </c>
      <c r="Q3049" s="1"/>
      <c r="R3049" s="39"/>
      <c r="S3049" s="154" t="s">
        <v>158</v>
      </c>
      <c r="T3049" s="7" t="str">
        <f>Tabela813[[#This Row],[NR]]&amp;" - "&amp;Tabela813[[#This Row],[Especificação]]</f>
        <v>9.1.2.1.9.99.2.5.00 - (-) Dedução de Demais Contribuições Sociais Não Arrecadadas e Não Projetadas Pela RFB - Parcelamentos - Multas</v>
      </c>
    </row>
    <row r="3050" spans="1:20" ht="30" x14ac:dyDescent="0.25">
      <c r="A3050" s="179"/>
      <c r="B3050" s="51" t="s">
        <v>1549</v>
      </c>
      <c r="C3050" s="22" t="s">
        <v>1537</v>
      </c>
      <c r="D3050" s="22" t="s">
        <v>1546</v>
      </c>
      <c r="E3050" s="22" t="s">
        <v>1537</v>
      </c>
      <c r="F3050" s="22" t="s">
        <v>1549</v>
      </c>
      <c r="G3050" s="22" t="s">
        <v>1553</v>
      </c>
      <c r="H3050" s="22" t="s">
        <v>1546</v>
      </c>
      <c r="I3050" s="22" t="s">
        <v>1542</v>
      </c>
      <c r="J3050" s="22" t="s">
        <v>1543</v>
      </c>
      <c r="K3050" s="20" t="str">
        <f>IF(Tabela813[[#This Row],[C]]&lt;&gt;"",IF(Tabela813[[#This Row],[RED]]&lt;&gt;"",(Tabela813[[#This Row],[RED]] &amp; "."),"") &amp; CONCATENATE(Tabela813[[#This Row],[C]],".",Tabela813[[#This Row],[O]],".",Tabela813[[#This Row],[E]],".",Tabela813[[#This Row],[D1]],".",Tabela813[[#This Row],[D2]],".",Tabela813[[#This Row],[D3]],".",Tabela813[[#This Row],[T]],".",Tabela813[[#This Row],[D4]]),"")</f>
        <v>9.1.2.1.9.99.2.6.00</v>
      </c>
      <c r="L3050" s="23" t="s">
        <v>4030</v>
      </c>
      <c r="M3050" s="20" t="str">
        <f t="shared" si="60"/>
        <v>A</v>
      </c>
      <c r="N3050" s="20">
        <f>IF(VALUE(Tabela813[[#This Row],[RED]]) &gt; 0,1,0) + IF(VALUE(J3050)&gt;0,8,IF(VALUE(I3050)&gt;0,7,IF(VALUE(H3050)&gt;0,6,IF(VALUE(G3050)&gt;0,5,IF(VALUE(F3050)&gt;0,4,IF(VALUE(E3050)&gt;0,3,IF(VALUE(D3050)&gt;0,2,1)))))))</f>
        <v>8</v>
      </c>
      <c r="O3050" s="22" t="s">
        <v>51</v>
      </c>
      <c r="P3050" s="1" t="s">
        <v>2921</v>
      </c>
      <c r="Q3050" s="1"/>
      <c r="R3050" s="39"/>
      <c r="S3050" s="154" t="s">
        <v>158</v>
      </c>
      <c r="T3050" s="7" t="str">
        <f>Tabela813[[#This Row],[NR]]&amp;" - "&amp;Tabela813[[#This Row],[Especificação]]</f>
        <v>9.1.2.1.9.99.2.6.00 - (-) Dedução de Demais Contribuições Sociais Não Arrecadadas e Não Projetadas Pela RFB - Parcelamentos - Juros de Mora</v>
      </c>
    </row>
    <row r="3051" spans="1:20" ht="60" x14ac:dyDescent="0.25">
      <c r="A3051" s="179"/>
      <c r="B3051" s="51" t="s">
        <v>1549</v>
      </c>
      <c r="C3051" s="22" t="s">
        <v>1537</v>
      </c>
      <c r="D3051" s="22" t="s">
        <v>1546</v>
      </c>
      <c r="E3051" s="22" t="s">
        <v>1546</v>
      </c>
      <c r="F3051" s="22" t="s">
        <v>1540</v>
      </c>
      <c r="G3051" s="22" t="s">
        <v>1543</v>
      </c>
      <c r="H3051" s="22" t="s">
        <v>1540</v>
      </c>
      <c r="I3051" s="22" t="s">
        <v>1540</v>
      </c>
      <c r="J3051" s="22" t="s">
        <v>1543</v>
      </c>
      <c r="K3051" s="20" t="str">
        <f>IF(Tabela813[[#This Row],[C]]&lt;&gt;"",IF(Tabela813[[#This Row],[RED]]&lt;&gt;"",(Tabela813[[#This Row],[RED]] &amp; "."),"") &amp; CONCATENATE(Tabela813[[#This Row],[C]],".",Tabela813[[#This Row],[O]],".",Tabela813[[#This Row],[E]],".",Tabela813[[#This Row],[D1]],".",Tabela813[[#This Row],[D2]],".",Tabela813[[#This Row],[D3]],".",Tabela813[[#This Row],[T]],".",Tabela813[[#This Row],[D4]]),"")</f>
        <v>9.1.2.2.0.00.0.0.00</v>
      </c>
      <c r="L3051" s="23" t="s">
        <v>1941</v>
      </c>
      <c r="M3051" s="20" t="str">
        <f t="shared" si="60"/>
        <v>S</v>
      </c>
      <c r="N3051" s="20">
        <f>IF(VALUE(Tabela813[[#This Row],[RED]]) &gt; 0,1,0) + IF(VALUE(J3051)&gt;0,8,IF(VALUE(I3051)&gt;0,7,IF(VALUE(H3051)&gt;0,6,IF(VALUE(G3051)&gt;0,5,IF(VALUE(F3051)&gt;0,4,IF(VALUE(E3051)&gt;0,3,IF(VALUE(D3051)&gt;0,2,1)))))))</f>
        <v>4</v>
      </c>
      <c r="O3051" s="22" t="s">
        <v>45</v>
      </c>
      <c r="P3051" s="1" t="s">
        <v>4296</v>
      </c>
      <c r="Q3051" s="1"/>
      <c r="R3051" s="39"/>
      <c r="S3051" s="154" t="s">
        <v>158</v>
      </c>
      <c r="T3051" s="7" t="str">
        <f>Tabela813[[#This Row],[NR]]&amp;" - "&amp;Tabela813[[#This Row],[Especificação]]</f>
        <v>9.1.2.2.0.00.0.0.00 - (-) Dedução de Contribuições Econômicas</v>
      </c>
    </row>
    <row r="3052" spans="1:20" ht="60" x14ac:dyDescent="0.25">
      <c r="A3052" s="179"/>
      <c r="B3052" s="51" t="s">
        <v>1549</v>
      </c>
      <c r="C3052" s="22" t="s">
        <v>1537</v>
      </c>
      <c r="D3052" s="22" t="s">
        <v>1546</v>
      </c>
      <c r="E3052" s="22" t="s">
        <v>1546</v>
      </c>
      <c r="F3052" s="22" t="s">
        <v>1537</v>
      </c>
      <c r="G3052" s="22" t="s">
        <v>1543</v>
      </c>
      <c r="H3052" s="22" t="s">
        <v>1540</v>
      </c>
      <c r="I3052" s="22" t="s">
        <v>1540</v>
      </c>
      <c r="J3052" s="22" t="s">
        <v>1543</v>
      </c>
      <c r="K3052" s="20" t="str">
        <f>IF(Tabela813[[#This Row],[C]]&lt;&gt;"",IF(Tabela813[[#This Row],[RED]]&lt;&gt;"",(Tabela813[[#This Row],[RED]] &amp; "."),"") &amp; CONCATENATE(Tabela813[[#This Row],[C]],".",Tabela813[[#This Row],[O]],".",Tabela813[[#This Row],[E]],".",Tabela813[[#This Row],[D1]],".",Tabela813[[#This Row],[D2]],".",Tabela813[[#This Row],[D3]],".",Tabela813[[#This Row],[T]],".",Tabela813[[#This Row],[D4]]),"")</f>
        <v>9.1.2.2.1.00.0.0.00</v>
      </c>
      <c r="L3052" s="23" t="s">
        <v>1941</v>
      </c>
      <c r="M3052" s="20" t="str">
        <f t="shared" si="60"/>
        <v>S</v>
      </c>
      <c r="N3052" s="20">
        <f>IF(VALUE(Tabela813[[#This Row],[RED]]) &gt; 0,1,0) + IF(VALUE(J3052)&gt;0,8,IF(VALUE(I3052)&gt;0,7,IF(VALUE(H3052)&gt;0,6,IF(VALUE(G3052)&gt;0,5,IF(VALUE(F3052)&gt;0,4,IF(VALUE(E3052)&gt;0,3,IF(VALUE(D3052)&gt;0,2,1)))))))</f>
        <v>5</v>
      </c>
      <c r="O3052" s="22" t="s">
        <v>45</v>
      </c>
      <c r="P3052" s="1" t="s">
        <v>4296</v>
      </c>
      <c r="Q3052" s="1"/>
      <c r="R3052" s="39"/>
      <c r="S3052" s="154" t="s">
        <v>158</v>
      </c>
      <c r="T3052" s="7" t="str">
        <f>Tabela813[[#This Row],[NR]]&amp;" - "&amp;Tabela813[[#This Row],[Especificação]]</f>
        <v>9.1.2.2.1.00.0.0.00 - (-) Dedução de Contribuições Econômicas</v>
      </c>
    </row>
    <row r="3053" spans="1:20" ht="30" x14ac:dyDescent="0.25">
      <c r="A3053" s="179"/>
      <c r="B3053" s="51" t="s">
        <v>1549</v>
      </c>
      <c r="C3053" s="22" t="s">
        <v>1537</v>
      </c>
      <c r="D3053" s="22" t="s">
        <v>1546</v>
      </c>
      <c r="E3053" s="22" t="s">
        <v>1546</v>
      </c>
      <c r="F3053" s="22" t="s">
        <v>1537</v>
      </c>
      <c r="G3053" s="22" t="s">
        <v>1553</v>
      </c>
      <c r="H3053" s="22" t="s">
        <v>1540</v>
      </c>
      <c r="I3053" s="22" t="s">
        <v>1540</v>
      </c>
      <c r="J3053" s="22" t="s">
        <v>1543</v>
      </c>
      <c r="K3053" s="20" t="str">
        <f>IF(Tabela813[[#This Row],[C]]&lt;&gt;"",IF(Tabela813[[#This Row],[RED]]&lt;&gt;"",(Tabela813[[#This Row],[RED]] &amp; "."),"") &amp; CONCATENATE(Tabela813[[#This Row],[C]],".",Tabela813[[#This Row],[O]],".",Tabela813[[#This Row],[E]],".",Tabela813[[#This Row],[D1]],".",Tabela813[[#This Row],[D2]],".",Tabela813[[#This Row],[D3]],".",Tabela813[[#This Row],[T]],".",Tabela813[[#This Row],[D4]]),"")</f>
        <v>9.1.2.2.1.99.0.0.00</v>
      </c>
      <c r="L3053" s="23" t="s">
        <v>1942</v>
      </c>
      <c r="M3053" s="20" t="str">
        <f t="shared" si="60"/>
        <v>S</v>
      </c>
      <c r="N3053" s="20">
        <f>IF(VALUE(Tabela813[[#This Row],[RED]]) &gt; 0,1,0) + IF(VALUE(J3053)&gt;0,8,IF(VALUE(I3053)&gt;0,7,IF(VALUE(H3053)&gt;0,6,IF(VALUE(G3053)&gt;0,5,IF(VALUE(F3053)&gt;0,4,IF(VALUE(E3053)&gt;0,3,IF(VALUE(D3053)&gt;0,2,1)))))))</f>
        <v>6</v>
      </c>
      <c r="O3053" s="22" t="s">
        <v>51</v>
      </c>
      <c r="P3053" s="1" t="s">
        <v>4297</v>
      </c>
      <c r="Q3053" s="1"/>
      <c r="R3053" s="39"/>
      <c r="S3053" s="154" t="s">
        <v>158</v>
      </c>
      <c r="T3053" s="7" t="str">
        <f>Tabela813[[#This Row],[NR]]&amp;" - "&amp;Tabela813[[#This Row],[Especificação]]</f>
        <v>9.1.2.2.1.99.0.0.00 - (-) Dedução de Outras Contribuições Econômicas</v>
      </c>
    </row>
    <row r="3054" spans="1:20" ht="75" x14ac:dyDescent="0.25">
      <c r="A3054" s="179"/>
      <c r="B3054" s="51" t="s">
        <v>1549</v>
      </c>
      <c r="C3054" s="22" t="s">
        <v>1537</v>
      </c>
      <c r="D3054" s="22" t="s">
        <v>1546</v>
      </c>
      <c r="E3054" s="22" t="s">
        <v>1546</v>
      </c>
      <c r="F3054" s="22" t="s">
        <v>1537</v>
      </c>
      <c r="G3054" s="22" t="s">
        <v>1553</v>
      </c>
      <c r="H3054" s="22" t="s">
        <v>1537</v>
      </c>
      <c r="I3054" s="22" t="s">
        <v>1540</v>
      </c>
      <c r="J3054" s="22" t="s">
        <v>1543</v>
      </c>
      <c r="K3054" s="20" t="str">
        <f>IF(Tabela813[[#This Row],[C]]&lt;&gt;"",IF(Tabela813[[#This Row],[RED]]&lt;&gt;"",(Tabela813[[#This Row],[RED]] &amp; "."),"") &amp; CONCATENATE(Tabela813[[#This Row],[C]],".",Tabela813[[#This Row],[O]],".",Tabela813[[#This Row],[E]],".",Tabela813[[#This Row],[D1]],".",Tabela813[[#This Row],[D2]],".",Tabela813[[#This Row],[D3]],".",Tabela813[[#This Row],[T]],".",Tabela813[[#This Row],[D4]]),"")</f>
        <v>9.1.2.2.1.99.1.0.00</v>
      </c>
      <c r="L3054" s="23" t="s">
        <v>4031</v>
      </c>
      <c r="M3054" s="20" t="str">
        <f t="shared" si="60"/>
        <v>S</v>
      </c>
      <c r="N3054" s="20">
        <f>IF(VALUE(Tabela813[[#This Row],[RED]]) &gt; 0,1,0) + IF(VALUE(J3054)&gt;0,8,IF(VALUE(I3054)&gt;0,7,IF(VALUE(H3054)&gt;0,6,IF(VALUE(G3054)&gt;0,5,IF(VALUE(F3054)&gt;0,4,IF(VALUE(E3054)&gt;0,3,IF(VALUE(D3054)&gt;0,2,1)))))))</f>
        <v>7</v>
      </c>
      <c r="O3054" s="22" t="s">
        <v>51</v>
      </c>
      <c r="P3054" s="1" t="s">
        <v>2922</v>
      </c>
      <c r="Q3054" s="1"/>
      <c r="R3054" s="39"/>
      <c r="S3054" s="154" t="s">
        <v>158</v>
      </c>
      <c r="T3054" s="7" t="str">
        <f>Tabela813[[#This Row],[NR]]&amp;" - "&amp;Tabela813[[#This Row],[Especificação]]</f>
        <v>9.1.2.2.1.99.1.0.00 - (-) Dedução de Outras Contribuições Econômicas - Não Arrecadadas e Não Projetadas Pela RFB</v>
      </c>
    </row>
    <row r="3055" spans="1:20" ht="75" x14ac:dyDescent="0.25">
      <c r="A3055" s="179"/>
      <c r="B3055" s="51" t="s">
        <v>1549</v>
      </c>
      <c r="C3055" s="22" t="s">
        <v>1537</v>
      </c>
      <c r="D3055" s="22" t="s">
        <v>1546</v>
      </c>
      <c r="E3055" s="22" t="s">
        <v>1546</v>
      </c>
      <c r="F3055" s="22" t="s">
        <v>1537</v>
      </c>
      <c r="G3055" s="22" t="s">
        <v>1553</v>
      </c>
      <c r="H3055" s="22" t="s">
        <v>1537</v>
      </c>
      <c r="I3055" s="22" t="s">
        <v>1537</v>
      </c>
      <c r="J3055" s="22" t="s">
        <v>1543</v>
      </c>
      <c r="K3055" s="20" t="str">
        <f>IF(Tabela813[[#This Row],[C]]&lt;&gt;"",IF(Tabela813[[#This Row],[RED]]&lt;&gt;"",(Tabela813[[#This Row],[RED]] &amp; "."),"") &amp; CONCATENATE(Tabela813[[#This Row],[C]],".",Tabela813[[#This Row],[O]],".",Tabela813[[#This Row],[E]],".",Tabela813[[#This Row],[D1]],".",Tabela813[[#This Row],[D2]],".",Tabela813[[#This Row],[D3]],".",Tabela813[[#This Row],[T]],".",Tabela813[[#This Row],[D4]]),"")</f>
        <v>9.1.2.2.1.99.1.1.00</v>
      </c>
      <c r="L3055" s="23" t="s">
        <v>4032</v>
      </c>
      <c r="M3055" s="20" t="str">
        <f t="shared" si="60"/>
        <v>A</v>
      </c>
      <c r="N3055" s="20">
        <f>IF(VALUE(Tabela813[[#This Row],[RED]]) &gt; 0,1,0) + IF(VALUE(J3055)&gt;0,8,IF(VALUE(I3055)&gt;0,7,IF(VALUE(H3055)&gt;0,6,IF(VALUE(G3055)&gt;0,5,IF(VALUE(F3055)&gt;0,4,IF(VALUE(E3055)&gt;0,3,IF(VALUE(D3055)&gt;0,2,1)))))))</f>
        <v>8</v>
      </c>
      <c r="O3055" s="22" t="s">
        <v>51</v>
      </c>
      <c r="P3055" s="1" t="s">
        <v>2922</v>
      </c>
      <c r="Q3055" s="1"/>
      <c r="R3055" s="39"/>
      <c r="S3055" s="154" t="s">
        <v>158</v>
      </c>
      <c r="T3055" s="7" t="str">
        <f>Tabela813[[#This Row],[NR]]&amp;" - "&amp;Tabela813[[#This Row],[Especificação]]</f>
        <v>9.1.2.2.1.99.1.1.00 - (-) Dedução de Outras Contribuições Econômicas - Não Arrecadadas e Não Projetadas Pela RFB - Principal</v>
      </c>
    </row>
    <row r="3056" spans="1:20" ht="75" x14ac:dyDescent="0.25">
      <c r="A3056" s="179"/>
      <c r="B3056" s="51" t="s">
        <v>1549</v>
      </c>
      <c r="C3056" s="22" t="s">
        <v>1537</v>
      </c>
      <c r="D3056" s="22" t="s">
        <v>1546</v>
      </c>
      <c r="E3056" s="22" t="s">
        <v>1546</v>
      </c>
      <c r="F3056" s="22" t="s">
        <v>1537</v>
      </c>
      <c r="G3056" s="22" t="s">
        <v>1553</v>
      </c>
      <c r="H3056" s="22" t="s">
        <v>1537</v>
      </c>
      <c r="I3056" s="22" t="s">
        <v>1546</v>
      </c>
      <c r="J3056" s="22" t="s">
        <v>1543</v>
      </c>
      <c r="K3056" s="20" t="str">
        <f>IF(Tabela813[[#This Row],[C]]&lt;&gt;"",IF(Tabela813[[#This Row],[RED]]&lt;&gt;"",(Tabela813[[#This Row],[RED]] &amp; "."),"") &amp; CONCATENATE(Tabela813[[#This Row],[C]],".",Tabela813[[#This Row],[O]],".",Tabela813[[#This Row],[E]],".",Tabela813[[#This Row],[D1]],".",Tabela813[[#This Row],[D2]],".",Tabela813[[#This Row],[D3]],".",Tabela813[[#This Row],[T]],".",Tabela813[[#This Row],[D4]]),"")</f>
        <v>9.1.2.2.1.99.1.2.00</v>
      </c>
      <c r="L3056" s="23" t="s">
        <v>4033</v>
      </c>
      <c r="M3056" s="20" t="str">
        <f t="shared" si="60"/>
        <v>A</v>
      </c>
      <c r="N3056" s="20">
        <f>IF(VALUE(Tabela813[[#This Row],[RED]]) &gt; 0,1,0) + IF(VALUE(J3056)&gt;0,8,IF(VALUE(I3056)&gt;0,7,IF(VALUE(H3056)&gt;0,6,IF(VALUE(G3056)&gt;0,5,IF(VALUE(F3056)&gt;0,4,IF(VALUE(E3056)&gt;0,3,IF(VALUE(D3056)&gt;0,2,1)))))))</f>
        <v>8</v>
      </c>
      <c r="O3056" s="22" t="s">
        <v>51</v>
      </c>
      <c r="P3056" s="1" t="s">
        <v>2922</v>
      </c>
      <c r="Q3056" s="1"/>
      <c r="R3056" s="39"/>
      <c r="S3056" s="154" t="s">
        <v>158</v>
      </c>
      <c r="T3056" s="7" t="str">
        <f>Tabela813[[#This Row],[NR]]&amp;" - "&amp;Tabela813[[#This Row],[Especificação]]</f>
        <v>9.1.2.2.1.99.1.2.00 - (-) Dedução de Outras Contribuições Econômicas - Não Arrecadadas e Não Projetadas Pela RFB - Multas e Juros de Mora</v>
      </c>
    </row>
    <row r="3057" spans="1:20" ht="75" x14ac:dyDescent="0.25">
      <c r="A3057" s="179"/>
      <c r="B3057" s="51" t="s">
        <v>1549</v>
      </c>
      <c r="C3057" s="22" t="s">
        <v>1537</v>
      </c>
      <c r="D3057" s="22" t="s">
        <v>1546</v>
      </c>
      <c r="E3057" s="22" t="s">
        <v>1546</v>
      </c>
      <c r="F3057" s="22" t="s">
        <v>1537</v>
      </c>
      <c r="G3057" s="22" t="s">
        <v>1553</v>
      </c>
      <c r="H3057" s="22" t="s">
        <v>1537</v>
      </c>
      <c r="I3057" s="22" t="s">
        <v>1538</v>
      </c>
      <c r="J3057" s="22" t="s">
        <v>1543</v>
      </c>
      <c r="K3057" s="20" t="str">
        <f>IF(Tabela813[[#This Row],[C]]&lt;&gt;"",IF(Tabela813[[#This Row],[RED]]&lt;&gt;"",(Tabela813[[#This Row],[RED]] &amp; "."),"") &amp; CONCATENATE(Tabela813[[#This Row],[C]],".",Tabela813[[#This Row],[O]],".",Tabela813[[#This Row],[E]],".",Tabela813[[#This Row],[D1]],".",Tabela813[[#This Row],[D2]],".",Tabela813[[#This Row],[D3]],".",Tabela813[[#This Row],[T]],".",Tabela813[[#This Row],[D4]]),"")</f>
        <v>9.1.2.2.1.99.1.3.00</v>
      </c>
      <c r="L3057" s="23" t="s">
        <v>4034</v>
      </c>
      <c r="M3057" s="20" t="str">
        <f t="shared" si="60"/>
        <v>A</v>
      </c>
      <c r="N3057" s="20">
        <f>IF(VALUE(Tabela813[[#This Row],[RED]]) &gt; 0,1,0) + IF(VALUE(J3057)&gt;0,8,IF(VALUE(I3057)&gt;0,7,IF(VALUE(H3057)&gt;0,6,IF(VALUE(G3057)&gt;0,5,IF(VALUE(F3057)&gt;0,4,IF(VALUE(E3057)&gt;0,3,IF(VALUE(D3057)&gt;0,2,1)))))))</f>
        <v>8</v>
      </c>
      <c r="O3057" s="22" t="s">
        <v>51</v>
      </c>
      <c r="P3057" s="1" t="s">
        <v>2922</v>
      </c>
      <c r="Q3057" s="1"/>
      <c r="R3057" s="39"/>
      <c r="S3057" s="154" t="s">
        <v>158</v>
      </c>
      <c r="T3057" s="7" t="str">
        <f>Tabela813[[#This Row],[NR]]&amp;" - "&amp;Tabela813[[#This Row],[Especificação]]</f>
        <v>9.1.2.2.1.99.1.3.00 - (-) Dedução de Outras Contribuições Econômicas - Não Arrecadadas e Não Projetadas Pela RFB - Dívida Ativa</v>
      </c>
    </row>
    <row r="3058" spans="1:20" ht="75" x14ac:dyDescent="0.25">
      <c r="A3058" s="179"/>
      <c r="B3058" s="51" t="s">
        <v>1549</v>
      </c>
      <c r="C3058" s="22" t="s">
        <v>1537</v>
      </c>
      <c r="D3058" s="22" t="s">
        <v>1546</v>
      </c>
      <c r="E3058" s="22" t="s">
        <v>1546</v>
      </c>
      <c r="F3058" s="22" t="s">
        <v>1537</v>
      </c>
      <c r="G3058" s="22" t="s">
        <v>1553</v>
      </c>
      <c r="H3058" s="22" t="s">
        <v>1537</v>
      </c>
      <c r="I3058" s="22" t="s">
        <v>1547</v>
      </c>
      <c r="J3058" s="22" t="s">
        <v>1543</v>
      </c>
      <c r="K3058" s="20" t="str">
        <f>IF(Tabela813[[#This Row],[C]]&lt;&gt;"",IF(Tabela813[[#This Row],[RED]]&lt;&gt;"",(Tabela813[[#This Row],[RED]] &amp; "."),"") &amp; CONCATENATE(Tabela813[[#This Row],[C]],".",Tabela813[[#This Row],[O]],".",Tabela813[[#This Row],[E]],".",Tabela813[[#This Row],[D1]],".",Tabela813[[#This Row],[D2]],".",Tabela813[[#This Row],[D3]],".",Tabela813[[#This Row],[T]],".",Tabela813[[#This Row],[D4]]),"")</f>
        <v>9.1.2.2.1.99.1.4.00</v>
      </c>
      <c r="L3058" s="23" t="s">
        <v>4035</v>
      </c>
      <c r="M3058" s="20" t="str">
        <f t="shared" si="60"/>
        <v>A</v>
      </c>
      <c r="N3058" s="20">
        <f>IF(VALUE(Tabela813[[#This Row],[RED]]) &gt; 0,1,0) + IF(VALUE(J3058)&gt;0,8,IF(VALUE(I3058)&gt;0,7,IF(VALUE(H3058)&gt;0,6,IF(VALUE(G3058)&gt;0,5,IF(VALUE(F3058)&gt;0,4,IF(VALUE(E3058)&gt;0,3,IF(VALUE(D3058)&gt;0,2,1)))))))</f>
        <v>8</v>
      </c>
      <c r="O3058" s="22" t="s">
        <v>51</v>
      </c>
      <c r="P3058" s="1" t="s">
        <v>2922</v>
      </c>
      <c r="Q3058" s="1"/>
      <c r="R3058" s="39"/>
      <c r="S3058" s="154" t="s">
        <v>158</v>
      </c>
      <c r="T3058" s="7" t="str">
        <f>Tabela813[[#This Row],[NR]]&amp;" - "&amp;Tabela813[[#This Row],[Especificação]]</f>
        <v>9.1.2.2.1.99.1.4.00 - (-) Dedução de Outras Contribuições Econômicas - Não Arrecadadas e Não Projetadas Pela RFB - Dívida Ativa - Multas e Juros de Mora da Dívida Ativa</v>
      </c>
    </row>
    <row r="3059" spans="1:20" ht="75" x14ac:dyDescent="0.25">
      <c r="A3059" s="179"/>
      <c r="B3059" s="51" t="s">
        <v>1549</v>
      </c>
      <c r="C3059" s="22" t="s">
        <v>1537</v>
      </c>
      <c r="D3059" s="22" t="s">
        <v>1546</v>
      </c>
      <c r="E3059" s="22" t="s">
        <v>1546</v>
      </c>
      <c r="F3059" s="22" t="s">
        <v>1537</v>
      </c>
      <c r="G3059" s="22" t="s">
        <v>1553</v>
      </c>
      <c r="H3059" s="22" t="s">
        <v>1537</v>
      </c>
      <c r="I3059" s="22" t="s">
        <v>1548</v>
      </c>
      <c r="J3059" s="22" t="s">
        <v>1543</v>
      </c>
      <c r="K3059" s="20" t="str">
        <f>IF(Tabela813[[#This Row],[C]]&lt;&gt;"",IF(Tabela813[[#This Row],[RED]]&lt;&gt;"",(Tabela813[[#This Row],[RED]] &amp; "."),"") &amp; CONCATENATE(Tabela813[[#This Row],[C]],".",Tabela813[[#This Row],[O]],".",Tabela813[[#This Row],[E]],".",Tabela813[[#This Row],[D1]],".",Tabela813[[#This Row],[D2]],".",Tabela813[[#This Row],[D3]],".",Tabela813[[#This Row],[T]],".",Tabela813[[#This Row],[D4]]),"")</f>
        <v>9.1.2.2.1.99.1.5.00</v>
      </c>
      <c r="L3059" s="23" t="s">
        <v>4036</v>
      </c>
      <c r="M3059" s="20" t="str">
        <f t="shared" si="60"/>
        <v>A</v>
      </c>
      <c r="N3059" s="20">
        <f>IF(VALUE(Tabela813[[#This Row],[RED]]) &gt; 0,1,0) + IF(VALUE(J3059)&gt;0,8,IF(VALUE(I3059)&gt;0,7,IF(VALUE(H3059)&gt;0,6,IF(VALUE(G3059)&gt;0,5,IF(VALUE(F3059)&gt;0,4,IF(VALUE(E3059)&gt;0,3,IF(VALUE(D3059)&gt;0,2,1)))))))</f>
        <v>8</v>
      </c>
      <c r="O3059" s="22" t="s">
        <v>51</v>
      </c>
      <c r="P3059" s="1" t="s">
        <v>2922</v>
      </c>
      <c r="Q3059" s="1"/>
      <c r="R3059" s="39"/>
      <c r="S3059" s="154" t="s">
        <v>158</v>
      </c>
      <c r="T3059" s="7" t="str">
        <f>Tabela813[[#This Row],[NR]]&amp;" - "&amp;Tabela813[[#This Row],[Especificação]]</f>
        <v>9.1.2.2.1.99.1.5.00 - (-) Dedução de Outras Contribuições Econômicas - Não Arrecadadas e Não Projetadas Pela RFB - Multas</v>
      </c>
    </row>
    <row r="3060" spans="1:20" ht="75" x14ac:dyDescent="0.25">
      <c r="A3060" s="179"/>
      <c r="B3060" s="51" t="s">
        <v>1549</v>
      </c>
      <c r="C3060" s="22" t="s">
        <v>1537</v>
      </c>
      <c r="D3060" s="22" t="s">
        <v>1546</v>
      </c>
      <c r="E3060" s="22" t="s">
        <v>1546</v>
      </c>
      <c r="F3060" s="22" t="s">
        <v>1537</v>
      </c>
      <c r="G3060" s="22" t="s">
        <v>1553</v>
      </c>
      <c r="H3060" s="22" t="s">
        <v>1537</v>
      </c>
      <c r="I3060" s="22" t="s">
        <v>1542</v>
      </c>
      <c r="J3060" s="22" t="s">
        <v>1543</v>
      </c>
      <c r="K3060" s="20" t="str">
        <f>IF(Tabela813[[#This Row],[C]]&lt;&gt;"",IF(Tabela813[[#This Row],[RED]]&lt;&gt;"",(Tabela813[[#This Row],[RED]] &amp; "."),"") &amp; CONCATENATE(Tabela813[[#This Row],[C]],".",Tabela813[[#This Row],[O]],".",Tabela813[[#This Row],[E]],".",Tabela813[[#This Row],[D1]],".",Tabela813[[#This Row],[D2]],".",Tabela813[[#This Row],[D3]],".",Tabela813[[#This Row],[T]],".",Tabela813[[#This Row],[D4]]),"")</f>
        <v>9.1.2.2.1.99.1.6.00</v>
      </c>
      <c r="L3060" s="23" t="s">
        <v>4037</v>
      </c>
      <c r="M3060" s="20" t="str">
        <f t="shared" si="60"/>
        <v>A</v>
      </c>
      <c r="N3060" s="20">
        <f>IF(VALUE(Tabela813[[#This Row],[RED]]) &gt; 0,1,0) + IF(VALUE(J3060)&gt;0,8,IF(VALUE(I3060)&gt;0,7,IF(VALUE(H3060)&gt;0,6,IF(VALUE(G3060)&gt;0,5,IF(VALUE(F3060)&gt;0,4,IF(VALUE(E3060)&gt;0,3,IF(VALUE(D3060)&gt;0,2,1)))))))</f>
        <v>8</v>
      </c>
      <c r="O3060" s="22" t="s">
        <v>51</v>
      </c>
      <c r="P3060" s="1" t="s">
        <v>2922</v>
      </c>
      <c r="Q3060" s="1"/>
      <c r="R3060" s="39"/>
      <c r="S3060" s="154" t="s">
        <v>158</v>
      </c>
      <c r="T3060" s="7" t="str">
        <f>Tabela813[[#This Row],[NR]]&amp;" - "&amp;Tabela813[[#This Row],[Especificação]]</f>
        <v>9.1.2.2.1.99.1.6.00 - (-) Dedução de Outras Contribuições Econômicas - Não Arrecadadas e Não Projetadas Pela RFB - Juros de Mora</v>
      </c>
    </row>
    <row r="3061" spans="1:20" ht="75" x14ac:dyDescent="0.25">
      <c r="A3061" s="179"/>
      <c r="B3061" s="51" t="s">
        <v>1549</v>
      </c>
      <c r="C3061" s="22" t="s">
        <v>1537</v>
      </c>
      <c r="D3061" s="22" t="s">
        <v>1546</v>
      </c>
      <c r="E3061" s="22" t="s">
        <v>1546</v>
      </c>
      <c r="F3061" s="22" t="s">
        <v>1537</v>
      </c>
      <c r="G3061" s="22" t="s">
        <v>1553</v>
      </c>
      <c r="H3061" s="22" t="s">
        <v>1537</v>
      </c>
      <c r="I3061" s="22" t="s">
        <v>1544</v>
      </c>
      <c r="J3061" s="22" t="s">
        <v>1543</v>
      </c>
      <c r="K3061" s="20" t="str">
        <f>IF(Tabela813[[#This Row],[C]]&lt;&gt;"",IF(Tabela813[[#This Row],[RED]]&lt;&gt;"",(Tabela813[[#This Row],[RED]] &amp; "."),"") &amp; CONCATENATE(Tabela813[[#This Row],[C]],".",Tabela813[[#This Row],[O]],".",Tabela813[[#This Row],[E]],".",Tabela813[[#This Row],[D1]],".",Tabela813[[#This Row],[D2]],".",Tabela813[[#This Row],[D3]],".",Tabela813[[#This Row],[T]],".",Tabela813[[#This Row],[D4]]),"")</f>
        <v>9.1.2.2.1.99.1.7.00</v>
      </c>
      <c r="L3061" s="23" t="s">
        <v>4038</v>
      </c>
      <c r="M3061" s="20" t="str">
        <f t="shared" si="60"/>
        <v>A</v>
      </c>
      <c r="N3061" s="20">
        <f>IF(VALUE(Tabela813[[#This Row],[RED]]) &gt; 0,1,0) + IF(VALUE(J3061)&gt;0,8,IF(VALUE(I3061)&gt;0,7,IF(VALUE(H3061)&gt;0,6,IF(VALUE(G3061)&gt;0,5,IF(VALUE(F3061)&gt;0,4,IF(VALUE(E3061)&gt;0,3,IF(VALUE(D3061)&gt;0,2,1)))))))</f>
        <v>8</v>
      </c>
      <c r="O3061" s="22" t="s">
        <v>51</v>
      </c>
      <c r="P3061" s="1" t="s">
        <v>2922</v>
      </c>
      <c r="Q3061" s="1"/>
      <c r="R3061" s="39"/>
      <c r="S3061" s="154" t="s">
        <v>158</v>
      </c>
      <c r="T3061" s="7" t="str">
        <f>Tabela813[[#This Row],[NR]]&amp;" - "&amp;Tabela813[[#This Row],[Especificação]]</f>
        <v>9.1.2.2.1.99.1.7.00 - (-) Dedução de Outras Contribuições Econômicas - Não Arrecadadas e Não Projetadas Pela RFB - Dívida Ativa - Multas da Dívida Ativa</v>
      </c>
    </row>
    <row r="3062" spans="1:20" ht="75" x14ac:dyDescent="0.25">
      <c r="A3062" s="179"/>
      <c r="B3062" s="51" t="s">
        <v>1549</v>
      </c>
      <c r="C3062" s="22" t="s">
        <v>1537</v>
      </c>
      <c r="D3062" s="22" t="s">
        <v>1546</v>
      </c>
      <c r="E3062" s="22" t="s">
        <v>1546</v>
      </c>
      <c r="F3062" s="22" t="s">
        <v>1537</v>
      </c>
      <c r="G3062" s="22" t="s">
        <v>1553</v>
      </c>
      <c r="H3062" s="22" t="s">
        <v>1537</v>
      </c>
      <c r="I3062" s="22" t="s">
        <v>1545</v>
      </c>
      <c r="J3062" s="22" t="s">
        <v>1543</v>
      </c>
      <c r="K3062" s="20" t="str">
        <f>IF(Tabela813[[#This Row],[C]]&lt;&gt;"",IF(Tabela813[[#This Row],[RED]]&lt;&gt;"",(Tabela813[[#This Row],[RED]] &amp; "."),"") &amp; CONCATENATE(Tabela813[[#This Row],[C]],".",Tabela813[[#This Row],[O]],".",Tabela813[[#This Row],[E]],".",Tabela813[[#This Row],[D1]],".",Tabela813[[#This Row],[D2]],".",Tabela813[[#This Row],[D3]],".",Tabela813[[#This Row],[T]],".",Tabela813[[#This Row],[D4]]),"")</f>
        <v>9.1.2.2.1.99.1.8.00</v>
      </c>
      <c r="L3062" s="23" t="s">
        <v>4039</v>
      </c>
      <c r="M3062" s="20" t="str">
        <f t="shared" si="60"/>
        <v>A</v>
      </c>
      <c r="N3062" s="20">
        <f>IF(VALUE(Tabela813[[#This Row],[RED]]) &gt; 0,1,0) + IF(VALUE(J3062)&gt;0,8,IF(VALUE(I3062)&gt;0,7,IF(VALUE(H3062)&gt;0,6,IF(VALUE(G3062)&gt;0,5,IF(VALUE(F3062)&gt;0,4,IF(VALUE(E3062)&gt;0,3,IF(VALUE(D3062)&gt;0,2,1)))))))</f>
        <v>8</v>
      </c>
      <c r="O3062" s="22" t="s">
        <v>51</v>
      </c>
      <c r="P3062" s="1" t="s">
        <v>2922</v>
      </c>
      <c r="Q3062" s="1"/>
      <c r="R3062" s="39"/>
      <c r="S3062" s="154" t="s">
        <v>158</v>
      </c>
      <c r="T3062" s="7" t="str">
        <f>Tabela813[[#This Row],[NR]]&amp;" - "&amp;Tabela813[[#This Row],[Especificação]]</f>
        <v>9.1.2.2.1.99.1.8.00 - (-) Dedução de Outras Contribuições Econômicas - Não Arrecadadas e Não Projetadas Pela RFB - Juros de Mora da Dívida Ativa</v>
      </c>
    </row>
    <row r="3063" spans="1:20" ht="30" x14ac:dyDescent="0.25">
      <c r="A3063" s="179"/>
      <c r="B3063" s="51" t="s">
        <v>1549</v>
      </c>
      <c r="C3063" s="22" t="s">
        <v>1537</v>
      </c>
      <c r="D3063" s="22" t="s">
        <v>1546</v>
      </c>
      <c r="E3063" s="22" t="s">
        <v>1547</v>
      </c>
      <c r="F3063" s="22" t="s">
        <v>1540</v>
      </c>
      <c r="G3063" s="22" t="s">
        <v>1543</v>
      </c>
      <c r="H3063" s="22" t="s">
        <v>1540</v>
      </c>
      <c r="I3063" s="22" t="s">
        <v>1540</v>
      </c>
      <c r="J3063" s="22" t="s">
        <v>1543</v>
      </c>
      <c r="K3063" s="20" t="str">
        <f>IF(Tabela813[[#This Row],[C]]&lt;&gt;"",IF(Tabela813[[#This Row],[RED]]&lt;&gt;"",(Tabela813[[#This Row],[RED]] &amp; "."),"") &amp; CONCATENATE(Tabela813[[#This Row],[C]],".",Tabela813[[#This Row],[O]],".",Tabela813[[#This Row],[E]],".",Tabela813[[#This Row],[D1]],".",Tabela813[[#This Row],[D2]],".",Tabela813[[#This Row],[D3]],".",Tabela813[[#This Row],[T]],".",Tabela813[[#This Row],[D4]]),"")</f>
        <v>9.1.2.4.0.00.0.0.00</v>
      </c>
      <c r="L3063" s="23" t="s">
        <v>1943</v>
      </c>
      <c r="M3063" s="20" t="str">
        <f t="shared" si="60"/>
        <v>S</v>
      </c>
      <c r="N3063" s="20">
        <f>IF(VALUE(Tabela813[[#This Row],[RED]]) &gt; 0,1,0) + IF(VALUE(J3063)&gt;0,8,IF(VALUE(I3063)&gt;0,7,IF(VALUE(H3063)&gt;0,6,IF(VALUE(G3063)&gt;0,5,IF(VALUE(F3063)&gt;0,4,IF(VALUE(E3063)&gt;0,3,IF(VALUE(D3063)&gt;0,2,1)))))))</f>
        <v>4</v>
      </c>
      <c r="O3063" s="22" t="s">
        <v>45</v>
      </c>
      <c r="P3063" s="1" t="s">
        <v>4298</v>
      </c>
      <c r="Q3063" s="1"/>
      <c r="R3063" s="39"/>
      <c r="S3063" s="154" t="s">
        <v>158</v>
      </c>
      <c r="T3063" s="7" t="str">
        <f>Tabela813[[#This Row],[NR]]&amp;" - "&amp;Tabela813[[#This Row],[Especificação]]</f>
        <v>9.1.2.4.0.00.0.0.00 - (-) Dedução de Contribuição para o Custeio do Serviço de Iluminação Pública</v>
      </c>
    </row>
    <row r="3064" spans="1:20" ht="30" x14ac:dyDescent="0.25">
      <c r="A3064" s="179"/>
      <c r="B3064" s="51" t="s">
        <v>1549</v>
      </c>
      <c r="C3064" s="22" t="s">
        <v>1537</v>
      </c>
      <c r="D3064" s="22" t="s">
        <v>1546</v>
      </c>
      <c r="E3064" s="22" t="s">
        <v>1547</v>
      </c>
      <c r="F3064" s="22" t="s">
        <v>1537</v>
      </c>
      <c r="G3064" s="22" t="s">
        <v>1543</v>
      </c>
      <c r="H3064" s="22" t="s">
        <v>1540</v>
      </c>
      <c r="I3064" s="22" t="s">
        <v>1540</v>
      </c>
      <c r="J3064" s="22" t="s">
        <v>1543</v>
      </c>
      <c r="K3064" s="20" t="str">
        <f>IF(Tabela813[[#This Row],[C]]&lt;&gt;"",IF(Tabela813[[#This Row],[RED]]&lt;&gt;"",(Tabela813[[#This Row],[RED]] &amp; "."),"") &amp; CONCATENATE(Tabela813[[#This Row],[C]],".",Tabela813[[#This Row],[O]],".",Tabela813[[#This Row],[E]],".",Tabela813[[#This Row],[D1]],".",Tabela813[[#This Row],[D2]],".",Tabela813[[#This Row],[D3]],".",Tabela813[[#This Row],[T]],".",Tabela813[[#This Row],[D4]]),"")</f>
        <v>9.1.2.4.1.00.0.0.00</v>
      </c>
      <c r="L3064" s="23" t="s">
        <v>1943</v>
      </c>
      <c r="M3064" s="20" t="str">
        <f t="shared" si="60"/>
        <v>S</v>
      </c>
      <c r="N3064" s="20">
        <f>IF(VALUE(Tabela813[[#This Row],[RED]]) &gt; 0,1,0) + IF(VALUE(J3064)&gt;0,8,IF(VALUE(I3064)&gt;0,7,IF(VALUE(H3064)&gt;0,6,IF(VALUE(G3064)&gt;0,5,IF(VALUE(F3064)&gt;0,4,IF(VALUE(E3064)&gt;0,3,IF(VALUE(D3064)&gt;0,2,1)))))))</f>
        <v>5</v>
      </c>
      <c r="O3064" s="22" t="s">
        <v>45</v>
      </c>
      <c r="P3064" s="1" t="s">
        <v>4298</v>
      </c>
      <c r="Q3064" s="1"/>
      <c r="R3064" s="39"/>
      <c r="S3064" s="154" t="s">
        <v>158</v>
      </c>
      <c r="T3064" s="7" t="str">
        <f>Tabela813[[#This Row],[NR]]&amp;" - "&amp;Tabela813[[#This Row],[Especificação]]</f>
        <v>9.1.2.4.1.00.0.0.00 - (-) Dedução de Contribuição para o Custeio do Serviço de Iluminação Pública</v>
      </c>
    </row>
    <row r="3065" spans="1:20" ht="30" x14ac:dyDescent="0.25">
      <c r="A3065" s="179"/>
      <c r="B3065" s="51" t="s">
        <v>1549</v>
      </c>
      <c r="C3065" s="22" t="s">
        <v>1537</v>
      </c>
      <c r="D3065" s="22" t="s">
        <v>1546</v>
      </c>
      <c r="E3065" s="22" t="s">
        <v>1547</v>
      </c>
      <c r="F3065" s="22" t="s">
        <v>1537</v>
      </c>
      <c r="G3065" s="22" t="s">
        <v>1570</v>
      </c>
      <c r="H3065" s="22" t="s">
        <v>1540</v>
      </c>
      <c r="I3065" s="22" t="s">
        <v>1540</v>
      </c>
      <c r="J3065" s="22" t="s">
        <v>1543</v>
      </c>
      <c r="K3065" s="20" t="str">
        <f>IF(Tabela813[[#This Row],[C]]&lt;&gt;"",IF(Tabela813[[#This Row],[RED]]&lt;&gt;"",(Tabela813[[#This Row],[RED]] &amp; "."),"") &amp; CONCATENATE(Tabela813[[#This Row],[C]],".",Tabela813[[#This Row],[O]],".",Tabela813[[#This Row],[E]],".",Tabela813[[#This Row],[D1]],".",Tabela813[[#This Row],[D2]],".",Tabela813[[#This Row],[D3]],".",Tabela813[[#This Row],[T]],".",Tabela813[[#This Row],[D4]]),"")</f>
        <v>9.1.2.4.1.50.0.0.00</v>
      </c>
      <c r="L3065" s="23" t="s">
        <v>1943</v>
      </c>
      <c r="M3065" s="20" t="str">
        <f t="shared" si="60"/>
        <v>S</v>
      </c>
      <c r="N3065" s="20">
        <f>IF(VALUE(Tabela813[[#This Row],[RED]]) &gt; 0,1,0) + IF(VALUE(J3065)&gt;0,8,IF(VALUE(I3065)&gt;0,7,IF(VALUE(H3065)&gt;0,6,IF(VALUE(G3065)&gt;0,5,IF(VALUE(F3065)&gt;0,4,IF(VALUE(E3065)&gt;0,3,IF(VALUE(D3065)&gt;0,2,1)))))))</f>
        <v>6</v>
      </c>
      <c r="O3065" s="22" t="s">
        <v>55</v>
      </c>
      <c r="P3065" s="1" t="s">
        <v>4299</v>
      </c>
      <c r="Q3065" s="1"/>
      <c r="R3065" s="39"/>
      <c r="S3065" s="154" t="s">
        <v>158</v>
      </c>
      <c r="T3065" s="7" t="str">
        <f>Tabela813[[#This Row],[NR]]&amp;" - "&amp;Tabela813[[#This Row],[Especificação]]</f>
        <v>9.1.2.4.1.50.0.0.00 - (-) Dedução de Contribuição para o Custeio do Serviço de Iluminação Pública</v>
      </c>
    </row>
    <row r="3066" spans="1:20" ht="30" x14ac:dyDescent="0.25">
      <c r="A3066" s="179"/>
      <c r="B3066" s="51" t="s">
        <v>1549</v>
      </c>
      <c r="C3066" s="22" t="s">
        <v>1537</v>
      </c>
      <c r="D3066" s="22" t="s">
        <v>1546</v>
      </c>
      <c r="E3066" s="22" t="s">
        <v>1547</v>
      </c>
      <c r="F3066" s="22" t="s">
        <v>1537</v>
      </c>
      <c r="G3066" s="22" t="s">
        <v>1570</v>
      </c>
      <c r="H3066" s="22" t="s">
        <v>1540</v>
      </c>
      <c r="I3066" s="22" t="s">
        <v>1537</v>
      </c>
      <c r="J3066" s="22" t="s">
        <v>1543</v>
      </c>
      <c r="K3066" s="20" t="str">
        <f>IF(Tabela813[[#This Row],[C]]&lt;&gt;"",IF(Tabela813[[#This Row],[RED]]&lt;&gt;"",(Tabela813[[#This Row],[RED]] &amp; "."),"") &amp; CONCATENATE(Tabela813[[#This Row],[C]],".",Tabela813[[#This Row],[O]],".",Tabela813[[#This Row],[E]],".",Tabela813[[#This Row],[D1]],".",Tabela813[[#This Row],[D2]],".",Tabela813[[#This Row],[D3]],".",Tabela813[[#This Row],[T]],".",Tabela813[[#This Row],[D4]]),"")</f>
        <v>9.1.2.4.1.50.0.1.00</v>
      </c>
      <c r="L3066" s="23" t="s">
        <v>1944</v>
      </c>
      <c r="M3066" s="20" t="str">
        <f t="shared" si="60"/>
        <v>A</v>
      </c>
      <c r="N3066" s="20">
        <f>IF(VALUE(Tabela813[[#This Row],[RED]]) &gt; 0,1,0) + IF(VALUE(J3066)&gt;0,8,IF(VALUE(I3066)&gt;0,7,IF(VALUE(H3066)&gt;0,6,IF(VALUE(G3066)&gt;0,5,IF(VALUE(F3066)&gt;0,4,IF(VALUE(E3066)&gt;0,3,IF(VALUE(D3066)&gt;0,2,1)))))))</f>
        <v>8</v>
      </c>
      <c r="O3066" s="22" t="s">
        <v>55</v>
      </c>
      <c r="P3066" s="1" t="s">
        <v>2923</v>
      </c>
      <c r="Q3066" s="1"/>
      <c r="R3066" s="39"/>
      <c r="S3066" s="154" t="s">
        <v>158</v>
      </c>
      <c r="T3066" s="7" t="str">
        <f>Tabela813[[#This Row],[NR]]&amp;" - "&amp;Tabela813[[#This Row],[Especificação]]</f>
        <v>9.1.2.4.1.50.0.1.00 - (-) Dedução de Contribuição para o Custeio do Serviço de Iluminação Pública - Principal</v>
      </c>
    </row>
    <row r="3067" spans="1:20" ht="30" x14ac:dyDescent="0.25">
      <c r="A3067" s="179"/>
      <c r="B3067" s="51" t="s">
        <v>1549</v>
      </c>
      <c r="C3067" s="22" t="s">
        <v>1537</v>
      </c>
      <c r="D3067" s="22" t="s">
        <v>1546</v>
      </c>
      <c r="E3067" s="22" t="s">
        <v>1547</v>
      </c>
      <c r="F3067" s="22" t="s">
        <v>1537</v>
      </c>
      <c r="G3067" s="22" t="s">
        <v>1570</v>
      </c>
      <c r="H3067" s="22" t="s">
        <v>1540</v>
      </c>
      <c r="I3067" s="22" t="s">
        <v>1546</v>
      </c>
      <c r="J3067" s="22" t="s">
        <v>1543</v>
      </c>
      <c r="K3067" s="20" t="str">
        <f>IF(Tabela813[[#This Row],[C]]&lt;&gt;"",IF(Tabela813[[#This Row],[RED]]&lt;&gt;"",(Tabela813[[#This Row],[RED]] &amp; "."),"") &amp; CONCATENATE(Tabela813[[#This Row],[C]],".",Tabela813[[#This Row],[O]],".",Tabela813[[#This Row],[E]],".",Tabela813[[#This Row],[D1]],".",Tabela813[[#This Row],[D2]],".",Tabela813[[#This Row],[D3]],".",Tabela813[[#This Row],[T]],".",Tabela813[[#This Row],[D4]]),"")</f>
        <v>9.1.2.4.1.50.0.2.00</v>
      </c>
      <c r="L3067" s="23" t="s">
        <v>1945</v>
      </c>
      <c r="M3067" s="20" t="str">
        <f t="shared" si="60"/>
        <v>A</v>
      </c>
      <c r="N3067" s="20">
        <f>IF(VALUE(Tabela813[[#This Row],[RED]]) &gt; 0,1,0) + IF(VALUE(J3067)&gt;0,8,IF(VALUE(I3067)&gt;0,7,IF(VALUE(H3067)&gt;0,6,IF(VALUE(G3067)&gt;0,5,IF(VALUE(F3067)&gt;0,4,IF(VALUE(E3067)&gt;0,3,IF(VALUE(D3067)&gt;0,2,1)))))))</f>
        <v>8</v>
      </c>
      <c r="O3067" s="22" t="s">
        <v>55</v>
      </c>
      <c r="P3067" s="1" t="s">
        <v>2923</v>
      </c>
      <c r="Q3067" s="1"/>
      <c r="R3067" s="39"/>
      <c r="S3067" s="154" t="s">
        <v>158</v>
      </c>
      <c r="T3067" s="7" t="str">
        <f>Tabela813[[#This Row],[NR]]&amp;" - "&amp;Tabela813[[#This Row],[Especificação]]</f>
        <v>9.1.2.4.1.50.0.2.00 - (-) Dedução de Contribuição para o Custeio do Serviço de Iluminação Pública - Multas e Juros de Mora</v>
      </c>
    </row>
    <row r="3068" spans="1:20" ht="30" x14ac:dyDescent="0.25">
      <c r="A3068" s="179"/>
      <c r="B3068" s="51" t="s">
        <v>1549</v>
      </c>
      <c r="C3068" s="22" t="s">
        <v>1537</v>
      </c>
      <c r="D3068" s="22" t="s">
        <v>1546</v>
      </c>
      <c r="E3068" s="22" t="s">
        <v>1547</v>
      </c>
      <c r="F3068" s="22" t="s">
        <v>1537</v>
      </c>
      <c r="G3068" s="22" t="s">
        <v>1570</v>
      </c>
      <c r="H3068" s="22" t="s">
        <v>1540</v>
      </c>
      <c r="I3068" s="22" t="s">
        <v>1538</v>
      </c>
      <c r="J3068" s="22" t="s">
        <v>1543</v>
      </c>
      <c r="K3068" s="20" t="str">
        <f>IF(Tabela813[[#This Row],[C]]&lt;&gt;"",IF(Tabela813[[#This Row],[RED]]&lt;&gt;"",(Tabela813[[#This Row],[RED]] &amp; "."),"") &amp; CONCATENATE(Tabela813[[#This Row],[C]],".",Tabela813[[#This Row],[O]],".",Tabela813[[#This Row],[E]],".",Tabela813[[#This Row],[D1]],".",Tabela813[[#This Row],[D2]],".",Tabela813[[#This Row],[D3]],".",Tabela813[[#This Row],[T]],".",Tabela813[[#This Row],[D4]]),"")</f>
        <v>9.1.2.4.1.50.0.3.00</v>
      </c>
      <c r="L3068" s="23" t="s">
        <v>1946</v>
      </c>
      <c r="M3068" s="20" t="str">
        <f t="shared" si="60"/>
        <v>A</v>
      </c>
      <c r="N3068" s="20">
        <f>IF(VALUE(Tabela813[[#This Row],[RED]]) &gt; 0,1,0) + IF(VALUE(J3068)&gt;0,8,IF(VALUE(I3068)&gt;0,7,IF(VALUE(H3068)&gt;0,6,IF(VALUE(G3068)&gt;0,5,IF(VALUE(F3068)&gt;0,4,IF(VALUE(E3068)&gt;0,3,IF(VALUE(D3068)&gt;0,2,1)))))))</f>
        <v>8</v>
      </c>
      <c r="O3068" s="22" t="s">
        <v>55</v>
      </c>
      <c r="P3068" s="1" t="s">
        <v>2923</v>
      </c>
      <c r="Q3068" s="1"/>
      <c r="R3068" s="39"/>
      <c r="S3068" s="154" t="s">
        <v>158</v>
      </c>
      <c r="T3068" s="7" t="str">
        <f>Tabela813[[#This Row],[NR]]&amp;" - "&amp;Tabela813[[#This Row],[Especificação]]</f>
        <v>9.1.2.4.1.50.0.3.00 - (-) Dedução de Contribuição para o Custeio do Serviço de Iluminação Pública - Dívida Ativa</v>
      </c>
    </row>
    <row r="3069" spans="1:20" ht="30" x14ac:dyDescent="0.25">
      <c r="A3069" s="179"/>
      <c r="B3069" s="51" t="s">
        <v>1549</v>
      </c>
      <c r="C3069" s="22" t="s">
        <v>1537</v>
      </c>
      <c r="D3069" s="22" t="s">
        <v>1546</v>
      </c>
      <c r="E3069" s="22" t="s">
        <v>1547</v>
      </c>
      <c r="F3069" s="22" t="s">
        <v>1537</v>
      </c>
      <c r="G3069" s="22" t="s">
        <v>1570</v>
      </c>
      <c r="H3069" s="22" t="s">
        <v>1540</v>
      </c>
      <c r="I3069" s="22" t="s">
        <v>1547</v>
      </c>
      <c r="J3069" s="22" t="s">
        <v>1543</v>
      </c>
      <c r="K3069" s="20" t="str">
        <f>IF(Tabela813[[#This Row],[C]]&lt;&gt;"",IF(Tabela813[[#This Row],[RED]]&lt;&gt;"",(Tabela813[[#This Row],[RED]] &amp; "."),"") &amp; CONCATENATE(Tabela813[[#This Row],[C]],".",Tabela813[[#This Row],[O]],".",Tabela813[[#This Row],[E]],".",Tabela813[[#This Row],[D1]],".",Tabela813[[#This Row],[D2]],".",Tabela813[[#This Row],[D3]],".",Tabela813[[#This Row],[T]],".",Tabela813[[#This Row],[D4]]),"")</f>
        <v>9.1.2.4.1.50.0.4.00</v>
      </c>
      <c r="L3069" s="23" t="s">
        <v>1947</v>
      </c>
      <c r="M3069" s="20" t="str">
        <f t="shared" si="60"/>
        <v>A</v>
      </c>
      <c r="N3069" s="20">
        <f>IF(VALUE(Tabela813[[#This Row],[RED]]) &gt; 0,1,0) + IF(VALUE(J3069)&gt;0,8,IF(VALUE(I3069)&gt;0,7,IF(VALUE(H3069)&gt;0,6,IF(VALUE(G3069)&gt;0,5,IF(VALUE(F3069)&gt;0,4,IF(VALUE(E3069)&gt;0,3,IF(VALUE(D3069)&gt;0,2,1)))))))</f>
        <v>8</v>
      </c>
      <c r="O3069" s="22" t="s">
        <v>55</v>
      </c>
      <c r="P3069" s="1" t="s">
        <v>2923</v>
      </c>
      <c r="Q3069" s="1"/>
      <c r="R3069" s="39"/>
      <c r="S3069" s="154" t="s">
        <v>158</v>
      </c>
      <c r="T3069" s="7" t="str">
        <f>Tabela813[[#This Row],[NR]]&amp;" - "&amp;Tabela813[[#This Row],[Especificação]]</f>
        <v>9.1.2.4.1.50.0.4.00 - (-) Dedução de Contribuição para o Custeio do Serviço de Iluminação Pública - Dívida Ativa - Multas e Juros de Mora da Dívida Ativa</v>
      </c>
    </row>
    <row r="3070" spans="1:20" ht="30" x14ac:dyDescent="0.25">
      <c r="A3070" s="179"/>
      <c r="B3070" s="51" t="s">
        <v>1549</v>
      </c>
      <c r="C3070" s="22" t="s">
        <v>1537</v>
      </c>
      <c r="D3070" s="22" t="s">
        <v>1546</v>
      </c>
      <c r="E3070" s="22" t="s">
        <v>1547</v>
      </c>
      <c r="F3070" s="22" t="s">
        <v>1537</v>
      </c>
      <c r="G3070" s="22" t="s">
        <v>1570</v>
      </c>
      <c r="H3070" s="22" t="s">
        <v>1540</v>
      </c>
      <c r="I3070" s="22" t="s">
        <v>1548</v>
      </c>
      <c r="J3070" s="22" t="s">
        <v>1543</v>
      </c>
      <c r="K3070" s="20" t="str">
        <f>IF(Tabela813[[#This Row],[C]]&lt;&gt;"",IF(Tabela813[[#This Row],[RED]]&lt;&gt;"",(Tabela813[[#This Row],[RED]] &amp; "."),"") &amp; CONCATENATE(Tabela813[[#This Row],[C]],".",Tabela813[[#This Row],[O]],".",Tabela813[[#This Row],[E]],".",Tabela813[[#This Row],[D1]],".",Tabela813[[#This Row],[D2]],".",Tabela813[[#This Row],[D3]],".",Tabela813[[#This Row],[T]],".",Tabela813[[#This Row],[D4]]),"")</f>
        <v>9.1.2.4.1.50.0.5.00</v>
      </c>
      <c r="L3070" s="23" t="s">
        <v>1948</v>
      </c>
      <c r="M3070" s="20" t="str">
        <f t="shared" si="60"/>
        <v>A</v>
      </c>
      <c r="N3070" s="20">
        <f>IF(VALUE(Tabela813[[#This Row],[RED]]) &gt; 0,1,0) + IF(VALUE(J3070)&gt;0,8,IF(VALUE(I3070)&gt;0,7,IF(VALUE(H3070)&gt;0,6,IF(VALUE(G3070)&gt;0,5,IF(VALUE(F3070)&gt;0,4,IF(VALUE(E3070)&gt;0,3,IF(VALUE(D3070)&gt;0,2,1)))))))</f>
        <v>8</v>
      </c>
      <c r="O3070" s="22" t="s">
        <v>55</v>
      </c>
      <c r="P3070" s="1" t="s">
        <v>2923</v>
      </c>
      <c r="Q3070" s="1"/>
      <c r="R3070" s="39"/>
      <c r="S3070" s="154" t="s">
        <v>158</v>
      </c>
      <c r="T3070" s="7" t="str">
        <f>Tabela813[[#This Row],[NR]]&amp;" - "&amp;Tabela813[[#This Row],[Especificação]]</f>
        <v>9.1.2.4.1.50.0.5.00 - (-) Dedução de Contribuição para o Custeio do Serviço de Iluminação Pública - Multas</v>
      </c>
    </row>
    <row r="3071" spans="1:20" ht="30" x14ac:dyDescent="0.25">
      <c r="A3071" s="179"/>
      <c r="B3071" s="51" t="s">
        <v>1549</v>
      </c>
      <c r="C3071" s="22" t="s">
        <v>1537</v>
      </c>
      <c r="D3071" s="22" t="s">
        <v>1546</v>
      </c>
      <c r="E3071" s="22" t="s">
        <v>1547</v>
      </c>
      <c r="F3071" s="22" t="s">
        <v>1537</v>
      </c>
      <c r="G3071" s="22" t="s">
        <v>1570</v>
      </c>
      <c r="H3071" s="22" t="s">
        <v>1540</v>
      </c>
      <c r="I3071" s="22" t="s">
        <v>1542</v>
      </c>
      <c r="J3071" s="22" t="s">
        <v>1543</v>
      </c>
      <c r="K3071" s="20" t="str">
        <f>IF(Tabela813[[#This Row],[C]]&lt;&gt;"",IF(Tabela813[[#This Row],[RED]]&lt;&gt;"",(Tabela813[[#This Row],[RED]] &amp; "."),"") &amp; CONCATENATE(Tabela813[[#This Row],[C]],".",Tabela813[[#This Row],[O]],".",Tabela813[[#This Row],[E]],".",Tabela813[[#This Row],[D1]],".",Tabela813[[#This Row],[D2]],".",Tabela813[[#This Row],[D3]],".",Tabela813[[#This Row],[T]],".",Tabela813[[#This Row],[D4]]),"")</f>
        <v>9.1.2.4.1.50.0.6.00</v>
      </c>
      <c r="L3071" s="23" t="s">
        <v>1949</v>
      </c>
      <c r="M3071" s="20" t="str">
        <f t="shared" si="60"/>
        <v>A</v>
      </c>
      <c r="N3071" s="20">
        <f>IF(VALUE(Tabela813[[#This Row],[RED]]) &gt; 0,1,0) + IF(VALUE(J3071)&gt;0,8,IF(VALUE(I3071)&gt;0,7,IF(VALUE(H3071)&gt;0,6,IF(VALUE(G3071)&gt;0,5,IF(VALUE(F3071)&gt;0,4,IF(VALUE(E3071)&gt;0,3,IF(VALUE(D3071)&gt;0,2,1)))))))</f>
        <v>8</v>
      </c>
      <c r="O3071" s="22" t="s">
        <v>55</v>
      </c>
      <c r="P3071" s="1" t="s">
        <v>2923</v>
      </c>
      <c r="Q3071" s="1"/>
      <c r="R3071" s="39"/>
      <c r="S3071" s="154" t="s">
        <v>158</v>
      </c>
      <c r="T3071" s="7" t="str">
        <f>Tabela813[[#This Row],[NR]]&amp;" - "&amp;Tabela813[[#This Row],[Especificação]]</f>
        <v>9.1.2.4.1.50.0.6.00 - (-) Dedução de Contribuição para o Custeio do Serviço de Iluminação Pública - Juros de Mora</v>
      </c>
    </row>
    <row r="3072" spans="1:20" ht="30" x14ac:dyDescent="0.25">
      <c r="A3072" s="179"/>
      <c r="B3072" s="51" t="s">
        <v>1549</v>
      </c>
      <c r="C3072" s="22" t="s">
        <v>1537</v>
      </c>
      <c r="D3072" s="22" t="s">
        <v>1546</v>
      </c>
      <c r="E3072" s="22" t="s">
        <v>1547</v>
      </c>
      <c r="F3072" s="22" t="s">
        <v>1537</v>
      </c>
      <c r="G3072" s="22" t="s">
        <v>1570</v>
      </c>
      <c r="H3072" s="22" t="s">
        <v>1540</v>
      </c>
      <c r="I3072" s="22" t="s">
        <v>1544</v>
      </c>
      <c r="J3072" s="22" t="s">
        <v>1543</v>
      </c>
      <c r="K3072" s="20" t="str">
        <f>IF(Tabela813[[#This Row],[C]]&lt;&gt;"",IF(Tabela813[[#This Row],[RED]]&lt;&gt;"",(Tabela813[[#This Row],[RED]] &amp; "."),"") &amp; CONCATENATE(Tabela813[[#This Row],[C]],".",Tabela813[[#This Row],[O]],".",Tabela813[[#This Row],[E]],".",Tabela813[[#This Row],[D1]],".",Tabela813[[#This Row],[D2]],".",Tabela813[[#This Row],[D3]],".",Tabela813[[#This Row],[T]],".",Tabela813[[#This Row],[D4]]),"")</f>
        <v>9.1.2.4.1.50.0.7.00</v>
      </c>
      <c r="L3072" s="23" t="s">
        <v>1950</v>
      </c>
      <c r="M3072" s="20" t="str">
        <f t="shared" si="60"/>
        <v>A</v>
      </c>
      <c r="N3072" s="20">
        <f>IF(VALUE(Tabela813[[#This Row],[RED]]) &gt; 0,1,0) + IF(VALUE(J3072)&gt;0,8,IF(VALUE(I3072)&gt;0,7,IF(VALUE(H3072)&gt;0,6,IF(VALUE(G3072)&gt;0,5,IF(VALUE(F3072)&gt;0,4,IF(VALUE(E3072)&gt;0,3,IF(VALUE(D3072)&gt;0,2,1)))))))</f>
        <v>8</v>
      </c>
      <c r="O3072" s="22" t="s">
        <v>55</v>
      </c>
      <c r="P3072" s="1" t="s">
        <v>2923</v>
      </c>
      <c r="Q3072" s="1"/>
      <c r="R3072" s="39"/>
      <c r="S3072" s="154" t="s">
        <v>158</v>
      </c>
      <c r="T3072" s="7" t="str">
        <f>Tabela813[[#This Row],[NR]]&amp;" - "&amp;Tabela813[[#This Row],[Especificação]]</f>
        <v>9.1.2.4.1.50.0.7.00 - (-) Dedução de Contribuição para o Custeio do Serviço de Iluminação Pública - Dívida Ativa - Multas da Dívida Ativa</v>
      </c>
    </row>
    <row r="3073" spans="1:20" ht="30" x14ac:dyDescent="0.25">
      <c r="A3073" s="179"/>
      <c r="B3073" s="51" t="s">
        <v>1549</v>
      </c>
      <c r="C3073" s="22" t="s">
        <v>1537</v>
      </c>
      <c r="D3073" s="22" t="s">
        <v>1546</v>
      </c>
      <c r="E3073" s="22" t="s">
        <v>1547</v>
      </c>
      <c r="F3073" s="22" t="s">
        <v>1537</v>
      </c>
      <c r="G3073" s="22" t="s">
        <v>1570</v>
      </c>
      <c r="H3073" s="22" t="s">
        <v>1540</v>
      </c>
      <c r="I3073" s="22" t="s">
        <v>1545</v>
      </c>
      <c r="J3073" s="22" t="s">
        <v>1543</v>
      </c>
      <c r="K3073" s="20" t="str">
        <f>IF(Tabela813[[#This Row],[C]]&lt;&gt;"",IF(Tabela813[[#This Row],[RED]]&lt;&gt;"",(Tabela813[[#This Row],[RED]] &amp; "."),"") &amp; CONCATENATE(Tabela813[[#This Row],[C]],".",Tabela813[[#This Row],[O]],".",Tabela813[[#This Row],[E]],".",Tabela813[[#This Row],[D1]],".",Tabela813[[#This Row],[D2]],".",Tabela813[[#This Row],[D3]],".",Tabela813[[#This Row],[T]],".",Tabela813[[#This Row],[D4]]),"")</f>
        <v>9.1.2.4.1.50.0.8.00</v>
      </c>
      <c r="L3073" s="23" t="s">
        <v>1951</v>
      </c>
      <c r="M3073" s="20" t="str">
        <f t="shared" si="60"/>
        <v>A</v>
      </c>
      <c r="N3073" s="20">
        <f>IF(VALUE(Tabela813[[#This Row],[RED]]) &gt; 0,1,0) + IF(VALUE(J3073)&gt;0,8,IF(VALUE(I3073)&gt;0,7,IF(VALUE(H3073)&gt;0,6,IF(VALUE(G3073)&gt;0,5,IF(VALUE(F3073)&gt;0,4,IF(VALUE(E3073)&gt;0,3,IF(VALUE(D3073)&gt;0,2,1)))))))</f>
        <v>8</v>
      </c>
      <c r="O3073" s="22" t="s">
        <v>55</v>
      </c>
      <c r="P3073" s="1" t="s">
        <v>2923</v>
      </c>
      <c r="Q3073" s="1"/>
      <c r="R3073" s="39"/>
      <c r="S3073" s="154" t="s">
        <v>158</v>
      </c>
      <c r="T3073" s="7" t="str">
        <f>Tabela813[[#This Row],[NR]]&amp;" - "&amp;Tabela813[[#This Row],[Especificação]]</f>
        <v>9.1.2.4.1.50.0.8.00 - (-) Dedução de Contribuição para o Custeio do Serviço de Iluminação Pública - Juros de Mora da Dívida Ativa</v>
      </c>
    </row>
    <row r="3074" spans="1:20" x14ac:dyDescent="0.25">
      <c r="A3074" s="179"/>
      <c r="B3074" s="51" t="s">
        <v>1549</v>
      </c>
      <c r="C3074" s="22" t="s">
        <v>1537</v>
      </c>
      <c r="D3074" s="22" t="s">
        <v>1538</v>
      </c>
      <c r="E3074" s="22" t="s">
        <v>1540</v>
      </c>
      <c r="F3074" s="22" t="s">
        <v>1540</v>
      </c>
      <c r="G3074" s="22" t="s">
        <v>1543</v>
      </c>
      <c r="H3074" s="22" t="s">
        <v>1540</v>
      </c>
      <c r="I3074" s="22" t="s">
        <v>1540</v>
      </c>
      <c r="J3074" s="22" t="s">
        <v>1543</v>
      </c>
      <c r="K3074" s="20" t="str">
        <f>IF(Tabela813[[#This Row],[C]]&lt;&gt;"",IF(Tabela813[[#This Row],[RED]]&lt;&gt;"",(Tabela813[[#This Row],[RED]] &amp; "."),"") &amp; CONCATENATE(Tabela813[[#This Row],[C]],".",Tabela813[[#This Row],[O]],".",Tabela813[[#This Row],[E]],".",Tabela813[[#This Row],[D1]],".",Tabela813[[#This Row],[D2]],".",Tabela813[[#This Row],[D3]],".",Tabela813[[#This Row],[T]],".",Tabela813[[#This Row],[D4]]),"")</f>
        <v>9.1.3.0.0.00.0.0.00</v>
      </c>
      <c r="L3074" s="23" t="s">
        <v>1952</v>
      </c>
      <c r="M3074" s="20" t="str">
        <f t="shared" si="60"/>
        <v>S</v>
      </c>
      <c r="N3074" s="20">
        <f>IF(VALUE(Tabela813[[#This Row],[RED]]) &gt; 0,1,0) + IF(VALUE(J3074)&gt;0,8,IF(VALUE(I3074)&gt;0,7,IF(VALUE(H3074)&gt;0,6,IF(VALUE(G3074)&gt;0,5,IF(VALUE(F3074)&gt;0,4,IF(VALUE(E3074)&gt;0,3,IF(VALUE(D3074)&gt;0,2,1)))))))</f>
        <v>3</v>
      </c>
      <c r="O3074" s="22" t="s">
        <v>45</v>
      </c>
      <c r="P3074" s="1" t="s">
        <v>4300</v>
      </c>
      <c r="Q3074" s="1"/>
      <c r="R3074" s="39"/>
      <c r="S3074" s="154" t="s">
        <v>158</v>
      </c>
      <c r="T3074" s="7" t="str">
        <f>Tabela813[[#This Row],[NR]]&amp;" - "&amp;Tabela813[[#This Row],[Especificação]]</f>
        <v>9.1.3.0.0.00.0.0.00 - (-) Dedução de Receita Patrimonial</v>
      </c>
    </row>
    <row r="3075" spans="1:20" x14ac:dyDescent="0.25">
      <c r="A3075" s="179"/>
      <c r="B3075" s="51" t="s">
        <v>1549</v>
      </c>
      <c r="C3075" s="22" t="s">
        <v>1537</v>
      </c>
      <c r="D3075" s="22" t="s">
        <v>1538</v>
      </c>
      <c r="E3075" s="22" t="s">
        <v>1537</v>
      </c>
      <c r="F3075" s="22" t="s">
        <v>1540</v>
      </c>
      <c r="G3075" s="22" t="s">
        <v>1543</v>
      </c>
      <c r="H3075" s="22" t="s">
        <v>1540</v>
      </c>
      <c r="I3075" s="22" t="s">
        <v>1540</v>
      </c>
      <c r="J3075" s="22" t="s">
        <v>1543</v>
      </c>
      <c r="K3075" s="20" t="str">
        <f>IF(Tabela813[[#This Row],[C]]&lt;&gt;"",IF(Tabela813[[#This Row],[RED]]&lt;&gt;"",(Tabela813[[#This Row],[RED]] &amp; "."),"") &amp; CONCATENATE(Tabela813[[#This Row],[C]],".",Tabela813[[#This Row],[O]],".",Tabela813[[#This Row],[E]],".",Tabela813[[#This Row],[D1]],".",Tabela813[[#This Row],[D2]],".",Tabela813[[#This Row],[D3]],".",Tabela813[[#This Row],[T]],".",Tabela813[[#This Row],[D4]]),"")</f>
        <v>9.1.3.1.0.00.0.0.00</v>
      </c>
      <c r="L3075" s="23" t="s">
        <v>1953</v>
      </c>
      <c r="M3075" s="20" t="str">
        <f t="shared" si="60"/>
        <v>S</v>
      </c>
      <c r="N3075" s="20">
        <f>IF(VALUE(Tabela813[[#This Row],[RED]]) &gt; 0,1,0) + IF(VALUE(J3075)&gt;0,8,IF(VALUE(I3075)&gt;0,7,IF(VALUE(H3075)&gt;0,6,IF(VALUE(G3075)&gt;0,5,IF(VALUE(F3075)&gt;0,4,IF(VALUE(E3075)&gt;0,3,IF(VALUE(D3075)&gt;0,2,1)))))))</f>
        <v>4</v>
      </c>
      <c r="O3075" s="22" t="s">
        <v>45</v>
      </c>
      <c r="P3075" s="1" t="s">
        <v>4301</v>
      </c>
      <c r="Q3075" s="1"/>
      <c r="R3075" s="39"/>
      <c r="S3075" s="154" t="s">
        <v>158</v>
      </c>
      <c r="T3075" s="7" t="str">
        <f>Tabela813[[#This Row],[NR]]&amp;" - "&amp;Tabela813[[#This Row],[Especificação]]</f>
        <v>9.1.3.1.0.00.0.0.00 - (-) Dedução de Exploração do Patrimônio Imobiliário do Estado</v>
      </c>
    </row>
    <row r="3076" spans="1:20" x14ac:dyDescent="0.25">
      <c r="A3076" s="179"/>
      <c r="B3076" s="51" t="s">
        <v>1549</v>
      </c>
      <c r="C3076" s="22" t="s">
        <v>1537</v>
      </c>
      <c r="D3076" s="22" t="s">
        <v>1538</v>
      </c>
      <c r="E3076" s="22" t="s">
        <v>1537</v>
      </c>
      <c r="F3076" s="22" t="s">
        <v>1537</v>
      </c>
      <c r="G3076" s="22" t="s">
        <v>1543</v>
      </c>
      <c r="H3076" s="22" t="s">
        <v>1540</v>
      </c>
      <c r="I3076" s="22" t="s">
        <v>1540</v>
      </c>
      <c r="J3076" s="22" t="s">
        <v>1543</v>
      </c>
      <c r="K3076" s="20" t="str">
        <f>IF(Tabela813[[#This Row],[C]]&lt;&gt;"",IF(Tabela813[[#This Row],[RED]]&lt;&gt;"",(Tabela813[[#This Row],[RED]] &amp; "."),"") &amp; CONCATENATE(Tabela813[[#This Row],[C]],".",Tabela813[[#This Row],[O]],".",Tabela813[[#This Row],[E]],".",Tabela813[[#This Row],[D1]],".",Tabela813[[#This Row],[D2]],".",Tabela813[[#This Row],[D3]],".",Tabela813[[#This Row],[T]],".",Tabela813[[#This Row],[D4]]),"")</f>
        <v>9.1.3.1.1.00.0.0.00</v>
      </c>
      <c r="L3076" s="23" t="s">
        <v>1953</v>
      </c>
      <c r="M3076" s="20" t="str">
        <f t="shared" si="60"/>
        <v>S</v>
      </c>
      <c r="N3076" s="20">
        <f>IF(VALUE(Tabela813[[#This Row],[RED]]) &gt; 0,1,0) + IF(VALUE(J3076)&gt;0,8,IF(VALUE(I3076)&gt;0,7,IF(VALUE(H3076)&gt;0,6,IF(VALUE(G3076)&gt;0,5,IF(VALUE(F3076)&gt;0,4,IF(VALUE(E3076)&gt;0,3,IF(VALUE(D3076)&gt;0,2,1)))))))</f>
        <v>5</v>
      </c>
      <c r="O3076" s="22" t="s">
        <v>45</v>
      </c>
      <c r="P3076" s="1" t="s">
        <v>4301</v>
      </c>
      <c r="Q3076" s="1"/>
      <c r="R3076" s="39"/>
      <c r="S3076" s="154" t="s">
        <v>158</v>
      </c>
      <c r="T3076" s="7" t="str">
        <f>Tabela813[[#This Row],[NR]]&amp;" - "&amp;Tabela813[[#This Row],[Especificação]]</f>
        <v>9.1.3.1.1.00.0.0.00 - (-) Dedução de Exploração do Patrimônio Imobiliário do Estado</v>
      </c>
    </row>
    <row r="3077" spans="1:20" ht="45" x14ac:dyDescent="0.25">
      <c r="A3077" s="179"/>
      <c r="B3077" s="51" t="s">
        <v>1549</v>
      </c>
      <c r="C3077" s="22" t="s">
        <v>1537</v>
      </c>
      <c r="D3077" s="22" t="s">
        <v>1538</v>
      </c>
      <c r="E3077" s="22" t="s">
        <v>1537</v>
      </c>
      <c r="F3077" s="22" t="s">
        <v>1537</v>
      </c>
      <c r="G3077" s="22" t="s">
        <v>1539</v>
      </c>
      <c r="H3077" s="22" t="s">
        <v>1540</v>
      </c>
      <c r="I3077" s="22" t="s">
        <v>1540</v>
      </c>
      <c r="J3077" s="22" t="s">
        <v>1543</v>
      </c>
      <c r="K3077" s="20" t="str">
        <f>IF(Tabela813[[#This Row],[C]]&lt;&gt;"",IF(Tabela813[[#This Row],[RED]]&lt;&gt;"",(Tabela813[[#This Row],[RED]] &amp; "."),"") &amp; CONCATENATE(Tabela813[[#This Row],[C]],".",Tabela813[[#This Row],[O]],".",Tabela813[[#This Row],[E]],".",Tabela813[[#This Row],[D1]],".",Tabela813[[#This Row],[D2]],".",Tabela813[[#This Row],[D3]],".",Tabela813[[#This Row],[T]],".",Tabela813[[#This Row],[D4]]),"")</f>
        <v>9.1.3.1.1.01.0.0.00</v>
      </c>
      <c r="L3077" s="23" t="s">
        <v>1954</v>
      </c>
      <c r="M3077" s="20" t="str">
        <f t="shared" si="60"/>
        <v>S</v>
      </c>
      <c r="N3077" s="20">
        <f>IF(VALUE(Tabela813[[#This Row],[RED]]) &gt; 0,1,0) + IF(VALUE(J3077)&gt;0,8,IF(VALUE(I3077)&gt;0,7,IF(VALUE(H3077)&gt;0,6,IF(VALUE(G3077)&gt;0,5,IF(VALUE(F3077)&gt;0,4,IF(VALUE(E3077)&gt;0,3,IF(VALUE(D3077)&gt;0,2,1)))))))</f>
        <v>6</v>
      </c>
      <c r="O3077" s="22" t="s">
        <v>51</v>
      </c>
      <c r="P3077" s="1" t="s">
        <v>4302</v>
      </c>
      <c r="Q3077" s="1"/>
      <c r="R3077" s="39"/>
      <c r="S3077" s="154" t="s">
        <v>158</v>
      </c>
      <c r="T3077" s="7" t="str">
        <f>Tabela813[[#This Row],[NR]]&amp;" - "&amp;Tabela813[[#This Row],[Especificação]]</f>
        <v>9.1.3.1.1.01.0.0.00 - (-) Dedução de Aluguéis, Arrendamentos, Foros, Laudêmios, Tarifas de Ocupação</v>
      </c>
    </row>
    <row r="3078" spans="1:20" ht="30" x14ac:dyDescent="0.25">
      <c r="A3078" s="179"/>
      <c r="B3078" s="51" t="s">
        <v>1549</v>
      </c>
      <c r="C3078" s="22" t="s">
        <v>1537</v>
      </c>
      <c r="D3078" s="22" t="s">
        <v>1538</v>
      </c>
      <c r="E3078" s="22" t="s">
        <v>1537</v>
      </c>
      <c r="F3078" s="22" t="s">
        <v>1537</v>
      </c>
      <c r="G3078" s="22" t="s">
        <v>1539</v>
      </c>
      <c r="H3078" s="22" t="s">
        <v>1537</v>
      </c>
      <c r="I3078" s="22" t="s">
        <v>1540</v>
      </c>
      <c r="J3078" s="22" t="s">
        <v>1543</v>
      </c>
      <c r="K3078" s="20" t="str">
        <f>IF(Tabela813[[#This Row],[C]]&lt;&gt;"",IF(Tabela813[[#This Row],[RED]]&lt;&gt;"",(Tabela813[[#This Row],[RED]] &amp; "."),"") &amp; CONCATENATE(Tabela813[[#This Row],[C]],".",Tabela813[[#This Row],[O]],".",Tabela813[[#This Row],[E]],".",Tabela813[[#This Row],[D1]],".",Tabela813[[#This Row],[D2]],".",Tabela813[[#This Row],[D3]],".",Tabela813[[#This Row],[T]],".",Tabela813[[#This Row],[D4]]),"")</f>
        <v>9.1.3.1.1.01.1.0.00</v>
      </c>
      <c r="L3078" s="23" t="s">
        <v>1955</v>
      </c>
      <c r="M3078" s="20" t="str">
        <f t="shared" si="60"/>
        <v>S</v>
      </c>
      <c r="N3078" s="20">
        <f>IF(VALUE(Tabela813[[#This Row],[RED]]) &gt; 0,1,0) + IF(VALUE(J3078)&gt;0,8,IF(VALUE(I3078)&gt;0,7,IF(VALUE(H3078)&gt;0,6,IF(VALUE(G3078)&gt;0,5,IF(VALUE(F3078)&gt;0,4,IF(VALUE(E3078)&gt;0,3,IF(VALUE(D3078)&gt;0,2,1)))))))</f>
        <v>7</v>
      </c>
      <c r="O3078" s="22" t="s">
        <v>51</v>
      </c>
      <c r="P3078" s="1" t="s">
        <v>2924</v>
      </c>
      <c r="Q3078" s="1"/>
      <c r="R3078" s="39"/>
      <c r="S3078" s="154" t="s">
        <v>158</v>
      </c>
      <c r="T3078" s="7" t="str">
        <f>Tabela813[[#This Row],[NR]]&amp;" - "&amp;Tabela813[[#This Row],[Especificação]]</f>
        <v>9.1.3.1.1.01.1.0.00 - (-) Dedução de Aluguéis e Arrendamentos</v>
      </c>
    </row>
    <row r="3079" spans="1:20" ht="30" x14ac:dyDescent="0.25">
      <c r="A3079" s="179"/>
      <c r="B3079" s="51" t="s">
        <v>1549</v>
      </c>
      <c r="C3079" s="22" t="s">
        <v>1537</v>
      </c>
      <c r="D3079" s="22" t="s">
        <v>1538</v>
      </c>
      <c r="E3079" s="22" t="s">
        <v>1537</v>
      </c>
      <c r="F3079" s="22" t="s">
        <v>1537</v>
      </c>
      <c r="G3079" s="22" t="s">
        <v>1539</v>
      </c>
      <c r="H3079" s="22" t="s">
        <v>1537</v>
      </c>
      <c r="I3079" s="22" t="s">
        <v>1537</v>
      </c>
      <c r="J3079" s="22" t="s">
        <v>1543</v>
      </c>
      <c r="K3079" s="20" t="str">
        <f>IF(Tabela813[[#This Row],[C]]&lt;&gt;"",IF(Tabela813[[#This Row],[RED]]&lt;&gt;"",(Tabela813[[#This Row],[RED]] &amp; "."),"") &amp; CONCATENATE(Tabela813[[#This Row],[C]],".",Tabela813[[#This Row],[O]],".",Tabela813[[#This Row],[E]],".",Tabela813[[#This Row],[D1]],".",Tabela813[[#This Row],[D2]],".",Tabela813[[#This Row],[D3]],".",Tabela813[[#This Row],[T]],".",Tabela813[[#This Row],[D4]]),"")</f>
        <v>9.1.3.1.1.01.1.1.00</v>
      </c>
      <c r="L3079" s="23" t="s">
        <v>1956</v>
      </c>
      <c r="M3079" s="20" t="str">
        <f t="shared" si="60"/>
        <v>A</v>
      </c>
      <c r="N3079" s="20">
        <f>IF(VALUE(Tabela813[[#This Row],[RED]]) &gt; 0,1,0) + IF(VALUE(J3079)&gt;0,8,IF(VALUE(I3079)&gt;0,7,IF(VALUE(H3079)&gt;0,6,IF(VALUE(G3079)&gt;0,5,IF(VALUE(F3079)&gt;0,4,IF(VALUE(E3079)&gt;0,3,IF(VALUE(D3079)&gt;0,2,1)))))))</f>
        <v>8</v>
      </c>
      <c r="O3079" s="22" t="s">
        <v>51</v>
      </c>
      <c r="P3079" s="1" t="s">
        <v>2924</v>
      </c>
      <c r="Q3079" s="1"/>
      <c r="R3079" s="39"/>
      <c r="S3079" s="154" t="s">
        <v>158</v>
      </c>
      <c r="T3079" s="7" t="str">
        <f>Tabela813[[#This Row],[NR]]&amp;" - "&amp;Tabela813[[#This Row],[Especificação]]</f>
        <v>9.1.3.1.1.01.1.1.00 - (-) Dedução de Aluguéis e Arrendamentos - Principal</v>
      </c>
    </row>
    <row r="3080" spans="1:20" ht="30" x14ac:dyDescent="0.25">
      <c r="A3080" s="179"/>
      <c r="B3080" s="51" t="s">
        <v>1549</v>
      </c>
      <c r="C3080" s="22" t="s">
        <v>1537</v>
      </c>
      <c r="D3080" s="22" t="s">
        <v>1538</v>
      </c>
      <c r="E3080" s="22" t="s">
        <v>1537</v>
      </c>
      <c r="F3080" s="22" t="s">
        <v>1537</v>
      </c>
      <c r="G3080" s="22" t="s">
        <v>1539</v>
      </c>
      <c r="H3080" s="22" t="s">
        <v>1537</v>
      </c>
      <c r="I3080" s="22" t="s">
        <v>1546</v>
      </c>
      <c r="J3080" s="22" t="s">
        <v>1543</v>
      </c>
      <c r="K3080" s="20" t="str">
        <f>IF(Tabela813[[#This Row],[C]]&lt;&gt;"",IF(Tabela813[[#This Row],[RED]]&lt;&gt;"",(Tabela813[[#This Row],[RED]] &amp; "."),"") &amp; CONCATENATE(Tabela813[[#This Row],[C]],".",Tabela813[[#This Row],[O]],".",Tabela813[[#This Row],[E]],".",Tabela813[[#This Row],[D1]],".",Tabela813[[#This Row],[D2]],".",Tabela813[[#This Row],[D3]],".",Tabela813[[#This Row],[T]],".",Tabela813[[#This Row],[D4]]),"")</f>
        <v>9.1.3.1.1.01.1.2.00</v>
      </c>
      <c r="L3080" s="23" t="s">
        <v>1957</v>
      </c>
      <c r="M3080" s="20" t="str">
        <f t="shared" si="60"/>
        <v>A</v>
      </c>
      <c r="N3080" s="20">
        <f>IF(VALUE(Tabela813[[#This Row],[RED]]) &gt; 0,1,0) + IF(VALUE(J3080)&gt;0,8,IF(VALUE(I3080)&gt;0,7,IF(VALUE(H3080)&gt;0,6,IF(VALUE(G3080)&gt;0,5,IF(VALUE(F3080)&gt;0,4,IF(VALUE(E3080)&gt;0,3,IF(VALUE(D3080)&gt;0,2,1)))))))</f>
        <v>8</v>
      </c>
      <c r="O3080" s="22" t="s">
        <v>51</v>
      </c>
      <c r="P3080" s="1" t="s">
        <v>2924</v>
      </c>
      <c r="Q3080" s="1"/>
      <c r="R3080" s="39"/>
      <c r="S3080" s="154" t="s">
        <v>158</v>
      </c>
      <c r="T3080" s="7" t="str">
        <f>Tabela813[[#This Row],[NR]]&amp;" - "&amp;Tabela813[[#This Row],[Especificação]]</f>
        <v>9.1.3.1.1.01.1.2.00 - (-) Dedução de Aluguéis e Arrendamentos - Multas e Juros de Mora</v>
      </c>
    </row>
    <row r="3081" spans="1:20" ht="30" x14ac:dyDescent="0.25">
      <c r="A3081" s="179"/>
      <c r="B3081" s="51" t="s">
        <v>1549</v>
      </c>
      <c r="C3081" s="22" t="s">
        <v>1537</v>
      </c>
      <c r="D3081" s="22" t="s">
        <v>1538</v>
      </c>
      <c r="E3081" s="22" t="s">
        <v>1537</v>
      </c>
      <c r="F3081" s="22" t="s">
        <v>1537</v>
      </c>
      <c r="G3081" s="22" t="s">
        <v>1539</v>
      </c>
      <c r="H3081" s="22" t="s">
        <v>1537</v>
      </c>
      <c r="I3081" s="22" t="s">
        <v>1538</v>
      </c>
      <c r="J3081" s="22" t="s">
        <v>1543</v>
      </c>
      <c r="K3081" s="20" t="str">
        <f>IF(Tabela813[[#This Row],[C]]&lt;&gt;"",IF(Tabela813[[#This Row],[RED]]&lt;&gt;"",(Tabela813[[#This Row],[RED]] &amp; "."),"") &amp; CONCATENATE(Tabela813[[#This Row],[C]],".",Tabela813[[#This Row],[O]],".",Tabela813[[#This Row],[E]],".",Tabela813[[#This Row],[D1]],".",Tabela813[[#This Row],[D2]],".",Tabela813[[#This Row],[D3]],".",Tabela813[[#This Row],[T]],".",Tabela813[[#This Row],[D4]]),"")</f>
        <v>9.1.3.1.1.01.1.3.00</v>
      </c>
      <c r="L3081" s="23" t="s">
        <v>1958</v>
      </c>
      <c r="M3081" s="20" t="str">
        <f t="shared" si="60"/>
        <v>A</v>
      </c>
      <c r="N3081" s="20">
        <f>IF(VALUE(Tabela813[[#This Row],[RED]]) &gt; 0,1,0) + IF(VALUE(J3081)&gt;0,8,IF(VALUE(I3081)&gt;0,7,IF(VALUE(H3081)&gt;0,6,IF(VALUE(G3081)&gt;0,5,IF(VALUE(F3081)&gt;0,4,IF(VALUE(E3081)&gt;0,3,IF(VALUE(D3081)&gt;0,2,1)))))))</f>
        <v>8</v>
      </c>
      <c r="O3081" s="22" t="s">
        <v>51</v>
      </c>
      <c r="P3081" s="1" t="s">
        <v>2924</v>
      </c>
      <c r="Q3081" s="1"/>
      <c r="R3081" s="39"/>
      <c r="S3081" s="154" t="s">
        <v>158</v>
      </c>
      <c r="T3081" s="7" t="str">
        <f>Tabela813[[#This Row],[NR]]&amp;" - "&amp;Tabela813[[#This Row],[Especificação]]</f>
        <v>9.1.3.1.1.01.1.3.00 - (-) Dedução de Aluguéis e Arrendamentos - Dívida Ativa</v>
      </c>
    </row>
    <row r="3082" spans="1:20" ht="30" x14ac:dyDescent="0.25">
      <c r="A3082" s="179"/>
      <c r="B3082" s="51" t="s">
        <v>1549</v>
      </c>
      <c r="C3082" s="22" t="s">
        <v>1537</v>
      </c>
      <c r="D3082" s="22" t="s">
        <v>1538</v>
      </c>
      <c r="E3082" s="22" t="s">
        <v>1537</v>
      </c>
      <c r="F3082" s="22" t="s">
        <v>1537</v>
      </c>
      <c r="G3082" s="22" t="s">
        <v>1539</v>
      </c>
      <c r="H3082" s="22" t="s">
        <v>1537</v>
      </c>
      <c r="I3082" s="22" t="s">
        <v>1547</v>
      </c>
      <c r="J3082" s="22" t="s">
        <v>1543</v>
      </c>
      <c r="K3082" s="20" t="str">
        <f>IF(Tabela813[[#This Row],[C]]&lt;&gt;"",IF(Tabela813[[#This Row],[RED]]&lt;&gt;"",(Tabela813[[#This Row],[RED]] &amp; "."),"") &amp; CONCATENATE(Tabela813[[#This Row],[C]],".",Tabela813[[#This Row],[O]],".",Tabela813[[#This Row],[E]],".",Tabela813[[#This Row],[D1]],".",Tabela813[[#This Row],[D2]],".",Tabela813[[#This Row],[D3]],".",Tabela813[[#This Row],[T]],".",Tabela813[[#This Row],[D4]]),"")</f>
        <v>9.1.3.1.1.01.1.4.00</v>
      </c>
      <c r="L3082" s="23" t="s">
        <v>1959</v>
      </c>
      <c r="M3082" s="20" t="str">
        <f t="shared" si="60"/>
        <v>A</v>
      </c>
      <c r="N3082" s="20">
        <f>IF(VALUE(Tabela813[[#This Row],[RED]]) &gt; 0,1,0) + IF(VALUE(J3082)&gt;0,8,IF(VALUE(I3082)&gt;0,7,IF(VALUE(H3082)&gt;0,6,IF(VALUE(G3082)&gt;0,5,IF(VALUE(F3082)&gt;0,4,IF(VALUE(E3082)&gt;0,3,IF(VALUE(D3082)&gt;0,2,1)))))))</f>
        <v>8</v>
      </c>
      <c r="O3082" s="22" t="s">
        <v>51</v>
      </c>
      <c r="P3082" s="1" t="s">
        <v>2924</v>
      </c>
      <c r="Q3082" s="1"/>
      <c r="R3082" s="39"/>
      <c r="S3082" s="154" t="s">
        <v>158</v>
      </c>
      <c r="T3082" s="7" t="str">
        <f>Tabela813[[#This Row],[NR]]&amp;" - "&amp;Tabela813[[#This Row],[Especificação]]</f>
        <v>9.1.3.1.1.01.1.4.00 - (-) Dedução de Aluguéis e Arrendamentos - Dívida Ativa - Multas e Juros de Mora da Dívida Ativa</v>
      </c>
    </row>
    <row r="3083" spans="1:20" ht="30" x14ac:dyDescent="0.25">
      <c r="A3083" s="179"/>
      <c r="B3083" s="51" t="s">
        <v>1549</v>
      </c>
      <c r="C3083" s="22" t="s">
        <v>1537</v>
      </c>
      <c r="D3083" s="22" t="s">
        <v>1538</v>
      </c>
      <c r="E3083" s="22" t="s">
        <v>1537</v>
      </c>
      <c r="F3083" s="22" t="s">
        <v>1537</v>
      </c>
      <c r="G3083" s="22" t="s">
        <v>1539</v>
      </c>
      <c r="H3083" s="22" t="s">
        <v>1537</v>
      </c>
      <c r="I3083" s="22" t="s">
        <v>1548</v>
      </c>
      <c r="J3083" s="22" t="s">
        <v>1543</v>
      </c>
      <c r="K3083" s="20" t="str">
        <f>IF(Tabela813[[#This Row],[C]]&lt;&gt;"",IF(Tabela813[[#This Row],[RED]]&lt;&gt;"",(Tabela813[[#This Row],[RED]] &amp; "."),"") &amp; CONCATENATE(Tabela813[[#This Row],[C]],".",Tabela813[[#This Row],[O]],".",Tabela813[[#This Row],[E]],".",Tabela813[[#This Row],[D1]],".",Tabela813[[#This Row],[D2]],".",Tabela813[[#This Row],[D3]],".",Tabela813[[#This Row],[T]],".",Tabela813[[#This Row],[D4]]),"")</f>
        <v>9.1.3.1.1.01.1.5.00</v>
      </c>
      <c r="L3083" s="23" t="s">
        <v>1960</v>
      </c>
      <c r="M3083" s="20" t="str">
        <f t="shared" si="60"/>
        <v>A</v>
      </c>
      <c r="N3083" s="20">
        <f>IF(VALUE(Tabela813[[#This Row],[RED]]) &gt; 0,1,0) + IF(VALUE(J3083)&gt;0,8,IF(VALUE(I3083)&gt;0,7,IF(VALUE(H3083)&gt;0,6,IF(VALUE(G3083)&gt;0,5,IF(VALUE(F3083)&gt;0,4,IF(VALUE(E3083)&gt;0,3,IF(VALUE(D3083)&gt;0,2,1)))))))</f>
        <v>8</v>
      </c>
      <c r="O3083" s="22" t="s">
        <v>51</v>
      </c>
      <c r="P3083" s="1" t="s">
        <v>2924</v>
      </c>
      <c r="Q3083" s="1"/>
      <c r="R3083" s="39"/>
      <c r="S3083" s="154" t="s">
        <v>158</v>
      </c>
      <c r="T3083" s="7" t="str">
        <f>Tabela813[[#This Row],[NR]]&amp;" - "&amp;Tabela813[[#This Row],[Especificação]]</f>
        <v>9.1.3.1.1.01.1.5.00 - (-) Dedução de Aluguéis e Arrendamentos - Multas</v>
      </c>
    </row>
    <row r="3084" spans="1:20" ht="30" x14ac:dyDescent="0.25">
      <c r="A3084" s="179"/>
      <c r="B3084" s="51" t="s">
        <v>1549</v>
      </c>
      <c r="C3084" s="22" t="s">
        <v>1537</v>
      </c>
      <c r="D3084" s="22" t="s">
        <v>1538</v>
      </c>
      <c r="E3084" s="22" t="s">
        <v>1537</v>
      </c>
      <c r="F3084" s="22" t="s">
        <v>1537</v>
      </c>
      <c r="G3084" s="22" t="s">
        <v>1539</v>
      </c>
      <c r="H3084" s="22" t="s">
        <v>1537</v>
      </c>
      <c r="I3084" s="22" t="s">
        <v>1542</v>
      </c>
      <c r="J3084" s="22" t="s">
        <v>1543</v>
      </c>
      <c r="K3084" s="20" t="str">
        <f>IF(Tabela813[[#This Row],[C]]&lt;&gt;"",IF(Tabela813[[#This Row],[RED]]&lt;&gt;"",(Tabela813[[#This Row],[RED]] &amp; "."),"") &amp; CONCATENATE(Tabela813[[#This Row],[C]],".",Tabela813[[#This Row],[O]],".",Tabela813[[#This Row],[E]],".",Tabela813[[#This Row],[D1]],".",Tabela813[[#This Row],[D2]],".",Tabela813[[#This Row],[D3]],".",Tabela813[[#This Row],[T]],".",Tabela813[[#This Row],[D4]]),"")</f>
        <v>9.1.3.1.1.01.1.6.00</v>
      </c>
      <c r="L3084" s="23" t="s">
        <v>1961</v>
      </c>
      <c r="M3084" s="20" t="str">
        <f t="shared" si="60"/>
        <v>A</v>
      </c>
      <c r="N3084" s="20">
        <f>IF(VALUE(Tabela813[[#This Row],[RED]]) &gt; 0,1,0) + IF(VALUE(J3084)&gt;0,8,IF(VALUE(I3084)&gt;0,7,IF(VALUE(H3084)&gt;0,6,IF(VALUE(G3084)&gt;0,5,IF(VALUE(F3084)&gt;0,4,IF(VALUE(E3084)&gt;0,3,IF(VALUE(D3084)&gt;0,2,1)))))))</f>
        <v>8</v>
      </c>
      <c r="O3084" s="22" t="s">
        <v>51</v>
      </c>
      <c r="P3084" s="1" t="s">
        <v>2924</v>
      </c>
      <c r="Q3084" s="1"/>
      <c r="R3084" s="39"/>
      <c r="S3084" s="154" t="s">
        <v>158</v>
      </c>
      <c r="T3084" s="7" t="str">
        <f>Tabela813[[#This Row],[NR]]&amp;" - "&amp;Tabela813[[#This Row],[Especificação]]</f>
        <v>9.1.3.1.1.01.1.6.00 - (-) Dedução de Aluguéis e Arrendamentos - Juros de Mora</v>
      </c>
    </row>
    <row r="3085" spans="1:20" ht="30" x14ac:dyDescent="0.25">
      <c r="A3085" s="179"/>
      <c r="B3085" s="51" t="s">
        <v>1549</v>
      </c>
      <c r="C3085" s="22" t="s">
        <v>1537</v>
      </c>
      <c r="D3085" s="22" t="s">
        <v>1538</v>
      </c>
      <c r="E3085" s="22" t="s">
        <v>1537</v>
      </c>
      <c r="F3085" s="22" t="s">
        <v>1537</v>
      </c>
      <c r="G3085" s="22" t="s">
        <v>1539</v>
      </c>
      <c r="H3085" s="22" t="s">
        <v>1537</v>
      </c>
      <c r="I3085" s="22" t="s">
        <v>1544</v>
      </c>
      <c r="J3085" s="22" t="s">
        <v>1543</v>
      </c>
      <c r="K3085" s="20" t="str">
        <f>IF(Tabela813[[#This Row],[C]]&lt;&gt;"",IF(Tabela813[[#This Row],[RED]]&lt;&gt;"",(Tabela813[[#This Row],[RED]] &amp; "."),"") &amp; CONCATENATE(Tabela813[[#This Row],[C]],".",Tabela813[[#This Row],[O]],".",Tabela813[[#This Row],[E]],".",Tabela813[[#This Row],[D1]],".",Tabela813[[#This Row],[D2]],".",Tabela813[[#This Row],[D3]],".",Tabela813[[#This Row],[T]],".",Tabela813[[#This Row],[D4]]),"")</f>
        <v>9.1.3.1.1.01.1.7.00</v>
      </c>
      <c r="L3085" s="23" t="s">
        <v>1962</v>
      </c>
      <c r="M3085" s="20" t="str">
        <f t="shared" si="60"/>
        <v>A</v>
      </c>
      <c r="N3085" s="20">
        <f>IF(VALUE(Tabela813[[#This Row],[RED]]) &gt; 0,1,0) + IF(VALUE(J3085)&gt;0,8,IF(VALUE(I3085)&gt;0,7,IF(VALUE(H3085)&gt;0,6,IF(VALUE(G3085)&gt;0,5,IF(VALUE(F3085)&gt;0,4,IF(VALUE(E3085)&gt;0,3,IF(VALUE(D3085)&gt;0,2,1)))))))</f>
        <v>8</v>
      </c>
      <c r="O3085" s="22" t="s">
        <v>51</v>
      </c>
      <c r="P3085" s="1" t="s">
        <v>2924</v>
      </c>
      <c r="Q3085" s="1"/>
      <c r="R3085" s="39"/>
      <c r="S3085" s="154" t="s">
        <v>158</v>
      </c>
      <c r="T3085" s="7" t="str">
        <f>Tabela813[[#This Row],[NR]]&amp;" - "&amp;Tabela813[[#This Row],[Especificação]]</f>
        <v>9.1.3.1.1.01.1.7.00 - (-) Dedução de Aluguéis e Arrendamentos - Dívida Ativa - Multas da Dívida Ativa</v>
      </c>
    </row>
    <row r="3086" spans="1:20" ht="30" x14ac:dyDescent="0.25">
      <c r="A3086" s="196"/>
      <c r="B3086" s="51" t="s">
        <v>1549</v>
      </c>
      <c r="C3086" s="22" t="s">
        <v>1537</v>
      </c>
      <c r="D3086" s="22" t="s">
        <v>1538</v>
      </c>
      <c r="E3086" s="22" t="s">
        <v>1537</v>
      </c>
      <c r="F3086" s="22" t="s">
        <v>1537</v>
      </c>
      <c r="G3086" s="22" t="s">
        <v>1539</v>
      </c>
      <c r="H3086" s="22" t="s">
        <v>1537</v>
      </c>
      <c r="I3086" s="22" t="s">
        <v>1545</v>
      </c>
      <c r="J3086" s="22" t="s">
        <v>1543</v>
      </c>
      <c r="K3086" s="20" t="str">
        <f>IF(Tabela813[[#This Row],[C]]&lt;&gt;"",IF(Tabela813[[#This Row],[RED]]&lt;&gt;"",(Tabela813[[#This Row],[RED]] &amp; "."),"") &amp; CONCATENATE(Tabela813[[#This Row],[C]],".",Tabela813[[#This Row],[O]],".",Tabela813[[#This Row],[E]],".",Tabela813[[#This Row],[D1]],".",Tabela813[[#This Row],[D2]],".",Tabela813[[#This Row],[D3]],".",Tabela813[[#This Row],[T]],".",Tabela813[[#This Row],[D4]]),"")</f>
        <v>9.1.3.1.1.01.1.8.00</v>
      </c>
      <c r="L3086" s="23" t="s">
        <v>1963</v>
      </c>
      <c r="M3086" s="20" t="str">
        <f t="shared" si="60"/>
        <v>A</v>
      </c>
      <c r="N3086" s="20">
        <f>IF(VALUE(Tabela813[[#This Row],[RED]]) &gt; 0,1,0) + IF(VALUE(J3086)&gt;0,8,IF(VALUE(I3086)&gt;0,7,IF(VALUE(H3086)&gt;0,6,IF(VALUE(G3086)&gt;0,5,IF(VALUE(F3086)&gt;0,4,IF(VALUE(E3086)&gt;0,3,IF(VALUE(D3086)&gt;0,2,1)))))))</f>
        <v>8</v>
      </c>
      <c r="O3086" s="22" t="s">
        <v>51</v>
      </c>
      <c r="P3086" s="1" t="s">
        <v>2924</v>
      </c>
      <c r="Q3086" s="1"/>
      <c r="R3086" s="39"/>
      <c r="S3086" s="154" t="s">
        <v>158</v>
      </c>
      <c r="T3086" s="7" t="str">
        <f>Tabela813[[#This Row],[NR]]&amp;" - "&amp;Tabela813[[#This Row],[Especificação]]</f>
        <v>9.1.3.1.1.01.1.8.00 - (-) Dedução de Aluguéis e Arrendamentos - Juros de Mora da Dívida Ativa</v>
      </c>
    </row>
    <row r="3087" spans="1:20" ht="30" x14ac:dyDescent="0.25">
      <c r="A3087" s="196"/>
      <c r="B3087" s="51" t="s">
        <v>1549</v>
      </c>
      <c r="C3087" s="22" t="s">
        <v>1537</v>
      </c>
      <c r="D3087" s="22" t="s">
        <v>1538</v>
      </c>
      <c r="E3087" s="22" t="s">
        <v>1537</v>
      </c>
      <c r="F3087" s="22" t="s">
        <v>1537</v>
      </c>
      <c r="G3087" s="22" t="s">
        <v>1539</v>
      </c>
      <c r="H3087" s="22" t="s">
        <v>1546</v>
      </c>
      <c r="I3087" s="22" t="s">
        <v>1540</v>
      </c>
      <c r="J3087" s="22" t="s">
        <v>1543</v>
      </c>
      <c r="K3087" s="20" t="str">
        <f>IF(Tabela813[[#This Row],[C]]&lt;&gt;"",IF(Tabela813[[#This Row],[RED]]&lt;&gt;"",(Tabela813[[#This Row],[RED]] &amp; "."),"") &amp; CONCATENATE(Tabela813[[#This Row],[C]],".",Tabela813[[#This Row],[O]],".",Tabela813[[#This Row],[E]],".",Tabela813[[#This Row],[D1]],".",Tabela813[[#This Row],[D2]],".",Tabela813[[#This Row],[D3]],".",Tabela813[[#This Row],[T]],".",Tabela813[[#This Row],[D4]]),"")</f>
        <v>9.1.3.1.1.01.2.0.00</v>
      </c>
      <c r="L3087" s="23" t="s">
        <v>1964</v>
      </c>
      <c r="M3087" s="20" t="str">
        <f t="shared" si="60"/>
        <v>S</v>
      </c>
      <c r="N3087" s="20">
        <f>IF(VALUE(Tabela813[[#This Row],[RED]]) &gt; 0,1,0) + IF(VALUE(J3087)&gt;0,8,IF(VALUE(I3087)&gt;0,7,IF(VALUE(H3087)&gt;0,6,IF(VALUE(G3087)&gt;0,5,IF(VALUE(F3087)&gt;0,4,IF(VALUE(E3087)&gt;0,3,IF(VALUE(D3087)&gt;0,2,1)))))))</f>
        <v>7</v>
      </c>
      <c r="O3087" s="22" t="s">
        <v>51</v>
      </c>
      <c r="P3087" s="1" t="s">
        <v>2925</v>
      </c>
      <c r="Q3087" s="1"/>
      <c r="R3087" s="39"/>
      <c r="S3087" s="154" t="s">
        <v>158</v>
      </c>
      <c r="T3087" s="7" t="str">
        <f>Tabela813[[#This Row],[NR]]&amp;" - "&amp;Tabela813[[#This Row],[Especificação]]</f>
        <v>9.1.3.1.1.01.2.0.00 - (-) Dedução de Foros, Laudêmios e Tarifas de Ocupação</v>
      </c>
    </row>
    <row r="3088" spans="1:20" ht="30" x14ac:dyDescent="0.25">
      <c r="A3088" s="196"/>
      <c r="B3088" s="51" t="s">
        <v>1549</v>
      </c>
      <c r="C3088" s="22" t="s">
        <v>1537</v>
      </c>
      <c r="D3088" s="22" t="s">
        <v>1538</v>
      </c>
      <c r="E3088" s="22" t="s">
        <v>1537</v>
      </c>
      <c r="F3088" s="22" t="s">
        <v>1537</v>
      </c>
      <c r="G3088" s="22" t="s">
        <v>1539</v>
      </c>
      <c r="H3088" s="22" t="s">
        <v>1546</v>
      </c>
      <c r="I3088" s="22" t="s">
        <v>1537</v>
      </c>
      <c r="J3088" s="22" t="s">
        <v>1543</v>
      </c>
      <c r="K3088" s="20" t="str">
        <f>IF(Tabela813[[#This Row],[C]]&lt;&gt;"",IF(Tabela813[[#This Row],[RED]]&lt;&gt;"",(Tabela813[[#This Row],[RED]] &amp; "."),"") &amp; CONCATENATE(Tabela813[[#This Row],[C]],".",Tabela813[[#This Row],[O]],".",Tabela813[[#This Row],[E]],".",Tabela813[[#This Row],[D1]],".",Tabela813[[#This Row],[D2]],".",Tabela813[[#This Row],[D3]],".",Tabela813[[#This Row],[T]],".",Tabela813[[#This Row],[D4]]),"")</f>
        <v>9.1.3.1.1.01.2.1.00</v>
      </c>
      <c r="L3088" s="23" t="s">
        <v>1965</v>
      </c>
      <c r="M3088" s="20" t="str">
        <f t="shared" si="60"/>
        <v>A</v>
      </c>
      <c r="N3088" s="20">
        <f>IF(VALUE(Tabela813[[#This Row],[RED]]) &gt; 0,1,0) + IF(VALUE(J3088)&gt;0,8,IF(VALUE(I3088)&gt;0,7,IF(VALUE(H3088)&gt;0,6,IF(VALUE(G3088)&gt;0,5,IF(VALUE(F3088)&gt;0,4,IF(VALUE(E3088)&gt;0,3,IF(VALUE(D3088)&gt;0,2,1)))))))</f>
        <v>8</v>
      </c>
      <c r="O3088" s="22" t="s">
        <v>51</v>
      </c>
      <c r="P3088" s="1" t="s">
        <v>2925</v>
      </c>
      <c r="Q3088" s="1"/>
      <c r="R3088" s="39"/>
      <c r="S3088" s="154" t="s">
        <v>158</v>
      </c>
      <c r="T3088" s="7" t="str">
        <f>Tabela813[[#This Row],[NR]]&amp;" - "&amp;Tabela813[[#This Row],[Especificação]]</f>
        <v>9.1.3.1.1.01.2.1.00 - (-) Dedução de Foros, Laudêmios e Tarifas de Ocupação - Principal</v>
      </c>
    </row>
    <row r="3089" spans="1:20" ht="30" x14ac:dyDescent="0.25">
      <c r="A3089" s="196"/>
      <c r="B3089" s="51" t="s">
        <v>1549</v>
      </c>
      <c r="C3089" s="22" t="s">
        <v>1537</v>
      </c>
      <c r="D3089" s="22" t="s">
        <v>1538</v>
      </c>
      <c r="E3089" s="22" t="s">
        <v>1537</v>
      </c>
      <c r="F3089" s="22" t="s">
        <v>1537</v>
      </c>
      <c r="G3089" s="22" t="s">
        <v>1539</v>
      </c>
      <c r="H3089" s="22" t="s">
        <v>1546</v>
      </c>
      <c r="I3089" s="22" t="s">
        <v>1546</v>
      </c>
      <c r="J3089" s="22" t="s">
        <v>1543</v>
      </c>
      <c r="K3089" s="20" t="str">
        <f>IF(Tabela813[[#This Row],[C]]&lt;&gt;"",IF(Tabela813[[#This Row],[RED]]&lt;&gt;"",(Tabela813[[#This Row],[RED]] &amp; "."),"") &amp; CONCATENATE(Tabela813[[#This Row],[C]],".",Tabela813[[#This Row],[O]],".",Tabela813[[#This Row],[E]],".",Tabela813[[#This Row],[D1]],".",Tabela813[[#This Row],[D2]],".",Tabela813[[#This Row],[D3]],".",Tabela813[[#This Row],[T]],".",Tabela813[[#This Row],[D4]]),"")</f>
        <v>9.1.3.1.1.01.2.2.00</v>
      </c>
      <c r="L3089" s="23" t="s">
        <v>1966</v>
      </c>
      <c r="M3089" s="20" t="str">
        <f t="shared" si="60"/>
        <v>A</v>
      </c>
      <c r="N3089" s="20">
        <f>IF(VALUE(Tabela813[[#This Row],[RED]]) &gt; 0,1,0) + IF(VALUE(J3089)&gt;0,8,IF(VALUE(I3089)&gt;0,7,IF(VALUE(H3089)&gt;0,6,IF(VALUE(G3089)&gt;0,5,IF(VALUE(F3089)&gt;0,4,IF(VALUE(E3089)&gt;0,3,IF(VALUE(D3089)&gt;0,2,1)))))))</f>
        <v>8</v>
      </c>
      <c r="O3089" s="22" t="s">
        <v>51</v>
      </c>
      <c r="P3089" s="1" t="s">
        <v>2925</v>
      </c>
      <c r="Q3089" s="1"/>
      <c r="R3089" s="39"/>
      <c r="S3089" s="154" t="s">
        <v>158</v>
      </c>
      <c r="T3089" s="7" t="str">
        <f>Tabela813[[#This Row],[NR]]&amp;" - "&amp;Tabela813[[#This Row],[Especificação]]</f>
        <v>9.1.3.1.1.01.2.2.00 - (-) Dedução de Foros, Laudêmios e Tarifas de Ocupação - Multas e Juros de Mora</v>
      </c>
    </row>
    <row r="3090" spans="1:20" ht="30" x14ac:dyDescent="0.25">
      <c r="A3090" s="196"/>
      <c r="B3090" s="51" t="s">
        <v>1549</v>
      </c>
      <c r="C3090" s="22" t="s">
        <v>1537</v>
      </c>
      <c r="D3090" s="22" t="s">
        <v>1538</v>
      </c>
      <c r="E3090" s="22" t="s">
        <v>1537</v>
      </c>
      <c r="F3090" s="22" t="s">
        <v>1537</v>
      </c>
      <c r="G3090" s="22" t="s">
        <v>1539</v>
      </c>
      <c r="H3090" s="22" t="s">
        <v>1546</v>
      </c>
      <c r="I3090" s="22" t="s">
        <v>1538</v>
      </c>
      <c r="J3090" s="22" t="s">
        <v>1543</v>
      </c>
      <c r="K3090" s="20" t="str">
        <f>IF(Tabela813[[#This Row],[C]]&lt;&gt;"",IF(Tabela813[[#This Row],[RED]]&lt;&gt;"",(Tabela813[[#This Row],[RED]] &amp; "."),"") &amp; CONCATENATE(Tabela813[[#This Row],[C]],".",Tabela813[[#This Row],[O]],".",Tabela813[[#This Row],[E]],".",Tabela813[[#This Row],[D1]],".",Tabela813[[#This Row],[D2]],".",Tabela813[[#This Row],[D3]],".",Tabela813[[#This Row],[T]],".",Tabela813[[#This Row],[D4]]),"")</f>
        <v>9.1.3.1.1.01.2.3.00</v>
      </c>
      <c r="L3090" s="23" t="s">
        <v>1967</v>
      </c>
      <c r="M3090" s="20" t="str">
        <f t="shared" si="60"/>
        <v>A</v>
      </c>
      <c r="N3090" s="20">
        <f>IF(VALUE(Tabela813[[#This Row],[RED]]) &gt; 0,1,0) + IF(VALUE(J3090)&gt;0,8,IF(VALUE(I3090)&gt;0,7,IF(VALUE(H3090)&gt;0,6,IF(VALUE(G3090)&gt;0,5,IF(VALUE(F3090)&gt;0,4,IF(VALUE(E3090)&gt;0,3,IF(VALUE(D3090)&gt;0,2,1)))))))</f>
        <v>8</v>
      </c>
      <c r="O3090" s="22" t="s">
        <v>51</v>
      </c>
      <c r="P3090" s="1" t="s">
        <v>2925</v>
      </c>
      <c r="Q3090" s="1"/>
      <c r="R3090" s="39"/>
      <c r="S3090" s="154" t="s">
        <v>158</v>
      </c>
      <c r="T3090" s="7" t="str">
        <f>Tabela813[[#This Row],[NR]]&amp;" - "&amp;Tabela813[[#This Row],[Especificação]]</f>
        <v>9.1.3.1.1.01.2.3.00 - (-) Dedução de Foros, Laudêmios e Tarifas de Ocupação - Dívida Ativa</v>
      </c>
    </row>
    <row r="3091" spans="1:20" ht="30" x14ac:dyDescent="0.25">
      <c r="A3091" s="196"/>
      <c r="B3091" s="51" t="s">
        <v>1549</v>
      </c>
      <c r="C3091" s="22" t="s">
        <v>1537</v>
      </c>
      <c r="D3091" s="22" t="s">
        <v>1538</v>
      </c>
      <c r="E3091" s="22" t="s">
        <v>1537</v>
      </c>
      <c r="F3091" s="22" t="s">
        <v>1537</v>
      </c>
      <c r="G3091" s="22" t="s">
        <v>1539</v>
      </c>
      <c r="H3091" s="22" t="s">
        <v>1546</v>
      </c>
      <c r="I3091" s="22" t="s">
        <v>1547</v>
      </c>
      <c r="J3091" s="22" t="s">
        <v>1543</v>
      </c>
      <c r="K3091" s="20" t="str">
        <f>IF(Tabela813[[#This Row],[C]]&lt;&gt;"",IF(Tabela813[[#This Row],[RED]]&lt;&gt;"",(Tabela813[[#This Row],[RED]] &amp; "."),"") &amp; CONCATENATE(Tabela813[[#This Row],[C]],".",Tabela813[[#This Row],[O]],".",Tabela813[[#This Row],[E]],".",Tabela813[[#This Row],[D1]],".",Tabela813[[#This Row],[D2]],".",Tabela813[[#This Row],[D3]],".",Tabela813[[#This Row],[T]],".",Tabela813[[#This Row],[D4]]),"")</f>
        <v>9.1.3.1.1.01.2.4.00</v>
      </c>
      <c r="L3091" s="23" t="s">
        <v>1968</v>
      </c>
      <c r="M3091" s="20" t="str">
        <f t="shared" si="60"/>
        <v>A</v>
      </c>
      <c r="N3091" s="20">
        <f>IF(VALUE(Tabela813[[#This Row],[RED]]) &gt; 0,1,0) + IF(VALUE(J3091)&gt;0,8,IF(VALUE(I3091)&gt;0,7,IF(VALUE(H3091)&gt;0,6,IF(VALUE(G3091)&gt;0,5,IF(VALUE(F3091)&gt;0,4,IF(VALUE(E3091)&gt;0,3,IF(VALUE(D3091)&gt;0,2,1)))))))</f>
        <v>8</v>
      </c>
      <c r="O3091" s="22" t="s">
        <v>51</v>
      </c>
      <c r="P3091" s="1" t="s">
        <v>2925</v>
      </c>
      <c r="Q3091" s="1"/>
      <c r="R3091" s="39"/>
      <c r="S3091" s="154" t="s">
        <v>158</v>
      </c>
      <c r="T3091" s="7" t="str">
        <f>Tabela813[[#This Row],[NR]]&amp;" - "&amp;Tabela813[[#This Row],[Especificação]]</f>
        <v>9.1.3.1.1.01.2.4.00 - (-) Dedução de Foros, Laudêmios e Tarifas de Ocupação - Dívida Ativa - Multas e Juros de Mora da Dívida Ativa</v>
      </c>
    </row>
    <row r="3092" spans="1:20" ht="30" x14ac:dyDescent="0.25">
      <c r="A3092" s="196"/>
      <c r="B3092" s="51" t="s">
        <v>1549</v>
      </c>
      <c r="C3092" s="22" t="s">
        <v>1537</v>
      </c>
      <c r="D3092" s="22" t="s">
        <v>1538</v>
      </c>
      <c r="E3092" s="22" t="s">
        <v>1537</v>
      </c>
      <c r="F3092" s="22" t="s">
        <v>1537</v>
      </c>
      <c r="G3092" s="22" t="s">
        <v>1539</v>
      </c>
      <c r="H3092" s="22" t="s">
        <v>1546</v>
      </c>
      <c r="I3092" s="22" t="s">
        <v>1548</v>
      </c>
      <c r="J3092" s="22" t="s">
        <v>1543</v>
      </c>
      <c r="K3092" s="20" t="str">
        <f>IF(Tabela813[[#This Row],[C]]&lt;&gt;"",IF(Tabela813[[#This Row],[RED]]&lt;&gt;"",(Tabela813[[#This Row],[RED]] &amp; "."),"") &amp; CONCATENATE(Tabela813[[#This Row],[C]],".",Tabela813[[#This Row],[O]],".",Tabela813[[#This Row],[E]],".",Tabela813[[#This Row],[D1]],".",Tabela813[[#This Row],[D2]],".",Tabela813[[#This Row],[D3]],".",Tabela813[[#This Row],[T]],".",Tabela813[[#This Row],[D4]]),"")</f>
        <v>9.1.3.1.1.01.2.5.00</v>
      </c>
      <c r="L3092" s="23" t="s">
        <v>1969</v>
      </c>
      <c r="M3092" s="20" t="str">
        <f t="shared" si="60"/>
        <v>A</v>
      </c>
      <c r="N3092" s="20">
        <f>IF(VALUE(Tabela813[[#This Row],[RED]]) &gt; 0,1,0) + IF(VALUE(J3092)&gt;0,8,IF(VALUE(I3092)&gt;0,7,IF(VALUE(H3092)&gt;0,6,IF(VALUE(G3092)&gt;0,5,IF(VALUE(F3092)&gt;0,4,IF(VALUE(E3092)&gt;0,3,IF(VALUE(D3092)&gt;0,2,1)))))))</f>
        <v>8</v>
      </c>
      <c r="O3092" s="22" t="s">
        <v>51</v>
      </c>
      <c r="P3092" s="1" t="s">
        <v>2925</v>
      </c>
      <c r="Q3092" s="1"/>
      <c r="R3092" s="39"/>
      <c r="S3092" s="154" t="s">
        <v>158</v>
      </c>
      <c r="T3092" s="7" t="str">
        <f>Tabela813[[#This Row],[NR]]&amp;" - "&amp;Tabela813[[#This Row],[Especificação]]</f>
        <v>9.1.3.1.1.01.2.5.00 - (-) Dedução de Foros, Laudêmios e Tarifas de Ocupação - Multas</v>
      </c>
    </row>
    <row r="3093" spans="1:20" ht="30" x14ac:dyDescent="0.25">
      <c r="A3093" s="196"/>
      <c r="B3093" s="51" t="s">
        <v>1549</v>
      </c>
      <c r="C3093" s="22" t="s">
        <v>1537</v>
      </c>
      <c r="D3093" s="22" t="s">
        <v>1538</v>
      </c>
      <c r="E3093" s="22" t="s">
        <v>1537</v>
      </c>
      <c r="F3093" s="22" t="s">
        <v>1537</v>
      </c>
      <c r="G3093" s="22" t="s">
        <v>1539</v>
      </c>
      <c r="H3093" s="22" t="s">
        <v>1546</v>
      </c>
      <c r="I3093" s="22" t="s">
        <v>1542</v>
      </c>
      <c r="J3093" s="22" t="s">
        <v>1543</v>
      </c>
      <c r="K3093" s="20" t="str">
        <f>IF(Tabela813[[#This Row],[C]]&lt;&gt;"",IF(Tabela813[[#This Row],[RED]]&lt;&gt;"",(Tabela813[[#This Row],[RED]] &amp; "."),"") &amp; CONCATENATE(Tabela813[[#This Row],[C]],".",Tabela813[[#This Row],[O]],".",Tabela813[[#This Row],[E]],".",Tabela813[[#This Row],[D1]],".",Tabela813[[#This Row],[D2]],".",Tabela813[[#This Row],[D3]],".",Tabela813[[#This Row],[T]],".",Tabela813[[#This Row],[D4]]),"")</f>
        <v>9.1.3.1.1.01.2.6.00</v>
      </c>
      <c r="L3093" s="23" t="s">
        <v>1970</v>
      </c>
      <c r="M3093" s="20" t="str">
        <f t="shared" si="60"/>
        <v>A</v>
      </c>
      <c r="N3093" s="20">
        <f>IF(VALUE(Tabela813[[#This Row],[RED]]) &gt; 0,1,0) + IF(VALUE(J3093)&gt;0,8,IF(VALUE(I3093)&gt;0,7,IF(VALUE(H3093)&gt;0,6,IF(VALUE(G3093)&gt;0,5,IF(VALUE(F3093)&gt;0,4,IF(VALUE(E3093)&gt;0,3,IF(VALUE(D3093)&gt;0,2,1)))))))</f>
        <v>8</v>
      </c>
      <c r="O3093" s="22" t="s">
        <v>51</v>
      </c>
      <c r="P3093" s="1" t="s">
        <v>2925</v>
      </c>
      <c r="Q3093" s="1"/>
      <c r="R3093" s="39"/>
      <c r="S3093" s="154" t="s">
        <v>158</v>
      </c>
      <c r="T3093" s="7" t="str">
        <f>Tabela813[[#This Row],[NR]]&amp;" - "&amp;Tabela813[[#This Row],[Especificação]]</f>
        <v>9.1.3.1.1.01.2.6.00 - (-) Dedução de Foros, Laudêmios e Tarifas de Ocupação - Juros de Mora</v>
      </c>
    </row>
    <row r="3094" spans="1:20" ht="30" x14ac:dyDescent="0.25">
      <c r="A3094" s="196"/>
      <c r="B3094" s="51" t="s">
        <v>1549</v>
      </c>
      <c r="C3094" s="22" t="s">
        <v>1537</v>
      </c>
      <c r="D3094" s="22" t="s">
        <v>1538</v>
      </c>
      <c r="E3094" s="22" t="s">
        <v>1537</v>
      </c>
      <c r="F3094" s="22" t="s">
        <v>1537</v>
      </c>
      <c r="G3094" s="22" t="s">
        <v>1539</v>
      </c>
      <c r="H3094" s="22" t="s">
        <v>1546</v>
      </c>
      <c r="I3094" s="22" t="s">
        <v>1544</v>
      </c>
      <c r="J3094" s="22" t="s">
        <v>1543</v>
      </c>
      <c r="K3094" s="20" t="str">
        <f>IF(Tabela813[[#This Row],[C]]&lt;&gt;"",IF(Tabela813[[#This Row],[RED]]&lt;&gt;"",(Tabela813[[#This Row],[RED]] &amp; "."),"") &amp; CONCATENATE(Tabela813[[#This Row],[C]],".",Tabela813[[#This Row],[O]],".",Tabela813[[#This Row],[E]],".",Tabela813[[#This Row],[D1]],".",Tabela813[[#This Row],[D2]],".",Tabela813[[#This Row],[D3]],".",Tabela813[[#This Row],[T]],".",Tabela813[[#This Row],[D4]]),"")</f>
        <v>9.1.3.1.1.01.2.7.00</v>
      </c>
      <c r="L3094" s="23" t="s">
        <v>1971</v>
      </c>
      <c r="M3094" s="20" t="str">
        <f t="shared" si="60"/>
        <v>A</v>
      </c>
      <c r="N3094" s="20">
        <f>IF(VALUE(Tabela813[[#This Row],[RED]]) &gt; 0,1,0) + IF(VALUE(J3094)&gt;0,8,IF(VALUE(I3094)&gt;0,7,IF(VALUE(H3094)&gt;0,6,IF(VALUE(G3094)&gt;0,5,IF(VALUE(F3094)&gt;0,4,IF(VALUE(E3094)&gt;0,3,IF(VALUE(D3094)&gt;0,2,1)))))))</f>
        <v>8</v>
      </c>
      <c r="O3094" s="22" t="s">
        <v>51</v>
      </c>
      <c r="P3094" s="1" t="s">
        <v>2925</v>
      </c>
      <c r="Q3094" s="1"/>
      <c r="R3094" s="39"/>
      <c r="S3094" s="154" t="s">
        <v>158</v>
      </c>
      <c r="T3094" s="7" t="str">
        <f>Tabela813[[#This Row],[NR]]&amp;" - "&amp;Tabela813[[#This Row],[Especificação]]</f>
        <v>9.1.3.1.1.01.2.7.00 - (-) Dedução de Foros, Laudêmios e Tarifas de Ocupação - Dívida Ativa - Multas da Dívida Ativa</v>
      </c>
    </row>
    <row r="3095" spans="1:20" ht="30" x14ac:dyDescent="0.25">
      <c r="A3095" s="179"/>
      <c r="B3095" s="51" t="s">
        <v>1549</v>
      </c>
      <c r="C3095" s="22" t="s">
        <v>1537</v>
      </c>
      <c r="D3095" s="22" t="s">
        <v>1538</v>
      </c>
      <c r="E3095" s="22" t="s">
        <v>1537</v>
      </c>
      <c r="F3095" s="22" t="s">
        <v>1537</v>
      </c>
      <c r="G3095" s="22" t="s">
        <v>1539</v>
      </c>
      <c r="H3095" s="22" t="s">
        <v>1546</v>
      </c>
      <c r="I3095" s="22" t="s">
        <v>1545</v>
      </c>
      <c r="J3095" s="22" t="s">
        <v>1543</v>
      </c>
      <c r="K3095" s="20" t="str">
        <f>IF(Tabela813[[#This Row],[C]]&lt;&gt;"",IF(Tabela813[[#This Row],[RED]]&lt;&gt;"",(Tabela813[[#This Row],[RED]] &amp; "."),"") &amp; CONCATENATE(Tabela813[[#This Row],[C]],".",Tabela813[[#This Row],[O]],".",Tabela813[[#This Row],[E]],".",Tabela813[[#This Row],[D1]],".",Tabela813[[#This Row],[D2]],".",Tabela813[[#This Row],[D3]],".",Tabela813[[#This Row],[T]],".",Tabela813[[#This Row],[D4]]),"")</f>
        <v>9.1.3.1.1.01.2.8.00</v>
      </c>
      <c r="L3095" s="23" t="s">
        <v>1972</v>
      </c>
      <c r="M3095" s="20" t="str">
        <f t="shared" si="60"/>
        <v>A</v>
      </c>
      <c r="N3095" s="20">
        <f>IF(VALUE(Tabela813[[#This Row],[RED]]) &gt; 0,1,0) + IF(VALUE(J3095)&gt;0,8,IF(VALUE(I3095)&gt;0,7,IF(VALUE(H3095)&gt;0,6,IF(VALUE(G3095)&gt;0,5,IF(VALUE(F3095)&gt;0,4,IF(VALUE(E3095)&gt;0,3,IF(VALUE(D3095)&gt;0,2,1)))))))</f>
        <v>8</v>
      </c>
      <c r="O3095" s="22" t="s">
        <v>51</v>
      </c>
      <c r="P3095" s="1" t="s">
        <v>2925</v>
      </c>
      <c r="Q3095" s="1"/>
      <c r="R3095" s="39"/>
      <c r="S3095" s="154" t="s">
        <v>158</v>
      </c>
      <c r="T3095" s="7" t="str">
        <f>Tabela813[[#This Row],[NR]]&amp;" - "&amp;Tabela813[[#This Row],[Especificação]]</f>
        <v>9.1.3.1.1.01.2.8.00 - (-) Dedução de Foros, Laudêmios e Tarifas de Ocupação - Juros de Mora da Dívida Ativa</v>
      </c>
    </row>
    <row r="3096" spans="1:20" ht="45" x14ac:dyDescent="0.25">
      <c r="A3096" s="179"/>
      <c r="B3096" s="51" t="s">
        <v>1549</v>
      </c>
      <c r="C3096" s="22" t="s">
        <v>1537</v>
      </c>
      <c r="D3096" s="22" t="s">
        <v>1538</v>
      </c>
      <c r="E3096" s="22" t="s">
        <v>1537</v>
      </c>
      <c r="F3096" s="22" t="s">
        <v>1537</v>
      </c>
      <c r="G3096" s="22" t="s">
        <v>1541</v>
      </c>
      <c r="H3096" s="22" t="s">
        <v>1540</v>
      </c>
      <c r="I3096" s="22" t="s">
        <v>1540</v>
      </c>
      <c r="J3096" s="22" t="s">
        <v>1543</v>
      </c>
      <c r="K3096" s="20" t="str">
        <f>IF(Tabela813[[#This Row],[C]]&lt;&gt;"",IF(Tabela813[[#This Row],[RED]]&lt;&gt;"",(Tabela813[[#This Row],[RED]] &amp; "."),"") &amp; CONCATENATE(Tabela813[[#This Row],[C]],".",Tabela813[[#This Row],[O]],".",Tabela813[[#This Row],[E]],".",Tabela813[[#This Row],[D1]],".",Tabela813[[#This Row],[D2]],".",Tabela813[[#This Row],[D3]],".",Tabela813[[#This Row],[T]],".",Tabela813[[#This Row],[D4]]),"")</f>
        <v>9.1.3.1.1.02.0.0.00</v>
      </c>
      <c r="L3096" s="23" t="s">
        <v>1973</v>
      </c>
      <c r="M3096" s="20" t="str">
        <f t="shared" si="60"/>
        <v>S</v>
      </c>
      <c r="N3096" s="20">
        <f>IF(VALUE(Tabela813[[#This Row],[RED]]) &gt; 0,1,0) + IF(VALUE(J3096)&gt;0,8,IF(VALUE(I3096)&gt;0,7,IF(VALUE(H3096)&gt;0,6,IF(VALUE(G3096)&gt;0,5,IF(VALUE(F3096)&gt;0,4,IF(VALUE(E3096)&gt;0,3,IF(VALUE(D3096)&gt;0,2,1)))))))</f>
        <v>6</v>
      </c>
      <c r="O3096" s="22" t="s">
        <v>51</v>
      </c>
      <c r="P3096" s="1" t="s">
        <v>4303</v>
      </c>
      <c r="Q3096" s="1"/>
      <c r="R3096" s="39"/>
      <c r="S3096" s="154" t="s">
        <v>158</v>
      </c>
      <c r="T3096" s="7" t="str">
        <f>Tabela813[[#This Row],[NR]]&amp;" - "&amp;Tabela813[[#This Row],[Especificação]]</f>
        <v>9.1.3.1.1.02.0.0.00 - (-) Dedução de Concessão, Permissão, Autorização ou Cessão do Direito de Uso de Bens Imóveis Públicos</v>
      </c>
    </row>
    <row r="3097" spans="1:20" ht="45" x14ac:dyDescent="0.25">
      <c r="A3097" s="179"/>
      <c r="B3097" s="51" t="s">
        <v>1549</v>
      </c>
      <c r="C3097" s="22" t="s">
        <v>1537</v>
      </c>
      <c r="D3097" s="22" t="s">
        <v>1538</v>
      </c>
      <c r="E3097" s="22" t="s">
        <v>1537</v>
      </c>
      <c r="F3097" s="22" t="s">
        <v>1537</v>
      </c>
      <c r="G3097" s="22" t="s">
        <v>1541</v>
      </c>
      <c r="H3097" s="22" t="s">
        <v>1540</v>
      </c>
      <c r="I3097" s="22" t="s">
        <v>1537</v>
      </c>
      <c r="J3097" s="22" t="s">
        <v>1543</v>
      </c>
      <c r="K3097" s="20" t="str">
        <f>IF(Tabela813[[#This Row],[C]]&lt;&gt;"",IF(Tabela813[[#This Row],[RED]]&lt;&gt;"",(Tabela813[[#This Row],[RED]] &amp; "."),"") &amp; CONCATENATE(Tabela813[[#This Row],[C]],".",Tabela813[[#This Row],[O]],".",Tabela813[[#This Row],[E]],".",Tabela813[[#This Row],[D1]],".",Tabela813[[#This Row],[D2]],".",Tabela813[[#This Row],[D3]],".",Tabela813[[#This Row],[T]],".",Tabela813[[#This Row],[D4]]),"")</f>
        <v>9.1.3.1.1.02.0.1.00</v>
      </c>
      <c r="L3097" s="23" t="s">
        <v>1974</v>
      </c>
      <c r="M3097" s="20" t="str">
        <f t="shared" si="60"/>
        <v>A</v>
      </c>
      <c r="N3097" s="20">
        <f>IF(VALUE(Tabela813[[#This Row],[RED]]) &gt; 0,1,0) + IF(VALUE(J3097)&gt;0,8,IF(VALUE(I3097)&gt;0,7,IF(VALUE(H3097)&gt;0,6,IF(VALUE(G3097)&gt;0,5,IF(VALUE(F3097)&gt;0,4,IF(VALUE(E3097)&gt;0,3,IF(VALUE(D3097)&gt;0,2,1)))))))</f>
        <v>8</v>
      </c>
      <c r="O3097" s="22" t="s">
        <v>51</v>
      </c>
      <c r="P3097" s="1" t="s">
        <v>2926</v>
      </c>
      <c r="Q3097" s="1"/>
      <c r="R3097" s="39"/>
      <c r="S3097" s="154" t="s">
        <v>158</v>
      </c>
      <c r="T3097" s="7" t="str">
        <f>Tabela813[[#This Row],[NR]]&amp;" - "&amp;Tabela813[[#This Row],[Especificação]]</f>
        <v>9.1.3.1.1.02.0.1.00 - (-) Dedução de Concessão, Permissão, Autorização ou Cessão do Direito de Uso de Bens Imóveis Públicos - Principal</v>
      </c>
    </row>
    <row r="3098" spans="1:20" ht="45" x14ac:dyDescent="0.25">
      <c r="A3098" s="179"/>
      <c r="B3098" s="51" t="s">
        <v>1549</v>
      </c>
      <c r="C3098" s="22" t="s">
        <v>1537</v>
      </c>
      <c r="D3098" s="22" t="s">
        <v>1538</v>
      </c>
      <c r="E3098" s="22" t="s">
        <v>1537</v>
      </c>
      <c r="F3098" s="22" t="s">
        <v>1537</v>
      </c>
      <c r="G3098" s="22" t="s">
        <v>1541</v>
      </c>
      <c r="H3098" s="22" t="s">
        <v>1540</v>
      </c>
      <c r="I3098" s="22" t="s">
        <v>1546</v>
      </c>
      <c r="J3098" s="22" t="s">
        <v>1543</v>
      </c>
      <c r="K3098" s="20" t="str">
        <f>IF(Tabela813[[#This Row],[C]]&lt;&gt;"",IF(Tabela813[[#This Row],[RED]]&lt;&gt;"",(Tabela813[[#This Row],[RED]] &amp; "."),"") &amp; CONCATENATE(Tabela813[[#This Row],[C]],".",Tabela813[[#This Row],[O]],".",Tabela813[[#This Row],[E]],".",Tabela813[[#This Row],[D1]],".",Tabela813[[#This Row],[D2]],".",Tabela813[[#This Row],[D3]],".",Tabela813[[#This Row],[T]],".",Tabela813[[#This Row],[D4]]),"")</f>
        <v>9.1.3.1.1.02.0.2.00</v>
      </c>
      <c r="L3098" s="23" t="s">
        <v>1975</v>
      </c>
      <c r="M3098" s="20" t="str">
        <f t="shared" si="60"/>
        <v>A</v>
      </c>
      <c r="N3098" s="20">
        <f>IF(VALUE(Tabela813[[#This Row],[RED]]) &gt; 0,1,0) + IF(VALUE(J3098)&gt;0,8,IF(VALUE(I3098)&gt;0,7,IF(VALUE(H3098)&gt;0,6,IF(VALUE(G3098)&gt;0,5,IF(VALUE(F3098)&gt;0,4,IF(VALUE(E3098)&gt;0,3,IF(VALUE(D3098)&gt;0,2,1)))))))</f>
        <v>8</v>
      </c>
      <c r="O3098" s="22" t="s">
        <v>51</v>
      </c>
      <c r="P3098" s="1" t="s">
        <v>2926</v>
      </c>
      <c r="Q3098" s="1"/>
      <c r="R3098" s="39"/>
      <c r="S3098" s="154" t="s">
        <v>158</v>
      </c>
      <c r="T3098" s="7" t="str">
        <f>Tabela813[[#This Row],[NR]]&amp;" - "&amp;Tabela813[[#This Row],[Especificação]]</f>
        <v>9.1.3.1.1.02.0.2.00 - (-) Dedução de Concessão, Permissão, Autorização ou Cessão do Direito de Uso de Bens Imóveis Públicos - Multas e Juros de Mora</v>
      </c>
    </row>
    <row r="3099" spans="1:20" ht="45" x14ac:dyDescent="0.25">
      <c r="A3099" s="179"/>
      <c r="B3099" s="51" t="s">
        <v>1549</v>
      </c>
      <c r="C3099" s="22" t="s">
        <v>1537</v>
      </c>
      <c r="D3099" s="22" t="s">
        <v>1538</v>
      </c>
      <c r="E3099" s="22" t="s">
        <v>1537</v>
      </c>
      <c r="F3099" s="22" t="s">
        <v>1537</v>
      </c>
      <c r="G3099" s="22" t="s">
        <v>1541</v>
      </c>
      <c r="H3099" s="22" t="s">
        <v>1540</v>
      </c>
      <c r="I3099" s="22" t="s">
        <v>1538</v>
      </c>
      <c r="J3099" s="22" t="s">
        <v>1543</v>
      </c>
      <c r="K3099" s="20" t="str">
        <f>IF(Tabela813[[#This Row],[C]]&lt;&gt;"",IF(Tabela813[[#This Row],[RED]]&lt;&gt;"",(Tabela813[[#This Row],[RED]] &amp; "."),"") &amp; CONCATENATE(Tabela813[[#This Row],[C]],".",Tabela813[[#This Row],[O]],".",Tabela813[[#This Row],[E]],".",Tabela813[[#This Row],[D1]],".",Tabela813[[#This Row],[D2]],".",Tabela813[[#This Row],[D3]],".",Tabela813[[#This Row],[T]],".",Tabela813[[#This Row],[D4]]),"")</f>
        <v>9.1.3.1.1.02.0.3.00</v>
      </c>
      <c r="L3099" s="23" t="s">
        <v>1976</v>
      </c>
      <c r="M3099" s="20" t="str">
        <f t="shared" si="60"/>
        <v>A</v>
      </c>
      <c r="N3099" s="20">
        <f>IF(VALUE(Tabela813[[#This Row],[RED]]) &gt; 0,1,0) + IF(VALUE(J3099)&gt;0,8,IF(VALUE(I3099)&gt;0,7,IF(VALUE(H3099)&gt;0,6,IF(VALUE(G3099)&gt;0,5,IF(VALUE(F3099)&gt;0,4,IF(VALUE(E3099)&gt;0,3,IF(VALUE(D3099)&gt;0,2,1)))))))</f>
        <v>8</v>
      </c>
      <c r="O3099" s="22" t="s">
        <v>51</v>
      </c>
      <c r="P3099" s="1" t="s">
        <v>2926</v>
      </c>
      <c r="Q3099" s="1"/>
      <c r="R3099" s="39"/>
      <c r="S3099" s="154" t="s">
        <v>158</v>
      </c>
      <c r="T3099" s="7" t="str">
        <f>Tabela813[[#This Row],[NR]]&amp;" - "&amp;Tabela813[[#This Row],[Especificação]]</f>
        <v>9.1.3.1.1.02.0.3.00 - (-) Dedução de Concessão, Permissão, Autorização ou Cessão do Direito de Uso de Bens Imóveis Públicos - Dívida Ativa</v>
      </c>
    </row>
    <row r="3100" spans="1:20" ht="45" x14ac:dyDescent="0.25">
      <c r="A3100" s="179"/>
      <c r="B3100" s="51" t="s">
        <v>1549</v>
      </c>
      <c r="C3100" s="22" t="s">
        <v>1537</v>
      </c>
      <c r="D3100" s="22" t="s">
        <v>1538</v>
      </c>
      <c r="E3100" s="22" t="s">
        <v>1537</v>
      </c>
      <c r="F3100" s="22" t="s">
        <v>1537</v>
      </c>
      <c r="G3100" s="22" t="s">
        <v>1541</v>
      </c>
      <c r="H3100" s="22" t="s">
        <v>1540</v>
      </c>
      <c r="I3100" s="22" t="s">
        <v>1547</v>
      </c>
      <c r="J3100" s="22" t="s">
        <v>1543</v>
      </c>
      <c r="K3100" s="20" t="str">
        <f>IF(Tabela813[[#This Row],[C]]&lt;&gt;"",IF(Tabela813[[#This Row],[RED]]&lt;&gt;"",(Tabela813[[#This Row],[RED]] &amp; "."),"") &amp; CONCATENATE(Tabela813[[#This Row],[C]],".",Tabela813[[#This Row],[O]],".",Tabela813[[#This Row],[E]],".",Tabela813[[#This Row],[D1]],".",Tabela813[[#This Row],[D2]],".",Tabela813[[#This Row],[D3]],".",Tabela813[[#This Row],[T]],".",Tabela813[[#This Row],[D4]]),"")</f>
        <v>9.1.3.1.1.02.0.4.00</v>
      </c>
      <c r="L3100" s="23" t="s">
        <v>1977</v>
      </c>
      <c r="M3100" s="20" t="str">
        <f t="shared" si="60"/>
        <v>A</v>
      </c>
      <c r="N3100" s="20">
        <f>IF(VALUE(Tabela813[[#This Row],[RED]]) &gt; 0,1,0) + IF(VALUE(J3100)&gt;0,8,IF(VALUE(I3100)&gt;0,7,IF(VALUE(H3100)&gt;0,6,IF(VALUE(G3100)&gt;0,5,IF(VALUE(F3100)&gt;0,4,IF(VALUE(E3100)&gt;0,3,IF(VALUE(D3100)&gt;0,2,1)))))))</f>
        <v>8</v>
      </c>
      <c r="O3100" s="22" t="s">
        <v>51</v>
      </c>
      <c r="P3100" s="1" t="s">
        <v>2926</v>
      </c>
      <c r="Q3100" s="1"/>
      <c r="R3100" s="39"/>
      <c r="S3100" s="154" t="s">
        <v>158</v>
      </c>
      <c r="T3100" s="7" t="str">
        <f>Tabela813[[#This Row],[NR]]&amp;" - "&amp;Tabela813[[#This Row],[Especificação]]</f>
        <v>9.1.3.1.1.02.0.4.00 - (-) Dedução de Concessão, Permissão, Autorização ou Cessão do Direito de Uso de Bens Imóveis Públicos - Dívida Ativa - Multas e Juros de Mora da Dívida Ativa</v>
      </c>
    </row>
    <row r="3101" spans="1:20" ht="45" x14ac:dyDescent="0.25">
      <c r="A3101" s="179"/>
      <c r="B3101" s="51" t="s">
        <v>1549</v>
      </c>
      <c r="C3101" s="22" t="s">
        <v>1537</v>
      </c>
      <c r="D3101" s="22" t="s">
        <v>1538</v>
      </c>
      <c r="E3101" s="22" t="s">
        <v>1537</v>
      </c>
      <c r="F3101" s="22" t="s">
        <v>1537</v>
      </c>
      <c r="G3101" s="22" t="s">
        <v>1541</v>
      </c>
      <c r="H3101" s="22" t="s">
        <v>1540</v>
      </c>
      <c r="I3101" s="22" t="s">
        <v>1548</v>
      </c>
      <c r="J3101" s="22" t="s">
        <v>1543</v>
      </c>
      <c r="K3101" s="20" t="str">
        <f>IF(Tabela813[[#This Row],[C]]&lt;&gt;"",IF(Tabela813[[#This Row],[RED]]&lt;&gt;"",(Tabela813[[#This Row],[RED]] &amp; "."),"") &amp; CONCATENATE(Tabela813[[#This Row],[C]],".",Tabela813[[#This Row],[O]],".",Tabela813[[#This Row],[E]],".",Tabela813[[#This Row],[D1]],".",Tabela813[[#This Row],[D2]],".",Tabela813[[#This Row],[D3]],".",Tabela813[[#This Row],[T]],".",Tabela813[[#This Row],[D4]]),"")</f>
        <v>9.1.3.1.1.02.0.5.00</v>
      </c>
      <c r="L3101" s="23" t="s">
        <v>1978</v>
      </c>
      <c r="M3101" s="20" t="str">
        <f t="shared" si="60"/>
        <v>A</v>
      </c>
      <c r="N3101" s="20">
        <f>IF(VALUE(Tabela813[[#This Row],[RED]]) &gt; 0,1,0) + IF(VALUE(J3101)&gt;0,8,IF(VALUE(I3101)&gt;0,7,IF(VALUE(H3101)&gt;0,6,IF(VALUE(G3101)&gt;0,5,IF(VALUE(F3101)&gt;0,4,IF(VALUE(E3101)&gt;0,3,IF(VALUE(D3101)&gt;0,2,1)))))))</f>
        <v>8</v>
      </c>
      <c r="O3101" s="22" t="s">
        <v>51</v>
      </c>
      <c r="P3101" s="1" t="s">
        <v>2926</v>
      </c>
      <c r="Q3101" s="1"/>
      <c r="R3101" s="39"/>
      <c r="S3101" s="154" t="s">
        <v>158</v>
      </c>
      <c r="T3101" s="7" t="str">
        <f>Tabela813[[#This Row],[NR]]&amp;" - "&amp;Tabela813[[#This Row],[Especificação]]</f>
        <v>9.1.3.1.1.02.0.5.00 - (-) Dedução de Concessão, Permissão, Autorização ou Cessão do Direito de Uso de Bens Imóveis Públicos - Multas</v>
      </c>
    </row>
    <row r="3102" spans="1:20" ht="45" x14ac:dyDescent="0.25">
      <c r="A3102" s="179"/>
      <c r="B3102" s="51" t="s">
        <v>1549</v>
      </c>
      <c r="C3102" s="22" t="s">
        <v>1537</v>
      </c>
      <c r="D3102" s="22" t="s">
        <v>1538</v>
      </c>
      <c r="E3102" s="22" t="s">
        <v>1537</v>
      </c>
      <c r="F3102" s="22" t="s">
        <v>1537</v>
      </c>
      <c r="G3102" s="22" t="s">
        <v>1541</v>
      </c>
      <c r="H3102" s="22" t="s">
        <v>1540</v>
      </c>
      <c r="I3102" s="22" t="s">
        <v>1542</v>
      </c>
      <c r="J3102" s="22" t="s">
        <v>1543</v>
      </c>
      <c r="K3102" s="20" t="str">
        <f>IF(Tabela813[[#This Row],[C]]&lt;&gt;"",IF(Tabela813[[#This Row],[RED]]&lt;&gt;"",(Tabela813[[#This Row],[RED]] &amp; "."),"") &amp; CONCATENATE(Tabela813[[#This Row],[C]],".",Tabela813[[#This Row],[O]],".",Tabela813[[#This Row],[E]],".",Tabela813[[#This Row],[D1]],".",Tabela813[[#This Row],[D2]],".",Tabela813[[#This Row],[D3]],".",Tabela813[[#This Row],[T]],".",Tabela813[[#This Row],[D4]]),"")</f>
        <v>9.1.3.1.1.02.0.6.00</v>
      </c>
      <c r="L3102" s="23" t="s">
        <v>1979</v>
      </c>
      <c r="M3102" s="20" t="str">
        <f t="shared" si="60"/>
        <v>A</v>
      </c>
      <c r="N3102" s="20">
        <f>IF(VALUE(Tabela813[[#This Row],[RED]]) &gt; 0,1,0) + IF(VALUE(J3102)&gt;0,8,IF(VALUE(I3102)&gt;0,7,IF(VALUE(H3102)&gt;0,6,IF(VALUE(G3102)&gt;0,5,IF(VALUE(F3102)&gt;0,4,IF(VALUE(E3102)&gt;0,3,IF(VALUE(D3102)&gt;0,2,1)))))))</f>
        <v>8</v>
      </c>
      <c r="O3102" s="22" t="s">
        <v>51</v>
      </c>
      <c r="P3102" s="1" t="s">
        <v>2926</v>
      </c>
      <c r="Q3102" s="1"/>
      <c r="R3102" s="39"/>
      <c r="S3102" s="154" t="s">
        <v>158</v>
      </c>
      <c r="T3102" s="7" t="str">
        <f>Tabela813[[#This Row],[NR]]&amp;" - "&amp;Tabela813[[#This Row],[Especificação]]</f>
        <v>9.1.3.1.1.02.0.6.00 - (-) Dedução de Concessão, Permissão, Autorização ou Cessão do Direito de Uso de Bens Imóveis Públicos - Juros de Mora</v>
      </c>
    </row>
    <row r="3103" spans="1:20" ht="45" x14ac:dyDescent="0.25">
      <c r="A3103" s="179"/>
      <c r="B3103" s="51" t="s">
        <v>1549</v>
      </c>
      <c r="C3103" s="22" t="s">
        <v>1537</v>
      </c>
      <c r="D3103" s="22" t="s">
        <v>1538</v>
      </c>
      <c r="E3103" s="22" t="s">
        <v>1537</v>
      </c>
      <c r="F3103" s="22" t="s">
        <v>1537</v>
      </c>
      <c r="G3103" s="22" t="s">
        <v>1541</v>
      </c>
      <c r="H3103" s="22" t="s">
        <v>1540</v>
      </c>
      <c r="I3103" s="22" t="s">
        <v>1544</v>
      </c>
      <c r="J3103" s="22" t="s">
        <v>1543</v>
      </c>
      <c r="K3103" s="20" t="str">
        <f>IF(Tabela813[[#This Row],[C]]&lt;&gt;"",IF(Tabela813[[#This Row],[RED]]&lt;&gt;"",(Tabela813[[#This Row],[RED]] &amp; "."),"") &amp; CONCATENATE(Tabela813[[#This Row],[C]],".",Tabela813[[#This Row],[O]],".",Tabela813[[#This Row],[E]],".",Tabela813[[#This Row],[D1]],".",Tabela813[[#This Row],[D2]],".",Tabela813[[#This Row],[D3]],".",Tabela813[[#This Row],[T]],".",Tabela813[[#This Row],[D4]]),"")</f>
        <v>9.1.3.1.1.02.0.7.00</v>
      </c>
      <c r="L3103" s="23" t="s">
        <v>1980</v>
      </c>
      <c r="M3103" s="20" t="str">
        <f t="shared" si="60"/>
        <v>A</v>
      </c>
      <c r="N3103" s="20">
        <f>IF(VALUE(Tabela813[[#This Row],[RED]]) &gt; 0,1,0) + IF(VALUE(J3103)&gt;0,8,IF(VALUE(I3103)&gt;0,7,IF(VALUE(H3103)&gt;0,6,IF(VALUE(G3103)&gt;0,5,IF(VALUE(F3103)&gt;0,4,IF(VALUE(E3103)&gt;0,3,IF(VALUE(D3103)&gt;0,2,1)))))))</f>
        <v>8</v>
      </c>
      <c r="O3103" s="22" t="s">
        <v>51</v>
      </c>
      <c r="P3103" s="1" t="s">
        <v>2926</v>
      </c>
      <c r="Q3103" s="1"/>
      <c r="R3103" s="39"/>
      <c r="S3103" s="154" t="s">
        <v>158</v>
      </c>
      <c r="T3103" s="7" t="str">
        <f>Tabela813[[#This Row],[NR]]&amp;" - "&amp;Tabela813[[#This Row],[Especificação]]</f>
        <v>9.1.3.1.1.02.0.7.00 - (-) Dedução de Concessão, Permissão, Autorização ou Cessão do Direito de Uso de Bens Imóveis Públicos - Dívida Ativa - Multas da Dívida Ativa</v>
      </c>
    </row>
    <row r="3104" spans="1:20" ht="45" x14ac:dyDescent="0.25">
      <c r="A3104" s="179"/>
      <c r="B3104" s="51" t="s">
        <v>1549</v>
      </c>
      <c r="C3104" s="22" t="s">
        <v>1537</v>
      </c>
      <c r="D3104" s="22" t="s">
        <v>1538</v>
      </c>
      <c r="E3104" s="22" t="s">
        <v>1537</v>
      </c>
      <c r="F3104" s="22" t="s">
        <v>1537</v>
      </c>
      <c r="G3104" s="22" t="s">
        <v>1541</v>
      </c>
      <c r="H3104" s="22" t="s">
        <v>1540</v>
      </c>
      <c r="I3104" s="22" t="s">
        <v>1545</v>
      </c>
      <c r="J3104" s="22" t="s">
        <v>1543</v>
      </c>
      <c r="K3104" s="20" t="str">
        <f>IF(Tabela813[[#This Row],[C]]&lt;&gt;"",IF(Tabela813[[#This Row],[RED]]&lt;&gt;"",(Tabela813[[#This Row],[RED]] &amp; "."),"") &amp; CONCATENATE(Tabela813[[#This Row],[C]],".",Tabela813[[#This Row],[O]],".",Tabela813[[#This Row],[E]],".",Tabela813[[#This Row],[D1]],".",Tabela813[[#This Row],[D2]],".",Tabela813[[#This Row],[D3]],".",Tabela813[[#This Row],[T]],".",Tabela813[[#This Row],[D4]]),"")</f>
        <v>9.1.3.1.1.02.0.8.00</v>
      </c>
      <c r="L3104" s="23" t="s">
        <v>1981</v>
      </c>
      <c r="M3104" s="20" t="str">
        <f t="shared" si="60"/>
        <v>A</v>
      </c>
      <c r="N3104" s="20">
        <f>IF(VALUE(Tabela813[[#This Row],[RED]]) &gt; 0,1,0) + IF(VALUE(J3104)&gt;0,8,IF(VALUE(I3104)&gt;0,7,IF(VALUE(H3104)&gt;0,6,IF(VALUE(G3104)&gt;0,5,IF(VALUE(F3104)&gt;0,4,IF(VALUE(E3104)&gt;0,3,IF(VALUE(D3104)&gt;0,2,1)))))))</f>
        <v>8</v>
      </c>
      <c r="O3104" s="22" t="s">
        <v>51</v>
      </c>
      <c r="P3104" s="1" t="s">
        <v>2926</v>
      </c>
      <c r="Q3104" s="1"/>
      <c r="R3104" s="39"/>
      <c r="S3104" s="154" t="s">
        <v>158</v>
      </c>
      <c r="T3104" s="7" t="str">
        <f>Tabela813[[#This Row],[NR]]&amp;" - "&amp;Tabela813[[#This Row],[Especificação]]</f>
        <v>9.1.3.1.1.02.0.8.00 - (-) Dedução de Concessão, Permissão, Autorização ou Cessão do Direito de Uso de Bens Imóveis Públicos - Juros de Mora da Dívida Ativa</v>
      </c>
    </row>
    <row r="3105" spans="1:20" ht="30" x14ac:dyDescent="0.25">
      <c r="A3105" s="179"/>
      <c r="B3105" s="51" t="s">
        <v>1549</v>
      </c>
      <c r="C3105" s="22" t="s">
        <v>1537</v>
      </c>
      <c r="D3105" s="22" t="s">
        <v>1538</v>
      </c>
      <c r="E3105" s="22" t="s">
        <v>1537</v>
      </c>
      <c r="F3105" s="22" t="s">
        <v>1537</v>
      </c>
      <c r="G3105" s="22" t="s">
        <v>1553</v>
      </c>
      <c r="H3105" s="22" t="s">
        <v>1540</v>
      </c>
      <c r="I3105" s="22" t="s">
        <v>1540</v>
      </c>
      <c r="J3105" s="22" t="s">
        <v>1543</v>
      </c>
      <c r="K3105" s="20" t="str">
        <f>IF(Tabela813[[#This Row],[C]]&lt;&gt;"",IF(Tabela813[[#This Row],[RED]]&lt;&gt;"",(Tabela813[[#This Row],[RED]] &amp; "."),"") &amp; CONCATENATE(Tabela813[[#This Row],[C]],".",Tabela813[[#This Row],[O]],".",Tabela813[[#This Row],[E]],".",Tabela813[[#This Row],[D1]],".",Tabela813[[#This Row],[D2]],".",Tabela813[[#This Row],[D3]],".",Tabela813[[#This Row],[T]],".",Tabela813[[#This Row],[D4]]),"")</f>
        <v>9.1.3.1.1.99.0.0.00</v>
      </c>
      <c r="L3105" s="23" t="s">
        <v>1982</v>
      </c>
      <c r="M3105" s="20" t="str">
        <f t="shared" si="60"/>
        <v>S</v>
      </c>
      <c r="N3105" s="20">
        <f>IF(VALUE(Tabela813[[#This Row],[RED]]) &gt; 0,1,0) + IF(VALUE(J3105)&gt;0,8,IF(VALUE(I3105)&gt;0,7,IF(VALUE(H3105)&gt;0,6,IF(VALUE(G3105)&gt;0,5,IF(VALUE(F3105)&gt;0,4,IF(VALUE(E3105)&gt;0,3,IF(VALUE(D3105)&gt;0,2,1)))))))</f>
        <v>6</v>
      </c>
      <c r="O3105" s="22" t="s">
        <v>51</v>
      </c>
      <c r="P3105" s="1" t="s">
        <v>4304</v>
      </c>
      <c r="Q3105" s="1"/>
      <c r="R3105" s="39"/>
      <c r="S3105" s="154" t="s">
        <v>158</v>
      </c>
      <c r="T3105" s="7" t="str">
        <f>Tabela813[[#This Row],[NR]]&amp;" - "&amp;Tabela813[[#This Row],[Especificação]]</f>
        <v>9.1.3.1.1.99.0.0.00 - (-) Dedução de Outras Receitas Imobiliárias</v>
      </c>
    </row>
    <row r="3106" spans="1:20" ht="30" x14ac:dyDescent="0.25">
      <c r="A3106" s="179"/>
      <c r="B3106" s="51" t="s">
        <v>1549</v>
      </c>
      <c r="C3106" s="22" t="s">
        <v>1537</v>
      </c>
      <c r="D3106" s="22" t="s">
        <v>1538</v>
      </c>
      <c r="E3106" s="22" t="s">
        <v>1537</v>
      </c>
      <c r="F3106" s="22" t="s">
        <v>1537</v>
      </c>
      <c r="G3106" s="22" t="s">
        <v>1553</v>
      </c>
      <c r="H3106" s="22" t="s">
        <v>1540</v>
      </c>
      <c r="I3106" s="22" t="s">
        <v>1537</v>
      </c>
      <c r="J3106" s="22" t="s">
        <v>1543</v>
      </c>
      <c r="K3106" s="20" t="str">
        <f>IF(Tabela813[[#This Row],[C]]&lt;&gt;"",IF(Tabela813[[#This Row],[RED]]&lt;&gt;"",(Tabela813[[#This Row],[RED]] &amp; "."),"") &amp; CONCATENATE(Tabela813[[#This Row],[C]],".",Tabela813[[#This Row],[O]],".",Tabela813[[#This Row],[E]],".",Tabela813[[#This Row],[D1]],".",Tabela813[[#This Row],[D2]],".",Tabela813[[#This Row],[D3]],".",Tabela813[[#This Row],[T]],".",Tabela813[[#This Row],[D4]]),"")</f>
        <v>9.1.3.1.1.99.0.1.00</v>
      </c>
      <c r="L3106" s="23" t="s">
        <v>1983</v>
      </c>
      <c r="M3106" s="20" t="str">
        <f t="shared" si="60"/>
        <v>A</v>
      </c>
      <c r="N3106" s="20">
        <f>IF(VALUE(Tabela813[[#This Row],[RED]]) &gt; 0,1,0) + IF(VALUE(J3106)&gt;0,8,IF(VALUE(I3106)&gt;0,7,IF(VALUE(H3106)&gt;0,6,IF(VALUE(G3106)&gt;0,5,IF(VALUE(F3106)&gt;0,4,IF(VALUE(E3106)&gt;0,3,IF(VALUE(D3106)&gt;0,2,1)))))))</f>
        <v>8</v>
      </c>
      <c r="O3106" s="22" t="s">
        <v>51</v>
      </c>
      <c r="P3106" s="1" t="s">
        <v>2927</v>
      </c>
      <c r="Q3106" s="1"/>
      <c r="R3106" s="39"/>
      <c r="S3106" s="154" t="s">
        <v>158</v>
      </c>
      <c r="T3106" s="7" t="str">
        <f>Tabela813[[#This Row],[NR]]&amp;" - "&amp;Tabela813[[#This Row],[Especificação]]</f>
        <v>9.1.3.1.1.99.0.1.00 - (-) Dedução de Outras Receitas Imobiliárias - Principal</v>
      </c>
    </row>
    <row r="3107" spans="1:20" ht="30" x14ac:dyDescent="0.25">
      <c r="A3107" s="179"/>
      <c r="B3107" s="51" t="s">
        <v>1549</v>
      </c>
      <c r="C3107" s="22" t="s">
        <v>1537</v>
      </c>
      <c r="D3107" s="22" t="s">
        <v>1538</v>
      </c>
      <c r="E3107" s="22" t="s">
        <v>1537</v>
      </c>
      <c r="F3107" s="22" t="s">
        <v>1537</v>
      </c>
      <c r="G3107" s="22" t="s">
        <v>1553</v>
      </c>
      <c r="H3107" s="22" t="s">
        <v>1540</v>
      </c>
      <c r="I3107" s="22" t="s">
        <v>1546</v>
      </c>
      <c r="J3107" s="22" t="s">
        <v>1543</v>
      </c>
      <c r="K3107" s="20" t="str">
        <f>IF(Tabela813[[#This Row],[C]]&lt;&gt;"",IF(Tabela813[[#This Row],[RED]]&lt;&gt;"",(Tabela813[[#This Row],[RED]] &amp; "."),"") &amp; CONCATENATE(Tabela813[[#This Row],[C]],".",Tabela813[[#This Row],[O]],".",Tabela813[[#This Row],[E]],".",Tabela813[[#This Row],[D1]],".",Tabela813[[#This Row],[D2]],".",Tabela813[[#This Row],[D3]],".",Tabela813[[#This Row],[T]],".",Tabela813[[#This Row],[D4]]),"")</f>
        <v>9.1.3.1.1.99.0.2.00</v>
      </c>
      <c r="L3107" s="23" t="s">
        <v>1984</v>
      </c>
      <c r="M3107" s="20" t="str">
        <f t="shared" si="60"/>
        <v>A</v>
      </c>
      <c r="N3107" s="20">
        <f>IF(VALUE(Tabela813[[#This Row],[RED]]) &gt; 0,1,0) + IF(VALUE(J3107)&gt;0,8,IF(VALUE(I3107)&gt;0,7,IF(VALUE(H3107)&gt;0,6,IF(VALUE(G3107)&gt;0,5,IF(VALUE(F3107)&gt;0,4,IF(VALUE(E3107)&gt;0,3,IF(VALUE(D3107)&gt;0,2,1)))))))</f>
        <v>8</v>
      </c>
      <c r="O3107" s="22" t="s">
        <v>51</v>
      </c>
      <c r="P3107" s="1" t="s">
        <v>2927</v>
      </c>
      <c r="Q3107" s="1"/>
      <c r="R3107" s="39"/>
      <c r="S3107" s="154" t="s">
        <v>158</v>
      </c>
      <c r="T3107" s="7" t="str">
        <f>Tabela813[[#This Row],[NR]]&amp;" - "&amp;Tabela813[[#This Row],[Especificação]]</f>
        <v>9.1.3.1.1.99.0.2.00 - (-) Dedução de Outras Receitas Imobiliárias - Multas e Juros de Mora</v>
      </c>
    </row>
    <row r="3108" spans="1:20" ht="30" x14ac:dyDescent="0.25">
      <c r="A3108" s="179"/>
      <c r="B3108" s="51" t="s">
        <v>1549</v>
      </c>
      <c r="C3108" s="22" t="s">
        <v>1537</v>
      </c>
      <c r="D3108" s="22" t="s">
        <v>1538</v>
      </c>
      <c r="E3108" s="22" t="s">
        <v>1537</v>
      </c>
      <c r="F3108" s="22" t="s">
        <v>1537</v>
      </c>
      <c r="G3108" s="22" t="s">
        <v>1553</v>
      </c>
      <c r="H3108" s="22" t="s">
        <v>1540</v>
      </c>
      <c r="I3108" s="22" t="s">
        <v>1538</v>
      </c>
      <c r="J3108" s="22" t="s">
        <v>1543</v>
      </c>
      <c r="K3108" s="20" t="str">
        <f>IF(Tabela813[[#This Row],[C]]&lt;&gt;"",IF(Tabela813[[#This Row],[RED]]&lt;&gt;"",(Tabela813[[#This Row],[RED]] &amp; "."),"") &amp; CONCATENATE(Tabela813[[#This Row],[C]],".",Tabela813[[#This Row],[O]],".",Tabela813[[#This Row],[E]],".",Tabela813[[#This Row],[D1]],".",Tabela813[[#This Row],[D2]],".",Tabela813[[#This Row],[D3]],".",Tabela813[[#This Row],[T]],".",Tabela813[[#This Row],[D4]]),"")</f>
        <v>9.1.3.1.1.99.0.3.00</v>
      </c>
      <c r="L3108" s="23" t="s">
        <v>1985</v>
      </c>
      <c r="M3108" s="20" t="str">
        <f t="shared" si="60"/>
        <v>A</v>
      </c>
      <c r="N3108" s="20">
        <f>IF(VALUE(Tabela813[[#This Row],[RED]]) &gt; 0,1,0) + IF(VALUE(J3108)&gt;0,8,IF(VALUE(I3108)&gt;0,7,IF(VALUE(H3108)&gt;0,6,IF(VALUE(G3108)&gt;0,5,IF(VALUE(F3108)&gt;0,4,IF(VALUE(E3108)&gt;0,3,IF(VALUE(D3108)&gt;0,2,1)))))))</f>
        <v>8</v>
      </c>
      <c r="O3108" s="22" t="s">
        <v>51</v>
      </c>
      <c r="P3108" s="1" t="s">
        <v>2927</v>
      </c>
      <c r="Q3108" s="1"/>
      <c r="R3108" s="39"/>
      <c r="S3108" s="154" t="s">
        <v>158</v>
      </c>
      <c r="T3108" s="7" t="str">
        <f>Tabela813[[#This Row],[NR]]&amp;" - "&amp;Tabela813[[#This Row],[Especificação]]</f>
        <v>9.1.3.1.1.99.0.3.00 - (-) Dedução de Outras Receitas Imobiliárias - Dívida Ativa</v>
      </c>
    </row>
    <row r="3109" spans="1:20" ht="30" x14ac:dyDescent="0.25">
      <c r="A3109" s="179"/>
      <c r="B3109" s="51" t="s">
        <v>1549</v>
      </c>
      <c r="C3109" s="22" t="s">
        <v>1537</v>
      </c>
      <c r="D3109" s="22" t="s">
        <v>1538</v>
      </c>
      <c r="E3109" s="22" t="s">
        <v>1537</v>
      </c>
      <c r="F3109" s="22" t="s">
        <v>1537</v>
      </c>
      <c r="G3109" s="22" t="s">
        <v>1553</v>
      </c>
      <c r="H3109" s="22" t="s">
        <v>1540</v>
      </c>
      <c r="I3109" s="22" t="s">
        <v>1547</v>
      </c>
      <c r="J3109" s="22" t="s">
        <v>1543</v>
      </c>
      <c r="K3109" s="20" t="str">
        <f>IF(Tabela813[[#This Row],[C]]&lt;&gt;"",IF(Tabela813[[#This Row],[RED]]&lt;&gt;"",(Tabela813[[#This Row],[RED]] &amp; "."),"") &amp; CONCATENATE(Tabela813[[#This Row],[C]],".",Tabela813[[#This Row],[O]],".",Tabela813[[#This Row],[E]],".",Tabela813[[#This Row],[D1]],".",Tabela813[[#This Row],[D2]],".",Tabela813[[#This Row],[D3]],".",Tabela813[[#This Row],[T]],".",Tabela813[[#This Row],[D4]]),"")</f>
        <v>9.1.3.1.1.99.0.4.00</v>
      </c>
      <c r="L3109" s="23" t="s">
        <v>1986</v>
      </c>
      <c r="M3109" s="20" t="str">
        <f t="shared" ref="M3109:M3172" si="61">IF(N3109 &lt; N3110,"S","A")</f>
        <v>A</v>
      </c>
      <c r="N3109" s="20">
        <f>IF(VALUE(Tabela813[[#This Row],[RED]]) &gt; 0,1,0) + IF(VALUE(J3109)&gt;0,8,IF(VALUE(I3109)&gt;0,7,IF(VALUE(H3109)&gt;0,6,IF(VALUE(G3109)&gt;0,5,IF(VALUE(F3109)&gt;0,4,IF(VALUE(E3109)&gt;0,3,IF(VALUE(D3109)&gt;0,2,1)))))))</f>
        <v>8</v>
      </c>
      <c r="O3109" s="22" t="s">
        <v>51</v>
      </c>
      <c r="P3109" s="1" t="s">
        <v>2927</v>
      </c>
      <c r="Q3109" s="1"/>
      <c r="R3109" s="39"/>
      <c r="S3109" s="154" t="s">
        <v>158</v>
      </c>
      <c r="T3109" s="7" t="str">
        <f>Tabela813[[#This Row],[NR]]&amp;" - "&amp;Tabela813[[#This Row],[Especificação]]</f>
        <v>9.1.3.1.1.99.0.4.00 - (-) Dedução de Outras Receitas Imobiliárias - Dívida Ativa - Multas e Juros de Mora da Dívida Ativa</v>
      </c>
    </row>
    <row r="3110" spans="1:20" ht="30" x14ac:dyDescent="0.25">
      <c r="A3110" s="179"/>
      <c r="B3110" s="51" t="s">
        <v>1549</v>
      </c>
      <c r="C3110" s="22" t="s">
        <v>1537</v>
      </c>
      <c r="D3110" s="22" t="s">
        <v>1538</v>
      </c>
      <c r="E3110" s="22" t="s">
        <v>1537</v>
      </c>
      <c r="F3110" s="22" t="s">
        <v>1537</v>
      </c>
      <c r="G3110" s="22" t="s">
        <v>1553</v>
      </c>
      <c r="H3110" s="22" t="s">
        <v>1540</v>
      </c>
      <c r="I3110" s="22" t="s">
        <v>1548</v>
      </c>
      <c r="J3110" s="22" t="s">
        <v>1543</v>
      </c>
      <c r="K3110" s="20" t="str">
        <f>IF(Tabela813[[#This Row],[C]]&lt;&gt;"",IF(Tabela813[[#This Row],[RED]]&lt;&gt;"",(Tabela813[[#This Row],[RED]] &amp; "."),"") &amp; CONCATENATE(Tabela813[[#This Row],[C]],".",Tabela813[[#This Row],[O]],".",Tabela813[[#This Row],[E]],".",Tabela813[[#This Row],[D1]],".",Tabela813[[#This Row],[D2]],".",Tabela813[[#This Row],[D3]],".",Tabela813[[#This Row],[T]],".",Tabela813[[#This Row],[D4]]),"")</f>
        <v>9.1.3.1.1.99.0.5.00</v>
      </c>
      <c r="L3110" s="23" t="s">
        <v>1987</v>
      </c>
      <c r="M3110" s="20" t="str">
        <f t="shared" si="61"/>
        <v>A</v>
      </c>
      <c r="N3110" s="20">
        <f>IF(VALUE(Tabela813[[#This Row],[RED]]) &gt; 0,1,0) + IF(VALUE(J3110)&gt;0,8,IF(VALUE(I3110)&gt;0,7,IF(VALUE(H3110)&gt;0,6,IF(VALUE(G3110)&gt;0,5,IF(VALUE(F3110)&gt;0,4,IF(VALUE(E3110)&gt;0,3,IF(VALUE(D3110)&gt;0,2,1)))))))</f>
        <v>8</v>
      </c>
      <c r="O3110" s="22" t="s">
        <v>51</v>
      </c>
      <c r="P3110" s="1" t="s">
        <v>2927</v>
      </c>
      <c r="Q3110" s="1"/>
      <c r="R3110" s="39"/>
      <c r="S3110" s="154" t="s">
        <v>158</v>
      </c>
      <c r="T3110" s="7" t="str">
        <f>Tabela813[[#This Row],[NR]]&amp;" - "&amp;Tabela813[[#This Row],[Especificação]]</f>
        <v>9.1.3.1.1.99.0.5.00 - (-) Dedução de Outras Receitas Imobiliárias - Multas</v>
      </c>
    </row>
    <row r="3111" spans="1:20" ht="30" x14ac:dyDescent="0.25">
      <c r="A3111" s="179"/>
      <c r="B3111" s="51" t="s">
        <v>1549</v>
      </c>
      <c r="C3111" s="22" t="s">
        <v>1537</v>
      </c>
      <c r="D3111" s="22" t="s">
        <v>1538</v>
      </c>
      <c r="E3111" s="22" t="s">
        <v>1537</v>
      </c>
      <c r="F3111" s="22" t="s">
        <v>1537</v>
      </c>
      <c r="G3111" s="22" t="s">
        <v>1553</v>
      </c>
      <c r="H3111" s="22" t="s">
        <v>1540</v>
      </c>
      <c r="I3111" s="22" t="s">
        <v>1542</v>
      </c>
      <c r="J3111" s="22" t="s">
        <v>1543</v>
      </c>
      <c r="K3111" s="20" t="str">
        <f>IF(Tabela813[[#This Row],[C]]&lt;&gt;"",IF(Tabela813[[#This Row],[RED]]&lt;&gt;"",(Tabela813[[#This Row],[RED]] &amp; "."),"") &amp; CONCATENATE(Tabela813[[#This Row],[C]],".",Tabela813[[#This Row],[O]],".",Tabela813[[#This Row],[E]],".",Tabela813[[#This Row],[D1]],".",Tabela813[[#This Row],[D2]],".",Tabela813[[#This Row],[D3]],".",Tabela813[[#This Row],[T]],".",Tabela813[[#This Row],[D4]]),"")</f>
        <v>9.1.3.1.1.99.0.6.00</v>
      </c>
      <c r="L3111" s="23" t="s">
        <v>1988</v>
      </c>
      <c r="M3111" s="20" t="str">
        <f t="shared" si="61"/>
        <v>A</v>
      </c>
      <c r="N3111" s="20">
        <f>IF(VALUE(Tabela813[[#This Row],[RED]]) &gt; 0,1,0) + IF(VALUE(J3111)&gt;0,8,IF(VALUE(I3111)&gt;0,7,IF(VALUE(H3111)&gt;0,6,IF(VALUE(G3111)&gt;0,5,IF(VALUE(F3111)&gt;0,4,IF(VALUE(E3111)&gt;0,3,IF(VALUE(D3111)&gt;0,2,1)))))))</f>
        <v>8</v>
      </c>
      <c r="O3111" s="22" t="s">
        <v>51</v>
      </c>
      <c r="P3111" s="1" t="s">
        <v>2927</v>
      </c>
      <c r="Q3111" s="1"/>
      <c r="R3111" s="39"/>
      <c r="S3111" s="154" t="s">
        <v>158</v>
      </c>
      <c r="T3111" s="7" t="str">
        <f>Tabela813[[#This Row],[NR]]&amp;" - "&amp;Tabela813[[#This Row],[Especificação]]</f>
        <v>9.1.3.1.1.99.0.6.00 - (-) Dedução de Outras Receitas Imobiliárias - Juros de Mora</v>
      </c>
    </row>
    <row r="3112" spans="1:20" ht="30" x14ac:dyDescent="0.25">
      <c r="A3112" s="179"/>
      <c r="B3112" s="51" t="s">
        <v>1549</v>
      </c>
      <c r="C3112" s="22" t="s">
        <v>1537</v>
      </c>
      <c r="D3112" s="22" t="s">
        <v>1538</v>
      </c>
      <c r="E3112" s="22" t="s">
        <v>1537</v>
      </c>
      <c r="F3112" s="22" t="s">
        <v>1537</v>
      </c>
      <c r="G3112" s="22" t="s">
        <v>1553</v>
      </c>
      <c r="H3112" s="22" t="s">
        <v>1540</v>
      </c>
      <c r="I3112" s="22" t="s">
        <v>1544</v>
      </c>
      <c r="J3112" s="22" t="s">
        <v>1543</v>
      </c>
      <c r="K3112" s="20" t="str">
        <f>IF(Tabela813[[#This Row],[C]]&lt;&gt;"",IF(Tabela813[[#This Row],[RED]]&lt;&gt;"",(Tabela813[[#This Row],[RED]] &amp; "."),"") &amp; CONCATENATE(Tabela813[[#This Row],[C]],".",Tabela813[[#This Row],[O]],".",Tabela813[[#This Row],[E]],".",Tabela813[[#This Row],[D1]],".",Tabela813[[#This Row],[D2]],".",Tabela813[[#This Row],[D3]],".",Tabela813[[#This Row],[T]],".",Tabela813[[#This Row],[D4]]),"")</f>
        <v>9.1.3.1.1.99.0.7.00</v>
      </c>
      <c r="L3112" s="23" t="s">
        <v>1989</v>
      </c>
      <c r="M3112" s="20" t="str">
        <f t="shared" si="61"/>
        <v>A</v>
      </c>
      <c r="N3112" s="20">
        <f>IF(VALUE(Tabela813[[#This Row],[RED]]) &gt; 0,1,0) + IF(VALUE(J3112)&gt;0,8,IF(VALUE(I3112)&gt;0,7,IF(VALUE(H3112)&gt;0,6,IF(VALUE(G3112)&gt;0,5,IF(VALUE(F3112)&gt;0,4,IF(VALUE(E3112)&gt;0,3,IF(VALUE(D3112)&gt;0,2,1)))))))</f>
        <v>8</v>
      </c>
      <c r="O3112" s="22" t="s">
        <v>51</v>
      </c>
      <c r="P3112" s="1" t="s">
        <v>2927</v>
      </c>
      <c r="Q3112" s="1"/>
      <c r="R3112" s="39"/>
      <c r="S3112" s="154" t="s">
        <v>158</v>
      </c>
      <c r="T3112" s="7" t="str">
        <f>Tabela813[[#This Row],[NR]]&amp;" - "&amp;Tabela813[[#This Row],[Especificação]]</f>
        <v>9.1.3.1.1.99.0.7.00 - (-) Dedução de Outras Receitas Imobiliárias - Dívida Ativa - Multas da Dívida Ativa</v>
      </c>
    </row>
    <row r="3113" spans="1:20" ht="30" x14ac:dyDescent="0.25">
      <c r="A3113" s="179"/>
      <c r="B3113" s="51" t="s">
        <v>1549</v>
      </c>
      <c r="C3113" s="22" t="s">
        <v>1537</v>
      </c>
      <c r="D3113" s="22" t="s">
        <v>1538</v>
      </c>
      <c r="E3113" s="22" t="s">
        <v>1537</v>
      </c>
      <c r="F3113" s="22" t="s">
        <v>1537</v>
      </c>
      <c r="G3113" s="22" t="s">
        <v>1553</v>
      </c>
      <c r="H3113" s="22" t="s">
        <v>1540</v>
      </c>
      <c r="I3113" s="22" t="s">
        <v>1545</v>
      </c>
      <c r="J3113" s="22" t="s">
        <v>1543</v>
      </c>
      <c r="K3113" s="20" t="str">
        <f>IF(Tabela813[[#This Row],[C]]&lt;&gt;"",IF(Tabela813[[#This Row],[RED]]&lt;&gt;"",(Tabela813[[#This Row],[RED]] &amp; "."),"") &amp; CONCATENATE(Tabela813[[#This Row],[C]],".",Tabela813[[#This Row],[O]],".",Tabela813[[#This Row],[E]],".",Tabela813[[#This Row],[D1]],".",Tabela813[[#This Row],[D2]],".",Tabela813[[#This Row],[D3]],".",Tabela813[[#This Row],[T]],".",Tabela813[[#This Row],[D4]]),"")</f>
        <v>9.1.3.1.1.99.0.8.00</v>
      </c>
      <c r="L3113" s="23" t="s">
        <v>1990</v>
      </c>
      <c r="M3113" s="20" t="str">
        <f t="shared" si="61"/>
        <v>A</v>
      </c>
      <c r="N3113" s="20">
        <f>IF(VALUE(Tabela813[[#This Row],[RED]]) &gt; 0,1,0) + IF(VALUE(J3113)&gt;0,8,IF(VALUE(I3113)&gt;0,7,IF(VALUE(H3113)&gt;0,6,IF(VALUE(G3113)&gt;0,5,IF(VALUE(F3113)&gt;0,4,IF(VALUE(E3113)&gt;0,3,IF(VALUE(D3113)&gt;0,2,1)))))))</f>
        <v>8</v>
      </c>
      <c r="O3113" s="22" t="s">
        <v>51</v>
      </c>
      <c r="P3113" s="1" t="s">
        <v>2927</v>
      </c>
      <c r="Q3113" s="1"/>
      <c r="R3113" s="39"/>
      <c r="S3113" s="154" t="s">
        <v>158</v>
      </c>
      <c r="T3113" s="7" t="str">
        <f>Tabela813[[#This Row],[NR]]&amp;" - "&amp;Tabela813[[#This Row],[Especificação]]</f>
        <v>9.1.3.1.1.99.0.8.00 - (-) Dedução de Outras Receitas Imobiliárias - Juros de Mora da Dívida Ativa</v>
      </c>
    </row>
    <row r="3114" spans="1:20" x14ac:dyDescent="0.25">
      <c r="A3114" s="179"/>
      <c r="B3114" s="51" t="s">
        <v>1549</v>
      </c>
      <c r="C3114" s="22" t="s">
        <v>1537</v>
      </c>
      <c r="D3114" s="22" t="s">
        <v>1538</v>
      </c>
      <c r="E3114" s="22" t="s">
        <v>1546</v>
      </c>
      <c r="F3114" s="22" t="s">
        <v>1540</v>
      </c>
      <c r="G3114" s="22" t="s">
        <v>1543</v>
      </c>
      <c r="H3114" s="22" t="s">
        <v>1540</v>
      </c>
      <c r="I3114" s="22" t="s">
        <v>1540</v>
      </c>
      <c r="J3114" s="22" t="s">
        <v>1543</v>
      </c>
      <c r="K3114" s="20" t="str">
        <f>IF(Tabela813[[#This Row],[C]]&lt;&gt;"",IF(Tabela813[[#This Row],[RED]]&lt;&gt;"",(Tabela813[[#This Row],[RED]] &amp; "."),"") &amp; CONCATENATE(Tabela813[[#This Row],[C]],".",Tabela813[[#This Row],[O]],".",Tabela813[[#This Row],[E]],".",Tabela813[[#This Row],[D1]],".",Tabela813[[#This Row],[D2]],".",Tabela813[[#This Row],[D3]],".",Tabela813[[#This Row],[T]],".",Tabela813[[#This Row],[D4]]),"")</f>
        <v>9.1.3.2.0.00.0.0.00</v>
      </c>
      <c r="L3114" s="23" t="s">
        <v>4247</v>
      </c>
      <c r="M3114" s="20" t="str">
        <f t="shared" si="61"/>
        <v>S</v>
      </c>
      <c r="N3114" s="20">
        <f>IF(VALUE(Tabela813[[#This Row],[RED]]) &gt; 0,1,0) + IF(VALUE(J3114)&gt;0,8,IF(VALUE(I3114)&gt;0,7,IF(VALUE(H3114)&gt;0,6,IF(VALUE(G3114)&gt;0,5,IF(VALUE(F3114)&gt;0,4,IF(VALUE(E3114)&gt;0,3,IF(VALUE(D3114)&gt;0,2,1)))))))</f>
        <v>4</v>
      </c>
      <c r="O3114" s="22" t="s">
        <v>45</v>
      </c>
      <c r="P3114" s="1" t="s">
        <v>4305</v>
      </c>
      <c r="Q3114" s="1"/>
      <c r="R3114" s="39"/>
      <c r="S3114" s="154" t="s">
        <v>158</v>
      </c>
      <c r="T3114" s="7" t="str">
        <f>Tabela813[[#This Row],[NR]]&amp;" - "&amp;Tabela813[[#This Row],[Especificação]]</f>
        <v>9.1.3.2.0.00.0.0.00 - (-) Dedução de Valores Mobiliários</v>
      </c>
    </row>
    <row r="3115" spans="1:20" x14ac:dyDescent="0.25">
      <c r="A3115" s="179"/>
      <c r="B3115" s="51" t="s">
        <v>1549</v>
      </c>
      <c r="C3115" s="22" t="s">
        <v>1537</v>
      </c>
      <c r="D3115" s="22" t="s">
        <v>1538</v>
      </c>
      <c r="E3115" s="22" t="s">
        <v>1546</v>
      </c>
      <c r="F3115" s="22" t="s">
        <v>1537</v>
      </c>
      <c r="G3115" s="22" t="s">
        <v>1543</v>
      </c>
      <c r="H3115" s="22" t="s">
        <v>1540</v>
      </c>
      <c r="I3115" s="22" t="s">
        <v>1540</v>
      </c>
      <c r="J3115" s="22" t="s">
        <v>1543</v>
      </c>
      <c r="K3115" s="20" t="str">
        <f>IF(Tabela813[[#This Row],[C]]&lt;&gt;"",IF(Tabela813[[#This Row],[RED]]&lt;&gt;"",(Tabela813[[#This Row],[RED]] &amp; "."),"") &amp; CONCATENATE(Tabela813[[#This Row],[C]],".",Tabela813[[#This Row],[O]],".",Tabela813[[#This Row],[E]],".",Tabela813[[#This Row],[D1]],".",Tabela813[[#This Row],[D2]],".",Tabela813[[#This Row],[D3]],".",Tabela813[[#This Row],[T]],".",Tabela813[[#This Row],[D4]]),"")</f>
        <v>9.1.3.2.1.00.0.0.00</v>
      </c>
      <c r="L3115" s="23" t="s">
        <v>4248</v>
      </c>
      <c r="M3115" s="20" t="str">
        <f t="shared" si="61"/>
        <v>S</v>
      </c>
      <c r="N3115" s="20">
        <f>IF(VALUE(Tabela813[[#This Row],[RED]]) &gt; 0,1,0) + IF(VALUE(J3115)&gt;0,8,IF(VALUE(I3115)&gt;0,7,IF(VALUE(H3115)&gt;0,6,IF(VALUE(G3115)&gt;0,5,IF(VALUE(F3115)&gt;0,4,IF(VALUE(E3115)&gt;0,3,IF(VALUE(D3115)&gt;0,2,1)))))))</f>
        <v>5</v>
      </c>
      <c r="O3115" s="22" t="s">
        <v>45</v>
      </c>
      <c r="P3115" s="1" t="s">
        <v>4306</v>
      </c>
      <c r="Q3115" s="1"/>
      <c r="R3115" s="39"/>
      <c r="S3115" s="154" t="s">
        <v>158</v>
      </c>
      <c r="T3115" s="7" t="str">
        <f>Tabela813[[#This Row],[NR]]&amp;" - "&amp;Tabela813[[#This Row],[Especificação]]</f>
        <v>9.1.3.2.1.00.0.0.00 - (-) Dedução de Juros e Correções Monetárias</v>
      </c>
    </row>
    <row r="3116" spans="1:20" ht="30" x14ac:dyDescent="0.25">
      <c r="A3116" s="179"/>
      <c r="B3116" s="51" t="s">
        <v>1549</v>
      </c>
      <c r="C3116" s="22" t="s">
        <v>1537</v>
      </c>
      <c r="D3116" s="22" t="s">
        <v>1538</v>
      </c>
      <c r="E3116" s="22" t="s">
        <v>1546</v>
      </c>
      <c r="F3116" s="22" t="s">
        <v>1537</v>
      </c>
      <c r="G3116" s="22" t="s">
        <v>1539</v>
      </c>
      <c r="H3116" s="22" t="s">
        <v>1540</v>
      </c>
      <c r="I3116" s="22" t="s">
        <v>1540</v>
      </c>
      <c r="J3116" s="22" t="s">
        <v>1543</v>
      </c>
      <c r="K3116" s="20" t="str">
        <f>IF(Tabela813[[#This Row],[C]]&lt;&gt;"",IF(Tabela813[[#This Row],[RED]]&lt;&gt;"",(Tabela813[[#This Row],[RED]] &amp; "."),"") &amp; CONCATENATE(Tabela813[[#This Row],[C]],".",Tabela813[[#This Row],[O]],".",Tabela813[[#This Row],[E]],".",Tabela813[[#This Row],[D1]],".",Tabela813[[#This Row],[D2]],".",Tabela813[[#This Row],[D3]],".",Tabela813[[#This Row],[T]],".",Tabela813[[#This Row],[D4]]),"")</f>
        <v>9.1.3.2.1.01.0.0.00</v>
      </c>
      <c r="L3116" s="23" t="s">
        <v>1991</v>
      </c>
      <c r="M3116" s="20" t="str">
        <f t="shared" si="61"/>
        <v>S</v>
      </c>
      <c r="N3116" s="20">
        <f>IF(VALUE(Tabela813[[#This Row],[RED]]) &gt; 0,1,0) + IF(VALUE(J3116)&gt;0,8,IF(VALUE(I3116)&gt;0,7,IF(VALUE(H3116)&gt;0,6,IF(VALUE(G3116)&gt;0,5,IF(VALUE(F3116)&gt;0,4,IF(VALUE(E3116)&gt;0,3,IF(VALUE(D3116)&gt;0,2,1)))))))</f>
        <v>6</v>
      </c>
      <c r="O3116" s="22" t="s">
        <v>51</v>
      </c>
      <c r="P3116" s="1" t="s">
        <v>4307</v>
      </c>
      <c r="Q3116" s="1"/>
      <c r="R3116" s="39"/>
      <c r="S3116" s="154" t="s">
        <v>158</v>
      </c>
      <c r="T3116" s="7" t="str">
        <f>Tabela813[[#This Row],[NR]]&amp;" - "&amp;Tabela813[[#This Row],[Especificação]]</f>
        <v>9.1.3.2.1.01.0.0.00 - (-) Dedução de Remuneração de Depósitos Bancários</v>
      </c>
    </row>
    <row r="3117" spans="1:20" x14ac:dyDescent="0.25">
      <c r="A3117" s="179"/>
      <c r="B3117" s="51" t="s">
        <v>1549</v>
      </c>
      <c r="C3117" s="22" t="s">
        <v>1537</v>
      </c>
      <c r="D3117" s="22" t="s">
        <v>1538</v>
      </c>
      <c r="E3117" s="22" t="s">
        <v>1546</v>
      </c>
      <c r="F3117" s="22" t="s">
        <v>1537</v>
      </c>
      <c r="G3117" s="22" t="s">
        <v>1539</v>
      </c>
      <c r="H3117" s="22" t="s">
        <v>1540</v>
      </c>
      <c r="I3117" s="22" t="s">
        <v>1537</v>
      </c>
      <c r="J3117" s="22" t="s">
        <v>1543</v>
      </c>
      <c r="K3117" s="20" t="str">
        <f>IF(Tabela813[[#This Row],[C]]&lt;&gt;"",IF(Tabela813[[#This Row],[RED]]&lt;&gt;"",(Tabela813[[#This Row],[RED]] &amp; "."),"") &amp; CONCATENATE(Tabela813[[#This Row],[C]],".",Tabela813[[#This Row],[O]],".",Tabela813[[#This Row],[E]],".",Tabela813[[#This Row],[D1]],".",Tabela813[[#This Row],[D2]],".",Tabela813[[#This Row],[D3]],".",Tabela813[[#This Row],[T]],".",Tabela813[[#This Row],[D4]]),"")</f>
        <v>9.1.3.2.1.01.0.1.00</v>
      </c>
      <c r="L3117" s="23" t="s">
        <v>1992</v>
      </c>
      <c r="M3117" s="20" t="str">
        <f t="shared" si="61"/>
        <v>A</v>
      </c>
      <c r="N3117" s="20">
        <f>IF(VALUE(Tabela813[[#This Row],[RED]]) &gt; 0,1,0) + IF(VALUE(J3117)&gt;0,8,IF(VALUE(I3117)&gt;0,7,IF(VALUE(H3117)&gt;0,6,IF(VALUE(G3117)&gt;0,5,IF(VALUE(F3117)&gt;0,4,IF(VALUE(E3117)&gt;0,3,IF(VALUE(D3117)&gt;0,2,1)))))))</f>
        <v>8</v>
      </c>
      <c r="O3117" s="22" t="s">
        <v>51</v>
      </c>
      <c r="P3117" s="1" t="s">
        <v>2928</v>
      </c>
      <c r="Q3117" s="1"/>
      <c r="R3117" s="39"/>
      <c r="S3117" s="154" t="s">
        <v>158</v>
      </c>
      <c r="T3117" s="7" t="str">
        <f>Tabela813[[#This Row],[NR]]&amp;" - "&amp;Tabela813[[#This Row],[Especificação]]</f>
        <v>9.1.3.2.1.01.0.1.00 - (-) Dedução de Remuneração de Depósitos Bancários - Principal</v>
      </c>
    </row>
    <row r="3118" spans="1:20" x14ac:dyDescent="0.25">
      <c r="A3118" s="179"/>
      <c r="B3118" s="51" t="s">
        <v>1549</v>
      </c>
      <c r="C3118" s="22" t="s">
        <v>1537</v>
      </c>
      <c r="D3118" s="22" t="s">
        <v>1538</v>
      </c>
      <c r="E3118" s="22" t="s">
        <v>1546</v>
      </c>
      <c r="F3118" s="22" t="s">
        <v>1537</v>
      </c>
      <c r="G3118" s="22" t="s">
        <v>1541</v>
      </c>
      <c r="H3118" s="22" t="s">
        <v>1540</v>
      </c>
      <c r="I3118" s="22" t="s">
        <v>1540</v>
      </c>
      <c r="J3118" s="22" t="s">
        <v>1543</v>
      </c>
      <c r="K3118" s="20" t="str">
        <f>IF(Tabela813[[#This Row],[C]]&lt;&gt;"",IF(Tabela813[[#This Row],[RED]]&lt;&gt;"",(Tabela813[[#This Row],[RED]] &amp; "."),"") &amp; CONCATENATE(Tabela813[[#This Row],[C]],".",Tabela813[[#This Row],[O]],".",Tabela813[[#This Row],[E]],".",Tabela813[[#This Row],[D1]],".",Tabela813[[#This Row],[D2]],".",Tabela813[[#This Row],[D3]],".",Tabela813[[#This Row],[T]],".",Tabela813[[#This Row],[D4]]),"")</f>
        <v>9.1.3.2.1.02.0.0.00</v>
      </c>
      <c r="L3118" s="23" t="s">
        <v>1993</v>
      </c>
      <c r="M3118" s="20" t="str">
        <f t="shared" si="61"/>
        <v>S</v>
      </c>
      <c r="N3118" s="20">
        <f>IF(VALUE(Tabela813[[#This Row],[RED]]) &gt; 0,1,0) + IF(VALUE(J3118)&gt;0,8,IF(VALUE(I3118)&gt;0,7,IF(VALUE(H3118)&gt;0,6,IF(VALUE(G3118)&gt;0,5,IF(VALUE(F3118)&gt;0,4,IF(VALUE(E3118)&gt;0,3,IF(VALUE(D3118)&gt;0,2,1)))))))</f>
        <v>6</v>
      </c>
      <c r="O3118" s="22" t="s">
        <v>51</v>
      </c>
      <c r="P3118" s="1" t="s">
        <v>4308</v>
      </c>
      <c r="Q3118" s="1"/>
      <c r="R3118" s="39"/>
      <c r="S3118" s="154" t="s">
        <v>158</v>
      </c>
      <c r="T3118" s="7" t="str">
        <f>Tabela813[[#This Row],[NR]]&amp;" - "&amp;Tabela813[[#This Row],[Especificação]]</f>
        <v>9.1.3.2.1.02.0.0.00 - (-) Dedução de Remuneração de Depósitos Especiais</v>
      </c>
    </row>
    <row r="3119" spans="1:20" x14ac:dyDescent="0.25">
      <c r="A3119" s="179"/>
      <c r="B3119" s="51" t="s">
        <v>1549</v>
      </c>
      <c r="C3119" s="22" t="s">
        <v>1537</v>
      </c>
      <c r="D3119" s="22" t="s">
        <v>1538</v>
      </c>
      <c r="E3119" s="22" t="s">
        <v>1546</v>
      </c>
      <c r="F3119" s="22" t="s">
        <v>1537</v>
      </c>
      <c r="G3119" s="22" t="s">
        <v>1541</v>
      </c>
      <c r="H3119" s="22" t="s">
        <v>1540</v>
      </c>
      <c r="I3119" s="22" t="s">
        <v>1537</v>
      </c>
      <c r="J3119" s="22" t="s">
        <v>1543</v>
      </c>
      <c r="K3119" s="20" t="str">
        <f>IF(Tabela813[[#This Row],[C]]&lt;&gt;"",IF(Tabela813[[#This Row],[RED]]&lt;&gt;"",(Tabela813[[#This Row],[RED]] &amp; "."),"") &amp; CONCATENATE(Tabela813[[#This Row],[C]],".",Tabela813[[#This Row],[O]],".",Tabela813[[#This Row],[E]],".",Tabela813[[#This Row],[D1]],".",Tabela813[[#This Row],[D2]],".",Tabela813[[#This Row],[D3]],".",Tabela813[[#This Row],[T]],".",Tabela813[[#This Row],[D4]]),"")</f>
        <v>9.1.3.2.1.02.0.1.00</v>
      </c>
      <c r="L3119" s="23" t="s">
        <v>1994</v>
      </c>
      <c r="M3119" s="20" t="str">
        <f t="shared" si="61"/>
        <v>A</v>
      </c>
      <c r="N3119" s="20">
        <f>IF(VALUE(Tabela813[[#This Row],[RED]]) &gt; 0,1,0) + IF(VALUE(J3119)&gt;0,8,IF(VALUE(I3119)&gt;0,7,IF(VALUE(H3119)&gt;0,6,IF(VALUE(G3119)&gt;0,5,IF(VALUE(F3119)&gt;0,4,IF(VALUE(E3119)&gt;0,3,IF(VALUE(D3119)&gt;0,2,1)))))))</f>
        <v>8</v>
      </c>
      <c r="O3119" s="22" t="s">
        <v>51</v>
      </c>
      <c r="P3119" s="1" t="s">
        <v>2929</v>
      </c>
      <c r="Q3119" s="1"/>
      <c r="R3119" s="39"/>
      <c r="S3119" s="154" t="s">
        <v>158</v>
      </c>
      <c r="T3119" s="7" t="str">
        <f>Tabela813[[#This Row],[NR]]&amp;" - "&amp;Tabela813[[#This Row],[Especificação]]</f>
        <v>9.1.3.2.1.02.0.1.00 - (-) Dedução de Remuneração de Depósitos Especiais - Principal</v>
      </c>
    </row>
    <row r="3120" spans="1:20" ht="30" x14ac:dyDescent="0.25">
      <c r="A3120" s="179"/>
      <c r="B3120" s="51" t="s">
        <v>1549</v>
      </c>
      <c r="C3120" s="22" t="s">
        <v>1537</v>
      </c>
      <c r="D3120" s="22" t="s">
        <v>1538</v>
      </c>
      <c r="E3120" s="22" t="s">
        <v>1546</v>
      </c>
      <c r="F3120" s="22" t="s">
        <v>1537</v>
      </c>
      <c r="G3120" s="22" t="s">
        <v>1550</v>
      </c>
      <c r="H3120" s="22" t="s">
        <v>1540</v>
      </c>
      <c r="I3120" s="22" t="s">
        <v>1540</v>
      </c>
      <c r="J3120" s="22" t="s">
        <v>1543</v>
      </c>
      <c r="K3120" s="20" t="str">
        <f>IF(Tabela813[[#This Row],[C]]&lt;&gt;"",IF(Tabela813[[#This Row],[RED]]&lt;&gt;"",(Tabela813[[#This Row],[RED]] &amp; "."),"") &amp; CONCATENATE(Tabela813[[#This Row],[C]],".",Tabela813[[#This Row],[O]],".",Tabela813[[#This Row],[E]],".",Tabela813[[#This Row],[D1]],".",Tabela813[[#This Row],[D2]],".",Tabela813[[#This Row],[D3]],".",Tabela813[[#This Row],[T]],".",Tabela813[[#This Row],[D4]]),"")</f>
        <v>9.1.3.2.1.03.0.0.00</v>
      </c>
      <c r="L3120" s="23" t="s">
        <v>1995</v>
      </c>
      <c r="M3120" s="20" t="str">
        <f t="shared" si="61"/>
        <v>S</v>
      </c>
      <c r="N3120" s="20">
        <f>IF(VALUE(Tabela813[[#This Row],[RED]]) &gt; 0,1,0) + IF(VALUE(J3120)&gt;0,8,IF(VALUE(I3120)&gt;0,7,IF(VALUE(H3120)&gt;0,6,IF(VALUE(G3120)&gt;0,5,IF(VALUE(F3120)&gt;0,4,IF(VALUE(E3120)&gt;0,3,IF(VALUE(D3120)&gt;0,2,1)))))))</f>
        <v>6</v>
      </c>
      <c r="O3120" s="22" t="s">
        <v>51</v>
      </c>
      <c r="P3120" s="1" t="s">
        <v>4309</v>
      </c>
      <c r="Q3120" s="1"/>
      <c r="R3120" s="39"/>
      <c r="S3120" s="154" t="s">
        <v>158</v>
      </c>
      <c r="T3120" s="7" t="str">
        <f>Tabela813[[#This Row],[NR]]&amp;" - "&amp;Tabela813[[#This Row],[Especificação]]</f>
        <v>9.1.3.2.1.03.0.0.00 - (-) Dedução de Remuneração de Saldos de Recursos Não-Desembolsados</v>
      </c>
    </row>
    <row r="3121" spans="1:20" ht="30" x14ac:dyDescent="0.25">
      <c r="A3121" s="179"/>
      <c r="B3121" s="51" t="s">
        <v>1549</v>
      </c>
      <c r="C3121" s="22" t="s">
        <v>1537</v>
      </c>
      <c r="D3121" s="22" t="s">
        <v>1538</v>
      </c>
      <c r="E3121" s="22" t="s">
        <v>1546</v>
      </c>
      <c r="F3121" s="22" t="s">
        <v>1537</v>
      </c>
      <c r="G3121" s="22" t="s">
        <v>1550</v>
      </c>
      <c r="H3121" s="22" t="s">
        <v>1540</v>
      </c>
      <c r="I3121" s="22" t="s">
        <v>1537</v>
      </c>
      <c r="J3121" s="22" t="s">
        <v>1543</v>
      </c>
      <c r="K3121" s="20" t="str">
        <f>IF(Tabela813[[#This Row],[C]]&lt;&gt;"",IF(Tabela813[[#This Row],[RED]]&lt;&gt;"",(Tabela813[[#This Row],[RED]] &amp; "."),"") &amp; CONCATENATE(Tabela813[[#This Row],[C]],".",Tabela813[[#This Row],[O]],".",Tabela813[[#This Row],[E]],".",Tabela813[[#This Row],[D1]],".",Tabela813[[#This Row],[D2]],".",Tabela813[[#This Row],[D3]],".",Tabela813[[#This Row],[T]],".",Tabela813[[#This Row],[D4]]),"")</f>
        <v>9.1.3.2.1.03.0.1.00</v>
      </c>
      <c r="L3121" s="23" t="s">
        <v>1996</v>
      </c>
      <c r="M3121" s="20" t="str">
        <f t="shared" si="61"/>
        <v>A</v>
      </c>
      <c r="N3121" s="20">
        <f>IF(VALUE(Tabela813[[#This Row],[RED]]) &gt; 0,1,0) + IF(VALUE(J3121)&gt;0,8,IF(VALUE(I3121)&gt;0,7,IF(VALUE(H3121)&gt;0,6,IF(VALUE(G3121)&gt;0,5,IF(VALUE(F3121)&gt;0,4,IF(VALUE(E3121)&gt;0,3,IF(VALUE(D3121)&gt;0,2,1)))))))</f>
        <v>8</v>
      </c>
      <c r="O3121" s="22" t="s">
        <v>51</v>
      </c>
      <c r="P3121" s="1" t="s">
        <v>2930</v>
      </c>
      <c r="Q3121" s="1"/>
      <c r="R3121" s="39"/>
      <c r="S3121" s="154" t="s">
        <v>158</v>
      </c>
      <c r="T3121" s="7" t="str">
        <f>Tabela813[[#This Row],[NR]]&amp;" - "&amp;Tabela813[[#This Row],[Especificação]]</f>
        <v>9.1.3.2.1.03.0.1.00 - (-) Dedução de Remuneração de Saldos de Recursos Não-Desembolsados - Principal</v>
      </c>
    </row>
    <row r="3122" spans="1:20" ht="30" x14ac:dyDescent="0.25">
      <c r="A3122" s="179"/>
      <c r="B3122" s="51" t="s">
        <v>1549</v>
      </c>
      <c r="C3122" s="22" t="s">
        <v>1537</v>
      </c>
      <c r="D3122" s="22" t="s">
        <v>1538</v>
      </c>
      <c r="E3122" s="22" t="s">
        <v>1546</v>
      </c>
      <c r="F3122" s="22" t="s">
        <v>1537</v>
      </c>
      <c r="G3122" s="22" t="s">
        <v>1551</v>
      </c>
      <c r="H3122" s="22" t="s">
        <v>1540</v>
      </c>
      <c r="I3122" s="22" t="s">
        <v>1540</v>
      </c>
      <c r="J3122" s="22" t="s">
        <v>1543</v>
      </c>
      <c r="K3122" s="20" t="str">
        <f>IF(Tabela813[[#This Row],[C]]&lt;&gt;"",IF(Tabela813[[#This Row],[RED]]&lt;&gt;"",(Tabela813[[#This Row],[RED]] &amp; "."),"") &amp; CONCATENATE(Tabela813[[#This Row],[C]],".",Tabela813[[#This Row],[O]],".",Tabela813[[#This Row],[E]],".",Tabela813[[#This Row],[D1]],".",Tabela813[[#This Row],[D2]],".",Tabela813[[#This Row],[D3]],".",Tabela813[[#This Row],[T]],".",Tabela813[[#This Row],[D4]]),"")</f>
        <v>9.1.3.2.1.04.0.0.00</v>
      </c>
      <c r="L3122" s="23" t="s">
        <v>4249</v>
      </c>
      <c r="M3122" s="20" t="str">
        <f t="shared" si="61"/>
        <v>S</v>
      </c>
      <c r="N3122" s="20">
        <f>IF(VALUE(Tabela813[[#This Row],[RED]]) &gt; 0,1,0) + IF(VALUE(J3122)&gt;0,8,IF(VALUE(I3122)&gt;0,7,IF(VALUE(H3122)&gt;0,6,IF(VALUE(G3122)&gt;0,5,IF(VALUE(F3122)&gt;0,4,IF(VALUE(E3122)&gt;0,3,IF(VALUE(D3122)&gt;0,2,1)))))))</f>
        <v>6</v>
      </c>
      <c r="O3122" s="22" t="s">
        <v>51</v>
      </c>
      <c r="P3122" s="1" t="s">
        <v>4310</v>
      </c>
      <c r="Q3122" s="1"/>
      <c r="R3122" s="39"/>
      <c r="S3122" s="154" t="s">
        <v>158</v>
      </c>
      <c r="T3122" s="7" t="str">
        <f>Tabela813[[#This Row],[NR]]&amp;" - "&amp;Tabela813[[#This Row],[Especificação]]</f>
        <v>9.1.3.2.1.04.0.0.00 - (-) Dedução de Remuneração dos Recursos do Regime Próprio de Previdência Social - RPPS</v>
      </c>
    </row>
    <row r="3123" spans="1:20" ht="30" x14ac:dyDescent="0.25">
      <c r="A3123" s="179"/>
      <c r="B3123" s="51" t="s">
        <v>1549</v>
      </c>
      <c r="C3123" s="22" t="s">
        <v>1537</v>
      </c>
      <c r="D3123" s="22" t="s">
        <v>1538</v>
      </c>
      <c r="E3123" s="22" t="s">
        <v>1546</v>
      </c>
      <c r="F3123" s="22" t="s">
        <v>1537</v>
      </c>
      <c r="G3123" s="22" t="s">
        <v>1551</v>
      </c>
      <c r="H3123" s="22" t="s">
        <v>1540</v>
      </c>
      <c r="I3123" s="22" t="s">
        <v>1537</v>
      </c>
      <c r="J3123" s="22" t="s">
        <v>1543</v>
      </c>
      <c r="K3123" s="20" t="str">
        <f>IF(Tabela813[[#This Row],[C]]&lt;&gt;"",IF(Tabela813[[#This Row],[RED]]&lt;&gt;"",(Tabela813[[#This Row],[RED]] &amp; "."),"") &amp; CONCATENATE(Tabela813[[#This Row],[C]],".",Tabela813[[#This Row],[O]],".",Tabela813[[#This Row],[E]],".",Tabela813[[#This Row],[D1]],".",Tabela813[[#This Row],[D2]],".",Tabela813[[#This Row],[D3]],".",Tabela813[[#This Row],[T]],".",Tabela813[[#This Row],[D4]]),"")</f>
        <v>9.1.3.2.1.04.0.1.00</v>
      </c>
      <c r="L3123" s="23" t="s">
        <v>1997</v>
      </c>
      <c r="M3123" s="20" t="str">
        <f t="shared" si="61"/>
        <v>A</v>
      </c>
      <c r="N3123" s="20">
        <f>IF(VALUE(Tabela813[[#This Row],[RED]]) &gt; 0,1,0) + IF(VALUE(J3123)&gt;0,8,IF(VALUE(I3123)&gt;0,7,IF(VALUE(H3123)&gt;0,6,IF(VALUE(G3123)&gt;0,5,IF(VALUE(F3123)&gt;0,4,IF(VALUE(E3123)&gt;0,3,IF(VALUE(D3123)&gt;0,2,1)))))))</f>
        <v>8</v>
      </c>
      <c r="O3123" s="22" t="s">
        <v>51</v>
      </c>
      <c r="P3123" s="1" t="s">
        <v>2931</v>
      </c>
      <c r="Q3123" s="1"/>
      <c r="R3123" s="39"/>
      <c r="S3123" s="154" t="s">
        <v>158</v>
      </c>
      <c r="T3123" s="7" t="str">
        <f>Tabela813[[#This Row],[NR]]&amp;" - "&amp;Tabela813[[#This Row],[Especificação]]</f>
        <v>9.1.3.2.1.04.0.1.00 - (-) Dedução de Remuneração dos Recursos do Regime Próprio de Previdência Social - RPPS - Principal</v>
      </c>
    </row>
    <row r="3124" spans="1:20" ht="30" x14ac:dyDescent="0.25">
      <c r="A3124" s="179"/>
      <c r="B3124" s="51" t="s">
        <v>1549</v>
      </c>
      <c r="C3124" s="22" t="s">
        <v>1537</v>
      </c>
      <c r="D3124" s="22" t="s">
        <v>1538</v>
      </c>
      <c r="E3124" s="22" t="s">
        <v>1546</v>
      </c>
      <c r="F3124" s="22" t="s">
        <v>1537</v>
      </c>
      <c r="G3124" s="22" t="s">
        <v>1552</v>
      </c>
      <c r="H3124" s="22" t="s">
        <v>1540</v>
      </c>
      <c r="I3124" s="22" t="s">
        <v>1540</v>
      </c>
      <c r="J3124" s="22" t="s">
        <v>1543</v>
      </c>
      <c r="K3124" s="20" t="str">
        <f>IF(Tabela813[[#This Row],[C]]&lt;&gt;"",IF(Tabela813[[#This Row],[RED]]&lt;&gt;"",(Tabela813[[#This Row],[RED]] &amp; "."),"") &amp; CONCATENATE(Tabela813[[#This Row],[C]],".",Tabela813[[#This Row],[O]],".",Tabela813[[#This Row],[E]],".",Tabela813[[#This Row],[D1]],".",Tabela813[[#This Row],[D2]],".",Tabela813[[#This Row],[D3]],".",Tabela813[[#This Row],[T]],".",Tabela813[[#This Row],[D4]]),"")</f>
        <v>9.1.3.2.1.05.0.0.00</v>
      </c>
      <c r="L3124" s="23" t="s">
        <v>1998</v>
      </c>
      <c r="M3124" s="20" t="str">
        <f t="shared" si="61"/>
        <v>S</v>
      </c>
      <c r="N3124" s="20">
        <f>IF(VALUE(Tabela813[[#This Row],[RED]]) &gt; 0,1,0) + IF(VALUE(J3124)&gt;0,8,IF(VALUE(I3124)&gt;0,7,IF(VALUE(H3124)&gt;0,6,IF(VALUE(G3124)&gt;0,5,IF(VALUE(F3124)&gt;0,4,IF(VALUE(E3124)&gt;0,3,IF(VALUE(D3124)&gt;0,2,1)))))))</f>
        <v>6</v>
      </c>
      <c r="O3124" s="22" t="s">
        <v>51</v>
      </c>
      <c r="P3124" s="1" t="s">
        <v>4311</v>
      </c>
      <c r="Q3124" s="1"/>
      <c r="R3124" s="39"/>
      <c r="S3124" s="154" t="s">
        <v>158</v>
      </c>
      <c r="T3124" s="7" t="str">
        <f>Tabela813[[#This Row],[NR]]&amp;" - "&amp;Tabela813[[#This Row],[Especificação]]</f>
        <v>9.1.3.2.1.05.0.0.00 - (-) Dedução de Juros de Títulos de Renda</v>
      </c>
    </row>
    <row r="3125" spans="1:20" ht="30" x14ac:dyDescent="0.25">
      <c r="A3125" s="179"/>
      <c r="B3125" s="51" t="s">
        <v>1549</v>
      </c>
      <c r="C3125" s="22" t="s">
        <v>1537</v>
      </c>
      <c r="D3125" s="22" t="s">
        <v>1538</v>
      </c>
      <c r="E3125" s="22" t="s">
        <v>1546</v>
      </c>
      <c r="F3125" s="22" t="s">
        <v>1537</v>
      </c>
      <c r="G3125" s="22" t="s">
        <v>1552</v>
      </c>
      <c r="H3125" s="22" t="s">
        <v>1540</v>
      </c>
      <c r="I3125" s="22" t="s">
        <v>1537</v>
      </c>
      <c r="J3125" s="22" t="s">
        <v>1543</v>
      </c>
      <c r="K3125" s="20" t="str">
        <f>IF(Tabela813[[#This Row],[C]]&lt;&gt;"",IF(Tabela813[[#This Row],[RED]]&lt;&gt;"",(Tabela813[[#This Row],[RED]] &amp; "."),"") &amp; CONCATENATE(Tabela813[[#This Row],[C]],".",Tabela813[[#This Row],[O]],".",Tabela813[[#This Row],[E]],".",Tabela813[[#This Row],[D1]],".",Tabela813[[#This Row],[D2]],".",Tabela813[[#This Row],[D3]],".",Tabela813[[#This Row],[T]],".",Tabela813[[#This Row],[D4]]),"")</f>
        <v>9.1.3.2.1.05.0.1.00</v>
      </c>
      <c r="L3125" s="23" t="s">
        <v>1999</v>
      </c>
      <c r="M3125" s="20" t="str">
        <f t="shared" si="61"/>
        <v>A</v>
      </c>
      <c r="N3125" s="20">
        <f>IF(VALUE(Tabela813[[#This Row],[RED]]) &gt; 0,1,0) + IF(VALUE(J3125)&gt;0,8,IF(VALUE(I3125)&gt;0,7,IF(VALUE(H3125)&gt;0,6,IF(VALUE(G3125)&gt;0,5,IF(VALUE(F3125)&gt;0,4,IF(VALUE(E3125)&gt;0,3,IF(VALUE(D3125)&gt;0,2,1)))))))</f>
        <v>8</v>
      </c>
      <c r="O3125" s="22" t="s">
        <v>51</v>
      </c>
      <c r="P3125" s="1" t="s">
        <v>2932</v>
      </c>
      <c r="Q3125" s="1"/>
      <c r="R3125" s="39"/>
      <c r="S3125" s="154" t="s">
        <v>158</v>
      </c>
      <c r="T3125" s="7" t="str">
        <f>Tabela813[[#This Row],[NR]]&amp;" - "&amp;Tabela813[[#This Row],[Especificação]]</f>
        <v>9.1.3.2.1.05.0.1.00 - (-) Dedução de Juros de Títulos de Renda - Principal</v>
      </c>
    </row>
    <row r="3126" spans="1:20" ht="60" x14ac:dyDescent="0.25">
      <c r="A3126" s="179"/>
      <c r="B3126" s="51" t="s">
        <v>1549</v>
      </c>
      <c r="C3126" s="22" t="s">
        <v>1537</v>
      </c>
      <c r="D3126" s="22" t="s">
        <v>1538</v>
      </c>
      <c r="E3126" s="22" t="s">
        <v>1546</v>
      </c>
      <c r="F3126" s="22" t="s">
        <v>1537</v>
      </c>
      <c r="G3126" s="22" t="s">
        <v>1554</v>
      </c>
      <c r="H3126" s="22" t="s">
        <v>1540</v>
      </c>
      <c r="I3126" s="22" t="s">
        <v>1540</v>
      </c>
      <c r="J3126" s="22" t="s">
        <v>1543</v>
      </c>
      <c r="K3126" s="20" t="str">
        <f>IF(Tabela813[[#This Row],[C]]&lt;&gt;"",IF(Tabela813[[#This Row],[RED]]&lt;&gt;"",(Tabela813[[#This Row],[RED]] &amp; "."),"") &amp; CONCATENATE(Tabela813[[#This Row],[C]],".",Tabela813[[#This Row],[O]],".",Tabela813[[#This Row],[E]],".",Tabela813[[#This Row],[D1]],".",Tabela813[[#This Row],[D2]],".",Tabela813[[#This Row],[D3]],".",Tabela813[[#This Row],[T]],".",Tabela813[[#This Row],[D4]]),"")</f>
        <v>9.1.3.2.1.06.0.0.00</v>
      </c>
      <c r="L3126" s="23" t="s">
        <v>2000</v>
      </c>
      <c r="M3126" s="20" t="str">
        <f t="shared" si="61"/>
        <v>S</v>
      </c>
      <c r="N3126" s="20">
        <f>IF(VALUE(Tabela813[[#This Row],[RED]]) &gt; 0,1,0) + IF(VALUE(J3126)&gt;0,8,IF(VALUE(I3126)&gt;0,7,IF(VALUE(H3126)&gt;0,6,IF(VALUE(G3126)&gt;0,5,IF(VALUE(F3126)&gt;0,4,IF(VALUE(E3126)&gt;0,3,IF(VALUE(D3126)&gt;0,2,1)))))))</f>
        <v>6</v>
      </c>
      <c r="O3126" s="22" t="s">
        <v>51</v>
      </c>
      <c r="P3126" s="1" t="s">
        <v>4312</v>
      </c>
      <c r="Q3126" s="1"/>
      <c r="R3126" s="39"/>
      <c r="S3126" s="154" t="s">
        <v>158</v>
      </c>
      <c r="T3126" s="7" t="str">
        <f>Tabela813[[#This Row],[NR]]&amp;" - "&amp;Tabela813[[#This Row],[Especificação]]</f>
        <v>9.1.3.2.1.06.0.0.00 - (-) Dedução de Juros sobre o Capital Próprio</v>
      </c>
    </row>
    <row r="3127" spans="1:20" ht="60" x14ac:dyDescent="0.25">
      <c r="A3127" s="179"/>
      <c r="B3127" s="51" t="s">
        <v>1549</v>
      </c>
      <c r="C3127" s="22" t="s">
        <v>1537</v>
      </c>
      <c r="D3127" s="22" t="s">
        <v>1538</v>
      </c>
      <c r="E3127" s="22" t="s">
        <v>1546</v>
      </c>
      <c r="F3127" s="22" t="s">
        <v>1537</v>
      </c>
      <c r="G3127" s="22" t="s">
        <v>1554</v>
      </c>
      <c r="H3127" s="22" t="s">
        <v>1540</v>
      </c>
      <c r="I3127" s="22" t="s">
        <v>1537</v>
      </c>
      <c r="J3127" s="22" t="s">
        <v>1543</v>
      </c>
      <c r="K3127" s="20" t="str">
        <f>IF(Tabela813[[#This Row],[C]]&lt;&gt;"",IF(Tabela813[[#This Row],[RED]]&lt;&gt;"",(Tabela813[[#This Row],[RED]] &amp; "."),"") &amp; CONCATENATE(Tabela813[[#This Row],[C]],".",Tabela813[[#This Row],[O]],".",Tabela813[[#This Row],[E]],".",Tabela813[[#This Row],[D1]],".",Tabela813[[#This Row],[D2]],".",Tabela813[[#This Row],[D3]],".",Tabela813[[#This Row],[T]],".",Tabela813[[#This Row],[D4]]),"")</f>
        <v>9.1.3.2.1.06.0.1.00</v>
      </c>
      <c r="L3127" s="23" t="s">
        <v>2001</v>
      </c>
      <c r="M3127" s="20" t="str">
        <f t="shared" si="61"/>
        <v>A</v>
      </c>
      <c r="N3127" s="20">
        <f>IF(VALUE(Tabela813[[#This Row],[RED]]) &gt; 0,1,0) + IF(VALUE(J3127)&gt;0,8,IF(VALUE(I3127)&gt;0,7,IF(VALUE(H3127)&gt;0,6,IF(VALUE(G3127)&gt;0,5,IF(VALUE(F3127)&gt;0,4,IF(VALUE(E3127)&gt;0,3,IF(VALUE(D3127)&gt;0,2,1)))))))</f>
        <v>8</v>
      </c>
      <c r="O3127" s="22" t="s">
        <v>51</v>
      </c>
      <c r="P3127" s="1" t="s">
        <v>2933</v>
      </c>
      <c r="Q3127" s="1"/>
      <c r="R3127" s="39"/>
      <c r="S3127" s="154" t="s">
        <v>158</v>
      </c>
      <c r="T3127" s="7" t="str">
        <f>Tabela813[[#This Row],[NR]]&amp;" - "&amp;Tabela813[[#This Row],[Especificação]]</f>
        <v>9.1.3.2.1.06.0.1.00 - (-) Dedução de Juros sobre o Capital Próprio - Principal</v>
      </c>
    </row>
    <row r="3128" spans="1:20" ht="30" x14ac:dyDescent="0.25">
      <c r="A3128" s="179"/>
      <c r="B3128" s="51" t="s">
        <v>1549</v>
      </c>
      <c r="C3128" s="22" t="s">
        <v>1537</v>
      </c>
      <c r="D3128" s="22" t="s">
        <v>1538</v>
      </c>
      <c r="E3128" s="22" t="s">
        <v>1538</v>
      </c>
      <c r="F3128" s="22" t="s">
        <v>1540</v>
      </c>
      <c r="G3128" s="22" t="s">
        <v>1543</v>
      </c>
      <c r="H3128" s="22" t="s">
        <v>1540</v>
      </c>
      <c r="I3128" s="22" t="s">
        <v>1540</v>
      </c>
      <c r="J3128" s="22" t="s">
        <v>1543</v>
      </c>
      <c r="K3128" s="20" t="str">
        <f>IF(Tabela813[[#This Row],[C]]&lt;&gt;"",IF(Tabela813[[#This Row],[RED]]&lt;&gt;"",(Tabela813[[#This Row],[RED]] &amp; "."),"") &amp; CONCATENATE(Tabela813[[#This Row],[C]],".",Tabela813[[#This Row],[O]],".",Tabela813[[#This Row],[E]],".",Tabela813[[#This Row],[D1]],".",Tabela813[[#This Row],[D2]],".",Tabela813[[#This Row],[D3]],".",Tabela813[[#This Row],[T]],".",Tabela813[[#This Row],[D4]]),"")</f>
        <v>9.1.3.3.0.00.0.0.00</v>
      </c>
      <c r="L3128" s="23" t="s">
        <v>2002</v>
      </c>
      <c r="M3128" s="20" t="str">
        <f t="shared" si="61"/>
        <v>S</v>
      </c>
      <c r="N3128" s="20">
        <f>IF(VALUE(Tabela813[[#This Row],[RED]]) &gt; 0,1,0) + IF(VALUE(J3128)&gt;0,8,IF(VALUE(I3128)&gt;0,7,IF(VALUE(H3128)&gt;0,6,IF(VALUE(G3128)&gt;0,5,IF(VALUE(F3128)&gt;0,4,IF(VALUE(E3128)&gt;0,3,IF(VALUE(D3128)&gt;0,2,1)))))))</f>
        <v>4</v>
      </c>
      <c r="O3128" s="22" t="s">
        <v>45</v>
      </c>
      <c r="P3128" s="1" t="s">
        <v>4313</v>
      </c>
      <c r="Q3128" s="1"/>
      <c r="R3128" s="39"/>
      <c r="S3128" s="154" t="s">
        <v>158</v>
      </c>
      <c r="T3128" s="7" t="str">
        <f>Tabela813[[#This Row],[NR]]&amp;" - "&amp;Tabela813[[#This Row],[Especificação]]</f>
        <v>9.1.3.3.0.00.0.0.00 - (-) Dedução de Delegação de Serviços Públicos Mediante Concessão, Permissão, Autorização ou Licença</v>
      </c>
    </row>
    <row r="3129" spans="1:20" ht="30" x14ac:dyDescent="0.25">
      <c r="A3129" s="179"/>
      <c r="B3129" s="51" t="s">
        <v>1549</v>
      </c>
      <c r="C3129" s="22" t="s">
        <v>1537</v>
      </c>
      <c r="D3129" s="22" t="s">
        <v>1538</v>
      </c>
      <c r="E3129" s="22" t="s">
        <v>1538</v>
      </c>
      <c r="F3129" s="22" t="s">
        <v>1537</v>
      </c>
      <c r="G3129" s="22" t="s">
        <v>1543</v>
      </c>
      <c r="H3129" s="22" t="s">
        <v>1540</v>
      </c>
      <c r="I3129" s="22" t="s">
        <v>1540</v>
      </c>
      <c r="J3129" s="22" t="s">
        <v>1543</v>
      </c>
      <c r="K3129" s="20" t="str">
        <f>IF(Tabela813[[#This Row],[C]]&lt;&gt;"",IF(Tabela813[[#This Row],[RED]]&lt;&gt;"",(Tabela813[[#This Row],[RED]] &amp; "."),"") &amp; CONCATENATE(Tabela813[[#This Row],[C]],".",Tabela813[[#This Row],[O]],".",Tabela813[[#This Row],[E]],".",Tabela813[[#This Row],[D1]],".",Tabela813[[#This Row],[D2]],".",Tabela813[[#This Row],[D3]],".",Tabela813[[#This Row],[T]],".",Tabela813[[#This Row],[D4]]),"")</f>
        <v>9.1.3.3.1.00.0.0.00</v>
      </c>
      <c r="L3129" s="23" t="s">
        <v>2003</v>
      </c>
      <c r="M3129" s="20" t="str">
        <f t="shared" si="61"/>
        <v>S</v>
      </c>
      <c r="N3129" s="20">
        <f>IF(VALUE(Tabela813[[#This Row],[RED]]) &gt; 0,1,0) + IF(VALUE(J3129)&gt;0,8,IF(VALUE(I3129)&gt;0,7,IF(VALUE(H3129)&gt;0,6,IF(VALUE(G3129)&gt;0,5,IF(VALUE(F3129)&gt;0,4,IF(VALUE(E3129)&gt;0,3,IF(VALUE(D3129)&gt;0,2,1)))))))</f>
        <v>5</v>
      </c>
      <c r="O3129" s="22" t="s">
        <v>45</v>
      </c>
      <c r="P3129" s="1" t="s">
        <v>4314</v>
      </c>
      <c r="Q3129" s="1"/>
      <c r="R3129" s="39"/>
      <c r="S3129" s="154" t="s">
        <v>158</v>
      </c>
      <c r="T3129" s="7" t="str">
        <f>Tabela813[[#This Row],[NR]]&amp;" - "&amp;Tabela813[[#This Row],[Especificação]]</f>
        <v>9.1.3.3.1.00.0.0.00 - (-) Dedução de Delegação para a Prestação dos Serviços de Transporte</v>
      </c>
    </row>
    <row r="3130" spans="1:20" ht="30" x14ac:dyDescent="0.25">
      <c r="A3130" s="179"/>
      <c r="B3130" s="51" t="s">
        <v>1549</v>
      </c>
      <c r="C3130" s="22" t="s">
        <v>1537</v>
      </c>
      <c r="D3130" s="22" t="s">
        <v>1538</v>
      </c>
      <c r="E3130" s="22" t="s">
        <v>1538</v>
      </c>
      <c r="F3130" s="22" t="s">
        <v>1537</v>
      </c>
      <c r="G3130" s="22" t="s">
        <v>1539</v>
      </c>
      <c r="H3130" s="22" t="s">
        <v>1540</v>
      </c>
      <c r="I3130" s="22" t="s">
        <v>1540</v>
      </c>
      <c r="J3130" s="22" t="s">
        <v>1543</v>
      </c>
      <c r="K3130" s="20" t="str">
        <f>IF(Tabela813[[#This Row],[C]]&lt;&gt;"",IF(Tabela813[[#This Row],[RED]]&lt;&gt;"",(Tabela813[[#This Row],[RED]] &amp; "."),"") &amp; CONCATENATE(Tabela813[[#This Row],[C]],".",Tabela813[[#This Row],[O]],".",Tabela813[[#This Row],[E]],".",Tabela813[[#This Row],[D1]],".",Tabela813[[#This Row],[D2]],".",Tabela813[[#This Row],[D3]],".",Tabela813[[#This Row],[T]],".",Tabela813[[#This Row],[D4]]),"")</f>
        <v>9.1.3.3.1.01.0.0.00</v>
      </c>
      <c r="L3130" s="23" t="s">
        <v>2004</v>
      </c>
      <c r="M3130" s="20" t="str">
        <f t="shared" si="61"/>
        <v>S</v>
      </c>
      <c r="N3130" s="20">
        <f>IF(VALUE(Tabela813[[#This Row],[RED]]) &gt; 0,1,0) + IF(VALUE(J3130)&gt;0,8,IF(VALUE(I3130)&gt;0,7,IF(VALUE(H3130)&gt;0,6,IF(VALUE(G3130)&gt;0,5,IF(VALUE(F3130)&gt;0,4,IF(VALUE(E3130)&gt;0,3,IF(VALUE(D3130)&gt;0,2,1)))))))</f>
        <v>6</v>
      </c>
      <c r="O3130" s="22" t="s">
        <v>51</v>
      </c>
      <c r="P3130" s="1" t="s">
        <v>4315</v>
      </c>
      <c r="Q3130" s="1"/>
      <c r="R3130" s="39"/>
      <c r="S3130" s="154" t="s">
        <v>158</v>
      </c>
      <c r="T3130" s="7" t="str">
        <f>Tabela813[[#This Row],[NR]]&amp;" - "&amp;Tabela813[[#This Row],[Especificação]]</f>
        <v>9.1.3.3.1.01.0.0.00 - (-) Dedução de Delegação para a Prestação dos Serviços de Transporte Rodoviário</v>
      </c>
    </row>
    <row r="3131" spans="1:20" ht="30" x14ac:dyDescent="0.25">
      <c r="A3131" s="179"/>
      <c r="B3131" s="51" t="s">
        <v>1549</v>
      </c>
      <c r="C3131" s="22" t="s">
        <v>1537</v>
      </c>
      <c r="D3131" s="22" t="s">
        <v>1538</v>
      </c>
      <c r="E3131" s="22" t="s">
        <v>1538</v>
      </c>
      <c r="F3131" s="22" t="s">
        <v>1537</v>
      </c>
      <c r="G3131" s="22" t="s">
        <v>1539</v>
      </c>
      <c r="H3131" s="22" t="s">
        <v>1540</v>
      </c>
      <c r="I3131" s="22" t="s">
        <v>1537</v>
      </c>
      <c r="J3131" s="22" t="s">
        <v>1543</v>
      </c>
      <c r="K3131" s="20" t="str">
        <f>IF(Tabela813[[#This Row],[C]]&lt;&gt;"",IF(Tabela813[[#This Row],[RED]]&lt;&gt;"",(Tabela813[[#This Row],[RED]] &amp; "."),"") &amp; CONCATENATE(Tabela813[[#This Row],[C]],".",Tabela813[[#This Row],[O]],".",Tabela813[[#This Row],[E]],".",Tabela813[[#This Row],[D1]],".",Tabela813[[#This Row],[D2]],".",Tabela813[[#This Row],[D3]],".",Tabela813[[#This Row],[T]],".",Tabela813[[#This Row],[D4]]),"")</f>
        <v>9.1.3.3.1.01.0.1.00</v>
      </c>
      <c r="L3131" s="23" t="s">
        <v>2005</v>
      </c>
      <c r="M3131" s="20" t="str">
        <f t="shared" si="61"/>
        <v>A</v>
      </c>
      <c r="N3131" s="20">
        <f>IF(VALUE(Tabela813[[#This Row],[RED]]) &gt; 0,1,0) + IF(VALUE(J3131)&gt;0,8,IF(VALUE(I3131)&gt;0,7,IF(VALUE(H3131)&gt;0,6,IF(VALUE(G3131)&gt;0,5,IF(VALUE(F3131)&gt;0,4,IF(VALUE(E3131)&gt;0,3,IF(VALUE(D3131)&gt;0,2,1)))))))</f>
        <v>8</v>
      </c>
      <c r="O3131" s="22" t="s">
        <v>51</v>
      </c>
      <c r="P3131" s="1" t="s">
        <v>2934</v>
      </c>
      <c r="Q3131" s="1"/>
      <c r="R3131" s="39"/>
      <c r="S3131" s="154" t="s">
        <v>158</v>
      </c>
      <c r="T3131" s="7" t="str">
        <f>Tabela813[[#This Row],[NR]]&amp;" - "&amp;Tabela813[[#This Row],[Especificação]]</f>
        <v>9.1.3.3.1.01.0.1.00 - (-) Dedução de Delegação para a Prestação dos Serviços de Transporte Rodoviário - Principal</v>
      </c>
    </row>
    <row r="3132" spans="1:20" ht="30" x14ac:dyDescent="0.25">
      <c r="A3132" s="179"/>
      <c r="B3132" s="51" t="s">
        <v>1549</v>
      </c>
      <c r="C3132" s="22" t="s">
        <v>1537</v>
      </c>
      <c r="D3132" s="22" t="s">
        <v>1538</v>
      </c>
      <c r="E3132" s="22" t="s">
        <v>1538</v>
      </c>
      <c r="F3132" s="22" t="s">
        <v>1537</v>
      </c>
      <c r="G3132" s="22" t="s">
        <v>1539</v>
      </c>
      <c r="H3132" s="22" t="s">
        <v>1540</v>
      </c>
      <c r="I3132" s="22" t="s">
        <v>1546</v>
      </c>
      <c r="J3132" s="22" t="s">
        <v>1543</v>
      </c>
      <c r="K3132" s="20" t="str">
        <f>IF(Tabela813[[#This Row],[C]]&lt;&gt;"",IF(Tabela813[[#This Row],[RED]]&lt;&gt;"",(Tabela813[[#This Row],[RED]] &amp; "."),"") &amp; CONCATENATE(Tabela813[[#This Row],[C]],".",Tabela813[[#This Row],[O]],".",Tabela813[[#This Row],[E]],".",Tabela813[[#This Row],[D1]],".",Tabela813[[#This Row],[D2]],".",Tabela813[[#This Row],[D3]],".",Tabela813[[#This Row],[T]],".",Tabela813[[#This Row],[D4]]),"")</f>
        <v>9.1.3.3.1.01.0.2.00</v>
      </c>
      <c r="L3132" s="23" t="s">
        <v>2006</v>
      </c>
      <c r="M3132" s="20" t="str">
        <f t="shared" si="61"/>
        <v>A</v>
      </c>
      <c r="N3132" s="20">
        <f>IF(VALUE(Tabela813[[#This Row],[RED]]) &gt; 0,1,0) + IF(VALUE(J3132)&gt;0,8,IF(VALUE(I3132)&gt;0,7,IF(VALUE(H3132)&gt;0,6,IF(VALUE(G3132)&gt;0,5,IF(VALUE(F3132)&gt;0,4,IF(VALUE(E3132)&gt;0,3,IF(VALUE(D3132)&gt;0,2,1)))))))</f>
        <v>8</v>
      </c>
      <c r="O3132" s="22" t="s">
        <v>51</v>
      </c>
      <c r="P3132" s="1" t="s">
        <v>2934</v>
      </c>
      <c r="Q3132" s="1"/>
      <c r="R3132" s="39"/>
      <c r="S3132" s="154" t="s">
        <v>158</v>
      </c>
      <c r="T3132" s="7" t="str">
        <f>Tabela813[[#This Row],[NR]]&amp;" - "&amp;Tabela813[[#This Row],[Especificação]]</f>
        <v>9.1.3.3.1.01.0.2.00 - (-) Dedução de Delegação para a Prestação dos Serviços de Transporte Rodoviário - Multas e Juros de Mora</v>
      </c>
    </row>
    <row r="3133" spans="1:20" ht="30" x14ac:dyDescent="0.25">
      <c r="A3133" s="179"/>
      <c r="B3133" s="51" t="s">
        <v>1549</v>
      </c>
      <c r="C3133" s="22" t="s">
        <v>1537</v>
      </c>
      <c r="D3133" s="22" t="s">
        <v>1538</v>
      </c>
      <c r="E3133" s="22" t="s">
        <v>1538</v>
      </c>
      <c r="F3133" s="22" t="s">
        <v>1537</v>
      </c>
      <c r="G3133" s="22" t="s">
        <v>1539</v>
      </c>
      <c r="H3133" s="22" t="s">
        <v>1540</v>
      </c>
      <c r="I3133" s="22" t="s">
        <v>1538</v>
      </c>
      <c r="J3133" s="22" t="s">
        <v>1543</v>
      </c>
      <c r="K3133" s="20" t="str">
        <f>IF(Tabela813[[#This Row],[C]]&lt;&gt;"",IF(Tabela813[[#This Row],[RED]]&lt;&gt;"",(Tabela813[[#This Row],[RED]] &amp; "."),"") &amp; CONCATENATE(Tabela813[[#This Row],[C]],".",Tabela813[[#This Row],[O]],".",Tabela813[[#This Row],[E]],".",Tabela813[[#This Row],[D1]],".",Tabela813[[#This Row],[D2]],".",Tabela813[[#This Row],[D3]],".",Tabela813[[#This Row],[T]],".",Tabela813[[#This Row],[D4]]),"")</f>
        <v>9.1.3.3.1.01.0.3.00</v>
      </c>
      <c r="L3133" s="23" t="s">
        <v>2007</v>
      </c>
      <c r="M3133" s="20" t="str">
        <f t="shared" si="61"/>
        <v>A</v>
      </c>
      <c r="N3133" s="20">
        <f>IF(VALUE(Tabela813[[#This Row],[RED]]) &gt; 0,1,0) + IF(VALUE(J3133)&gt;0,8,IF(VALUE(I3133)&gt;0,7,IF(VALUE(H3133)&gt;0,6,IF(VALUE(G3133)&gt;0,5,IF(VALUE(F3133)&gt;0,4,IF(VALUE(E3133)&gt;0,3,IF(VALUE(D3133)&gt;0,2,1)))))))</f>
        <v>8</v>
      </c>
      <c r="O3133" s="22" t="s">
        <v>51</v>
      </c>
      <c r="P3133" s="1" t="s">
        <v>2934</v>
      </c>
      <c r="Q3133" s="1"/>
      <c r="R3133" s="39"/>
      <c r="S3133" s="154" t="s">
        <v>158</v>
      </c>
      <c r="T3133" s="7" t="str">
        <f>Tabela813[[#This Row],[NR]]&amp;" - "&amp;Tabela813[[#This Row],[Especificação]]</f>
        <v>9.1.3.3.1.01.0.3.00 - (-) Dedução de Delegação para a Prestação dos Serviços de Transporte Rodoviário - Dívida Ativa</v>
      </c>
    </row>
    <row r="3134" spans="1:20" ht="30" x14ac:dyDescent="0.25">
      <c r="A3134" s="179"/>
      <c r="B3134" s="51" t="s">
        <v>1549</v>
      </c>
      <c r="C3134" s="22" t="s">
        <v>1537</v>
      </c>
      <c r="D3134" s="22" t="s">
        <v>1538</v>
      </c>
      <c r="E3134" s="22" t="s">
        <v>1538</v>
      </c>
      <c r="F3134" s="22" t="s">
        <v>1537</v>
      </c>
      <c r="G3134" s="22" t="s">
        <v>1539</v>
      </c>
      <c r="H3134" s="22" t="s">
        <v>1540</v>
      </c>
      <c r="I3134" s="22" t="s">
        <v>1547</v>
      </c>
      <c r="J3134" s="22" t="s">
        <v>1543</v>
      </c>
      <c r="K3134" s="20" t="str">
        <f>IF(Tabela813[[#This Row],[C]]&lt;&gt;"",IF(Tabela813[[#This Row],[RED]]&lt;&gt;"",(Tabela813[[#This Row],[RED]] &amp; "."),"") &amp; CONCATENATE(Tabela813[[#This Row],[C]],".",Tabela813[[#This Row],[O]],".",Tabela813[[#This Row],[E]],".",Tabela813[[#This Row],[D1]],".",Tabela813[[#This Row],[D2]],".",Tabela813[[#This Row],[D3]],".",Tabela813[[#This Row],[T]],".",Tabela813[[#This Row],[D4]]),"")</f>
        <v>9.1.3.3.1.01.0.4.00</v>
      </c>
      <c r="L3134" s="23" t="s">
        <v>2008</v>
      </c>
      <c r="M3134" s="20" t="str">
        <f t="shared" si="61"/>
        <v>A</v>
      </c>
      <c r="N3134" s="20">
        <f>IF(VALUE(Tabela813[[#This Row],[RED]]) &gt; 0,1,0) + IF(VALUE(J3134)&gt;0,8,IF(VALUE(I3134)&gt;0,7,IF(VALUE(H3134)&gt;0,6,IF(VALUE(G3134)&gt;0,5,IF(VALUE(F3134)&gt;0,4,IF(VALUE(E3134)&gt;0,3,IF(VALUE(D3134)&gt;0,2,1)))))))</f>
        <v>8</v>
      </c>
      <c r="O3134" s="22" t="s">
        <v>51</v>
      </c>
      <c r="P3134" s="1" t="s">
        <v>2934</v>
      </c>
      <c r="Q3134" s="1"/>
      <c r="R3134" s="39"/>
      <c r="S3134" s="154" t="s">
        <v>158</v>
      </c>
      <c r="T3134" s="7" t="str">
        <f>Tabela813[[#This Row],[NR]]&amp;" - "&amp;Tabela813[[#This Row],[Especificação]]</f>
        <v>9.1.3.3.1.01.0.4.00 - (-) Dedução de Delegação para a Prestação dos Serviços de Transporte Rodoviário - Dívida Ativa - Multas e Juros de Mora da Dívida Ativa</v>
      </c>
    </row>
    <row r="3135" spans="1:20" ht="30" x14ac:dyDescent="0.25">
      <c r="A3135" s="179"/>
      <c r="B3135" s="51" t="s">
        <v>1549</v>
      </c>
      <c r="C3135" s="22" t="s">
        <v>1537</v>
      </c>
      <c r="D3135" s="22" t="s">
        <v>1538</v>
      </c>
      <c r="E3135" s="22" t="s">
        <v>1538</v>
      </c>
      <c r="F3135" s="22" t="s">
        <v>1537</v>
      </c>
      <c r="G3135" s="22" t="s">
        <v>1539</v>
      </c>
      <c r="H3135" s="22" t="s">
        <v>1540</v>
      </c>
      <c r="I3135" s="22" t="s">
        <v>1548</v>
      </c>
      <c r="J3135" s="22" t="s">
        <v>1543</v>
      </c>
      <c r="K3135" s="20" t="str">
        <f>IF(Tabela813[[#This Row],[C]]&lt;&gt;"",IF(Tabela813[[#This Row],[RED]]&lt;&gt;"",(Tabela813[[#This Row],[RED]] &amp; "."),"") &amp; CONCATENATE(Tabela813[[#This Row],[C]],".",Tabela813[[#This Row],[O]],".",Tabela813[[#This Row],[E]],".",Tabela813[[#This Row],[D1]],".",Tabela813[[#This Row],[D2]],".",Tabela813[[#This Row],[D3]],".",Tabela813[[#This Row],[T]],".",Tabela813[[#This Row],[D4]]),"")</f>
        <v>9.1.3.3.1.01.0.5.00</v>
      </c>
      <c r="L3135" s="23" t="s">
        <v>2009</v>
      </c>
      <c r="M3135" s="20" t="str">
        <f t="shared" si="61"/>
        <v>A</v>
      </c>
      <c r="N3135" s="20">
        <f>IF(VALUE(Tabela813[[#This Row],[RED]]) &gt; 0,1,0) + IF(VALUE(J3135)&gt;0,8,IF(VALUE(I3135)&gt;0,7,IF(VALUE(H3135)&gt;0,6,IF(VALUE(G3135)&gt;0,5,IF(VALUE(F3135)&gt;0,4,IF(VALUE(E3135)&gt;0,3,IF(VALUE(D3135)&gt;0,2,1)))))))</f>
        <v>8</v>
      </c>
      <c r="O3135" s="22" t="s">
        <v>51</v>
      </c>
      <c r="P3135" s="1" t="s">
        <v>2934</v>
      </c>
      <c r="Q3135" s="1"/>
      <c r="R3135" s="39"/>
      <c r="S3135" s="154" t="s">
        <v>158</v>
      </c>
      <c r="T3135" s="7" t="str">
        <f>Tabela813[[#This Row],[NR]]&amp;" - "&amp;Tabela813[[#This Row],[Especificação]]</f>
        <v>9.1.3.3.1.01.0.5.00 - (-) Dedução de Delegação para a Prestação dos Serviços de Transporte Rodoviário - Multas</v>
      </c>
    </row>
    <row r="3136" spans="1:20" ht="30" x14ac:dyDescent="0.25">
      <c r="A3136" s="179"/>
      <c r="B3136" s="51" t="s">
        <v>1549</v>
      </c>
      <c r="C3136" s="22" t="s">
        <v>1537</v>
      </c>
      <c r="D3136" s="22" t="s">
        <v>1538</v>
      </c>
      <c r="E3136" s="22" t="s">
        <v>1538</v>
      </c>
      <c r="F3136" s="22" t="s">
        <v>1537</v>
      </c>
      <c r="G3136" s="22" t="s">
        <v>1539</v>
      </c>
      <c r="H3136" s="22" t="s">
        <v>1540</v>
      </c>
      <c r="I3136" s="22" t="s">
        <v>1542</v>
      </c>
      <c r="J3136" s="22" t="s">
        <v>1543</v>
      </c>
      <c r="K3136" s="20" t="str">
        <f>IF(Tabela813[[#This Row],[C]]&lt;&gt;"",IF(Tabela813[[#This Row],[RED]]&lt;&gt;"",(Tabela813[[#This Row],[RED]] &amp; "."),"") &amp; CONCATENATE(Tabela813[[#This Row],[C]],".",Tabela813[[#This Row],[O]],".",Tabela813[[#This Row],[E]],".",Tabela813[[#This Row],[D1]],".",Tabela813[[#This Row],[D2]],".",Tabela813[[#This Row],[D3]],".",Tabela813[[#This Row],[T]],".",Tabela813[[#This Row],[D4]]),"")</f>
        <v>9.1.3.3.1.01.0.6.00</v>
      </c>
      <c r="L3136" s="23" t="s">
        <v>2010</v>
      </c>
      <c r="M3136" s="20" t="str">
        <f t="shared" si="61"/>
        <v>A</v>
      </c>
      <c r="N3136" s="20">
        <f>IF(VALUE(Tabela813[[#This Row],[RED]]) &gt; 0,1,0) + IF(VALUE(J3136)&gt;0,8,IF(VALUE(I3136)&gt;0,7,IF(VALUE(H3136)&gt;0,6,IF(VALUE(G3136)&gt;0,5,IF(VALUE(F3136)&gt;0,4,IF(VALUE(E3136)&gt;0,3,IF(VALUE(D3136)&gt;0,2,1)))))))</f>
        <v>8</v>
      </c>
      <c r="O3136" s="22" t="s">
        <v>51</v>
      </c>
      <c r="P3136" s="1" t="s">
        <v>2934</v>
      </c>
      <c r="Q3136" s="1"/>
      <c r="R3136" s="39"/>
      <c r="S3136" s="154" t="s">
        <v>158</v>
      </c>
      <c r="T3136" s="7" t="str">
        <f>Tabela813[[#This Row],[NR]]&amp;" - "&amp;Tabela813[[#This Row],[Especificação]]</f>
        <v>9.1.3.3.1.01.0.6.00 - (-) Dedução de Delegação para a Prestação dos Serviços de Transporte Rodoviário - Juros de Mora</v>
      </c>
    </row>
    <row r="3137" spans="1:20" ht="30" x14ac:dyDescent="0.25">
      <c r="A3137" s="179"/>
      <c r="B3137" s="51" t="s">
        <v>1549</v>
      </c>
      <c r="C3137" s="22" t="s">
        <v>1537</v>
      </c>
      <c r="D3137" s="22" t="s">
        <v>1538</v>
      </c>
      <c r="E3137" s="22" t="s">
        <v>1538</v>
      </c>
      <c r="F3137" s="22" t="s">
        <v>1537</v>
      </c>
      <c r="G3137" s="22" t="s">
        <v>1539</v>
      </c>
      <c r="H3137" s="22" t="s">
        <v>1540</v>
      </c>
      <c r="I3137" s="22" t="s">
        <v>1544</v>
      </c>
      <c r="J3137" s="22" t="s">
        <v>1543</v>
      </c>
      <c r="K3137" s="20" t="str">
        <f>IF(Tabela813[[#This Row],[C]]&lt;&gt;"",IF(Tabela813[[#This Row],[RED]]&lt;&gt;"",(Tabela813[[#This Row],[RED]] &amp; "."),"") &amp; CONCATENATE(Tabela813[[#This Row],[C]],".",Tabela813[[#This Row],[O]],".",Tabela813[[#This Row],[E]],".",Tabela813[[#This Row],[D1]],".",Tabela813[[#This Row],[D2]],".",Tabela813[[#This Row],[D3]],".",Tabela813[[#This Row],[T]],".",Tabela813[[#This Row],[D4]]),"")</f>
        <v>9.1.3.3.1.01.0.7.00</v>
      </c>
      <c r="L3137" s="23" t="s">
        <v>2011</v>
      </c>
      <c r="M3137" s="20" t="str">
        <f t="shared" si="61"/>
        <v>A</v>
      </c>
      <c r="N3137" s="20">
        <f>IF(VALUE(Tabela813[[#This Row],[RED]]) &gt; 0,1,0) + IF(VALUE(J3137)&gt;0,8,IF(VALUE(I3137)&gt;0,7,IF(VALUE(H3137)&gt;0,6,IF(VALUE(G3137)&gt;0,5,IF(VALUE(F3137)&gt;0,4,IF(VALUE(E3137)&gt;0,3,IF(VALUE(D3137)&gt;0,2,1)))))))</f>
        <v>8</v>
      </c>
      <c r="O3137" s="22" t="s">
        <v>51</v>
      </c>
      <c r="P3137" s="1" t="s">
        <v>2934</v>
      </c>
      <c r="Q3137" s="1"/>
      <c r="R3137" s="39"/>
      <c r="S3137" s="154" t="s">
        <v>158</v>
      </c>
      <c r="T3137" s="7" t="str">
        <f>Tabela813[[#This Row],[NR]]&amp;" - "&amp;Tabela813[[#This Row],[Especificação]]</f>
        <v>9.1.3.3.1.01.0.7.00 - (-) Dedução de Delegação para a Prestação dos Serviços de Transporte Rodoviário - Dívida Ativa - Multas da Dívida Ativa</v>
      </c>
    </row>
    <row r="3138" spans="1:20" ht="30" x14ac:dyDescent="0.25">
      <c r="A3138" s="179"/>
      <c r="B3138" s="51" t="s">
        <v>1549</v>
      </c>
      <c r="C3138" s="22" t="s">
        <v>1537</v>
      </c>
      <c r="D3138" s="22" t="s">
        <v>1538</v>
      </c>
      <c r="E3138" s="22" t="s">
        <v>1538</v>
      </c>
      <c r="F3138" s="22" t="s">
        <v>1537</v>
      </c>
      <c r="G3138" s="22" t="s">
        <v>1539</v>
      </c>
      <c r="H3138" s="22" t="s">
        <v>1540</v>
      </c>
      <c r="I3138" s="22" t="s">
        <v>1545</v>
      </c>
      <c r="J3138" s="22" t="s">
        <v>1543</v>
      </c>
      <c r="K3138" s="20" t="str">
        <f>IF(Tabela813[[#This Row],[C]]&lt;&gt;"",IF(Tabela813[[#This Row],[RED]]&lt;&gt;"",(Tabela813[[#This Row],[RED]] &amp; "."),"") &amp; CONCATENATE(Tabela813[[#This Row],[C]],".",Tabela813[[#This Row],[O]],".",Tabela813[[#This Row],[E]],".",Tabela813[[#This Row],[D1]],".",Tabela813[[#This Row],[D2]],".",Tabela813[[#This Row],[D3]],".",Tabela813[[#This Row],[T]],".",Tabela813[[#This Row],[D4]]),"")</f>
        <v>9.1.3.3.1.01.0.8.00</v>
      </c>
      <c r="L3138" s="23" t="s">
        <v>2012</v>
      </c>
      <c r="M3138" s="20" t="str">
        <f t="shared" si="61"/>
        <v>A</v>
      </c>
      <c r="N3138" s="20">
        <f>IF(VALUE(Tabela813[[#This Row],[RED]]) &gt; 0,1,0) + IF(VALUE(J3138)&gt;0,8,IF(VALUE(I3138)&gt;0,7,IF(VALUE(H3138)&gt;0,6,IF(VALUE(G3138)&gt;0,5,IF(VALUE(F3138)&gt;0,4,IF(VALUE(E3138)&gt;0,3,IF(VALUE(D3138)&gt;0,2,1)))))))</f>
        <v>8</v>
      </c>
      <c r="O3138" s="22" t="s">
        <v>51</v>
      </c>
      <c r="P3138" s="1" t="s">
        <v>2934</v>
      </c>
      <c r="Q3138" s="1"/>
      <c r="R3138" s="39"/>
      <c r="S3138" s="154" t="s">
        <v>158</v>
      </c>
      <c r="T3138" s="7" t="str">
        <f>Tabela813[[#This Row],[NR]]&amp;" - "&amp;Tabela813[[#This Row],[Especificação]]</f>
        <v>9.1.3.3.1.01.0.8.00 - (-) Dedução de Delegação para a Prestação dos Serviços de Transporte Rodoviário - Juros de Mora da Dívida Ativa</v>
      </c>
    </row>
    <row r="3139" spans="1:20" x14ac:dyDescent="0.25">
      <c r="A3139" s="179"/>
      <c r="B3139" s="51" t="s">
        <v>1549</v>
      </c>
      <c r="C3139" s="22" t="s">
        <v>1537</v>
      </c>
      <c r="D3139" s="22" t="s">
        <v>1538</v>
      </c>
      <c r="E3139" s="22" t="s">
        <v>1538</v>
      </c>
      <c r="F3139" s="22" t="s">
        <v>1549</v>
      </c>
      <c r="G3139" s="22" t="s">
        <v>1543</v>
      </c>
      <c r="H3139" s="22" t="s">
        <v>1540</v>
      </c>
      <c r="I3139" s="22" t="s">
        <v>1540</v>
      </c>
      <c r="J3139" s="22" t="s">
        <v>1543</v>
      </c>
      <c r="K3139" s="20" t="str">
        <f>IF(Tabela813[[#This Row],[C]]&lt;&gt;"",IF(Tabela813[[#This Row],[RED]]&lt;&gt;"",(Tabela813[[#This Row],[RED]] &amp; "."),"") &amp; CONCATENATE(Tabela813[[#This Row],[C]],".",Tabela813[[#This Row],[O]],".",Tabela813[[#This Row],[E]],".",Tabela813[[#This Row],[D1]],".",Tabela813[[#This Row],[D2]],".",Tabela813[[#This Row],[D3]],".",Tabela813[[#This Row],[T]],".",Tabela813[[#This Row],[D4]]),"")</f>
        <v>9.1.3.3.9.00.0.0.00</v>
      </c>
      <c r="L3139" s="23" t="s">
        <v>2013</v>
      </c>
      <c r="M3139" s="20" t="str">
        <f t="shared" si="61"/>
        <v>S</v>
      </c>
      <c r="N3139" s="20">
        <f>IF(VALUE(Tabela813[[#This Row],[RED]]) &gt; 0,1,0) + IF(VALUE(J3139)&gt;0,8,IF(VALUE(I3139)&gt;0,7,IF(VALUE(H3139)&gt;0,6,IF(VALUE(G3139)&gt;0,5,IF(VALUE(F3139)&gt;0,4,IF(VALUE(E3139)&gt;0,3,IF(VALUE(D3139)&gt;0,2,1)))))))</f>
        <v>5</v>
      </c>
      <c r="O3139" s="22" t="s">
        <v>45</v>
      </c>
      <c r="P3139" s="1" t="s">
        <v>4316</v>
      </c>
      <c r="Q3139" s="1"/>
      <c r="R3139" s="39"/>
      <c r="S3139" s="154" t="s">
        <v>158</v>
      </c>
      <c r="T3139" s="7" t="str">
        <f>Tabela813[[#This Row],[NR]]&amp;" - "&amp;Tabela813[[#This Row],[Especificação]]</f>
        <v>9.1.3.3.9.00.0.0.00 - (-) Dedução de Demais Delegações de Serviços Públicos</v>
      </c>
    </row>
    <row r="3140" spans="1:20" ht="30" x14ac:dyDescent="0.25">
      <c r="A3140" s="179"/>
      <c r="B3140" s="51" t="s">
        <v>1549</v>
      </c>
      <c r="C3140" s="22" t="s">
        <v>1537</v>
      </c>
      <c r="D3140" s="22" t="s">
        <v>1538</v>
      </c>
      <c r="E3140" s="22" t="s">
        <v>1538</v>
      </c>
      <c r="F3140" s="22" t="s">
        <v>1549</v>
      </c>
      <c r="G3140" s="22" t="s">
        <v>1553</v>
      </c>
      <c r="H3140" s="22" t="s">
        <v>1540</v>
      </c>
      <c r="I3140" s="22" t="s">
        <v>1540</v>
      </c>
      <c r="J3140" s="22" t="s">
        <v>1543</v>
      </c>
      <c r="K3140" s="20" t="str">
        <f>IF(Tabela813[[#This Row],[C]]&lt;&gt;"",IF(Tabela813[[#This Row],[RED]]&lt;&gt;"",(Tabela813[[#This Row],[RED]] &amp; "."),"") &amp; CONCATENATE(Tabela813[[#This Row],[C]],".",Tabela813[[#This Row],[O]],".",Tabela813[[#This Row],[E]],".",Tabela813[[#This Row],[D1]],".",Tabela813[[#This Row],[D2]],".",Tabela813[[#This Row],[D3]],".",Tabela813[[#This Row],[T]],".",Tabela813[[#This Row],[D4]]),"")</f>
        <v>9.1.3.3.9.99.0.0.00</v>
      </c>
      <c r="L3140" s="23" t="s">
        <v>2014</v>
      </c>
      <c r="M3140" s="20" t="str">
        <f t="shared" si="61"/>
        <v>S</v>
      </c>
      <c r="N3140" s="20">
        <f>IF(VALUE(Tabela813[[#This Row],[RED]]) &gt; 0,1,0) + IF(VALUE(J3140)&gt;0,8,IF(VALUE(I3140)&gt;0,7,IF(VALUE(H3140)&gt;0,6,IF(VALUE(G3140)&gt;0,5,IF(VALUE(F3140)&gt;0,4,IF(VALUE(E3140)&gt;0,3,IF(VALUE(D3140)&gt;0,2,1)))))))</f>
        <v>6</v>
      </c>
      <c r="O3140" s="22" t="s">
        <v>51</v>
      </c>
      <c r="P3140" s="1" t="s">
        <v>4317</v>
      </c>
      <c r="Q3140" s="1"/>
      <c r="R3140" s="39"/>
      <c r="S3140" s="154" t="s">
        <v>158</v>
      </c>
      <c r="T3140" s="7" t="str">
        <f>Tabela813[[#This Row],[NR]]&amp;" - "&amp;Tabela813[[#This Row],[Especificação]]</f>
        <v>9.1.3.3.9.99.0.0.00 - (-) Dedução de Outras Delegações de Serviços Públicos</v>
      </c>
    </row>
    <row r="3141" spans="1:20" ht="30" x14ac:dyDescent="0.25">
      <c r="A3141" s="179"/>
      <c r="B3141" s="51" t="s">
        <v>1549</v>
      </c>
      <c r="C3141" s="22" t="s">
        <v>1537</v>
      </c>
      <c r="D3141" s="22" t="s">
        <v>1538</v>
      </c>
      <c r="E3141" s="22" t="s">
        <v>1538</v>
      </c>
      <c r="F3141" s="22" t="s">
        <v>1549</v>
      </c>
      <c r="G3141" s="22" t="s">
        <v>1553</v>
      </c>
      <c r="H3141" s="22" t="s">
        <v>1540</v>
      </c>
      <c r="I3141" s="22" t="s">
        <v>1537</v>
      </c>
      <c r="J3141" s="22" t="s">
        <v>1543</v>
      </c>
      <c r="K3141" s="20" t="str">
        <f>IF(Tabela813[[#This Row],[C]]&lt;&gt;"",IF(Tabela813[[#This Row],[RED]]&lt;&gt;"",(Tabela813[[#This Row],[RED]] &amp; "."),"") &amp; CONCATENATE(Tabela813[[#This Row],[C]],".",Tabela813[[#This Row],[O]],".",Tabela813[[#This Row],[E]],".",Tabela813[[#This Row],[D1]],".",Tabela813[[#This Row],[D2]],".",Tabela813[[#This Row],[D3]],".",Tabela813[[#This Row],[T]],".",Tabela813[[#This Row],[D4]]),"")</f>
        <v>9.1.3.3.9.99.0.1.00</v>
      </c>
      <c r="L3141" s="23" t="s">
        <v>2015</v>
      </c>
      <c r="M3141" s="20" t="str">
        <f t="shared" si="61"/>
        <v>A</v>
      </c>
      <c r="N3141" s="20">
        <f>IF(VALUE(Tabela813[[#This Row],[RED]]) &gt; 0,1,0) + IF(VALUE(J3141)&gt;0,8,IF(VALUE(I3141)&gt;0,7,IF(VALUE(H3141)&gt;0,6,IF(VALUE(G3141)&gt;0,5,IF(VALUE(F3141)&gt;0,4,IF(VALUE(E3141)&gt;0,3,IF(VALUE(D3141)&gt;0,2,1)))))))</f>
        <v>8</v>
      </c>
      <c r="O3141" s="22" t="s">
        <v>51</v>
      </c>
      <c r="P3141" s="1" t="s">
        <v>2935</v>
      </c>
      <c r="Q3141" s="1"/>
      <c r="R3141" s="39"/>
      <c r="S3141" s="154" t="s">
        <v>158</v>
      </c>
      <c r="T3141" s="7" t="str">
        <f>Tabela813[[#This Row],[NR]]&amp;" - "&amp;Tabela813[[#This Row],[Especificação]]</f>
        <v>9.1.3.3.9.99.0.1.00 - (-) Dedução de Outras Delegações de Serviços Públicos - Principal</v>
      </c>
    </row>
    <row r="3142" spans="1:20" ht="30" x14ac:dyDescent="0.25">
      <c r="A3142" s="179"/>
      <c r="B3142" s="51" t="s">
        <v>1549</v>
      </c>
      <c r="C3142" s="22" t="s">
        <v>1537</v>
      </c>
      <c r="D3142" s="22" t="s">
        <v>1538</v>
      </c>
      <c r="E3142" s="22" t="s">
        <v>1538</v>
      </c>
      <c r="F3142" s="22" t="s">
        <v>1549</v>
      </c>
      <c r="G3142" s="22" t="s">
        <v>1553</v>
      </c>
      <c r="H3142" s="22" t="s">
        <v>1540</v>
      </c>
      <c r="I3142" s="22" t="s">
        <v>1546</v>
      </c>
      <c r="J3142" s="22" t="s">
        <v>1543</v>
      </c>
      <c r="K3142" s="20" t="str">
        <f>IF(Tabela813[[#This Row],[C]]&lt;&gt;"",IF(Tabela813[[#This Row],[RED]]&lt;&gt;"",(Tabela813[[#This Row],[RED]] &amp; "."),"") &amp; CONCATENATE(Tabela813[[#This Row],[C]],".",Tabela813[[#This Row],[O]],".",Tabela813[[#This Row],[E]],".",Tabela813[[#This Row],[D1]],".",Tabela813[[#This Row],[D2]],".",Tabela813[[#This Row],[D3]],".",Tabela813[[#This Row],[T]],".",Tabela813[[#This Row],[D4]]),"")</f>
        <v>9.1.3.3.9.99.0.2.00</v>
      </c>
      <c r="L3142" s="23" t="s">
        <v>2016</v>
      </c>
      <c r="M3142" s="20" t="str">
        <f t="shared" si="61"/>
        <v>A</v>
      </c>
      <c r="N3142" s="20">
        <f>IF(VALUE(Tabela813[[#This Row],[RED]]) &gt; 0,1,0) + IF(VALUE(J3142)&gt;0,8,IF(VALUE(I3142)&gt;0,7,IF(VALUE(H3142)&gt;0,6,IF(VALUE(G3142)&gt;0,5,IF(VALUE(F3142)&gt;0,4,IF(VALUE(E3142)&gt;0,3,IF(VALUE(D3142)&gt;0,2,1)))))))</f>
        <v>8</v>
      </c>
      <c r="O3142" s="22" t="s">
        <v>51</v>
      </c>
      <c r="P3142" s="1" t="s">
        <v>2935</v>
      </c>
      <c r="Q3142" s="1"/>
      <c r="R3142" s="39"/>
      <c r="S3142" s="154" t="s">
        <v>158</v>
      </c>
      <c r="T3142" s="7" t="str">
        <f>Tabela813[[#This Row],[NR]]&amp;" - "&amp;Tabela813[[#This Row],[Especificação]]</f>
        <v>9.1.3.3.9.99.0.2.00 - (-) Dedução de Outras Delegações de Serviços Públicos - Multas e Juros de Mora</v>
      </c>
    </row>
    <row r="3143" spans="1:20" ht="30" x14ac:dyDescent="0.25">
      <c r="A3143" s="179"/>
      <c r="B3143" s="51" t="s">
        <v>1549</v>
      </c>
      <c r="C3143" s="22" t="s">
        <v>1537</v>
      </c>
      <c r="D3143" s="22" t="s">
        <v>1538</v>
      </c>
      <c r="E3143" s="22" t="s">
        <v>1538</v>
      </c>
      <c r="F3143" s="22" t="s">
        <v>1549</v>
      </c>
      <c r="G3143" s="22" t="s">
        <v>1553</v>
      </c>
      <c r="H3143" s="22" t="s">
        <v>1540</v>
      </c>
      <c r="I3143" s="22" t="s">
        <v>1538</v>
      </c>
      <c r="J3143" s="22" t="s">
        <v>1543</v>
      </c>
      <c r="K3143" s="20" t="str">
        <f>IF(Tabela813[[#This Row],[C]]&lt;&gt;"",IF(Tabela813[[#This Row],[RED]]&lt;&gt;"",(Tabela813[[#This Row],[RED]] &amp; "."),"") &amp; CONCATENATE(Tabela813[[#This Row],[C]],".",Tabela813[[#This Row],[O]],".",Tabela813[[#This Row],[E]],".",Tabela813[[#This Row],[D1]],".",Tabela813[[#This Row],[D2]],".",Tabela813[[#This Row],[D3]],".",Tabela813[[#This Row],[T]],".",Tabela813[[#This Row],[D4]]),"")</f>
        <v>9.1.3.3.9.99.0.3.00</v>
      </c>
      <c r="L3143" s="23" t="s">
        <v>2017</v>
      </c>
      <c r="M3143" s="20" t="str">
        <f t="shared" si="61"/>
        <v>A</v>
      </c>
      <c r="N3143" s="20">
        <f>IF(VALUE(Tabela813[[#This Row],[RED]]) &gt; 0,1,0) + IF(VALUE(J3143)&gt;0,8,IF(VALUE(I3143)&gt;0,7,IF(VALUE(H3143)&gt;0,6,IF(VALUE(G3143)&gt;0,5,IF(VALUE(F3143)&gt;0,4,IF(VALUE(E3143)&gt;0,3,IF(VALUE(D3143)&gt;0,2,1)))))))</f>
        <v>8</v>
      </c>
      <c r="O3143" s="22" t="s">
        <v>51</v>
      </c>
      <c r="P3143" s="1" t="s">
        <v>2935</v>
      </c>
      <c r="Q3143" s="1"/>
      <c r="R3143" s="39"/>
      <c r="S3143" s="154" t="s">
        <v>158</v>
      </c>
      <c r="T3143" s="7" t="str">
        <f>Tabela813[[#This Row],[NR]]&amp;" - "&amp;Tabela813[[#This Row],[Especificação]]</f>
        <v>9.1.3.3.9.99.0.3.00 - (-) Dedução de Outras Delegações de Serviços Públicos - Dívida Ativa</v>
      </c>
    </row>
    <row r="3144" spans="1:20" ht="30" x14ac:dyDescent="0.25">
      <c r="A3144" s="179"/>
      <c r="B3144" s="51" t="s">
        <v>1549</v>
      </c>
      <c r="C3144" s="22" t="s">
        <v>1537</v>
      </c>
      <c r="D3144" s="22" t="s">
        <v>1538</v>
      </c>
      <c r="E3144" s="22" t="s">
        <v>1538</v>
      </c>
      <c r="F3144" s="22" t="s">
        <v>1549</v>
      </c>
      <c r="G3144" s="22" t="s">
        <v>1553</v>
      </c>
      <c r="H3144" s="22" t="s">
        <v>1540</v>
      </c>
      <c r="I3144" s="22" t="s">
        <v>1547</v>
      </c>
      <c r="J3144" s="22" t="s">
        <v>1543</v>
      </c>
      <c r="K3144" s="20" t="str">
        <f>IF(Tabela813[[#This Row],[C]]&lt;&gt;"",IF(Tabela813[[#This Row],[RED]]&lt;&gt;"",(Tabela813[[#This Row],[RED]] &amp; "."),"") &amp; CONCATENATE(Tabela813[[#This Row],[C]],".",Tabela813[[#This Row],[O]],".",Tabela813[[#This Row],[E]],".",Tabela813[[#This Row],[D1]],".",Tabela813[[#This Row],[D2]],".",Tabela813[[#This Row],[D3]],".",Tabela813[[#This Row],[T]],".",Tabela813[[#This Row],[D4]]),"")</f>
        <v>9.1.3.3.9.99.0.4.00</v>
      </c>
      <c r="L3144" s="23" t="s">
        <v>2018</v>
      </c>
      <c r="M3144" s="20" t="str">
        <f t="shared" si="61"/>
        <v>A</v>
      </c>
      <c r="N3144" s="20">
        <f>IF(VALUE(Tabela813[[#This Row],[RED]]) &gt; 0,1,0) + IF(VALUE(J3144)&gt;0,8,IF(VALUE(I3144)&gt;0,7,IF(VALUE(H3144)&gt;0,6,IF(VALUE(G3144)&gt;0,5,IF(VALUE(F3144)&gt;0,4,IF(VALUE(E3144)&gt;0,3,IF(VALUE(D3144)&gt;0,2,1)))))))</f>
        <v>8</v>
      </c>
      <c r="O3144" s="22" t="s">
        <v>51</v>
      </c>
      <c r="P3144" s="1" t="s">
        <v>2935</v>
      </c>
      <c r="Q3144" s="1"/>
      <c r="R3144" s="39"/>
      <c r="S3144" s="154" t="s">
        <v>158</v>
      </c>
      <c r="T3144" s="7" t="str">
        <f>Tabela813[[#This Row],[NR]]&amp;" - "&amp;Tabela813[[#This Row],[Especificação]]</f>
        <v>9.1.3.3.9.99.0.4.00 - (-) Dedução de Outras Delegações de Serviços Públicos - Dívida Ativa - Multas e Juros de Mora da Dívida Ativa</v>
      </c>
    </row>
    <row r="3145" spans="1:20" ht="30" x14ac:dyDescent="0.25">
      <c r="A3145" s="179"/>
      <c r="B3145" s="51" t="s">
        <v>1549</v>
      </c>
      <c r="C3145" s="22" t="s">
        <v>1537</v>
      </c>
      <c r="D3145" s="22" t="s">
        <v>1538</v>
      </c>
      <c r="E3145" s="22" t="s">
        <v>1538</v>
      </c>
      <c r="F3145" s="22" t="s">
        <v>1549</v>
      </c>
      <c r="G3145" s="22" t="s">
        <v>1553</v>
      </c>
      <c r="H3145" s="22" t="s">
        <v>1540</v>
      </c>
      <c r="I3145" s="22" t="s">
        <v>1548</v>
      </c>
      <c r="J3145" s="22" t="s">
        <v>1543</v>
      </c>
      <c r="K3145" s="20" t="str">
        <f>IF(Tabela813[[#This Row],[C]]&lt;&gt;"",IF(Tabela813[[#This Row],[RED]]&lt;&gt;"",(Tabela813[[#This Row],[RED]] &amp; "."),"") &amp; CONCATENATE(Tabela813[[#This Row],[C]],".",Tabela813[[#This Row],[O]],".",Tabela813[[#This Row],[E]],".",Tabela813[[#This Row],[D1]],".",Tabela813[[#This Row],[D2]],".",Tabela813[[#This Row],[D3]],".",Tabela813[[#This Row],[T]],".",Tabela813[[#This Row],[D4]]),"")</f>
        <v>9.1.3.3.9.99.0.5.00</v>
      </c>
      <c r="L3145" s="23" t="s">
        <v>2019</v>
      </c>
      <c r="M3145" s="20" t="str">
        <f t="shared" si="61"/>
        <v>A</v>
      </c>
      <c r="N3145" s="20">
        <f>IF(VALUE(Tabela813[[#This Row],[RED]]) &gt; 0,1,0) + IF(VALUE(J3145)&gt;0,8,IF(VALUE(I3145)&gt;0,7,IF(VALUE(H3145)&gt;0,6,IF(VALUE(G3145)&gt;0,5,IF(VALUE(F3145)&gt;0,4,IF(VALUE(E3145)&gt;0,3,IF(VALUE(D3145)&gt;0,2,1)))))))</f>
        <v>8</v>
      </c>
      <c r="O3145" s="22" t="s">
        <v>51</v>
      </c>
      <c r="P3145" s="1" t="s">
        <v>2935</v>
      </c>
      <c r="Q3145" s="1"/>
      <c r="R3145" s="39"/>
      <c r="S3145" s="154" t="s">
        <v>158</v>
      </c>
      <c r="T3145" s="7" t="str">
        <f>Tabela813[[#This Row],[NR]]&amp;" - "&amp;Tabela813[[#This Row],[Especificação]]</f>
        <v>9.1.3.3.9.99.0.5.00 - (-) Dedução de Outras Delegações de Serviços Públicos - Multas</v>
      </c>
    </row>
    <row r="3146" spans="1:20" ht="30" x14ac:dyDescent="0.25">
      <c r="A3146" s="179"/>
      <c r="B3146" s="51" t="s">
        <v>1549</v>
      </c>
      <c r="C3146" s="22" t="s">
        <v>1537</v>
      </c>
      <c r="D3146" s="22" t="s">
        <v>1538</v>
      </c>
      <c r="E3146" s="22" t="s">
        <v>1538</v>
      </c>
      <c r="F3146" s="22" t="s">
        <v>1549</v>
      </c>
      <c r="G3146" s="22" t="s">
        <v>1553</v>
      </c>
      <c r="H3146" s="22" t="s">
        <v>1540</v>
      </c>
      <c r="I3146" s="22" t="s">
        <v>1542</v>
      </c>
      <c r="J3146" s="22" t="s">
        <v>1543</v>
      </c>
      <c r="K3146" s="20" t="str">
        <f>IF(Tabela813[[#This Row],[C]]&lt;&gt;"",IF(Tabela813[[#This Row],[RED]]&lt;&gt;"",(Tabela813[[#This Row],[RED]] &amp; "."),"") &amp; CONCATENATE(Tabela813[[#This Row],[C]],".",Tabela813[[#This Row],[O]],".",Tabela813[[#This Row],[E]],".",Tabela813[[#This Row],[D1]],".",Tabela813[[#This Row],[D2]],".",Tabela813[[#This Row],[D3]],".",Tabela813[[#This Row],[T]],".",Tabela813[[#This Row],[D4]]),"")</f>
        <v>9.1.3.3.9.99.0.6.00</v>
      </c>
      <c r="L3146" s="23" t="s">
        <v>2020</v>
      </c>
      <c r="M3146" s="20" t="str">
        <f t="shared" si="61"/>
        <v>A</v>
      </c>
      <c r="N3146" s="20">
        <f>IF(VALUE(Tabela813[[#This Row],[RED]]) &gt; 0,1,0) + IF(VALUE(J3146)&gt;0,8,IF(VALUE(I3146)&gt;0,7,IF(VALUE(H3146)&gt;0,6,IF(VALUE(G3146)&gt;0,5,IF(VALUE(F3146)&gt;0,4,IF(VALUE(E3146)&gt;0,3,IF(VALUE(D3146)&gt;0,2,1)))))))</f>
        <v>8</v>
      </c>
      <c r="O3146" s="22" t="s">
        <v>51</v>
      </c>
      <c r="P3146" s="1" t="s">
        <v>2935</v>
      </c>
      <c r="Q3146" s="1"/>
      <c r="R3146" s="39"/>
      <c r="S3146" s="154" t="s">
        <v>158</v>
      </c>
      <c r="T3146" s="7" t="str">
        <f>Tabela813[[#This Row],[NR]]&amp;" - "&amp;Tabela813[[#This Row],[Especificação]]</f>
        <v>9.1.3.3.9.99.0.6.00 - (-) Dedução de Outras Delegações de Serviços Públicos - Juros de Mora</v>
      </c>
    </row>
    <row r="3147" spans="1:20" ht="30" x14ac:dyDescent="0.25">
      <c r="A3147" s="179"/>
      <c r="B3147" s="51" t="s">
        <v>1549</v>
      </c>
      <c r="C3147" s="22" t="s">
        <v>1537</v>
      </c>
      <c r="D3147" s="22" t="s">
        <v>1538</v>
      </c>
      <c r="E3147" s="22" t="s">
        <v>1538</v>
      </c>
      <c r="F3147" s="22" t="s">
        <v>1549</v>
      </c>
      <c r="G3147" s="22" t="s">
        <v>1553</v>
      </c>
      <c r="H3147" s="22" t="s">
        <v>1540</v>
      </c>
      <c r="I3147" s="22" t="s">
        <v>1544</v>
      </c>
      <c r="J3147" s="22" t="s">
        <v>1543</v>
      </c>
      <c r="K3147" s="20" t="str">
        <f>IF(Tabela813[[#This Row],[C]]&lt;&gt;"",IF(Tabela813[[#This Row],[RED]]&lt;&gt;"",(Tabela813[[#This Row],[RED]] &amp; "."),"") &amp; CONCATENATE(Tabela813[[#This Row],[C]],".",Tabela813[[#This Row],[O]],".",Tabela813[[#This Row],[E]],".",Tabela813[[#This Row],[D1]],".",Tabela813[[#This Row],[D2]],".",Tabela813[[#This Row],[D3]],".",Tabela813[[#This Row],[T]],".",Tabela813[[#This Row],[D4]]),"")</f>
        <v>9.1.3.3.9.99.0.7.00</v>
      </c>
      <c r="L3147" s="23" t="s">
        <v>2021</v>
      </c>
      <c r="M3147" s="20" t="str">
        <f t="shared" si="61"/>
        <v>A</v>
      </c>
      <c r="N3147" s="20">
        <f>IF(VALUE(Tabela813[[#This Row],[RED]]) &gt; 0,1,0) + IF(VALUE(J3147)&gt;0,8,IF(VALUE(I3147)&gt;0,7,IF(VALUE(H3147)&gt;0,6,IF(VALUE(G3147)&gt;0,5,IF(VALUE(F3147)&gt;0,4,IF(VALUE(E3147)&gt;0,3,IF(VALUE(D3147)&gt;0,2,1)))))))</f>
        <v>8</v>
      </c>
      <c r="O3147" s="22" t="s">
        <v>51</v>
      </c>
      <c r="P3147" s="1" t="s">
        <v>2935</v>
      </c>
      <c r="Q3147" s="1"/>
      <c r="R3147" s="39"/>
      <c r="S3147" s="154" t="s">
        <v>158</v>
      </c>
      <c r="T3147" s="7" t="str">
        <f>Tabela813[[#This Row],[NR]]&amp;" - "&amp;Tabela813[[#This Row],[Especificação]]</f>
        <v>9.1.3.3.9.99.0.7.00 - (-) Dedução de Outras Delegações de Serviços Públicos - Dívida Ativa - Multas da Dívida Ativa</v>
      </c>
    </row>
    <row r="3148" spans="1:20" ht="30" x14ac:dyDescent="0.25">
      <c r="A3148" s="179"/>
      <c r="B3148" s="51" t="s">
        <v>1549</v>
      </c>
      <c r="C3148" s="22" t="s">
        <v>1537</v>
      </c>
      <c r="D3148" s="22" t="s">
        <v>1538</v>
      </c>
      <c r="E3148" s="22" t="s">
        <v>1538</v>
      </c>
      <c r="F3148" s="22" t="s">
        <v>1549</v>
      </c>
      <c r="G3148" s="22" t="s">
        <v>1553</v>
      </c>
      <c r="H3148" s="22" t="s">
        <v>1540</v>
      </c>
      <c r="I3148" s="22" t="s">
        <v>1545</v>
      </c>
      <c r="J3148" s="22" t="s">
        <v>1543</v>
      </c>
      <c r="K3148" s="20" t="str">
        <f>IF(Tabela813[[#This Row],[C]]&lt;&gt;"",IF(Tabela813[[#This Row],[RED]]&lt;&gt;"",(Tabela813[[#This Row],[RED]] &amp; "."),"") &amp; CONCATENATE(Tabela813[[#This Row],[C]],".",Tabela813[[#This Row],[O]],".",Tabela813[[#This Row],[E]],".",Tabela813[[#This Row],[D1]],".",Tabela813[[#This Row],[D2]],".",Tabela813[[#This Row],[D3]],".",Tabela813[[#This Row],[T]],".",Tabela813[[#This Row],[D4]]),"")</f>
        <v>9.1.3.3.9.99.0.8.00</v>
      </c>
      <c r="L3148" s="23" t="s">
        <v>2022</v>
      </c>
      <c r="M3148" s="20" t="str">
        <f t="shared" si="61"/>
        <v>A</v>
      </c>
      <c r="N3148" s="20">
        <f>IF(VALUE(Tabela813[[#This Row],[RED]]) &gt; 0,1,0) + IF(VALUE(J3148)&gt;0,8,IF(VALUE(I3148)&gt;0,7,IF(VALUE(H3148)&gt;0,6,IF(VALUE(G3148)&gt;0,5,IF(VALUE(F3148)&gt;0,4,IF(VALUE(E3148)&gt;0,3,IF(VALUE(D3148)&gt;0,2,1)))))))</f>
        <v>8</v>
      </c>
      <c r="O3148" s="22" t="s">
        <v>51</v>
      </c>
      <c r="P3148" s="1" t="s">
        <v>2935</v>
      </c>
      <c r="Q3148" s="1"/>
      <c r="R3148" s="39"/>
      <c r="S3148" s="154" t="s">
        <v>158</v>
      </c>
      <c r="T3148" s="7" t="str">
        <f>Tabela813[[#This Row],[NR]]&amp;" - "&amp;Tabela813[[#This Row],[Especificação]]</f>
        <v>9.1.3.3.9.99.0.8.00 - (-) Dedução de Outras Delegações de Serviços Públicos - Juros de Mora da Dívida Ativa</v>
      </c>
    </row>
    <row r="3149" spans="1:20" x14ac:dyDescent="0.25">
      <c r="A3149" s="179"/>
      <c r="B3149" s="51" t="s">
        <v>1549</v>
      </c>
      <c r="C3149" s="22" t="s">
        <v>1537</v>
      </c>
      <c r="D3149" s="22" t="s">
        <v>1538</v>
      </c>
      <c r="E3149" s="22" t="s">
        <v>1547</v>
      </c>
      <c r="F3149" s="22" t="s">
        <v>1540</v>
      </c>
      <c r="G3149" s="22" t="s">
        <v>1543</v>
      </c>
      <c r="H3149" s="22" t="s">
        <v>1540</v>
      </c>
      <c r="I3149" s="22" t="s">
        <v>1540</v>
      </c>
      <c r="J3149" s="22" t="s">
        <v>1543</v>
      </c>
      <c r="K3149" s="20" t="str">
        <f>IF(Tabela813[[#This Row],[C]]&lt;&gt;"",IF(Tabela813[[#This Row],[RED]]&lt;&gt;"",(Tabela813[[#This Row],[RED]] &amp; "."),"") &amp; CONCATENATE(Tabela813[[#This Row],[C]],".",Tabela813[[#This Row],[O]],".",Tabela813[[#This Row],[E]],".",Tabela813[[#This Row],[D1]],".",Tabela813[[#This Row],[D2]],".",Tabela813[[#This Row],[D3]],".",Tabela813[[#This Row],[T]],".",Tabela813[[#This Row],[D4]]),"")</f>
        <v>9.1.3.4.0.00.0.0.00</v>
      </c>
      <c r="L3149" s="23" t="s">
        <v>2023</v>
      </c>
      <c r="M3149" s="20" t="str">
        <f t="shared" si="61"/>
        <v>S</v>
      </c>
      <c r="N3149" s="20">
        <f>IF(VALUE(Tabela813[[#This Row],[RED]]) &gt; 0,1,0) + IF(VALUE(J3149)&gt;0,8,IF(VALUE(I3149)&gt;0,7,IF(VALUE(H3149)&gt;0,6,IF(VALUE(G3149)&gt;0,5,IF(VALUE(F3149)&gt;0,4,IF(VALUE(E3149)&gt;0,3,IF(VALUE(D3149)&gt;0,2,1)))))))</f>
        <v>4</v>
      </c>
      <c r="O3149" s="22" t="s">
        <v>45</v>
      </c>
      <c r="P3149" s="1" t="s">
        <v>4318</v>
      </c>
      <c r="Q3149" s="1"/>
      <c r="R3149" s="39"/>
      <c r="S3149" s="154" t="s">
        <v>158</v>
      </c>
      <c r="T3149" s="7" t="str">
        <f>Tabela813[[#This Row],[NR]]&amp;" - "&amp;Tabela813[[#This Row],[Especificação]]</f>
        <v>9.1.3.4.0.00.0.0.00 - (-) Dedução de Exploração de Recursos Naturais</v>
      </c>
    </row>
    <row r="3150" spans="1:20" ht="30" x14ac:dyDescent="0.25">
      <c r="A3150" s="179"/>
      <c r="B3150" s="51" t="s">
        <v>1549</v>
      </c>
      <c r="C3150" s="22" t="s">
        <v>1537</v>
      </c>
      <c r="D3150" s="22" t="s">
        <v>1538</v>
      </c>
      <c r="E3150" s="22" t="s">
        <v>1547</v>
      </c>
      <c r="F3150" s="22" t="s">
        <v>1549</v>
      </c>
      <c r="G3150" s="22" t="s">
        <v>1543</v>
      </c>
      <c r="H3150" s="22" t="s">
        <v>1540</v>
      </c>
      <c r="I3150" s="22" t="s">
        <v>1540</v>
      </c>
      <c r="J3150" s="22" t="s">
        <v>1543</v>
      </c>
      <c r="K3150" s="20" t="str">
        <f>IF(Tabela813[[#This Row],[C]]&lt;&gt;"",IF(Tabela813[[#This Row],[RED]]&lt;&gt;"",(Tabela813[[#This Row],[RED]] &amp; "."),"") &amp; CONCATENATE(Tabela813[[#This Row],[C]],".",Tabela813[[#This Row],[O]],".",Tabela813[[#This Row],[E]],".",Tabela813[[#This Row],[D1]],".",Tabela813[[#This Row],[D2]],".",Tabela813[[#This Row],[D3]],".",Tabela813[[#This Row],[T]],".",Tabela813[[#This Row],[D4]]),"")</f>
        <v>9.1.3.4.9.00.0.0.00</v>
      </c>
      <c r="L3150" s="23" t="s">
        <v>2024</v>
      </c>
      <c r="M3150" s="20" t="str">
        <f t="shared" si="61"/>
        <v>S</v>
      </c>
      <c r="N3150" s="20">
        <f>IF(VALUE(Tabela813[[#This Row],[RED]]) &gt; 0,1,0) + IF(VALUE(J3150)&gt;0,8,IF(VALUE(I3150)&gt;0,7,IF(VALUE(H3150)&gt;0,6,IF(VALUE(G3150)&gt;0,5,IF(VALUE(F3150)&gt;0,4,IF(VALUE(E3150)&gt;0,3,IF(VALUE(D3150)&gt;0,2,1)))))))</f>
        <v>5</v>
      </c>
      <c r="O3150" s="22" t="s">
        <v>45</v>
      </c>
      <c r="P3150" s="1" t="s">
        <v>4319</v>
      </c>
      <c r="Q3150" s="1"/>
      <c r="R3150" s="39"/>
      <c r="S3150" s="154" t="s">
        <v>158</v>
      </c>
      <c r="T3150" s="7" t="str">
        <f>Tabela813[[#This Row],[NR]]&amp;" - "&amp;Tabela813[[#This Row],[Especificação]]</f>
        <v>9.1.3.4.9.00.0.0.00 - (-) Dedução de Exploração de Outros Recursos Naturais</v>
      </c>
    </row>
    <row r="3151" spans="1:20" ht="30" x14ac:dyDescent="0.25">
      <c r="A3151" s="179"/>
      <c r="B3151" s="51" t="s">
        <v>1549</v>
      </c>
      <c r="C3151" s="22" t="s">
        <v>1537</v>
      </c>
      <c r="D3151" s="22" t="s">
        <v>1538</v>
      </c>
      <c r="E3151" s="22" t="s">
        <v>1547</v>
      </c>
      <c r="F3151" s="22" t="s">
        <v>1549</v>
      </c>
      <c r="G3151" s="22" t="s">
        <v>1553</v>
      </c>
      <c r="H3151" s="22" t="s">
        <v>1540</v>
      </c>
      <c r="I3151" s="22" t="s">
        <v>1540</v>
      </c>
      <c r="J3151" s="22" t="s">
        <v>1543</v>
      </c>
      <c r="K3151" s="20" t="str">
        <f>IF(Tabela813[[#This Row],[C]]&lt;&gt;"",IF(Tabela813[[#This Row],[RED]]&lt;&gt;"",(Tabela813[[#This Row],[RED]] &amp; "."),"") &amp; CONCATENATE(Tabela813[[#This Row],[C]],".",Tabela813[[#This Row],[O]],".",Tabela813[[#This Row],[E]],".",Tabela813[[#This Row],[D1]],".",Tabela813[[#This Row],[D2]],".",Tabela813[[#This Row],[D3]],".",Tabela813[[#This Row],[T]],".",Tabela813[[#This Row],[D4]]),"")</f>
        <v>9.1.3.4.9.99.0.0.00</v>
      </c>
      <c r="L3151" s="23" t="s">
        <v>2025</v>
      </c>
      <c r="M3151" s="20" t="str">
        <f t="shared" si="61"/>
        <v>S</v>
      </c>
      <c r="N3151" s="20">
        <f>IF(VALUE(Tabela813[[#This Row],[RED]]) &gt; 0,1,0) + IF(VALUE(J3151)&gt;0,8,IF(VALUE(I3151)&gt;0,7,IF(VALUE(H3151)&gt;0,6,IF(VALUE(G3151)&gt;0,5,IF(VALUE(F3151)&gt;0,4,IF(VALUE(E3151)&gt;0,3,IF(VALUE(D3151)&gt;0,2,1)))))))</f>
        <v>6</v>
      </c>
      <c r="O3151" s="22" t="s">
        <v>51</v>
      </c>
      <c r="P3151" s="1" t="s">
        <v>4320</v>
      </c>
      <c r="Q3151" s="1"/>
      <c r="R3151" s="39"/>
      <c r="S3151" s="154" t="s">
        <v>158</v>
      </c>
      <c r="T3151" s="7" t="str">
        <f>Tabela813[[#This Row],[NR]]&amp;" - "&amp;Tabela813[[#This Row],[Especificação]]</f>
        <v>9.1.3.4.9.99.0.0.00 - (-) Dedução de Outras Delegações para Exploração de Recursos Naturais</v>
      </c>
    </row>
    <row r="3152" spans="1:20" ht="30" x14ac:dyDescent="0.25">
      <c r="A3152" s="179"/>
      <c r="B3152" s="51" t="s">
        <v>1549</v>
      </c>
      <c r="C3152" s="22" t="s">
        <v>1537</v>
      </c>
      <c r="D3152" s="22" t="s">
        <v>1538</v>
      </c>
      <c r="E3152" s="22" t="s">
        <v>1547</v>
      </c>
      <c r="F3152" s="22" t="s">
        <v>1549</v>
      </c>
      <c r="G3152" s="22" t="s">
        <v>1553</v>
      </c>
      <c r="H3152" s="22" t="s">
        <v>1540</v>
      </c>
      <c r="I3152" s="22" t="s">
        <v>1537</v>
      </c>
      <c r="J3152" s="22" t="s">
        <v>1543</v>
      </c>
      <c r="K3152" s="20" t="str">
        <f>IF(Tabela813[[#This Row],[C]]&lt;&gt;"",IF(Tabela813[[#This Row],[RED]]&lt;&gt;"",(Tabela813[[#This Row],[RED]] &amp; "."),"") &amp; CONCATENATE(Tabela813[[#This Row],[C]],".",Tabela813[[#This Row],[O]],".",Tabela813[[#This Row],[E]],".",Tabela813[[#This Row],[D1]],".",Tabela813[[#This Row],[D2]],".",Tabela813[[#This Row],[D3]],".",Tabela813[[#This Row],[T]],".",Tabela813[[#This Row],[D4]]),"")</f>
        <v>9.1.3.4.9.99.0.1.00</v>
      </c>
      <c r="L3152" s="23" t="s">
        <v>2026</v>
      </c>
      <c r="M3152" s="20" t="str">
        <f t="shared" si="61"/>
        <v>A</v>
      </c>
      <c r="N3152" s="20">
        <f>IF(VALUE(Tabela813[[#This Row],[RED]]) &gt; 0,1,0) + IF(VALUE(J3152)&gt;0,8,IF(VALUE(I3152)&gt;0,7,IF(VALUE(H3152)&gt;0,6,IF(VALUE(G3152)&gt;0,5,IF(VALUE(F3152)&gt;0,4,IF(VALUE(E3152)&gt;0,3,IF(VALUE(D3152)&gt;0,2,1)))))))</f>
        <v>8</v>
      </c>
      <c r="O3152" s="22" t="s">
        <v>51</v>
      </c>
      <c r="P3152" s="1" t="s">
        <v>2936</v>
      </c>
      <c r="Q3152" s="1"/>
      <c r="R3152" s="39"/>
      <c r="S3152" s="154" t="s">
        <v>158</v>
      </c>
      <c r="T3152" s="7" t="str">
        <f>Tabela813[[#This Row],[NR]]&amp;" - "&amp;Tabela813[[#This Row],[Especificação]]</f>
        <v>9.1.3.4.9.99.0.1.00 - (-) Dedução de Outras Delegações para Exploração de Recursos Naturais - Principal</v>
      </c>
    </row>
    <row r="3153" spans="1:20" ht="30" x14ac:dyDescent="0.25">
      <c r="A3153" s="179"/>
      <c r="B3153" s="51" t="s">
        <v>1549</v>
      </c>
      <c r="C3153" s="22" t="s">
        <v>1537</v>
      </c>
      <c r="D3153" s="22" t="s">
        <v>1538</v>
      </c>
      <c r="E3153" s="22" t="s">
        <v>1547</v>
      </c>
      <c r="F3153" s="22" t="s">
        <v>1549</v>
      </c>
      <c r="G3153" s="22" t="s">
        <v>1553</v>
      </c>
      <c r="H3153" s="22" t="s">
        <v>1540</v>
      </c>
      <c r="I3153" s="22" t="s">
        <v>1546</v>
      </c>
      <c r="J3153" s="22" t="s">
        <v>1543</v>
      </c>
      <c r="K3153" s="20" t="str">
        <f>IF(Tabela813[[#This Row],[C]]&lt;&gt;"",IF(Tabela813[[#This Row],[RED]]&lt;&gt;"",(Tabela813[[#This Row],[RED]] &amp; "."),"") &amp; CONCATENATE(Tabela813[[#This Row],[C]],".",Tabela813[[#This Row],[O]],".",Tabela813[[#This Row],[E]],".",Tabela813[[#This Row],[D1]],".",Tabela813[[#This Row],[D2]],".",Tabela813[[#This Row],[D3]],".",Tabela813[[#This Row],[T]],".",Tabela813[[#This Row],[D4]]),"")</f>
        <v>9.1.3.4.9.99.0.2.00</v>
      </c>
      <c r="L3153" s="23" t="s">
        <v>2027</v>
      </c>
      <c r="M3153" s="20" t="str">
        <f t="shared" si="61"/>
        <v>A</v>
      </c>
      <c r="N3153" s="20">
        <f>IF(VALUE(Tabela813[[#This Row],[RED]]) &gt; 0,1,0) + IF(VALUE(J3153)&gt;0,8,IF(VALUE(I3153)&gt;0,7,IF(VALUE(H3153)&gt;0,6,IF(VALUE(G3153)&gt;0,5,IF(VALUE(F3153)&gt;0,4,IF(VALUE(E3153)&gt;0,3,IF(VALUE(D3153)&gt;0,2,1)))))))</f>
        <v>8</v>
      </c>
      <c r="O3153" s="22" t="s">
        <v>51</v>
      </c>
      <c r="P3153" s="1" t="s">
        <v>2936</v>
      </c>
      <c r="Q3153" s="1"/>
      <c r="R3153" s="39"/>
      <c r="S3153" s="154" t="s">
        <v>158</v>
      </c>
      <c r="T3153" s="7" t="str">
        <f>Tabela813[[#This Row],[NR]]&amp;" - "&amp;Tabela813[[#This Row],[Especificação]]</f>
        <v>9.1.3.4.9.99.0.2.00 - (-) Dedução de Outras Delegações para Exploração de Recursos Naturais - Multas e Juros de Mora</v>
      </c>
    </row>
    <row r="3154" spans="1:20" ht="30" x14ac:dyDescent="0.25">
      <c r="A3154" s="179"/>
      <c r="B3154" s="51" t="s">
        <v>1549</v>
      </c>
      <c r="C3154" s="22" t="s">
        <v>1537</v>
      </c>
      <c r="D3154" s="22" t="s">
        <v>1538</v>
      </c>
      <c r="E3154" s="22" t="s">
        <v>1547</v>
      </c>
      <c r="F3154" s="22" t="s">
        <v>1549</v>
      </c>
      <c r="G3154" s="22" t="s">
        <v>1553</v>
      </c>
      <c r="H3154" s="22" t="s">
        <v>1540</v>
      </c>
      <c r="I3154" s="22" t="s">
        <v>1538</v>
      </c>
      <c r="J3154" s="22" t="s">
        <v>1543</v>
      </c>
      <c r="K3154" s="20" t="str">
        <f>IF(Tabela813[[#This Row],[C]]&lt;&gt;"",IF(Tabela813[[#This Row],[RED]]&lt;&gt;"",(Tabela813[[#This Row],[RED]] &amp; "."),"") &amp; CONCATENATE(Tabela813[[#This Row],[C]],".",Tabela813[[#This Row],[O]],".",Tabela813[[#This Row],[E]],".",Tabela813[[#This Row],[D1]],".",Tabela813[[#This Row],[D2]],".",Tabela813[[#This Row],[D3]],".",Tabela813[[#This Row],[T]],".",Tabela813[[#This Row],[D4]]),"")</f>
        <v>9.1.3.4.9.99.0.3.00</v>
      </c>
      <c r="L3154" s="23" t="s">
        <v>2028</v>
      </c>
      <c r="M3154" s="20" t="str">
        <f t="shared" si="61"/>
        <v>A</v>
      </c>
      <c r="N3154" s="20">
        <f>IF(VALUE(Tabela813[[#This Row],[RED]]) &gt; 0,1,0) + IF(VALUE(J3154)&gt;0,8,IF(VALUE(I3154)&gt;0,7,IF(VALUE(H3154)&gt;0,6,IF(VALUE(G3154)&gt;0,5,IF(VALUE(F3154)&gt;0,4,IF(VALUE(E3154)&gt;0,3,IF(VALUE(D3154)&gt;0,2,1)))))))</f>
        <v>8</v>
      </c>
      <c r="O3154" s="22" t="s">
        <v>51</v>
      </c>
      <c r="P3154" s="1" t="s">
        <v>2936</v>
      </c>
      <c r="Q3154" s="1"/>
      <c r="R3154" s="39"/>
      <c r="S3154" s="154" t="s">
        <v>158</v>
      </c>
      <c r="T3154" s="7" t="str">
        <f>Tabela813[[#This Row],[NR]]&amp;" - "&amp;Tabela813[[#This Row],[Especificação]]</f>
        <v>9.1.3.4.9.99.0.3.00 - (-) Dedução de Outras Delegações para Exploração de Recursos Naturais - Dívida Ativa</v>
      </c>
    </row>
    <row r="3155" spans="1:20" ht="30" x14ac:dyDescent="0.25">
      <c r="A3155" s="179"/>
      <c r="B3155" s="51" t="s">
        <v>1549</v>
      </c>
      <c r="C3155" s="22" t="s">
        <v>1537</v>
      </c>
      <c r="D3155" s="22" t="s">
        <v>1538</v>
      </c>
      <c r="E3155" s="22" t="s">
        <v>1547</v>
      </c>
      <c r="F3155" s="22" t="s">
        <v>1549</v>
      </c>
      <c r="G3155" s="22" t="s">
        <v>1553</v>
      </c>
      <c r="H3155" s="22" t="s">
        <v>1540</v>
      </c>
      <c r="I3155" s="22" t="s">
        <v>1547</v>
      </c>
      <c r="J3155" s="22" t="s">
        <v>1543</v>
      </c>
      <c r="K3155" s="20" t="str">
        <f>IF(Tabela813[[#This Row],[C]]&lt;&gt;"",IF(Tabela813[[#This Row],[RED]]&lt;&gt;"",(Tabela813[[#This Row],[RED]] &amp; "."),"") &amp; CONCATENATE(Tabela813[[#This Row],[C]],".",Tabela813[[#This Row],[O]],".",Tabela813[[#This Row],[E]],".",Tabela813[[#This Row],[D1]],".",Tabela813[[#This Row],[D2]],".",Tabela813[[#This Row],[D3]],".",Tabela813[[#This Row],[T]],".",Tabela813[[#This Row],[D4]]),"")</f>
        <v>9.1.3.4.9.99.0.4.00</v>
      </c>
      <c r="L3155" s="23" t="s">
        <v>2029</v>
      </c>
      <c r="M3155" s="20" t="str">
        <f t="shared" si="61"/>
        <v>A</v>
      </c>
      <c r="N3155" s="20">
        <f>IF(VALUE(Tabela813[[#This Row],[RED]]) &gt; 0,1,0) + IF(VALUE(J3155)&gt;0,8,IF(VALUE(I3155)&gt;0,7,IF(VALUE(H3155)&gt;0,6,IF(VALUE(G3155)&gt;0,5,IF(VALUE(F3155)&gt;0,4,IF(VALUE(E3155)&gt;0,3,IF(VALUE(D3155)&gt;0,2,1)))))))</f>
        <v>8</v>
      </c>
      <c r="O3155" s="22" t="s">
        <v>51</v>
      </c>
      <c r="P3155" s="1" t="s">
        <v>2936</v>
      </c>
      <c r="Q3155" s="1"/>
      <c r="R3155" s="39"/>
      <c r="S3155" s="154" t="s">
        <v>158</v>
      </c>
      <c r="T3155" s="7" t="str">
        <f>Tabela813[[#This Row],[NR]]&amp;" - "&amp;Tabela813[[#This Row],[Especificação]]</f>
        <v>9.1.3.4.9.99.0.4.00 - (-) Dedução de Outras Delegações para Exploração de Recursos Naturais - Dívida Ativa - Multas e Juros de Mora da Dívida Ativa</v>
      </c>
    </row>
    <row r="3156" spans="1:20" ht="30" x14ac:dyDescent="0.25">
      <c r="A3156" s="179"/>
      <c r="B3156" s="51" t="s">
        <v>1549</v>
      </c>
      <c r="C3156" s="22" t="s">
        <v>1537</v>
      </c>
      <c r="D3156" s="22" t="s">
        <v>1538</v>
      </c>
      <c r="E3156" s="22" t="s">
        <v>1547</v>
      </c>
      <c r="F3156" s="22" t="s">
        <v>1549</v>
      </c>
      <c r="G3156" s="22" t="s">
        <v>1553</v>
      </c>
      <c r="H3156" s="22" t="s">
        <v>1540</v>
      </c>
      <c r="I3156" s="22" t="s">
        <v>1548</v>
      </c>
      <c r="J3156" s="22" t="s">
        <v>1543</v>
      </c>
      <c r="K3156" s="20" t="str">
        <f>IF(Tabela813[[#This Row],[C]]&lt;&gt;"",IF(Tabela813[[#This Row],[RED]]&lt;&gt;"",(Tabela813[[#This Row],[RED]] &amp; "."),"") &amp; CONCATENATE(Tabela813[[#This Row],[C]],".",Tabela813[[#This Row],[O]],".",Tabela813[[#This Row],[E]],".",Tabela813[[#This Row],[D1]],".",Tabela813[[#This Row],[D2]],".",Tabela813[[#This Row],[D3]],".",Tabela813[[#This Row],[T]],".",Tabela813[[#This Row],[D4]]),"")</f>
        <v>9.1.3.4.9.99.0.5.00</v>
      </c>
      <c r="L3156" s="23" t="s">
        <v>2030</v>
      </c>
      <c r="M3156" s="20" t="str">
        <f t="shared" si="61"/>
        <v>A</v>
      </c>
      <c r="N3156" s="20">
        <f>IF(VALUE(Tabela813[[#This Row],[RED]]) &gt; 0,1,0) + IF(VALUE(J3156)&gt;0,8,IF(VALUE(I3156)&gt;0,7,IF(VALUE(H3156)&gt;0,6,IF(VALUE(G3156)&gt;0,5,IF(VALUE(F3156)&gt;0,4,IF(VALUE(E3156)&gt;0,3,IF(VALUE(D3156)&gt;0,2,1)))))))</f>
        <v>8</v>
      </c>
      <c r="O3156" s="22" t="s">
        <v>51</v>
      </c>
      <c r="P3156" s="1" t="s">
        <v>2936</v>
      </c>
      <c r="Q3156" s="1"/>
      <c r="R3156" s="39"/>
      <c r="S3156" s="154" t="s">
        <v>158</v>
      </c>
      <c r="T3156" s="7" t="str">
        <f>Tabela813[[#This Row],[NR]]&amp;" - "&amp;Tabela813[[#This Row],[Especificação]]</f>
        <v>9.1.3.4.9.99.0.5.00 - (-) Dedução de Outras Delegações para Exploração de Recursos Naturais - Multas</v>
      </c>
    </row>
    <row r="3157" spans="1:20" ht="30" x14ac:dyDescent="0.25">
      <c r="A3157" s="179"/>
      <c r="B3157" s="51" t="s">
        <v>1549</v>
      </c>
      <c r="C3157" s="22" t="s">
        <v>1537</v>
      </c>
      <c r="D3157" s="22" t="s">
        <v>1538</v>
      </c>
      <c r="E3157" s="22" t="s">
        <v>1547</v>
      </c>
      <c r="F3157" s="22" t="s">
        <v>1549</v>
      </c>
      <c r="G3157" s="22" t="s">
        <v>1553</v>
      </c>
      <c r="H3157" s="22" t="s">
        <v>1540</v>
      </c>
      <c r="I3157" s="22" t="s">
        <v>1542</v>
      </c>
      <c r="J3157" s="22" t="s">
        <v>1543</v>
      </c>
      <c r="K3157" s="20" t="str">
        <f>IF(Tabela813[[#This Row],[C]]&lt;&gt;"",IF(Tabela813[[#This Row],[RED]]&lt;&gt;"",(Tabela813[[#This Row],[RED]] &amp; "."),"") &amp; CONCATENATE(Tabela813[[#This Row],[C]],".",Tabela813[[#This Row],[O]],".",Tabela813[[#This Row],[E]],".",Tabela813[[#This Row],[D1]],".",Tabela813[[#This Row],[D2]],".",Tabela813[[#This Row],[D3]],".",Tabela813[[#This Row],[T]],".",Tabela813[[#This Row],[D4]]),"")</f>
        <v>9.1.3.4.9.99.0.6.00</v>
      </c>
      <c r="L3157" s="23" t="s">
        <v>2031</v>
      </c>
      <c r="M3157" s="20" t="str">
        <f t="shared" si="61"/>
        <v>A</v>
      </c>
      <c r="N3157" s="20">
        <f>IF(VALUE(Tabela813[[#This Row],[RED]]) &gt; 0,1,0) + IF(VALUE(J3157)&gt;0,8,IF(VALUE(I3157)&gt;0,7,IF(VALUE(H3157)&gt;0,6,IF(VALUE(G3157)&gt;0,5,IF(VALUE(F3157)&gt;0,4,IF(VALUE(E3157)&gt;0,3,IF(VALUE(D3157)&gt;0,2,1)))))))</f>
        <v>8</v>
      </c>
      <c r="O3157" s="22" t="s">
        <v>51</v>
      </c>
      <c r="P3157" s="1" t="s">
        <v>2936</v>
      </c>
      <c r="Q3157" s="1"/>
      <c r="R3157" s="39"/>
      <c r="S3157" s="154" t="s">
        <v>158</v>
      </c>
      <c r="T3157" s="7" t="str">
        <f>Tabela813[[#This Row],[NR]]&amp;" - "&amp;Tabela813[[#This Row],[Especificação]]</f>
        <v>9.1.3.4.9.99.0.6.00 - (-) Dedução de Outras Delegações para Exploração de Recursos Naturais - Juros de Mora</v>
      </c>
    </row>
    <row r="3158" spans="1:20" ht="30" x14ac:dyDescent="0.25">
      <c r="A3158" s="179"/>
      <c r="B3158" s="51" t="s">
        <v>1549</v>
      </c>
      <c r="C3158" s="22" t="s">
        <v>1537</v>
      </c>
      <c r="D3158" s="22" t="s">
        <v>1538</v>
      </c>
      <c r="E3158" s="22" t="s">
        <v>1547</v>
      </c>
      <c r="F3158" s="22" t="s">
        <v>1549</v>
      </c>
      <c r="G3158" s="22" t="s">
        <v>1553</v>
      </c>
      <c r="H3158" s="22" t="s">
        <v>1540</v>
      </c>
      <c r="I3158" s="22" t="s">
        <v>1544</v>
      </c>
      <c r="J3158" s="22" t="s">
        <v>1543</v>
      </c>
      <c r="K3158" s="20" t="str">
        <f>IF(Tabela813[[#This Row],[C]]&lt;&gt;"",IF(Tabela813[[#This Row],[RED]]&lt;&gt;"",(Tabela813[[#This Row],[RED]] &amp; "."),"") &amp; CONCATENATE(Tabela813[[#This Row],[C]],".",Tabela813[[#This Row],[O]],".",Tabela813[[#This Row],[E]],".",Tabela813[[#This Row],[D1]],".",Tabela813[[#This Row],[D2]],".",Tabela813[[#This Row],[D3]],".",Tabela813[[#This Row],[T]],".",Tabela813[[#This Row],[D4]]),"")</f>
        <v>9.1.3.4.9.99.0.7.00</v>
      </c>
      <c r="L3158" s="23" t="s">
        <v>2032</v>
      </c>
      <c r="M3158" s="20" t="str">
        <f t="shared" si="61"/>
        <v>A</v>
      </c>
      <c r="N3158" s="20">
        <f>IF(VALUE(Tabela813[[#This Row],[RED]]) &gt; 0,1,0) + IF(VALUE(J3158)&gt;0,8,IF(VALUE(I3158)&gt;0,7,IF(VALUE(H3158)&gt;0,6,IF(VALUE(G3158)&gt;0,5,IF(VALUE(F3158)&gt;0,4,IF(VALUE(E3158)&gt;0,3,IF(VALUE(D3158)&gt;0,2,1)))))))</f>
        <v>8</v>
      </c>
      <c r="O3158" s="22" t="s">
        <v>51</v>
      </c>
      <c r="P3158" s="1" t="s">
        <v>2936</v>
      </c>
      <c r="Q3158" s="1"/>
      <c r="R3158" s="39"/>
      <c r="S3158" s="154" t="s">
        <v>158</v>
      </c>
      <c r="T3158" s="7" t="str">
        <f>Tabela813[[#This Row],[NR]]&amp;" - "&amp;Tabela813[[#This Row],[Especificação]]</f>
        <v>9.1.3.4.9.99.0.7.00 - (-) Dedução de Outras Delegações para Exploração de Recursos Naturais - Dívida Ativa - Multas da Dívida Ativa</v>
      </c>
    </row>
    <row r="3159" spans="1:20" ht="30" x14ac:dyDescent="0.25">
      <c r="A3159" s="179"/>
      <c r="B3159" s="51" t="s">
        <v>1549</v>
      </c>
      <c r="C3159" s="22" t="s">
        <v>1537</v>
      </c>
      <c r="D3159" s="22" t="s">
        <v>1538</v>
      </c>
      <c r="E3159" s="22" t="s">
        <v>1547</v>
      </c>
      <c r="F3159" s="22" t="s">
        <v>1549</v>
      </c>
      <c r="G3159" s="22" t="s">
        <v>1553</v>
      </c>
      <c r="H3159" s="22" t="s">
        <v>1540</v>
      </c>
      <c r="I3159" s="22" t="s">
        <v>1545</v>
      </c>
      <c r="J3159" s="22" t="s">
        <v>1543</v>
      </c>
      <c r="K3159" s="20" t="str">
        <f>IF(Tabela813[[#This Row],[C]]&lt;&gt;"",IF(Tabela813[[#This Row],[RED]]&lt;&gt;"",(Tabela813[[#This Row],[RED]] &amp; "."),"") &amp; CONCATENATE(Tabela813[[#This Row],[C]],".",Tabela813[[#This Row],[O]],".",Tabela813[[#This Row],[E]],".",Tabela813[[#This Row],[D1]],".",Tabela813[[#This Row],[D2]],".",Tabela813[[#This Row],[D3]],".",Tabela813[[#This Row],[T]],".",Tabela813[[#This Row],[D4]]),"")</f>
        <v>9.1.3.4.9.99.0.8.00</v>
      </c>
      <c r="L3159" s="23" t="s">
        <v>2033</v>
      </c>
      <c r="M3159" s="20" t="str">
        <f t="shared" si="61"/>
        <v>A</v>
      </c>
      <c r="N3159" s="20">
        <f>IF(VALUE(Tabela813[[#This Row],[RED]]) &gt; 0,1,0) + IF(VALUE(J3159)&gt;0,8,IF(VALUE(I3159)&gt;0,7,IF(VALUE(H3159)&gt;0,6,IF(VALUE(G3159)&gt;0,5,IF(VALUE(F3159)&gt;0,4,IF(VALUE(E3159)&gt;0,3,IF(VALUE(D3159)&gt;0,2,1)))))))</f>
        <v>8</v>
      </c>
      <c r="O3159" s="22" t="s">
        <v>51</v>
      </c>
      <c r="P3159" s="1" t="s">
        <v>2936</v>
      </c>
      <c r="Q3159" s="1"/>
      <c r="R3159" s="39"/>
      <c r="S3159" s="154" t="s">
        <v>158</v>
      </c>
      <c r="T3159" s="7" t="str">
        <f>Tabela813[[#This Row],[NR]]&amp;" - "&amp;Tabela813[[#This Row],[Especificação]]</f>
        <v>9.1.3.4.9.99.0.8.00 - (-) Dedução de Outras Delegações para Exploração de Recursos Naturais - Juros de Mora da Dívida Ativa</v>
      </c>
    </row>
    <row r="3160" spans="1:20" x14ac:dyDescent="0.25">
      <c r="A3160" s="179"/>
      <c r="B3160" s="51" t="s">
        <v>1549</v>
      </c>
      <c r="C3160" s="22" t="s">
        <v>1537</v>
      </c>
      <c r="D3160" s="22" t="s">
        <v>1538</v>
      </c>
      <c r="E3160" s="22" t="s">
        <v>1542</v>
      </c>
      <c r="F3160" s="22" t="s">
        <v>1540</v>
      </c>
      <c r="G3160" s="22" t="s">
        <v>1543</v>
      </c>
      <c r="H3160" s="22" t="s">
        <v>1540</v>
      </c>
      <c r="I3160" s="22" t="s">
        <v>1540</v>
      </c>
      <c r="J3160" s="22" t="s">
        <v>1543</v>
      </c>
      <c r="K3160" s="20" t="str">
        <f>IF(Tabela813[[#This Row],[C]]&lt;&gt;"",IF(Tabela813[[#This Row],[RED]]&lt;&gt;"",(Tabela813[[#This Row],[RED]] &amp; "."),"") &amp; CONCATENATE(Tabela813[[#This Row],[C]],".",Tabela813[[#This Row],[O]],".",Tabela813[[#This Row],[E]],".",Tabela813[[#This Row],[D1]],".",Tabela813[[#This Row],[D2]],".",Tabela813[[#This Row],[D3]],".",Tabela813[[#This Row],[T]],".",Tabela813[[#This Row],[D4]]),"")</f>
        <v>9.1.3.6.0.00.0.0.00</v>
      </c>
      <c r="L3160" s="23" t="s">
        <v>2034</v>
      </c>
      <c r="M3160" s="20" t="str">
        <f t="shared" si="61"/>
        <v>S</v>
      </c>
      <c r="N3160" s="20">
        <f>IF(VALUE(Tabela813[[#This Row],[RED]]) &gt; 0,1,0) + IF(VALUE(J3160)&gt;0,8,IF(VALUE(I3160)&gt;0,7,IF(VALUE(H3160)&gt;0,6,IF(VALUE(G3160)&gt;0,5,IF(VALUE(F3160)&gt;0,4,IF(VALUE(E3160)&gt;0,3,IF(VALUE(D3160)&gt;0,2,1)))))))</f>
        <v>4</v>
      </c>
      <c r="O3160" s="22" t="s">
        <v>45</v>
      </c>
      <c r="P3160" s="1" t="s">
        <v>4321</v>
      </c>
      <c r="Q3160" s="1"/>
      <c r="R3160" s="39"/>
      <c r="S3160" s="154" t="s">
        <v>158</v>
      </c>
      <c r="T3160" s="7" t="str">
        <f>Tabela813[[#This Row],[NR]]&amp;" - "&amp;Tabela813[[#This Row],[Especificação]]</f>
        <v>9.1.3.6.0.00.0.0.00 - (-) Dedução de Cessão de Direitos</v>
      </c>
    </row>
    <row r="3161" spans="1:20" x14ac:dyDescent="0.25">
      <c r="A3161" s="179"/>
      <c r="B3161" s="51" t="s">
        <v>1549</v>
      </c>
      <c r="C3161" s="22" t="s">
        <v>1537</v>
      </c>
      <c r="D3161" s="22" t="s">
        <v>1538</v>
      </c>
      <c r="E3161" s="22" t="s">
        <v>1542</v>
      </c>
      <c r="F3161" s="22" t="s">
        <v>1537</v>
      </c>
      <c r="G3161" s="22" t="s">
        <v>1543</v>
      </c>
      <c r="H3161" s="22" t="s">
        <v>1540</v>
      </c>
      <c r="I3161" s="22" t="s">
        <v>1540</v>
      </c>
      <c r="J3161" s="22" t="s">
        <v>1543</v>
      </c>
      <c r="K3161" s="20" t="str">
        <f>IF(Tabela813[[#This Row],[C]]&lt;&gt;"",IF(Tabela813[[#This Row],[RED]]&lt;&gt;"",(Tabela813[[#This Row],[RED]] &amp; "."),"") &amp; CONCATENATE(Tabela813[[#This Row],[C]],".",Tabela813[[#This Row],[O]],".",Tabela813[[#This Row],[E]],".",Tabela813[[#This Row],[D1]],".",Tabela813[[#This Row],[D2]],".",Tabela813[[#This Row],[D3]],".",Tabela813[[#This Row],[T]],".",Tabela813[[#This Row],[D4]]),"")</f>
        <v>9.1.3.6.1.00.0.0.00</v>
      </c>
      <c r="L3161" s="23" t="s">
        <v>2034</v>
      </c>
      <c r="M3161" s="20" t="str">
        <f t="shared" si="61"/>
        <v>S</v>
      </c>
      <c r="N3161" s="20">
        <f>IF(VALUE(Tabela813[[#This Row],[RED]]) &gt; 0,1,0) + IF(VALUE(J3161)&gt;0,8,IF(VALUE(I3161)&gt;0,7,IF(VALUE(H3161)&gt;0,6,IF(VALUE(G3161)&gt;0,5,IF(VALUE(F3161)&gt;0,4,IF(VALUE(E3161)&gt;0,3,IF(VALUE(D3161)&gt;0,2,1)))))))</f>
        <v>5</v>
      </c>
      <c r="O3161" s="22" t="s">
        <v>45</v>
      </c>
      <c r="P3161" s="1" t="s">
        <v>4321</v>
      </c>
      <c r="Q3161" s="1"/>
      <c r="R3161" s="39"/>
      <c r="S3161" s="154" t="s">
        <v>158</v>
      </c>
      <c r="T3161" s="7" t="str">
        <f>Tabela813[[#This Row],[NR]]&amp;" - "&amp;Tabela813[[#This Row],[Especificação]]</f>
        <v>9.1.3.6.1.00.0.0.00 - (-) Dedução de Cessão de Direitos</v>
      </c>
    </row>
    <row r="3162" spans="1:20" ht="75" x14ac:dyDescent="0.25">
      <c r="A3162" s="179"/>
      <c r="B3162" s="51" t="s">
        <v>1549</v>
      </c>
      <c r="C3162" s="22" t="s">
        <v>1537</v>
      </c>
      <c r="D3162" s="22" t="s">
        <v>1538</v>
      </c>
      <c r="E3162" s="22" t="s">
        <v>1542</v>
      </c>
      <c r="F3162" s="22" t="s">
        <v>1537</v>
      </c>
      <c r="G3162" s="22" t="s">
        <v>1539</v>
      </c>
      <c r="H3162" s="22" t="s">
        <v>1540</v>
      </c>
      <c r="I3162" s="22" t="s">
        <v>1540</v>
      </c>
      <c r="J3162" s="22" t="s">
        <v>1543</v>
      </c>
      <c r="K3162" s="20" t="str">
        <f>IF(Tabela813[[#This Row],[C]]&lt;&gt;"",IF(Tabela813[[#This Row],[RED]]&lt;&gt;"",(Tabela813[[#This Row],[RED]] &amp; "."),"") &amp; CONCATENATE(Tabela813[[#This Row],[C]],".",Tabela813[[#This Row],[O]],".",Tabela813[[#This Row],[E]],".",Tabela813[[#This Row],[D1]],".",Tabela813[[#This Row],[D2]],".",Tabela813[[#This Row],[D3]],".",Tabela813[[#This Row],[T]],".",Tabela813[[#This Row],[D4]]),"")</f>
        <v>9.1.3.6.1.01.0.0.00</v>
      </c>
      <c r="L3162" s="23" t="s">
        <v>2035</v>
      </c>
      <c r="M3162" s="20" t="str">
        <f t="shared" si="61"/>
        <v>S</v>
      </c>
      <c r="N3162" s="20">
        <f>IF(VALUE(Tabela813[[#This Row],[RED]]) &gt; 0,1,0) + IF(VALUE(J3162)&gt;0,8,IF(VALUE(I3162)&gt;0,7,IF(VALUE(H3162)&gt;0,6,IF(VALUE(G3162)&gt;0,5,IF(VALUE(F3162)&gt;0,4,IF(VALUE(E3162)&gt;0,3,IF(VALUE(D3162)&gt;0,2,1)))))))</f>
        <v>6</v>
      </c>
      <c r="O3162" s="22" t="s">
        <v>51</v>
      </c>
      <c r="P3162" s="1" t="s">
        <v>4322</v>
      </c>
      <c r="Q3162" s="1"/>
      <c r="R3162" s="39"/>
      <c r="S3162" s="154" t="s">
        <v>158</v>
      </c>
      <c r="T3162" s="7" t="str">
        <f>Tabela813[[#This Row],[NR]]&amp;" - "&amp;Tabela813[[#This Row],[Especificação]]</f>
        <v>9.1.3.6.1.01.0.0.00 - (-) Dedução de Cessão do Direito de Operacionalização de Pagamentos</v>
      </c>
    </row>
    <row r="3163" spans="1:20" ht="30" x14ac:dyDescent="0.25">
      <c r="A3163" s="179"/>
      <c r="B3163" s="51" t="s">
        <v>1549</v>
      </c>
      <c r="C3163" s="22" t="s">
        <v>1537</v>
      </c>
      <c r="D3163" s="22" t="s">
        <v>1538</v>
      </c>
      <c r="E3163" s="22" t="s">
        <v>1542</v>
      </c>
      <c r="F3163" s="22" t="s">
        <v>1537</v>
      </c>
      <c r="G3163" s="22" t="s">
        <v>1539</v>
      </c>
      <c r="H3163" s="22" t="s">
        <v>1537</v>
      </c>
      <c r="I3163" s="22" t="s">
        <v>1540</v>
      </c>
      <c r="J3163" s="22" t="s">
        <v>1543</v>
      </c>
      <c r="K3163" s="20" t="str">
        <f>IF(Tabela813[[#This Row],[C]]&lt;&gt;"",IF(Tabela813[[#This Row],[RED]]&lt;&gt;"",(Tabela813[[#This Row],[RED]] &amp; "."),"") &amp; CONCATENATE(Tabela813[[#This Row],[C]],".",Tabela813[[#This Row],[O]],".",Tabela813[[#This Row],[E]],".",Tabela813[[#This Row],[D1]],".",Tabela813[[#This Row],[D2]],".",Tabela813[[#This Row],[D3]],".",Tabela813[[#This Row],[T]],".",Tabela813[[#This Row],[D4]]),"")</f>
        <v>9.1.3.6.1.01.1.0.00</v>
      </c>
      <c r="L3163" s="23" t="s">
        <v>2036</v>
      </c>
      <c r="M3163" s="20" t="str">
        <f t="shared" si="61"/>
        <v>S</v>
      </c>
      <c r="N3163" s="20">
        <f>IF(VALUE(Tabela813[[#This Row],[RED]]) &gt; 0,1,0) + IF(VALUE(J3163)&gt;0,8,IF(VALUE(I3163)&gt;0,7,IF(VALUE(H3163)&gt;0,6,IF(VALUE(G3163)&gt;0,5,IF(VALUE(F3163)&gt;0,4,IF(VALUE(E3163)&gt;0,3,IF(VALUE(D3163)&gt;0,2,1)))))))</f>
        <v>7</v>
      </c>
      <c r="O3163" s="22" t="s">
        <v>51</v>
      </c>
      <c r="P3163" s="1" t="s">
        <v>2937</v>
      </c>
      <c r="Q3163" s="1" t="s">
        <v>266</v>
      </c>
      <c r="R3163" s="39"/>
      <c r="S3163" s="154" t="s">
        <v>158</v>
      </c>
      <c r="T3163" s="7" t="str">
        <f>Tabela813[[#This Row],[NR]]&amp;" - "&amp;Tabela813[[#This Row],[Especificação]]</f>
        <v>9.1.3.6.1.01.1.0.00 - (-) Dedução de Cessão do Direito de Operacionalização de Pagamentos - Poderes Executivo e Legislativo</v>
      </c>
    </row>
    <row r="3164" spans="1:20" ht="30" x14ac:dyDescent="0.25">
      <c r="A3164" s="179"/>
      <c r="B3164" s="51" t="s">
        <v>1549</v>
      </c>
      <c r="C3164" s="22" t="s">
        <v>1537</v>
      </c>
      <c r="D3164" s="22" t="s">
        <v>1538</v>
      </c>
      <c r="E3164" s="22" t="s">
        <v>1542</v>
      </c>
      <c r="F3164" s="22" t="s">
        <v>1537</v>
      </c>
      <c r="G3164" s="22" t="s">
        <v>1539</v>
      </c>
      <c r="H3164" s="22" t="s">
        <v>1537</v>
      </c>
      <c r="I3164" s="22" t="s">
        <v>1537</v>
      </c>
      <c r="J3164" s="22" t="s">
        <v>1543</v>
      </c>
      <c r="K3164" s="20" t="str">
        <f>IF(Tabela813[[#This Row],[C]]&lt;&gt;"",IF(Tabela813[[#This Row],[RED]]&lt;&gt;"",(Tabela813[[#This Row],[RED]] &amp; "."),"") &amp; CONCATENATE(Tabela813[[#This Row],[C]],".",Tabela813[[#This Row],[O]],".",Tabela813[[#This Row],[E]],".",Tabela813[[#This Row],[D1]],".",Tabela813[[#This Row],[D2]],".",Tabela813[[#This Row],[D3]],".",Tabela813[[#This Row],[T]],".",Tabela813[[#This Row],[D4]]),"")</f>
        <v>9.1.3.6.1.01.1.1.00</v>
      </c>
      <c r="L3164" s="23" t="s">
        <v>2037</v>
      </c>
      <c r="M3164" s="20" t="str">
        <f t="shared" si="61"/>
        <v>A</v>
      </c>
      <c r="N3164" s="20">
        <f>IF(VALUE(Tabela813[[#This Row],[RED]]) &gt; 0,1,0) + IF(VALUE(J3164)&gt;0,8,IF(VALUE(I3164)&gt;0,7,IF(VALUE(H3164)&gt;0,6,IF(VALUE(G3164)&gt;0,5,IF(VALUE(F3164)&gt;0,4,IF(VALUE(E3164)&gt;0,3,IF(VALUE(D3164)&gt;0,2,1)))))))</f>
        <v>8</v>
      </c>
      <c r="O3164" s="22" t="s">
        <v>51</v>
      </c>
      <c r="P3164" s="1" t="s">
        <v>2937</v>
      </c>
      <c r="Q3164" s="1" t="s">
        <v>266</v>
      </c>
      <c r="R3164" s="39"/>
      <c r="S3164" s="154" t="s">
        <v>158</v>
      </c>
      <c r="T3164" s="7" t="str">
        <f>Tabela813[[#This Row],[NR]]&amp;" - "&amp;Tabela813[[#This Row],[Especificação]]</f>
        <v>9.1.3.6.1.01.1.1.00 - (-) Dedução de Cessão do Direito de Operacionalização de Pagamentos - Poderes Executivo e Legislativo - Principal</v>
      </c>
    </row>
    <row r="3165" spans="1:20" ht="30" x14ac:dyDescent="0.25">
      <c r="A3165" s="179"/>
      <c r="B3165" s="51" t="s">
        <v>1549</v>
      </c>
      <c r="C3165" s="22" t="s">
        <v>1537</v>
      </c>
      <c r="D3165" s="22" t="s">
        <v>1538</v>
      </c>
      <c r="E3165" s="22" t="s">
        <v>1542</v>
      </c>
      <c r="F3165" s="22" t="s">
        <v>1537</v>
      </c>
      <c r="G3165" s="22" t="s">
        <v>1539</v>
      </c>
      <c r="H3165" s="22" t="s">
        <v>1537</v>
      </c>
      <c r="I3165" s="22" t="s">
        <v>1546</v>
      </c>
      <c r="J3165" s="22" t="s">
        <v>1543</v>
      </c>
      <c r="K3165" s="20" t="str">
        <f>IF(Tabela813[[#This Row],[C]]&lt;&gt;"",IF(Tabela813[[#This Row],[RED]]&lt;&gt;"",(Tabela813[[#This Row],[RED]] &amp; "."),"") &amp; CONCATENATE(Tabela813[[#This Row],[C]],".",Tabela813[[#This Row],[O]],".",Tabela813[[#This Row],[E]],".",Tabela813[[#This Row],[D1]],".",Tabela813[[#This Row],[D2]],".",Tabela813[[#This Row],[D3]],".",Tabela813[[#This Row],[T]],".",Tabela813[[#This Row],[D4]]),"")</f>
        <v>9.1.3.6.1.01.1.2.00</v>
      </c>
      <c r="L3165" s="23" t="s">
        <v>2038</v>
      </c>
      <c r="M3165" s="20" t="str">
        <f t="shared" si="61"/>
        <v>A</v>
      </c>
      <c r="N3165" s="20">
        <f>IF(VALUE(Tabela813[[#This Row],[RED]]) &gt; 0,1,0) + IF(VALUE(J3165)&gt;0,8,IF(VALUE(I3165)&gt;0,7,IF(VALUE(H3165)&gt;0,6,IF(VALUE(G3165)&gt;0,5,IF(VALUE(F3165)&gt;0,4,IF(VALUE(E3165)&gt;0,3,IF(VALUE(D3165)&gt;0,2,1)))))))</f>
        <v>8</v>
      </c>
      <c r="O3165" s="22" t="s">
        <v>51</v>
      </c>
      <c r="P3165" s="1" t="s">
        <v>2937</v>
      </c>
      <c r="Q3165" s="1" t="s">
        <v>266</v>
      </c>
      <c r="R3165" s="39"/>
      <c r="S3165" s="154" t="s">
        <v>158</v>
      </c>
      <c r="T3165" s="7" t="str">
        <f>Tabela813[[#This Row],[NR]]&amp;" - "&amp;Tabela813[[#This Row],[Especificação]]</f>
        <v>9.1.3.6.1.01.1.2.00 - (-) Dedução de Cessão do Direito de Operacionalização de Pagamentos - Poderes Executivo e Legislativo - Multas e Juros de Mora</v>
      </c>
    </row>
    <row r="3166" spans="1:20" ht="30" x14ac:dyDescent="0.25">
      <c r="A3166" s="179"/>
      <c r="B3166" s="51" t="s">
        <v>1549</v>
      </c>
      <c r="C3166" s="22" t="s">
        <v>1537</v>
      </c>
      <c r="D3166" s="22" t="s">
        <v>1538</v>
      </c>
      <c r="E3166" s="22" t="s">
        <v>1542</v>
      </c>
      <c r="F3166" s="22" t="s">
        <v>1537</v>
      </c>
      <c r="G3166" s="22" t="s">
        <v>1539</v>
      </c>
      <c r="H3166" s="22" t="s">
        <v>1537</v>
      </c>
      <c r="I3166" s="22" t="s">
        <v>1538</v>
      </c>
      <c r="J3166" s="22" t="s">
        <v>1543</v>
      </c>
      <c r="K3166" s="20" t="str">
        <f>IF(Tabela813[[#This Row],[C]]&lt;&gt;"",IF(Tabela813[[#This Row],[RED]]&lt;&gt;"",(Tabela813[[#This Row],[RED]] &amp; "."),"") &amp; CONCATENATE(Tabela813[[#This Row],[C]],".",Tabela813[[#This Row],[O]],".",Tabela813[[#This Row],[E]],".",Tabela813[[#This Row],[D1]],".",Tabela813[[#This Row],[D2]],".",Tabela813[[#This Row],[D3]],".",Tabela813[[#This Row],[T]],".",Tabela813[[#This Row],[D4]]),"")</f>
        <v>9.1.3.6.1.01.1.3.00</v>
      </c>
      <c r="L3166" s="23" t="s">
        <v>2039</v>
      </c>
      <c r="M3166" s="20" t="str">
        <f t="shared" si="61"/>
        <v>A</v>
      </c>
      <c r="N3166" s="20">
        <f>IF(VALUE(Tabela813[[#This Row],[RED]]) &gt; 0,1,0) + IF(VALUE(J3166)&gt;0,8,IF(VALUE(I3166)&gt;0,7,IF(VALUE(H3166)&gt;0,6,IF(VALUE(G3166)&gt;0,5,IF(VALUE(F3166)&gt;0,4,IF(VALUE(E3166)&gt;0,3,IF(VALUE(D3166)&gt;0,2,1)))))))</f>
        <v>8</v>
      </c>
      <c r="O3166" s="22" t="s">
        <v>51</v>
      </c>
      <c r="P3166" s="1" t="s">
        <v>2937</v>
      </c>
      <c r="Q3166" s="1" t="s">
        <v>266</v>
      </c>
      <c r="R3166" s="39"/>
      <c r="S3166" s="154" t="s">
        <v>158</v>
      </c>
      <c r="T3166" s="7" t="str">
        <f>Tabela813[[#This Row],[NR]]&amp;" - "&amp;Tabela813[[#This Row],[Especificação]]</f>
        <v>9.1.3.6.1.01.1.3.00 - (-) Dedução de Cessão do Direito de Operacionalização de Pagamentos - Poderes Executivo e Legislativo - Dívida Ativa</v>
      </c>
    </row>
    <row r="3167" spans="1:20" ht="45" x14ac:dyDescent="0.25">
      <c r="A3167" s="179"/>
      <c r="B3167" s="51" t="s">
        <v>1549</v>
      </c>
      <c r="C3167" s="22" t="s">
        <v>1537</v>
      </c>
      <c r="D3167" s="22" t="s">
        <v>1538</v>
      </c>
      <c r="E3167" s="22" t="s">
        <v>1542</v>
      </c>
      <c r="F3167" s="22" t="s">
        <v>1537</v>
      </c>
      <c r="G3167" s="22" t="s">
        <v>1539</v>
      </c>
      <c r="H3167" s="22" t="s">
        <v>1537</v>
      </c>
      <c r="I3167" s="22" t="s">
        <v>1547</v>
      </c>
      <c r="J3167" s="22" t="s">
        <v>1543</v>
      </c>
      <c r="K3167" s="20" t="str">
        <f>IF(Tabela813[[#This Row],[C]]&lt;&gt;"",IF(Tabela813[[#This Row],[RED]]&lt;&gt;"",(Tabela813[[#This Row],[RED]] &amp; "."),"") &amp; CONCATENATE(Tabela813[[#This Row],[C]],".",Tabela813[[#This Row],[O]],".",Tabela813[[#This Row],[E]],".",Tabela813[[#This Row],[D1]],".",Tabela813[[#This Row],[D2]],".",Tabela813[[#This Row],[D3]],".",Tabela813[[#This Row],[T]],".",Tabela813[[#This Row],[D4]]),"")</f>
        <v>9.1.3.6.1.01.1.4.00</v>
      </c>
      <c r="L3167" s="23" t="s">
        <v>2040</v>
      </c>
      <c r="M3167" s="20" t="str">
        <f t="shared" si="61"/>
        <v>A</v>
      </c>
      <c r="N3167" s="20">
        <f>IF(VALUE(Tabela813[[#This Row],[RED]]) &gt; 0,1,0) + IF(VALUE(J3167)&gt;0,8,IF(VALUE(I3167)&gt;0,7,IF(VALUE(H3167)&gt;0,6,IF(VALUE(G3167)&gt;0,5,IF(VALUE(F3167)&gt;0,4,IF(VALUE(E3167)&gt;0,3,IF(VALUE(D3167)&gt;0,2,1)))))))</f>
        <v>8</v>
      </c>
      <c r="O3167" s="22" t="s">
        <v>51</v>
      </c>
      <c r="P3167" s="1" t="s">
        <v>2937</v>
      </c>
      <c r="Q3167" s="1" t="s">
        <v>266</v>
      </c>
      <c r="R3167" s="39"/>
      <c r="S3167" s="154" t="s">
        <v>158</v>
      </c>
      <c r="T3167" s="7" t="str">
        <f>Tabela813[[#This Row],[NR]]&amp;" - "&amp;Tabela813[[#This Row],[Especificação]]</f>
        <v>9.1.3.6.1.01.1.4.00 - (-) Dedução de Cessão do Direito de Operacionalização de Pagamentos - Poderes Executivo e Legislativo - Dívida Ativa - Multas e Juros de Mora da Dívida Ativa</v>
      </c>
    </row>
    <row r="3168" spans="1:20" ht="30" x14ac:dyDescent="0.25">
      <c r="A3168" s="179"/>
      <c r="B3168" s="51" t="s">
        <v>1549</v>
      </c>
      <c r="C3168" s="22" t="s">
        <v>1537</v>
      </c>
      <c r="D3168" s="22" t="s">
        <v>1538</v>
      </c>
      <c r="E3168" s="22" t="s">
        <v>1542</v>
      </c>
      <c r="F3168" s="22" t="s">
        <v>1537</v>
      </c>
      <c r="G3168" s="22" t="s">
        <v>1539</v>
      </c>
      <c r="H3168" s="22" t="s">
        <v>1537</v>
      </c>
      <c r="I3168" s="22" t="s">
        <v>1548</v>
      </c>
      <c r="J3168" s="22" t="s">
        <v>1543</v>
      </c>
      <c r="K3168" s="20" t="str">
        <f>IF(Tabela813[[#This Row],[C]]&lt;&gt;"",IF(Tabela813[[#This Row],[RED]]&lt;&gt;"",(Tabela813[[#This Row],[RED]] &amp; "."),"") &amp; CONCATENATE(Tabela813[[#This Row],[C]],".",Tabela813[[#This Row],[O]],".",Tabela813[[#This Row],[E]],".",Tabela813[[#This Row],[D1]],".",Tabela813[[#This Row],[D2]],".",Tabela813[[#This Row],[D3]],".",Tabela813[[#This Row],[T]],".",Tabela813[[#This Row],[D4]]),"")</f>
        <v>9.1.3.6.1.01.1.5.00</v>
      </c>
      <c r="L3168" s="23" t="s">
        <v>2041</v>
      </c>
      <c r="M3168" s="20" t="str">
        <f t="shared" si="61"/>
        <v>A</v>
      </c>
      <c r="N3168" s="20">
        <f>IF(VALUE(Tabela813[[#This Row],[RED]]) &gt; 0,1,0) + IF(VALUE(J3168)&gt;0,8,IF(VALUE(I3168)&gt;0,7,IF(VALUE(H3168)&gt;0,6,IF(VALUE(G3168)&gt;0,5,IF(VALUE(F3168)&gt;0,4,IF(VALUE(E3168)&gt;0,3,IF(VALUE(D3168)&gt;0,2,1)))))))</f>
        <v>8</v>
      </c>
      <c r="O3168" s="22" t="s">
        <v>51</v>
      </c>
      <c r="P3168" s="1" t="s">
        <v>2937</v>
      </c>
      <c r="Q3168" s="1" t="s">
        <v>266</v>
      </c>
      <c r="R3168" s="39"/>
      <c r="S3168" s="154" t="s">
        <v>158</v>
      </c>
      <c r="T3168" s="7" t="str">
        <f>Tabela813[[#This Row],[NR]]&amp;" - "&amp;Tabela813[[#This Row],[Especificação]]</f>
        <v>9.1.3.6.1.01.1.5.00 - (-) Dedução de Cessão do Direito de Operacionalização de Pagamentos - Poderes Executivo e Legislativo - Multas</v>
      </c>
    </row>
    <row r="3169" spans="1:20" ht="30" x14ac:dyDescent="0.25">
      <c r="A3169" s="179"/>
      <c r="B3169" s="51" t="s">
        <v>1549</v>
      </c>
      <c r="C3169" s="22" t="s">
        <v>1537</v>
      </c>
      <c r="D3169" s="22" t="s">
        <v>1538</v>
      </c>
      <c r="E3169" s="22" t="s">
        <v>1542</v>
      </c>
      <c r="F3169" s="22" t="s">
        <v>1537</v>
      </c>
      <c r="G3169" s="22" t="s">
        <v>1539</v>
      </c>
      <c r="H3169" s="22" t="s">
        <v>1537</v>
      </c>
      <c r="I3169" s="22" t="s">
        <v>1542</v>
      </c>
      <c r="J3169" s="22" t="s">
        <v>1543</v>
      </c>
      <c r="K3169" s="20" t="str">
        <f>IF(Tabela813[[#This Row],[C]]&lt;&gt;"",IF(Tabela813[[#This Row],[RED]]&lt;&gt;"",(Tabela813[[#This Row],[RED]] &amp; "."),"") &amp; CONCATENATE(Tabela813[[#This Row],[C]],".",Tabela813[[#This Row],[O]],".",Tabela813[[#This Row],[E]],".",Tabela813[[#This Row],[D1]],".",Tabela813[[#This Row],[D2]],".",Tabela813[[#This Row],[D3]],".",Tabela813[[#This Row],[T]],".",Tabela813[[#This Row],[D4]]),"")</f>
        <v>9.1.3.6.1.01.1.6.00</v>
      </c>
      <c r="L3169" s="23" t="s">
        <v>2042</v>
      </c>
      <c r="M3169" s="20" t="str">
        <f t="shared" si="61"/>
        <v>A</v>
      </c>
      <c r="N3169" s="20">
        <f>IF(VALUE(Tabela813[[#This Row],[RED]]) &gt; 0,1,0) + IF(VALUE(J3169)&gt;0,8,IF(VALUE(I3169)&gt;0,7,IF(VALUE(H3169)&gt;0,6,IF(VALUE(G3169)&gt;0,5,IF(VALUE(F3169)&gt;0,4,IF(VALUE(E3169)&gt;0,3,IF(VALUE(D3169)&gt;0,2,1)))))))</f>
        <v>8</v>
      </c>
      <c r="O3169" s="22" t="s">
        <v>51</v>
      </c>
      <c r="P3169" s="1" t="s">
        <v>2937</v>
      </c>
      <c r="Q3169" s="1" t="s">
        <v>266</v>
      </c>
      <c r="R3169" s="39"/>
      <c r="S3169" s="154" t="s">
        <v>158</v>
      </c>
      <c r="T3169" s="7" t="str">
        <f>Tabela813[[#This Row],[NR]]&amp;" - "&amp;Tabela813[[#This Row],[Especificação]]</f>
        <v>9.1.3.6.1.01.1.6.00 - (-) Dedução de Cessão do Direito de Operacionalização de Pagamentos - Poderes Executivo e Legislativo - Juros de Mora</v>
      </c>
    </row>
    <row r="3170" spans="1:20" ht="30" x14ac:dyDescent="0.25">
      <c r="A3170" s="179"/>
      <c r="B3170" s="51" t="s">
        <v>1549</v>
      </c>
      <c r="C3170" s="22" t="s">
        <v>1537</v>
      </c>
      <c r="D3170" s="22" t="s">
        <v>1538</v>
      </c>
      <c r="E3170" s="22" t="s">
        <v>1542</v>
      </c>
      <c r="F3170" s="22" t="s">
        <v>1537</v>
      </c>
      <c r="G3170" s="22" t="s">
        <v>1539</v>
      </c>
      <c r="H3170" s="22" t="s">
        <v>1537</v>
      </c>
      <c r="I3170" s="22" t="s">
        <v>1544</v>
      </c>
      <c r="J3170" s="22" t="s">
        <v>1543</v>
      </c>
      <c r="K3170" s="20" t="str">
        <f>IF(Tabela813[[#This Row],[C]]&lt;&gt;"",IF(Tabela813[[#This Row],[RED]]&lt;&gt;"",(Tabela813[[#This Row],[RED]] &amp; "."),"") &amp; CONCATENATE(Tabela813[[#This Row],[C]],".",Tabela813[[#This Row],[O]],".",Tabela813[[#This Row],[E]],".",Tabela813[[#This Row],[D1]],".",Tabela813[[#This Row],[D2]],".",Tabela813[[#This Row],[D3]],".",Tabela813[[#This Row],[T]],".",Tabela813[[#This Row],[D4]]),"")</f>
        <v>9.1.3.6.1.01.1.7.00</v>
      </c>
      <c r="L3170" s="23" t="s">
        <v>2043</v>
      </c>
      <c r="M3170" s="20" t="str">
        <f t="shared" si="61"/>
        <v>A</v>
      </c>
      <c r="N3170" s="20">
        <f>IF(VALUE(Tabela813[[#This Row],[RED]]) &gt; 0,1,0) + IF(VALUE(J3170)&gt;0,8,IF(VALUE(I3170)&gt;0,7,IF(VALUE(H3170)&gt;0,6,IF(VALUE(G3170)&gt;0,5,IF(VALUE(F3170)&gt;0,4,IF(VALUE(E3170)&gt;0,3,IF(VALUE(D3170)&gt;0,2,1)))))))</f>
        <v>8</v>
      </c>
      <c r="O3170" s="22" t="s">
        <v>51</v>
      </c>
      <c r="P3170" s="1" t="s">
        <v>2937</v>
      </c>
      <c r="Q3170" s="1" t="s">
        <v>266</v>
      </c>
      <c r="R3170" s="39"/>
      <c r="S3170" s="154" t="s">
        <v>158</v>
      </c>
      <c r="T3170" s="7" t="str">
        <f>Tabela813[[#This Row],[NR]]&amp;" - "&amp;Tabela813[[#This Row],[Especificação]]</f>
        <v>9.1.3.6.1.01.1.7.00 - (-) Dedução de Cessão do Direito de Operacionalização de Pagamentos - Poderes Executivo e Legislativo - Dívida Ativa - Multas da Dívida Ativa</v>
      </c>
    </row>
    <row r="3171" spans="1:20" ht="30" x14ac:dyDescent="0.25">
      <c r="A3171" s="179"/>
      <c r="B3171" s="51" t="s">
        <v>1549</v>
      </c>
      <c r="C3171" s="22" t="s">
        <v>1537</v>
      </c>
      <c r="D3171" s="22" t="s">
        <v>1538</v>
      </c>
      <c r="E3171" s="22" t="s">
        <v>1542</v>
      </c>
      <c r="F3171" s="22" t="s">
        <v>1537</v>
      </c>
      <c r="G3171" s="22" t="s">
        <v>1539</v>
      </c>
      <c r="H3171" s="22" t="s">
        <v>1537</v>
      </c>
      <c r="I3171" s="22" t="s">
        <v>1545</v>
      </c>
      <c r="J3171" s="22" t="s">
        <v>1543</v>
      </c>
      <c r="K3171" s="20" t="str">
        <f>IF(Tabela813[[#This Row],[C]]&lt;&gt;"",IF(Tabela813[[#This Row],[RED]]&lt;&gt;"",(Tabela813[[#This Row],[RED]] &amp; "."),"") &amp; CONCATENATE(Tabela813[[#This Row],[C]],".",Tabela813[[#This Row],[O]],".",Tabela813[[#This Row],[E]],".",Tabela813[[#This Row],[D1]],".",Tabela813[[#This Row],[D2]],".",Tabela813[[#This Row],[D3]],".",Tabela813[[#This Row],[T]],".",Tabela813[[#This Row],[D4]]),"")</f>
        <v>9.1.3.6.1.01.1.8.00</v>
      </c>
      <c r="L3171" s="23" t="s">
        <v>2044</v>
      </c>
      <c r="M3171" s="20" t="str">
        <f t="shared" si="61"/>
        <v>A</v>
      </c>
      <c r="N3171" s="20">
        <f>IF(VALUE(Tabela813[[#This Row],[RED]]) &gt; 0,1,0) + IF(VALUE(J3171)&gt;0,8,IF(VALUE(I3171)&gt;0,7,IF(VALUE(H3171)&gt;0,6,IF(VALUE(G3171)&gt;0,5,IF(VALUE(F3171)&gt;0,4,IF(VALUE(E3171)&gt;0,3,IF(VALUE(D3171)&gt;0,2,1)))))))</f>
        <v>8</v>
      </c>
      <c r="O3171" s="22" t="s">
        <v>51</v>
      </c>
      <c r="P3171" s="1" t="s">
        <v>2937</v>
      </c>
      <c r="Q3171" s="1" t="s">
        <v>266</v>
      </c>
      <c r="R3171" s="39"/>
      <c r="S3171" s="154" t="s">
        <v>158</v>
      </c>
      <c r="T3171" s="7" t="str">
        <f>Tabela813[[#This Row],[NR]]&amp;" - "&amp;Tabela813[[#This Row],[Especificação]]</f>
        <v>9.1.3.6.1.01.1.8.00 - (-) Dedução de Cessão do Direito de Operacionalização de Pagamentos - Poderes Executivo e Legislativo - Juros de Mora da Dívida Ativa</v>
      </c>
    </row>
    <row r="3172" spans="1:20" ht="30" x14ac:dyDescent="0.25">
      <c r="A3172" s="179"/>
      <c r="B3172" s="51" t="s">
        <v>1549</v>
      </c>
      <c r="C3172" s="22" t="s">
        <v>1537</v>
      </c>
      <c r="D3172" s="22" t="s">
        <v>1538</v>
      </c>
      <c r="E3172" s="22" t="s">
        <v>1549</v>
      </c>
      <c r="F3172" s="22" t="s">
        <v>1540</v>
      </c>
      <c r="G3172" s="22" t="s">
        <v>1543</v>
      </c>
      <c r="H3172" s="22" t="s">
        <v>1540</v>
      </c>
      <c r="I3172" s="22" t="s">
        <v>1540</v>
      </c>
      <c r="J3172" s="22" t="s">
        <v>1543</v>
      </c>
      <c r="K3172" s="20" t="str">
        <f>IF(Tabela813[[#This Row],[C]]&lt;&gt;"",IF(Tabela813[[#This Row],[RED]]&lt;&gt;"",(Tabela813[[#This Row],[RED]] &amp; "."),"") &amp; CONCATENATE(Tabela813[[#This Row],[C]],".",Tabela813[[#This Row],[O]],".",Tabela813[[#This Row],[E]],".",Tabela813[[#This Row],[D1]],".",Tabela813[[#This Row],[D2]],".",Tabela813[[#This Row],[D3]],".",Tabela813[[#This Row],[T]],".",Tabela813[[#This Row],[D4]]),"")</f>
        <v>9.1.3.9.0.00.0.0.00</v>
      </c>
      <c r="L3172" s="23" t="s">
        <v>2045</v>
      </c>
      <c r="M3172" s="20" t="str">
        <f t="shared" si="61"/>
        <v>S</v>
      </c>
      <c r="N3172" s="20">
        <f>IF(VALUE(Tabela813[[#This Row],[RED]]) &gt; 0,1,0) + IF(VALUE(J3172)&gt;0,8,IF(VALUE(I3172)&gt;0,7,IF(VALUE(H3172)&gt;0,6,IF(VALUE(G3172)&gt;0,5,IF(VALUE(F3172)&gt;0,4,IF(VALUE(E3172)&gt;0,3,IF(VALUE(D3172)&gt;0,2,1)))))))</f>
        <v>4</v>
      </c>
      <c r="O3172" s="22" t="s">
        <v>45</v>
      </c>
      <c r="P3172" s="1" t="s">
        <v>4323</v>
      </c>
      <c r="Q3172" s="1"/>
      <c r="R3172" s="39"/>
      <c r="S3172" s="154" t="s">
        <v>158</v>
      </c>
      <c r="T3172" s="7" t="str">
        <f>Tabela813[[#This Row],[NR]]&amp;" - "&amp;Tabela813[[#This Row],[Especificação]]</f>
        <v>9.1.3.9.0.00.0.0.00 - (-) Dedução de Demais Receitas Patrimoniais</v>
      </c>
    </row>
    <row r="3173" spans="1:20" ht="30" x14ac:dyDescent="0.25">
      <c r="A3173" s="179"/>
      <c r="B3173" s="51" t="s">
        <v>1549</v>
      </c>
      <c r="C3173" s="22" t="s">
        <v>1537</v>
      </c>
      <c r="D3173" s="22" t="s">
        <v>1538</v>
      </c>
      <c r="E3173" s="22" t="s">
        <v>1549</v>
      </c>
      <c r="F3173" s="22" t="s">
        <v>1549</v>
      </c>
      <c r="G3173" s="22" t="s">
        <v>1543</v>
      </c>
      <c r="H3173" s="22" t="s">
        <v>1540</v>
      </c>
      <c r="I3173" s="22" t="s">
        <v>1540</v>
      </c>
      <c r="J3173" s="22" t="s">
        <v>1543</v>
      </c>
      <c r="K3173" s="20" t="str">
        <f>IF(Tabela813[[#This Row],[C]]&lt;&gt;"",IF(Tabela813[[#This Row],[RED]]&lt;&gt;"",(Tabela813[[#This Row],[RED]] &amp; "."),"") &amp; CONCATENATE(Tabela813[[#This Row],[C]],".",Tabela813[[#This Row],[O]],".",Tabela813[[#This Row],[E]],".",Tabela813[[#This Row],[D1]],".",Tabela813[[#This Row],[D2]],".",Tabela813[[#This Row],[D3]],".",Tabela813[[#This Row],[T]],".",Tabela813[[#This Row],[D4]]),"")</f>
        <v>9.1.3.9.9.00.0.0.00</v>
      </c>
      <c r="L3173" s="23" t="s">
        <v>2046</v>
      </c>
      <c r="M3173" s="20" t="str">
        <f t="shared" ref="M3173:M3236" si="62">IF(N3173 &lt; N3174,"S","A")</f>
        <v>S</v>
      </c>
      <c r="N3173" s="20">
        <f>IF(VALUE(Tabela813[[#This Row],[RED]]) &gt; 0,1,0) + IF(VALUE(J3173)&gt;0,8,IF(VALUE(I3173)&gt;0,7,IF(VALUE(H3173)&gt;0,6,IF(VALUE(G3173)&gt;0,5,IF(VALUE(F3173)&gt;0,4,IF(VALUE(E3173)&gt;0,3,IF(VALUE(D3173)&gt;0,2,1)))))))</f>
        <v>5</v>
      </c>
      <c r="O3173" s="22" t="s">
        <v>45</v>
      </c>
      <c r="P3173" s="1" t="s">
        <v>4323</v>
      </c>
      <c r="Q3173" s="1"/>
      <c r="R3173" s="39"/>
      <c r="S3173" s="154" t="s">
        <v>158</v>
      </c>
      <c r="T3173" s="7" t="str">
        <f>Tabela813[[#This Row],[NR]]&amp;" - "&amp;Tabela813[[#This Row],[Especificação]]</f>
        <v>9.1.3.9.9.00.0.0.00 - (-) Dedução de Outras Receitas Patrimoniais</v>
      </c>
    </row>
    <row r="3174" spans="1:20" ht="30" x14ac:dyDescent="0.25">
      <c r="A3174" s="179"/>
      <c r="B3174" s="51" t="s">
        <v>1549</v>
      </c>
      <c r="C3174" s="22" t="s">
        <v>1537</v>
      </c>
      <c r="D3174" s="22" t="s">
        <v>1538</v>
      </c>
      <c r="E3174" s="22" t="s">
        <v>1549</v>
      </c>
      <c r="F3174" s="22" t="s">
        <v>1549</v>
      </c>
      <c r="G3174" s="22" t="s">
        <v>1553</v>
      </c>
      <c r="H3174" s="22" t="s">
        <v>1540</v>
      </c>
      <c r="I3174" s="22" t="s">
        <v>1540</v>
      </c>
      <c r="J3174" s="22" t="s">
        <v>1543</v>
      </c>
      <c r="K3174" s="20" t="str">
        <f>IF(Tabela813[[#This Row],[C]]&lt;&gt;"",IF(Tabela813[[#This Row],[RED]]&lt;&gt;"",(Tabela813[[#This Row],[RED]] &amp; "."),"") &amp; CONCATENATE(Tabela813[[#This Row],[C]],".",Tabela813[[#This Row],[O]],".",Tabela813[[#This Row],[E]],".",Tabela813[[#This Row],[D1]],".",Tabela813[[#This Row],[D2]],".",Tabela813[[#This Row],[D3]],".",Tabela813[[#This Row],[T]],".",Tabela813[[#This Row],[D4]]),"")</f>
        <v>9.1.3.9.9.99.0.0.00</v>
      </c>
      <c r="L3174" s="23" t="s">
        <v>2046</v>
      </c>
      <c r="M3174" s="20" t="str">
        <f t="shared" si="62"/>
        <v>S</v>
      </c>
      <c r="N3174" s="20">
        <f>IF(VALUE(Tabela813[[#This Row],[RED]]) &gt; 0,1,0) + IF(VALUE(J3174)&gt;0,8,IF(VALUE(I3174)&gt;0,7,IF(VALUE(H3174)&gt;0,6,IF(VALUE(G3174)&gt;0,5,IF(VALUE(F3174)&gt;0,4,IF(VALUE(E3174)&gt;0,3,IF(VALUE(D3174)&gt;0,2,1)))))))</f>
        <v>6</v>
      </c>
      <c r="O3174" s="22" t="s">
        <v>51</v>
      </c>
      <c r="P3174" s="1" t="s">
        <v>4324</v>
      </c>
      <c r="Q3174" s="1"/>
      <c r="R3174" s="39"/>
      <c r="S3174" s="154" t="s">
        <v>158</v>
      </c>
      <c r="T3174" s="7" t="str">
        <f>Tabela813[[#This Row],[NR]]&amp;" - "&amp;Tabela813[[#This Row],[Especificação]]</f>
        <v>9.1.3.9.9.99.0.0.00 - (-) Dedução de Outras Receitas Patrimoniais</v>
      </c>
    </row>
    <row r="3175" spans="1:20" ht="30" x14ac:dyDescent="0.25">
      <c r="A3175" s="179"/>
      <c r="B3175" s="51" t="s">
        <v>1549</v>
      </c>
      <c r="C3175" s="22" t="s">
        <v>1537</v>
      </c>
      <c r="D3175" s="22" t="s">
        <v>1538</v>
      </c>
      <c r="E3175" s="22" t="s">
        <v>1549</v>
      </c>
      <c r="F3175" s="22" t="s">
        <v>1549</v>
      </c>
      <c r="G3175" s="22" t="s">
        <v>1553</v>
      </c>
      <c r="H3175" s="22" t="s">
        <v>1540</v>
      </c>
      <c r="I3175" s="22" t="s">
        <v>1537</v>
      </c>
      <c r="J3175" s="22" t="s">
        <v>1543</v>
      </c>
      <c r="K3175" s="20" t="str">
        <f>IF(Tabela813[[#This Row],[C]]&lt;&gt;"",IF(Tabela813[[#This Row],[RED]]&lt;&gt;"",(Tabela813[[#This Row],[RED]] &amp; "."),"") &amp; CONCATENATE(Tabela813[[#This Row],[C]],".",Tabela813[[#This Row],[O]],".",Tabela813[[#This Row],[E]],".",Tabela813[[#This Row],[D1]],".",Tabela813[[#This Row],[D2]],".",Tabela813[[#This Row],[D3]],".",Tabela813[[#This Row],[T]],".",Tabela813[[#This Row],[D4]]),"")</f>
        <v>9.1.3.9.9.99.0.1.00</v>
      </c>
      <c r="L3175" s="23" t="s">
        <v>2047</v>
      </c>
      <c r="M3175" s="20" t="str">
        <f t="shared" si="62"/>
        <v>A</v>
      </c>
      <c r="N3175" s="20">
        <f>IF(VALUE(Tabela813[[#This Row],[RED]]) &gt; 0,1,0) + IF(VALUE(J3175)&gt;0,8,IF(VALUE(I3175)&gt;0,7,IF(VALUE(H3175)&gt;0,6,IF(VALUE(G3175)&gt;0,5,IF(VALUE(F3175)&gt;0,4,IF(VALUE(E3175)&gt;0,3,IF(VALUE(D3175)&gt;0,2,1)))))))</f>
        <v>8</v>
      </c>
      <c r="O3175" s="22" t="s">
        <v>51</v>
      </c>
      <c r="P3175" s="1" t="s">
        <v>2938</v>
      </c>
      <c r="Q3175" s="1"/>
      <c r="R3175" s="39"/>
      <c r="S3175" s="154" t="s">
        <v>158</v>
      </c>
      <c r="T3175" s="7" t="str">
        <f>Tabela813[[#This Row],[NR]]&amp;" - "&amp;Tabela813[[#This Row],[Especificação]]</f>
        <v>9.1.3.9.9.99.0.1.00 - (-) Dedução de Outras Receitas Patrimoniais - Principal</v>
      </c>
    </row>
    <row r="3176" spans="1:20" ht="30" x14ac:dyDescent="0.25">
      <c r="A3176" s="179"/>
      <c r="B3176" s="51" t="s">
        <v>1549</v>
      </c>
      <c r="C3176" s="22" t="s">
        <v>1537</v>
      </c>
      <c r="D3176" s="22" t="s">
        <v>1538</v>
      </c>
      <c r="E3176" s="22" t="s">
        <v>1549</v>
      </c>
      <c r="F3176" s="22" t="s">
        <v>1549</v>
      </c>
      <c r="G3176" s="22" t="s">
        <v>1553</v>
      </c>
      <c r="H3176" s="22" t="s">
        <v>1540</v>
      </c>
      <c r="I3176" s="22" t="s">
        <v>1546</v>
      </c>
      <c r="J3176" s="22" t="s">
        <v>1543</v>
      </c>
      <c r="K3176" s="20" t="str">
        <f>IF(Tabela813[[#This Row],[C]]&lt;&gt;"",IF(Tabela813[[#This Row],[RED]]&lt;&gt;"",(Tabela813[[#This Row],[RED]] &amp; "."),"") &amp; CONCATENATE(Tabela813[[#This Row],[C]],".",Tabela813[[#This Row],[O]],".",Tabela813[[#This Row],[E]],".",Tabela813[[#This Row],[D1]],".",Tabela813[[#This Row],[D2]],".",Tabela813[[#This Row],[D3]],".",Tabela813[[#This Row],[T]],".",Tabela813[[#This Row],[D4]]),"")</f>
        <v>9.1.3.9.9.99.0.2.00</v>
      </c>
      <c r="L3176" s="23" t="s">
        <v>2048</v>
      </c>
      <c r="M3176" s="20" t="str">
        <f t="shared" si="62"/>
        <v>A</v>
      </c>
      <c r="N3176" s="20">
        <f>IF(VALUE(Tabela813[[#This Row],[RED]]) &gt; 0,1,0) + IF(VALUE(J3176)&gt;0,8,IF(VALUE(I3176)&gt;0,7,IF(VALUE(H3176)&gt;0,6,IF(VALUE(G3176)&gt;0,5,IF(VALUE(F3176)&gt;0,4,IF(VALUE(E3176)&gt;0,3,IF(VALUE(D3176)&gt;0,2,1)))))))</f>
        <v>8</v>
      </c>
      <c r="O3176" s="22" t="s">
        <v>51</v>
      </c>
      <c r="P3176" s="1" t="s">
        <v>2938</v>
      </c>
      <c r="Q3176" s="1"/>
      <c r="R3176" s="39"/>
      <c r="S3176" s="154" t="s">
        <v>158</v>
      </c>
      <c r="T3176" s="7" t="str">
        <f>Tabela813[[#This Row],[NR]]&amp;" - "&amp;Tabela813[[#This Row],[Especificação]]</f>
        <v>9.1.3.9.9.99.0.2.00 - (-) Dedução de Outras Receitas Patrimoniais - Multas e Juros de Mora</v>
      </c>
    </row>
    <row r="3177" spans="1:20" ht="30" x14ac:dyDescent="0.25">
      <c r="A3177" s="179"/>
      <c r="B3177" s="51" t="s">
        <v>1549</v>
      </c>
      <c r="C3177" s="22" t="s">
        <v>1537</v>
      </c>
      <c r="D3177" s="22" t="s">
        <v>1538</v>
      </c>
      <c r="E3177" s="22" t="s">
        <v>1549</v>
      </c>
      <c r="F3177" s="22" t="s">
        <v>1549</v>
      </c>
      <c r="G3177" s="22" t="s">
        <v>1553</v>
      </c>
      <c r="H3177" s="22" t="s">
        <v>1540</v>
      </c>
      <c r="I3177" s="22" t="s">
        <v>1538</v>
      </c>
      <c r="J3177" s="22" t="s">
        <v>1543</v>
      </c>
      <c r="K3177" s="20" t="str">
        <f>IF(Tabela813[[#This Row],[C]]&lt;&gt;"",IF(Tabela813[[#This Row],[RED]]&lt;&gt;"",(Tabela813[[#This Row],[RED]] &amp; "."),"") &amp; CONCATENATE(Tabela813[[#This Row],[C]],".",Tabela813[[#This Row],[O]],".",Tabela813[[#This Row],[E]],".",Tabela813[[#This Row],[D1]],".",Tabela813[[#This Row],[D2]],".",Tabela813[[#This Row],[D3]],".",Tabela813[[#This Row],[T]],".",Tabela813[[#This Row],[D4]]),"")</f>
        <v>9.1.3.9.9.99.0.3.00</v>
      </c>
      <c r="L3177" s="23" t="s">
        <v>2049</v>
      </c>
      <c r="M3177" s="20" t="str">
        <f t="shared" si="62"/>
        <v>A</v>
      </c>
      <c r="N3177" s="20">
        <f>IF(VALUE(Tabela813[[#This Row],[RED]]) &gt; 0,1,0) + IF(VALUE(J3177)&gt;0,8,IF(VALUE(I3177)&gt;0,7,IF(VALUE(H3177)&gt;0,6,IF(VALUE(G3177)&gt;0,5,IF(VALUE(F3177)&gt;0,4,IF(VALUE(E3177)&gt;0,3,IF(VALUE(D3177)&gt;0,2,1)))))))</f>
        <v>8</v>
      </c>
      <c r="O3177" s="22" t="s">
        <v>51</v>
      </c>
      <c r="P3177" s="1" t="s">
        <v>2938</v>
      </c>
      <c r="Q3177" s="1"/>
      <c r="R3177" s="39"/>
      <c r="S3177" s="154" t="s">
        <v>158</v>
      </c>
      <c r="T3177" s="7" t="str">
        <f>Tabela813[[#This Row],[NR]]&amp;" - "&amp;Tabela813[[#This Row],[Especificação]]</f>
        <v>9.1.3.9.9.99.0.3.00 - (-) Dedução de Outras Receitas Patrimoniais - Dívida Ativa</v>
      </c>
    </row>
    <row r="3178" spans="1:20" ht="30" x14ac:dyDescent="0.25">
      <c r="A3178" s="179"/>
      <c r="B3178" s="51" t="s">
        <v>1549</v>
      </c>
      <c r="C3178" s="22" t="s">
        <v>1537</v>
      </c>
      <c r="D3178" s="22" t="s">
        <v>1538</v>
      </c>
      <c r="E3178" s="22" t="s">
        <v>1549</v>
      </c>
      <c r="F3178" s="22" t="s">
        <v>1549</v>
      </c>
      <c r="G3178" s="22" t="s">
        <v>1553</v>
      </c>
      <c r="H3178" s="22" t="s">
        <v>1540</v>
      </c>
      <c r="I3178" s="22" t="s">
        <v>1547</v>
      </c>
      <c r="J3178" s="22" t="s">
        <v>1543</v>
      </c>
      <c r="K3178" s="20" t="str">
        <f>IF(Tabela813[[#This Row],[C]]&lt;&gt;"",IF(Tabela813[[#This Row],[RED]]&lt;&gt;"",(Tabela813[[#This Row],[RED]] &amp; "."),"") &amp; CONCATENATE(Tabela813[[#This Row],[C]],".",Tabela813[[#This Row],[O]],".",Tabela813[[#This Row],[E]],".",Tabela813[[#This Row],[D1]],".",Tabela813[[#This Row],[D2]],".",Tabela813[[#This Row],[D3]],".",Tabela813[[#This Row],[T]],".",Tabela813[[#This Row],[D4]]),"")</f>
        <v>9.1.3.9.9.99.0.4.00</v>
      </c>
      <c r="L3178" s="23" t="s">
        <v>2050</v>
      </c>
      <c r="M3178" s="20" t="str">
        <f t="shared" si="62"/>
        <v>A</v>
      </c>
      <c r="N3178" s="20">
        <f>IF(VALUE(Tabela813[[#This Row],[RED]]) &gt; 0,1,0) + IF(VALUE(J3178)&gt;0,8,IF(VALUE(I3178)&gt;0,7,IF(VALUE(H3178)&gt;0,6,IF(VALUE(G3178)&gt;0,5,IF(VALUE(F3178)&gt;0,4,IF(VALUE(E3178)&gt;0,3,IF(VALUE(D3178)&gt;0,2,1)))))))</f>
        <v>8</v>
      </c>
      <c r="O3178" s="22" t="s">
        <v>51</v>
      </c>
      <c r="P3178" s="1" t="s">
        <v>2938</v>
      </c>
      <c r="Q3178" s="1"/>
      <c r="R3178" s="39"/>
      <c r="S3178" s="154" t="s">
        <v>158</v>
      </c>
      <c r="T3178" s="7" t="str">
        <f>Tabela813[[#This Row],[NR]]&amp;" - "&amp;Tabela813[[#This Row],[Especificação]]</f>
        <v>9.1.3.9.9.99.0.4.00 - (-) Dedução de Outras Receitas Patrimoniais - Dívida Ativa - Multas e Juros de Mora da Dívida Ativa</v>
      </c>
    </row>
    <row r="3179" spans="1:20" ht="30" x14ac:dyDescent="0.25">
      <c r="A3179" s="179"/>
      <c r="B3179" s="51" t="s">
        <v>1549</v>
      </c>
      <c r="C3179" s="22" t="s">
        <v>1537</v>
      </c>
      <c r="D3179" s="22" t="s">
        <v>1538</v>
      </c>
      <c r="E3179" s="22" t="s">
        <v>1549</v>
      </c>
      <c r="F3179" s="22" t="s">
        <v>1549</v>
      </c>
      <c r="G3179" s="22" t="s">
        <v>1553</v>
      </c>
      <c r="H3179" s="22" t="s">
        <v>1540</v>
      </c>
      <c r="I3179" s="22" t="s">
        <v>1548</v>
      </c>
      <c r="J3179" s="22" t="s">
        <v>1543</v>
      </c>
      <c r="K3179" s="20" t="str">
        <f>IF(Tabela813[[#This Row],[C]]&lt;&gt;"",IF(Tabela813[[#This Row],[RED]]&lt;&gt;"",(Tabela813[[#This Row],[RED]] &amp; "."),"") &amp; CONCATENATE(Tabela813[[#This Row],[C]],".",Tabela813[[#This Row],[O]],".",Tabela813[[#This Row],[E]],".",Tabela813[[#This Row],[D1]],".",Tabela813[[#This Row],[D2]],".",Tabela813[[#This Row],[D3]],".",Tabela813[[#This Row],[T]],".",Tabela813[[#This Row],[D4]]),"")</f>
        <v>9.1.3.9.9.99.0.5.00</v>
      </c>
      <c r="L3179" s="23" t="s">
        <v>2051</v>
      </c>
      <c r="M3179" s="20" t="str">
        <f t="shared" si="62"/>
        <v>A</v>
      </c>
      <c r="N3179" s="20">
        <f>IF(VALUE(Tabela813[[#This Row],[RED]]) &gt; 0,1,0) + IF(VALUE(J3179)&gt;0,8,IF(VALUE(I3179)&gt;0,7,IF(VALUE(H3179)&gt;0,6,IF(VALUE(G3179)&gt;0,5,IF(VALUE(F3179)&gt;0,4,IF(VALUE(E3179)&gt;0,3,IF(VALUE(D3179)&gt;0,2,1)))))))</f>
        <v>8</v>
      </c>
      <c r="O3179" s="22" t="s">
        <v>51</v>
      </c>
      <c r="P3179" s="1" t="s">
        <v>2938</v>
      </c>
      <c r="Q3179" s="1"/>
      <c r="R3179" s="39"/>
      <c r="S3179" s="154" t="s">
        <v>158</v>
      </c>
      <c r="T3179" s="7" t="str">
        <f>Tabela813[[#This Row],[NR]]&amp;" - "&amp;Tabela813[[#This Row],[Especificação]]</f>
        <v>9.1.3.9.9.99.0.5.00 - (-) Dedução de Outras Receitas Patrimoniais - Multas</v>
      </c>
    </row>
    <row r="3180" spans="1:20" ht="30" x14ac:dyDescent="0.25">
      <c r="A3180" s="179"/>
      <c r="B3180" s="51" t="s">
        <v>1549</v>
      </c>
      <c r="C3180" s="22" t="s">
        <v>1537</v>
      </c>
      <c r="D3180" s="22" t="s">
        <v>1538</v>
      </c>
      <c r="E3180" s="22" t="s">
        <v>1549</v>
      </c>
      <c r="F3180" s="22" t="s">
        <v>1549</v>
      </c>
      <c r="G3180" s="22" t="s">
        <v>1553</v>
      </c>
      <c r="H3180" s="22" t="s">
        <v>1540</v>
      </c>
      <c r="I3180" s="22" t="s">
        <v>1542</v>
      </c>
      <c r="J3180" s="22" t="s">
        <v>1543</v>
      </c>
      <c r="K3180" s="20" t="str">
        <f>IF(Tabela813[[#This Row],[C]]&lt;&gt;"",IF(Tabela813[[#This Row],[RED]]&lt;&gt;"",(Tabela813[[#This Row],[RED]] &amp; "."),"") &amp; CONCATENATE(Tabela813[[#This Row],[C]],".",Tabela813[[#This Row],[O]],".",Tabela813[[#This Row],[E]],".",Tabela813[[#This Row],[D1]],".",Tabela813[[#This Row],[D2]],".",Tabela813[[#This Row],[D3]],".",Tabela813[[#This Row],[T]],".",Tabela813[[#This Row],[D4]]),"")</f>
        <v>9.1.3.9.9.99.0.6.00</v>
      </c>
      <c r="L3180" s="23" t="s">
        <v>2052</v>
      </c>
      <c r="M3180" s="20" t="str">
        <f t="shared" si="62"/>
        <v>A</v>
      </c>
      <c r="N3180" s="20">
        <f>IF(VALUE(Tabela813[[#This Row],[RED]]) &gt; 0,1,0) + IF(VALUE(J3180)&gt;0,8,IF(VALUE(I3180)&gt;0,7,IF(VALUE(H3180)&gt;0,6,IF(VALUE(G3180)&gt;0,5,IF(VALUE(F3180)&gt;0,4,IF(VALUE(E3180)&gt;0,3,IF(VALUE(D3180)&gt;0,2,1)))))))</f>
        <v>8</v>
      </c>
      <c r="O3180" s="22" t="s">
        <v>51</v>
      </c>
      <c r="P3180" s="1" t="s">
        <v>2938</v>
      </c>
      <c r="Q3180" s="1"/>
      <c r="R3180" s="39"/>
      <c r="S3180" s="154" t="s">
        <v>158</v>
      </c>
      <c r="T3180" s="7" t="str">
        <f>Tabela813[[#This Row],[NR]]&amp;" - "&amp;Tabela813[[#This Row],[Especificação]]</f>
        <v>9.1.3.9.9.99.0.6.00 - (-) Dedução de Outras Receitas Patrimoniais - Juros de Mora</v>
      </c>
    </row>
    <row r="3181" spans="1:20" ht="30" x14ac:dyDescent="0.25">
      <c r="A3181" s="196"/>
      <c r="B3181" s="51" t="s">
        <v>1549</v>
      </c>
      <c r="C3181" s="22" t="s">
        <v>1537</v>
      </c>
      <c r="D3181" s="22" t="s">
        <v>1538</v>
      </c>
      <c r="E3181" s="22" t="s">
        <v>1549</v>
      </c>
      <c r="F3181" s="22" t="s">
        <v>1549</v>
      </c>
      <c r="G3181" s="22" t="s">
        <v>1553</v>
      </c>
      <c r="H3181" s="22" t="s">
        <v>1540</v>
      </c>
      <c r="I3181" s="22" t="s">
        <v>1544</v>
      </c>
      <c r="J3181" s="22" t="s">
        <v>1543</v>
      </c>
      <c r="K3181" s="20" t="str">
        <f>IF(Tabela813[[#This Row],[C]]&lt;&gt;"",IF(Tabela813[[#This Row],[RED]]&lt;&gt;"",(Tabela813[[#This Row],[RED]] &amp; "."),"") &amp; CONCATENATE(Tabela813[[#This Row],[C]],".",Tabela813[[#This Row],[O]],".",Tabela813[[#This Row],[E]],".",Tabela813[[#This Row],[D1]],".",Tabela813[[#This Row],[D2]],".",Tabela813[[#This Row],[D3]],".",Tabela813[[#This Row],[T]],".",Tabela813[[#This Row],[D4]]),"")</f>
        <v>9.1.3.9.9.99.0.7.00</v>
      </c>
      <c r="L3181" s="23" t="s">
        <v>2053</v>
      </c>
      <c r="M3181" s="20" t="str">
        <f t="shared" si="62"/>
        <v>A</v>
      </c>
      <c r="N3181" s="20">
        <f>IF(VALUE(Tabela813[[#This Row],[RED]]) &gt; 0,1,0) + IF(VALUE(J3181)&gt;0,8,IF(VALUE(I3181)&gt;0,7,IF(VALUE(H3181)&gt;0,6,IF(VALUE(G3181)&gt;0,5,IF(VALUE(F3181)&gt;0,4,IF(VALUE(E3181)&gt;0,3,IF(VALUE(D3181)&gt;0,2,1)))))))</f>
        <v>8</v>
      </c>
      <c r="O3181" s="22" t="s">
        <v>51</v>
      </c>
      <c r="P3181" s="1" t="s">
        <v>2938</v>
      </c>
      <c r="Q3181" s="1"/>
      <c r="R3181" s="39"/>
      <c r="S3181" s="154" t="s">
        <v>158</v>
      </c>
      <c r="T3181" s="7" t="str">
        <f>Tabela813[[#This Row],[NR]]&amp;" - "&amp;Tabela813[[#This Row],[Especificação]]</f>
        <v>9.1.3.9.9.99.0.7.00 - (-) Dedução de Outras Receitas Patrimoniais - Dívida Ativa - Multas da Dívida Ativa</v>
      </c>
    </row>
    <row r="3182" spans="1:20" ht="30" x14ac:dyDescent="0.25">
      <c r="A3182" s="196"/>
      <c r="B3182" s="51" t="s">
        <v>1549</v>
      </c>
      <c r="C3182" s="22" t="s">
        <v>1537</v>
      </c>
      <c r="D3182" s="22" t="s">
        <v>1538</v>
      </c>
      <c r="E3182" s="22" t="s">
        <v>1549</v>
      </c>
      <c r="F3182" s="22" t="s">
        <v>1549</v>
      </c>
      <c r="G3182" s="22" t="s">
        <v>1553</v>
      </c>
      <c r="H3182" s="22" t="s">
        <v>1540</v>
      </c>
      <c r="I3182" s="22" t="s">
        <v>1545</v>
      </c>
      <c r="J3182" s="22" t="s">
        <v>1543</v>
      </c>
      <c r="K3182" s="20" t="str">
        <f>IF(Tabela813[[#This Row],[C]]&lt;&gt;"",IF(Tabela813[[#This Row],[RED]]&lt;&gt;"",(Tabela813[[#This Row],[RED]] &amp; "."),"") &amp; CONCATENATE(Tabela813[[#This Row],[C]],".",Tabela813[[#This Row],[O]],".",Tabela813[[#This Row],[E]],".",Tabela813[[#This Row],[D1]],".",Tabela813[[#This Row],[D2]],".",Tabela813[[#This Row],[D3]],".",Tabela813[[#This Row],[T]],".",Tabela813[[#This Row],[D4]]),"")</f>
        <v>9.1.3.9.9.99.0.8.00</v>
      </c>
      <c r="L3182" s="23" t="s">
        <v>2054</v>
      </c>
      <c r="M3182" s="20" t="str">
        <f t="shared" si="62"/>
        <v>A</v>
      </c>
      <c r="N3182" s="20">
        <f>IF(VALUE(Tabela813[[#This Row],[RED]]) &gt; 0,1,0) + IF(VALUE(J3182)&gt;0,8,IF(VALUE(I3182)&gt;0,7,IF(VALUE(H3182)&gt;0,6,IF(VALUE(G3182)&gt;0,5,IF(VALUE(F3182)&gt;0,4,IF(VALUE(E3182)&gt;0,3,IF(VALUE(D3182)&gt;0,2,1)))))))</f>
        <v>8</v>
      </c>
      <c r="O3182" s="22" t="s">
        <v>51</v>
      </c>
      <c r="P3182" s="1" t="s">
        <v>2938</v>
      </c>
      <c r="Q3182" s="1"/>
      <c r="R3182" s="39"/>
      <c r="S3182" s="154" t="s">
        <v>158</v>
      </c>
      <c r="T3182" s="7" t="str">
        <f>Tabela813[[#This Row],[NR]]&amp;" - "&amp;Tabela813[[#This Row],[Especificação]]</f>
        <v>9.1.3.9.9.99.0.8.00 - (-) Dedução de Outras Receitas Patrimoniais - Juros de Mora da Dívida Ativa</v>
      </c>
    </row>
    <row r="3183" spans="1:20" ht="30" x14ac:dyDescent="0.25">
      <c r="A3183" s="179"/>
      <c r="B3183" s="51" t="s">
        <v>1549</v>
      </c>
      <c r="C3183" s="22" t="s">
        <v>1537</v>
      </c>
      <c r="D3183" s="22" t="s">
        <v>1547</v>
      </c>
      <c r="E3183" s="22" t="s">
        <v>1540</v>
      </c>
      <c r="F3183" s="22" t="s">
        <v>1540</v>
      </c>
      <c r="G3183" s="22" t="s">
        <v>1543</v>
      </c>
      <c r="H3183" s="22" t="s">
        <v>1540</v>
      </c>
      <c r="I3183" s="22" t="s">
        <v>1540</v>
      </c>
      <c r="J3183" s="22" t="s">
        <v>1543</v>
      </c>
      <c r="K3183" s="20" t="str">
        <f>IF(Tabela813[[#This Row],[C]]&lt;&gt;"",IF(Tabela813[[#This Row],[RED]]&lt;&gt;"",(Tabela813[[#This Row],[RED]] &amp; "."),"") &amp; CONCATENATE(Tabela813[[#This Row],[C]],".",Tabela813[[#This Row],[O]],".",Tabela813[[#This Row],[E]],".",Tabela813[[#This Row],[D1]],".",Tabela813[[#This Row],[D2]],".",Tabela813[[#This Row],[D3]],".",Tabela813[[#This Row],[T]],".",Tabela813[[#This Row],[D4]]),"")</f>
        <v>9.1.4.0.0.00.0.0.00</v>
      </c>
      <c r="L3183" s="23" t="s">
        <v>2055</v>
      </c>
      <c r="M3183" s="20" t="str">
        <f t="shared" si="62"/>
        <v>S</v>
      </c>
      <c r="N3183" s="20">
        <f>IF(VALUE(Tabela813[[#This Row],[RED]]) &gt; 0,1,0) + IF(VALUE(J3183)&gt;0,8,IF(VALUE(I3183)&gt;0,7,IF(VALUE(H3183)&gt;0,6,IF(VALUE(G3183)&gt;0,5,IF(VALUE(F3183)&gt;0,4,IF(VALUE(E3183)&gt;0,3,IF(VALUE(D3183)&gt;0,2,1)))))))</f>
        <v>3</v>
      </c>
      <c r="O3183" s="22" t="s">
        <v>45</v>
      </c>
      <c r="P3183" s="1" t="s">
        <v>4325</v>
      </c>
      <c r="Q3183" s="1"/>
      <c r="R3183" s="39"/>
      <c r="S3183" s="154" t="s">
        <v>158</v>
      </c>
      <c r="T3183" s="7" t="str">
        <f>Tabela813[[#This Row],[NR]]&amp;" - "&amp;Tabela813[[#This Row],[Especificação]]</f>
        <v>9.1.4.0.0.00.0.0.00 - (-) Dedução de Receita Agropecuária</v>
      </c>
    </row>
    <row r="3184" spans="1:20" ht="30" x14ac:dyDescent="0.25">
      <c r="A3184" s="179"/>
      <c r="B3184" s="51" t="s">
        <v>1549</v>
      </c>
      <c r="C3184" s="22" t="s">
        <v>1537</v>
      </c>
      <c r="D3184" s="22" t="s">
        <v>1547</v>
      </c>
      <c r="E3184" s="22" t="s">
        <v>1537</v>
      </c>
      <c r="F3184" s="22" t="s">
        <v>1540</v>
      </c>
      <c r="G3184" s="22" t="s">
        <v>1543</v>
      </c>
      <c r="H3184" s="22" t="s">
        <v>1540</v>
      </c>
      <c r="I3184" s="22" t="s">
        <v>1540</v>
      </c>
      <c r="J3184" s="22" t="s">
        <v>1543</v>
      </c>
      <c r="K3184" s="20" t="str">
        <f>IF(Tabela813[[#This Row],[C]]&lt;&gt;"",IF(Tabela813[[#This Row],[RED]]&lt;&gt;"",(Tabela813[[#This Row],[RED]] &amp; "."),"") &amp; CONCATENATE(Tabela813[[#This Row],[C]],".",Tabela813[[#This Row],[O]],".",Tabela813[[#This Row],[E]],".",Tabela813[[#This Row],[D1]],".",Tabela813[[#This Row],[D2]],".",Tabela813[[#This Row],[D3]],".",Tabela813[[#This Row],[T]],".",Tabela813[[#This Row],[D4]]),"")</f>
        <v>9.1.4.1.0.00.0.0.00</v>
      </c>
      <c r="L3184" s="23" t="s">
        <v>2055</v>
      </c>
      <c r="M3184" s="20" t="str">
        <f t="shared" si="62"/>
        <v>S</v>
      </c>
      <c r="N3184" s="20">
        <f>IF(VALUE(Tabela813[[#This Row],[RED]]) &gt; 0,1,0) + IF(VALUE(J3184)&gt;0,8,IF(VALUE(I3184)&gt;0,7,IF(VALUE(H3184)&gt;0,6,IF(VALUE(G3184)&gt;0,5,IF(VALUE(F3184)&gt;0,4,IF(VALUE(E3184)&gt;0,3,IF(VALUE(D3184)&gt;0,2,1)))))))</f>
        <v>4</v>
      </c>
      <c r="O3184" s="22" t="s">
        <v>45</v>
      </c>
      <c r="P3184" s="1" t="s">
        <v>4325</v>
      </c>
      <c r="Q3184" s="1"/>
      <c r="R3184" s="39"/>
      <c r="S3184" s="154" t="s">
        <v>158</v>
      </c>
      <c r="T3184" s="7" t="str">
        <f>Tabela813[[#This Row],[NR]]&amp;" - "&amp;Tabela813[[#This Row],[Especificação]]</f>
        <v>9.1.4.1.0.00.0.0.00 - (-) Dedução de Receita Agropecuária</v>
      </c>
    </row>
    <row r="3185" spans="1:20" ht="30" x14ac:dyDescent="0.25">
      <c r="A3185" s="179"/>
      <c r="B3185" s="51" t="s">
        <v>1549</v>
      </c>
      <c r="C3185" s="22" t="s">
        <v>1537</v>
      </c>
      <c r="D3185" s="22" t="s">
        <v>1547</v>
      </c>
      <c r="E3185" s="22" t="s">
        <v>1537</v>
      </c>
      <c r="F3185" s="22" t="s">
        <v>1537</v>
      </c>
      <c r="G3185" s="22" t="s">
        <v>1543</v>
      </c>
      <c r="H3185" s="22" t="s">
        <v>1540</v>
      </c>
      <c r="I3185" s="22" t="s">
        <v>1540</v>
      </c>
      <c r="J3185" s="22" t="s">
        <v>1543</v>
      </c>
      <c r="K3185" s="20" t="str">
        <f>IF(Tabela813[[#This Row],[C]]&lt;&gt;"",IF(Tabela813[[#This Row],[RED]]&lt;&gt;"",(Tabela813[[#This Row],[RED]] &amp; "."),"") &amp; CONCATENATE(Tabela813[[#This Row],[C]],".",Tabela813[[#This Row],[O]],".",Tabela813[[#This Row],[E]],".",Tabela813[[#This Row],[D1]],".",Tabela813[[#This Row],[D2]],".",Tabela813[[#This Row],[D3]],".",Tabela813[[#This Row],[T]],".",Tabela813[[#This Row],[D4]]),"")</f>
        <v>9.1.4.1.1.00.0.0.00</v>
      </c>
      <c r="L3185" s="23" t="s">
        <v>2055</v>
      </c>
      <c r="M3185" s="20" t="str">
        <f t="shared" si="62"/>
        <v>S</v>
      </c>
      <c r="N3185" s="20">
        <f>IF(VALUE(Tabela813[[#This Row],[RED]]) &gt; 0,1,0) + IF(VALUE(J3185)&gt;0,8,IF(VALUE(I3185)&gt;0,7,IF(VALUE(H3185)&gt;0,6,IF(VALUE(G3185)&gt;0,5,IF(VALUE(F3185)&gt;0,4,IF(VALUE(E3185)&gt;0,3,IF(VALUE(D3185)&gt;0,2,1)))))))</f>
        <v>5</v>
      </c>
      <c r="O3185" s="22" t="s">
        <v>45</v>
      </c>
      <c r="P3185" s="1" t="s">
        <v>4325</v>
      </c>
      <c r="Q3185" s="1"/>
      <c r="R3185" s="39"/>
      <c r="S3185" s="154" t="s">
        <v>158</v>
      </c>
      <c r="T3185" s="7" t="str">
        <f>Tabela813[[#This Row],[NR]]&amp;" - "&amp;Tabela813[[#This Row],[Especificação]]</f>
        <v>9.1.4.1.1.00.0.0.00 - (-) Dedução de Receita Agropecuária</v>
      </c>
    </row>
    <row r="3186" spans="1:20" ht="60" x14ac:dyDescent="0.25">
      <c r="A3186" s="179"/>
      <c r="B3186" s="51" t="s">
        <v>1549</v>
      </c>
      <c r="C3186" s="22" t="s">
        <v>1537</v>
      </c>
      <c r="D3186" s="22" t="s">
        <v>1547</v>
      </c>
      <c r="E3186" s="22" t="s">
        <v>1537</v>
      </c>
      <c r="F3186" s="22" t="s">
        <v>1537</v>
      </c>
      <c r="G3186" s="22" t="s">
        <v>1539</v>
      </c>
      <c r="H3186" s="22" t="s">
        <v>1540</v>
      </c>
      <c r="I3186" s="22" t="s">
        <v>1540</v>
      </c>
      <c r="J3186" s="22" t="s">
        <v>1543</v>
      </c>
      <c r="K3186" s="20" t="str">
        <f>IF(Tabela813[[#This Row],[C]]&lt;&gt;"",IF(Tabela813[[#This Row],[RED]]&lt;&gt;"",(Tabela813[[#This Row],[RED]] &amp; "."),"") &amp; CONCATENATE(Tabela813[[#This Row],[C]],".",Tabela813[[#This Row],[O]],".",Tabela813[[#This Row],[E]],".",Tabela813[[#This Row],[D1]],".",Tabela813[[#This Row],[D2]],".",Tabela813[[#This Row],[D3]],".",Tabela813[[#This Row],[T]],".",Tabela813[[#This Row],[D4]]),"")</f>
        <v>9.1.4.1.1.01.0.0.00</v>
      </c>
      <c r="L3186" s="23" t="s">
        <v>2055</v>
      </c>
      <c r="M3186" s="20" t="str">
        <f t="shared" si="62"/>
        <v>S</v>
      </c>
      <c r="N3186" s="20">
        <f>IF(VALUE(Tabela813[[#This Row],[RED]]) &gt; 0,1,0) + IF(VALUE(J3186)&gt;0,8,IF(VALUE(I3186)&gt;0,7,IF(VALUE(H3186)&gt;0,6,IF(VALUE(G3186)&gt;0,5,IF(VALUE(F3186)&gt;0,4,IF(VALUE(E3186)&gt;0,3,IF(VALUE(D3186)&gt;0,2,1)))))))</f>
        <v>6</v>
      </c>
      <c r="O3186" s="22" t="s">
        <v>51</v>
      </c>
      <c r="P3186" s="1" t="s">
        <v>4326</v>
      </c>
      <c r="Q3186" s="1"/>
      <c r="R3186" s="39"/>
      <c r="S3186" s="154" t="s">
        <v>158</v>
      </c>
      <c r="T3186" s="7" t="str">
        <f>Tabela813[[#This Row],[NR]]&amp;" - "&amp;Tabela813[[#This Row],[Especificação]]</f>
        <v>9.1.4.1.1.01.0.0.00 - (-) Dedução de Receita Agropecuária</v>
      </c>
    </row>
    <row r="3187" spans="1:20" ht="60" x14ac:dyDescent="0.25">
      <c r="A3187" s="179"/>
      <c r="B3187" s="51" t="s">
        <v>1549</v>
      </c>
      <c r="C3187" s="22" t="s">
        <v>1537</v>
      </c>
      <c r="D3187" s="22" t="s">
        <v>1547</v>
      </c>
      <c r="E3187" s="22" t="s">
        <v>1537</v>
      </c>
      <c r="F3187" s="22" t="s">
        <v>1537</v>
      </c>
      <c r="G3187" s="22" t="s">
        <v>1539</v>
      </c>
      <c r="H3187" s="22" t="s">
        <v>1540</v>
      </c>
      <c r="I3187" s="22" t="s">
        <v>1537</v>
      </c>
      <c r="J3187" s="22" t="s">
        <v>1543</v>
      </c>
      <c r="K3187" s="20" t="str">
        <f>IF(Tabela813[[#This Row],[C]]&lt;&gt;"",IF(Tabela813[[#This Row],[RED]]&lt;&gt;"",(Tabela813[[#This Row],[RED]] &amp; "."),"") &amp; CONCATENATE(Tabela813[[#This Row],[C]],".",Tabela813[[#This Row],[O]],".",Tabela813[[#This Row],[E]],".",Tabela813[[#This Row],[D1]],".",Tabela813[[#This Row],[D2]],".",Tabela813[[#This Row],[D3]],".",Tabela813[[#This Row],[T]],".",Tabela813[[#This Row],[D4]]),"")</f>
        <v>9.1.4.1.1.01.0.1.00</v>
      </c>
      <c r="L3187" s="23" t="s">
        <v>2056</v>
      </c>
      <c r="M3187" s="20" t="str">
        <f t="shared" si="62"/>
        <v>A</v>
      </c>
      <c r="N3187" s="20">
        <f>IF(VALUE(Tabela813[[#This Row],[RED]]) &gt; 0,1,0) + IF(VALUE(J3187)&gt;0,8,IF(VALUE(I3187)&gt;0,7,IF(VALUE(H3187)&gt;0,6,IF(VALUE(G3187)&gt;0,5,IF(VALUE(F3187)&gt;0,4,IF(VALUE(E3187)&gt;0,3,IF(VALUE(D3187)&gt;0,2,1)))))))</f>
        <v>8</v>
      </c>
      <c r="O3187" s="22" t="s">
        <v>51</v>
      </c>
      <c r="P3187" s="1" t="s">
        <v>2939</v>
      </c>
      <c r="Q3187" s="1"/>
      <c r="R3187" s="39"/>
      <c r="S3187" s="154" t="s">
        <v>158</v>
      </c>
      <c r="T3187" s="7" t="str">
        <f>Tabela813[[#This Row],[NR]]&amp;" - "&amp;Tabela813[[#This Row],[Especificação]]</f>
        <v>9.1.4.1.1.01.0.1.00 - (-) Dedução de Receita Agropecuária - Principal</v>
      </c>
    </row>
    <row r="3188" spans="1:20" ht="60" x14ac:dyDescent="0.25">
      <c r="A3188" s="179"/>
      <c r="B3188" s="51" t="s">
        <v>1549</v>
      </c>
      <c r="C3188" s="22" t="s">
        <v>1537</v>
      </c>
      <c r="D3188" s="22" t="s">
        <v>1547</v>
      </c>
      <c r="E3188" s="22" t="s">
        <v>1537</v>
      </c>
      <c r="F3188" s="22" t="s">
        <v>1537</v>
      </c>
      <c r="G3188" s="22" t="s">
        <v>1539</v>
      </c>
      <c r="H3188" s="22" t="s">
        <v>1540</v>
      </c>
      <c r="I3188" s="22" t="s">
        <v>1546</v>
      </c>
      <c r="J3188" s="22" t="s">
        <v>1543</v>
      </c>
      <c r="K3188" s="20" t="str">
        <f>IF(Tabela813[[#This Row],[C]]&lt;&gt;"",IF(Tabela813[[#This Row],[RED]]&lt;&gt;"",(Tabela813[[#This Row],[RED]] &amp; "."),"") &amp; CONCATENATE(Tabela813[[#This Row],[C]],".",Tabela813[[#This Row],[O]],".",Tabela813[[#This Row],[E]],".",Tabela813[[#This Row],[D1]],".",Tabela813[[#This Row],[D2]],".",Tabela813[[#This Row],[D3]],".",Tabela813[[#This Row],[T]],".",Tabela813[[#This Row],[D4]]),"")</f>
        <v>9.1.4.1.1.01.0.2.00</v>
      </c>
      <c r="L3188" s="23" t="s">
        <v>2057</v>
      </c>
      <c r="M3188" s="20" t="str">
        <f t="shared" si="62"/>
        <v>A</v>
      </c>
      <c r="N3188" s="20">
        <f>IF(VALUE(Tabela813[[#This Row],[RED]]) &gt; 0,1,0) + IF(VALUE(J3188)&gt;0,8,IF(VALUE(I3188)&gt;0,7,IF(VALUE(H3188)&gt;0,6,IF(VALUE(G3188)&gt;0,5,IF(VALUE(F3188)&gt;0,4,IF(VALUE(E3188)&gt;0,3,IF(VALUE(D3188)&gt;0,2,1)))))))</f>
        <v>8</v>
      </c>
      <c r="O3188" s="22" t="s">
        <v>51</v>
      </c>
      <c r="P3188" s="1" t="s">
        <v>2939</v>
      </c>
      <c r="Q3188" s="1"/>
      <c r="R3188" s="39"/>
      <c r="S3188" s="154" t="s">
        <v>158</v>
      </c>
      <c r="T3188" s="7" t="str">
        <f>Tabela813[[#This Row],[NR]]&amp;" - "&amp;Tabela813[[#This Row],[Especificação]]</f>
        <v>9.1.4.1.1.01.0.2.00 - (-) Dedução de Receita Agropecuária - Multas e Juros de Mora</v>
      </c>
    </row>
    <row r="3189" spans="1:20" ht="60" x14ac:dyDescent="0.25">
      <c r="A3189" s="196"/>
      <c r="B3189" s="51" t="s">
        <v>1549</v>
      </c>
      <c r="C3189" s="22" t="s">
        <v>1537</v>
      </c>
      <c r="D3189" s="22" t="s">
        <v>1547</v>
      </c>
      <c r="E3189" s="22" t="s">
        <v>1537</v>
      </c>
      <c r="F3189" s="22" t="s">
        <v>1537</v>
      </c>
      <c r="G3189" s="22" t="s">
        <v>1539</v>
      </c>
      <c r="H3189" s="22" t="s">
        <v>1540</v>
      </c>
      <c r="I3189" s="22" t="s">
        <v>1538</v>
      </c>
      <c r="J3189" s="22" t="s">
        <v>1543</v>
      </c>
      <c r="K3189" s="20" t="str">
        <f>IF(Tabela813[[#This Row],[C]]&lt;&gt;"",IF(Tabela813[[#This Row],[RED]]&lt;&gt;"",(Tabela813[[#This Row],[RED]] &amp; "."),"") &amp; CONCATENATE(Tabela813[[#This Row],[C]],".",Tabela813[[#This Row],[O]],".",Tabela813[[#This Row],[E]],".",Tabela813[[#This Row],[D1]],".",Tabela813[[#This Row],[D2]],".",Tabela813[[#This Row],[D3]],".",Tabela813[[#This Row],[T]],".",Tabela813[[#This Row],[D4]]),"")</f>
        <v>9.1.4.1.1.01.0.3.00</v>
      </c>
      <c r="L3189" s="23" t="s">
        <v>2058</v>
      </c>
      <c r="M3189" s="20" t="str">
        <f t="shared" si="62"/>
        <v>A</v>
      </c>
      <c r="N3189" s="20">
        <f>IF(VALUE(Tabela813[[#This Row],[RED]]) &gt; 0,1,0) + IF(VALUE(J3189)&gt;0,8,IF(VALUE(I3189)&gt;0,7,IF(VALUE(H3189)&gt;0,6,IF(VALUE(G3189)&gt;0,5,IF(VALUE(F3189)&gt;0,4,IF(VALUE(E3189)&gt;0,3,IF(VALUE(D3189)&gt;0,2,1)))))))</f>
        <v>8</v>
      </c>
      <c r="O3189" s="22" t="s">
        <v>51</v>
      </c>
      <c r="P3189" s="1" t="s">
        <v>2939</v>
      </c>
      <c r="Q3189" s="1"/>
      <c r="R3189" s="39"/>
      <c r="S3189" s="154" t="s">
        <v>158</v>
      </c>
      <c r="T3189" s="7" t="str">
        <f>Tabela813[[#This Row],[NR]]&amp;" - "&amp;Tabela813[[#This Row],[Especificação]]</f>
        <v>9.1.4.1.1.01.0.3.00 - (-) Dedução de Receita Agropecuária - Dívida Ativa</v>
      </c>
    </row>
    <row r="3190" spans="1:20" ht="60" x14ac:dyDescent="0.25">
      <c r="A3190" s="196"/>
      <c r="B3190" s="51" t="s">
        <v>1549</v>
      </c>
      <c r="C3190" s="22" t="s">
        <v>1537</v>
      </c>
      <c r="D3190" s="22" t="s">
        <v>1547</v>
      </c>
      <c r="E3190" s="22" t="s">
        <v>1537</v>
      </c>
      <c r="F3190" s="22" t="s">
        <v>1537</v>
      </c>
      <c r="G3190" s="22" t="s">
        <v>1539</v>
      </c>
      <c r="H3190" s="22" t="s">
        <v>1540</v>
      </c>
      <c r="I3190" s="22" t="s">
        <v>1547</v>
      </c>
      <c r="J3190" s="22" t="s">
        <v>1543</v>
      </c>
      <c r="K3190" s="20" t="str">
        <f>IF(Tabela813[[#This Row],[C]]&lt;&gt;"",IF(Tabela813[[#This Row],[RED]]&lt;&gt;"",(Tabela813[[#This Row],[RED]] &amp; "."),"") &amp; CONCATENATE(Tabela813[[#This Row],[C]],".",Tabela813[[#This Row],[O]],".",Tabela813[[#This Row],[E]],".",Tabela813[[#This Row],[D1]],".",Tabela813[[#This Row],[D2]],".",Tabela813[[#This Row],[D3]],".",Tabela813[[#This Row],[T]],".",Tabela813[[#This Row],[D4]]),"")</f>
        <v>9.1.4.1.1.01.0.4.00</v>
      </c>
      <c r="L3190" s="23" t="s">
        <v>2059</v>
      </c>
      <c r="M3190" s="20" t="str">
        <f t="shared" si="62"/>
        <v>A</v>
      </c>
      <c r="N3190" s="20">
        <f>IF(VALUE(Tabela813[[#This Row],[RED]]) &gt; 0,1,0) + IF(VALUE(J3190)&gt;0,8,IF(VALUE(I3190)&gt;0,7,IF(VALUE(H3190)&gt;0,6,IF(VALUE(G3190)&gt;0,5,IF(VALUE(F3190)&gt;0,4,IF(VALUE(E3190)&gt;0,3,IF(VALUE(D3190)&gt;0,2,1)))))))</f>
        <v>8</v>
      </c>
      <c r="O3190" s="22" t="s">
        <v>51</v>
      </c>
      <c r="P3190" s="1" t="s">
        <v>2939</v>
      </c>
      <c r="Q3190" s="1"/>
      <c r="R3190" s="39"/>
      <c r="S3190" s="154" t="s">
        <v>158</v>
      </c>
      <c r="T3190" s="7" t="str">
        <f>Tabela813[[#This Row],[NR]]&amp;" - "&amp;Tabela813[[#This Row],[Especificação]]</f>
        <v>9.1.4.1.1.01.0.4.00 - (-) Dedução de Receita Agropecuária - Dívida Ativa - Multas e Juros de Mora da Dívida Ativa</v>
      </c>
    </row>
    <row r="3191" spans="1:20" ht="60" x14ac:dyDescent="0.25">
      <c r="A3191" s="179"/>
      <c r="B3191" s="51" t="s">
        <v>1549</v>
      </c>
      <c r="C3191" s="22" t="s">
        <v>1537</v>
      </c>
      <c r="D3191" s="22" t="s">
        <v>1547</v>
      </c>
      <c r="E3191" s="22" t="s">
        <v>1537</v>
      </c>
      <c r="F3191" s="22" t="s">
        <v>1537</v>
      </c>
      <c r="G3191" s="22" t="s">
        <v>1539</v>
      </c>
      <c r="H3191" s="22" t="s">
        <v>1540</v>
      </c>
      <c r="I3191" s="22" t="s">
        <v>1548</v>
      </c>
      <c r="J3191" s="22" t="s">
        <v>1543</v>
      </c>
      <c r="K3191" s="20" t="str">
        <f>IF(Tabela813[[#This Row],[C]]&lt;&gt;"",IF(Tabela813[[#This Row],[RED]]&lt;&gt;"",(Tabela813[[#This Row],[RED]] &amp; "."),"") &amp; CONCATENATE(Tabela813[[#This Row],[C]],".",Tabela813[[#This Row],[O]],".",Tabela813[[#This Row],[E]],".",Tabela813[[#This Row],[D1]],".",Tabela813[[#This Row],[D2]],".",Tabela813[[#This Row],[D3]],".",Tabela813[[#This Row],[T]],".",Tabela813[[#This Row],[D4]]),"")</f>
        <v>9.1.4.1.1.01.0.5.00</v>
      </c>
      <c r="L3191" s="23" t="s">
        <v>2060</v>
      </c>
      <c r="M3191" s="20" t="str">
        <f t="shared" si="62"/>
        <v>A</v>
      </c>
      <c r="N3191" s="20">
        <f>IF(VALUE(Tabela813[[#This Row],[RED]]) &gt; 0,1,0) + IF(VALUE(J3191)&gt;0,8,IF(VALUE(I3191)&gt;0,7,IF(VALUE(H3191)&gt;0,6,IF(VALUE(G3191)&gt;0,5,IF(VALUE(F3191)&gt;0,4,IF(VALUE(E3191)&gt;0,3,IF(VALUE(D3191)&gt;0,2,1)))))))</f>
        <v>8</v>
      </c>
      <c r="O3191" s="22" t="s">
        <v>51</v>
      </c>
      <c r="P3191" s="1" t="s">
        <v>2939</v>
      </c>
      <c r="Q3191" s="1"/>
      <c r="R3191" s="39"/>
      <c r="S3191" s="154" t="s">
        <v>158</v>
      </c>
      <c r="T3191" s="7" t="str">
        <f>Tabela813[[#This Row],[NR]]&amp;" - "&amp;Tabela813[[#This Row],[Especificação]]</f>
        <v>9.1.4.1.1.01.0.5.00 - (-) Dedução de Receita Agropecuária - Multas</v>
      </c>
    </row>
    <row r="3192" spans="1:20" ht="60" x14ac:dyDescent="0.25">
      <c r="A3192" s="179"/>
      <c r="B3192" s="51" t="s">
        <v>1549</v>
      </c>
      <c r="C3192" s="22" t="s">
        <v>1537</v>
      </c>
      <c r="D3192" s="22" t="s">
        <v>1547</v>
      </c>
      <c r="E3192" s="22" t="s">
        <v>1537</v>
      </c>
      <c r="F3192" s="22" t="s">
        <v>1537</v>
      </c>
      <c r="G3192" s="22" t="s">
        <v>1539</v>
      </c>
      <c r="H3192" s="22" t="s">
        <v>1540</v>
      </c>
      <c r="I3192" s="22" t="s">
        <v>1542</v>
      </c>
      <c r="J3192" s="22" t="s">
        <v>1543</v>
      </c>
      <c r="K3192" s="20" t="str">
        <f>IF(Tabela813[[#This Row],[C]]&lt;&gt;"",IF(Tabela813[[#This Row],[RED]]&lt;&gt;"",(Tabela813[[#This Row],[RED]] &amp; "."),"") &amp; CONCATENATE(Tabela813[[#This Row],[C]],".",Tabela813[[#This Row],[O]],".",Tabela813[[#This Row],[E]],".",Tabela813[[#This Row],[D1]],".",Tabela813[[#This Row],[D2]],".",Tabela813[[#This Row],[D3]],".",Tabela813[[#This Row],[T]],".",Tabela813[[#This Row],[D4]]),"")</f>
        <v>9.1.4.1.1.01.0.6.00</v>
      </c>
      <c r="L3192" s="23" t="s">
        <v>2061</v>
      </c>
      <c r="M3192" s="20" t="str">
        <f t="shared" si="62"/>
        <v>A</v>
      </c>
      <c r="N3192" s="20">
        <f>IF(VALUE(Tabela813[[#This Row],[RED]]) &gt; 0,1,0) + IF(VALUE(J3192)&gt;0,8,IF(VALUE(I3192)&gt;0,7,IF(VALUE(H3192)&gt;0,6,IF(VALUE(G3192)&gt;0,5,IF(VALUE(F3192)&gt;0,4,IF(VALUE(E3192)&gt;0,3,IF(VALUE(D3192)&gt;0,2,1)))))))</f>
        <v>8</v>
      </c>
      <c r="O3192" s="22" t="s">
        <v>51</v>
      </c>
      <c r="P3192" s="1" t="s">
        <v>2939</v>
      </c>
      <c r="Q3192" s="1"/>
      <c r="R3192" s="39"/>
      <c r="S3192" s="154" t="s">
        <v>158</v>
      </c>
      <c r="T3192" s="7" t="str">
        <f>Tabela813[[#This Row],[NR]]&amp;" - "&amp;Tabela813[[#This Row],[Especificação]]</f>
        <v>9.1.4.1.1.01.0.6.00 - (-) Dedução de Receita Agropecuária - Juros de Mora</v>
      </c>
    </row>
    <row r="3193" spans="1:20" ht="60" x14ac:dyDescent="0.25">
      <c r="A3193" s="179"/>
      <c r="B3193" s="51" t="s">
        <v>1549</v>
      </c>
      <c r="C3193" s="22" t="s">
        <v>1537</v>
      </c>
      <c r="D3193" s="22" t="s">
        <v>1547</v>
      </c>
      <c r="E3193" s="22" t="s">
        <v>1537</v>
      </c>
      <c r="F3193" s="22" t="s">
        <v>1537</v>
      </c>
      <c r="G3193" s="22" t="s">
        <v>1539</v>
      </c>
      <c r="H3193" s="22" t="s">
        <v>1540</v>
      </c>
      <c r="I3193" s="22" t="s">
        <v>1544</v>
      </c>
      <c r="J3193" s="22" t="s">
        <v>1543</v>
      </c>
      <c r="K3193" s="20" t="str">
        <f>IF(Tabela813[[#This Row],[C]]&lt;&gt;"",IF(Tabela813[[#This Row],[RED]]&lt;&gt;"",(Tabela813[[#This Row],[RED]] &amp; "."),"") &amp; CONCATENATE(Tabela813[[#This Row],[C]],".",Tabela813[[#This Row],[O]],".",Tabela813[[#This Row],[E]],".",Tabela813[[#This Row],[D1]],".",Tabela813[[#This Row],[D2]],".",Tabela813[[#This Row],[D3]],".",Tabela813[[#This Row],[T]],".",Tabela813[[#This Row],[D4]]),"")</f>
        <v>9.1.4.1.1.01.0.7.00</v>
      </c>
      <c r="L3193" s="23" t="s">
        <v>2062</v>
      </c>
      <c r="M3193" s="20" t="str">
        <f t="shared" si="62"/>
        <v>A</v>
      </c>
      <c r="N3193" s="20">
        <f>IF(VALUE(Tabela813[[#This Row],[RED]]) &gt; 0,1,0) + IF(VALUE(J3193)&gt;0,8,IF(VALUE(I3193)&gt;0,7,IF(VALUE(H3193)&gt;0,6,IF(VALUE(G3193)&gt;0,5,IF(VALUE(F3193)&gt;0,4,IF(VALUE(E3193)&gt;0,3,IF(VALUE(D3193)&gt;0,2,1)))))))</f>
        <v>8</v>
      </c>
      <c r="O3193" s="22" t="s">
        <v>51</v>
      </c>
      <c r="P3193" s="1" t="s">
        <v>2939</v>
      </c>
      <c r="Q3193" s="1"/>
      <c r="R3193" s="39"/>
      <c r="S3193" s="154" t="s">
        <v>158</v>
      </c>
      <c r="T3193" s="7" t="str">
        <f>Tabela813[[#This Row],[NR]]&amp;" - "&amp;Tabela813[[#This Row],[Especificação]]</f>
        <v>9.1.4.1.1.01.0.7.00 - (-) Dedução de Receita Agropecuária - Dívida Ativa - Multas da Dívida Ativa</v>
      </c>
    </row>
    <row r="3194" spans="1:20" ht="60" x14ac:dyDescent="0.25">
      <c r="A3194" s="179"/>
      <c r="B3194" s="51" t="s">
        <v>1549</v>
      </c>
      <c r="C3194" s="22" t="s">
        <v>1537</v>
      </c>
      <c r="D3194" s="22" t="s">
        <v>1547</v>
      </c>
      <c r="E3194" s="22" t="s">
        <v>1537</v>
      </c>
      <c r="F3194" s="22" t="s">
        <v>1537</v>
      </c>
      <c r="G3194" s="22" t="s">
        <v>1539</v>
      </c>
      <c r="H3194" s="22" t="s">
        <v>1540</v>
      </c>
      <c r="I3194" s="22" t="s">
        <v>1545</v>
      </c>
      <c r="J3194" s="22" t="s">
        <v>1543</v>
      </c>
      <c r="K3194" s="20" t="str">
        <f>IF(Tabela813[[#This Row],[C]]&lt;&gt;"",IF(Tabela813[[#This Row],[RED]]&lt;&gt;"",(Tabela813[[#This Row],[RED]] &amp; "."),"") &amp; CONCATENATE(Tabela813[[#This Row],[C]],".",Tabela813[[#This Row],[O]],".",Tabela813[[#This Row],[E]],".",Tabela813[[#This Row],[D1]],".",Tabela813[[#This Row],[D2]],".",Tabela813[[#This Row],[D3]],".",Tabela813[[#This Row],[T]],".",Tabela813[[#This Row],[D4]]),"")</f>
        <v>9.1.4.1.1.01.0.8.00</v>
      </c>
      <c r="L3194" s="23" t="s">
        <v>2063</v>
      </c>
      <c r="M3194" s="20" t="str">
        <f t="shared" si="62"/>
        <v>A</v>
      </c>
      <c r="N3194" s="20">
        <f>IF(VALUE(Tabela813[[#This Row],[RED]]) &gt; 0,1,0) + IF(VALUE(J3194)&gt;0,8,IF(VALUE(I3194)&gt;0,7,IF(VALUE(H3194)&gt;0,6,IF(VALUE(G3194)&gt;0,5,IF(VALUE(F3194)&gt;0,4,IF(VALUE(E3194)&gt;0,3,IF(VALUE(D3194)&gt;0,2,1)))))))</f>
        <v>8</v>
      </c>
      <c r="O3194" s="22" t="s">
        <v>51</v>
      </c>
      <c r="P3194" s="1" t="s">
        <v>2939</v>
      </c>
      <c r="Q3194" s="1"/>
      <c r="R3194" s="39"/>
      <c r="S3194" s="154" t="s">
        <v>158</v>
      </c>
      <c r="T3194" s="7" t="str">
        <f>Tabela813[[#This Row],[NR]]&amp;" - "&amp;Tabela813[[#This Row],[Especificação]]</f>
        <v>9.1.4.1.1.01.0.8.00 - (-) Dedução de Receita Agropecuária - Juros de Mora da Dívida Ativa</v>
      </c>
    </row>
    <row r="3195" spans="1:20" x14ac:dyDescent="0.25">
      <c r="A3195" s="179"/>
      <c r="B3195" s="51" t="s">
        <v>1549</v>
      </c>
      <c r="C3195" s="22" t="s">
        <v>1537</v>
      </c>
      <c r="D3195" s="22" t="s">
        <v>1548</v>
      </c>
      <c r="E3195" s="22" t="s">
        <v>1540</v>
      </c>
      <c r="F3195" s="22" t="s">
        <v>1540</v>
      </c>
      <c r="G3195" s="22" t="s">
        <v>1543</v>
      </c>
      <c r="H3195" s="22" t="s">
        <v>1540</v>
      </c>
      <c r="I3195" s="22" t="s">
        <v>1540</v>
      </c>
      <c r="J3195" s="22" t="s">
        <v>1543</v>
      </c>
      <c r="K3195" s="20" t="str">
        <f>IF(Tabela813[[#This Row],[C]]&lt;&gt;"",IF(Tabela813[[#This Row],[RED]]&lt;&gt;"",(Tabela813[[#This Row],[RED]] &amp; "."),"") &amp; CONCATENATE(Tabela813[[#This Row],[C]],".",Tabela813[[#This Row],[O]],".",Tabela813[[#This Row],[E]],".",Tabela813[[#This Row],[D1]],".",Tabela813[[#This Row],[D2]],".",Tabela813[[#This Row],[D3]],".",Tabela813[[#This Row],[T]],".",Tabela813[[#This Row],[D4]]),"")</f>
        <v>9.1.5.0.0.00.0.0.00</v>
      </c>
      <c r="L3195" s="23" t="s">
        <v>2064</v>
      </c>
      <c r="M3195" s="20" t="str">
        <f t="shared" si="62"/>
        <v>S</v>
      </c>
      <c r="N3195" s="20">
        <f>IF(VALUE(Tabela813[[#This Row],[RED]]) &gt; 0,1,0) + IF(VALUE(J3195)&gt;0,8,IF(VALUE(I3195)&gt;0,7,IF(VALUE(H3195)&gt;0,6,IF(VALUE(G3195)&gt;0,5,IF(VALUE(F3195)&gt;0,4,IF(VALUE(E3195)&gt;0,3,IF(VALUE(D3195)&gt;0,2,1)))))))</f>
        <v>3</v>
      </c>
      <c r="O3195" s="22" t="s">
        <v>45</v>
      </c>
      <c r="P3195" s="1" t="s">
        <v>4327</v>
      </c>
      <c r="Q3195" s="1"/>
      <c r="R3195" s="39"/>
      <c r="S3195" s="154" t="s">
        <v>158</v>
      </c>
      <c r="T3195" s="7" t="str">
        <f>Tabela813[[#This Row],[NR]]&amp;" - "&amp;Tabela813[[#This Row],[Especificação]]</f>
        <v>9.1.5.0.0.00.0.0.00 - (-) Dedução de Receita Industrial</v>
      </c>
    </row>
    <row r="3196" spans="1:20" x14ac:dyDescent="0.25">
      <c r="A3196" s="179"/>
      <c r="B3196" s="51" t="s">
        <v>1549</v>
      </c>
      <c r="C3196" s="22" t="s">
        <v>1537</v>
      </c>
      <c r="D3196" s="22" t="s">
        <v>1548</v>
      </c>
      <c r="E3196" s="22" t="s">
        <v>1537</v>
      </c>
      <c r="F3196" s="22" t="s">
        <v>1540</v>
      </c>
      <c r="G3196" s="22" t="s">
        <v>1543</v>
      </c>
      <c r="H3196" s="22" t="s">
        <v>1540</v>
      </c>
      <c r="I3196" s="22" t="s">
        <v>1540</v>
      </c>
      <c r="J3196" s="22" t="s">
        <v>1543</v>
      </c>
      <c r="K3196" s="20" t="str">
        <f>IF(Tabela813[[#This Row],[C]]&lt;&gt;"",IF(Tabela813[[#This Row],[RED]]&lt;&gt;"",(Tabela813[[#This Row],[RED]] &amp; "."),"") &amp; CONCATENATE(Tabela813[[#This Row],[C]],".",Tabela813[[#This Row],[O]],".",Tabela813[[#This Row],[E]],".",Tabela813[[#This Row],[D1]],".",Tabela813[[#This Row],[D2]],".",Tabela813[[#This Row],[D3]],".",Tabela813[[#This Row],[T]],".",Tabela813[[#This Row],[D4]]),"")</f>
        <v>9.1.5.1.0.00.0.0.00</v>
      </c>
      <c r="L3196" s="23" t="s">
        <v>2064</v>
      </c>
      <c r="M3196" s="20" t="str">
        <f t="shared" si="62"/>
        <v>S</v>
      </c>
      <c r="N3196" s="20">
        <f>IF(VALUE(Tabela813[[#This Row],[RED]]) &gt; 0,1,0) + IF(VALUE(J3196)&gt;0,8,IF(VALUE(I3196)&gt;0,7,IF(VALUE(H3196)&gt;0,6,IF(VALUE(G3196)&gt;0,5,IF(VALUE(F3196)&gt;0,4,IF(VALUE(E3196)&gt;0,3,IF(VALUE(D3196)&gt;0,2,1)))))))</f>
        <v>4</v>
      </c>
      <c r="O3196" s="22" t="s">
        <v>45</v>
      </c>
      <c r="P3196" s="1" t="s">
        <v>4327</v>
      </c>
      <c r="Q3196" s="1"/>
      <c r="R3196" s="39"/>
      <c r="S3196" s="154" t="s">
        <v>158</v>
      </c>
      <c r="T3196" s="7" t="str">
        <f>Tabela813[[#This Row],[NR]]&amp;" - "&amp;Tabela813[[#This Row],[Especificação]]</f>
        <v>9.1.5.1.0.00.0.0.00 - (-) Dedução de Receita Industrial</v>
      </c>
    </row>
    <row r="3197" spans="1:20" x14ac:dyDescent="0.25">
      <c r="A3197" s="179"/>
      <c r="B3197" s="51" t="s">
        <v>1549</v>
      </c>
      <c r="C3197" s="22" t="s">
        <v>1537</v>
      </c>
      <c r="D3197" s="22" t="s">
        <v>1548</v>
      </c>
      <c r="E3197" s="22" t="s">
        <v>1537</v>
      </c>
      <c r="F3197" s="22" t="s">
        <v>1537</v>
      </c>
      <c r="G3197" s="22" t="s">
        <v>1543</v>
      </c>
      <c r="H3197" s="22" t="s">
        <v>1540</v>
      </c>
      <c r="I3197" s="22" t="s">
        <v>1540</v>
      </c>
      <c r="J3197" s="22" t="s">
        <v>1543</v>
      </c>
      <c r="K3197" s="20" t="str">
        <f>IF(Tabela813[[#This Row],[C]]&lt;&gt;"",IF(Tabela813[[#This Row],[RED]]&lt;&gt;"",(Tabela813[[#This Row],[RED]] &amp; "."),"") &amp; CONCATENATE(Tabela813[[#This Row],[C]],".",Tabela813[[#This Row],[O]],".",Tabela813[[#This Row],[E]],".",Tabela813[[#This Row],[D1]],".",Tabela813[[#This Row],[D2]],".",Tabela813[[#This Row],[D3]],".",Tabela813[[#This Row],[T]],".",Tabela813[[#This Row],[D4]]),"")</f>
        <v>9.1.5.1.1.00.0.0.00</v>
      </c>
      <c r="L3197" s="23" t="s">
        <v>2064</v>
      </c>
      <c r="M3197" s="20" t="str">
        <f t="shared" si="62"/>
        <v>S</v>
      </c>
      <c r="N3197" s="20">
        <f>IF(VALUE(Tabela813[[#This Row],[RED]]) &gt; 0,1,0) + IF(VALUE(J3197)&gt;0,8,IF(VALUE(I3197)&gt;0,7,IF(VALUE(H3197)&gt;0,6,IF(VALUE(G3197)&gt;0,5,IF(VALUE(F3197)&gt;0,4,IF(VALUE(E3197)&gt;0,3,IF(VALUE(D3197)&gt;0,2,1)))))))</f>
        <v>5</v>
      </c>
      <c r="O3197" s="22" t="s">
        <v>45</v>
      </c>
      <c r="P3197" s="1" t="s">
        <v>4327</v>
      </c>
      <c r="Q3197" s="1"/>
      <c r="R3197" s="39"/>
      <c r="S3197" s="154" t="s">
        <v>158</v>
      </c>
      <c r="T3197" s="7" t="str">
        <f>Tabela813[[#This Row],[NR]]&amp;" - "&amp;Tabela813[[#This Row],[Especificação]]</f>
        <v>9.1.5.1.1.00.0.0.00 - (-) Dedução de Receita Industrial</v>
      </c>
    </row>
    <row r="3198" spans="1:20" x14ac:dyDescent="0.25">
      <c r="A3198" s="179"/>
      <c r="B3198" s="51" t="s">
        <v>1549</v>
      </c>
      <c r="C3198" s="22" t="s">
        <v>1537</v>
      </c>
      <c r="D3198" s="22" t="s">
        <v>1548</v>
      </c>
      <c r="E3198" s="22" t="s">
        <v>1537</v>
      </c>
      <c r="F3198" s="22" t="s">
        <v>1537</v>
      </c>
      <c r="G3198" s="22" t="s">
        <v>1539</v>
      </c>
      <c r="H3198" s="22" t="s">
        <v>1540</v>
      </c>
      <c r="I3198" s="22" t="s">
        <v>1540</v>
      </c>
      <c r="J3198" s="22" t="s">
        <v>1543</v>
      </c>
      <c r="K3198" s="20" t="str">
        <f>IF(Tabela813[[#This Row],[C]]&lt;&gt;"",IF(Tabela813[[#This Row],[RED]]&lt;&gt;"",(Tabela813[[#This Row],[RED]] &amp; "."),"") &amp; CONCATENATE(Tabela813[[#This Row],[C]],".",Tabela813[[#This Row],[O]],".",Tabela813[[#This Row],[E]],".",Tabela813[[#This Row],[D1]],".",Tabela813[[#This Row],[D2]],".",Tabela813[[#This Row],[D3]],".",Tabela813[[#This Row],[T]],".",Tabela813[[#This Row],[D4]]),"")</f>
        <v>9.1.5.1.1.01.0.0.00</v>
      </c>
      <c r="L3198" s="23" t="s">
        <v>2064</v>
      </c>
      <c r="M3198" s="20" t="str">
        <f t="shared" si="62"/>
        <v>S</v>
      </c>
      <c r="N3198" s="20">
        <f>IF(VALUE(Tabela813[[#This Row],[RED]]) &gt; 0,1,0) + IF(VALUE(J3198)&gt;0,8,IF(VALUE(I3198)&gt;0,7,IF(VALUE(H3198)&gt;0,6,IF(VALUE(G3198)&gt;0,5,IF(VALUE(F3198)&gt;0,4,IF(VALUE(E3198)&gt;0,3,IF(VALUE(D3198)&gt;0,2,1)))))))</f>
        <v>6</v>
      </c>
      <c r="O3198" s="22" t="s">
        <v>51</v>
      </c>
      <c r="P3198" s="1" t="s">
        <v>4328</v>
      </c>
      <c r="Q3198" s="1"/>
      <c r="R3198" s="39"/>
      <c r="S3198" s="154" t="s">
        <v>158</v>
      </c>
      <c r="T3198" s="7" t="str">
        <f>Tabela813[[#This Row],[NR]]&amp;" - "&amp;Tabela813[[#This Row],[Especificação]]</f>
        <v>9.1.5.1.1.01.0.0.00 - (-) Dedução de Receita Industrial</v>
      </c>
    </row>
    <row r="3199" spans="1:20" x14ac:dyDescent="0.25">
      <c r="A3199" s="179"/>
      <c r="B3199" s="51" t="s">
        <v>1549</v>
      </c>
      <c r="C3199" s="22" t="s">
        <v>1537</v>
      </c>
      <c r="D3199" s="22" t="s">
        <v>1548</v>
      </c>
      <c r="E3199" s="22" t="s">
        <v>1537</v>
      </c>
      <c r="F3199" s="22" t="s">
        <v>1537</v>
      </c>
      <c r="G3199" s="22" t="s">
        <v>1539</v>
      </c>
      <c r="H3199" s="22" t="s">
        <v>1540</v>
      </c>
      <c r="I3199" s="22" t="s">
        <v>1537</v>
      </c>
      <c r="J3199" s="22" t="s">
        <v>1543</v>
      </c>
      <c r="K3199" s="20" t="str">
        <f>IF(Tabela813[[#This Row],[C]]&lt;&gt;"",IF(Tabela813[[#This Row],[RED]]&lt;&gt;"",(Tabela813[[#This Row],[RED]] &amp; "."),"") &amp; CONCATENATE(Tabela813[[#This Row],[C]],".",Tabela813[[#This Row],[O]],".",Tabela813[[#This Row],[E]],".",Tabela813[[#This Row],[D1]],".",Tabela813[[#This Row],[D2]],".",Tabela813[[#This Row],[D3]],".",Tabela813[[#This Row],[T]],".",Tabela813[[#This Row],[D4]]),"")</f>
        <v>9.1.5.1.1.01.0.1.00</v>
      </c>
      <c r="L3199" s="23" t="s">
        <v>2065</v>
      </c>
      <c r="M3199" s="20" t="str">
        <f t="shared" si="62"/>
        <v>A</v>
      </c>
      <c r="N3199" s="20">
        <f>IF(VALUE(Tabela813[[#This Row],[RED]]) &gt; 0,1,0) + IF(VALUE(J3199)&gt;0,8,IF(VALUE(I3199)&gt;0,7,IF(VALUE(H3199)&gt;0,6,IF(VALUE(G3199)&gt;0,5,IF(VALUE(F3199)&gt;0,4,IF(VALUE(E3199)&gt;0,3,IF(VALUE(D3199)&gt;0,2,1)))))))</f>
        <v>8</v>
      </c>
      <c r="O3199" s="22" t="s">
        <v>51</v>
      </c>
      <c r="P3199" s="1" t="s">
        <v>2940</v>
      </c>
      <c r="Q3199" s="1"/>
      <c r="R3199" s="39"/>
      <c r="S3199" s="154" t="s">
        <v>158</v>
      </c>
      <c r="T3199" s="7" t="str">
        <f>Tabela813[[#This Row],[NR]]&amp;" - "&amp;Tabela813[[#This Row],[Especificação]]</f>
        <v>9.1.5.1.1.01.0.1.00 - (-) Dedução de Receita Industrial - Principal</v>
      </c>
    </row>
    <row r="3200" spans="1:20" x14ac:dyDescent="0.25">
      <c r="A3200" s="179"/>
      <c r="B3200" s="51" t="s">
        <v>1549</v>
      </c>
      <c r="C3200" s="22" t="s">
        <v>1537</v>
      </c>
      <c r="D3200" s="22" t="s">
        <v>1548</v>
      </c>
      <c r="E3200" s="22" t="s">
        <v>1537</v>
      </c>
      <c r="F3200" s="22" t="s">
        <v>1537</v>
      </c>
      <c r="G3200" s="22" t="s">
        <v>1539</v>
      </c>
      <c r="H3200" s="22" t="s">
        <v>1540</v>
      </c>
      <c r="I3200" s="22" t="s">
        <v>1546</v>
      </c>
      <c r="J3200" s="22" t="s">
        <v>1543</v>
      </c>
      <c r="K3200" s="20" t="str">
        <f>IF(Tabela813[[#This Row],[C]]&lt;&gt;"",IF(Tabela813[[#This Row],[RED]]&lt;&gt;"",(Tabela813[[#This Row],[RED]] &amp; "."),"") &amp; CONCATENATE(Tabela813[[#This Row],[C]],".",Tabela813[[#This Row],[O]],".",Tabela813[[#This Row],[E]],".",Tabela813[[#This Row],[D1]],".",Tabela813[[#This Row],[D2]],".",Tabela813[[#This Row],[D3]],".",Tabela813[[#This Row],[T]],".",Tabela813[[#This Row],[D4]]),"")</f>
        <v>9.1.5.1.1.01.0.2.00</v>
      </c>
      <c r="L3200" s="23" t="s">
        <v>2066</v>
      </c>
      <c r="M3200" s="20" t="str">
        <f t="shared" si="62"/>
        <v>A</v>
      </c>
      <c r="N3200" s="20">
        <f>IF(VALUE(Tabela813[[#This Row],[RED]]) &gt; 0,1,0) + IF(VALUE(J3200)&gt;0,8,IF(VALUE(I3200)&gt;0,7,IF(VALUE(H3200)&gt;0,6,IF(VALUE(G3200)&gt;0,5,IF(VALUE(F3200)&gt;0,4,IF(VALUE(E3200)&gt;0,3,IF(VALUE(D3200)&gt;0,2,1)))))))</f>
        <v>8</v>
      </c>
      <c r="O3200" s="22" t="s">
        <v>51</v>
      </c>
      <c r="P3200" s="1" t="s">
        <v>2940</v>
      </c>
      <c r="Q3200" s="1"/>
      <c r="R3200" s="39"/>
      <c r="S3200" s="154" t="s">
        <v>158</v>
      </c>
      <c r="T3200" s="7" t="str">
        <f>Tabela813[[#This Row],[NR]]&amp;" - "&amp;Tabela813[[#This Row],[Especificação]]</f>
        <v>9.1.5.1.1.01.0.2.00 - (-) Dedução de Receita Industrial - Multas e Juros de Mora</v>
      </c>
    </row>
    <row r="3201" spans="1:20" x14ac:dyDescent="0.25">
      <c r="A3201" s="179"/>
      <c r="B3201" s="51" t="s">
        <v>1549</v>
      </c>
      <c r="C3201" s="22" t="s">
        <v>1537</v>
      </c>
      <c r="D3201" s="22" t="s">
        <v>1548</v>
      </c>
      <c r="E3201" s="22" t="s">
        <v>1537</v>
      </c>
      <c r="F3201" s="22" t="s">
        <v>1537</v>
      </c>
      <c r="G3201" s="22" t="s">
        <v>1539</v>
      </c>
      <c r="H3201" s="22" t="s">
        <v>1540</v>
      </c>
      <c r="I3201" s="22" t="s">
        <v>1538</v>
      </c>
      <c r="J3201" s="22" t="s">
        <v>1543</v>
      </c>
      <c r="K3201" s="20" t="str">
        <f>IF(Tabela813[[#This Row],[C]]&lt;&gt;"",IF(Tabela813[[#This Row],[RED]]&lt;&gt;"",(Tabela813[[#This Row],[RED]] &amp; "."),"") &amp; CONCATENATE(Tabela813[[#This Row],[C]],".",Tabela813[[#This Row],[O]],".",Tabela813[[#This Row],[E]],".",Tabela813[[#This Row],[D1]],".",Tabela813[[#This Row],[D2]],".",Tabela813[[#This Row],[D3]],".",Tabela813[[#This Row],[T]],".",Tabela813[[#This Row],[D4]]),"")</f>
        <v>9.1.5.1.1.01.0.3.00</v>
      </c>
      <c r="L3201" s="23" t="s">
        <v>2067</v>
      </c>
      <c r="M3201" s="20" t="str">
        <f t="shared" si="62"/>
        <v>A</v>
      </c>
      <c r="N3201" s="20">
        <f>IF(VALUE(Tabela813[[#This Row],[RED]]) &gt; 0,1,0) + IF(VALUE(J3201)&gt;0,8,IF(VALUE(I3201)&gt;0,7,IF(VALUE(H3201)&gt;0,6,IF(VALUE(G3201)&gt;0,5,IF(VALUE(F3201)&gt;0,4,IF(VALUE(E3201)&gt;0,3,IF(VALUE(D3201)&gt;0,2,1)))))))</f>
        <v>8</v>
      </c>
      <c r="O3201" s="22" t="s">
        <v>51</v>
      </c>
      <c r="P3201" s="1" t="s">
        <v>2940</v>
      </c>
      <c r="Q3201" s="1"/>
      <c r="R3201" s="39"/>
      <c r="S3201" s="154" t="s">
        <v>158</v>
      </c>
      <c r="T3201" s="7" t="str">
        <f>Tabela813[[#This Row],[NR]]&amp;" - "&amp;Tabela813[[#This Row],[Especificação]]</f>
        <v>9.1.5.1.1.01.0.3.00 - (-) Dedução de Receita Industrial - Dívida Ativa</v>
      </c>
    </row>
    <row r="3202" spans="1:20" ht="30" x14ac:dyDescent="0.25">
      <c r="A3202" s="179"/>
      <c r="B3202" s="51" t="s">
        <v>1549</v>
      </c>
      <c r="C3202" s="22" t="s">
        <v>1537</v>
      </c>
      <c r="D3202" s="22" t="s">
        <v>1548</v>
      </c>
      <c r="E3202" s="22" t="s">
        <v>1537</v>
      </c>
      <c r="F3202" s="22" t="s">
        <v>1537</v>
      </c>
      <c r="G3202" s="22" t="s">
        <v>1539</v>
      </c>
      <c r="H3202" s="22" t="s">
        <v>1540</v>
      </c>
      <c r="I3202" s="22" t="s">
        <v>1547</v>
      </c>
      <c r="J3202" s="22" t="s">
        <v>1543</v>
      </c>
      <c r="K3202" s="20" t="str">
        <f>IF(Tabela813[[#This Row],[C]]&lt;&gt;"",IF(Tabela813[[#This Row],[RED]]&lt;&gt;"",(Tabela813[[#This Row],[RED]] &amp; "."),"") &amp; CONCATENATE(Tabela813[[#This Row],[C]],".",Tabela813[[#This Row],[O]],".",Tabela813[[#This Row],[E]],".",Tabela813[[#This Row],[D1]],".",Tabela813[[#This Row],[D2]],".",Tabela813[[#This Row],[D3]],".",Tabela813[[#This Row],[T]],".",Tabela813[[#This Row],[D4]]),"")</f>
        <v>9.1.5.1.1.01.0.4.00</v>
      </c>
      <c r="L3202" s="23" t="s">
        <v>2068</v>
      </c>
      <c r="M3202" s="20" t="str">
        <f t="shared" si="62"/>
        <v>A</v>
      </c>
      <c r="N3202" s="20">
        <f>IF(VALUE(Tabela813[[#This Row],[RED]]) &gt; 0,1,0) + IF(VALUE(J3202)&gt;0,8,IF(VALUE(I3202)&gt;0,7,IF(VALUE(H3202)&gt;0,6,IF(VALUE(G3202)&gt;0,5,IF(VALUE(F3202)&gt;0,4,IF(VALUE(E3202)&gt;0,3,IF(VALUE(D3202)&gt;0,2,1)))))))</f>
        <v>8</v>
      </c>
      <c r="O3202" s="22" t="s">
        <v>51</v>
      </c>
      <c r="P3202" s="1" t="s">
        <v>2940</v>
      </c>
      <c r="Q3202" s="1"/>
      <c r="R3202" s="39"/>
      <c r="S3202" s="154" t="s">
        <v>158</v>
      </c>
      <c r="T3202" s="7" t="str">
        <f>Tabela813[[#This Row],[NR]]&amp;" - "&amp;Tabela813[[#This Row],[Especificação]]</f>
        <v>9.1.5.1.1.01.0.4.00 - (-) Dedução de Receita Industrial - Dívida Ativa - Multas e Juros de Mora da Dívida Ativa</v>
      </c>
    </row>
    <row r="3203" spans="1:20" x14ac:dyDescent="0.25">
      <c r="A3203" s="179"/>
      <c r="B3203" s="51" t="s">
        <v>1549</v>
      </c>
      <c r="C3203" s="22" t="s">
        <v>1537</v>
      </c>
      <c r="D3203" s="22" t="s">
        <v>1548</v>
      </c>
      <c r="E3203" s="22" t="s">
        <v>1537</v>
      </c>
      <c r="F3203" s="22" t="s">
        <v>1537</v>
      </c>
      <c r="G3203" s="22" t="s">
        <v>1539</v>
      </c>
      <c r="H3203" s="22" t="s">
        <v>1540</v>
      </c>
      <c r="I3203" s="22" t="s">
        <v>1548</v>
      </c>
      <c r="J3203" s="22" t="s">
        <v>1543</v>
      </c>
      <c r="K3203" s="20" t="str">
        <f>IF(Tabela813[[#This Row],[C]]&lt;&gt;"",IF(Tabela813[[#This Row],[RED]]&lt;&gt;"",(Tabela813[[#This Row],[RED]] &amp; "."),"") &amp; CONCATENATE(Tabela813[[#This Row],[C]],".",Tabela813[[#This Row],[O]],".",Tabela813[[#This Row],[E]],".",Tabela813[[#This Row],[D1]],".",Tabela813[[#This Row],[D2]],".",Tabela813[[#This Row],[D3]],".",Tabela813[[#This Row],[T]],".",Tabela813[[#This Row],[D4]]),"")</f>
        <v>9.1.5.1.1.01.0.5.00</v>
      </c>
      <c r="L3203" s="23" t="s">
        <v>2069</v>
      </c>
      <c r="M3203" s="20" t="str">
        <f t="shared" si="62"/>
        <v>A</v>
      </c>
      <c r="N3203" s="20">
        <f>IF(VALUE(Tabela813[[#This Row],[RED]]) &gt; 0,1,0) + IF(VALUE(J3203)&gt;0,8,IF(VALUE(I3203)&gt;0,7,IF(VALUE(H3203)&gt;0,6,IF(VALUE(G3203)&gt;0,5,IF(VALUE(F3203)&gt;0,4,IF(VALUE(E3203)&gt;0,3,IF(VALUE(D3203)&gt;0,2,1)))))))</f>
        <v>8</v>
      </c>
      <c r="O3203" s="22" t="s">
        <v>51</v>
      </c>
      <c r="P3203" s="1" t="s">
        <v>2940</v>
      </c>
      <c r="Q3203" s="1"/>
      <c r="R3203" s="39"/>
      <c r="S3203" s="154" t="s">
        <v>158</v>
      </c>
      <c r="T3203" s="7" t="str">
        <f>Tabela813[[#This Row],[NR]]&amp;" - "&amp;Tabela813[[#This Row],[Especificação]]</f>
        <v>9.1.5.1.1.01.0.5.00 - (-) Dedução de Receita Industrial - Multas</v>
      </c>
    </row>
    <row r="3204" spans="1:20" x14ac:dyDescent="0.25">
      <c r="A3204" s="179"/>
      <c r="B3204" s="51" t="s">
        <v>1549</v>
      </c>
      <c r="C3204" s="22" t="s">
        <v>1537</v>
      </c>
      <c r="D3204" s="22" t="s">
        <v>1548</v>
      </c>
      <c r="E3204" s="22" t="s">
        <v>1537</v>
      </c>
      <c r="F3204" s="22" t="s">
        <v>1537</v>
      </c>
      <c r="G3204" s="22" t="s">
        <v>1539</v>
      </c>
      <c r="H3204" s="22" t="s">
        <v>1540</v>
      </c>
      <c r="I3204" s="22" t="s">
        <v>1542</v>
      </c>
      <c r="J3204" s="22" t="s">
        <v>1543</v>
      </c>
      <c r="K3204" s="20" t="str">
        <f>IF(Tabela813[[#This Row],[C]]&lt;&gt;"",IF(Tabela813[[#This Row],[RED]]&lt;&gt;"",(Tabela813[[#This Row],[RED]] &amp; "."),"") &amp; CONCATENATE(Tabela813[[#This Row],[C]],".",Tabela813[[#This Row],[O]],".",Tabela813[[#This Row],[E]],".",Tabela813[[#This Row],[D1]],".",Tabela813[[#This Row],[D2]],".",Tabela813[[#This Row],[D3]],".",Tabela813[[#This Row],[T]],".",Tabela813[[#This Row],[D4]]),"")</f>
        <v>9.1.5.1.1.01.0.6.00</v>
      </c>
      <c r="L3204" s="23" t="s">
        <v>2070</v>
      </c>
      <c r="M3204" s="20" t="str">
        <f t="shared" si="62"/>
        <v>A</v>
      </c>
      <c r="N3204" s="20">
        <f>IF(VALUE(Tabela813[[#This Row],[RED]]) &gt; 0,1,0) + IF(VALUE(J3204)&gt;0,8,IF(VALUE(I3204)&gt;0,7,IF(VALUE(H3204)&gt;0,6,IF(VALUE(G3204)&gt;0,5,IF(VALUE(F3204)&gt;0,4,IF(VALUE(E3204)&gt;0,3,IF(VALUE(D3204)&gt;0,2,1)))))))</f>
        <v>8</v>
      </c>
      <c r="O3204" s="22" t="s">
        <v>51</v>
      </c>
      <c r="P3204" s="1" t="s">
        <v>2940</v>
      </c>
      <c r="Q3204" s="1"/>
      <c r="R3204" s="39"/>
      <c r="S3204" s="154" t="s">
        <v>158</v>
      </c>
      <c r="T3204" s="7" t="str">
        <f>Tabela813[[#This Row],[NR]]&amp;" - "&amp;Tabela813[[#This Row],[Especificação]]</f>
        <v>9.1.5.1.1.01.0.6.00 - (-) Dedução de Receita Industrial - Juros de Mora</v>
      </c>
    </row>
    <row r="3205" spans="1:20" x14ac:dyDescent="0.25">
      <c r="A3205" s="179"/>
      <c r="B3205" s="51" t="s">
        <v>1549</v>
      </c>
      <c r="C3205" s="22" t="s">
        <v>1537</v>
      </c>
      <c r="D3205" s="22" t="s">
        <v>1548</v>
      </c>
      <c r="E3205" s="22" t="s">
        <v>1537</v>
      </c>
      <c r="F3205" s="22" t="s">
        <v>1537</v>
      </c>
      <c r="G3205" s="22" t="s">
        <v>1539</v>
      </c>
      <c r="H3205" s="22" t="s">
        <v>1540</v>
      </c>
      <c r="I3205" s="22" t="s">
        <v>1544</v>
      </c>
      <c r="J3205" s="22" t="s">
        <v>1543</v>
      </c>
      <c r="K3205" s="20" t="str">
        <f>IF(Tabela813[[#This Row],[C]]&lt;&gt;"",IF(Tabela813[[#This Row],[RED]]&lt;&gt;"",(Tabela813[[#This Row],[RED]] &amp; "."),"") &amp; CONCATENATE(Tabela813[[#This Row],[C]],".",Tabela813[[#This Row],[O]],".",Tabela813[[#This Row],[E]],".",Tabela813[[#This Row],[D1]],".",Tabela813[[#This Row],[D2]],".",Tabela813[[#This Row],[D3]],".",Tabela813[[#This Row],[T]],".",Tabela813[[#This Row],[D4]]),"")</f>
        <v>9.1.5.1.1.01.0.7.00</v>
      </c>
      <c r="L3205" s="23" t="s">
        <v>2071</v>
      </c>
      <c r="M3205" s="20" t="str">
        <f t="shared" si="62"/>
        <v>A</v>
      </c>
      <c r="N3205" s="20">
        <f>IF(VALUE(Tabela813[[#This Row],[RED]]) &gt; 0,1,0) + IF(VALUE(J3205)&gt;0,8,IF(VALUE(I3205)&gt;0,7,IF(VALUE(H3205)&gt;0,6,IF(VALUE(G3205)&gt;0,5,IF(VALUE(F3205)&gt;0,4,IF(VALUE(E3205)&gt;0,3,IF(VALUE(D3205)&gt;0,2,1)))))))</f>
        <v>8</v>
      </c>
      <c r="O3205" s="22" t="s">
        <v>51</v>
      </c>
      <c r="P3205" s="1" t="s">
        <v>2940</v>
      </c>
      <c r="Q3205" s="1"/>
      <c r="R3205" s="39"/>
      <c r="S3205" s="154" t="s">
        <v>158</v>
      </c>
      <c r="T3205" s="7" t="str">
        <f>Tabela813[[#This Row],[NR]]&amp;" - "&amp;Tabela813[[#This Row],[Especificação]]</f>
        <v>9.1.5.1.1.01.0.7.00 - (-) Dedução de Receita Industrial - Dívida Ativa - Multas da Dívida Ativa</v>
      </c>
    </row>
    <row r="3206" spans="1:20" x14ac:dyDescent="0.25">
      <c r="A3206" s="179"/>
      <c r="B3206" s="51" t="s">
        <v>1549</v>
      </c>
      <c r="C3206" s="22" t="s">
        <v>1537</v>
      </c>
      <c r="D3206" s="22" t="s">
        <v>1548</v>
      </c>
      <c r="E3206" s="22" t="s">
        <v>1537</v>
      </c>
      <c r="F3206" s="22" t="s">
        <v>1537</v>
      </c>
      <c r="G3206" s="22" t="s">
        <v>1539</v>
      </c>
      <c r="H3206" s="22" t="s">
        <v>1540</v>
      </c>
      <c r="I3206" s="22" t="s">
        <v>1545</v>
      </c>
      <c r="J3206" s="22" t="s">
        <v>1543</v>
      </c>
      <c r="K3206" s="20" t="str">
        <f>IF(Tabela813[[#This Row],[C]]&lt;&gt;"",IF(Tabela813[[#This Row],[RED]]&lt;&gt;"",(Tabela813[[#This Row],[RED]] &amp; "."),"") &amp; CONCATENATE(Tabela813[[#This Row],[C]],".",Tabela813[[#This Row],[O]],".",Tabela813[[#This Row],[E]],".",Tabela813[[#This Row],[D1]],".",Tabela813[[#This Row],[D2]],".",Tabela813[[#This Row],[D3]],".",Tabela813[[#This Row],[T]],".",Tabela813[[#This Row],[D4]]),"")</f>
        <v>9.1.5.1.1.01.0.8.00</v>
      </c>
      <c r="L3206" s="23" t="s">
        <v>2072</v>
      </c>
      <c r="M3206" s="20" t="str">
        <f t="shared" si="62"/>
        <v>A</v>
      </c>
      <c r="N3206" s="20">
        <f>IF(VALUE(Tabela813[[#This Row],[RED]]) &gt; 0,1,0) + IF(VALUE(J3206)&gt;0,8,IF(VALUE(I3206)&gt;0,7,IF(VALUE(H3206)&gt;0,6,IF(VALUE(G3206)&gt;0,5,IF(VALUE(F3206)&gt;0,4,IF(VALUE(E3206)&gt;0,3,IF(VALUE(D3206)&gt;0,2,1)))))))</f>
        <v>8</v>
      </c>
      <c r="O3206" s="22" t="s">
        <v>51</v>
      </c>
      <c r="P3206" s="1" t="s">
        <v>2940</v>
      </c>
      <c r="Q3206" s="1"/>
      <c r="R3206" s="39"/>
      <c r="S3206" s="154" t="s">
        <v>158</v>
      </c>
      <c r="T3206" s="7" t="str">
        <f>Tabela813[[#This Row],[NR]]&amp;" - "&amp;Tabela813[[#This Row],[Especificação]]</f>
        <v>9.1.5.1.1.01.0.8.00 - (-) Dedução de Receita Industrial - Juros de Mora da Dívida Ativa</v>
      </c>
    </row>
    <row r="3207" spans="1:20" x14ac:dyDescent="0.25">
      <c r="A3207" s="179"/>
      <c r="B3207" s="51" t="s">
        <v>1549</v>
      </c>
      <c r="C3207" s="22" t="s">
        <v>1537</v>
      </c>
      <c r="D3207" s="22" t="s">
        <v>1542</v>
      </c>
      <c r="E3207" s="22" t="s">
        <v>1540</v>
      </c>
      <c r="F3207" s="22" t="s">
        <v>1540</v>
      </c>
      <c r="G3207" s="22" t="s">
        <v>1543</v>
      </c>
      <c r="H3207" s="22" t="s">
        <v>1540</v>
      </c>
      <c r="I3207" s="22" t="s">
        <v>1540</v>
      </c>
      <c r="J3207" s="22" t="s">
        <v>1543</v>
      </c>
      <c r="K3207" s="20" t="str">
        <f>IF(Tabela813[[#This Row],[C]]&lt;&gt;"",IF(Tabela813[[#This Row],[RED]]&lt;&gt;"",(Tabela813[[#This Row],[RED]] &amp; "."),"") &amp; CONCATENATE(Tabela813[[#This Row],[C]],".",Tabela813[[#This Row],[O]],".",Tabela813[[#This Row],[E]],".",Tabela813[[#This Row],[D1]],".",Tabela813[[#This Row],[D2]],".",Tabela813[[#This Row],[D3]],".",Tabela813[[#This Row],[T]],".",Tabela813[[#This Row],[D4]]),"")</f>
        <v>9.1.6.0.0.00.0.0.00</v>
      </c>
      <c r="L3207" s="23" t="s">
        <v>2073</v>
      </c>
      <c r="M3207" s="20" t="str">
        <f t="shared" si="62"/>
        <v>S</v>
      </c>
      <c r="N3207" s="20">
        <f>IF(VALUE(Tabela813[[#This Row],[RED]]) &gt; 0,1,0) + IF(VALUE(J3207)&gt;0,8,IF(VALUE(I3207)&gt;0,7,IF(VALUE(H3207)&gt;0,6,IF(VALUE(G3207)&gt;0,5,IF(VALUE(F3207)&gt;0,4,IF(VALUE(E3207)&gt;0,3,IF(VALUE(D3207)&gt;0,2,1)))))))</f>
        <v>3</v>
      </c>
      <c r="O3207" s="22" t="s">
        <v>45</v>
      </c>
      <c r="P3207" s="1" t="s">
        <v>4329</v>
      </c>
      <c r="Q3207" s="1"/>
      <c r="R3207" s="39"/>
      <c r="S3207" s="154" t="s">
        <v>158</v>
      </c>
      <c r="T3207" s="7" t="str">
        <f>Tabela813[[#This Row],[NR]]&amp;" - "&amp;Tabela813[[#This Row],[Especificação]]</f>
        <v>9.1.6.0.0.00.0.0.00 - (-) Dedução de Receita de Serviços</v>
      </c>
    </row>
    <row r="3208" spans="1:20" ht="45" x14ac:dyDescent="0.25">
      <c r="A3208" s="179"/>
      <c r="B3208" s="51" t="s">
        <v>1549</v>
      </c>
      <c r="C3208" s="22" t="s">
        <v>1537</v>
      </c>
      <c r="D3208" s="22" t="s">
        <v>1542</v>
      </c>
      <c r="E3208" s="22" t="s">
        <v>1537</v>
      </c>
      <c r="F3208" s="22" t="s">
        <v>1540</v>
      </c>
      <c r="G3208" s="22" t="s">
        <v>1543</v>
      </c>
      <c r="H3208" s="22" t="s">
        <v>1540</v>
      </c>
      <c r="I3208" s="22" t="s">
        <v>1540</v>
      </c>
      <c r="J3208" s="22" t="s">
        <v>1543</v>
      </c>
      <c r="K3208" s="20" t="str">
        <f>IF(Tabela813[[#This Row],[C]]&lt;&gt;"",IF(Tabela813[[#This Row],[RED]]&lt;&gt;"",(Tabela813[[#This Row],[RED]] &amp; "."),"") &amp; CONCATENATE(Tabela813[[#This Row],[C]],".",Tabela813[[#This Row],[O]],".",Tabela813[[#This Row],[E]],".",Tabela813[[#This Row],[D1]],".",Tabela813[[#This Row],[D2]],".",Tabela813[[#This Row],[D3]],".",Tabela813[[#This Row],[T]],".",Tabela813[[#This Row],[D4]]),"")</f>
        <v>9.1.6.1.0.00.0.0.00</v>
      </c>
      <c r="L3208" s="23" t="s">
        <v>2074</v>
      </c>
      <c r="M3208" s="20" t="str">
        <f t="shared" si="62"/>
        <v>S</v>
      </c>
      <c r="N3208" s="20">
        <f>IF(VALUE(Tabela813[[#This Row],[RED]]) &gt; 0,1,0) + IF(VALUE(J3208)&gt;0,8,IF(VALUE(I3208)&gt;0,7,IF(VALUE(H3208)&gt;0,6,IF(VALUE(G3208)&gt;0,5,IF(VALUE(F3208)&gt;0,4,IF(VALUE(E3208)&gt;0,3,IF(VALUE(D3208)&gt;0,2,1)))))))</f>
        <v>4</v>
      </c>
      <c r="O3208" s="22" t="s">
        <v>45</v>
      </c>
      <c r="P3208" s="1" t="s">
        <v>4330</v>
      </c>
      <c r="Q3208" s="1"/>
      <c r="R3208" s="39"/>
      <c r="S3208" s="154" t="s">
        <v>158</v>
      </c>
      <c r="T3208" s="7" t="str">
        <f>Tabela813[[#This Row],[NR]]&amp;" - "&amp;Tabela813[[#This Row],[Especificação]]</f>
        <v>9.1.6.1.0.00.0.0.00 - (-) Dedução de Serviços Administrativos e Comerciais Gerais</v>
      </c>
    </row>
    <row r="3209" spans="1:20" ht="45" x14ac:dyDescent="0.25">
      <c r="A3209" s="179"/>
      <c r="B3209" s="51" t="s">
        <v>1549</v>
      </c>
      <c r="C3209" s="22" t="s">
        <v>1537</v>
      </c>
      <c r="D3209" s="22" t="s">
        <v>1542</v>
      </c>
      <c r="E3209" s="22" t="s">
        <v>1537</v>
      </c>
      <c r="F3209" s="22" t="s">
        <v>1537</v>
      </c>
      <c r="G3209" s="22" t="s">
        <v>1543</v>
      </c>
      <c r="H3209" s="22" t="s">
        <v>1540</v>
      </c>
      <c r="I3209" s="22" t="s">
        <v>1540</v>
      </c>
      <c r="J3209" s="22" t="s">
        <v>1543</v>
      </c>
      <c r="K3209" s="20" t="str">
        <f>IF(Tabela813[[#This Row],[C]]&lt;&gt;"",IF(Tabela813[[#This Row],[RED]]&lt;&gt;"",(Tabela813[[#This Row],[RED]] &amp; "."),"") &amp; CONCATENATE(Tabela813[[#This Row],[C]],".",Tabela813[[#This Row],[O]],".",Tabela813[[#This Row],[E]],".",Tabela813[[#This Row],[D1]],".",Tabela813[[#This Row],[D2]],".",Tabela813[[#This Row],[D3]],".",Tabela813[[#This Row],[T]],".",Tabela813[[#This Row],[D4]]),"")</f>
        <v>9.1.6.1.1.00.0.0.00</v>
      </c>
      <c r="L3209" s="23" t="s">
        <v>2074</v>
      </c>
      <c r="M3209" s="20" t="str">
        <f t="shared" si="62"/>
        <v>S</v>
      </c>
      <c r="N3209" s="20">
        <f>IF(VALUE(Tabela813[[#This Row],[RED]]) &gt; 0,1,0) + IF(VALUE(J3209)&gt;0,8,IF(VALUE(I3209)&gt;0,7,IF(VALUE(H3209)&gt;0,6,IF(VALUE(G3209)&gt;0,5,IF(VALUE(F3209)&gt;0,4,IF(VALUE(E3209)&gt;0,3,IF(VALUE(D3209)&gt;0,2,1)))))))</f>
        <v>5</v>
      </c>
      <c r="O3209" s="22" t="s">
        <v>45</v>
      </c>
      <c r="P3209" s="1" t="s">
        <v>4330</v>
      </c>
      <c r="Q3209" s="1"/>
      <c r="R3209" s="39"/>
      <c r="S3209" s="154" t="s">
        <v>158</v>
      </c>
      <c r="T3209" s="7" t="str">
        <f>Tabela813[[#This Row],[NR]]&amp;" - "&amp;Tabela813[[#This Row],[Especificação]]</f>
        <v>9.1.6.1.1.00.0.0.00 - (-) Dedução de Serviços Administrativos e Comerciais Gerais</v>
      </c>
    </row>
    <row r="3210" spans="1:20" ht="30" x14ac:dyDescent="0.25">
      <c r="A3210" s="179"/>
      <c r="B3210" s="51" t="s">
        <v>1549</v>
      </c>
      <c r="C3210" s="22" t="s">
        <v>1537</v>
      </c>
      <c r="D3210" s="22" t="s">
        <v>1542</v>
      </c>
      <c r="E3210" s="22" t="s">
        <v>1537</v>
      </c>
      <c r="F3210" s="22" t="s">
        <v>1537</v>
      </c>
      <c r="G3210" s="22" t="s">
        <v>1539</v>
      </c>
      <c r="H3210" s="22" t="s">
        <v>1540</v>
      </c>
      <c r="I3210" s="22" t="s">
        <v>1540</v>
      </c>
      <c r="J3210" s="22" t="s">
        <v>1543</v>
      </c>
      <c r="K3210" s="20" t="str">
        <f>IF(Tabela813[[#This Row],[C]]&lt;&gt;"",IF(Tabela813[[#This Row],[RED]]&lt;&gt;"",(Tabela813[[#This Row],[RED]] &amp; "."),"") &amp; CONCATENATE(Tabela813[[#This Row],[C]],".",Tabela813[[#This Row],[O]],".",Tabela813[[#This Row],[E]],".",Tabela813[[#This Row],[D1]],".",Tabela813[[#This Row],[D2]],".",Tabela813[[#This Row],[D3]],".",Tabela813[[#This Row],[T]],".",Tabela813[[#This Row],[D4]]),"")</f>
        <v>9.1.6.1.1.01.0.0.00</v>
      </c>
      <c r="L3210" s="23" t="s">
        <v>4566</v>
      </c>
      <c r="M3210" s="20" t="str">
        <f t="shared" si="62"/>
        <v>S</v>
      </c>
      <c r="N3210" s="20">
        <f>IF(VALUE(Tabela813[[#This Row],[RED]]) &gt; 0,1,0) + IF(VALUE(J3210)&gt;0,8,IF(VALUE(I3210)&gt;0,7,IF(VALUE(H3210)&gt;0,6,IF(VALUE(G3210)&gt;0,5,IF(VALUE(F3210)&gt;0,4,IF(VALUE(E3210)&gt;0,3,IF(VALUE(D3210)&gt;0,2,1)))))))</f>
        <v>6</v>
      </c>
      <c r="O3210" s="22" t="s">
        <v>51</v>
      </c>
      <c r="P3210" s="1" t="s">
        <v>280</v>
      </c>
      <c r="Q3210" s="1" t="s">
        <v>3029</v>
      </c>
      <c r="R3210" s="39"/>
      <c r="S3210" s="154"/>
      <c r="T3210" s="7" t="str">
        <f>Tabela813[[#This Row],[NR]]&amp;" - "&amp;Tabela813[[#This Row],[Especificação]]</f>
        <v>9.1.6.1.1.01.0.0.00 - (-) Dedução de Serviços Administrativos e Comerciais Gerais Prestados por Entidades e Órgãos Públicos em Geral</v>
      </c>
    </row>
    <row r="3211" spans="1:20" ht="30" x14ac:dyDescent="0.25">
      <c r="A3211" s="179"/>
      <c r="B3211" s="51" t="s">
        <v>1549</v>
      </c>
      <c r="C3211" s="22" t="s">
        <v>1537</v>
      </c>
      <c r="D3211" s="22" t="s">
        <v>1542</v>
      </c>
      <c r="E3211" s="22" t="s">
        <v>1537</v>
      </c>
      <c r="F3211" s="22" t="s">
        <v>1537</v>
      </c>
      <c r="G3211" s="22" t="s">
        <v>1539</v>
      </c>
      <c r="H3211" s="22" t="s">
        <v>1540</v>
      </c>
      <c r="I3211" s="22" t="s">
        <v>1537</v>
      </c>
      <c r="J3211" s="22" t="s">
        <v>1543</v>
      </c>
      <c r="K3211" s="20" t="str">
        <f>IF(Tabela813[[#This Row],[C]]&lt;&gt;"",IF(Tabela813[[#This Row],[RED]]&lt;&gt;"",(Tabela813[[#This Row],[RED]] &amp; "."),"") &amp; CONCATENATE(Tabela813[[#This Row],[C]],".",Tabela813[[#This Row],[O]],".",Tabela813[[#This Row],[E]],".",Tabela813[[#This Row],[D1]],".",Tabela813[[#This Row],[D2]],".",Tabela813[[#This Row],[D3]],".",Tabela813[[#This Row],[T]],".",Tabela813[[#This Row],[D4]]),"")</f>
        <v>9.1.6.1.1.01.0.1.00</v>
      </c>
      <c r="L3211" s="23" t="s">
        <v>4567</v>
      </c>
      <c r="M3211" s="20" t="str">
        <f t="shared" si="62"/>
        <v>A</v>
      </c>
      <c r="N3211" s="20">
        <f>IF(VALUE(Tabela813[[#This Row],[RED]]) &gt; 0,1,0) + IF(VALUE(J3211)&gt;0,8,IF(VALUE(I3211)&gt;0,7,IF(VALUE(H3211)&gt;0,6,IF(VALUE(G3211)&gt;0,5,IF(VALUE(F3211)&gt;0,4,IF(VALUE(E3211)&gt;0,3,IF(VALUE(D3211)&gt;0,2,1)))))))</f>
        <v>8</v>
      </c>
      <c r="O3211" s="22" t="s">
        <v>51</v>
      </c>
      <c r="P3211" s="1" t="s">
        <v>280</v>
      </c>
      <c r="Q3211" s="1"/>
      <c r="R3211" s="39"/>
      <c r="S3211" s="154"/>
      <c r="T3211" s="7" t="str">
        <f>Tabela813[[#This Row],[NR]]&amp;" - "&amp;Tabela813[[#This Row],[Especificação]]</f>
        <v>9.1.6.1.1.01.0.1.00 - (-) Dedução de Serviços Administrativos e Comerciais Gerais Prestados por Entidades e Órgãos Públicos em Geral - Principal</v>
      </c>
    </row>
    <row r="3212" spans="1:20" ht="30" x14ac:dyDescent="0.25">
      <c r="A3212" s="179"/>
      <c r="B3212" s="51" t="s">
        <v>1549</v>
      </c>
      <c r="C3212" s="22" t="s">
        <v>1537</v>
      </c>
      <c r="D3212" s="22" t="s">
        <v>1542</v>
      </c>
      <c r="E3212" s="22" t="s">
        <v>1537</v>
      </c>
      <c r="F3212" s="22" t="s">
        <v>1537</v>
      </c>
      <c r="G3212" s="22" t="s">
        <v>1539</v>
      </c>
      <c r="H3212" s="22" t="s">
        <v>1540</v>
      </c>
      <c r="I3212" s="22" t="s">
        <v>1546</v>
      </c>
      <c r="J3212" s="22" t="s">
        <v>1543</v>
      </c>
      <c r="K3212" s="20" t="str">
        <f>IF(Tabela813[[#This Row],[C]]&lt;&gt;"",IF(Tabela813[[#This Row],[RED]]&lt;&gt;"",(Tabela813[[#This Row],[RED]] &amp; "."),"") &amp; CONCATENATE(Tabela813[[#This Row],[C]],".",Tabela813[[#This Row],[O]],".",Tabela813[[#This Row],[E]],".",Tabela813[[#This Row],[D1]],".",Tabela813[[#This Row],[D2]],".",Tabela813[[#This Row],[D3]],".",Tabela813[[#This Row],[T]],".",Tabela813[[#This Row],[D4]]),"")</f>
        <v>9.1.6.1.1.01.0.2.00</v>
      </c>
      <c r="L3212" s="23" t="s">
        <v>4568</v>
      </c>
      <c r="M3212" s="20" t="str">
        <f t="shared" si="62"/>
        <v>A</v>
      </c>
      <c r="N3212" s="20">
        <f>IF(VALUE(Tabela813[[#This Row],[RED]]) &gt; 0,1,0) + IF(VALUE(J3212)&gt;0,8,IF(VALUE(I3212)&gt;0,7,IF(VALUE(H3212)&gt;0,6,IF(VALUE(G3212)&gt;0,5,IF(VALUE(F3212)&gt;0,4,IF(VALUE(E3212)&gt;0,3,IF(VALUE(D3212)&gt;0,2,1)))))))</f>
        <v>8</v>
      </c>
      <c r="O3212" s="22" t="s">
        <v>51</v>
      </c>
      <c r="P3212" s="1" t="s">
        <v>280</v>
      </c>
      <c r="Q3212" s="1"/>
      <c r="R3212" s="39"/>
      <c r="S3212" s="154"/>
      <c r="T3212" s="7" t="str">
        <f>Tabela813[[#This Row],[NR]]&amp;" - "&amp;Tabela813[[#This Row],[Especificação]]</f>
        <v>9.1.6.1.1.01.0.2.00 - (-) Dedução de Serviços Administrativos e Comerciais Gerais Prestados por Entidades e Órgãos Públicos em Geral - Multas e Juros de Mora</v>
      </c>
    </row>
    <row r="3213" spans="1:20" ht="30" x14ac:dyDescent="0.25">
      <c r="A3213" s="179"/>
      <c r="B3213" s="51" t="s">
        <v>1549</v>
      </c>
      <c r="C3213" s="22" t="s">
        <v>1537</v>
      </c>
      <c r="D3213" s="22" t="s">
        <v>1542</v>
      </c>
      <c r="E3213" s="22" t="s">
        <v>1537</v>
      </c>
      <c r="F3213" s="22" t="s">
        <v>1537</v>
      </c>
      <c r="G3213" s="22" t="s">
        <v>1539</v>
      </c>
      <c r="H3213" s="22" t="s">
        <v>1540</v>
      </c>
      <c r="I3213" s="22" t="s">
        <v>1538</v>
      </c>
      <c r="J3213" s="22" t="s">
        <v>1543</v>
      </c>
      <c r="K3213" s="20" t="str">
        <f>IF(Tabela813[[#This Row],[C]]&lt;&gt;"",IF(Tabela813[[#This Row],[RED]]&lt;&gt;"",(Tabela813[[#This Row],[RED]] &amp; "."),"") &amp; CONCATENATE(Tabela813[[#This Row],[C]],".",Tabela813[[#This Row],[O]],".",Tabela813[[#This Row],[E]],".",Tabela813[[#This Row],[D1]],".",Tabela813[[#This Row],[D2]],".",Tabela813[[#This Row],[D3]],".",Tabela813[[#This Row],[T]],".",Tabela813[[#This Row],[D4]]),"")</f>
        <v>9.1.6.1.1.01.0.3.00</v>
      </c>
      <c r="L3213" s="23" t="s">
        <v>4569</v>
      </c>
      <c r="M3213" s="20" t="str">
        <f t="shared" si="62"/>
        <v>A</v>
      </c>
      <c r="N3213" s="20">
        <f>IF(VALUE(Tabela813[[#This Row],[RED]]) &gt; 0,1,0) + IF(VALUE(J3213)&gt;0,8,IF(VALUE(I3213)&gt;0,7,IF(VALUE(H3213)&gt;0,6,IF(VALUE(G3213)&gt;0,5,IF(VALUE(F3213)&gt;0,4,IF(VALUE(E3213)&gt;0,3,IF(VALUE(D3213)&gt;0,2,1)))))))</f>
        <v>8</v>
      </c>
      <c r="O3213" s="22" t="s">
        <v>51</v>
      </c>
      <c r="P3213" s="1" t="s">
        <v>280</v>
      </c>
      <c r="Q3213" s="1"/>
      <c r="R3213" s="39"/>
      <c r="S3213" s="154"/>
      <c r="T3213" s="7" t="str">
        <f>Tabela813[[#This Row],[NR]]&amp;" - "&amp;Tabela813[[#This Row],[Especificação]]</f>
        <v>9.1.6.1.1.01.0.3.00 - (-) Dedução de Serviços Administrativos e Comerciais Gerais Prestados por Entidades e Órgãos Públicos em Geral - Dívida Ativa</v>
      </c>
    </row>
    <row r="3214" spans="1:20" ht="45" x14ac:dyDescent="0.25">
      <c r="A3214" s="179"/>
      <c r="B3214" s="51" t="s">
        <v>1549</v>
      </c>
      <c r="C3214" s="22" t="s">
        <v>1537</v>
      </c>
      <c r="D3214" s="22" t="s">
        <v>1542</v>
      </c>
      <c r="E3214" s="22" t="s">
        <v>1537</v>
      </c>
      <c r="F3214" s="22" t="s">
        <v>1537</v>
      </c>
      <c r="G3214" s="22" t="s">
        <v>1539</v>
      </c>
      <c r="H3214" s="22" t="s">
        <v>1540</v>
      </c>
      <c r="I3214" s="22" t="s">
        <v>1547</v>
      </c>
      <c r="J3214" s="22" t="s">
        <v>1543</v>
      </c>
      <c r="K3214" s="20" t="str">
        <f>IF(Tabela813[[#This Row],[C]]&lt;&gt;"",IF(Tabela813[[#This Row],[RED]]&lt;&gt;"",(Tabela813[[#This Row],[RED]] &amp; "."),"") &amp; CONCATENATE(Tabela813[[#This Row],[C]],".",Tabela813[[#This Row],[O]],".",Tabela813[[#This Row],[E]],".",Tabela813[[#This Row],[D1]],".",Tabela813[[#This Row],[D2]],".",Tabela813[[#This Row],[D3]],".",Tabela813[[#This Row],[T]],".",Tabela813[[#This Row],[D4]]),"")</f>
        <v>9.1.6.1.1.01.0.4.00</v>
      </c>
      <c r="L3214" s="23" t="s">
        <v>4570</v>
      </c>
      <c r="M3214" s="20" t="str">
        <f t="shared" si="62"/>
        <v>A</v>
      </c>
      <c r="N3214" s="20">
        <f>IF(VALUE(Tabela813[[#This Row],[RED]]) &gt; 0,1,0) + IF(VALUE(J3214)&gt;0,8,IF(VALUE(I3214)&gt;0,7,IF(VALUE(H3214)&gt;0,6,IF(VALUE(G3214)&gt;0,5,IF(VALUE(F3214)&gt;0,4,IF(VALUE(E3214)&gt;0,3,IF(VALUE(D3214)&gt;0,2,1)))))))</f>
        <v>8</v>
      </c>
      <c r="O3214" s="22" t="s">
        <v>51</v>
      </c>
      <c r="P3214" s="1" t="s">
        <v>280</v>
      </c>
      <c r="Q3214" s="1"/>
      <c r="R3214" s="39"/>
      <c r="S3214" s="154"/>
      <c r="T3214" s="7" t="str">
        <f>Tabela813[[#This Row],[NR]]&amp;" - "&amp;Tabela813[[#This Row],[Especificação]]</f>
        <v>9.1.6.1.1.01.0.4.00 - (-) Dedução de Serviços Administrativos e Comerciais Gerais Prestados por Entidades e Órgãos Públicos em Geral - Dívida Ativa - Multas e Juros de Mora da Dívida Ativa</v>
      </c>
    </row>
    <row r="3215" spans="1:20" ht="30" x14ac:dyDescent="0.25">
      <c r="A3215" s="179"/>
      <c r="B3215" s="51" t="s">
        <v>1549</v>
      </c>
      <c r="C3215" s="22" t="s">
        <v>1537</v>
      </c>
      <c r="D3215" s="22" t="s">
        <v>1542</v>
      </c>
      <c r="E3215" s="22" t="s">
        <v>1537</v>
      </c>
      <c r="F3215" s="22" t="s">
        <v>1537</v>
      </c>
      <c r="G3215" s="22" t="s">
        <v>1539</v>
      </c>
      <c r="H3215" s="22" t="s">
        <v>1540</v>
      </c>
      <c r="I3215" s="22" t="s">
        <v>1548</v>
      </c>
      <c r="J3215" s="22" t="s">
        <v>1543</v>
      </c>
      <c r="K3215" s="20" t="str">
        <f>IF(Tabela813[[#This Row],[C]]&lt;&gt;"",IF(Tabela813[[#This Row],[RED]]&lt;&gt;"",(Tabela813[[#This Row],[RED]] &amp; "."),"") &amp; CONCATENATE(Tabela813[[#This Row],[C]],".",Tabela813[[#This Row],[O]],".",Tabela813[[#This Row],[E]],".",Tabela813[[#This Row],[D1]],".",Tabela813[[#This Row],[D2]],".",Tabela813[[#This Row],[D3]],".",Tabela813[[#This Row],[T]],".",Tabela813[[#This Row],[D4]]),"")</f>
        <v>9.1.6.1.1.01.0.5.00</v>
      </c>
      <c r="L3215" s="23" t="s">
        <v>4571</v>
      </c>
      <c r="M3215" s="20" t="str">
        <f t="shared" si="62"/>
        <v>A</v>
      </c>
      <c r="N3215" s="20">
        <f>IF(VALUE(Tabela813[[#This Row],[RED]]) &gt; 0,1,0) + IF(VALUE(J3215)&gt;0,8,IF(VALUE(I3215)&gt;0,7,IF(VALUE(H3215)&gt;0,6,IF(VALUE(G3215)&gt;0,5,IF(VALUE(F3215)&gt;0,4,IF(VALUE(E3215)&gt;0,3,IF(VALUE(D3215)&gt;0,2,1)))))))</f>
        <v>8</v>
      </c>
      <c r="O3215" s="22" t="s">
        <v>51</v>
      </c>
      <c r="P3215" s="1" t="s">
        <v>280</v>
      </c>
      <c r="Q3215" s="1"/>
      <c r="R3215" s="39"/>
      <c r="S3215" s="154"/>
      <c r="T3215" s="7" t="str">
        <f>Tabela813[[#This Row],[NR]]&amp;" - "&amp;Tabela813[[#This Row],[Especificação]]</f>
        <v>9.1.6.1.1.01.0.5.00 - (-) Dedução de Serviços Administrativos e Comerciais Gerais Prestados por Entidades e Órgãos Públicos em Geral - Multas</v>
      </c>
    </row>
    <row r="3216" spans="1:20" ht="30" x14ac:dyDescent="0.25">
      <c r="A3216" s="179"/>
      <c r="B3216" s="51" t="s">
        <v>1549</v>
      </c>
      <c r="C3216" s="22" t="s">
        <v>1537</v>
      </c>
      <c r="D3216" s="22" t="s">
        <v>1542</v>
      </c>
      <c r="E3216" s="22" t="s">
        <v>1537</v>
      </c>
      <c r="F3216" s="22" t="s">
        <v>1537</v>
      </c>
      <c r="G3216" s="22" t="s">
        <v>1539</v>
      </c>
      <c r="H3216" s="22" t="s">
        <v>1540</v>
      </c>
      <c r="I3216" s="22" t="s">
        <v>1542</v>
      </c>
      <c r="J3216" s="22" t="s">
        <v>1543</v>
      </c>
      <c r="K3216" s="20" t="str">
        <f>IF(Tabela813[[#This Row],[C]]&lt;&gt;"",IF(Tabela813[[#This Row],[RED]]&lt;&gt;"",(Tabela813[[#This Row],[RED]] &amp; "."),"") &amp; CONCATENATE(Tabela813[[#This Row],[C]],".",Tabela813[[#This Row],[O]],".",Tabela813[[#This Row],[E]],".",Tabela813[[#This Row],[D1]],".",Tabela813[[#This Row],[D2]],".",Tabela813[[#This Row],[D3]],".",Tabela813[[#This Row],[T]],".",Tabela813[[#This Row],[D4]]),"")</f>
        <v>9.1.6.1.1.01.0.6.00</v>
      </c>
      <c r="L3216" s="23" t="s">
        <v>4572</v>
      </c>
      <c r="M3216" s="20" t="str">
        <f t="shared" si="62"/>
        <v>A</v>
      </c>
      <c r="N3216" s="20">
        <f>IF(VALUE(Tabela813[[#This Row],[RED]]) &gt; 0,1,0) + IF(VALUE(J3216)&gt;0,8,IF(VALUE(I3216)&gt;0,7,IF(VALUE(H3216)&gt;0,6,IF(VALUE(G3216)&gt;0,5,IF(VALUE(F3216)&gt;0,4,IF(VALUE(E3216)&gt;0,3,IF(VALUE(D3216)&gt;0,2,1)))))))</f>
        <v>8</v>
      </c>
      <c r="O3216" s="22" t="s">
        <v>51</v>
      </c>
      <c r="P3216" s="1" t="s">
        <v>280</v>
      </c>
      <c r="Q3216" s="1"/>
      <c r="R3216" s="39"/>
      <c r="S3216" s="154"/>
      <c r="T3216" s="7" t="str">
        <f>Tabela813[[#This Row],[NR]]&amp;" - "&amp;Tabela813[[#This Row],[Especificação]]</f>
        <v>9.1.6.1.1.01.0.6.00 - (-) Dedução de Serviços Administrativos e Comerciais Gerais Prestados por Entidades e Órgãos Públicos em Geral - Juros de Mora</v>
      </c>
    </row>
    <row r="3217" spans="1:20" ht="30" x14ac:dyDescent="0.25">
      <c r="A3217" s="179"/>
      <c r="B3217" s="51" t="s">
        <v>1549</v>
      </c>
      <c r="C3217" s="22" t="s">
        <v>1537</v>
      </c>
      <c r="D3217" s="22" t="s">
        <v>1542</v>
      </c>
      <c r="E3217" s="22" t="s">
        <v>1537</v>
      </c>
      <c r="F3217" s="22" t="s">
        <v>1537</v>
      </c>
      <c r="G3217" s="22" t="s">
        <v>1539</v>
      </c>
      <c r="H3217" s="22" t="s">
        <v>1540</v>
      </c>
      <c r="I3217" s="22" t="s">
        <v>1544</v>
      </c>
      <c r="J3217" s="22" t="s">
        <v>1543</v>
      </c>
      <c r="K3217" s="20" t="str">
        <f>IF(Tabela813[[#This Row],[C]]&lt;&gt;"",IF(Tabela813[[#This Row],[RED]]&lt;&gt;"",(Tabela813[[#This Row],[RED]] &amp; "."),"") &amp; CONCATENATE(Tabela813[[#This Row],[C]],".",Tabela813[[#This Row],[O]],".",Tabela813[[#This Row],[E]],".",Tabela813[[#This Row],[D1]],".",Tabela813[[#This Row],[D2]],".",Tabela813[[#This Row],[D3]],".",Tabela813[[#This Row],[T]],".",Tabela813[[#This Row],[D4]]),"")</f>
        <v>9.1.6.1.1.01.0.7.00</v>
      </c>
      <c r="L3217" s="23" t="s">
        <v>4573</v>
      </c>
      <c r="M3217" s="20" t="str">
        <f t="shared" si="62"/>
        <v>A</v>
      </c>
      <c r="N3217" s="20">
        <f>IF(VALUE(Tabela813[[#This Row],[RED]]) &gt; 0,1,0) + IF(VALUE(J3217)&gt;0,8,IF(VALUE(I3217)&gt;0,7,IF(VALUE(H3217)&gt;0,6,IF(VALUE(G3217)&gt;0,5,IF(VALUE(F3217)&gt;0,4,IF(VALUE(E3217)&gt;0,3,IF(VALUE(D3217)&gt;0,2,1)))))))</f>
        <v>8</v>
      </c>
      <c r="O3217" s="22" t="s">
        <v>51</v>
      </c>
      <c r="P3217" s="1" t="s">
        <v>280</v>
      </c>
      <c r="Q3217" s="1"/>
      <c r="R3217" s="39"/>
      <c r="S3217" s="154"/>
      <c r="T3217" s="7" t="str">
        <f>Tabela813[[#This Row],[NR]]&amp;" - "&amp;Tabela813[[#This Row],[Especificação]]</f>
        <v>9.1.6.1.1.01.0.7.00 - (-) Dedução de Serviços Administrativos e Comerciais Gerais Prestados por Entidades e Órgãos Públicos em Geral - Dívida Ativa - Multas da Dívida Ativa</v>
      </c>
    </row>
    <row r="3218" spans="1:20" ht="30" x14ac:dyDescent="0.25">
      <c r="A3218" s="179"/>
      <c r="B3218" s="51" t="s">
        <v>1549</v>
      </c>
      <c r="C3218" s="22" t="s">
        <v>1537</v>
      </c>
      <c r="D3218" s="22" t="s">
        <v>1542</v>
      </c>
      <c r="E3218" s="22" t="s">
        <v>1537</v>
      </c>
      <c r="F3218" s="22" t="s">
        <v>1537</v>
      </c>
      <c r="G3218" s="22" t="s">
        <v>1539</v>
      </c>
      <c r="H3218" s="22" t="s">
        <v>1540</v>
      </c>
      <c r="I3218" s="22" t="s">
        <v>1545</v>
      </c>
      <c r="J3218" s="22" t="s">
        <v>1543</v>
      </c>
      <c r="K3218" s="20" t="str">
        <f>IF(Tabela813[[#This Row],[C]]&lt;&gt;"",IF(Tabela813[[#This Row],[RED]]&lt;&gt;"",(Tabela813[[#This Row],[RED]] &amp; "."),"") &amp; CONCATENATE(Tabela813[[#This Row],[C]],".",Tabela813[[#This Row],[O]],".",Tabela813[[#This Row],[E]],".",Tabela813[[#This Row],[D1]],".",Tabela813[[#This Row],[D2]],".",Tabela813[[#This Row],[D3]],".",Tabela813[[#This Row],[T]],".",Tabela813[[#This Row],[D4]]),"")</f>
        <v>9.1.6.1.1.01.0.8.00</v>
      </c>
      <c r="L3218" s="23" t="s">
        <v>4574</v>
      </c>
      <c r="M3218" s="20" t="str">
        <f t="shared" si="62"/>
        <v>A</v>
      </c>
      <c r="N3218" s="20">
        <f>IF(VALUE(Tabela813[[#This Row],[RED]]) &gt; 0,1,0) + IF(VALUE(J3218)&gt;0,8,IF(VALUE(I3218)&gt;0,7,IF(VALUE(H3218)&gt;0,6,IF(VALUE(G3218)&gt;0,5,IF(VALUE(F3218)&gt;0,4,IF(VALUE(E3218)&gt;0,3,IF(VALUE(D3218)&gt;0,2,1)))))))</f>
        <v>8</v>
      </c>
      <c r="O3218" s="22" t="s">
        <v>51</v>
      </c>
      <c r="P3218" s="1" t="s">
        <v>280</v>
      </c>
      <c r="Q3218" s="1"/>
      <c r="R3218" s="39"/>
      <c r="S3218" s="154"/>
      <c r="T3218" s="7" t="str">
        <f>Tabela813[[#This Row],[NR]]&amp;" - "&amp;Tabela813[[#This Row],[Especificação]]</f>
        <v>9.1.6.1.1.01.0.8.00 - (-) Dedução de Serviços Administrativos e Comerciais Gerais Prestados por Entidades e Órgãos Públicos em Geral - Juros de Mora da Dívida Ativa</v>
      </c>
    </row>
    <row r="3219" spans="1:20" ht="30" x14ac:dyDescent="0.25">
      <c r="A3219" s="179"/>
      <c r="B3219" s="51" t="s">
        <v>1549</v>
      </c>
      <c r="C3219" s="22" t="s">
        <v>1537</v>
      </c>
      <c r="D3219" s="22" t="s">
        <v>1542</v>
      </c>
      <c r="E3219" s="22" t="s">
        <v>1537</v>
      </c>
      <c r="F3219" s="22" t="s">
        <v>1537</v>
      </c>
      <c r="G3219" s="22" t="s">
        <v>1541</v>
      </c>
      <c r="H3219" s="22" t="s">
        <v>1540</v>
      </c>
      <c r="I3219" s="22" t="s">
        <v>1540</v>
      </c>
      <c r="J3219" s="22" t="s">
        <v>1543</v>
      </c>
      <c r="K3219" s="20" t="str">
        <f>IF(Tabela813[[#This Row],[C]]&lt;&gt;"",IF(Tabela813[[#This Row],[RED]]&lt;&gt;"",(Tabela813[[#This Row],[RED]] &amp; "."),"") &amp; CONCATENATE(Tabela813[[#This Row],[C]],".",Tabela813[[#This Row],[O]],".",Tabela813[[#This Row],[E]],".",Tabela813[[#This Row],[D1]],".",Tabela813[[#This Row],[D2]],".",Tabela813[[#This Row],[D3]],".",Tabela813[[#This Row],[T]],".",Tabela813[[#This Row],[D4]]),"")</f>
        <v>9.1.6.1.1.02.0.0.00</v>
      </c>
      <c r="L3219" s="23" t="s">
        <v>2075</v>
      </c>
      <c r="M3219" s="20" t="str">
        <f t="shared" si="62"/>
        <v>S</v>
      </c>
      <c r="N3219" s="20">
        <f>IF(VALUE(Tabela813[[#This Row],[RED]]) &gt; 0,1,0) + IF(VALUE(J3219)&gt;0,8,IF(VALUE(I3219)&gt;0,7,IF(VALUE(H3219)&gt;0,6,IF(VALUE(G3219)&gt;0,5,IF(VALUE(F3219)&gt;0,4,IF(VALUE(E3219)&gt;0,3,IF(VALUE(D3219)&gt;0,2,1)))))))</f>
        <v>6</v>
      </c>
      <c r="O3219" s="22" t="s">
        <v>51</v>
      </c>
      <c r="P3219" s="1" t="s">
        <v>4331</v>
      </c>
      <c r="Q3219" s="1"/>
      <c r="R3219" s="39"/>
      <c r="S3219" s="154" t="s">
        <v>158</v>
      </c>
      <c r="T3219" s="7" t="str">
        <f>Tabela813[[#This Row],[NR]]&amp;" - "&amp;Tabela813[[#This Row],[Especificação]]</f>
        <v>9.1.6.1.1.02.0.0.00 - (-) Dedução de Inscrição em Concursos e Processos Seletivos</v>
      </c>
    </row>
    <row r="3220" spans="1:20" ht="30" x14ac:dyDescent="0.25">
      <c r="A3220" s="179"/>
      <c r="B3220" s="51" t="s">
        <v>1549</v>
      </c>
      <c r="C3220" s="22" t="s">
        <v>1537</v>
      </c>
      <c r="D3220" s="22" t="s">
        <v>1542</v>
      </c>
      <c r="E3220" s="22" t="s">
        <v>1537</v>
      </c>
      <c r="F3220" s="22" t="s">
        <v>1537</v>
      </c>
      <c r="G3220" s="22" t="s">
        <v>1541</v>
      </c>
      <c r="H3220" s="22" t="s">
        <v>1540</v>
      </c>
      <c r="I3220" s="22" t="s">
        <v>1537</v>
      </c>
      <c r="J3220" s="22" t="s">
        <v>1543</v>
      </c>
      <c r="K3220" s="20" t="str">
        <f>IF(Tabela813[[#This Row],[C]]&lt;&gt;"",IF(Tabela813[[#This Row],[RED]]&lt;&gt;"",(Tabela813[[#This Row],[RED]] &amp; "."),"") &amp; CONCATENATE(Tabela813[[#This Row],[C]],".",Tabela813[[#This Row],[O]],".",Tabela813[[#This Row],[E]],".",Tabela813[[#This Row],[D1]],".",Tabela813[[#This Row],[D2]],".",Tabela813[[#This Row],[D3]],".",Tabela813[[#This Row],[T]],".",Tabela813[[#This Row],[D4]]),"")</f>
        <v>9.1.6.1.1.02.0.1.00</v>
      </c>
      <c r="L3220" s="23" t="s">
        <v>2076</v>
      </c>
      <c r="M3220" s="20" t="str">
        <f t="shared" si="62"/>
        <v>A</v>
      </c>
      <c r="N3220" s="20">
        <f>IF(VALUE(Tabela813[[#This Row],[RED]]) &gt; 0,1,0) + IF(VALUE(J3220)&gt;0,8,IF(VALUE(I3220)&gt;0,7,IF(VALUE(H3220)&gt;0,6,IF(VALUE(G3220)&gt;0,5,IF(VALUE(F3220)&gt;0,4,IF(VALUE(E3220)&gt;0,3,IF(VALUE(D3220)&gt;0,2,1)))))))</f>
        <v>8</v>
      </c>
      <c r="O3220" s="22" t="s">
        <v>51</v>
      </c>
      <c r="P3220" s="1" t="s">
        <v>2941</v>
      </c>
      <c r="Q3220" s="1"/>
      <c r="R3220" s="39"/>
      <c r="S3220" s="154" t="s">
        <v>158</v>
      </c>
      <c r="T3220" s="7" t="str">
        <f>Tabela813[[#This Row],[NR]]&amp;" - "&amp;Tabela813[[#This Row],[Especificação]]</f>
        <v>9.1.6.1.1.02.0.1.00 - (-) Dedução de Inscrição em Concursos e Processos Seletivos - Principal</v>
      </c>
    </row>
    <row r="3221" spans="1:20" ht="30" x14ac:dyDescent="0.25">
      <c r="A3221" s="179"/>
      <c r="B3221" s="51" t="s">
        <v>1549</v>
      </c>
      <c r="C3221" s="22" t="s">
        <v>1537</v>
      </c>
      <c r="D3221" s="22" t="s">
        <v>1542</v>
      </c>
      <c r="E3221" s="22" t="s">
        <v>1537</v>
      </c>
      <c r="F3221" s="22" t="s">
        <v>1537</v>
      </c>
      <c r="G3221" s="22" t="s">
        <v>1541</v>
      </c>
      <c r="H3221" s="22" t="s">
        <v>1540</v>
      </c>
      <c r="I3221" s="22" t="s">
        <v>1546</v>
      </c>
      <c r="J3221" s="22" t="s">
        <v>1543</v>
      </c>
      <c r="K3221" s="20" t="str">
        <f>IF(Tabela813[[#This Row],[C]]&lt;&gt;"",IF(Tabela813[[#This Row],[RED]]&lt;&gt;"",(Tabela813[[#This Row],[RED]] &amp; "."),"") &amp; CONCATENATE(Tabela813[[#This Row],[C]],".",Tabela813[[#This Row],[O]],".",Tabela813[[#This Row],[E]],".",Tabela813[[#This Row],[D1]],".",Tabela813[[#This Row],[D2]],".",Tabela813[[#This Row],[D3]],".",Tabela813[[#This Row],[T]],".",Tabela813[[#This Row],[D4]]),"")</f>
        <v>9.1.6.1.1.02.0.2.00</v>
      </c>
      <c r="L3221" s="23" t="s">
        <v>2077</v>
      </c>
      <c r="M3221" s="20" t="str">
        <f t="shared" si="62"/>
        <v>A</v>
      </c>
      <c r="N3221" s="20">
        <f>IF(VALUE(Tabela813[[#This Row],[RED]]) &gt; 0,1,0) + IF(VALUE(J3221)&gt;0,8,IF(VALUE(I3221)&gt;0,7,IF(VALUE(H3221)&gt;0,6,IF(VALUE(G3221)&gt;0,5,IF(VALUE(F3221)&gt;0,4,IF(VALUE(E3221)&gt;0,3,IF(VALUE(D3221)&gt;0,2,1)))))))</f>
        <v>8</v>
      </c>
      <c r="O3221" s="22" t="s">
        <v>51</v>
      </c>
      <c r="P3221" s="1" t="s">
        <v>2941</v>
      </c>
      <c r="Q3221" s="1"/>
      <c r="R3221" s="39"/>
      <c r="S3221" s="154" t="s">
        <v>158</v>
      </c>
      <c r="T3221" s="7" t="str">
        <f>Tabela813[[#This Row],[NR]]&amp;" - "&amp;Tabela813[[#This Row],[Especificação]]</f>
        <v>9.1.6.1.1.02.0.2.00 - (-) Dedução de Inscrição em Concursos e Processos Seletivos - Multas e Juros de Mora</v>
      </c>
    </row>
    <row r="3222" spans="1:20" ht="30" x14ac:dyDescent="0.25">
      <c r="A3222" s="179"/>
      <c r="B3222" s="51" t="s">
        <v>1549</v>
      </c>
      <c r="C3222" s="22" t="s">
        <v>1537</v>
      </c>
      <c r="D3222" s="22" t="s">
        <v>1542</v>
      </c>
      <c r="E3222" s="22" t="s">
        <v>1537</v>
      </c>
      <c r="F3222" s="22" t="s">
        <v>1537</v>
      </c>
      <c r="G3222" s="22" t="s">
        <v>1541</v>
      </c>
      <c r="H3222" s="22" t="s">
        <v>1540</v>
      </c>
      <c r="I3222" s="22" t="s">
        <v>1538</v>
      </c>
      <c r="J3222" s="22" t="s">
        <v>1543</v>
      </c>
      <c r="K3222" s="20" t="str">
        <f>IF(Tabela813[[#This Row],[C]]&lt;&gt;"",IF(Tabela813[[#This Row],[RED]]&lt;&gt;"",(Tabela813[[#This Row],[RED]] &amp; "."),"") &amp; CONCATENATE(Tabela813[[#This Row],[C]],".",Tabela813[[#This Row],[O]],".",Tabela813[[#This Row],[E]],".",Tabela813[[#This Row],[D1]],".",Tabela813[[#This Row],[D2]],".",Tabela813[[#This Row],[D3]],".",Tabela813[[#This Row],[T]],".",Tabela813[[#This Row],[D4]]),"")</f>
        <v>9.1.6.1.1.02.0.3.00</v>
      </c>
      <c r="L3222" s="23" t="s">
        <v>2078</v>
      </c>
      <c r="M3222" s="20" t="str">
        <f t="shared" si="62"/>
        <v>A</v>
      </c>
      <c r="N3222" s="20">
        <f>IF(VALUE(Tabela813[[#This Row],[RED]]) &gt; 0,1,0) + IF(VALUE(J3222)&gt;0,8,IF(VALUE(I3222)&gt;0,7,IF(VALUE(H3222)&gt;0,6,IF(VALUE(G3222)&gt;0,5,IF(VALUE(F3222)&gt;0,4,IF(VALUE(E3222)&gt;0,3,IF(VALUE(D3222)&gt;0,2,1)))))))</f>
        <v>8</v>
      </c>
      <c r="O3222" s="22" t="s">
        <v>51</v>
      </c>
      <c r="P3222" s="1" t="s">
        <v>2941</v>
      </c>
      <c r="Q3222" s="1"/>
      <c r="R3222" s="39"/>
      <c r="S3222" s="154" t="s">
        <v>158</v>
      </c>
      <c r="T3222" s="7" t="str">
        <f>Tabela813[[#This Row],[NR]]&amp;" - "&amp;Tabela813[[#This Row],[Especificação]]</f>
        <v>9.1.6.1.1.02.0.3.00 - (-) Dedução de Inscrição em Concursos e Processos Seletivos - Dívida Ativa</v>
      </c>
    </row>
    <row r="3223" spans="1:20" ht="30" x14ac:dyDescent="0.25">
      <c r="A3223" s="179"/>
      <c r="B3223" s="51" t="s">
        <v>1549</v>
      </c>
      <c r="C3223" s="22" t="s">
        <v>1537</v>
      </c>
      <c r="D3223" s="22" t="s">
        <v>1542</v>
      </c>
      <c r="E3223" s="22" t="s">
        <v>1537</v>
      </c>
      <c r="F3223" s="22" t="s">
        <v>1537</v>
      </c>
      <c r="G3223" s="22" t="s">
        <v>1541</v>
      </c>
      <c r="H3223" s="22" t="s">
        <v>1540</v>
      </c>
      <c r="I3223" s="22" t="s">
        <v>1547</v>
      </c>
      <c r="J3223" s="22" t="s">
        <v>1543</v>
      </c>
      <c r="K3223" s="20" t="str">
        <f>IF(Tabela813[[#This Row],[C]]&lt;&gt;"",IF(Tabela813[[#This Row],[RED]]&lt;&gt;"",(Tabela813[[#This Row],[RED]] &amp; "."),"") &amp; CONCATENATE(Tabela813[[#This Row],[C]],".",Tabela813[[#This Row],[O]],".",Tabela813[[#This Row],[E]],".",Tabela813[[#This Row],[D1]],".",Tabela813[[#This Row],[D2]],".",Tabela813[[#This Row],[D3]],".",Tabela813[[#This Row],[T]],".",Tabela813[[#This Row],[D4]]),"")</f>
        <v>9.1.6.1.1.02.0.4.00</v>
      </c>
      <c r="L3223" s="23" t="s">
        <v>2079</v>
      </c>
      <c r="M3223" s="20" t="str">
        <f t="shared" si="62"/>
        <v>A</v>
      </c>
      <c r="N3223" s="20">
        <f>IF(VALUE(Tabela813[[#This Row],[RED]]) &gt; 0,1,0) + IF(VALUE(J3223)&gt;0,8,IF(VALUE(I3223)&gt;0,7,IF(VALUE(H3223)&gt;0,6,IF(VALUE(G3223)&gt;0,5,IF(VALUE(F3223)&gt;0,4,IF(VALUE(E3223)&gt;0,3,IF(VALUE(D3223)&gt;0,2,1)))))))</f>
        <v>8</v>
      </c>
      <c r="O3223" s="22" t="s">
        <v>51</v>
      </c>
      <c r="P3223" s="1" t="s">
        <v>2941</v>
      </c>
      <c r="Q3223" s="1"/>
      <c r="R3223" s="39"/>
      <c r="S3223" s="154" t="s">
        <v>158</v>
      </c>
      <c r="T3223" s="7" t="str">
        <f>Tabela813[[#This Row],[NR]]&amp;" - "&amp;Tabela813[[#This Row],[Especificação]]</f>
        <v>9.1.6.1.1.02.0.4.00 - (-) Dedução de Inscrição em Concursos e Processos Seletivos - Dívida Ativa - Multas e Juros de Mora da Dívida Ativa</v>
      </c>
    </row>
    <row r="3224" spans="1:20" ht="30" x14ac:dyDescent="0.25">
      <c r="A3224" s="179"/>
      <c r="B3224" s="51" t="s">
        <v>1549</v>
      </c>
      <c r="C3224" s="22" t="s">
        <v>1537</v>
      </c>
      <c r="D3224" s="22" t="s">
        <v>1542</v>
      </c>
      <c r="E3224" s="22" t="s">
        <v>1537</v>
      </c>
      <c r="F3224" s="22" t="s">
        <v>1537</v>
      </c>
      <c r="G3224" s="22" t="s">
        <v>1541</v>
      </c>
      <c r="H3224" s="22" t="s">
        <v>1540</v>
      </c>
      <c r="I3224" s="22" t="s">
        <v>1548</v>
      </c>
      <c r="J3224" s="22" t="s">
        <v>1543</v>
      </c>
      <c r="K3224" s="20" t="str">
        <f>IF(Tabela813[[#This Row],[C]]&lt;&gt;"",IF(Tabela813[[#This Row],[RED]]&lt;&gt;"",(Tabela813[[#This Row],[RED]] &amp; "."),"") &amp; CONCATENATE(Tabela813[[#This Row],[C]],".",Tabela813[[#This Row],[O]],".",Tabela813[[#This Row],[E]],".",Tabela813[[#This Row],[D1]],".",Tabela813[[#This Row],[D2]],".",Tabela813[[#This Row],[D3]],".",Tabela813[[#This Row],[T]],".",Tabela813[[#This Row],[D4]]),"")</f>
        <v>9.1.6.1.1.02.0.5.00</v>
      </c>
      <c r="L3224" s="23" t="s">
        <v>2080</v>
      </c>
      <c r="M3224" s="20" t="str">
        <f t="shared" si="62"/>
        <v>A</v>
      </c>
      <c r="N3224" s="20">
        <f>IF(VALUE(Tabela813[[#This Row],[RED]]) &gt; 0,1,0) + IF(VALUE(J3224)&gt;0,8,IF(VALUE(I3224)&gt;0,7,IF(VALUE(H3224)&gt;0,6,IF(VALUE(G3224)&gt;0,5,IF(VALUE(F3224)&gt;0,4,IF(VALUE(E3224)&gt;0,3,IF(VALUE(D3224)&gt;0,2,1)))))))</f>
        <v>8</v>
      </c>
      <c r="O3224" s="22" t="s">
        <v>51</v>
      </c>
      <c r="P3224" s="1" t="s">
        <v>2941</v>
      </c>
      <c r="Q3224" s="1"/>
      <c r="R3224" s="39"/>
      <c r="S3224" s="154" t="s">
        <v>158</v>
      </c>
      <c r="T3224" s="7" t="str">
        <f>Tabela813[[#This Row],[NR]]&amp;" - "&amp;Tabela813[[#This Row],[Especificação]]</f>
        <v>9.1.6.1.1.02.0.5.00 - (-) Dedução de Inscrição em Concursos e Processos Seletivos - Multas</v>
      </c>
    </row>
    <row r="3225" spans="1:20" ht="30" x14ac:dyDescent="0.25">
      <c r="A3225" s="179"/>
      <c r="B3225" s="51" t="s">
        <v>1549</v>
      </c>
      <c r="C3225" s="22" t="s">
        <v>1537</v>
      </c>
      <c r="D3225" s="22" t="s">
        <v>1542</v>
      </c>
      <c r="E3225" s="22" t="s">
        <v>1537</v>
      </c>
      <c r="F3225" s="22" t="s">
        <v>1537</v>
      </c>
      <c r="G3225" s="22" t="s">
        <v>1541</v>
      </c>
      <c r="H3225" s="22" t="s">
        <v>1540</v>
      </c>
      <c r="I3225" s="22" t="s">
        <v>1542</v>
      </c>
      <c r="J3225" s="22" t="s">
        <v>1543</v>
      </c>
      <c r="K3225" s="20" t="str">
        <f>IF(Tabela813[[#This Row],[C]]&lt;&gt;"",IF(Tabela813[[#This Row],[RED]]&lt;&gt;"",(Tabela813[[#This Row],[RED]] &amp; "."),"") &amp; CONCATENATE(Tabela813[[#This Row],[C]],".",Tabela813[[#This Row],[O]],".",Tabela813[[#This Row],[E]],".",Tabela813[[#This Row],[D1]],".",Tabela813[[#This Row],[D2]],".",Tabela813[[#This Row],[D3]],".",Tabela813[[#This Row],[T]],".",Tabela813[[#This Row],[D4]]),"")</f>
        <v>9.1.6.1.1.02.0.6.00</v>
      </c>
      <c r="L3225" s="23" t="s">
        <v>2081</v>
      </c>
      <c r="M3225" s="20" t="str">
        <f t="shared" si="62"/>
        <v>A</v>
      </c>
      <c r="N3225" s="20">
        <f>IF(VALUE(Tabela813[[#This Row],[RED]]) &gt; 0,1,0) + IF(VALUE(J3225)&gt;0,8,IF(VALUE(I3225)&gt;0,7,IF(VALUE(H3225)&gt;0,6,IF(VALUE(G3225)&gt;0,5,IF(VALUE(F3225)&gt;0,4,IF(VALUE(E3225)&gt;0,3,IF(VALUE(D3225)&gt;0,2,1)))))))</f>
        <v>8</v>
      </c>
      <c r="O3225" s="22" t="s">
        <v>51</v>
      </c>
      <c r="P3225" s="1" t="s">
        <v>2941</v>
      </c>
      <c r="Q3225" s="1"/>
      <c r="R3225" s="39"/>
      <c r="S3225" s="154" t="s">
        <v>158</v>
      </c>
      <c r="T3225" s="7" t="str">
        <f>Tabela813[[#This Row],[NR]]&amp;" - "&amp;Tabela813[[#This Row],[Especificação]]</f>
        <v>9.1.6.1.1.02.0.6.00 - (-) Dedução de Inscrição em Concursos e Processos Seletivos - Juros de Mora</v>
      </c>
    </row>
    <row r="3226" spans="1:20" ht="30" x14ac:dyDescent="0.25">
      <c r="A3226" s="179"/>
      <c r="B3226" s="51" t="s">
        <v>1549</v>
      </c>
      <c r="C3226" s="22" t="s">
        <v>1537</v>
      </c>
      <c r="D3226" s="22" t="s">
        <v>1542</v>
      </c>
      <c r="E3226" s="22" t="s">
        <v>1537</v>
      </c>
      <c r="F3226" s="22" t="s">
        <v>1537</v>
      </c>
      <c r="G3226" s="22" t="s">
        <v>1541</v>
      </c>
      <c r="H3226" s="22" t="s">
        <v>1540</v>
      </c>
      <c r="I3226" s="22" t="s">
        <v>1544</v>
      </c>
      <c r="J3226" s="22" t="s">
        <v>1543</v>
      </c>
      <c r="K3226" s="20" t="str">
        <f>IF(Tabela813[[#This Row],[C]]&lt;&gt;"",IF(Tabela813[[#This Row],[RED]]&lt;&gt;"",(Tabela813[[#This Row],[RED]] &amp; "."),"") &amp; CONCATENATE(Tabela813[[#This Row],[C]],".",Tabela813[[#This Row],[O]],".",Tabela813[[#This Row],[E]],".",Tabela813[[#This Row],[D1]],".",Tabela813[[#This Row],[D2]],".",Tabela813[[#This Row],[D3]],".",Tabela813[[#This Row],[T]],".",Tabela813[[#This Row],[D4]]),"")</f>
        <v>9.1.6.1.1.02.0.7.00</v>
      </c>
      <c r="L3226" s="23" t="s">
        <v>2082</v>
      </c>
      <c r="M3226" s="20" t="str">
        <f t="shared" si="62"/>
        <v>A</v>
      </c>
      <c r="N3226" s="20">
        <f>IF(VALUE(Tabela813[[#This Row],[RED]]) &gt; 0,1,0) + IF(VALUE(J3226)&gt;0,8,IF(VALUE(I3226)&gt;0,7,IF(VALUE(H3226)&gt;0,6,IF(VALUE(G3226)&gt;0,5,IF(VALUE(F3226)&gt;0,4,IF(VALUE(E3226)&gt;0,3,IF(VALUE(D3226)&gt;0,2,1)))))))</f>
        <v>8</v>
      </c>
      <c r="O3226" s="22" t="s">
        <v>51</v>
      </c>
      <c r="P3226" s="1" t="s">
        <v>2941</v>
      </c>
      <c r="Q3226" s="1"/>
      <c r="R3226" s="39"/>
      <c r="S3226" s="154" t="s">
        <v>158</v>
      </c>
      <c r="T3226" s="7" t="str">
        <f>Tabela813[[#This Row],[NR]]&amp;" - "&amp;Tabela813[[#This Row],[Especificação]]</f>
        <v>9.1.6.1.1.02.0.7.00 - (-) Dedução de Inscrição em Concursos e Processos Seletivos - Dívida Ativa - Multas da Dívida Ativa</v>
      </c>
    </row>
    <row r="3227" spans="1:20" ht="30" x14ac:dyDescent="0.25">
      <c r="A3227" s="179"/>
      <c r="B3227" s="51" t="s">
        <v>1549</v>
      </c>
      <c r="C3227" s="22" t="s">
        <v>1537</v>
      </c>
      <c r="D3227" s="22" t="s">
        <v>1542</v>
      </c>
      <c r="E3227" s="22" t="s">
        <v>1537</v>
      </c>
      <c r="F3227" s="22" t="s">
        <v>1537</v>
      </c>
      <c r="G3227" s="22" t="s">
        <v>1541</v>
      </c>
      <c r="H3227" s="22" t="s">
        <v>1540</v>
      </c>
      <c r="I3227" s="22" t="s">
        <v>1545</v>
      </c>
      <c r="J3227" s="22" t="s">
        <v>1543</v>
      </c>
      <c r="K3227" s="20" t="str">
        <f>IF(Tabela813[[#This Row],[C]]&lt;&gt;"",IF(Tabela813[[#This Row],[RED]]&lt;&gt;"",(Tabela813[[#This Row],[RED]] &amp; "."),"") &amp; CONCATENATE(Tabela813[[#This Row],[C]],".",Tabela813[[#This Row],[O]],".",Tabela813[[#This Row],[E]],".",Tabela813[[#This Row],[D1]],".",Tabela813[[#This Row],[D2]],".",Tabela813[[#This Row],[D3]],".",Tabela813[[#This Row],[T]],".",Tabela813[[#This Row],[D4]]),"")</f>
        <v>9.1.6.1.1.02.0.8.00</v>
      </c>
      <c r="L3227" s="23" t="s">
        <v>2083</v>
      </c>
      <c r="M3227" s="20" t="str">
        <f t="shared" si="62"/>
        <v>A</v>
      </c>
      <c r="N3227" s="20">
        <f>IF(VALUE(Tabela813[[#This Row],[RED]]) &gt; 0,1,0) + IF(VALUE(J3227)&gt;0,8,IF(VALUE(I3227)&gt;0,7,IF(VALUE(H3227)&gt;0,6,IF(VALUE(G3227)&gt;0,5,IF(VALUE(F3227)&gt;0,4,IF(VALUE(E3227)&gt;0,3,IF(VALUE(D3227)&gt;0,2,1)))))))</f>
        <v>8</v>
      </c>
      <c r="O3227" s="22" t="s">
        <v>51</v>
      </c>
      <c r="P3227" s="1" t="s">
        <v>2941</v>
      </c>
      <c r="Q3227" s="1"/>
      <c r="R3227" s="39"/>
      <c r="S3227" s="154" t="s">
        <v>158</v>
      </c>
      <c r="T3227" s="7" t="str">
        <f>Tabela813[[#This Row],[NR]]&amp;" - "&amp;Tabela813[[#This Row],[Especificação]]</f>
        <v>9.1.6.1.1.02.0.8.00 - (-) Dedução de Inscrição em Concursos e Processos Seletivos - Juros de Mora da Dívida Ativa</v>
      </c>
    </row>
    <row r="3228" spans="1:20" ht="30" x14ac:dyDescent="0.25">
      <c r="A3228" s="179"/>
      <c r="B3228" s="51" t="s">
        <v>1549</v>
      </c>
      <c r="C3228" s="22" t="s">
        <v>1537</v>
      </c>
      <c r="D3228" s="22" t="s">
        <v>1542</v>
      </c>
      <c r="E3228" s="22" t="s">
        <v>1537</v>
      </c>
      <c r="F3228" s="22" t="s">
        <v>1537</v>
      </c>
      <c r="G3228" s="22" t="s">
        <v>1550</v>
      </c>
      <c r="H3228" s="22" t="s">
        <v>1540</v>
      </c>
      <c r="I3228" s="22" t="s">
        <v>1540</v>
      </c>
      <c r="J3228" s="22" t="s">
        <v>1543</v>
      </c>
      <c r="K3228" s="20" t="str">
        <f>IF(Tabela813[[#This Row],[C]]&lt;&gt;"",IF(Tabela813[[#This Row],[RED]]&lt;&gt;"",(Tabela813[[#This Row],[RED]] &amp; "."),"") &amp; CONCATENATE(Tabela813[[#This Row],[C]],".",Tabela813[[#This Row],[O]],".",Tabela813[[#This Row],[E]],".",Tabela813[[#This Row],[D1]],".",Tabela813[[#This Row],[D2]],".",Tabela813[[#This Row],[D3]],".",Tabela813[[#This Row],[T]],".",Tabela813[[#This Row],[D4]]),"")</f>
        <v>9.1.6.1.1.03.0.0.00</v>
      </c>
      <c r="L3228" s="23" t="s">
        <v>2084</v>
      </c>
      <c r="M3228" s="20" t="str">
        <f t="shared" si="62"/>
        <v>S</v>
      </c>
      <c r="N3228" s="20">
        <f>IF(VALUE(Tabela813[[#This Row],[RED]]) &gt; 0,1,0) + IF(VALUE(J3228)&gt;0,8,IF(VALUE(I3228)&gt;0,7,IF(VALUE(H3228)&gt;0,6,IF(VALUE(G3228)&gt;0,5,IF(VALUE(F3228)&gt;0,4,IF(VALUE(E3228)&gt;0,3,IF(VALUE(D3228)&gt;0,2,1)))))))</f>
        <v>6</v>
      </c>
      <c r="O3228" s="22" t="s">
        <v>51</v>
      </c>
      <c r="P3228" s="1" t="s">
        <v>4332</v>
      </c>
      <c r="Q3228" s="1"/>
      <c r="R3228" s="39"/>
      <c r="S3228" s="154" t="s">
        <v>158</v>
      </c>
      <c r="T3228" s="7" t="str">
        <f>Tabela813[[#This Row],[NR]]&amp;" - "&amp;Tabela813[[#This Row],[Especificação]]</f>
        <v>9.1.6.1.1.03.0.0.00 - (-) Dedução de Serviços de Registro, Certificação e Fiscalização</v>
      </c>
    </row>
    <row r="3229" spans="1:20" x14ac:dyDescent="0.25">
      <c r="A3229" s="179"/>
      <c r="B3229" s="51" t="s">
        <v>1549</v>
      </c>
      <c r="C3229" s="22" t="s">
        <v>1537</v>
      </c>
      <c r="D3229" s="22" t="s">
        <v>1542</v>
      </c>
      <c r="E3229" s="22" t="s">
        <v>1537</v>
      </c>
      <c r="F3229" s="22" t="s">
        <v>1537</v>
      </c>
      <c r="G3229" s="22" t="s">
        <v>1550</v>
      </c>
      <c r="H3229" s="22" t="s">
        <v>1540</v>
      </c>
      <c r="I3229" s="22" t="s">
        <v>1537</v>
      </c>
      <c r="J3229" s="22" t="s">
        <v>1543</v>
      </c>
      <c r="K3229" s="20" t="str">
        <f>IF(Tabela813[[#This Row],[C]]&lt;&gt;"",IF(Tabela813[[#This Row],[RED]]&lt;&gt;"",(Tabela813[[#This Row],[RED]] &amp; "."),"") &amp; CONCATENATE(Tabela813[[#This Row],[C]],".",Tabela813[[#This Row],[O]],".",Tabela813[[#This Row],[E]],".",Tabela813[[#This Row],[D1]],".",Tabela813[[#This Row],[D2]],".",Tabela813[[#This Row],[D3]],".",Tabela813[[#This Row],[T]],".",Tabela813[[#This Row],[D4]]),"")</f>
        <v>9.1.6.1.1.03.0.1.00</v>
      </c>
      <c r="L3229" s="23" t="s">
        <v>2085</v>
      </c>
      <c r="M3229" s="20" t="str">
        <f t="shared" si="62"/>
        <v>A</v>
      </c>
      <c r="N3229" s="20">
        <f>IF(VALUE(Tabela813[[#This Row],[RED]]) &gt; 0,1,0) + IF(VALUE(J3229)&gt;0,8,IF(VALUE(I3229)&gt;0,7,IF(VALUE(H3229)&gt;0,6,IF(VALUE(G3229)&gt;0,5,IF(VALUE(F3229)&gt;0,4,IF(VALUE(E3229)&gt;0,3,IF(VALUE(D3229)&gt;0,2,1)))))))</f>
        <v>8</v>
      </c>
      <c r="O3229" s="22" t="s">
        <v>51</v>
      </c>
      <c r="P3229" s="1" t="s">
        <v>2942</v>
      </c>
      <c r="Q3229" s="1"/>
      <c r="R3229" s="39"/>
      <c r="S3229" s="154" t="s">
        <v>158</v>
      </c>
      <c r="T3229" s="7" t="str">
        <f>Tabela813[[#This Row],[NR]]&amp;" - "&amp;Tabela813[[#This Row],[Especificação]]</f>
        <v>9.1.6.1.1.03.0.1.00 - (-) Dedução de Serviços de Registro, Certificação e Fiscalização - Principal</v>
      </c>
    </row>
    <row r="3230" spans="1:20" ht="30" x14ac:dyDescent="0.25">
      <c r="A3230" s="179"/>
      <c r="B3230" s="51" t="s">
        <v>1549</v>
      </c>
      <c r="C3230" s="22" t="s">
        <v>1537</v>
      </c>
      <c r="D3230" s="22" t="s">
        <v>1542</v>
      </c>
      <c r="E3230" s="22" t="s">
        <v>1537</v>
      </c>
      <c r="F3230" s="22" t="s">
        <v>1537</v>
      </c>
      <c r="G3230" s="22" t="s">
        <v>1550</v>
      </c>
      <c r="H3230" s="22" t="s">
        <v>1540</v>
      </c>
      <c r="I3230" s="22" t="s">
        <v>1546</v>
      </c>
      <c r="J3230" s="22" t="s">
        <v>1543</v>
      </c>
      <c r="K3230" s="20" t="str">
        <f>IF(Tabela813[[#This Row],[C]]&lt;&gt;"",IF(Tabela813[[#This Row],[RED]]&lt;&gt;"",(Tabela813[[#This Row],[RED]] &amp; "."),"") &amp; CONCATENATE(Tabela813[[#This Row],[C]],".",Tabela813[[#This Row],[O]],".",Tabela813[[#This Row],[E]],".",Tabela813[[#This Row],[D1]],".",Tabela813[[#This Row],[D2]],".",Tabela813[[#This Row],[D3]],".",Tabela813[[#This Row],[T]],".",Tabela813[[#This Row],[D4]]),"")</f>
        <v>9.1.6.1.1.03.0.2.00</v>
      </c>
      <c r="L3230" s="23" t="s">
        <v>2086</v>
      </c>
      <c r="M3230" s="20" t="str">
        <f t="shared" si="62"/>
        <v>A</v>
      </c>
      <c r="N3230" s="20">
        <f>IF(VALUE(Tabela813[[#This Row],[RED]]) &gt; 0,1,0) + IF(VALUE(J3230)&gt;0,8,IF(VALUE(I3230)&gt;0,7,IF(VALUE(H3230)&gt;0,6,IF(VALUE(G3230)&gt;0,5,IF(VALUE(F3230)&gt;0,4,IF(VALUE(E3230)&gt;0,3,IF(VALUE(D3230)&gt;0,2,1)))))))</f>
        <v>8</v>
      </c>
      <c r="O3230" s="22" t="s">
        <v>51</v>
      </c>
      <c r="P3230" s="1" t="s">
        <v>2942</v>
      </c>
      <c r="Q3230" s="1"/>
      <c r="R3230" s="39"/>
      <c r="S3230" s="154" t="s">
        <v>158</v>
      </c>
      <c r="T3230" s="7" t="str">
        <f>Tabela813[[#This Row],[NR]]&amp;" - "&amp;Tabela813[[#This Row],[Especificação]]</f>
        <v>9.1.6.1.1.03.0.2.00 - (-) Dedução de Serviços de Registro, Certificação e Fiscalização - Multas e Juros de Mora</v>
      </c>
    </row>
    <row r="3231" spans="1:20" ht="30" x14ac:dyDescent="0.25">
      <c r="A3231" s="179"/>
      <c r="B3231" s="51" t="s">
        <v>1549</v>
      </c>
      <c r="C3231" s="22" t="s">
        <v>1537</v>
      </c>
      <c r="D3231" s="22" t="s">
        <v>1542</v>
      </c>
      <c r="E3231" s="22" t="s">
        <v>1537</v>
      </c>
      <c r="F3231" s="22" t="s">
        <v>1537</v>
      </c>
      <c r="G3231" s="22" t="s">
        <v>1550</v>
      </c>
      <c r="H3231" s="22" t="s">
        <v>1540</v>
      </c>
      <c r="I3231" s="22" t="s">
        <v>1538</v>
      </c>
      <c r="J3231" s="22" t="s">
        <v>1543</v>
      </c>
      <c r="K3231" s="20" t="str">
        <f>IF(Tabela813[[#This Row],[C]]&lt;&gt;"",IF(Tabela813[[#This Row],[RED]]&lt;&gt;"",(Tabela813[[#This Row],[RED]] &amp; "."),"") &amp; CONCATENATE(Tabela813[[#This Row],[C]],".",Tabela813[[#This Row],[O]],".",Tabela813[[#This Row],[E]],".",Tabela813[[#This Row],[D1]],".",Tabela813[[#This Row],[D2]],".",Tabela813[[#This Row],[D3]],".",Tabela813[[#This Row],[T]],".",Tabela813[[#This Row],[D4]]),"")</f>
        <v>9.1.6.1.1.03.0.3.00</v>
      </c>
      <c r="L3231" s="23" t="s">
        <v>2087</v>
      </c>
      <c r="M3231" s="20" t="str">
        <f t="shared" si="62"/>
        <v>A</v>
      </c>
      <c r="N3231" s="20">
        <f>IF(VALUE(Tabela813[[#This Row],[RED]]) &gt; 0,1,0) + IF(VALUE(J3231)&gt;0,8,IF(VALUE(I3231)&gt;0,7,IF(VALUE(H3231)&gt;0,6,IF(VALUE(G3231)&gt;0,5,IF(VALUE(F3231)&gt;0,4,IF(VALUE(E3231)&gt;0,3,IF(VALUE(D3231)&gt;0,2,1)))))))</f>
        <v>8</v>
      </c>
      <c r="O3231" s="22" t="s">
        <v>51</v>
      </c>
      <c r="P3231" s="1" t="s">
        <v>2942</v>
      </c>
      <c r="Q3231" s="1"/>
      <c r="R3231" s="39"/>
      <c r="S3231" s="154" t="s">
        <v>158</v>
      </c>
      <c r="T3231" s="7" t="str">
        <f>Tabela813[[#This Row],[NR]]&amp;" - "&amp;Tabela813[[#This Row],[Especificação]]</f>
        <v>9.1.6.1.1.03.0.3.00 - (-) Dedução de Serviços de Registro, Certificação e Fiscalização - Dívida Ativa</v>
      </c>
    </row>
    <row r="3232" spans="1:20" ht="30" x14ac:dyDescent="0.25">
      <c r="A3232" s="179"/>
      <c r="B3232" s="51" t="s">
        <v>1549</v>
      </c>
      <c r="C3232" s="22" t="s">
        <v>1537</v>
      </c>
      <c r="D3232" s="22" t="s">
        <v>1542</v>
      </c>
      <c r="E3232" s="22" t="s">
        <v>1537</v>
      </c>
      <c r="F3232" s="22" t="s">
        <v>1537</v>
      </c>
      <c r="G3232" s="22" t="s">
        <v>1550</v>
      </c>
      <c r="H3232" s="22" t="s">
        <v>1540</v>
      </c>
      <c r="I3232" s="22" t="s">
        <v>1547</v>
      </c>
      <c r="J3232" s="22" t="s">
        <v>1543</v>
      </c>
      <c r="K3232" s="20" t="str">
        <f>IF(Tabela813[[#This Row],[C]]&lt;&gt;"",IF(Tabela813[[#This Row],[RED]]&lt;&gt;"",(Tabela813[[#This Row],[RED]] &amp; "."),"") &amp; CONCATENATE(Tabela813[[#This Row],[C]],".",Tabela813[[#This Row],[O]],".",Tabela813[[#This Row],[E]],".",Tabela813[[#This Row],[D1]],".",Tabela813[[#This Row],[D2]],".",Tabela813[[#This Row],[D3]],".",Tabela813[[#This Row],[T]],".",Tabela813[[#This Row],[D4]]),"")</f>
        <v>9.1.6.1.1.03.0.4.00</v>
      </c>
      <c r="L3232" s="23" t="s">
        <v>2088</v>
      </c>
      <c r="M3232" s="20" t="str">
        <f t="shared" si="62"/>
        <v>A</v>
      </c>
      <c r="N3232" s="20">
        <f>IF(VALUE(Tabela813[[#This Row],[RED]]) &gt; 0,1,0) + IF(VALUE(J3232)&gt;0,8,IF(VALUE(I3232)&gt;0,7,IF(VALUE(H3232)&gt;0,6,IF(VALUE(G3232)&gt;0,5,IF(VALUE(F3232)&gt;0,4,IF(VALUE(E3232)&gt;0,3,IF(VALUE(D3232)&gt;0,2,1)))))))</f>
        <v>8</v>
      </c>
      <c r="O3232" s="22" t="s">
        <v>51</v>
      </c>
      <c r="P3232" s="1" t="s">
        <v>2942</v>
      </c>
      <c r="Q3232" s="1"/>
      <c r="R3232" s="39"/>
      <c r="S3232" s="154" t="s">
        <v>158</v>
      </c>
      <c r="T3232" s="7" t="str">
        <f>Tabela813[[#This Row],[NR]]&amp;" - "&amp;Tabela813[[#This Row],[Especificação]]</f>
        <v>9.1.6.1.1.03.0.4.00 - (-) Dedução de Serviços de Registro, Certificação e Fiscalização - Dívida Ativa - Multas e Juros de Mora da Dívida Ativa</v>
      </c>
    </row>
    <row r="3233" spans="1:20" x14ac:dyDescent="0.25">
      <c r="A3233" s="179"/>
      <c r="B3233" s="51" t="s">
        <v>1549</v>
      </c>
      <c r="C3233" s="22" t="s">
        <v>1537</v>
      </c>
      <c r="D3233" s="22" t="s">
        <v>1542</v>
      </c>
      <c r="E3233" s="22" t="s">
        <v>1537</v>
      </c>
      <c r="F3233" s="22" t="s">
        <v>1537</v>
      </c>
      <c r="G3233" s="22" t="s">
        <v>1550</v>
      </c>
      <c r="H3233" s="22" t="s">
        <v>1540</v>
      </c>
      <c r="I3233" s="22" t="s">
        <v>1548</v>
      </c>
      <c r="J3233" s="22" t="s">
        <v>1543</v>
      </c>
      <c r="K3233" s="20" t="str">
        <f>IF(Tabela813[[#This Row],[C]]&lt;&gt;"",IF(Tabela813[[#This Row],[RED]]&lt;&gt;"",(Tabela813[[#This Row],[RED]] &amp; "."),"") &amp; CONCATENATE(Tabela813[[#This Row],[C]],".",Tabela813[[#This Row],[O]],".",Tabela813[[#This Row],[E]],".",Tabela813[[#This Row],[D1]],".",Tabela813[[#This Row],[D2]],".",Tabela813[[#This Row],[D3]],".",Tabela813[[#This Row],[T]],".",Tabela813[[#This Row],[D4]]),"")</f>
        <v>9.1.6.1.1.03.0.5.00</v>
      </c>
      <c r="L3233" s="23" t="s">
        <v>2089</v>
      </c>
      <c r="M3233" s="20" t="str">
        <f t="shared" si="62"/>
        <v>A</v>
      </c>
      <c r="N3233" s="20">
        <f>IF(VALUE(Tabela813[[#This Row],[RED]]) &gt; 0,1,0) + IF(VALUE(J3233)&gt;0,8,IF(VALUE(I3233)&gt;0,7,IF(VALUE(H3233)&gt;0,6,IF(VALUE(G3233)&gt;0,5,IF(VALUE(F3233)&gt;0,4,IF(VALUE(E3233)&gt;0,3,IF(VALUE(D3233)&gt;0,2,1)))))))</f>
        <v>8</v>
      </c>
      <c r="O3233" s="22" t="s">
        <v>51</v>
      </c>
      <c r="P3233" s="1" t="s">
        <v>2942</v>
      </c>
      <c r="Q3233" s="1"/>
      <c r="R3233" s="39"/>
      <c r="S3233" s="154" t="s">
        <v>158</v>
      </c>
      <c r="T3233" s="7" t="str">
        <f>Tabela813[[#This Row],[NR]]&amp;" - "&amp;Tabela813[[#This Row],[Especificação]]</f>
        <v>9.1.6.1.1.03.0.5.00 - (-) Dedução de Serviços de Registro, Certificação e Fiscalização - Multas</v>
      </c>
    </row>
    <row r="3234" spans="1:20" ht="30" x14ac:dyDescent="0.25">
      <c r="A3234" s="179"/>
      <c r="B3234" s="51" t="s">
        <v>1549</v>
      </c>
      <c r="C3234" s="22" t="s">
        <v>1537</v>
      </c>
      <c r="D3234" s="22" t="s">
        <v>1542</v>
      </c>
      <c r="E3234" s="22" t="s">
        <v>1537</v>
      </c>
      <c r="F3234" s="22" t="s">
        <v>1537</v>
      </c>
      <c r="G3234" s="22" t="s">
        <v>1550</v>
      </c>
      <c r="H3234" s="22" t="s">
        <v>1540</v>
      </c>
      <c r="I3234" s="22" t="s">
        <v>1542</v>
      </c>
      <c r="J3234" s="22" t="s">
        <v>1543</v>
      </c>
      <c r="K3234" s="20" t="str">
        <f>IF(Tabela813[[#This Row],[C]]&lt;&gt;"",IF(Tabela813[[#This Row],[RED]]&lt;&gt;"",(Tabela813[[#This Row],[RED]] &amp; "."),"") &amp; CONCATENATE(Tabela813[[#This Row],[C]],".",Tabela813[[#This Row],[O]],".",Tabela813[[#This Row],[E]],".",Tabela813[[#This Row],[D1]],".",Tabela813[[#This Row],[D2]],".",Tabela813[[#This Row],[D3]],".",Tabela813[[#This Row],[T]],".",Tabela813[[#This Row],[D4]]),"")</f>
        <v>9.1.6.1.1.03.0.6.00</v>
      </c>
      <c r="L3234" s="23" t="s">
        <v>2090</v>
      </c>
      <c r="M3234" s="20" t="str">
        <f t="shared" si="62"/>
        <v>A</v>
      </c>
      <c r="N3234" s="20">
        <f>IF(VALUE(Tabela813[[#This Row],[RED]]) &gt; 0,1,0) + IF(VALUE(J3234)&gt;0,8,IF(VALUE(I3234)&gt;0,7,IF(VALUE(H3234)&gt;0,6,IF(VALUE(G3234)&gt;0,5,IF(VALUE(F3234)&gt;0,4,IF(VALUE(E3234)&gt;0,3,IF(VALUE(D3234)&gt;0,2,1)))))))</f>
        <v>8</v>
      </c>
      <c r="O3234" s="22" t="s">
        <v>51</v>
      </c>
      <c r="P3234" s="1" t="s">
        <v>2942</v>
      </c>
      <c r="Q3234" s="1"/>
      <c r="R3234" s="39"/>
      <c r="S3234" s="154" t="s">
        <v>158</v>
      </c>
      <c r="T3234" s="7" t="str">
        <f>Tabela813[[#This Row],[NR]]&amp;" - "&amp;Tabela813[[#This Row],[Especificação]]</f>
        <v>9.1.6.1.1.03.0.6.00 - (-) Dedução de Serviços de Registro, Certificação e Fiscalização - Juros de Mora</v>
      </c>
    </row>
    <row r="3235" spans="1:20" ht="30" x14ac:dyDescent="0.25">
      <c r="A3235" s="179"/>
      <c r="B3235" s="51" t="s">
        <v>1549</v>
      </c>
      <c r="C3235" s="22" t="s">
        <v>1537</v>
      </c>
      <c r="D3235" s="22" t="s">
        <v>1542</v>
      </c>
      <c r="E3235" s="22" t="s">
        <v>1537</v>
      </c>
      <c r="F3235" s="22" t="s">
        <v>1537</v>
      </c>
      <c r="G3235" s="22" t="s">
        <v>1550</v>
      </c>
      <c r="H3235" s="22" t="s">
        <v>1540</v>
      </c>
      <c r="I3235" s="22" t="s">
        <v>1544</v>
      </c>
      <c r="J3235" s="22" t="s">
        <v>1543</v>
      </c>
      <c r="K3235" s="20" t="str">
        <f>IF(Tabela813[[#This Row],[C]]&lt;&gt;"",IF(Tabela813[[#This Row],[RED]]&lt;&gt;"",(Tabela813[[#This Row],[RED]] &amp; "."),"") &amp; CONCATENATE(Tabela813[[#This Row],[C]],".",Tabela813[[#This Row],[O]],".",Tabela813[[#This Row],[E]],".",Tabela813[[#This Row],[D1]],".",Tabela813[[#This Row],[D2]],".",Tabela813[[#This Row],[D3]],".",Tabela813[[#This Row],[T]],".",Tabela813[[#This Row],[D4]]),"")</f>
        <v>9.1.6.1.1.03.0.7.00</v>
      </c>
      <c r="L3235" s="23" t="s">
        <v>2091</v>
      </c>
      <c r="M3235" s="20" t="str">
        <f t="shared" si="62"/>
        <v>A</v>
      </c>
      <c r="N3235" s="20">
        <f>IF(VALUE(Tabela813[[#This Row],[RED]]) &gt; 0,1,0) + IF(VALUE(J3235)&gt;0,8,IF(VALUE(I3235)&gt;0,7,IF(VALUE(H3235)&gt;0,6,IF(VALUE(G3235)&gt;0,5,IF(VALUE(F3235)&gt;0,4,IF(VALUE(E3235)&gt;0,3,IF(VALUE(D3235)&gt;0,2,1)))))))</f>
        <v>8</v>
      </c>
      <c r="O3235" s="22" t="s">
        <v>51</v>
      </c>
      <c r="P3235" s="1" t="s">
        <v>2942</v>
      </c>
      <c r="Q3235" s="1"/>
      <c r="R3235" s="39"/>
      <c r="S3235" s="154" t="s">
        <v>158</v>
      </c>
      <c r="T3235" s="7" t="str">
        <f>Tabela813[[#This Row],[NR]]&amp;" - "&amp;Tabela813[[#This Row],[Especificação]]</f>
        <v>9.1.6.1.1.03.0.7.00 - (-) Dedução de Serviços de Registro, Certificação e Fiscalização - Dívida Ativa - Multas da Dívida Ativa</v>
      </c>
    </row>
    <row r="3236" spans="1:20" ht="30" x14ac:dyDescent="0.25">
      <c r="A3236" s="179"/>
      <c r="B3236" s="51" t="s">
        <v>1549</v>
      </c>
      <c r="C3236" s="22" t="s">
        <v>1537</v>
      </c>
      <c r="D3236" s="22" t="s">
        <v>1542</v>
      </c>
      <c r="E3236" s="22" t="s">
        <v>1537</v>
      </c>
      <c r="F3236" s="22" t="s">
        <v>1537</v>
      </c>
      <c r="G3236" s="22" t="s">
        <v>1550</v>
      </c>
      <c r="H3236" s="22" t="s">
        <v>1540</v>
      </c>
      <c r="I3236" s="22" t="s">
        <v>1545</v>
      </c>
      <c r="J3236" s="22" t="s">
        <v>1543</v>
      </c>
      <c r="K3236" s="20" t="str">
        <f>IF(Tabela813[[#This Row],[C]]&lt;&gt;"",IF(Tabela813[[#This Row],[RED]]&lt;&gt;"",(Tabela813[[#This Row],[RED]] &amp; "."),"") &amp; CONCATENATE(Tabela813[[#This Row],[C]],".",Tabela813[[#This Row],[O]],".",Tabela813[[#This Row],[E]],".",Tabela813[[#This Row],[D1]],".",Tabela813[[#This Row],[D2]],".",Tabela813[[#This Row],[D3]],".",Tabela813[[#This Row],[T]],".",Tabela813[[#This Row],[D4]]),"")</f>
        <v>9.1.6.1.1.03.0.8.00</v>
      </c>
      <c r="L3236" s="23" t="s">
        <v>2092</v>
      </c>
      <c r="M3236" s="20" t="str">
        <f t="shared" si="62"/>
        <v>A</v>
      </c>
      <c r="N3236" s="20">
        <f>IF(VALUE(Tabela813[[#This Row],[RED]]) &gt; 0,1,0) + IF(VALUE(J3236)&gt;0,8,IF(VALUE(I3236)&gt;0,7,IF(VALUE(H3236)&gt;0,6,IF(VALUE(G3236)&gt;0,5,IF(VALUE(F3236)&gt;0,4,IF(VALUE(E3236)&gt;0,3,IF(VALUE(D3236)&gt;0,2,1)))))))</f>
        <v>8</v>
      </c>
      <c r="O3236" s="22" t="s">
        <v>51</v>
      </c>
      <c r="P3236" s="1" t="s">
        <v>2942</v>
      </c>
      <c r="Q3236" s="1"/>
      <c r="R3236" s="39"/>
      <c r="S3236" s="154" t="s">
        <v>158</v>
      </c>
      <c r="T3236" s="7" t="str">
        <f>Tabela813[[#This Row],[NR]]&amp;" - "&amp;Tabela813[[#This Row],[Especificação]]</f>
        <v>9.1.6.1.1.03.0.8.00 - (-) Dedução de Serviços de Registro, Certificação e Fiscalização - Juros de Mora da Dívida Ativa</v>
      </c>
    </row>
    <row r="3237" spans="1:20" ht="45" x14ac:dyDescent="0.25">
      <c r="A3237" s="179"/>
      <c r="B3237" s="51" t="s">
        <v>1549</v>
      </c>
      <c r="C3237" s="22" t="s">
        <v>1537</v>
      </c>
      <c r="D3237" s="22" t="s">
        <v>1542</v>
      </c>
      <c r="E3237" s="22" t="s">
        <v>1537</v>
      </c>
      <c r="F3237" s="22" t="s">
        <v>1537</v>
      </c>
      <c r="G3237" s="22" t="s">
        <v>1551</v>
      </c>
      <c r="H3237" s="22" t="s">
        <v>1540</v>
      </c>
      <c r="I3237" s="22" t="s">
        <v>1540</v>
      </c>
      <c r="J3237" s="22" t="s">
        <v>1543</v>
      </c>
      <c r="K3237" s="20" t="str">
        <f>IF(Tabela813[[#This Row],[C]]&lt;&gt;"",IF(Tabela813[[#This Row],[RED]]&lt;&gt;"",(Tabela813[[#This Row],[RED]] &amp; "."),"") &amp; CONCATENATE(Tabela813[[#This Row],[C]],".",Tabela813[[#This Row],[O]],".",Tabela813[[#This Row],[E]],".",Tabela813[[#This Row],[D1]],".",Tabela813[[#This Row],[D2]],".",Tabela813[[#This Row],[D3]],".",Tabela813[[#This Row],[T]],".",Tabela813[[#This Row],[D4]]),"")</f>
        <v>9.1.6.1.1.04.0.0.00</v>
      </c>
      <c r="L3237" s="23" t="s">
        <v>2093</v>
      </c>
      <c r="M3237" s="20" t="str">
        <f t="shared" ref="M3237:M3300" si="63">IF(N3237 &lt; N3238,"S","A")</f>
        <v>S</v>
      </c>
      <c r="N3237" s="20">
        <f>IF(VALUE(Tabela813[[#This Row],[RED]]) &gt; 0,1,0) + IF(VALUE(J3237)&gt;0,8,IF(VALUE(I3237)&gt;0,7,IF(VALUE(H3237)&gt;0,6,IF(VALUE(G3237)&gt;0,5,IF(VALUE(F3237)&gt;0,4,IF(VALUE(E3237)&gt;0,3,IF(VALUE(D3237)&gt;0,2,1)))))))</f>
        <v>6</v>
      </c>
      <c r="O3237" s="22" t="s">
        <v>51</v>
      </c>
      <c r="P3237" s="1" t="s">
        <v>4333</v>
      </c>
      <c r="Q3237" s="1"/>
      <c r="R3237" s="39"/>
      <c r="S3237" s="154" t="s">
        <v>158</v>
      </c>
      <c r="T3237" s="7" t="str">
        <f>Tabela813[[#This Row],[NR]]&amp;" - "&amp;Tabela813[[#This Row],[Especificação]]</f>
        <v>9.1.6.1.1.04.0.0.00 - (-) Dedução de Serviços de Informação e Tecnologia</v>
      </c>
    </row>
    <row r="3238" spans="1:20" ht="30" x14ac:dyDescent="0.25">
      <c r="A3238" s="179"/>
      <c r="B3238" s="51" t="s">
        <v>1549</v>
      </c>
      <c r="C3238" s="22" t="s">
        <v>1537</v>
      </c>
      <c r="D3238" s="22" t="s">
        <v>1542</v>
      </c>
      <c r="E3238" s="22" t="s">
        <v>1537</v>
      </c>
      <c r="F3238" s="22" t="s">
        <v>1537</v>
      </c>
      <c r="G3238" s="22" t="s">
        <v>1551</v>
      </c>
      <c r="H3238" s="22" t="s">
        <v>1540</v>
      </c>
      <c r="I3238" s="22" t="s">
        <v>1537</v>
      </c>
      <c r="J3238" s="22" t="s">
        <v>1543</v>
      </c>
      <c r="K3238" s="20" t="str">
        <f>IF(Tabela813[[#This Row],[C]]&lt;&gt;"",IF(Tabela813[[#This Row],[RED]]&lt;&gt;"",(Tabela813[[#This Row],[RED]] &amp; "."),"") &amp; CONCATENATE(Tabela813[[#This Row],[C]],".",Tabela813[[#This Row],[O]],".",Tabela813[[#This Row],[E]],".",Tabela813[[#This Row],[D1]],".",Tabela813[[#This Row],[D2]],".",Tabela813[[#This Row],[D3]],".",Tabela813[[#This Row],[T]],".",Tabela813[[#This Row],[D4]]),"")</f>
        <v>9.1.6.1.1.04.0.1.00</v>
      </c>
      <c r="L3238" s="23" t="s">
        <v>2094</v>
      </c>
      <c r="M3238" s="20" t="str">
        <f t="shared" si="63"/>
        <v>A</v>
      </c>
      <c r="N3238" s="20">
        <f>IF(VALUE(Tabela813[[#This Row],[RED]]) &gt; 0,1,0) + IF(VALUE(J3238)&gt;0,8,IF(VALUE(I3238)&gt;0,7,IF(VALUE(H3238)&gt;0,6,IF(VALUE(G3238)&gt;0,5,IF(VALUE(F3238)&gt;0,4,IF(VALUE(E3238)&gt;0,3,IF(VALUE(D3238)&gt;0,2,1)))))))</f>
        <v>8</v>
      </c>
      <c r="O3238" s="22" t="s">
        <v>51</v>
      </c>
      <c r="P3238" s="1" t="s">
        <v>2943</v>
      </c>
      <c r="Q3238" s="1"/>
      <c r="R3238" s="39"/>
      <c r="S3238" s="154" t="s">
        <v>158</v>
      </c>
      <c r="T3238" s="7" t="str">
        <f>Tabela813[[#This Row],[NR]]&amp;" - "&amp;Tabela813[[#This Row],[Especificação]]</f>
        <v>9.1.6.1.1.04.0.1.00 - (-) Dedução de Serviços de Informação e Tecnologia - Principal</v>
      </c>
    </row>
    <row r="3239" spans="1:20" ht="30" x14ac:dyDescent="0.25">
      <c r="A3239" s="179"/>
      <c r="B3239" s="51" t="s">
        <v>1549</v>
      </c>
      <c r="C3239" s="22" t="s">
        <v>1537</v>
      </c>
      <c r="D3239" s="22" t="s">
        <v>1542</v>
      </c>
      <c r="E3239" s="22" t="s">
        <v>1537</v>
      </c>
      <c r="F3239" s="22" t="s">
        <v>1537</v>
      </c>
      <c r="G3239" s="22" t="s">
        <v>1551</v>
      </c>
      <c r="H3239" s="22" t="s">
        <v>1540</v>
      </c>
      <c r="I3239" s="22" t="s">
        <v>1546</v>
      </c>
      <c r="J3239" s="22" t="s">
        <v>1543</v>
      </c>
      <c r="K3239" s="20" t="str">
        <f>IF(Tabela813[[#This Row],[C]]&lt;&gt;"",IF(Tabela813[[#This Row],[RED]]&lt;&gt;"",(Tabela813[[#This Row],[RED]] &amp; "."),"") &amp; CONCATENATE(Tabela813[[#This Row],[C]],".",Tabela813[[#This Row],[O]],".",Tabela813[[#This Row],[E]],".",Tabela813[[#This Row],[D1]],".",Tabela813[[#This Row],[D2]],".",Tabela813[[#This Row],[D3]],".",Tabela813[[#This Row],[T]],".",Tabela813[[#This Row],[D4]]),"")</f>
        <v>9.1.6.1.1.04.0.2.00</v>
      </c>
      <c r="L3239" s="23" t="s">
        <v>2095</v>
      </c>
      <c r="M3239" s="20" t="str">
        <f t="shared" si="63"/>
        <v>A</v>
      </c>
      <c r="N3239" s="20">
        <f>IF(VALUE(Tabela813[[#This Row],[RED]]) &gt; 0,1,0) + IF(VALUE(J3239)&gt;0,8,IF(VALUE(I3239)&gt;0,7,IF(VALUE(H3239)&gt;0,6,IF(VALUE(G3239)&gt;0,5,IF(VALUE(F3239)&gt;0,4,IF(VALUE(E3239)&gt;0,3,IF(VALUE(D3239)&gt;0,2,1)))))))</f>
        <v>8</v>
      </c>
      <c r="O3239" s="22" t="s">
        <v>51</v>
      </c>
      <c r="P3239" s="1" t="s">
        <v>2943</v>
      </c>
      <c r="Q3239" s="1"/>
      <c r="R3239" s="39"/>
      <c r="S3239" s="154" t="s">
        <v>158</v>
      </c>
      <c r="T3239" s="7" t="str">
        <f>Tabela813[[#This Row],[NR]]&amp;" - "&amp;Tabela813[[#This Row],[Especificação]]</f>
        <v>9.1.6.1.1.04.0.2.00 - (-) Dedução de Serviços de Informação e Tecnologia - Multas e Juros de Mora</v>
      </c>
    </row>
    <row r="3240" spans="1:20" ht="30" x14ac:dyDescent="0.25">
      <c r="A3240" s="179"/>
      <c r="B3240" s="51" t="s">
        <v>1549</v>
      </c>
      <c r="C3240" s="22" t="s">
        <v>1537</v>
      </c>
      <c r="D3240" s="22" t="s">
        <v>1542</v>
      </c>
      <c r="E3240" s="22" t="s">
        <v>1537</v>
      </c>
      <c r="F3240" s="22" t="s">
        <v>1537</v>
      </c>
      <c r="G3240" s="22" t="s">
        <v>1551</v>
      </c>
      <c r="H3240" s="22" t="s">
        <v>1540</v>
      </c>
      <c r="I3240" s="22" t="s">
        <v>1538</v>
      </c>
      <c r="J3240" s="22" t="s">
        <v>1543</v>
      </c>
      <c r="K3240" s="20" t="str">
        <f>IF(Tabela813[[#This Row],[C]]&lt;&gt;"",IF(Tabela813[[#This Row],[RED]]&lt;&gt;"",(Tabela813[[#This Row],[RED]] &amp; "."),"") &amp; CONCATENATE(Tabela813[[#This Row],[C]],".",Tabela813[[#This Row],[O]],".",Tabela813[[#This Row],[E]],".",Tabela813[[#This Row],[D1]],".",Tabela813[[#This Row],[D2]],".",Tabela813[[#This Row],[D3]],".",Tabela813[[#This Row],[T]],".",Tabela813[[#This Row],[D4]]),"")</f>
        <v>9.1.6.1.1.04.0.3.00</v>
      </c>
      <c r="L3240" s="23" t="s">
        <v>2096</v>
      </c>
      <c r="M3240" s="20" t="str">
        <f t="shared" si="63"/>
        <v>A</v>
      </c>
      <c r="N3240" s="20">
        <f>IF(VALUE(Tabela813[[#This Row],[RED]]) &gt; 0,1,0) + IF(VALUE(J3240)&gt;0,8,IF(VALUE(I3240)&gt;0,7,IF(VALUE(H3240)&gt;0,6,IF(VALUE(G3240)&gt;0,5,IF(VALUE(F3240)&gt;0,4,IF(VALUE(E3240)&gt;0,3,IF(VALUE(D3240)&gt;0,2,1)))))))</f>
        <v>8</v>
      </c>
      <c r="O3240" s="22" t="s">
        <v>51</v>
      </c>
      <c r="P3240" s="1" t="s">
        <v>2943</v>
      </c>
      <c r="Q3240" s="1"/>
      <c r="R3240" s="39"/>
      <c r="S3240" s="154" t="s">
        <v>158</v>
      </c>
      <c r="T3240" s="7" t="str">
        <f>Tabela813[[#This Row],[NR]]&amp;" - "&amp;Tabela813[[#This Row],[Especificação]]</f>
        <v>9.1.6.1.1.04.0.3.00 - (-) Dedução de Serviços de Informação e Tecnologia - Dívida Ativa</v>
      </c>
    </row>
    <row r="3241" spans="1:20" ht="30" x14ac:dyDescent="0.25">
      <c r="A3241" s="179"/>
      <c r="B3241" s="51" t="s">
        <v>1549</v>
      </c>
      <c r="C3241" s="22" t="s">
        <v>1537</v>
      </c>
      <c r="D3241" s="22" t="s">
        <v>1542</v>
      </c>
      <c r="E3241" s="22" t="s">
        <v>1537</v>
      </c>
      <c r="F3241" s="22" t="s">
        <v>1537</v>
      </c>
      <c r="G3241" s="22" t="s">
        <v>1551</v>
      </c>
      <c r="H3241" s="22" t="s">
        <v>1540</v>
      </c>
      <c r="I3241" s="22" t="s">
        <v>1547</v>
      </c>
      <c r="J3241" s="22" t="s">
        <v>1543</v>
      </c>
      <c r="K3241" s="20" t="str">
        <f>IF(Tabela813[[#This Row],[C]]&lt;&gt;"",IF(Tabela813[[#This Row],[RED]]&lt;&gt;"",(Tabela813[[#This Row],[RED]] &amp; "."),"") &amp; CONCATENATE(Tabela813[[#This Row],[C]],".",Tabela813[[#This Row],[O]],".",Tabela813[[#This Row],[E]],".",Tabela813[[#This Row],[D1]],".",Tabela813[[#This Row],[D2]],".",Tabela813[[#This Row],[D3]],".",Tabela813[[#This Row],[T]],".",Tabela813[[#This Row],[D4]]),"")</f>
        <v>9.1.6.1.1.04.0.4.00</v>
      </c>
      <c r="L3241" s="23" t="s">
        <v>2097</v>
      </c>
      <c r="M3241" s="20" t="str">
        <f t="shared" si="63"/>
        <v>A</v>
      </c>
      <c r="N3241" s="20">
        <f>IF(VALUE(Tabela813[[#This Row],[RED]]) &gt; 0,1,0) + IF(VALUE(J3241)&gt;0,8,IF(VALUE(I3241)&gt;0,7,IF(VALUE(H3241)&gt;0,6,IF(VALUE(G3241)&gt;0,5,IF(VALUE(F3241)&gt;0,4,IF(VALUE(E3241)&gt;0,3,IF(VALUE(D3241)&gt;0,2,1)))))))</f>
        <v>8</v>
      </c>
      <c r="O3241" s="22" t="s">
        <v>51</v>
      </c>
      <c r="P3241" s="1" t="s">
        <v>2943</v>
      </c>
      <c r="Q3241" s="1"/>
      <c r="R3241" s="39"/>
      <c r="S3241" s="154" t="s">
        <v>158</v>
      </c>
      <c r="T3241" s="7" t="str">
        <f>Tabela813[[#This Row],[NR]]&amp;" - "&amp;Tabela813[[#This Row],[Especificação]]</f>
        <v>9.1.6.1.1.04.0.4.00 - (-) Dedução de Serviços de Informação e Tecnologia - Dívida Ativa - Multas e Juros de Mora da Dívida Ativa</v>
      </c>
    </row>
    <row r="3242" spans="1:20" ht="30" x14ac:dyDescent="0.25">
      <c r="A3242" s="179"/>
      <c r="B3242" s="51" t="s">
        <v>1549</v>
      </c>
      <c r="C3242" s="22" t="s">
        <v>1537</v>
      </c>
      <c r="D3242" s="22" t="s">
        <v>1542</v>
      </c>
      <c r="E3242" s="22" t="s">
        <v>1537</v>
      </c>
      <c r="F3242" s="22" t="s">
        <v>1537</v>
      </c>
      <c r="G3242" s="22" t="s">
        <v>1551</v>
      </c>
      <c r="H3242" s="22" t="s">
        <v>1540</v>
      </c>
      <c r="I3242" s="22" t="s">
        <v>1548</v>
      </c>
      <c r="J3242" s="22" t="s">
        <v>1543</v>
      </c>
      <c r="K3242" s="20" t="str">
        <f>IF(Tabela813[[#This Row],[C]]&lt;&gt;"",IF(Tabela813[[#This Row],[RED]]&lt;&gt;"",(Tabela813[[#This Row],[RED]] &amp; "."),"") &amp; CONCATENATE(Tabela813[[#This Row],[C]],".",Tabela813[[#This Row],[O]],".",Tabela813[[#This Row],[E]],".",Tabela813[[#This Row],[D1]],".",Tabela813[[#This Row],[D2]],".",Tabela813[[#This Row],[D3]],".",Tabela813[[#This Row],[T]],".",Tabela813[[#This Row],[D4]]),"")</f>
        <v>9.1.6.1.1.04.0.5.00</v>
      </c>
      <c r="L3242" s="23" t="s">
        <v>2098</v>
      </c>
      <c r="M3242" s="20" t="str">
        <f t="shared" si="63"/>
        <v>A</v>
      </c>
      <c r="N3242" s="20">
        <f>IF(VALUE(Tabela813[[#This Row],[RED]]) &gt; 0,1,0) + IF(VALUE(J3242)&gt;0,8,IF(VALUE(I3242)&gt;0,7,IF(VALUE(H3242)&gt;0,6,IF(VALUE(G3242)&gt;0,5,IF(VALUE(F3242)&gt;0,4,IF(VALUE(E3242)&gt;0,3,IF(VALUE(D3242)&gt;0,2,1)))))))</f>
        <v>8</v>
      </c>
      <c r="O3242" s="22" t="s">
        <v>51</v>
      </c>
      <c r="P3242" s="1" t="s">
        <v>2943</v>
      </c>
      <c r="Q3242" s="1"/>
      <c r="R3242" s="39"/>
      <c r="S3242" s="154" t="s">
        <v>158</v>
      </c>
      <c r="T3242" s="7" t="str">
        <f>Tabela813[[#This Row],[NR]]&amp;" - "&amp;Tabela813[[#This Row],[Especificação]]</f>
        <v>9.1.6.1.1.04.0.5.00 - (-) Dedução de Serviços de Informação e Tecnologia - Multas</v>
      </c>
    </row>
    <row r="3243" spans="1:20" ht="30" x14ac:dyDescent="0.25">
      <c r="A3243" s="179"/>
      <c r="B3243" s="51" t="s">
        <v>1549</v>
      </c>
      <c r="C3243" s="22" t="s">
        <v>1537</v>
      </c>
      <c r="D3243" s="22" t="s">
        <v>1542</v>
      </c>
      <c r="E3243" s="22" t="s">
        <v>1537</v>
      </c>
      <c r="F3243" s="22" t="s">
        <v>1537</v>
      </c>
      <c r="G3243" s="22" t="s">
        <v>1551</v>
      </c>
      <c r="H3243" s="22" t="s">
        <v>1540</v>
      </c>
      <c r="I3243" s="22" t="s">
        <v>1542</v>
      </c>
      <c r="J3243" s="22" t="s">
        <v>1543</v>
      </c>
      <c r="K3243" s="20" t="str">
        <f>IF(Tabela813[[#This Row],[C]]&lt;&gt;"",IF(Tabela813[[#This Row],[RED]]&lt;&gt;"",(Tabela813[[#This Row],[RED]] &amp; "."),"") &amp; CONCATENATE(Tabela813[[#This Row],[C]],".",Tabela813[[#This Row],[O]],".",Tabela813[[#This Row],[E]],".",Tabela813[[#This Row],[D1]],".",Tabela813[[#This Row],[D2]],".",Tabela813[[#This Row],[D3]],".",Tabela813[[#This Row],[T]],".",Tabela813[[#This Row],[D4]]),"")</f>
        <v>9.1.6.1.1.04.0.6.00</v>
      </c>
      <c r="L3243" s="23" t="s">
        <v>2099</v>
      </c>
      <c r="M3243" s="20" t="str">
        <f t="shared" si="63"/>
        <v>A</v>
      </c>
      <c r="N3243" s="20">
        <f>IF(VALUE(Tabela813[[#This Row],[RED]]) &gt; 0,1,0) + IF(VALUE(J3243)&gt;0,8,IF(VALUE(I3243)&gt;0,7,IF(VALUE(H3243)&gt;0,6,IF(VALUE(G3243)&gt;0,5,IF(VALUE(F3243)&gt;0,4,IF(VALUE(E3243)&gt;0,3,IF(VALUE(D3243)&gt;0,2,1)))))))</f>
        <v>8</v>
      </c>
      <c r="O3243" s="22" t="s">
        <v>51</v>
      </c>
      <c r="P3243" s="1" t="s">
        <v>2943</v>
      </c>
      <c r="Q3243" s="1"/>
      <c r="R3243" s="39"/>
      <c r="S3243" s="154" t="s">
        <v>158</v>
      </c>
      <c r="T3243" s="7" t="str">
        <f>Tabela813[[#This Row],[NR]]&amp;" - "&amp;Tabela813[[#This Row],[Especificação]]</f>
        <v>9.1.6.1.1.04.0.6.00 - (-) Dedução de Serviços de Informação e Tecnologia - Juros de Mora</v>
      </c>
    </row>
    <row r="3244" spans="1:20" ht="30" x14ac:dyDescent="0.25">
      <c r="A3244" s="179"/>
      <c r="B3244" s="51" t="s">
        <v>1549</v>
      </c>
      <c r="C3244" s="22" t="s">
        <v>1537</v>
      </c>
      <c r="D3244" s="22" t="s">
        <v>1542</v>
      </c>
      <c r="E3244" s="22" t="s">
        <v>1537</v>
      </c>
      <c r="F3244" s="22" t="s">
        <v>1537</v>
      </c>
      <c r="G3244" s="22" t="s">
        <v>1551</v>
      </c>
      <c r="H3244" s="22" t="s">
        <v>1540</v>
      </c>
      <c r="I3244" s="22" t="s">
        <v>1544</v>
      </c>
      <c r="J3244" s="22" t="s">
        <v>1543</v>
      </c>
      <c r="K3244" s="20" t="str">
        <f>IF(Tabela813[[#This Row],[C]]&lt;&gt;"",IF(Tabela813[[#This Row],[RED]]&lt;&gt;"",(Tabela813[[#This Row],[RED]] &amp; "."),"") &amp; CONCATENATE(Tabela813[[#This Row],[C]],".",Tabela813[[#This Row],[O]],".",Tabela813[[#This Row],[E]],".",Tabela813[[#This Row],[D1]],".",Tabela813[[#This Row],[D2]],".",Tabela813[[#This Row],[D3]],".",Tabela813[[#This Row],[T]],".",Tabela813[[#This Row],[D4]]),"")</f>
        <v>9.1.6.1.1.04.0.7.00</v>
      </c>
      <c r="L3244" s="23" t="s">
        <v>2100</v>
      </c>
      <c r="M3244" s="20" t="str">
        <f t="shared" si="63"/>
        <v>A</v>
      </c>
      <c r="N3244" s="20">
        <f>IF(VALUE(Tabela813[[#This Row],[RED]]) &gt; 0,1,0) + IF(VALUE(J3244)&gt;0,8,IF(VALUE(I3244)&gt;0,7,IF(VALUE(H3244)&gt;0,6,IF(VALUE(G3244)&gt;0,5,IF(VALUE(F3244)&gt;0,4,IF(VALUE(E3244)&gt;0,3,IF(VALUE(D3244)&gt;0,2,1)))))))</f>
        <v>8</v>
      </c>
      <c r="O3244" s="22" t="s">
        <v>51</v>
      </c>
      <c r="P3244" s="1" t="s">
        <v>2943</v>
      </c>
      <c r="Q3244" s="1"/>
      <c r="R3244" s="39"/>
      <c r="S3244" s="154" t="s">
        <v>158</v>
      </c>
      <c r="T3244" s="7" t="str">
        <f>Tabela813[[#This Row],[NR]]&amp;" - "&amp;Tabela813[[#This Row],[Especificação]]</f>
        <v>9.1.6.1.1.04.0.7.00 - (-) Dedução de Serviços de Informação e Tecnologia - Dívida Ativa - Multas da Dívida Ativa</v>
      </c>
    </row>
    <row r="3245" spans="1:20" ht="30" x14ac:dyDescent="0.25">
      <c r="A3245" s="179"/>
      <c r="B3245" s="51" t="s">
        <v>1549</v>
      </c>
      <c r="C3245" s="22" t="s">
        <v>1537</v>
      </c>
      <c r="D3245" s="22" t="s">
        <v>1542</v>
      </c>
      <c r="E3245" s="22" t="s">
        <v>1537</v>
      </c>
      <c r="F3245" s="22" t="s">
        <v>1537</v>
      </c>
      <c r="G3245" s="22" t="s">
        <v>1551</v>
      </c>
      <c r="H3245" s="22" t="s">
        <v>1540</v>
      </c>
      <c r="I3245" s="22" t="s">
        <v>1545</v>
      </c>
      <c r="J3245" s="22" t="s">
        <v>1543</v>
      </c>
      <c r="K3245" s="20" t="str">
        <f>IF(Tabela813[[#This Row],[C]]&lt;&gt;"",IF(Tabela813[[#This Row],[RED]]&lt;&gt;"",(Tabela813[[#This Row],[RED]] &amp; "."),"") &amp; CONCATENATE(Tabela813[[#This Row],[C]],".",Tabela813[[#This Row],[O]],".",Tabela813[[#This Row],[E]],".",Tabela813[[#This Row],[D1]],".",Tabela813[[#This Row],[D2]],".",Tabela813[[#This Row],[D3]],".",Tabela813[[#This Row],[T]],".",Tabela813[[#This Row],[D4]]),"")</f>
        <v>9.1.6.1.1.04.0.8.00</v>
      </c>
      <c r="L3245" s="23" t="s">
        <v>2101</v>
      </c>
      <c r="M3245" s="20" t="str">
        <f t="shared" si="63"/>
        <v>A</v>
      </c>
      <c r="N3245" s="20">
        <f>IF(VALUE(Tabela813[[#This Row],[RED]]) &gt; 0,1,0) + IF(VALUE(J3245)&gt;0,8,IF(VALUE(I3245)&gt;0,7,IF(VALUE(H3245)&gt;0,6,IF(VALUE(G3245)&gt;0,5,IF(VALUE(F3245)&gt;0,4,IF(VALUE(E3245)&gt;0,3,IF(VALUE(D3245)&gt;0,2,1)))))))</f>
        <v>8</v>
      </c>
      <c r="O3245" s="22" t="s">
        <v>51</v>
      </c>
      <c r="P3245" s="1" t="s">
        <v>2943</v>
      </c>
      <c r="Q3245" s="1"/>
      <c r="R3245" s="39"/>
      <c r="S3245" s="154" t="s">
        <v>158</v>
      </c>
      <c r="T3245" s="7" t="str">
        <f>Tabela813[[#This Row],[NR]]&amp;" - "&amp;Tabela813[[#This Row],[Especificação]]</f>
        <v>9.1.6.1.1.04.0.8.00 - (-) Dedução de Serviços de Informação e Tecnologia - Juros de Mora da Dívida Ativa</v>
      </c>
    </row>
    <row r="3246" spans="1:20" ht="45" x14ac:dyDescent="0.25">
      <c r="A3246" s="179"/>
      <c r="B3246" s="51" t="s">
        <v>1549</v>
      </c>
      <c r="C3246" s="22" t="s">
        <v>1537</v>
      </c>
      <c r="D3246" s="22" t="s">
        <v>1542</v>
      </c>
      <c r="E3246" s="22" t="s">
        <v>1546</v>
      </c>
      <c r="F3246" s="22" t="s">
        <v>1540</v>
      </c>
      <c r="G3246" s="22" t="s">
        <v>1543</v>
      </c>
      <c r="H3246" s="22" t="s">
        <v>1540</v>
      </c>
      <c r="I3246" s="22" t="s">
        <v>1540</v>
      </c>
      <c r="J3246" s="22" t="s">
        <v>1543</v>
      </c>
      <c r="K3246" s="20" t="str">
        <f>IF(Tabela813[[#This Row],[C]]&lt;&gt;"",IF(Tabela813[[#This Row],[RED]]&lt;&gt;"",(Tabela813[[#This Row],[RED]] &amp; "."),"") &amp; CONCATENATE(Tabela813[[#This Row],[C]],".",Tabela813[[#This Row],[O]],".",Tabela813[[#This Row],[E]],".",Tabela813[[#This Row],[D1]],".",Tabela813[[#This Row],[D2]],".",Tabela813[[#This Row],[D3]],".",Tabela813[[#This Row],[T]],".",Tabela813[[#This Row],[D4]]),"")</f>
        <v>9.1.6.2.0.00.0.0.00</v>
      </c>
      <c r="L3246" s="23" t="s">
        <v>2102</v>
      </c>
      <c r="M3246" s="20" t="str">
        <f t="shared" si="63"/>
        <v>S</v>
      </c>
      <c r="N3246" s="20">
        <f>IF(VALUE(Tabela813[[#This Row],[RED]]) &gt; 0,1,0) + IF(VALUE(J3246)&gt;0,8,IF(VALUE(I3246)&gt;0,7,IF(VALUE(H3246)&gt;0,6,IF(VALUE(G3246)&gt;0,5,IF(VALUE(F3246)&gt;0,4,IF(VALUE(E3246)&gt;0,3,IF(VALUE(D3246)&gt;0,2,1)))))))</f>
        <v>4</v>
      </c>
      <c r="O3246" s="22" t="s">
        <v>45</v>
      </c>
      <c r="P3246" s="1" t="s">
        <v>4334</v>
      </c>
      <c r="Q3246" s="1"/>
      <c r="R3246" s="39"/>
      <c r="S3246" s="154" t="s">
        <v>158</v>
      </c>
      <c r="T3246" s="7" t="str">
        <f>Tabela813[[#This Row],[NR]]&amp;" - "&amp;Tabela813[[#This Row],[Especificação]]</f>
        <v>9.1.6.2.0.00.0.0.00 - (-) Dedução de Serviços e Atividades Referentes à Navegação e ao Transporte</v>
      </c>
    </row>
    <row r="3247" spans="1:20" ht="45" x14ac:dyDescent="0.25">
      <c r="A3247" s="179"/>
      <c r="B3247" s="51" t="s">
        <v>1549</v>
      </c>
      <c r="C3247" s="22" t="s">
        <v>1537</v>
      </c>
      <c r="D3247" s="22" t="s">
        <v>1542</v>
      </c>
      <c r="E3247" s="22" t="s">
        <v>1546</v>
      </c>
      <c r="F3247" s="22" t="s">
        <v>1537</v>
      </c>
      <c r="G3247" s="22" t="s">
        <v>1543</v>
      </c>
      <c r="H3247" s="22" t="s">
        <v>1540</v>
      </c>
      <c r="I3247" s="22" t="s">
        <v>1540</v>
      </c>
      <c r="J3247" s="22" t="s">
        <v>1543</v>
      </c>
      <c r="K3247" s="20" t="str">
        <f>IF(Tabela813[[#This Row],[C]]&lt;&gt;"",IF(Tabela813[[#This Row],[RED]]&lt;&gt;"",(Tabela813[[#This Row],[RED]] &amp; "."),"") &amp; CONCATENATE(Tabela813[[#This Row],[C]],".",Tabela813[[#This Row],[O]],".",Tabela813[[#This Row],[E]],".",Tabela813[[#This Row],[D1]],".",Tabela813[[#This Row],[D2]],".",Tabela813[[#This Row],[D3]],".",Tabela813[[#This Row],[T]],".",Tabela813[[#This Row],[D4]]),"")</f>
        <v>9.1.6.2.1.00.0.0.00</v>
      </c>
      <c r="L3247" s="23" t="s">
        <v>2102</v>
      </c>
      <c r="M3247" s="20" t="str">
        <f t="shared" si="63"/>
        <v>S</v>
      </c>
      <c r="N3247" s="20">
        <f>IF(VALUE(Tabela813[[#This Row],[RED]]) &gt; 0,1,0) + IF(VALUE(J3247)&gt;0,8,IF(VALUE(I3247)&gt;0,7,IF(VALUE(H3247)&gt;0,6,IF(VALUE(G3247)&gt;0,5,IF(VALUE(F3247)&gt;0,4,IF(VALUE(E3247)&gt;0,3,IF(VALUE(D3247)&gt;0,2,1)))))))</f>
        <v>5</v>
      </c>
      <c r="O3247" s="22" t="s">
        <v>45</v>
      </c>
      <c r="P3247" s="1" t="s">
        <v>4334</v>
      </c>
      <c r="Q3247" s="1"/>
      <c r="R3247" s="39"/>
      <c r="S3247" s="154" t="s">
        <v>158</v>
      </c>
      <c r="T3247" s="7" t="str">
        <f>Tabela813[[#This Row],[NR]]&amp;" - "&amp;Tabela813[[#This Row],[Especificação]]</f>
        <v>9.1.6.2.1.00.0.0.00 - (-) Dedução de Serviços e Atividades Referentes à Navegação e ao Transporte</v>
      </c>
    </row>
    <row r="3248" spans="1:20" ht="30" x14ac:dyDescent="0.25">
      <c r="A3248" s="179"/>
      <c r="B3248" s="51" t="s">
        <v>1549</v>
      </c>
      <c r="C3248" s="22" t="s">
        <v>1537</v>
      </c>
      <c r="D3248" s="22" t="s">
        <v>1542</v>
      </c>
      <c r="E3248" s="22" t="s">
        <v>1546</v>
      </c>
      <c r="F3248" s="22" t="s">
        <v>1537</v>
      </c>
      <c r="G3248" s="22" t="s">
        <v>1539</v>
      </c>
      <c r="H3248" s="22" t="s">
        <v>1540</v>
      </c>
      <c r="I3248" s="22" t="s">
        <v>1540</v>
      </c>
      <c r="J3248" s="22" t="s">
        <v>1543</v>
      </c>
      <c r="K3248" s="20" t="str">
        <f>IF(Tabela813[[#This Row],[C]]&lt;&gt;"",IF(Tabela813[[#This Row],[RED]]&lt;&gt;"",(Tabela813[[#This Row],[RED]] &amp; "."),"") &amp; CONCATENATE(Tabela813[[#This Row],[C]],".",Tabela813[[#This Row],[O]],".",Tabela813[[#This Row],[E]],".",Tabela813[[#This Row],[D1]],".",Tabela813[[#This Row],[D2]],".",Tabela813[[#This Row],[D3]],".",Tabela813[[#This Row],[T]],".",Tabela813[[#This Row],[D4]]),"")</f>
        <v>9.1.6.2.1.01.0.0.00</v>
      </c>
      <c r="L3248" s="23" t="s">
        <v>2103</v>
      </c>
      <c r="M3248" s="20" t="str">
        <f t="shared" si="63"/>
        <v>S</v>
      </c>
      <c r="N3248" s="20">
        <f>IF(VALUE(Tabela813[[#This Row],[RED]]) &gt; 0,1,0) + IF(VALUE(J3248)&gt;0,8,IF(VALUE(I3248)&gt;0,7,IF(VALUE(H3248)&gt;0,6,IF(VALUE(G3248)&gt;0,5,IF(VALUE(F3248)&gt;0,4,IF(VALUE(E3248)&gt;0,3,IF(VALUE(D3248)&gt;0,2,1)))))))</f>
        <v>6</v>
      </c>
      <c r="O3248" s="22" t="s">
        <v>51</v>
      </c>
      <c r="P3248" s="1" t="s">
        <v>4335</v>
      </c>
      <c r="Q3248" s="1"/>
      <c r="R3248" s="39"/>
      <c r="S3248" s="154" t="s">
        <v>158</v>
      </c>
      <c r="T3248" s="7" t="str">
        <f>Tabela813[[#This Row],[NR]]&amp;" - "&amp;Tabela813[[#This Row],[Especificação]]</f>
        <v>9.1.6.2.1.01.0.0.00 - (-) Dedução de Serviços de Navegação</v>
      </c>
    </row>
    <row r="3249" spans="1:20" ht="30" x14ac:dyDescent="0.25">
      <c r="A3249" s="179"/>
      <c r="B3249" s="51" t="s">
        <v>1549</v>
      </c>
      <c r="C3249" s="22" t="s">
        <v>1537</v>
      </c>
      <c r="D3249" s="22" t="s">
        <v>1542</v>
      </c>
      <c r="E3249" s="22" t="s">
        <v>1546</v>
      </c>
      <c r="F3249" s="22" t="s">
        <v>1537</v>
      </c>
      <c r="G3249" s="22" t="s">
        <v>1539</v>
      </c>
      <c r="H3249" s="22" t="s">
        <v>1546</v>
      </c>
      <c r="I3249" s="22" t="s">
        <v>1540</v>
      </c>
      <c r="J3249" s="22" t="s">
        <v>1543</v>
      </c>
      <c r="K3249" s="20" t="str">
        <f>IF(Tabela813[[#This Row],[C]]&lt;&gt;"",IF(Tabela813[[#This Row],[RED]]&lt;&gt;"",(Tabela813[[#This Row],[RED]] &amp; "."),"") &amp; CONCATENATE(Tabela813[[#This Row],[C]],".",Tabela813[[#This Row],[O]],".",Tabela813[[#This Row],[E]],".",Tabela813[[#This Row],[D1]],".",Tabela813[[#This Row],[D2]],".",Tabela813[[#This Row],[D3]],".",Tabela813[[#This Row],[T]],".",Tabela813[[#This Row],[D4]]),"")</f>
        <v>9.1.6.2.1.01.2.0.00</v>
      </c>
      <c r="L3249" s="23" t="s">
        <v>2104</v>
      </c>
      <c r="M3249" s="20" t="str">
        <f t="shared" si="63"/>
        <v>S</v>
      </c>
      <c r="N3249" s="20">
        <f>IF(VALUE(Tabela813[[#This Row],[RED]]) &gt; 0,1,0) + IF(VALUE(J3249)&gt;0,8,IF(VALUE(I3249)&gt;0,7,IF(VALUE(H3249)&gt;0,6,IF(VALUE(G3249)&gt;0,5,IF(VALUE(F3249)&gt;0,4,IF(VALUE(E3249)&gt;0,3,IF(VALUE(D3249)&gt;0,2,1)))))))</f>
        <v>7</v>
      </c>
      <c r="O3249" s="22" t="s">
        <v>51</v>
      </c>
      <c r="P3249" s="1" t="s">
        <v>4118</v>
      </c>
      <c r="Q3249" s="1"/>
      <c r="R3249" s="39"/>
      <c r="S3249" s="154" t="s">
        <v>158</v>
      </c>
      <c r="T3249" s="7" t="str">
        <f>Tabela813[[#This Row],[NR]]&amp;" - "&amp;Tabela813[[#This Row],[Especificação]]</f>
        <v>9.1.6.2.1.01.2.0.00 - (-) Dedução de Serviços de Navegação Naval</v>
      </c>
    </row>
    <row r="3250" spans="1:20" ht="30" x14ac:dyDescent="0.25">
      <c r="A3250" s="179"/>
      <c r="B3250" s="51" t="s">
        <v>1549</v>
      </c>
      <c r="C3250" s="22" t="s">
        <v>1537</v>
      </c>
      <c r="D3250" s="22" t="s">
        <v>1542</v>
      </c>
      <c r="E3250" s="22" t="s">
        <v>1546</v>
      </c>
      <c r="F3250" s="22" t="s">
        <v>1537</v>
      </c>
      <c r="G3250" s="22" t="s">
        <v>1539</v>
      </c>
      <c r="H3250" s="22" t="s">
        <v>1546</v>
      </c>
      <c r="I3250" s="22" t="s">
        <v>1537</v>
      </c>
      <c r="J3250" s="22" t="s">
        <v>1543</v>
      </c>
      <c r="K3250" s="20" t="str">
        <f>IF(Tabela813[[#This Row],[C]]&lt;&gt;"",IF(Tabela813[[#This Row],[RED]]&lt;&gt;"",(Tabela813[[#This Row],[RED]] &amp; "."),"") &amp; CONCATENATE(Tabela813[[#This Row],[C]],".",Tabela813[[#This Row],[O]],".",Tabela813[[#This Row],[E]],".",Tabela813[[#This Row],[D1]],".",Tabela813[[#This Row],[D2]],".",Tabela813[[#This Row],[D3]],".",Tabela813[[#This Row],[T]],".",Tabela813[[#This Row],[D4]]),"")</f>
        <v>9.1.6.2.1.01.2.1.00</v>
      </c>
      <c r="L3250" s="23" t="s">
        <v>2105</v>
      </c>
      <c r="M3250" s="20" t="str">
        <f t="shared" si="63"/>
        <v>A</v>
      </c>
      <c r="N3250" s="20">
        <f>IF(VALUE(Tabela813[[#This Row],[RED]]) &gt; 0,1,0) + IF(VALUE(J3250)&gt;0,8,IF(VALUE(I3250)&gt;0,7,IF(VALUE(H3250)&gt;0,6,IF(VALUE(G3250)&gt;0,5,IF(VALUE(F3250)&gt;0,4,IF(VALUE(E3250)&gt;0,3,IF(VALUE(D3250)&gt;0,2,1)))))))</f>
        <v>8</v>
      </c>
      <c r="O3250" s="22" t="s">
        <v>51</v>
      </c>
      <c r="P3250" s="1" t="s">
        <v>4118</v>
      </c>
      <c r="Q3250" s="1"/>
      <c r="R3250" s="39"/>
      <c r="S3250" s="154" t="s">
        <v>158</v>
      </c>
      <c r="T3250" s="7" t="str">
        <f>Tabela813[[#This Row],[NR]]&amp;" - "&amp;Tabela813[[#This Row],[Especificação]]</f>
        <v>9.1.6.2.1.01.2.1.00 - (-) Dedução de Serviços de Navegação Naval - Principal</v>
      </c>
    </row>
    <row r="3251" spans="1:20" ht="30" x14ac:dyDescent="0.25">
      <c r="A3251" s="179"/>
      <c r="B3251" s="51" t="s">
        <v>1549</v>
      </c>
      <c r="C3251" s="22" t="s">
        <v>1537</v>
      </c>
      <c r="D3251" s="22" t="s">
        <v>1542</v>
      </c>
      <c r="E3251" s="22" t="s">
        <v>1546</v>
      </c>
      <c r="F3251" s="22" t="s">
        <v>1537</v>
      </c>
      <c r="G3251" s="22" t="s">
        <v>1539</v>
      </c>
      <c r="H3251" s="22" t="s">
        <v>1546</v>
      </c>
      <c r="I3251" s="22" t="s">
        <v>1546</v>
      </c>
      <c r="J3251" s="22" t="s">
        <v>1543</v>
      </c>
      <c r="K3251" s="20" t="str">
        <f>IF(Tabela813[[#This Row],[C]]&lt;&gt;"",IF(Tabela813[[#This Row],[RED]]&lt;&gt;"",(Tabela813[[#This Row],[RED]] &amp; "."),"") &amp; CONCATENATE(Tabela813[[#This Row],[C]],".",Tabela813[[#This Row],[O]],".",Tabela813[[#This Row],[E]],".",Tabela813[[#This Row],[D1]],".",Tabela813[[#This Row],[D2]],".",Tabela813[[#This Row],[D3]],".",Tabela813[[#This Row],[T]],".",Tabela813[[#This Row],[D4]]),"")</f>
        <v>9.1.6.2.1.01.2.2.00</v>
      </c>
      <c r="L3251" s="23" t="s">
        <v>2106</v>
      </c>
      <c r="M3251" s="20" t="str">
        <f t="shared" si="63"/>
        <v>A</v>
      </c>
      <c r="N3251" s="20">
        <f>IF(VALUE(Tabela813[[#This Row],[RED]]) &gt; 0,1,0) + IF(VALUE(J3251)&gt;0,8,IF(VALUE(I3251)&gt;0,7,IF(VALUE(H3251)&gt;0,6,IF(VALUE(G3251)&gt;0,5,IF(VALUE(F3251)&gt;0,4,IF(VALUE(E3251)&gt;0,3,IF(VALUE(D3251)&gt;0,2,1)))))))</f>
        <v>8</v>
      </c>
      <c r="O3251" s="22" t="s">
        <v>51</v>
      </c>
      <c r="P3251" s="1" t="s">
        <v>4118</v>
      </c>
      <c r="Q3251" s="1"/>
      <c r="R3251" s="39"/>
      <c r="S3251" s="154" t="s">
        <v>158</v>
      </c>
      <c r="T3251" s="7" t="str">
        <f>Tabela813[[#This Row],[NR]]&amp;" - "&amp;Tabela813[[#This Row],[Especificação]]</f>
        <v>9.1.6.2.1.01.2.2.00 - (-) Dedução de Serviços de Navegação Naval - Multas e Juros de Mora</v>
      </c>
    </row>
    <row r="3252" spans="1:20" ht="30" x14ac:dyDescent="0.25">
      <c r="A3252" s="179"/>
      <c r="B3252" s="51" t="s">
        <v>1549</v>
      </c>
      <c r="C3252" s="22" t="s">
        <v>1537</v>
      </c>
      <c r="D3252" s="22" t="s">
        <v>1542</v>
      </c>
      <c r="E3252" s="22" t="s">
        <v>1546</v>
      </c>
      <c r="F3252" s="22" t="s">
        <v>1537</v>
      </c>
      <c r="G3252" s="22" t="s">
        <v>1539</v>
      </c>
      <c r="H3252" s="22" t="s">
        <v>1546</v>
      </c>
      <c r="I3252" s="22" t="s">
        <v>1538</v>
      </c>
      <c r="J3252" s="22" t="s">
        <v>1543</v>
      </c>
      <c r="K3252" s="20" t="str">
        <f>IF(Tabela813[[#This Row],[C]]&lt;&gt;"",IF(Tabela813[[#This Row],[RED]]&lt;&gt;"",(Tabela813[[#This Row],[RED]] &amp; "."),"") &amp; CONCATENATE(Tabela813[[#This Row],[C]],".",Tabela813[[#This Row],[O]],".",Tabela813[[#This Row],[E]],".",Tabela813[[#This Row],[D1]],".",Tabela813[[#This Row],[D2]],".",Tabela813[[#This Row],[D3]],".",Tabela813[[#This Row],[T]],".",Tabela813[[#This Row],[D4]]),"")</f>
        <v>9.1.6.2.1.01.2.3.00</v>
      </c>
      <c r="L3252" s="23" t="s">
        <v>2107</v>
      </c>
      <c r="M3252" s="20" t="str">
        <f t="shared" si="63"/>
        <v>A</v>
      </c>
      <c r="N3252" s="20">
        <f>IF(VALUE(Tabela813[[#This Row],[RED]]) &gt; 0,1,0) + IF(VALUE(J3252)&gt;0,8,IF(VALUE(I3252)&gt;0,7,IF(VALUE(H3252)&gt;0,6,IF(VALUE(G3252)&gt;0,5,IF(VALUE(F3252)&gt;0,4,IF(VALUE(E3252)&gt;0,3,IF(VALUE(D3252)&gt;0,2,1)))))))</f>
        <v>8</v>
      </c>
      <c r="O3252" s="22" t="s">
        <v>51</v>
      </c>
      <c r="P3252" s="1" t="s">
        <v>4118</v>
      </c>
      <c r="Q3252" s="1"/>
      <c r="R3252" s="39"/>
      <c r="S3252" s="154" t="s">
        <v>158</v>
      </c>
      <c r="T3252" s="7" t="str">
        <f>Tabela813[[#This Row],[NR]]&amp;" - "&amp;Tabela813[[#This Row],[Especificação]]</f>
        <v>9.1.6.2.1.01.2.3.00 - (-) Dedução de Serviços de Navegação Naval - Dívida Ativa</v>
      </c>
    </row>
    <row r="3253" spans="1:20" ht="30" x14ac:dyDescent="0.25">
      <c r="A3253" s="179"/>
      <c r="B3253" s="51" t="s">
        <v>1549</v>
      </c>
      <c r="C3253" s="22" t="s">
        <v>1537</v>
      </c>
      <c r="D3253" s="22" t="s">
        <v>1542</v>
      </c>
      <c r="E3253" s="22" t="s">
        <v>1546</v>
      </c>
      <c r="F3253" s="22" t="s">
        <v>1537</v>
      </c>
      <c r="G3253" s="22" t="s">
        <v>1539</v>
      </c>
      <c r="H3253" s="22" t="s">
        <v>1546</v>
      </c>
      <c r="I3253" s="22" t="s">
        <v>1547</v>
      </c>
      <c r="J3253" s="22" t="s">
        <v>1543</v>
      </c>
      <c r="K3253" s="20" t="str">
        <f>IF(Tabela813[[#This Row],[C]]&lt;&gt;"",IF(Tabela813[[#This Row],[RED]]&lt;&gt;"",(Tabela813[[#This Row],[RED]] &amp; "."),"") &amp; CONCATENATE(Tabela813[[#This Row],[C]],".",Tabela813[[#This Row],[O]],".",Tabela813[[#This Row],[E]],".",Tabela813[[#This Row],[D1]],".",Tabela813[[#This Row],[D2]],".",Tabela813[[#This Row],[D3]],".",Tabela813[[#This Row],[T]],".",Tabela813[[#This Row],[D4]]),"")</f>
        <v>9.1.6.2.1.01.2.4.00</v>
      </c>
      <c r="L3253" s="23" t="s">
        <v>2108</v>
      </c>
      <c r="M3253" s="20" t="str">
        <f t="shared" si="63"/>
        <v>A</v>
      </c>
      <c r="N3253" s="20">
        <f>IF(VALUE(Tabela813[[#This Row],[RED]]) &gt; 0,1,0) + IF(VALUE(J3253)&gt;0,8,IF(VALUE(I3253)&gt;0,7,IF(VALUE(H3253)&gt;0,6,IF(VALUE(G3253)&gt;0,5,IF(VALUE(F3253)&gt;0,4,IF(VALUE(E3253)&gt;0,3,IF(VALUE(D3253)&gt;0,2,1)))))))</f>
        <v>8</v>
      </c>
      <c r="O3253" s="22" t="s">
        <v>51</v>
      </c>
      <c r="P3253" s="1" t="s">
        <v>4118</v>
      </c>
      <c r="Q3253" s="1"/>
      <c r="R3253" s="39"/>
      <c r="S3253" s="154" t="s">
        <v>158</v>
      </c>
      <c r="T3253" s="7" t="str">
        <f>Tabela813[[#This Row],[NR]]&amp;" - "&amp;Tabela813[[#This Row],[Especificação]]</f>
        <v>9.1.6.2.1.01.2.4.00 - (-) Dedução de Serviços de Navegação Naval - Dívida Ativa - Multas e Juros de Mora da Dívida Ativa</v>
      </c>
    </row>
    <row r="3254" spans="1:20" ht="30" x14ac:dyDescent="0.25">
      <c r="A3254" s="179"/>
      <c r="B3254" s="51" t="s">
        <v>1549</v>
      </c>
      <c r="C3254" s="22" t="s">
        <v>1537</v>
      </c>
      <c r="D3254" s="22" t="s">
        <v>1542</v>
      </c>
      <c r="E3254" s="22" t="s">
        <v>1546</v>
      </c>
      <c r="F3254" s="22" t="s">
        <v>1537</v>
      </c>
      <c r="G3254" s="22" t="s">
        <v>1539</v>
      </c>
      <c r="H3254" s="22" t="s">
        <v>1546</v>
      </c>
      <c r="I3254" s="22" t="s">
        <v>1548</v>
      </c>
      <c r="J3254" s="22" t="s">
        <v>1543</v>
      </c>
      <c r="K3254" s="20" t="str">
        <f>IF(Tabela813[[#This Row],[C]]&lt;&gt;"",IF(Tabela813[[#This Row],[RED]]&lt;&gt;"",(Tabela813[[#This Row],[RED]] &amp; "."),"") &amp; CONCATENATE(Tabela813[[#This Row],[C]],".",Tabela813[[#This Row],[O]],".",Tabela813[[#This Row],[E]],".",Tabela813[[#This Row],[D1]],".",Tabela813[[#This Row],[D2]],".",Tabela813[[#This Row],[D3]],".",Tabela813[[#This Row],[T]],".",Tabela813[[#This Row],[D4]]),"")</f>
        <v>9.1.6.2.1.01.2.5.00</v>
      </c>
      <c r="L3254" s="23" t="s">
        <v>2109</v>
      </c>
      <c r="M3254" s="20" t="str">
        <f t="shared" si="63"/>
        <v>A</v>
      </c>
      <c r="N3254" s="20">
        <f>IF(VALUE(Tabela813[[#This Row],[RED]]) &gt; 0,1,0) + IF(VALUE(J3254)&gt;0,8,IF(VALUE(I3254)&gt;0,7,IF(VALUE(H3254)&gt;0,6,IF(VALUE(G3254)&gt;0,5,IF(VALUE(F3254)&gt;0,4,IF(VALUE(E3254)&gt;0,3,IF(VALUE(D3254)&gt;0,2,1)))))))</f>
        <v>8</v>
      </c>
      <c r="O3254" s="22" t="s">
        <v>51</v>
      </c>
      <c r="P3254" s="1" t="s">
        <v>4118</v>
      </c>
      <c r="Q3254" s="1"/>
      <c r="R3254" s="39"/>
      <c r="S3254" s="154" t="s">
        <v>158</v>
      </c>
      <c r="T3254" s="7" t="str">
        <f>Tabela813[[#This Row],[NR]]&amp;" - "&amp;Tabela813[[#This Row],[Especificação]]</f>
        <v>9.1.6.2.1.01.2.5.00 - (-) Dedução de Serviços de Navegação Naval - Multas</v>
      </c>
    </row>
    <row r="3255" spans="1:20" ht="30" x14ac:dyDescent="0.25">
      <c r="A3255" s="179"/>
      <c r="B3255" s="51" t="s">
        <v>1549</v>
      </c>
      <c r="C3255" s="22" t="s">
        <v>1537</v>
      </c>
      <c r="D3255" s="22" t="s">
        <v>1542</v>
      </c>
      <c r="E3255" s="22" t="s">
        <v>1546</v>
      </c>
      <c r="F3255" s="22" t="s">
        <v>1537</v>
      </c>
      <c r="G3255" s="22" t="s">
        <v>1539</v>
      </c>
      <c r="H3255" s="22" t="s">
        <v>1546</v>
      </c>
      <c r="I3255" s="22" t="s">
        <v>1542</v>
      </c>
      <c r="J3255" s="22" t="s">
        <v>1543</v>
      </c>
      <c r="K3255" s="20" t="str">
        <f>IF(Tabela813[[#This Row],[C]]&lt;&gt;"",IF(Tabela813[[#This Row],[RED]]&lt;&gt;"",(Tabela813[[#This Row],[RED]] &amp; "."),"") &amp; CONCATENATE(Tabela813[[#This Row],[C]],".",Tabela813[[#This Row],[O]],".",Tabela813[[#This Row],[E]],".",Tabela813[[#This Row],[D1]],".",Tabela813[[#This Row],[D2]],".",Tabela813[[#This Row],[D3]],".",Tabela813[[#This Row],[T]],".",Tabela813[[#This Row],[D4]]),"")</f>
        <v>9.1.6.2.1.01.2.6.00</v>
      </c>
      <c r="L3255" s="23" t="s">
        <v>2110</v>
      </c>
      <c r="M3255" s="20" t="str">
        <f t="shared" si="63"/>
        <v>A</v>
      </c>
      <c r="N3255" s="20">
        <f>IF(VALUE(Tabela813[[#This Row],[RED]]) &gt; 0,1,0) + IF(VALUE(J3255)&gt;0,8,IF(VALUE(I3255)&gt;0,7,IF(VALUE(H3255)&gt;0,6,IF(VALUE(G3255)&gt;0,5,IF(VALUE(F3255)&gt;0,4,IF(VALUE(E3255)&gt;0,3,IF(VALUE(D3255)&gt;0,2,1)))))))</f>
        <v>8</v>
      </c>
      <c r="O3255" s="22" t="s">
        <v>51</v>
      </c>
      <c r="P3255" s="1" t="s">
        <v>4118</v>
      </c>
      <c r="Q3255" s="1"/>
      <c r="R3255" s="39"/>
      <c r="S3255" s="154" t="s">
        <v>158</v>
      </c>
      <c r="T3255" s="7" t="str">
        <f>Tabela813[[#This Row],[NR]]&amp;" - "&amp;Tabela813[[#This Row],[Especificação]]</f>
        <v>9.1.6.2.1.01.2.6.00 - (-) Dedução de Serviços de Navegação Naval - Juros de Mora</v>
      </c>
    </row>
    <row r="3256" spans="1:20" ht="30" x14ac:dyDescent="0.25">
      <c r="A3256" s="7"/>
      <c r="B3256" s="51" t="s">
        <v>1549</v>
      </c>
      <c r="C3256" s="22" t="s">
        <v>1537</v>
      </c>
      <c r="D3256" s="22" t="s">
        <v>1542</v>
      </c>
      <c r="E3256" s="22" t="s">
        <v>1546</v>
      </c>
      <c r="F3256" s="22" t="s">
        <v>1537</v>
      </c>
      <c r="G3256" s="22" t="s">
        <v>1539</v>
      </c>
      <c r="H3256" s="22" t="s">
        <v>1546</v>
      </c>
      <c r="I3256" s="22" t="s">
        <v>1544</v>
      </c>
      <c r="J3256" s="22" t="s">
        <v>1543</v>
      </c>
      <c r="K3256" s="20" t="str">
        <f>IF(Tabela813[[#This Row],[C]]&lt;&gt;"",IF(Tabela813[[#This Row],[RED]]&lt;&gt;"",(Tabela813[[#This Row],[RED]] &amp; "."),"") &amp; CONCATENATE(Tabela813[[#This Row],[C]],".",Tabela813[[#This Row],[O]],".",Tabela813[[#This Row],[E]],".",Tabela813[[#This Row],[D1]],".",Tabela813[[#This Row],[D2]],".",Tabela813[[#This Row],[D3]],".",Tabela813[[#This Row],[T]],".",Tabela813[[#This Row],[D4]]),"")</f>
        <v>9.1.6.2.1.01.2.7.00</v>
      </c>
      <c r="L3256" s="23" t="s">
        <v>2111</v>
      </c>
      <c r="M3256" s="20" t="str">
        <f t="shared" si="63"/>
        <v>A</v>
      </c>
      <c r="N3256" s="20">
        <f>IF(VALUE(Tabela813[[#This Row],[RED]]) &gt; 0,1,0) + IF(VALUE(J3256)&gt;0,8,IF(VALUE(I3256)&gt;0,7,IF(VALUE(H3256)&gt;0,6,IF(VALUE(G3256)&gt;0,5,IF(VALUE(F3256)&gt;0,4,IF(VALUE(E3256)&gt;0,3,IF(VALUE(D3256)&gt;0,2,1)))))))</f>
        <v>8</v>
      </c>
      <c r="O3256" s="22" t="s">
        <v>51</v>
      </c>
      <c r="P3256" s="1" t="s">
        <v>4118</v>
      </c>
      <c r="Q3256" s="1"/>
      <c r="R3256" s="39"/>
      <c r="S3256" s="154" t="s">
        <v>158</v>
      </c>
      <c r="T3256" s="7" t="str">
        <f>Tabela813[[#This Row],[NR]]&amp;" - "&amp;Tabela813[[#This Row],[Especificação]]</f>
        <v>9.1.6.2.1.01.2.7.00 - (-) Dedução de Serviços de Navegação Naval - Dívida Ativa - Multas da Dívida Ativa</v>
      </c>
    </row>
    <row r="3257" spans="1:20" ht="30" x14ac:dyDescent="0.25">
      <c r="A3257" s="7"/>
      <c r="B3257" s="51" t="s">
        <v>1549</v>
      </c>
      <c r="C3257" s="22" t="s">
        <v>1537</v>
      </c>
      <c r="D3257" s="22" t="s">
        <v>1542</v>
      </c>
      <c r="E3257" s="22" t="s">
        <v>1546</v>
      </c>
      <c r="F3257" s="22" t="s">
        <v>1537</v>
      </c>
      <c r="G3257" s="22" t="s">
        <v>1539</v>
      </c>
      <c r="H3257" s="22" t="s">
        <v>1546</v>
      </c>
      <c r="I3257" s="22" t="s">
        <v>1545</v>
      </c>
      <c r="J3257" s="22" t="s">
        <v>1543</v>
      </c>
      <c r="K3257" s="20" t="str">
        <f>IF(Tabela813[[#This Row],[C]]&lt;&gt;"",IF(Tabela813[[#This Row],[RED]]&lt;&gt;"",(Tabela813[[#This Row],[RED]] &amp; "."),"") &amp; CONCATENATE(Tabela813[[#This Row],[C]],".",Tabela813[[#This Row],[O]],".",Tabela813[[#This Row],[E]],".",Tabela813[[#This Row],[D1]],".",Tabela813[[#This Row],[D2]],".",Tabela813[[#This Row],[D3]],".",Tabela813[[#This Row],[T]],".",Tabela813[[#This Row],[D4]]),"")</f>
        <v>9.1.6.2.1.01.2.8.00</v>
      </c>
      <c r="L3257" s="23" t="s">
        <v>2112</v>
      </c>
      <c r="M3257" s="20" t="str">
        <f t="shared" si="63"/>
        <v>A</v>
      </c>
      <c r="N3257" s="20">
        <f>IF(VALUE(Tabela813[[#This Row],[RED]]) &gt; 0,1,0) + IF(VALUE(J3257)&gt;0,8,IF(VALUE(I3257)&gt;0,7,IF(VALUE(H3257)&gt;0,6,IF(VALUE(G3257)&gt;0,5,IF(VALUE(F3257)&gt;0,4,IF(VALUE(E3257)&gt;0,3,IF(VALUE(D3257)&gt;0,2,1)))))))</f>
        <v>8</v>
      </c>
      <c r="O3257" s="22" t="s">
        <v>51</v>
      </c>
      <c r="P3257" s="1" t="s">
        <v>4118</v>
      </c>
      <c r="Q3257" s="1"/>
      <c r="R3257" s="39"/>
      <c r="S3257" s="154" t="s">
        <v>158</v>
      </c>
      <c r="T3257" s="7" t="str">
        <f>Tabela813[[#This Row],[NR]]&amp;" - "&amp;Tabela813[[#This Row],[Especificação]]</f>
        <v>9.1.6.2.1.01.2.8.00 - (-) Dedução de Serviços de Navegação Naval - Juros de Mora da Dívida Ativa</v>
      </c>
    </row>
    <row r="3258" spans="1:20" ht="30" x14ac:dyDescent="0.25">
      <c r="A3258" s="7"/>
      <c r="B3258" s="51" t="s">
        <v>1549</v>
      </c>
      <c r="C3258" s="22" t="s">
        <v>1537</v>
      </c>
      <c r="D3258" s="22" t="s">
        <v>1542</v>
      </c>
      <c r="E3258" s="22" t="s">
        <v>1546</v>
      </c>
      <c r="F3258" s="22" t="s">
        <v>1537</v>
      </c>
      <c r="G3258" s="22" t="s">
        <v>1541</v>
      </c>
      <c r="H3258" s="22" t="s">
        <v>1540</v>
      </c>
      <c r="I3258" s="22" t="s">
        <v>1540</v>
      </c>
      <c r="J3258" s="22" t="s">
        <v>1543</v>
      </c>
      <c r="K3258" s="20" t="str">
        <f>IF(Tabela813[[#This Row],[C]]&lt;&gt;"",IF(Tabela813[[#This Row],[RED]]&lt;&gt;"",(Tabela813[[#This Row],[RED]] &amp; "."),"") &amp; CONCATENATE(Tabela813[[#This Row],[C]],".",Tabela813[[#This Row],[O]],".",Tabela813[[#This Row],[E]],".",Tabela813[[#This Row],[D1]],".",Tabela813[[#This Row],[D2]],".",Tabela813[[#This Row],[D3]],".",Tabela813[[#This Row],[T]],".",Tabela813[[#This Row],[D4]]),"")</f>
        <v>9.1.6.2.1.02.0.0.00</v>
      </c>
      <c r="L3258" s="23" t="s">
        <v>2113</v>
      </c>
      <c r="M3258" s="20" t="str">
        <f t="shared" si="63"/>
        <v>S</v>
      </c>
      <c r="N3258" s="20">
        <f>IF(VALUE(Tabela813[[#This Row],[RED]]) &gt; 0,1,0) + IF(VALUE(J3258)&gt;0,8,IF(VALUE(I3258)&gt;0,7,IF(VALUE(H3258)&gt;0,6,IF(VALUE(G3258)&gt;0,5,IF(VALUE(F3258)&gt;0,4,IF(VALUE(E3258)&gt;0,3,IF(VALUE(D3258)&gt;0,2,1)))))))</f>
        <v>6</v>
      </c>
      <c r="O3258" s="22" t="s">
        <v>51</v>
      </c>
      <c r="P3258" s="1" t="s">
        <v>4336</v>
      </c>
      <c r="Q3258" s="1"/>
      <c r="R3258" s="39"/>
      <c r="S3258" s="154" t="s">
        <v>158</v>
      </c>
      <c r="T3258" s="7" t="str">
        <f>Tabela813[[#This Row],[NR]]&amp;" - "&amp;Tabela813[[#This Row],[Especificação]]</f>
        <v>9.1.6.2.1.02.0.0.00 - (-) Dedução de Serviços de Transporte de Passageiros ou Mercadorias</v>
      </c>
    </row>
    <row r="3259" spans="1:20" ht="30" x14ac:dyDescent="0.25">
      <c r="A3259" s="7"/>
      <c r="B3259" s="51" t="s">
        <v>1549</v>
      </c>
      <c r="C3259" s="22" t="s">
        <v>1537</v>
      </c>
      <c r="D3259" s="22" t="s">
        <v>1542</v>
      </c>
      <c r="E3259" s="22" t="s">
        <v>1546</v>
      </c>
      <c r="F3259" s="22" t="s">
        <v>1537</v>
      </c>
      <c r="G3259" s="22" t="s">
        <v>1541</v>
      </c>
      <c r="H3259" s="22" t="s">
        <v>1540</v>
      </c>
      <c r="I3259" s="22" t="s">
        <v>1537</v>
      </c>
      <c r="J3259" s="22" t="s">
        <v>1543</v>
      </c>
      <c r="K3259" s="20" t="str">
        <f>IF(Tabela813[[#This Row],[C]]&lt;&gt;"",IF(Tabela813[[#This Row],[RED]]&lt;&gt;"",(Tabela813[[#This Row],[RED]] &amp; "."),"") &amp; CONCATENATE(Tabela813[[#This Row],[C]],".",Tabela813[[#This Row],[O]],".",Tabela813[[#This Row],[E]],".",Tabela813[[#This Row],[D1]],".",Tabela813[[#This Row],[D2]],".",Tabela813[[#This Row],[D3]],".",Tabela813[[#This Row],[T]],".",Tabela813[[#This Row],[D4]]),"")</f>
        <v>9.1.6.2.1.02.0.1.00</v>
      </c>
      <c r="L3259" s="23" t="s">
        <v>2114</v>
      </c>
      <c r="M3259" s="20" t="str">
        <f t="shared" si="63"/>
        <v>A</v>
      </c>
      <c r="N3259" s="20">
        <f>IF(VALUE(Tabela813[[#This Row],[RED]]) &gt; 0,1,0) + IF(VALUE(J3259)&gt;0,8,IF(VALUE(I3259)&gt;0,7,IF(VALUE(H3259)&gt;0,6,IF(VALUE(G3259)&gt;0,5,IF(VALUE(F3259)&gt;0,4,IF(VALUE(E3259)&gt;0,3,IF(VALUE(D3259)&gt;0,2,1)))))))</f>
        <v>8</v>
      </c>
      <c r="O3259" s="22" t="s">
        <v>51</v>
      </c>
      <c r="P3259" s="1" t="s">
        <v>2944</v>
      </c>
      <c r="Q3259" s="1"/>
      <c r="R3259" s="39"/>
      <c r="S3259" s="154" t="s">
        <v>158</v>
      </c>
      <c r="T3259" s="7" t="str">
        <f>Tabela813[[#This Row],[NR]]&amp;" - "&amp;Tabela813[[#This Row],[Especificação]]</f>
        <v>9.1.6.2.1.02.0.1.00 - (-) Dedução de Serviços de Transporte de Passageiros ou Mercadorias - Principal</v>
      </c>
    </row>
    <row r="3260" spans="1:20" ht="30" x14ac:dyDescent="0.25">
      <c r="A3260" s="7"/>
      <c r="B3260" s="51" t="s">
        <v>1549</v>
      </c>
      <c r="C3260" s="22" t="s">
        <v>1537</v>
      </c>
      <c r="D3260" s="22" t="s">
        <v>1542</v>
      </c>
      <c r="E3260" s="22" t="s">
        <v>1546</v>
      </c>
      <c r="F3260" s="22" t="s">
        <v>1537</v>
      </c>
      <c r="G3260" s="22" t="s">
        <v>1541</v>
      </c>
      <c r="H3260" s="22" t="s">
        <v>1540</v>
      </c>
      <c r="I3260" s="22" t="s">
        <v>1546</v>
      </c>
      <c r="J3260" s="22" t="s">
        <v>1543</v>
      </c>
      <c r="K3260" s="20" t="str">
        <f>IF(Tabela813[[#This Row],[C]]&lt;&gt;"",IF(Tabela813[[#This Row],[RED]]&lt;&gt;"",(Tabela813[[#This Row],[RED]] &amp; "."),"") &amp; CONCATENATE(Tabela813[[#This Row],[C]],".",Tabela813[[#This Row],[O]],".",Tabela813[[#This Row],[E]],".",Tabela813[[#This Row],[D1]],".",Tabela813[[#This Row],[D2]],".",Tabela813[[#This Row],[D3]],".",Tabela813[[#This Row],[T]],".",Tabela813[[#This Row],[D4]]),"")</f>
        <v>9.1.6.2.1.02.0.2.00</v>
      </c>
      <c r="L3260" s="23" t="s">
        <v>2115</v>
      </c>
      <c r="M3260" s="20" t="str">
        <f t="shared" si="63"/>
        <v>A</v>
      </c>
      <c r="N3260" s="20">
        <f>IF(VALUE(Tabela813[[#This Row],[RED]]) &gt; 0,1,0) + IF(VALUE(J3260)&gt;0,8,IF(VALUE(I3260)&gt;0,7,IF(VALUE(H3260)&gt;0,6,IF(VALUE(G3260)&gt;0,5,IF(VALUE(F3260)&gt;0,4,IF(VALUE(E3260)&gt;0,3,IF(VALUE(D3260)&gt;0,2,1)))))))</f>
        <v>8</v>
      </c>
      <c r="O3260" s="22" t="s">
        <v>51</v>
      </c>
      <c r="P3260" s="1" t="s">
        <v>2944</v>
      </c>
      <c r="Q3260" s="1"/>
      <c r="R3260" s="39"/>
      <c r="S3260" s="154" t="s">
        <v>158</v>
      </c>
      <c r="T3260" s="7" t="str">
        <f>Tabela813[[#This Row],[NR]]&amp;" - "&amp;Tabela813[[#This Row],[Especificação]]</f>
        <v>9.1.6.2.1.02.0.2.00 - (-) Dedução de Serviços de Transporte de Passageiros ou Mercadorias - Multas e Juros de Mora</v>
      </c>
    </row>
    <row r="3261" spans="1:20" ht="30" x14ac:dyDescent="0.25">
      <c r="A3261" s="7"/>
      <c r="B3261" s="51" t="s">
        <v>1549</v>
      </c>
      <c r="C3261" s="22" t="s">
        <v>1537</v>
      </c>
      <c r="D3261" s="22" t="s">
        <v>1542</v>
      </c>
      <c r="E3261" s="22" t="s">
        <v>1546</v>
      </c>
      <c r="F3261" s="22" t="s">
        <v>1537</v>
      </c>
      <c r="G3261" s="22" t="s">
        <v>1541</v>
      </c>
      <c r="H3261" s="22" t="s">
        <v>1540</v>
      </c>
      <c r="I3261" s="22" t="s">
        <v>1538</v>
      </c>
      <c r="J3261" s="22" t="s">
        <v>1543</v>
      </c>
      <c r="K3261" s="20" t="str">
        <f>IF(Tabela813[[#This Row],[C]]&lt;&gt;"",IF(Tabela813[[#This Row],[RED]]&lt;&gt;"",(Tabela813[[#This Row],[RED]] &amp; "."),"") &amp; CONCATENATE(Tabela813[[#This Row],[C]],".",Tabela813[[#This Row],[O]],".",Tabela813[[#This Row],[E]],".",Tabela813[[#This Row],[D1]],".",Tabela813[[#This Row],[D2]],".",Tabela813[[#This Row],[D3]],".",Tabela813[[#This Row],[T]],".",Tabela813[[#This Row],[D4]]),"")</f>
        <v>9.1.6.2.1.02.0.3.00</v>
      </c>
      <c r="L3261" s="23" t="s">
        <v>2116</v>
      </c>
      <c r="M3261" s="20" t="str">
        <f t="shared" si="63"/>
        <v>A</v>
      </c>
      <c r="N3261" s="20">
        <f>IF(VALUE(Tabela813[[#This Row],[RED]]) &gt; 0,1,0) + IF(VALUE(J3261)&gt;0,8,IF(VALUE(I3261)&gt;0,7,IF(VALUE(H3261)&gt;0,6,IF(VALUE(G3261)&gt;0,5,IF(VALUE(F3261)&gt;0,4,IF(VALUE(E3261)&gt;0,3,IF(VALUE(D3261)&gt;0,2,1)))))))</f>
        <v>8</v>
      </c>
      <c r="O3261" s="22" t="s">
        <v>51</v>
      </c>
      <c r="P3261" s="1" t="s">
        <v>2944</v>
      </c>
      <c r="Q3261" s="1"/>
      <c r="R3261" s="39"/>
      <c r="S3261" s="154" t="s">
        <v>158</v>
      </c>
      <c r="T3261" s="7" t="str">
        <f>Tabela813[[#This Row],[NR]]&amp;" - "&amp;Tabela813[[#This Row],[Especificação]]</f>
        <v>9.1.6.2.1.02.0.3.00 - (-) Dedução de Serviços de Transporte de Passageiros ou Mercadorias - Dívida Ativa</v>
      </c>
    </row>
    <row r="3262" spans="1:20" ht="30" x14ac:dyDescent="0.25">
      <c r="A3262" s="7"/>
      <c r="B3262" s="51" t="s">
        <v>1549</v>
      </c>
      <c r="C3262" s="22" t="s">
        <v>1537</v>
      </c>
      <c r="D3262" s="22" t="s">
        <v>1542</v>
      </c>
      <c r="E3262" s="22" t="s">
        <v>1546</v>
      </c>
      <c r="F3262" s="22" t="s">
        <v>1537</v>
      </c>
      <c r="G3262" s="22" t="s">
        <v>1541</v>
      </c>
      <c r="H3262" s="22" t="s">
        <v>1540</v>
      </c>
      <c r="I3262" s="22" t="s">
        <v>1547</v>
      </c>
      <c r="J3262" s="22" t="s">
        <v>1543</v>
      </c>
      <c r="K3262" s="20" t="str">
        <f>IF(Tabela813[[#This Row],[C]]&lt;&gt;"",IF(Tabela813[[#This Row],[RED]]&lt;&gt;"",(Tabela813[[#This Row],[RED]] &amp; "."),"") &amp; CONCATENATE(Tabela813[[#This Row],[C]],".",Tabela813[[#This Row],[O]],".",Tabela813[[#This Row],[E]],".",Tabela813[[#This Row],[D1]],".",Tabela813[[#This Row],[D2]],".",Tabela813[[#This Row],[D3]],".",Tabela813[[#This Row],[T]],".",Tabela813[[#This Row],[D4]]),"")</f>
        <v>9.1.6.2.1.02.0.4.00</v>
      </c>
      <c r="L3262" s="23" t="s">
        <v>2117</v>
      </c>
      <c r="M3262" s="20" t="str">
        <f t="shared" si="63"/>
        <v>A</v>
      </c>
      <c r="N3262" s="20">
        <f>IF(VALUE(Tabela813[[#This Row],[RED]]) &gt; 0,1,0) + IF(VALUE(J3262)&gt;0,8,IF(VALUE(I3262)&gt;0,7,IF(VALUE(H3262)&gt;0,6,IF(VALUE(G3262)&gt;0,5,IF(VALUE(F3262)&gt;0,4,IF(VALUE(E3262)&gt;0,3,IF(VALUE(D3262)&gt;0,2,1)))))))</f>
        <v>8</v>
      </c>
      <c r="O3262" s="22" t="s">
        <v>51</v>
      </c>
      <c r="P3262" s="1" t="s">
        <v>2944</v>
      </c>
      <c r="Q3262" s="1"/>
      <c r="R3262" s="39"/>
      <c r="S3262" s="154" t="s">
        <v>158</v>
      </c>
      <c r="T3262" s="7" t="str">
        <f>Tabela813[[#This Row],[NR]]&amp;" - "&amp;Tabela813[[#This Row],[Especificação]]</f>
        <v>9.1.6.2.1.02.0.4.00 - (-) Dedução de Serviços de Transporte de Passageiros ou Mercadorias - Dívida Ativa - Multas e Juros de Mora da Dívida Ativa</v>
      </c>
    </row>
    <row r="3263" spans="1:20" ht="30" x14ac:dyDescent="0.25">
      <c r="A3263" s="7"/>
      <c r="B3263" s="51" t="s">
        <v>1549</v>
      </c>
      <c r="C3263" s="22" t="s">
        <v>1537</v>
      </c>
      <c r="D3263" s="22" t="s">
        <v>1542</v>
      </c>
      <c r="E3263" s="22" t="s">
        <v>1546</v>
      </c>
      <c r="F3263" s="22" t="s">
        <v>1537</v>
      </c>
      <c r="G3263" s="22" t="s">
        <v>1541</v>
      </c>
      <c r="H3263" s="22" t="s">
        <v>1540</v>
      </c>
      <c r="I3263" s="22" t="s">
        <v>1548</v>
      </c>
      <c r="J3263" s="22" t="s">
        <v>1543</v>
      </c>
      <c r="K3263" s="20" t="str">
        <f>IF(Tabela813[[#This Row],[C]]&lt;&gt;"",IF(Tabela813[[#This Row],[RED]]&lt;&gt;"",(Tabela813[[#This Row],[RED]] &amp; "."),"") &amp; CONCATENATE(Tabela813[[#This Row],[C]],".",Tabela813[[#This Row],[O]],".",Tabela813[[#This Row],[E]],".",Tabela813[[#This Row],[D1]],".",Tabela813[[#This Row],[D2]],".",Tabela813[[#This Row],[D3]],".",Tabela813[[#This Row],[T]],".",Tabela813[[#This Row],[D4]]),"")</f>
        <v>9.1.6.2.1.02.0.5.00</v>
      </c>
      <c r="L3263" s="23" t="s">
        <v>2118</v>
      </c>
      <c r="M3263" s="20" t="str">
        <f t="shared" si="63"/>
        <v>A</v>
      </c>
      <c r="N3263" s="20">
        <f>IF(VALUE(Tabela813[[#This Row],[RED]]) &gt; 0,1,0) + IF(VALUE(J3263)&gt;0,8,IF(VALUE(I3263)&gt;0,7,IF(VALUE(H3263)&gt;0,6,IF(VALUE(G3263)&gt;0,5,IF(VALUE(F3263)&gt;0,4,IF(VALUE(E3263)&gt;0,3,IF(VALUE(D3263)&gt;0,2,1)))))))</f>
        <v>8</v>
      </c>
      <c r="O3263" s="22" t="s">
        <v>51</v>
      </c>
      <c r="P3263" s="1" t="s">
        <v>2944</v>
      </c>
      <c r="Q3263" s="1"/>
      <c r="R3263" s="39"/>
      <c r="S3263" s="154" t="s">
        <v>158</v>
      </c>
      <c r="T3263" s="7" t="str">
        <f>Tabela813[[#This Row],[NR]]&amp;" - "&amp;Tabela813[[#This Row],[Especificação]]</f>
        <v>9.1.6.2.1.02.0.5.00 - (-) Dedução de Serviços de Transporte de Passageiros ou Mercadorias - Multas</v>
      </c>
    </row>
    <row r="3264" spans="1:20" ht="30" x14ac:dyDescent="0.25">
      <c r="A3264" s="7"/>
      <c r="B3264" s="51" t="s">
        <v>1549</v>
      </c>
      <c r="C3264" s="22" t="s">
        <v>1537</v>
      </c>
      <c r="D3264" s="22" t="s">
        <v>1542</v>
      </c>
      <c r="E3264" s="22" t="s">
        <v>1546</v>
      </c>
      <c r="F3264" s="22" t="s">
        <v>1537</v>
      </c>
      <c r="G3264" s="22" t="s">
        <v>1541</v>
      </c>
      <c r="H3264" s="22" t="s">
        <v>1540</v>
      </c>
      <c r="I3264" s="22" t="s">
        <v>1542</v>
      </c>
      <c r="J3264" s="22" t="s">
        <v>1543</v>
      </c>
      <c r="K3264" s="20" t="str">
        <f>IF(Tabela813[[#This Row],[C]]&lt;&gt;"",IF(Tabela813[[#This Row],[RED]]&lt;&gt;"",(Tabela813[[#This Row],[RED]] &amp; "."),"") &amp; CONCATENATE(Tabela813[[#This Row],[C]],".",Tabela813[[#This Row],[O]],".",Tabela813[[#This Row],[E]],".",Tabela813[[#This Row],[D1]],".",Tabela813[[#This Row],[D2]],".",Tabela813[[#This Row],[D3]],".",Tabela813[[#This Row],[T]],".",Tabela813[[#This Row],[D4]]),"")</f>
        <v>9.1.6.2.1.02.0.6.00</v>
      </c>
      <c r="L3264" s="23" t="s">
        <v>2119</v>
      </c>
      <c r="M3264" s="20" t="str">
        <f t="shared" si="63"/>
        <v>A</v>
      </c>
      <c r="N3264" s="20">
        <f>IF(VALUE(Tabela813[[#This Row],[RED]]) &gt; 0,1,0) + IF(VALUE(J3264)&gt;0,8,IF(VALUE(I3264)&gt;0,7,IF(VALUE(H3264)&gt;0,6,IF(VALUE(G3264)&gt;0,5,IF(VALUE(F3264)&gt;0,4,IF(VALUE(E3264)&gt;0,3,IF(VALUE(D3264)&gt;0,2,1)))))))</f>
        <v>8</v>
      </c>
      <c r="O3264" s="22" t="s">
        <v>51</v>
      </c>
      <c r="P3264" s="1" t="s">
        <v>2944</v>
      </c>
      <c r="Q3264" s="1"/>
      <c r="R3264" s="39"/>
      <c r="S3264" s="154" t="s">
        <v>158</v>
      </c>
      <c r="T3264" s="7" t="str">
        <f>Tabela813[[#This Row],[NR]]&amp;" - "&amp;Tabela813[[#This Row],[Especificação]]</f>
        <v>9.1.6.2.1.02.0.6.00 - (-) Dedução de Serviços de Transporte de Passageiros ou Mercadorias - Juros de Mora</v>
      </c>
    </row>
    <row r="3265" spans="1:20" ht="30" x14ac:dyDescent="0.25">
      <c r="A3265" s="7"/>
      <c r="B3265" s="51" t="s">
        <v>1549</v>
      </c>
      <c r="C3265" s="22" t="s">
        <v>1537</v>
      </c>
      <c r="D3265" s="22" t="s">
        <v>1542</v>
      </c>
      <c r="E3265" s="22" t="s">
        <v>1546</v>
      </c>
      <c r="F3265" s="22" t="s">
        <v>1537</v>
      </c>
      <c r="G3265" s="22" t="s">
        <v>1541</v>
      </c>
      <c r="H3265" s="22" t="s">
        <v>1540</v>
      </c>
      <c r="I3265" s="22" t="s">
        <v>1544</v>
      </c>
      <c r="J3265" s="22" t="s">
        <v>1543</v>
      </c>
      <c r="K3265" s="20" t="str">
        <f>IF(Tabela813[[#This Row],[C]]&lt;&gt;"",IF(Tabela813[[#This Row],[RED]]&lt;&gt;"",(Tabela813[[#This Row],[RED]] &amp; "."),"") &amp; CONCATENATE(Tabela813[[#This Row],[C]],".",Tabela813[[#This Row],[O]],".",Tabela813[[#This Row],[E]],".",Tabela813[[#This Row],[D1]],".",Tabela813[[#This Row],[D2]],".",Tabela813[[#This Row],[D3]],".",Tabela813[[#This Row],[T]],".",Tabela813[[#This Row],[D4]]),"")</f>
        <v>9.1.6.2.1.02.0.7.00</v>
      </c>
      <c r="L3265" s="23" t="s">
        <v>2120</v>
      </c>
      <c r="M3265" s="20" t="str">
        <f t="shared" si="63"/>
        <v>A</v>
      </c>
      <c r="N3265" s="20">
        <f>IF(VALUE(Tabela813[[#This Row],[RED]]) &gt; 0,1,0) + IF(VALUE(J3265)&gt;0,8,IF(VALUE(I3265)&gt;0,7,IF(VALUE(H3265)&gt;0,6,IF(VALUE(G3265)&gt;0,5,IF(VALUE(F3265)&gt;0,4,IF(VALUE(E3265)&gt;0,3,IF(VALUE(D3265)&gt;0,2,1)))))))</f>
        <v>8</v>
      </c>
      <c r="O3265" s="22" t="s">
        <v>51</v>
      </c>
      <c r="P3265" s="1" t="s">
        <v>2944</v>
      </c>
      <c r="Q3265" s="1"/>
      <c r="R3265" s="39"/>
      <c r="S3265" s="154" t="s">
        <v>158</v>
      </c>
      <c r="T3265" s="7" t="str">
        <f>Tabela813[[#This Row],[NR]]&amp;" - "&amp;Tabela813[[#This Row],[Especificação]]</f>
        <v>9.1.6.2.1.02.0.7.00 - (-) Dedução de Serviços de Transporte de Passageiros ou Mercadorias - Dívida Ativa - Multas da Dívida Ativa</v>
      </c>
    </row>
    <row r="3266" spans="1:20" ht="30" x14ac:dyDescent="0.25">
      <c r="A3266" s="7"/>
      <c r="B3266" s="51" t="s">
        <v>1549</v>
      </c>
      <c r="C3266" s="22" t="s">
        <v>1537</v>
      </c>
      <c r="D3266" s="22" t="s">
        <v>1542</v>
      </c>
      <c r="E3266" s="22" t="s">
        <v>1546</v>
      </c>
      <c r="F3266" s="22" t="s">
        <v>1537</v>
      </c>
      <c r="G3266" s="22" t="s">
        <v>1541</v>
      </c>
      <c r="H3266" s="22" t="s">
        <v>1540</v>
      </c>
      <c r="I3266" s="22" t="s">
        <v>1545</v>
      </c>
      <c r="J3266" s="22" t="s">
        <v>1543</v>
      </c>
      <c r="K3266" s="20" t="str">
        <f>IF(Tabela813[[#This Row],[C]]&lt;&gt;"",IF(Tabela813[[#This Row],[RED]]&lt;&gt;"",(Tabela813[[#This Row],[RED]] &amp; "."),"") &amp; CONCATENATE(Tabela813[[#This Row],[C]],".",Tabela813[[#This Row],[O]],".",Tabela813[[#This Row],[E]],".",Tabela813[[#This Row],[D1]],".",Tabela813[[#This Row],[D2]],".",Tabela813[[#This Row],[D3]],".",Tabela813[[#This Row],[T]],".",Tabela813[[#This Row],[D4]]),"")</f>
        <v>9.1.6.2.1.02.0.8.00</v>
      </c>
      <c r="L3266" s="23" t="s">
        <v>2121</v>
      </c>
      <c r="M3266" s="20" t="str">
        <f t="shared" si="63"/>
        <v>A</v>
      </c>
      <c r="N3266" s="20">
        <f>IF(VALUE(Tabela813[[#This Row],[RED]]) &gt; 0,1,0) + IF(VALUE(J3266)&gt;0,8,IF(VALUE(I3266)&gt;0,7,IF(VALUE(H3266)&gt;0,6,IF(VALUE(G3266)&gt;0,5,IF(VALUE(F3266)&gt;0,4,IF(VALUE(E3266)&gt;0,3,IF(VALUE(D3266)&gt;0,2,1)))))))</f>
        <v>8</v>
      </c>
      <c r="O3266" s="22" t="s">
        <v>51</v>
      </c>
      <c r="P3266" s="1" t="s">
        <v>2944</v>
      </c>
      <c r="Q3266" s="1"/>
      <c r="R3266" s="39"/>
      <c r="S3266" s="154" t="s">
        <v>158</v>
      </c>
      <c r="T3266" s="7" t="str">
        <f>Tabela813[[#This Row],[NR]]&amp;" - "&amp;Tabela813[[#This Row],[Especificação]]</f>
        <v>9.1.6.2.1.02.0.8.00 - (-) Dedução de Serviços de Transporte de Passageiros ou Mercadorias - Juros de Mora da Dívida Ativa</v>
      </c>
    </row>
    <row r="3267" spans="1:20" ht="30" x14ac:dyDescent="0.25">
      <c r="A3267" s="7"/>
      <c r="B3267" s="51" t="s">
        <v>1549</v>
      </c>
      <c r="C3267" s="22" t="s">
        <v>1537</v>
      </c>
      <c r="D3267" s="22" t="s">
        <v>1542</v>
      </c>
      <c r="E3267" s="22" t="s">
        <v>1546</v>
      </c>
      <c r="F3267" s="22" t="s">
        <v>1537</v>
      </c>
      <c r="G3267" s="22" t="s">
        <v>1550</v>
      </c>
      <c r="H3267" s="22" t="s">
        <v>1540</v>
      </c>
      <c r="I3267" s="22" t="s">
        <v>1540</v>
      </c>
      <c r="J3267" s="22" t="s">
        <v>1543</v>
      </c>
      <c r="K3267" s="20" t="str">
        <f>IF(Tabela813[[#This Row],[C]]&lt;&gt;"",IF(Tabela813[[#This Row],[RED]]&lt;&gt;"",(Tabela813[[#This Row],[RED]] &amp; "."),"") &amp; CONCATENATE(Tabela813[[#This Row],[C]],".",Tabela813[[#This Row],[O]],".",Tabela813[[#This Row],[E]],".",Tabela813[[#This Row],[D1]],".",Tabela813[[#This Row],[D2]],".",Tabela813[[#This Row],[D3]],".",Tabela813[[#This Row],[T]],".",Tabela813[[#This Row],[D4]]),"")</f>
        <v>9.1.6.2.1.03.0.0.00</v>
      </c>
      <c r="L3267" s="23" t="s">
        <v>2122</v>
      </c>
      <c r="M3267" s="20" t="str">
        <f t="shared" si="63"/>
        <v>S</v>
      </c>
      <c r="N3267" s="20">
        <f>IF(VALUE(Tabela813[[#This Row],[RED]]) &gt; 0,1,0) + IF(VALUE(J3267)&gt;0,8,IF(VALUE(I3267)&gt;0,7,IF(VALUE(H3267)&gt;0,6,IF(VALUE(G3267)&gt;0,5,IF(VALUE(F3267)&gt;0,4,IF(VALUE(E3267)&gt;0,3,IF(VALUE(D3267)&gt;0,2,1)))))))</f>
        <v>6</v>
      </c>
      <c r="O3267" s="22" t="s">
        <v>51</v>
      </c>
      <c r="P3267" s="1" t="s">
        <v>4337</v>
      </c>
      <c r="Q3267" s="1"/>
      <c r="R3267" s="39"/>
      <c r="S3267" s="154" t="s">
        <v>158</v>
      </c>
      <c r="T3267" s="7" t="str">
        <f>Tabela813[[#This Row],[NR]]&amp;" - "&amp;Tabela813[[#This Row],[Especificação]]</f>
        <v>9.1.6.2.1.03.0.0.00 - (-) Dedução de Serviços Portuários</v>
      </c>
    </row>
    <row r="3268" spans="1:20" x14ac:dyDescent="0.25">
      <c r="A3268" s="7"/>
      <c r="B3268" s="51" t="s">
        <v>1549</v>
      </c>
      <c r="C3268" s="22" t="s">
        <v>1537</v>
      </c>
      <c r="D3268" s="22" t="s">
        <v>1542</v>
      </c>
      <c r="E3268" s="22" t="s">
        <v>1546</v>
      </c>
      <c r="F3268" s="22" t="s">
        <v>1537</v>
      </c>
      <c r="G3268" s="22" t="s">
        <v>1550</v>
      </c>
      <c r="H3268" s="22" t="s">
        <v>1540</v>
      </c>
      <c r="I3268" s="22" t="s">
        <v>1537</v>
      </c>
      <c r="J3268" s="22" t="s">
        <v>1543</v>
      </c>
      <c r="K3268" s="20" t="str">
        <f>IF(Tabela813[[#This Row],[C]]&lt;&gt;"",IF(Tabela813[[#This Row],[RED]]&lt;&gt;"",(Tabela813[[#This Row],[RED]] &amp; "."),"") &amp; CONCATENATE(Tabela813[[#This Row],[C]],".",Tabela813[[#This Row],[O]],".",Tabela813[[#This Row],[E]],".",Tabela813[[#This Row],[D1]],".",Tabela813[[#This Row],[D2]],".",Tabela813[[#This Row],[D3]],".",Tabela813[[#This Row],[T]],".",Tabela813[[#This Row],[D4]]),"")</f>
        <v>9.1.6.2.1.03.0.1.00</v>
      </c>
      <c r="L3268" s="23" t="s">
        <v>2123</v>
      </c>
      <c r="M3268" s="20" t="str">
        <f t="shared" si="63"/>
        <v>A</v>
      </c>
      <c r="N3268" s="20">
        <f>IF(VALUE(Tabela813[[#This Row],[RED]]) &gt; 0,1,0) + IF(VALUE(J3268)&gt;0,8,IF(VALUE(I3268)&gt;0,7,IF(VALUE(H3268)&gt;0,6,IF(VALUE(G3268)&gt;0,5,IF(VALUE(F3268)&gt;0,4,IF(VALUE(E3268)&gt;0,3,IF(VALUE(D3268)&gt;0,2,1)))))))</f>
        <v>8</v>
      </c>
      <c r="O3268" s="22" t="s">
        <v>51</v>
      </c>
      <c r="P3268" s="1" t="s">
        <v>2945</v>
      </c>
      <c r="Q3268" s="1"/>
      <c r="R3268" s="39"/>
      <c r="S3268" s="154" t="s">
        <v>158</v>
      </c>
      <c r="T3268" s="7" t="str">
        <f>Tabela813[[#This Row],[NR]]&amp;" - "&amp;Tabela813[[#This Row],[Especificação]]</f>
        <v>9.1.6.2.1.03.0.1.00 - (-) Dedução de Serviços Portuários - Principal</v>
      </c>
    </row>
    <row r="3269" spans="1:20" x14ac:dyDescent="0.25">
      <c r="A3269" s="179"/>
      <c r="B3269" s="51" t="s">
        <v>1549</v>
      </c>
      <c r="C3269" s="22" t="s">
        <v>1537</v>
      </c>
      <c r="D3269" s="22" t="s">
        <v>1542</v>
      </c>
      <c r="E3269" s="22" t="s">
        <v>1546</v>
      </c>
      <c r="F3269" s="22" t="s">
        <v>1537</v>
      </c>
      <c r="G3269" s="22" t="s">
        <v>1550</v>
      </c>
      <c r="H3269" s="22" t="s">
        <v>1540</v>
      </c>
      <c r="I3269" s="22" t="s">
        <v>1546</v>
      </c>
      <c r="J3269" s="22" t="s">
        <v>1543</v>
      </c>
      <c r="K3269" s="20" t="str">
        <f>IF(Tabela813[[#This Row],[C]]&lt;&gt;"",IF(Tabela813[[#This Row],[RED]]&lt;&gt;"",(Tabela813[[#This Row],[RED]] &amp; "."),"") &amp; CONCATENATE(Tabela813[[#This Row],[C]],".",Tabela813[[#This Row],[O]],".",Tabela813[[#This Row],[E]],".",Tabela813[[#This Row],[D1]],".",Tabela813[[#This Row],[D2]],".",Tabela813[[#This Row],[D3]],".",Tabela813[[#This Row],[T]],".",Tabela813[[#This Row],[D4]]),"")</f>
        <v>9.1.6.2.1.03.0.2.00</v>
      </c>
      <c r="L3269" s="23" t="s">
        <v>2124</v>
      </c>
      <c r="M3269" s="20" t="str">
        <f t="shared" si="63"/>
        <v>A</v>
      </c>
      <c r="N3269" s="20">
        <f>IF(VALUE(Tabela813[[#This Row],[RED]]) &gt; 0,1,0) + IF(VALUE(J3269)&gt;0,8,IF(VALUE(I3269)&gt;0,7,IF(VALUE(H3269)&gt;0,6,IF(VALUE(G3269)&gt;0,5,IF(VALUE(F3269)&gt;0,4,IF(VALUE(E3269)&gt;0,3,IF(VALUE(D3269)&gt;0,2,1)))))))</f>
        <v>8</v>
      </c>
      <c r="O3269" s="22" t="s">
        <v>51</v>
      </c>
      <c r="P3269" s="1" t="s">
        <v>2945</v>
      </c>
      <c r="Q3269" s="1"/>
      <c r="R3269" s="39"/>
      <c r="S3269" s="154" t="s">
        <v>158</v>
      </c>
      <c r="T3269" s="7" t="str">
        <f>Tabela813[[#This Row],[NR]]&amp;" - "&amp;Tabela813[[#This Row],[Especificação]]</f>
        <v>9.1.6.2.1.03.0.2.00 - (-) Dedução de Serviços Portuários - Multas e Juros de Mora</v>
      </c>
    </row>
    <row r="3270" spans="1:20" x14ac:dyDescent="0.25">
      <c r="A3270" s="179"/>
      <c r="B3270" s="51" t="s">
        <v>1549</v>
      </c>
      <c r="C3270" s="22" t="s">
        <v>1537</v>
      </c>
      <c r="D3270" s="22" t="s">
        <v>1542</v>
      </c>
      <c r="E3270" s="22" t="s">
        <v>1546</v>
      </c>
      <c r="F3270" s="22" t="s">
        <v>1537</v>
      </c>
      <c r="G3270" s="22" t="s">
        <v>1550</v>
      </c>
      <c r="H3270" s="22" t="s">
        <v>1540</v>
      </c>
      <c r="I3270" s="22" t="s">
        <v>1538</v>
      </c>
      <c r="J3270" s="22" t="s">
        <v>1543</v>
      </c>
      <c r="K3270" s="20" t="str">
        <f>IF(Tabela813[[#This Row],[C]]&lt;&gt;"",IF(Tabela813[[#This Row],[RED]]&lt;&gt;"",(Tabela813[[#This Row],[RED]] &amp; "."),"") &amp; CONCATENATE(Tabela813[[#This Row],[C]],".",Tabela813[[#This Row],[O]],".",Tabela813[[#This Row],[E]],".",Tabela813[[#This Row],[D1]],".",Tabela813[[#This Row],[D2]],".",Tabela813[[#This Row],[D3]],".",Tabela813[[#This Row],[T]],".",Tabela813[[#This Row],[D4]]),"")</f>
        <v>9.1.6.2.1.03.0.3.00</v>
      </c>
      <c r="L3270" s="23" t="s">
        <v>2125</v>
      </c>
      <c r="M3270" s="20" t="str">
        <f t="shared" si="63"/>
        <v>A</v>
      </c>
      <c r="N3270" s="20">
        <f>IF(VALUE(Tabela813[[#This Row],[RED]]) &gt; 0,1,0) + IF(VALUE(J3270)&gt;0,8,IF(VALUE(I3270)&gt;0,7,IF(VALUE(H3270)&gt;0,6,IF(VALUE(G3270)&gt;0,5,IF(VALUE(F3270)&gt;0,4,IF(VALUE(E3270)&gt;0,3,IF(VALUE(D3270)&gt;0,2,1)))))))</f>
        <v>8</v>
      </c>
      <c r="O3270" s="22" t="s">
        <v>51</v>
      </c>
      <c r="P3270" s="1" t="s">
        <v>2945</v>
      </c>
      <c r="Q3270" s="1"/>
      <c r="R3270" s="39"/>
      <c r="S3270" s="154" t="s">
        <v>158</v>
      </c>
      <c r="T3270" s="7" t="str">
        <f>Tabela813[[#This Row],[NR]]&amp;" - "&amp;Tabela813[[#This Row],[Especificação]]</f>
        <v>9.1.6.2.1.03.0.3.00 - (-) Dedução de Serviços Portuários - Dívida Ativa</v>
      </c>
    </row>
    <row r="3271" spans="1:20" ht="30" x14ac:dyDescent="0.25">
      <c r="A3271" s="179"/>
      <c r="B3271" s="51" t="s">
        <v>1549</v>
      </c>
      <c r="C3271" s="22" t="s">
        <v>1537</v>
      </c>
      <c r="D3271" s="22" t="s">
        <v>1542</v>
      </c>
      <c r="E3271" s="22" t="s">
        <v>1546</v>
      </c>
      <c r="F3271" s="22" t="s">
        <v>1537</v>
      </c>
      <c r="G3271" s="22" t="s">
        <v>1550</v>
      </c>
      <c r="H3271" s="22" t="s">
        <v>1540</v>
      </c>
      <c r="I3271" s="22" t="s">
        <v>1547</v>
      </c>
      <c r="J3271" s="22" t="s">
        <v>1543</v>
      </c>
      <c r="K3271" s="20" t="str">
        <f>IF(Tabela813[[#This Row],[C]]&lt;&gt;"",IF(Tabela813[[#This Row],[RED]]&lt;&gt;"",(Tabela813[[#This Row],[RED]] &amp; "."),"") &amp; CONCATENATE(Tabela813[[#This Row],[C]],".",Tabela813[[#This Row],[O]],".",Tabela813[[#This Row],[E]],".",Tabela813[[#This Row],[D1]],".",Tabela813[[#This Row],[D2]],".",Tabela813[[#This Row],[D3]],".",Tabela813[[#This Row],[T]],".",Tabela813[[#This Row],[D4]]),"")</f>
        <v>9.1.6.2.1.03.0.4.00</v>
      </c>
      <c r="L3271" s="23" t="s">
        <v>2126</v>
      </c>
      <c r="M3271" s="20" t="str">
        <f t="shared" si="63"/>
        <v>A</v>
      </c>
      <c r="N3271" s="20">
        <f>IF(VALUE(Tabela813[[#This Row],[RED]]) &gt; 0,1,0) + IF(VALUE(J3271)&gt;0,8,IF(VALUE(I3271)&gt;0,7,IF(VALUE(H3271)&gt;0,6,IF(VALUE(G3271)&gt;0,5,IF(VALUE(F3271)&gt;0,4,IF(VALUE(E3271)&gt;0,3,IF(VALUE(D3271)&gt;0,2,1)))))))</f>
        <v>8</v>
      </c>
      <c r="O3271" s="22" t="s">
        <v>51</v>
      </c>
      <c r="P3271" s="1" t="s">
        <v>2945</v>
      </c>
      <c r="Q3271" s="1"/>
      <c r="R3271" s="39"/>
      <c r="S3271" s="154" t="s">
        <v>158</v>
      </c>
      <c r="T3271" s="7" t="str">
        <f>Tabela813[[#This Row],[NR]]&amp;" - "&amp;Tabela813[[#This Row],[Especificação]]</f>
        <v>9.1.6.2.1.03.0.4.00 - (-) Dedução de Serviços Portuários - Dívida Ativa - Multas e Juros de Mora da Dívida Ativa</v>
      </c>
    </row>
    <row r="3272" spans="1:20" x14ac:dyDescent="0.25">
      <c r="A3272" s="179"/>
      <c r="B3272" s="51" t="s">
        <v>1549</v>
      </c>
      <c r="C3272" s="22" t="s">
        <v>1537</v>
      </c>
      <c r="D3272" s="22" t="s">
        <v>1542</v>
      </c>
      <c r="E3272" s="22" t="s">
        <v>1546</v>
      </c>
      <c r="F3272" s="22" t="s">
        <v>1537</v>
      </c>
      <c r="G3272" s="22" t="s">
        <v>1550</v>
      </c>
      <c r="H3272" s="22" t="s">
        <v>1540</v>
      </c>
      <c r="I3272" s="22" t="s">
        <v>1548</v>
      </c>
      <c r="J3272" s="22" t="s">
        <v>1543</v>
      </c>
      <c r="K3272" s="20" t="str">
        <f>IF(Tabela813[[#This Row],[C]]&lt;&gt;"",IF(Tabela813[[#This Row],[RED]]&lt;&gt;"",(Tabela813[[#This Row],[RED]] &amp; "."),"") &amp; CONCATENATE(Tabela813[[#This Row],[C]],".",Tabela813[[#This Row],[O]],".",Tabela813[[#This Row],[E]],".",Tabela813[[#This Row],[D1]],".",Tabela813[[#This Row],[D2]],".",Tabela813[[#This Row],[D3]],".",Tabela813[[#This Row],[T]],".",Tabela813[[#This Row],[D4]]),"")</f>
        <v>9.1.6.2.1.03.0.5.00</v>
      </c>
      <c r="L3272" s="23" t="s">
        <v>2127</v>
      </c>
      <c r="M3272" s="20" t="str">
        <f t="shared" si="63"/>
        <v>A</v>
      </c>
      <c r="N3272" s="20">
        <f>IF(VALUE(Tabela813[[#This Row],[RED]]) &gt; 0,1,0) + IF(VALUE(J3272)&gt;0,8,IF(VALUE(I3272)&gt;0,7,IF(VALUE(H3272)&gt;0,6,IF(VALUE(G3272)&gt;0,5,IF(VALUE(F3272)&gt;0,4,IF(VALUE(E3272)&gt;0,3,IF(VALUE(D3272)&gt;0,2,1)))))))</f>
        <v>8</v>
      </c>
      <c r="O3272" s="22" t="s">
        <v>51</v>
      </c>
      <c r="P3272" s="1" t="s">
        <v>2945</v>
      </c>
      <c r="Q3272" s="1"/>
      <c r="R3272" s="39"/>
      <c r="S3272" s="154" t="s">
        <v>158</v>
      </c>
      <c r="T3272" s="7" t="str">
        <f>Tabela813[[#This Row],[NR]]&amp;" - "&amp;Tabela813[[#This Row],[Especificação]]</f>
        <v>9.1.6.2.1.03.0.5.00 - (-) Dedução de Serviços Portuários - Multas</v>
      </c>
    </row>
    <row r="3273" spans="1:20" x14ac:dyDescent="0.25">
      <c r="A3273" s="179"/>
      <c r="B3273" s="51" t="s">
        <v>1549</v>
      </c>
      <c r="C3273" s="22" t="s">
        <v>1537</v>
      </c>
      <c r="D3273" s="22" t="s">
        <v>1542</v>
      </c>
      <c r="E3273" s="22" t="s">
        <v>1546</v>
      </c>
      <c r="F3273" s="22" t="s">
        <v>1537</v>
      </c>
      <c r="G3273" s="22" t="s">
        <v>1550</v>
      </c>
      <c r="H3273" s="22" t="s">
        <v>1540</v>
      </c>
      <c r="I3273" s="22" t="s">
        <v>1542</v>
      </c>
      <c r="J3273" s="22" t="s">
        <v>1543</v>
      </c>
      <c r="K3273" s="20" t="str">
        <f>IF(Tabela813[[#This Row],[C]]&lt;&gt;"",IF(Tabela813[[#This Row],[RED]]&lt;&gt;"",(Tabela813[[#This Row],[RED]] &amp; "."),"") &amp; CONCATENATE(Tabela813[[#This Row],[C]],".",Tabela813[[#This Row],[O]],".",Tabela813[[#This Row],[E]],".",Tabela813[[#This Row],[D1]],".",Tabela813[[#This Row],[D2]],".",Tabela813[[#This Row],[D3]],".",Tabela813[[#This Row],[T]],".",Tabela813[[#This Row],[D4]]),"")</f>
        <v>9.1.6.2.1.03.0.6.00</v>
      </c>
      <c r="L3273" s="23" t="s">
        <v>2128</v>
      </c>
      <c r="M3273" s="20" t="str">
        <f t="shared" si="63"/>
        <v>A</v>
      </c>
      <c r="N3273" s="20">
        <f>IF(VALUE(Tabela813[[#This Row],[RED]]) &gt; 0,1,0) + IF(VALUE(J3273)&gt;0,8,IF(VALUE(I3273)&gt;0,7,IF(VALUE(H3273)&gt;0,6,IF(VALUE(G3273)&gt;0,5,IF(VALUE(F3273)&gt;0,4,IF(VALUE(E3273)&gt;0,3,IF(VALUE(D3273)&gt;0,2,1)))))))</f>
        <v>8</v>
      </c>
      <c r="O3273" s="22" t="s">
        <v>51</v>
      </c>
      <c r="P3273" s="1" t="s">
        <v>2945</v>
      </c>
      <c r="Q3273" s="1"/>
      <c r="R3273" s="39"/>
      <c r="S3273" s="154" t="s">
        <v>158</v>
      </c>
      <c r="T3273" s="7" t="str">
        <f>Tabela813[[#This Row],[NR]]&amp;" - "&amp;Tabela813[[#This Row],[Especificação]]</f>
        <v>9.1.6.2.1.03.0.6.00 - (-) Dedução de Serviços Portuários - Juros de Mora</v>
      </c>
    </row>
    <row r="3274" spans="1:20" x14ac:dyDescent="0.25">
      <c r="A3274" s="179"/>
      <c r="B3274" s="51" t="s">
        <v>1549</v>
      </c>
      <c r="C3274" s="22" t="s">
        <v>1537</v>
      </c>
      <c r="D3274" s="22" t="s">
        <v>1542</v>
      </c>
      <c r="E3274" s="22" t="s">
        <v>1546</v>
      </c>
      <c r="F3274" s="22" t="s">
        <v>1537</v>
      </c>
      <c r="G3274" s="22" t="s">
        <v>1550</v>
      </c>
      <c r="H3274" s="22" t="s">
        <v>1540</v>
      </c>
      <c r="I3274" s="22" t="s">
        <v>1544</v>
      </c>
      <c r="J3274" s="22" t="s">
        <v>1543</v>
      </c>
      <c r="K3274" s="20" t="str">
        <f>IF(Tabela813[[#This Row],[C]]&lt;&gt;"",IF(Tabela813[[#This Row],[RED]]&lt;&gt;"",(Tabela813[[#This Row],[RED]] &amp; "."),"") &amp; CONCATENATE(Tabela813[[#This Row],[C]],".",Tabela813[[#This Row],[O]],".",Tabela813[[#This Row],[E]],".",Tabela813[[#This Row],[D1]],".",Tabela813[[#This Row],[D2]],".",Tabela813[[#This Row],[D3]],".",Tabela813[[#This Row],[T]],".",Tabela813[[#This Row],[D4]]),"")</f>
        <v>9.1.6.2.1.03.0.7.00</v>
      </c>
      <c r="L3274" s="23" t="s">
        <v>2129</v>
      </c>
      <c r="M3274" s="20" t="str">
        <f t="shared" si="63"/>
        <v>A</v>
      </c>
      <c r="N3274" s="20">
        <f>IF(VALUE(Tabela813[[#This Row],[RED]]) &gt; 0,1,0) + IF(VALUE(J3274)&gt;0,8,IF(VALUE(I3274)&gt;0,7,IF(VALUE(H3274)&gt;0,6,IF(VALUE(G3274)&gt;0,5,IF(VALUE(F3274)&gt;0,4,IF(VALUE(E3274)&gt;0,3,IF(VALUE(D3274)&gt;0,2,1)))))))</f>
        <v>8</v>
      </c>
      <c r="O3274" s="22" t="s">
        <v>51</v>
      </c>
      <c r="P3274" s="1" t="s">
        <v>2945</v>
      </c>
      <c r="Q3274" s="1"/>
      <c r="R3274" s="39"/>
      <c r="S3274" s="154" t="s">
        <v>158</v>
      </c>
      <c r="T3274" s="7" t="str">
        <f>Tabela813[[#This Row],[NR]]&amp;" - "&amp;Tabela813[[#This Row],[Especificação]]</f>
        <v>9.1.6.2.1.03.0.7.00 - (-) Dedução de Serviços Portuários - Dívida Ativa - Multas da Dívida Ativa</v>
      </c>
    </row>
    <row r="3275" spans="1:20" x14ac:dyDescent="0.25">
      <c r="A3275" s="179"/>
      <c r="B3275" s="51" t="s">
        <v>1549</v>
      </c>
      <c r="C3275" s="22" t="s">
        <v>1537</v>
      </c>
      <c r="D3275" s="22" t="s">
        <v>1542</v>
      </c>
      <c r="E3275" s="22" t="s">
        <v>1546</v>
      </c>
      <c r="F3275" s="22" t="s">
        <v>1537</v>
      </c>
      <c r="G3275" s="22" t="s">
        <v>1550</v>
      </c>
      <c r="H3275" s="22" t="s">
        <v>1540</v>
      </c>
      <c r="I3275" s="22" t="s">
        <v>1545</v>
      </c>
      <c r="J3275" s="22" t="s">
        <v>1543</v>
      </c>
      <c r="K3275" s="20" t="str">
        <f>IF(Tabela813[[#This Row],[C]]&lt;&gt;"",IF(Tabela813[[#This Row],[RED]]&lt;&gt;"",(Tabela813[[#This Row],[RED]] &amp; "."),"") &amp; CONCATENATE(Tabela813[[#This Row],[C]],".",Tabela813[[#This Row],[O]],".",Tabela813[[#This Row],[E]],".",Tabela813[[#This Row],[D1]],".",Tabela813[[#This Row],[D2]],".",Tabela813[[#This Row],[D3]],".",Tabela813[[#This Row],[T]],".",Tabela813[[#This Row],[D4]]),"")</f>
        <v>9.1.6.2.1.03.0.8.00</v>
      </c>
      <c r="L3275" s="23" t="s">
        <v>2130</v>
      </c>
      <c r="M3275" s="20" t="str">
        <f t="shared" si="63"/>
        <v>A</v>
      </c>
      <c r="N3275" s="20">
        <f>IF(VALUE(Tabela813[[#This Row],[RED]]) &gt; 0,1,0) + IF(VALUE(J3275)&gt;0,8,IF(VALUE(I3275)&gt;0,7,IF(VALUE(H3275)&gt;0,6,IF(VALUE(G3275)&gt;0,5,IF(VALUE(F3275)&gt;0,4,IF(VALUE(E3275)&gt;0,3,IF(VALUE(D3275)&gt;0,2,1)))))))</f>
        <v>8</v>
      </c>
      <c r="O3275" s="22" t="s">
        <v>51</v>
      </c>
      <c r="P3275" s="1" t="s">
        <v>2945</v>
      </c>
      <c r="Q3275" s="1"/>
      <c r="R3275" s="39"/>
      <c r="S3275" s="154" t="s">
        <v>158</v>
      </c>
      <c r="T3275" s="7" t="str">
        <f>Tabela813[[#This Row],[NR]]&amp;" - "&amp;Tabela813[[#This Row],[Especificação]]</f>
        <v>9.1.6.2.1.03.0.8.00 - (-) Dedução de Serviços Portuários - Juros de Mora da Dívida Ativa</v>
      </c>
    </row>
    <row r="3276" spans="1:20" ht="30" x14ac:dyDescent="0.25">
      <c r="A3276" s="179"/>
      <c r="B3276" s="51" t="s">
        <v>1549</v>
      </c>
      <c r="C3276" s="22" t="s">
        <v>1537</v>
      </c>
      <c r="D3276" s="22" t="s">
        <v>1542</v>
      </c>
      <c r="E3276" s="22" t="s">
        <v>1538</v>
      </c>
      <c r="F3276" s="22" t="s">
        <v>1540</v>
      </c>
      <c r="G3276" s="22" t="s">
        <v>1543</v>
      </c>
      <c r="H3276" s="22" t="s">
        <v>1540</v>
      </c>
      <c r="I3276" s="22" t="s">
        <v>1540</v>
      </c>
      <c r="J3276" s="22" t="s">
        <v>1543</v>
      </c>
      <c r="K3276" s="20" t="str">
        <f>IF(Tabela813[[#This Row],[C]]&lt;&gt;"",IF(Tabela813[[#This Row],[RED]]&lt;&gt;"",(Tabela813[[#This Row],[RED]] &amp; "."),"") &amp; CONCATENATE(Tabela813[[#This Row],[C]],".",Tabela813[[#This Row],[O]],".",Tabela813[[#This Row],[E]],".",Tabela813[[#This Row],[D1]],".",Tabela813[[#This Row],[D2]],".",Tabela813[[#This Row],[D3]],".",Tabela813[[#This Row],[T]],".",Tabela813[[#This Row],[D4]]),"")</f>
        <v>9.1.6.3.0.00.0.0.00</v>
      </c>
      <c r="L3276" s="23" t="s">
        <v>2131</v>
      </c>
      <c r="M3276" s="20" t="str">
        <f t="shared" si="63"/>
        <v>S</v>
      </c>
      <c r="N3276" s="20">
        <f>IF(VALUE(Tabela813[[#This Row],[RED]]) &gt; 0,1,0) + IF(VALUE(J3276)&gt;0,8,IF(VALUE(I3276)&gt;0,7,IF(VALUE(H3276)&gt;0,6,IF(VALUE(G3276)&gt;0,5,IF(VALUE(F3276)&gt;0,4,IF(VALUE(E3276)&gt;0,3,IF(VALUE(D3276)&gt;0,2,1)))))))</f>
        <v>4</v>
      </c>
      <c r="O3276" s="22" t="s">
        <v>45</v>
      </c>
      <c r="P3276" s="1" t="s">
        <v>4338</v>
      </c>
      <c r="Q3276" s="1"/>
      <c r="R3276" s="39"/>
      <c r="S3276" s="154" t="s">
        <v>158</v>
      </c>
      <c r="T3276" s="7" t="str">
        <f>Tabela813[[#This Row],[NR]]&amp;" - "&amp;Tabela813[[#This Row],[Especificação]]</f>
        <v>9.1.6.3.0.00.0.0.00 - (-) Dedução de Serviços e Atividades Referentes à Saúde</v>
      </c>
    </row>
    <row r="3277" spans="1:20" ht="30" x14ac:dyDescent="0.25">
      <c r="A3277" s="179"/>
      <c r="B3277" s="51" t="s">
        <v>1549</v>
      </c>
      <c r="C3277" s="22" t="s">
        <v>1537</v>
      </c>
      <c r="D3277" s="22" t="s">
        <v>1542</v>
      </c>
      <c r="E3277" s="22" t="s">
        <v>1538</v>
      </c>
      <c r="F3277" s="22" t="s">
        <v>1537</v>
      </c>
      <c r="G3277" s="22" t="s">
        <v>1543</v>
      </c>
      <c r="H3277" s="22" t="s">
        <v>1540</v>
      </c>
      <c r="I3277" s="22" t="s">
        <v>1540</v>
      </c>
      <c r="J3277" s="22" t="s">
        <v>1543</v>
      </c>
      <c r="K3277" s="20" t="str">
        <f>IF(Tabela813[[#This Row],[C]]&lt;&gt;"",IF(Tabela813[[#This Row],[RED]]&lt;&gt;"",(Tabela813[[#This Row],[RED]] &amp; "."),"") &amp; CONCATENATE(Tabela813[[#This Row],[C]],".",Tabela813[[#This Row],[O]],".",Tabela813[[#This Row],[E]],".",Tabela813[[#This Row],[D1]],".",Tabela813[[#This Row],[D2]],".",Tabela813[[#This Row],[D3]],".",Tabela813[[#This Row],[T]],".",Tabela813[[#This Row],[D4]]),"")</f>
        <v>9.1.6.3.1.00.0.0.00</v>
      </c>
      <c r="L3277" s="23" t="s">
        <v>2132</v>
      </c>
      <c r="M3277" s="20" t="str">
        <f t="shared" si="63"/>
        <v>S</v>
      </c>
      <c r="N3277" s="20">
        <f>IF(VALUE(Tabela813[[#This Row],[RED]]) &gt; 0,1,0) + IF(VALUE(J3277)&gt;0,8,IF(VALUE(I3277)&gt;0,7,IF(VALUE(H3277)&gt;0,6,IF(VALUE(G3277)&gt;0,5,IF(VALUE(F3277)&gt;0,4,IF(VALUE(E3277)&gt;0,3,IF(VALUE(D3277)&gt;0,2,1)))))))</f>
        <v>5</v>
      </c>
      <c r="O3277" s="22" t="s">
        <v>45</v>
      </c>
      <c r="P3277" s="1" t="s">
        <v>4338</v>
      </c>
      <c r="Q3277" s="1"/>
      <c r="R3277" s="39"/>
      <c r="S3277" s="154" t="s">
        <v>158</v>
      </c>
      <c r="T3277" s="7" t="str">
        <f>Tabela813[[#This Row],[NR]]&amp;" - "&amp;Tabela813[[#This Row],[Especificação]]</f>
        <v>9.1.6.3.1.00.0.0.00 - (-) Dedução de Serviços de Atendimento à Saúde</v>
      </c>
    </row>
    <row r="3278" spans="1:20" ht="45" x14ac:dyDescent="0.25">
      <c r="A3278" s="179"/>
      <c r="B3278" s="51" t="s">
        <v>1549</v>
      </c>
      <c r="C3278" s="22" t="s">
        <v>1537</v>
      </c>
      <c r="D3278" s="22" t="s">
        <v>1542</v>
      </c>
      <c r="E3278" s="22" t="s">
        <v>1538</v>
      </c>
      <c r="F3278" s="22" t="s">
        <v>1537</v>
      </c>
      <c r="G3278" s="22" t="s">
        <v>1570</v>
      </c>
      <c r="H3278" s="22" t="s">
        <v>1540</v>
      </c>
      <c r="I3278" s="22" t="s">
        <v>1540</v>
      </c>
      <c r="J3278" s="22" t="s">
        <v>1543</v>
      </c>
      <c r="K3278" s="20" t="str">
        <f>IF(Tabela813[[#This Row],[C]]&lt;&gt;"",IF(Tabela813[[#This Row],[RED]]&lt;&gt;"",(Tabela813[[#This Row],[RED]] &amp; "."),"") &amp; CONCATENATE(Tabela813[[#This Row],[C]],".",Tabela813[[#This Row],[O]],".",Tabela813[[#This Row],[E]],".",Tabela813[[#This Row],[D1]],".",Tabela813[[#This Row],[D2]],".",Tabela813[[#This Row],[D3]],".",Tabela813[[#This Row],[T]],".",Tabela813[[#This Row],[D4]]),"")</f>
        <v>9.1.6.3.1.50.0.0.00</v>
      </c>
      <c r="L3278" s="23" t="s">
        <v>2133</v>
      </c>
      <c r="M3278" s="20" t="str">
        <f t="shared" si="63"/>
        <v>S</v>
      </c>
      <c r="N3278" s="20">
        <f>IF(VALUE(Tabela813[[#This Row],[RED]]) &gt; 0,1,0) + IF(VALUE(J3278)&gt;0,8,IF(VALUE(I3278)&gt;0,7,IF(VALUE(H3278)&gt;0,6,IF(VALUE(G3278)&gt;0,5,IF(VALUE(F3278)&gt;0,4,IF(VALUE(E3278)&gt;0,3,IF(VALUE(D3278)&gt;0,2,1)))))))</f>
        <v>6</v>
      </c>
      <c r="O3278" s="22" t="s">
        <v>55</v>
      </c>
      <c r="P3278" s="1" t="s">
        <v>4339</v>
      </c>
      <c r="Q3278" s="1"/>
      <c r="R3278" s="39"/>
      <c r="S3278" s="154" t="s">
        <v>158</v>
      </c>
      <c r="T3278" s="7" t="str">
        <f>Tabela813[[#This Row],[NR]]&amp;" - "&amp;Tabela813[[#This Row],[Especificação]]</f>
        <v>9.1.6.3.1.50.0.0.00 - (-) Dedução de Serviços Hospitalares</v>
      </c>
    </row>
    <row r="3279" spans="1:20" ht="45" x14ac:dyDescent="0.25">
      <c r="A3279" s="179"/>
      <c r="B3279" s="51" t="s">
        <v>1549</v>
      </c>
      <c r="C3279" s="22" t="s">
        <v>1537</v>
      </c>
      <c r="D3279" s="22" t="s">
        <v>1542</v>
      </c>
      <c r="E3279" s="22" t="s">
        <v>1538</v>
      </c>
      <c r="F3279" s="22" t="s">
        <v>1537</v>
      </c>
      <c r="G3279" s="22" t="s">
        <v>1570</v>
      </c>
      <c r="H3279" s="22" t="s">
        <v>1540</v>
      </c>
      <c r="I3279" s="22" t="s">
        <v>1537</v>
      </c>
      <c r="J3279" s="22" t="s">
        <v>1543</v>
      </c>
      <c r="K3279" s="20" t="str">
        <f>IF(Tabela813[[#This Row],[C]]&lt;&gt;"",IF(Tabela813[[#This Row],[RED]]&lt;&gt;"",(Tabela813[[#This Row],[RED]] &amp; "."),"") &amp; CONCATENATE(Tabela813[[#This Row],[C]],".",Tabela813[[#This Row],[O]],".",Tabela813[[#This Row],[E]],".",Tabela813[[#This Row],[D1]],".",Tabela813[[#This Row],[D2]],".",Tabela813[[#This Row],[D3]],".",Tabela813[[#This Row],[T]],".",Tabela813[[#This Row],[D4]]),"")</f>
        <v>9.1.6.3.1.50.0.1.00</v>
      </c>
      <c r="L3279" s="23" t="s">
        <v>2134</v>
      </c>
      <c r="M3279" s="20" t="str">
        <f t="shared" si="63"/>
        <v>A</v>
      </c>
      <c r="N3279" s="20">
        <f>IF(VALUE(Tabela813[[#This Row],[RED]]) &gt; 0,1,0) + IF(VALUE(J3279)&gt;0,8,IF(VALUE(I3279)&gt;0,7,IF(VALUE(H3279)&gt;0,6,IF(VALUE(G3279)&gt;0,5,IF(VALUE(F3279)&gt;0,4,IF(VALUE(E3279)&gt;0,3,IF(VALUE(D3279)&gt;0,2,1)))))))</f>
        <v>8</v>
      </c>
      <c r="O3279" s="22" t="s">
        <v>55</v>
      </c>
      <c r="P3279" s="1" t="s">
        <v>2946</v>
      </c>
      <c r="Q3279" s="1"/>
      <c r="R3279" s="39"/>
      <c r="S3279" s="154" t="s">
        <v>158</v>
      </c>
      <c r="T3279" s="7" t="str">
        <f>Tabela813[[#This Row],[NR]]&amp;" - "&amp;Tabela813[[#This Row],[Especificação]]</f>
        <v>9.1.6.3.1.50.0.1.00 - (-) Dedução de Serviços Hospitalares - Principal</v>
      </c>
    </row>
    <row r="3280" spans="1:20" ht="45" x14ac:dyDescent="0.25">
      <c r="A3280" s="179"/>
      <c r="B3280" s="51" t="s">
        <v>1549</v>
      </c>
      <c r="C3280" s="22" t="s">
        <v>1537</v>
      </c>
      <c r="D3280" s="22" t="s">
        <v>1542</v>
      </c>
      <c r="E3280" s="22" t="s">
        <v>1538</v>
      </c>
      <c r="F3280" s="22" t="s">
        <v>1537</v>
      </c>
      <c r="G3280" s="22" t="s">
        <v>1570</v>
      </c>
      <c r="H3280" s="22" t="s">
        <v>1540</v>
      </c>
      <c r="I3280" s="22" t="s">
        <v>1546</v>
      </c>
      <c r="J3280" s="22" t="s">
        <v>1543</v>
      </c>
      <c r="K3280" s="20" t="str">
        <f>IF(Tabela813[[#This Row],[C]]&lt;&gt;"",IF(Tabela813[[#This Row],[RED]]&lt;&gt;"",(Tabela813[[#This Row],[RED]] &amp; "."),"") &amp; CONCATENATE(Tabela813[[#This Row],[C]],".",Tabela813[[#This Row],[O]],".",Tabela813[[#This Row],[E]],".",Tabela813[[#This Row],[D1]],".",Tabela813[[#This Row],[D2]],".",Tabela813[[#This Row],[D3]],".",Tabela813[[#This Row],[T]],".",Tabela813[[#This Row],[D4]]),"")</f>
        <v>9.1.6.3.1.50.0.2.00</v>
      </c>
      <c r="L3280" s="23" t="s">
        <v>2135</v>
      </c>
      <c r="M3280" s="20" t="str">
        <f t="shared" si="63"/>
        <v>A</v>
      </c>
      <c r="N3280" s="20">
        <f>IF(VALUE(Tabela813[[#This Row],[RED]]) &gt; 0,1,0) + IF(VALUE(J3280)&gt;0,8,IF(VALUE(I3280)&gt;0,7,IF(VALUE(H3280)&gt;0,6,IF(VALUE(G3280)&gt;0,5,IF(VALUE(F3280)&gt;0,4,IF(VALUE(E3280)&gt;0,3,IF(VALUE(D3280)&gt;0,2,1)))))))</f>
        <v>8</v>
      </c>
      <c r="O3280" s="22" t="s">
        <v>55</v>
      </c>
      <c r="P3280" s="1" t="s">
        <v>2946</v>
      </c>
      <c r="Q3280" s="1"/>
      <c r="R3280" s="39"/>
      <c r="S3280" s="154" t="s">
        <v>158</v>
      </c>
      <c r="T3280" s="7" t="str">
        <f>Tabela813[[#This Row],[NR]]&amp;" - "&amp;Tabela813[[#This Row],[Especificação]]</f>
        <v>9.1.6.3.1.50.0.2.00 - (-) Dedução de Serviços Hospitalares - Multas e Juros de Mora</v>
      </c>
    </row>
    <row r="3281" spans="1:20" ht="45" x14ac:dyDescent="0.25">
      <c r="A3281" s="179"/>
      <c r="B3281" s="51" t="s">
        <v>1549</v>
      </c>
      <c r="C3281" s="22" t="s">
        <v>1537</v>
      </c>
      <c r="D3281" s="22" t="s">
        <v>1542</v>
      </c>
      <c r="E3281" s="22" t="s">
        <v>1538</v>
      </c>
      <c r="F3281" s="22" t="s">
        <v>1537</v>
      </c>
      <c r="G3281" s="22" t="s">
        <v>1570</v>
      </c>
      <c r="H3281" s="22" t="s">
        <v>1540</v>
      </c>
      <c r="I3281" s="22" t="s">
        <v>1538</v>
      </c>
      <c r="J3281" s="22" t="s">
        <v>1543</v>
      </c>
      <c r="K3281" s="20" t="str">
        <f>IF(Tabela813[[#This Row],[C]]&lt;&gt;"",IF(Tabela813[[#This Row],[RED]]&lt;&gt;"",(Tabela813[[#This Row],[RED]] &amp; "."),"") &amp; CONCATENATE(Tabela813[[#This Row],[C]],".",Tabela813[[#This Row],[O]],".",Tabela813[[#This Row],[E]],".",Tabela813[[#This Row],[D1]],".",Tabela813[[#This Row],[D2]],".",Tabela813[[#This Row],[D3]],".",Tabela813[[#This Row],[T]],".",Tabela813[[#This Row],[D4]]),"")</f>
        <v>9.1.6.3.1.50.0.3.00</v>
      </c>
      <c r="L3281" s="23" t="s">
        <v>2136</v>
      </c>
      <c r="M3281" s="20" t="str">
        <f t="shared" si="63"/>
        <v>A</v>
      </c>
      <c r="N3281" s="20">
        <f>IF(VALUE(Tabela813[[#This Row],[RED]]) &gt; 0,1,0) + IF(VALUE(J3281)&gt;0,8,IF(VALUE(I3281)&gt;0,7,IF(VALUE(H3281)&gt;0,6,IF(VALUE(G3281)&gt;0,5,IF(VALUE(F3281)&gt;0,4,IF(VALUE(E3281)&gt;0,3,IF(VALUE(D3281)&gt;0,2,1)))))))</f>
        <v>8</v>
      </c>
      <c r="O3281" s="22" t="s">
        <v>55</v>
      </c>
      <c r="P3281" s="1" t="s">
        <v>2946</v>
      </c>
      <c r="Q3281" s="1"/>
      <c r="R3281" s="39"/>
      <c r="S3281" s="154" t="s">
        <v>158</v>
      </c>
      <c r="T3281" s="7" t="str">
        <f>Tabela813[[#This Row],[NR]]&amp;" - "&amp;Tabela813[[#This Row],[Especificação]]</f>
        <v>9.1.6.3.1.50.0.3.00 - (-) Dedução de Serviços Hospitalares - Dívida Ativa</v>
      </c>
    </row>
    <row r="3282" spans="1:20" ht="45" x14ac:dyDescent="0.25">
      <c r="A3282" s="179"/>
      <c r="B3282" s="51" t="s">
        <v>1549</v>
      </c>
      <c r="C3282" s="22" t="s">
        <v>1537</v>
      </c>
      <c r="D3282" s="22" t="s">
        <v>1542</v>
      </c>
      <c r="E3282" s="22" t="s">
        <v>1538</v>
      </c>
      <c r="F3282" s="22" t="s">
        <v>1537</v>
      </c>
      <c r="G3282" s="22" t="s">
        <v>1570</v>
      </c>
      <c r="H3282" s="22" t="s">
        <v>1540</v>
      </c>
      <c r="I3282" s="22" t="s">
        <v>1547</v>
      </c>
      <c r="J3282" s="22" t="s">
        <v>1543</v>
      </c>
      <c r="K3282" s="20" t="str">
        <f>IF(Tabela813[[#This Row],[C]]&lt;&gt;"",IF(Tabela813[[#This Row],[RED]]&lt;&gt;"",(Tabela813[[#This Row],[RED]] &amp; "."),"") &amp; CONCATENATE(Tabela813[[#This Row],[C]],".",Tabela813[[#This Row],[O]],".",Tabela813[[#This Row],[E]],".",Tabela813[[#This Row],[D1]],".",Tabela813[[#This Row],[D2]],".",Tabela813[[#This Row],[D3]],".",Tabela813[[#This Row],[T]],".",Tabela813[[#This Row],[D4]]),"")</f>
        <v>9.1.6.3.1.50.0.4.00</v>
      </c>
      <c r="L3282" s="23" t="s">
        <v>2137</v>
      </c>
      <c r="M3282" s="20" t="str">
        <f t="shared" si="63"/>
        <v>A</v>
      </c>
      <c r="N3282" s="20">
        <f>IF(VALUE(Tabela813[[#This Row],[RED]]) &gt; 0,1,0) + IF(VALUE(J3282)&gt;0,8,IF(VALUE(I3282)&gt;0,7,IF(VALUE(H3282)&gt;0,6,IF(VALUE(G3282)&gt;0,5,IF(VALUE(F3282)&gt;0,4,IF(VALUE(E3282)&gt;0,3,IF(VALUE(D3282)&gt;0,2,1)))))))</f>
        <v>8</v>
      </c>
      <c r="O3282" s="22" t="s">
        <v>55</v>
      </c>
      <c r="P3282" s="1" t="s">
        <v>2946</v>
      </c>
      <c r="Q3282" s="1"/>
      <c r="R3282" s="39"/>
      <c r="S3282" s="154" t="s">
        <v>158</v>
      </c>
      <c r="T3282" s="7" t="str">
        <f>Tabela813[[#This Row],[NR]]&amp;" - "&amp;Tabela813[[#This Row],[Especificação]]</f>
        <v>9.1.6.3.1.50.0.4.00 - (-) Dedução de Serviços Hospitalares - Dívida Ativa - Multas e Juros de Mora da Dívida Ativa</v>
      </c>
    </row>
    <row r="3283" spans="1:20" ht="45" x14ac:dyDescent="0.25">
      <c r="A3283" s="179"/>
      <c r="B3283" s="51" t="s">
        <v>1549</v>
      </c>
      <c r="C3283" s="22" t="s">
        <v>1537</v>
      </c>
      <c r="D3283" s="22" t="s">
        <v>1542</v>
      </c>
      <c r="E3283" s="22" t="s">
        <v>1538</v>
      </c>
      <c r="F3283" s="22" t="s">
        <v>1537</v>
      </c>
      <c r="G3283" s="22" t="s">
        <v>1570</v>
      </c>
      <c r="H3283" s="22" t="s">
        <v>1540</v>
      </c>
      <c r="I3283" s="22" t="s">
        <v>1548</v>
      </c>
      <c r="J3283" s="22" t="s">
        <v>1543</v>
      </c>
      <c r="K3283" s="20" t="str">
        <f>IF(Tabela813[[#This Row],[C]]&lt;&gt;"",IF(Tabela813[[#This Row],[RED]]&lt;&gt;"",(Tabela813[[#This Row],[RED]] &amp; "."),"") &amp; CONCATENATE(Tabela813[[#This Row],[C]],".",Tabela813[[#This Row],[O]],".",Tabela813[[#This Row],[E]],".",Tabela813[[#This Row],[D1]],".",Tabela813[[#This Row],[D2]],".",Tabela813[[#This Row],[D3]],".",Tabela813[[#This Row],[T]],".",Tabela813[[#This Row],[D4]]),"")</f>
        <v>9.1.6.3.1.50.0.5.00</v>
      </c>
      <c r="L3283" s="23" t="s">
        <v>2138</v>
      </c>
      <c r="M3283" s="20" t="str">
        <f t="shared" si="63"/>
        <v>A</v>
      </c>
      <c r="N3283" s="20">
        <f>IF(VALUE(Tabela813[[#This Row],[RED]]) &gt; 0,1,0) + IF(VALUE(J3283)&gt;0,8,IF(VALUE(I3283)&gt;0,7,IF(VALUE(H3283)&gt;0,6,IF(VALUE(G3283)&gt;0,5,IF(VALUE(F3283)&gt;0,4,IF(VALUE(E3283)&gt;0,3,IF(VALUE(D3283)&gt;0,2,1)))))))</f>
        <v>8</v>
      </c>
      <c r="O3283" s="22" t="s">
        <v>55</v>
      </c>
      <c r="P3283" s="1" t="s">
        <v>2946</v>
      </c>
      <c r="Q3283" s="1"/>
      <c r="R3283" s="39"/>
      <c r="S3283" s="154" t="s">
        <v>158</v>
      </c>
      <c r="T3283" s="7" t="str">
        <f>Tabela813[[#This Row],[NR]]&amp;" - "&amp;Tabela813[[#This Row],[Especificação]]</f>
        <v>9.1.6.3.1.50.0.5.00 - (-) Dedução de Serviços Hospitalares - Multas</v>
      </c>
    </row>
    <row r="3284" spans="1:20" ht="45" x14ac:dyDescent="0.25">
      <c r="A3284" s="179"/>
      <c r="B3284" s="51" t="s">
        <v>1549</v>
      </c>
      <c r="C3284" s="22" t="s">
        <v>1537</v>
      </c>
      <c r="D3284" s="22" t="s">
        <v>1542</v>
      </c>
      <c r="E3284" s="22" t="s">
        <v>1538</v>
      </c>
      <c r="F3284" s="22" t="s">
        <v>1537</v>
      </c>
      <c r="G3284" s="22" t="s">
        <v>1570</v>
      </c>
      <c r="H3284" s="22" t="s">
        <v>1540</v>
      </c>
      <c r="I3284" s="22" t="s">
        <v>1542</v>
      </c>
      <c r="J3284" s="22" t="s">
        <v>1543</v>
      </c>
      <c r="K3284" s="20" t="str">
        <f>IF(Tabela813[[#This Row],[C]]&lt;&gt;"",IF(Tabela813[[#This Row],[RED]]&lt;&gt;"",(Tabela813[[#This Row],[RED]] &amp; "."),"") &amp; CONCATENATE(Tabela813[[#This Row],[C]],".",Tabela813[[#This Row],[O]],".",Tabela813[[#This Row],[E]],".",Tabela813[[#This Row],[D1]],".",Tabela813[[#This Row],[D2]],".",Tabela813[[#This Row],[D3]],".",Tabela813[[#This Row],[T]],".",Tabela813[[#This Row],[D4]]),"")</f>
        <v>9.1.6.3.1.50.0.6.00</v>
      </c>
      <c r="L3284" s="23" t="s">
        <v>2139</v>
      </c>
      <c r="M3284" s="20" t="str">
        <f t="shared" si="63"/>
        <v>A</v>
      </c>
      <c r="N3284" s="20">
        <f>IF(VALUE(Tabela813[[#This Row],[RED]]) &gt; 0,1,0) + IF(VALUE(J3284)&gt;0,8,IF(VALUE(I3284)&gt;0,7,IF(VALUE(H3284)&gt;0,6,IF(VALUE(G3284)&gt;0,5,IF(VALUE(F3284)&gt;0,4,IF(VALUE(E3284)&gt;0,3,IF(VALUE(D3284)&gt;0,2,1)))))))</f>
        <v>8</v>
      </c>
      <c r="O3284" s="22" t="s">
        <v>55</v>
      </c>
      <c r="P3284" s="1" t="s">
        <v>2946</v>
      </c>
      <c r="Q3284" s="1"/>
      <c r="R3284" s="39"/>
      <c r="S3284" s="154" t="s">
        <v>158</v>
      </c>
      <c r="T3284" s="7" t="str">
        <f>Tabela813[[#This Row],[NR]]&amp;" - "&amp;Tabela813[[#This Row],[Especificação]]</f>
        <v>9.1.6.3.1.50.0.6.00 - (-) Dedução de Serviços Hospitalares - Juros de Mora</v>
      </c>
    </row>
    <row r="3285" spans="1:20" ht="45" x14ac:dyDescent="0.25">
      <c r="A3285" s="179"/>
      <c r="B3285" s="51" t="s">
        <v>1549</v>
      </c>
      <c r="C3285" s="22" t="s">
        <v>1537</v>
      </c>
      <c r="D3285" s="22" t="s">
        <v>1542</v>
      </c>
      <c r="E3285" s="22" t="s">
        <v>1538</v>
      </c>
      <c r="F3285" s="22" t="s">
        <v>1537</v>
      </c>
      <c r="G3285" s="22" t="s">
        <v>1570</v>
      </c>
      <c r="H3285" s="22" t="s">
        <v>1540</v>
      </c>
      <c r="I3285" s="22" t="s">
        <v>1544</v>
      </c>
      <c r="J3285" s="22" t="s">
        <v>1543</v>
      </c>
      <c r="K3285" s="20" t="str">
        <f>IF(Tabela813[[#This Row],[C]]&lt;&gt;"",IF(Tabela813[[#This Row],[RED]]&lt;&gt;"",(Tabela813[[#This Row],[RED]] &amp; "."),"") &amp; CONCATENATE(Tabela813[[#This Row],[C]],".",Tabela813[[#This Row],[O]],".",Tabela813[[#This Row],[E]],".",Tabela813[[#This Row],[D1]],".",Tabela813[[#This Row],[D2]],".",Tabela813[[#This Row],[D3]],".",Tabela813[[#This Row],[T]],".",Tabela813[[#This Row],[D4]]),"")</f>
        <v>9.1.6.3.1.50.0.7.00</v>
      </c>
      <c r="L3285" s="23" t="s">
        <v>2140</v>
      </c>
      <c r="M3285" s="20" t="str">
        <f t="shared" si="63"/>
        <v>A</v>
      </c>
      <c r="N3285" s="20">
        <f>IF(VALUE(Tabela813[[#This Row],[RED]]) &gt; 0,1,0) + IF(VALUE(J3285)&gt;0,8,IF(VALUE(I3285)&gt;0,7,IF(VALUE(H3285)&gt;0,6,IF(VALUE(G3285)&gt;0,5,IF(VALUE(F3285)&gt;0,4,IF(VALUE(E3285)&gt;0,3,IF(VALUE(D3285)&gt;0,2,1)))))))</f>
        <v>8</v>
      </c>
      <c r="O3285" s="22" t="s">
        <v>55</v>
      </c>
      <c r="P3285" s="1" t="s">
        <v>2946</v>
      </c>
      <c r="Q3285" s="1"/>
      <c r="R3285" s="39"/>
      <c r="S3285" s="154" t="s">
        <v>158</v>
      </c>
      <c r="T3285" s="7" t="str">
        <f>Tabela813[[#This Row],[NR]]&amp;" - "&amp;Tabela813[[#This Row],[Especificação]]</f>
        <v>9.1.6.3.1.50.0.7.00 - (-) Dedução de Serviços Hospitalares - Dívida Ativa - Multas da Dívida Ativa</v>
      </c>
    </row>
    <row r="3286" spans="1:20" ht="45" x14ac:dyDescent="0.25">
      <c r="A3286" s="179"/>
      <c r="B3286" s="51" t="s">
        <v>1549</v>
      </c>
      <c r="C3286" s="22" t="s">
        <v>1537</v>
      </c>
      <c r="D3286" s="22" t="s">
        <v>1542</v>
      </c>
      <c r="E3286" s="22" t="s">
        <v>1538</v>
      </c>
      <c r="F3286" s="22" t="s">
        <v>1537</v>
      </c>
      <c r="G3286" s="22" t="s">
        <v>1570</v>
      </c>
      <c r="H3286" s="22" t="s">
        <v>1540</v>
      </c>
      <c r="I3286" s="22" t="s">
        <v>1545</v>
      </c>
      <c r="J3286" s="22" t="s">
        <v>1543</v>
      </c>
      <c r="K3286" s="20" t="str">
        <f>IF(Tabela813[[#This Row],[C]]&lt;&gt;"",IF(Tabela813[[#This Row],[RED]]&lt;&gt;"",(Tabela813[[#This Row],[RED]] &amp; "."),"") &amp; CONCATENATE(Tabela813[[#This Row],[C]],".",Tabela813[[#This Row],[O]],".",Tabela813[[#This Row],[E]],".",Tabela813[[#This Row],[D1]],".",Tabela813[[#This Row],[D2]],".",Tabela813[[#This Row],[D3]],".",Tabela813[[#This Row],[T]],".",Tabela813[[#This Row],[D4]]),"")</f>
        <v>9.1.6.3.1.50.0.8.00</v>
      </c>
      <c r="L3286" s="23" t="s">
        <v>2141</v>
      </c>
      <c r="M3286" s="20" t="str">
        <f t="shared" si="63"/>
        <v>A</v>
      </c>
      <c r="N3286" s="20">
        <f>IF(VALUE(Tabela813[[#This Row],[RED]]) &gt; 0,1,0) + IF(VALUE(J3286)&gt;0,8,IF(VALUE(I3286)&gt;0,7,IF(VALUE(H3286)&gt;0,6,IF(VALUE(G3286)&gt;0,5,IF(VALUE(F3286)&gt;0,4,IF(VALUE(E3286)&gt;0,3,IF(VALUE(D3286)&gt;0,2,1)))))))</f>
        <v>8</v>
      </c>
      <c r="O3286" s="22" t="s">
        <v>55</v>
      </c>
      <c r="P3286" s="1" t="s">
        <v>2946</v>
      </c>
      <c r="Q3286" s="1"/>
      <c r="R3286" s="39"/>
      <c r="S3286" s="154" t="s">
        <v>158</v>
      </c>
      <c r="T3286" s="7" t="str">
        <f>Tabela813[[#This Row],[NR]]&amp;" - "&amp;Tabela813[[#This Row],[Especificação]]</f>
        <v>9.1.6.3.1.50.0.8.00 - (-) Dedução de Serviços Hospitalares - Juros de Mora da Dívida Ativa</v>
      </c>
    </row>
    <row r="3287" spans="1:20" ht="30" x14ac:dyDescent="0.25">
      <c r="A3287" s="179"/>
      <c r="B3287" s="51" t="s">
        <v>1549</v>
      </c>
      <c r="C3287" s="22" t="s">
        <v>1537</v>
      </c>
      <c r="D3287" s="22" t="s">
        <v>1542</v>
      </c>
      <c r="E3287" s="22" t="s">
        <v>1538</v>
      </c>
      <c r="F3287" s="22" t="s">
        <v>1537</v>
      </c>
      <c r="G3287" s="22" t="s">
        <v>1575</v>
      </c>
      <c r="H3287" s="22" t="s">
        <v>1540</v>
      </c>
      <c r="I3287" s="22" t="s">
        <v>1540</v>
      </c>
      <c r="J3287" s="22" t="s">
        <v>1543</v>
      </c>
      <c r="K3287" s="20" t="str">
        <f>IF(Tabela813[[#This Row],[C]]&lt;&gt;"",IF(Tabela813[[#This Row],[RED]]&lt;&gt;"",(Tabela813[[#This Row],[RED]] &amp; "."),"") &amp; CONCATENATE(Tabela813[[#This Row],[C]],".",Tabela813[[#This Row],[O]],".",Tabela813[[#This Row],[E]],".",Tabela813[[#This Row],[D1]],".",Tabela813[[#This Row],[D2]],".",Tabela813[[#This Row],[D3]],".",Tabela813[[#This Row],[T]],".",Tabela813[[#This Row],[D4]]),"")</f>
        <v>9.1.6.3.1.51.0.0.00</v>
      </c>
      <c r="L3287" s="23" t="s">
        <v>2142</v>
      </c>
      <c r="M3287" s="20" t="str">
        <f t="shared" si="63"/>
        <v>S</v>
      </c>
      <c r="N3287" s="20">
        <f>IF(VALUE(Tabela813[[#This Row],[RED]]) &gt; 0,1,0) + IF(VALUE(J3287)&gt;0,8,IF(VALUE(I3287)&gt;0,7,IF(VALUE(H3287)&gt;0,6,IF(VALUE(G3287)&gt;0,5,IF(VALUE(F3287)&gt;0,4,IF(VALUE(E3287)&gt;0,3,IF(VALUE(D3287)&gt;0,2,1)))))))</f>
        <v>6</v>
      </c>
      <c r="O3287" s="22" t="s">
        <v>55</v>
      </c>
      <c r="P3287" s="1" t="s">
        <v>4340</v>
      </c>
      <c r="Q3287" s="1"/>
      <c r="R3287" s="39"/>
      <c r="S3287" s="154" t="s">
        <v>158</v>
      </c>
      <c r="T3287" s="7" t="str">
        <f>Tabela813[[#This Row],[NR]]&amp;" - "&amp;Tabela813[[#This Row],[Especificação]]</f>
        <v>9.1.6.3.1.51.0.0.00 - (-) Dedução de Serviços de Registro, Análise e Controle da Saúde</v>
      </c>
    </row>
    <row r="3288" spans="1:20" ht="30" x14ac:dyDescent="0.25">
      <c r="A3288" s="179"/>
      <c r="B3288" s="51" t="s">
        <v>1549</v>
      </c>
      <c r="C3288" s="22" t="s">
        <v>1537</v>
      </c>
      <c r="D3288" s="22" t="s">
        <v>1542</v>
      </c>
      <c r="E3288" s="22" t="s">
        <v>1538</v>
      </c>
      <c r="F3288" s="22" t="s">
        <v>1537</v>
      </c>
      <c r="G3288" s="22" t="s">
        <v>1575</v>
      </c>
      <c r="H3288" s="22" t="s">
        <v>1540</v>
      </c>
      <c r="I3288" s="22" t="s">
        <v>1537</v>
      </c>
      <c r="J3288" s="22" t="s">
        <v>1543</v>
      </c>
      <c r="K3288" s="20" t="str">
        <f>IF(Tabela813[[#This Row],[C]]&lt;&gt;"",IF(Tabela813[[#This Row],[RED]]&lt;&gt;"",(Tabela813[[#This Row],[RED]] &amp; "."),"") &amp; CONCATENATE(Tabela813[[#This Row],[C]],".",Tabela813[[#This Row],[O]],".",Tabela813[[#This Row],[E]],".",Tabela813[[#This Row],[D1]],".",Tabela813[[#This Row],[D2]],".",Tabela813[[#This Row],[D3]],".",Tabela813[[#This Row],[T]],".",Tabela813[[#This Row],[D4]]),"")</f>
        <v>9.1.6.3.1.51.0.1.00</v>
      </c>
      <c r="L3288" s="23" t="s">
        <v>2143</v>
      </c>
      <c r="M3288" s="20" t="str">
        <f t="shared" si="63"/>
        <v>A</v>
      </c>
      <c r="N3288" s="20">
        <f>IF(VALUE(Tabela813[[#This Row],[RED]]) &gt; 0,1,0) + IF(VALUE(J3288)&gt;0,8,IF(VALUE(I3288)&gt;0,7,IF(VALUE(H3288)&gt;0,6,IF(VALUE(G3288)&gt;0,5,IF(VALUE(F3288)&gt;0,4,IF(VALUE(E3288)&gt;0,3,IF(VALUE(D3288)&gt;0,2,1)))))))</f>
        <v>8</v>
      </c>
      <c r="O3288" s="22" t="s">
        <v>55</v>
      </c>
      <c r="P3288" s="1" t="s">
        <v>2947</v>
      </c>
      <c r="Q3288" s="1"/>
      <c r="R3288" s="39"/>
      <c r="S3288" s="154" t="s">
        <v>158</v>
      </c>
      <c r="T3288" s="7" t="str">
        <f>Tabela813[[#This Row],[NR]]&amp;" - "&amp;Tabela813[[#This Row],[Especificação]]</f>
        <v>9.1.6.3.1.51.0.1.00 - (-) Dedução de Serviços de Registro, Análise e Controle da Saúde - Principal</v>
      </c>
    </row>
    <row r="3289" spans="1:20" ht="30" x14ac:dyDescent="0.25">
      <c r="A3289" s="179"/>
      <c r="B3289" s="52" t="s">
        <v>1549</v>
      </c>
      <c r="C3289" s="22" t="s">
        <v>1537</v>
      </c>
      <c r="D3289" s="22" t="s">
        <v>1542</v>
      </c>
      <c r="E3289" s="22" t="s">
        <v>1538</v>
      </c>
      <c r="F3289" s="22" t="s">
        <v>1537</v>
      </c>
      <c r="G3289" s="22" t="s">
        <v>1575</v>
      </c>
      <c r="H3289" s="22" t="s">
        <v>1540</v>
      </c>
      <c r="I3289" s="22" t="s">
        <v>1546</v>
      </c>
      <c r="J3289" s="22" t="s">
        <v>1543</v>
      </c>
      <c r="K3289" s="20" t="str">
        <f>IF(Tabela813[[#This Row],[C]]&lt;&gt;"",IF(Tabela813[[#This Row],[RED]]&lt;&gt;"",(Tabela813[[#This Row],[RED]] &amp; "."),"") &amp; CONCATENATE(Tabela813[[#This Row],[C]],".",Tabela813[[#This Row],[O]],".",Tabela813[[#This Row],[E]],".",Tabela813[[#This Row],[D1]],".",Tabela813[[#This Row],[D2]],".",Tabela813[[#This Row],[D3]],".",Tabela813[[#This Row],[T]],".",Tabela813[[#This Row],[D4]]),"")</f>
        <v>9.1.6.3.1.51.0.2.00</v>
      </c>
      <c r="L3289" s="23" t="s">
        <v>2144</v>
      </c>
      <c r="M3289" s="20" t="str">
        <f t="shared" si="63"/>
        <v>A</v>
      </c>
      <c r="N3289" s="20">
        <f>IF(VALUE(Tabela813[[#This Row],[RED]]) &gt; 0,1,0) + IF(VALUE(J3289)&gt;0,8,IF(VALUE(I3289)&gt;0,7,IF(VALUE(H3289)&gt;0,6,IF(VALUE(G3289)&gt;0,5,IF(VALUE(F3289)&gt;0,4,IF(VALUE(E3289)&gt;0,3,IF(VALUE(D3289)&gt;0,2,1)))))))</f>
        <v>8</v>
      </c>
      <c r="O3289" s="22" t="s">
        <v>55</v>
      </c>
      <c r="P3289" s="1" t="s">
        <v>2947</v>
      </c>
      <c r="Q3289" s="1"/>
      <c r="R3289" s="39"/>
      <c r="S3289" s="154" t="s">
        <v>158</v>
      </c>
      <c r="T3289" s="7" t="str">
        <f>Tabela813[[#This Row],[NR]]&amp;" - "&amp;Tabela813[[#This Row],[Especificação]]</f>
        <v>9.1.6.3.1.51.0.2.00 - (-) Dedução de Serviços de Registro, Análise e Controle da Saúde - Multas e Juros de Mora</v>
      </c>
    </row>
    <row r="3290" spans="1:20" ht="30" x14ac:dyDescent="0.25">
      <c r="A3290" s="179"/>
      <c r="B3290" s="52" t="s">
        <v>1549</v>
      </c>
      <c r="C3290" s="22" t="s">
        <v>1537</v>
      </c>
      <c r="D3290" s="22" t="s">
        <v>1542</v>
      </c>
      <c r="E3290" s="22" t="s">
        <v>1538</v>
      </c>
      <c r="F3290" s="22" t="s">
        <v>1537</v>
      </c>
      <c r="G3290" s="22" t="s">
        <v>1575</v>
      </c>
      <c r="H3290" s="22" t="s">
        <v>1540</v>
      </c>
      <c r="I3290" s="22" t="s">
        <v>1538</v>
      </c>
      <c r="J3290" s="22" t="s">
        <v>1543</v>
      </c>
      <c r="K3290" s="20" t="str">
        <f>IF(Tabela813[[#This Row],[C]]&lt;&gt;"",IF(Tabela813[[#This Row],[RED]]&lt;&gt;"",(Tabela813[[#This Row],[RED]] &amp; "."),"") &amp; CONCATENATE(Tabela813[[#This Row],[C]],".",Tabela813[[#This Row],[O]],".",Tabela813[[#This Row],[E]],".",Tabela813[[#This Row],[D1]],".",Tabela813[[#This Row],[D2]],".",Tabela813[[#This Row],[D3]],".",Tabela813[[#This Row],[T]],".",Tabela813[[#This Row],[D4]]),"")</f>
        <v>9.1.6.3.1.51.0.3.00</v>
      </c>
      <c r="L3290" s="23" t="s">
        <v>2145</v>
      </c>
      <c r="M3290" s="20" t="str">
        <f t="shared" si="63"/>
        <v>A</v>
      </c>
      <c r="N3290" s="20">
        <f>IF(VALUE(Tabela813[[#This Row],[RED]]) &gt; 0,1,0) + IF(VALUE(J3290)&gt;0,8,IF(VALUE(I3290)&gt;0,7,IF(VALUE(H3290)&gt;0,6,IF(VALUE(G3290)&gt;0,5,IF(VALUE(F3290)&gt;0,4,IF(VALUE(E3290)&gt;0,3,IF(VALUE(D3290)&gt;0,2,1)))))))</f>
        <v>8</v>
      </c>
      <c r="O3290" s="22" t="s">
        <v>55</v>
      </c>
      <c r="P3290" s="1" t="s">
        <v>2947</v>
      </c>
      <c r="Q3290" s="1"/>
      <c r="R3290" s="39"/>
      <c r="S3290" s="154" t="s">
        <v>158</v>
      </c>
      <c r="T3290" s="7" t="str">
        <f>Tabela813[[#This Row],[NR]]&amp;" - "&amp;Tabela813[[#This Row],[Especificação]]</f>
        <v>9.1.6.3.1.51.0.3.00 - (-) Dedução de Serviços de Registro, Análise e Controle da Saúde - Dívida Ativa</v>
      </c>
    </row>
    <row r="3291" spans="1:20" ht="30" x14ac:dyDescent="0.25">
      <c r="A3291" s="179"/>
      <c r="B3291" s="52" t="s">
        <v>1549</v>
      </c>
      <c r="C3291" s="22" t="s">
        <v>1537</v>
      </c>
      <c r="D3291" s="22" t="s">
        <v>1542</v>
      </c>
      <c r="E3291" s="22" t="s">
        <v>1538</v>
      </c>
      <c r="F3291" s="22" t="s">
        <v>1537</v>
      </c>
      <c r="G3291" s="22" t="s">
        <v>1575</v>
      </c>
      <c r="H3291" s="22" t="s">
        <v>1540</v>
      </c>
      <c r="I3291" s="22" t="s">
        <v>1547</v>
      </c>
      <c r="J3291" s="22" t="s">
        <v>1543</v>
      </c>
      <c r="K3291" s="20" t="str">
        <f>IF(Tabela813[[#This Row],[C]]&lt;&gt;"",IF(Tabela813[[#This Row],[RED]]&lt;&gt;"",(Tabela813[[#This Row],[RED]] &amp; "."),"") &amp; CONCATENATE(Tabela813[[#This Row],[C]],".",Tabela813[[#This Row],[O]],".",Tabela813[[#This Row],[E]],".",Tabela813[[#This Row],[D1]],".",Tabela813[[#This Row],[D2]],".",Tabela813[[#This Row],[D3]],".",Tabela813[[#This Row],[T]],".",Tabela813[[#This Row],[D4]]),"")</f>
        <v>9.1.6.3.1.51.0.4.00</v>
      </c>
      <c r="L3291" s="23" t="s">
        <v>2146</v>
      </c>
      <c r="M3291" s="20" t="str">
        <f t="shared" si="63"/>
        <v>A</v>
      </c>
      <c r="N3291" s="20">
        <f>IF(VALUE(Tabela813[[#This Row],[RED]]) &gt; 0,1,0) + IF(VALUE(J3291)&gt;0,8,IF(VALUE(I3291)&gt;0,7,IF(VALUE(H3291)&gt;0,6,IF(VALUE(G3291)&gt;0,5,IF(VALUE(F3291)&gt;0,4,IF(VALUE(E3291)&gt;0,3,IF(VALUE(D3291)&gt;0,2,1)))))))</f>
        <v>8</v>
      </c>
      <c r="O3291" s="22" t="s">
        <v>55</v>
      </c>
      <c r="P3291" s="1" t="s">
        <v>2947</v>
      </c>
      <c r="Q3291" s="1"/>
      <c r="R3291" s="39"/>
      <c r="S3291" s="154" t="s">
        <v>158</v>
      </c>
      <c r="T3291" s="7" t="str">
        <f>Tabela813[[#This Row],[NR]]&amp;" - "&amp;Tabela813[[#This Row],[Especificação]]</f>
        <v>9.1.6.3.1.51.0.4.00 - (-) Dedução de Serviços de Registro, Análise e Controle da Saúde - Dívida Ativa - Multas e Juros de Mora da Dívida Ativa</v>
      </c>
    </row>
    <row r="3292" spans="1:20" ht="30" x14ac:dyDescent="0.25">
      <c r="A3292" s="179"/>
      <c r="B3292" s="52" t="s">
        <v>1549</v>
      </c>
      <c r="C3292" s="22" t="s">
        <v>1537</v>
      </c>
      <c r="D3292" s="22" t="s">
        <v>1542</v>
      </c>
      <c r="E3292" s="22" t="s">
        <v>1538</v>
      </c>
      <c r="F3292" s="22" t="s">
        <v>1537</v>
      </c>
      <c r="G3292" s="22" t="s">
        <v>1575</v>
      </c>
      <c r="H3292" s="22" t="s">
        <v>1540</v>
      </c>
      <c r="I3292" s="22" t="s">
        <v>1548</v>
      </c>
      <c r="J3292" s="22" t="s">
        <v>1543</v>
      </c>
      <c r="K3292" s="20" t="str">
        <f>IF(Tabela813[[#This Row],[C]]&lt;&gt;"",IF(Tabela813[[#This Row],[RED]]&lt;&gt;"",(Tabela813[[#This Row],[RED]] &amp; "."),"") &amp; CONCATENATE(Tabela813[[#This Row],[C]],".",Tabela813[[#This Row],[O]],".",Tabela813[[#This Row],[E]],".",Tabela813[[#This Row],[D1]],".",Tabela813[[#This Row],[D2]],".",Tabela813[[#This Row],[D3]],".",Tabela813[[#This Row],[T]],".",Tabela813[[#This Row],[D4]]),"")</f>
        <v>9.1.6.3.1.51.0.5.00</v>
      </c>
      <c r="L3292" s="23" t="s">
        <v>2147</v>
      </c>
      <c r="M3292" s="20" t="str">
        <f t="shared" si="63"/>
        <v>A</v>
      </c>
      <c r="N3292" s="20">
        <f>IF(VALUE(Tabela813[[#This Row],[RED]]) &gt; 0,1,0) + IF(VALUE(J3292)&gt;0,8,IF(VALUE(I3292)&gt;0,7,IF(VALUE(H3292)&gt;0,6,IF(VALUE(G3292)&gt;0,5,IF(VALUE(F3292)&gt;0,4,IF(VALUE(E3292)&gt;0,3,IF(VALUE(D3292)&gt;0,2,1)))))))</f>
        <v>8</v>
      </c>
      <c r="O3292" s="22" t="s">
        <v>55</v>
      </c>
      <c r="P3292" s="1" t="s">
        <v>2947</v>
      </c>
      <c r="Q3292" s="1"/>
      <c r="R3292" s="39"/>
      <c r="S3292" s="154" t="s">
        <v>158</v>
      </c>
      <c r="T3292" s="7" t="str">
        <f>Tabela813[[#This Row],[NR]]&amp;" - "&amp;Tabela813[[#This Row],[Especificação]]</f>
        <v>9.1.6.3.1.51.0.5.00 - (-) Dedução de Serviços de Registro, Análise e Controle da Saúde - Multas</v>
      </c>
    </row>
    <row r="3293" spans="1:20" ht="30" x14ac:dyDescent="0.25">
      <c r="A3293" s="179"/>
      <c r="B3293" s="52" t="s">
        <v>1549</v>
      </c>
      <c r="C3293" s="22" t="s">
        <v>1537</v>
      </c>
      <c r="D3293" s="22" t="s">
        <v>1542</v>
      </c>
      <c r="E3293" s="22" t="s">
        <v>1538</v>
      </c>
      <c r="F3293" s="22" t="s">
        <v>1537</v>
      </c>
      <c r="G3293" s="22" t="s">
        <v>1575</v>
      </c>
      <c r="H3293" s="22" t="s">
        <v>1540</v>
      </c>
      <c r="I3293" s="22" t="s">
        <v>1542</v>
      </c>
      <c r="J3293" s="22" t="s">
        <v>1543</v>
      </c>
      <c r="K3293" s="20" t="str">
        <f>IF(Tabela813[[#This Row],[C]]&lt;&gt;"",IF(Tabela813[[#This Row],[RED]]&lt;&gt;"",(Tabela813[[#This Row],[RED]] &amp; "."),"") &amp; CONCATENATE(Tabela813[[#This Row],[C]],".",Tabela813[[#This Row],[O]],".",Tabela813[[#This Row],[E]],".",Tabela813[[#This Row],[D1]],".",Tabela813[[#This Row],[D2]],".",Tabela813[[#This Row],[D3]],".",Tabela813[[#This Row],[T]],".",Tabela813[[#This Row],[D4]]),"")</f>
        <v>9.1.6.3.1.51.0.6.00</v>
      </c>
      <c r="L3293" s="23" t="s">
        <v>2148</v>
      </c>
      <c r="M3293" s="20" t="str">
        <f t="shared" si="63"/>
        <v>A</v>
      </c>
      <c r="N3293" s="20">
        <f>IF(VALUE(Tabela813[[#This Row],[RED]]) &gt; 0,1,0) + IF(VALUE(J3293)&gt;0,8,IF(VALUE(I3293)&gt;0,7,IF(VALUE(H3293)&gt;0,6,IF(VALUE(G3293)&gt;0,5,IF(VALUE(F3293)&gt;0,4,IF(VALUE(E3293)&gt;0,3,IF(VALUE(D3293)&gt;0,2,1)))))))</f>
        <v>8</v>
      </c>
      <c r="O3293" s="22" t="s">
        <v>55</v>
      </c>
      <c r="P3293" s="1" t="s">
        <v>2947</v>
      </c>
      <c r="Q3293" s="1"/>
      <c r="R3293" s="39"/>
      <c r="S3293" s="154" t="s">
        <v>158</v>
      </c>
      <c r="T3293" s="7" t="str">
        <f>Tabela813[[#This Row],[NR]]&amp;" - "&amp;Tabela813[[#This Row],[Especificação]]</f>
        <v>9.1.6.3.1.51.0.6.00 - (-) Dedução de Serviços de Registro, Análise e Controle da Saúde - Juros de Mora</v>
      </c>
    </row>
    <row r="3294" spans="1:20" ht="30" x14ac:dyDescent="0.25">
      <c r="A3294" s="179"/>
      <c r="B3294" s="52" t="s">
        <v>1549</v>
      </c>
      <c r="C3294" s="22" t="s">
        <v>1537</v>
      </c>
      <c r="D3294" s="22" t="s">
        <v>1542</v>
      </c>
      <c r="E3294" s="22" t="s">
        <v>1538</v>
      </c>
      <c r="F3294" s="22" t="s">
        <v>1537</v>
      </c>
      <c r="G3294" s="22" t="s">
        <v>1575</v>
      </c>
      <c r="H3294" s="22" t="s">
        <v>1540</v>
      </c>
      <c r="I3294" s="22" t="s">
        <v>1544</v>
      </c>
      <c r="J3294" s="22" t="s">
        <v>1543</v>
      </c>
      <c r="K3294" s="20" t="str">
        <f>IF(Tabela813[[#This Row],[C]]&lt;&gt;"",IF(Tabela813[[#This Row],[RED]]&lt;&gt;"",(Tabela813[[#This Row],[RED]] &amp; "."),"") &amp; CONCATENATE(Tabela813[[#This Row],[C]],".",Tabela813[[#This Row],[O]],".",Tabela813[[#This Row],[E]],".",Tabela813[[#This Row],[D1]],".",Tabela813[[#This Row],[D2]],".",Tabela813[[#This Row],[D3]],".",Tabela813[[#This Row],[T]],".",Tabela813[[#This Row],[D4]]),"")</f>
        <v>9.1.6.3.1.51.0.7.00</v>
      </c>
      <c r="L3294" s="23" t="s">
        <v>2149</v>
      </c>
      <c r="M3294" s="20" t="str">
        <f t="shared" si="63"/>
        <v>A</v>
      </c>
      <c r="N3294" s="20">
        <f>IF(VALUE(Tabela813[[#This Row],[RED]]) &gt; 0,1,0) + IF(VALUE(J3294)&gt;0,8,IF(VALUE(I3294)&gt;0,7,IF(VALUE(H3294)&gt;0,6,IF(VALUE(G3294)&gt;0,5,IF(VALUE(F3294)&gt;0,4,IF(VALUE(E3294)&gt;0,3,IF(VALUE(D3294)&gt;0,2,1)))))))</f>
        <v>8</v>
      </c>
      <c r="O3294" s="22" t="s">
        <v>55</v>
      </c>
      <c r="P3294" s="1" t="s">
        <v>2947</v>
      </c>
      <c r="Q3294" s="1"/>
      <c r="R3294" s="39"/>
      <c r="S3294" s="154" t="s">
        <v>158</v>
      </c>
      <c r="T3294" s="7" t="str">
        <f>Tabela813[[#This Row],[NR]]&amp;" - "&amp;Tabela813[[#This Row],[Especificação]]</f>
        <v>9.1.6.3.1.51.0.7.00 - (-) Dedução de Serviços de Registro, Análise e Controle da Saúde - Dívida Ativa - Multas da Dívida Ativa</v>
      </c>
    </row>
    <row r="3295" spans="1:20" ht="30" x14ac:dyDescent="0.25">
      <c r="A3295" s="179"/>
      <c r="B3295" s="52" t="s">
        <v>1549</v>
      </c>
      <c r="C3295" s="22" t="s">
        <v>1537</v>
      </c>
      <c r="D3295" s="22" t="s">
        <v>1542</v>
      </c>
      <c r="E3295" s="22" t="s">
        <v>1538</v>
      </c>
      <c r="F3295" s="22" t="s">
        <v>1537</v>
      </c>
      <c r="G3295" s="22" t="s">
        <v>1575</v>
      </c>
      <c r="H3295" s="22" t="s">
        <v>1540</v>
      </c>
      <c r="I3295" s="22" t="s">
        <v>1545</v>
      </c>
      <c r="J3295" s="22" t="s">
        <v>1543</v>
      </c>
      <c r="K3295" s="20" t="str">
        <f>IF(Tabela813[[#This Row],[C]]&lt;&gt;"",IF(Tabela813[[#This Row],[RED]]&lt;&gt;"",(Tabela813[[#This Row],[RED]] &amp; "."),"") &amp; CONCATENATE(Tabela813[[#This Row],[C]],".",Tabela813[[#This Row],[O]],".",Tabela813[[#This Row],[E]],".",Tabela813[[#This Row],[D1]],".",Tabela813[[#This Row],[D2]],".",Tabela813[[#This Row],[D3]],".",Tabela813[[#This Row],[T]],".",Tabela813[[#This Row],[D4]]),"")</f>
        <v>9.1.6.3.1.51.0.8.00</v>
      </c>
      <c r="L3295" s="23" t="s">
        <v>2150</v>
      </c>
      <c r="M3295" s="20" t="str">
        <f t="shared" si="63"/>
        <v>A</v>
      </c>
      <c r="N3295" s="20">
        <f>IF(VALUE(Tabela813[[#This Row],[RED]]) &gt; 0,1,0) + IF(VALUE(J3295)&gt;0,8,IF(VALUE(I3295)&gt;0,7,IF(VALUE(H3295)&gt;0,6,IF(VALUE(G3295)&gt;0,5,IF(VALUE(F3295)&gt;0,4,IF(VALUE(E3295)&gt;0,3,IF(VALUE(D3295)&gt;0,2,1)))))))</f>
        <v>8</v>
      </c>
      <c r="O3295" s="22" t="s">
        <v>55</v>
      </c>
      <c r="P3295" s="1" t="s">
        <v>2947</v>
      </c>
      <c r="Q3295" s="1"/>
      <c r="R3295" s="39"/>
      <c r="S3295" s="154" t="s">
        <v>158</v>
      </c>
      <c r="T3295" s="7" t="str">
        <f>Tabela813[[#This Row],[NR]]&amp;" - "&amp;Tabela813[[#This Row],[Especificação]]</f>
        <v>9.1.6.3.1.51.0.8.00 - (-) Dedução de Serviços de Registro, Análise e Controle da Saúde - Juros de Mora da Dívida Ativa</v>
      </c>
    </row>
    <row r="3296" spans="1:20" ht="30" x14ac:dyDescent="0.25">
      <c r="A3296" s="179"/>
      <c r="B3296" s="52" t="s">
        <v>1549</v>
      </c>
      <c r="C3296" s="22" t="s">
        <v>1537</v>
      </c>
      <c r="D3296" s="22" t="s">
        <v>1542</v>
      </c>
      <c r="E3296" s="22" t="s">
        <v>1538</v>
      </c>
      <c r="F3296" s="22" t="s">
        <v>1537</v>
      </c>
      <c r="G3296" s="22" t="s">
        <v>1577</v>
      </c>
      <c r="H3296" s="22" t="s">
        <v>1540</v>
      </c>
      <c r="I3296" s="22" t="s">
        <v>1540</v>
      </c>
      <c r="J3296" s="22" t="s">
        <v>1543</v>
      </c>
      <c r="K3296" s="20" t="str">
        <f>IF(Tabela813[[#This Row],[C]]&lt;&gt;"",IF(Tabela813[[#This Row],[RED]]&lt;&gt;"",(Tabela813[[#This Row],[RED]] &amp; "."),"") &amp; CONCATENATE(Tabela813[[#This Row],[C]],".",Tabela813[[#This Row],[O]],".",Tabela813[[#This Row],[E]],".",Tabela813[[#This Row],[D1]],".",Tabela813[[#This Row],[D2]],".",Tabela813[[#This Row],[D3]],".",Tabela813[[#This Row],[T]],".",Tabela813[[#This Row],[D4]]),"")</f>
        <v>9.1.6.3.1.52.0.0.00</v>
      </c>
      <c r="L3296" s="23" t="s">
        <v>2151</v>
      </c>
      <c r="M3296" s="20" t="str">
        <f t="shared" si="63"/>
        <v>S</v>
      </c>
      <c r="N3296" s="20">
        <f>IF(VALUE(Tabela813[[#This Row],[RED]]) &gt; 0,1,0) + IF(VALUE(J3296)&gt;0,8,IF(VALUE(I3296)&gt;0,7,IF(VALUE(H3296)&gt;0,6,IF(VALUE(G3296)&gt;0,5,IF(VALUE(F3296)&gt;0,4,IF(VALUE(E3296)&gt;0,3,IF(VALUE(D3296)&gt;0,2,1)))))))</f>
        <v>6</v>
      </c>
      <c r="O3296" s="22" t="s">
        <v>55</v>
      </c>
      <c r="P3296" s="1" t="s">
        <v>4341</v>
      </c>
      <c r="Q3296" s="1"/>
      <c r="R3296" s="39"/>
      <c r="S3296" s="154" t="s">
        <v>158</v>
      </c>
      <c r="T3296" s="7" t="str">
        <f>Tabela813[[#This Row],[NR]]&amp;" - "&amp;Tabela813[[#This Row],[Especificação]]</f>
        <v>9.1.6.3.1.52.0.0.00 - (-) Dedução de Serviços Radiológicos e Laboratoriais</v>
      </c>
    </row>
    <row r="3297" spans="1:20" ht="30" x14ac:dyDescent="0.25">
      <c r="A3297" s="179"/>
      <c r="B3297" s="52" t="s">
        <v>1549</v>
      </c>
      <c r="C3297" s="22" t="s">
        <v>1537</v>
      </c>
      <c r="D3297" s="22" t="s">
        <v>1542</v>
      </c>
      <c r="E3297" s="22" t="s">
        <v>1538</v>
      </c>
      <c r="F3297" s="22" t="s">
        <v>1537</v>
      </c>
      <c r="G3297" s="22" t="s">
        <v>1577</v>
      </c>
      <c r="H3297" s="22" t="s">
        <v>1540</v>
      </c>
      <c r="I3297" s="22" t="s">
        <v>1537</v>
      </c>
      <c r="J3297" s="22" t="s">
        <v>1543</v>
      </c>
      <c r="K3297" s="20" t="str">
        <f>IF(Tabela813[[#This Row],[C]]&lt;&gt;"",IF(Tabela813[[#This Row],[RED]]&lt;&gt;"",(Tabela813[[#This Row],[RED]] &amp; "."),"") &amp; CONCATENATE(Tabela813[[#This Row],[C]],".",Tabela813[[#This Row],[O]],".",Tabela813[[#This Row],[E]],".",Tabela813[[#This Row],[D1]],".",Tabela813[[#This Row],[D2]],".",Tabela813[[#This Row],[D3]],".",Tabela813[[#This Row],[T]],".",Tabela813[[#This Row],[D4]]),"")</f>
        <v>9.1.6.3.1.52.0.1.00</v>
      </c>
      <c r="L3297" s="23" t="s">
        <v>2152</v>
      </c>
      <c r="M3297" s="20" t="str">
        <f t="shared" si="63"/>
        <v>A</v>
      </c>
      <c r="N3297" s="20">
        <f>IF(VALUE(Tabela813[[#This Row],[RED]]) &gt; 0,1,0) + IF(VALUE(J3297)&gt;0,8,IF(VALUE(I3297)&gt;0,7,IF(VALUE(H3297)&gt;0,6,IF(VALUE(G3297)&gt;0,5,IF(VALUE(F3297)&gt;0,4,IF(VALUE(E3297)&gt;0,3,IF(VALUE(D3297)&gt;0,2,1)))))))</f>
        <v>8</v>
      </c>
      <c r="O3297" s="22" t="s">
        <v>55</v>
      </c>
      <c r="P3297" s="1" t="s">
        <v>2948</v>
      </c>
      <c r="Q3297" s="1"/>
      <c r="R3297" s="39"/>
      <c r="S3297" s="154" t="s">
        <v>158</v>
      </c>
      <c r="T3297" s="7" t="str">
        <f>Tabela813[[#This Row],[NR]]&amp;" - "&amp;Tabela813[[#This Row],[Especificação]]</f>
        <v>9.1.6.3.1.52.0.1.00 - (-) Dedução de Serviços Radiológicos e Laboratoriais - Principal</v>
      </c>
    </row>
    <row r="3298" spans="1:20" ht="30" x14ac:dyDescent="0.25">
      <c r="A3298" s="179"/>
      <c r="B3298" s="51" t="s">
        <v>1549</v>
      </c>
      <c r="C3298" s="22" t="s">
        <v>1537</v>
      </c>
      <c r="D3298" s="22" t="s">
        <v>1542</v>
      </c>
      <c r="E3298" s="22" t="s">
        <v>1538</v>
      </c>
      <c r="F3298" s="22" t="s">
        <v>1537</v>
      </c>
      <c r="G3298" s="22" t="s">
        <v>1577</v>
      </c>
      <c r="H3298" s="22" t="s">
        <v>1540</v>
      </c>
      <c r="I3298" s="22" t="s">
        <v>1546</v>
      </c>
      <c r="J3298" s="22" t="s">
        <v>1543</v>
      </c>
      <c r="K3298" s="20" t="str">
        <f>IF(Tabela813[[#This Row],[C]]&lt;&gt;"",IF(Tabela813[[#This Row],[RED]]&lt;&gt;"",(Tabela813[[#This Row],[RED]] &amp; "."),"") &amp; CONCATENATE(Tabela813[[#This Row],[C]],".",Tabela813[[#This Row],[O]],".",Tabela813[[#This Row],[E]],".",Tabela813[[#This Row],[D1]],".",Tabela813[[#This Row],[D2]],".",Tabela813[[#This Row],[D3]],".",Tabela813[[#This Row],[T]],".",Tabela813[[#This Row],[D4]]),"")</f>
        <v>9.1.6.3.1.52.0.2.00</v>
      </c>
      <c r="L3298" s="23" t="s">
        <v>2153</v>
      </c>
      <c r="M3298" s="20" t="str">
        <f t="shared" si="63"/>
        <v>A</v>
      </c>
      <c r="N3298" s="20">
        <f>IF(VALUE(Tabela813[[#This Row],[RED]]) &gt; 0,1,0) + IF(VALUE(J3298)&gt;0,8,IF(VALUE(I3298)&gt;0,7,IF(VALUE(H3298)&gt;0,6,IF(VALUE(G3298)&gt;0,5,IF(VALUE(F3298)&gt;0,4,IF(VALUE(E3298)&gt;0,3,IF(VALUE(D3298)&gt;0,2,1)))))))</f>
        <v>8</v>
      </c>
      <c r="O3298" s="22" t="s">
        <v>55</v>
      </c>
      <c r="P3298" s="1" t="s">
        <v>2948</v>
      </c>
      <c r="Q3298" s="1"/>
      <c r="R3298" s="39"/>
      <c r="S3298" s="154" t="s">
        <v>158</v>
      </c>
      <c r="T3298" s="7" t="str">
        <f>Tabela813[[#This Row],[NR]]&amp;" - "&amp;Tabela813[[#This Row],[Especificação]]</f>
        <v>9.1.6.3.1.52.0.2.00 - (-) Dedução de Serviços Radiológicos e Laboratoriais - Multas e Juros de Mora</v>
      </c>
    </row>
    <row r="3299" spans="1:20" ht="30" x14ac:dyDescent="0.25">
      <c r="A3299" s="179"/>
      <c r="B3299" s="51" t="s">
        <v>1549</v>
      </c>
      <c r="C3299" s="22" t="s">
        <v>1537</v>
      </c>
      <c r="D3299" s="22" t="s">
        <v>1542</v>
      </c>
      <c r="E3299" s="22" t="s">
        <v>1538</v>
      </c>
      <c r="F3299" s="22" t="s">
        <v>1537</v>
      </c>
      <c r="G3299" s="22" t="s">
        <v>1577</v>
      </c>
      <c r="H3299" s="22" t="s">
        <v>1540</v>
      </c>
      <c r="I3299" s="22" t="s">
        <v>1538</v>
      </c>
      <c r="J3299" s="22" t="s">
        <v>1543</v>
      </c>
      <c r="K3299" s="20" t="str">
        <f>IF(Tabela813[[#This Row],[C]]&lt;&gt;"",IF(Tabela813[[#This Row],[RED]]&lt;&gt;"",(Tabela813[[#This Row],[RED]] &amp; "."),"") &amp; CONCATENATE(Tabela813[[#This Row],[C]],".",Tabela813[[#This Row],[O]],".",Tabela813[[#This Row],[E]],".",Tabela813[[#This Row],[D1]],".",Tabela813[[#This Row],[D2]],".",Tabela813[[#This Row],[D3]],".",Tabela813[[#This Row],[T]],".",Tabela813[[#This Row],[D4]]),"")</f>
        <v>9.1.6.3.1.52.0.3.00</v>
      </c>
      <c r="L3299" s="23" t="s">
        <v>2154</v>
      </c>
      <c r="M3299" s="20" t="str">
        <f t="shared" si="63"/>
        <v>A</v>
      </c>
      <c r="N3299" s="20">
        <f>IF(VALUE(Tabela813[[#This Row],[RED]]) &gt; 0,1,0) + IF(VALUE(J3299)&gt;0,8,IF(VALUE(I3299)&gt;0,7,IF(VALUE(H3299)&gt;0,6,IF(VALUE(G3299)&gt;0,5,IF(VALUE(F3299)&gt;0,4,IF(VALUE(E3299)&gt;0,3,IF(VALUE(D3299)&gt;0,2,1)))))))</f>
        <v>8</v>
      </c>
      <c r="O3299" s="22" t="s">
        <v>55</v>
      </c>
      <c r="P3299" s="1" t="s">
        <v>2948</v>
      </c>
      <c r="Q3299" s="1"/>
      <c r="R3299" s="39"/>
      <c r="S3299" s="154" t="s">
        <v>158</v>
      </c>
      <c r="T3299" s="7" t="str">
        <f>Tabela813[[#This Row],[NR]]&amp;" - "&amp;Tabela813[[#This Row],[Especificação]]</f>
        <v>9.1.6.3.1.52.0.3.00 - (-) Dedução de Serviços Radiológicos e Laboratoriais - Dívida Ativa</v>
      </c>
    </row>
    <row r="3300" spans="1:20" ht="30" x14ac:dyDescent="0.25">
      <c r="A3300" s="179"/>
      <c r="B3300" s="51" t="s">
        <v>1549</v>
      </c>
      <c r="C3300" s="22" t="s">
        <v>1537</v>
      </c>
      <c r="D3300" s="22" t="s">
        <v>1542</v>
      </c>
      <c r="E3300" s="22" t="s">
        <v>1538</v>
      </c>
      <c r="F3300" s="22" t="s">
        <v>1537</v>
      </c>
      <c r="G3300" s="22" t="s">
        <v>1577</v>
      </c>
      <c r="H3300" s="22" t="s">
        <v>1540</v>
      </c>
      <c r="I3300" s="22" t="s">
        <v>1547</v>
      </c>
      <c r="J3300" s="22" t="s">
        <v>1543</v>
      </c>
      <c r="K3300" s="20" t="str">
        <f>IF(Tabela813[[#This Row],[C]]&lt;&gt;"",IF(Tabela813[[#This Row],[RED]]&lt;&gt;"",(Tabela813[[#This Row],[RED]] &amp; "."),"") &amp; CONCATENATE(Tabela813[[#This Row],[C]],".",Tabela813[[#This Row],[O]],".",Tabela813[[#This Row],[E]],".",Tabela813[[#This Row],[D1]],".",Tabela813[[#This Row],[D2]],".",Tabela813[[#This Row],[D3]],".",Tabela813[[#This Row],[T]],".",Tabela813[[#This Row],[D4]]),"")</f>
        <v>9.1.6.3.1.52.0.4.00</v>
      </c>
      <c r="L3300" s="23" t="s">
        <v>2155</v>
      </c>
      <c r="M3300" s="20" t="str">
        <f t="shared" si="63"/>
        <v>A</v>
      </c>
      <c r="N3300" s="20">
        <f>IF(VALUE(Tabela813[[#This Row],[RED]]) &gt; 0,1,0) + IF(VALUE(J3300)&gt;0,8,IF(VALUE(I3300)&gt;0,7,IF(VALUE(H3300)&gt;0,6,IF(VALUE(G3300)&gt;0,5,IF(VALUE(F3300)&gt;0,4,IF(VALUE(E3300)&gt;0,3,IF(VALUE(D3300)&gt;0,2,1)))))))</f>
        <v>8</v>
      </c>
      <c r="O3300" s="22" t="s">
        <v>55</v>
      </c>
      <c r="P3300" s="1" t="s">
        <v>2948</v>
      </c>
      <c r="Q3300" s="1"/>
      <c r="R3300" s="39"/>
      <c r="S3300" s="154" t="s">
        <v>158</v>
      </c>
      <c r="T3300" s="7" t="str">
        <f>Tabela813[[#This Row],[NR]]&amp;" - "&amp;Tabela813[[#This Row],[Especificação]]</f>
        <v>9.1.6.3.1.52.0.4.00 - (-) Dedução de Serviços Radiológicos e Laboratoriais - Dívida Ativa - Multas e Juros de Mora da Dívida Ativa</v>
      </c>
    </row>
    <row r="3301" spans="1:20" ht="30" x14ac:dyDescent="0.25">
      <c r="A3301" s="179"/>
      <c r="B3301" s="51" t="s">
        <v>1549</v>
      </c>
      <c r="C3301" s="22" t="s">
        <v>1537</v>
      </c>
      <c r="D3301" s="22" t="s">
        <v>1542</v>
      </c>
      <c r="E3301" s="22" t="s">
        <v>1538</v>
      </c>
      <c r="F3301" s="22" t="s">
        <v>1537</v>
      </c>
      <c r="G3301" s="22" t="s">
        <v>1577</v>
      </c>
      <c r="H3301" s="22" t="s">
        <v>1540</v>
      </c>
      <c r="I3301" s="22" t="s">
        <v>1548</v>
      </c>
      <c r="J3301" s="22" t="s">
        <v>1543</v>
      </c>
      <c r="K3301" s="20" t="str">
        <f>IF(Tabela813[[#This Row],[C]]&lt;&gt;"",IF(Tabela813[[#This Row],[RED]]&lt;&gt;"",(Tabela813[[#This Row],[RED]] &amp; "."),"") &amp; CONCATENATE(Tabela813[[#This Row],[C]],".",Tabela813[[#This Row],[O]],".",Tabela813[[#This Row],[E]],".",Tabela813[[#This Row],[D1]],".",Tabela813[[#This Row],[D2]],".",Tabela813[[#This Row],[D3]],".",Tabela813[[#This Row],[T]],".",Tabela813[[#This Row],[D4]]),"")</f>
        <v>9.1.6.3.1.52.0.5.00</v>
      </c>
      <c r="L3301" s="23" t="s">
        <v>2156</v>
      </c>
      <c r="M3301" s="20" t="str">
        <f t="shared" ref="M3301:M3364" si="64">IF(N3301 &lt; N3302,"S","A")</f>
        <v>A</v>
      </c>
      <c r="N3301" s="20">
        <f>IF(VALUE(Tabela813[[#This Row],[RED]]) &gt; 0,1,0) + IF(VALUE(J3301)&gt;0,8,IF(VALUE(I3301)&gt;0,7,IF(VALUE(H3301)&gt;0,6,IF(VALUE(G3301)&gt;0,5,IF(VALUE(F3301)&gt;0,4,IF(VALUE(E3301)&gt;0,3,IF(VALUE(D3301)&gt;0,2,1)))))))</f>
        <v>8</v>
      </c>
      <c r="O3301" s="22" t="s">
        <v>55</v>
      </c>
      <c r="P3301" s="1" t="s">
        <v>2948</v>
      </c>
      <c r="Q3301" s="1"/>
      <c r="R3301" s="39"/>
      <c r="S3301" s="154" t="s">
        <v>158</v>
      </c>
      <c r="T3301" s="7" t="str">
        <f>Tabela813[[#This Row],[NR]]&amp;" - "&amp;Tabela813[[#This Row],[Especificação]]</f>
        <v>9.1.6.3.1.52.0.5.00 - (-) Dedução de Serviços Radiológicos e Laboratoriais - Multas</v>
      </c>
    </row>
    <row r="3302" spans="1:20" ht="30" x14ac:dyDescent="0.25">
      <c r="A3302" s="179"/>
      <c r="B3302" s="51" t="s">
        <v>1549</v>
      </c>
      <c r="C3302" s="22" t="s">
        <v>1537</v>
      </c>
      <c r="D3302" s="22" t="s">
        <v>1542</v>
      </c>
      <c r="E3302" s="22" t="s">
        <v>1538</v>
      </c>
      <c r="F3302" s="22" t="s">
        <v>1537</v>
      </c>
      <c r="G3302" s="22" t="s">
        <v>1577</v>
      </c>
      <c r="H3302" s="22" t="s">
        <v>1540</v>
      </c>
      <c r="I3302" s="22" t="s">
        <v>1542</v>
      </c>
      <c r="J3302" s="22" t="s">
        <v>1543</v>
      </c>
      <c r="K3302" s="20" t="str">
        <f>IF(Tabela813[[#This Row],[C]]&lt;&gt;"",IF(Tabela813[[#This Row],[RED]]&lt;&gt;"",(Tabela813[[#This Row],[RED]] &amp; "."),"") &amp; CONCATENATE(Tabela813[[#This Row],[C]],".",Tabela813[[#This Row],[O]],".",Tabela813[[#This Row],[E]],".",Tabela813[[#This Row],[D1]],".",Tabela813[[#This Row],[D2]],".",Tabela813[[#This Row],[D3]],".",Tabela813[[#This Row],[T]],".",Tabela813[[#This Row],[D4]]),"")</f>
        <v>9.1.6.3.1.52.0.6.00</v>
      </c>
      <c r="L3302" s="23" t="s">
        <v>2157</v>
      </c>
      <c r="M3302" s="20" t="str">
        <f t="shared" si="64"/>
        <v>A</v>
      </c>
      <c r="N3302" s="20">
        <f>IF(VALUE(Tabela813[[#This Row],[RED]]) &gt; 0,1,0) + IF(VALUE(J3302)&gt;0,8,IF(VALUE(I3302)&gt;0,7,IF(VALUE(H3302)&gt;0,6,IF(VALUE(G3302)&gt;0,5,IF(VALUE(F3302)&gt;0,4,IF(VALUE(E3302)&gt;0,3,IF(VALUE(D3302)&gt;0,2,1)))))))</f>
        <v>8</v>
      </c>
      <c r="O3302" s="22" t="s">
        <v>55</v>
      </c>
      <c r="P3302" s="1" t="s">
        <v>2948</v>
      </c>
      <c r="Q3302" s="1"/>
      <c r="R3302" s="39"/>
      <c r="S3302" s="154" t="s">
        <v>158</v>
      </c>
      <c r="T3302" s="7" t="str">
        <f>Tabela813[[#This Row],[NR]]&amp;" - "&amp;Tabela813[[#This Row],[Especificação]]</f>
        <v>9.1.6.3.1.52.0.6.00 - (-) Dedução de Serviços Radiológicos e Laboratoriais - Juros de Mora</v>
      </c>
    </row>
    <row r="3303" spans="1:20" ht="30" x14ac:dyDescent="0.25">
      <c r="A3303" s="179"/>
      <c r="B3303" s="51" t="s">
        <v>1549</v>
      </c>
      <c r="C3303" s="22" t="s">
        <v>1537</v>
      </c>
      <c r="D3303" s="22" t="s">
        <v>1542</v>
      </c>
      <c r="E3303" s="22" t="s">
        <v>1538</v>
      </c>
      <c r="F3303" s="22" t="s">
        <v>1537</v>
      </c>
      <c r="G3303" s="22" t="s">
        <v>1577</v>
      </c>
      <c r="H3303" s="22" t="s">
        <v>1540</v>
      </c>
      <c r="I3303" s="22" t="s">
        <v>1544</v>
      </c>
      <c r="J3303" s="22" t="s">
        <v>1543</v>
      </c>
      <c r="K3303" s="20" t="str">
        <f>IF(Tabela813[[#This Row],[C]]&lt;&gt;"",IF(Tabela813[[#This Row],[RED]]&lt;&gt;"",(Tabela813[[#This Row],[RED]] &amp; "."),"") &amp; CONCATENATE(Tabela813[[#This Row],[C]],".",Tabela813[[#This Row],[O]],".",Tabela813[[#This Row],[E]],".",Tabela813[[#This Row],[D1]],".",Tabela813[[#This Row],[D2]],".",Tabela813[[#This Row],[D3]],".",Tabela813[[#This Row],[T]],".",Tabela813[[#This Row],[D4]]),"")</f>
        <v>9.1.6.3.1.52.0.7.00</v>
      </c>
      <c r="L3303" s="23" t="s">
        <v>2158</v>
      </c>
      <c r="M3303" s="20" t="str">
        <f t="shared" si="64"/>
        <v>A</v>
      </c>
      <c r="N3303" s="20">
        <f>IF(VALUE(Tabela813[[#This Row],[RED]]) &gt; 0,1,0) + IF(VALUE(J3303)&gt;0,8,IF(VALUE(I3303)&gt;0,7,IF(VALUE(H3303)&gt;0,6,IF(VALUE(G3303)&gt;0,5,IF(VALUE(F3303)&gt;0,4,IF(VALUE(E3303)&gt;0,3,IF(VALUE(D3303)&gt;0,2,1)))))))</f>
        <v>8</v>
      </c>
      <c r="O3303" s="22" t="s">
        <v>55</v>
      </c>
      <c r="P3303" s="1" t="s">
        <v>2948</v>
      </c>
      <c r="Q3303" s="1"/>
      <c r="R3303" s="39"/>
      <c r="S3303" s="154" t="s">
        <v>158</v>
      </c>
      <c r="T3303" s="7" t="str">
        <f>Tabela813[[#This Row],[NR]]&amp;" - "&amp;Tabela813[[#This Row],[Especificação]]</f>
        <v>9.1.6.3.1.52.0.7.00 - (-) Dedução de Serviços Radiológicos e Laboratoriais - Dívida Ativa - Multas da Dívida Ativa</v>
      </c>
    </row>
    <row r="3304" spans="1:20" ht="30" x14ac:dyDescent="0.25">
      <c r="A3304" s="179"/>
      <c r="B3304" s="51" t="s">
        <v>1549</v>
      </c>
      <c r="C3304" s="22" t="s">
        <v>1537</v>
      </c>
      <c r="D3304" s="22" t="s">
        <v>1542</v>
      </c>
      <c r="E3304" s="22" t="s">
        <v>1538</v>
      </c>
      <c r="F3304" s="22" t="s">
        <v>1537</v>
      </c>
      <c r="G3304" s="22" t="s">
        <v>1577</v>
      </c>
      <c r="H3304" s="22" t="s">
        <v>1540</v>
      </c>
      <c r="I3304" s="22" t="s">
        <v>1545</v>
      </c>
      <c r="J3304" s="22" t="s">
        <v>1543</v>
      </c>
      <c r="K3304" s="20" t="str">
        <f>IF(Tabela813[[#This Row],[C]]&lt;&gt;"",IF(Tabela813[[#This Row],[RED]]&lt;&gt;"",(Tabela813[[#This Row],[RED]] &amp; "."),"") &amp; CONCATENATE(Tabela813[[#This Row],[C]],".",Tabela813[[#This Row],[O]],".",Tabela813[[#This Row],[E]],".",Tabela813[[#This Row],[D1]],".",Tabela813[[#This Row],[D2]],".",Tabela813[[#This Row],[D3]],".",Tabela813[[#This Row],[T]],".",Tabela813[[#This Row],[D4]]),"")</f>
        <v>9.1.6.3.1.52.0.8.00</v>
      </c>
      <c r="L3304" s="23" t="s">
        <v>2159</v>
      </c>
      <c r="M3304" s="20" t="str">
        <f t="shared" si="64"/>
        <v>A</v>
      </c>
      <c r="N3304" s="20">
        <f>IF(VALUE(Tabela813[[#This Row],[RED]]) &gt; 0,1,0) + IF(VALUE(J3304)&gt;0,8,IF(VALUE(I3304)&gt;0,7,IF(VALUE(H3304)&gt;0,6,IF(VALUE(G3304)&gt;0,5,IF(VALUE(F3304)&gt;0,4,IF(VALUE(E3304)&gt;0,3,IF(VALUE(D3304)&gt;0,2,1)))))))</f>
        <v>8</v>
      </c>
      <c r="O3304" s="22" t="s">
        <v>55</v>
      </c>
      <c r="P3304" s="1" t="s">
        <v>2948</v>
      </c>
      <c r="Q3304" s="1"/>
      <c r="R3304" s="39"/>
      <c r="S3304" s="154" t="s">
        <v>158</v>
      </c>
      <c r="T3304" s="7" t="str">
        <f>Tabela813[[#This Row],[NR]]&amp;" - "&amp;Tabela813[[#This Row],[Especificação]]</f>
        <v>9.1.6.3.1.52.0.8.00 - (-) Dedução de Serviços Radiológicos e Laboratoriais - Juros de Mora da Dívida Ativa</v>
      </c>
    </row>
    <row r="3305" spans="1:20" ht="30" x14ac:dyDescent="0.25">
      <c r="A3305" s="179"/>
      <c r="B3305" s="51" t="s">
        <v>1549</v>
      </c>
      <c r="C3305" s="22" t="s">
        <v>1537</v>
      </c>
      <c r="D3305" s="22" t="s">
        <v>1542</v>
      </c>
      <c r="E3305" s="22" t="s">
        <v>1538</v>
      </c>
      <c r="F3305" s="22" t="s">
        <v>1537</v>
      </c>
      <c r="G3305" s="22" t="s">
        <v>1574</v>
      </c>
      <c r="H3305" s="22" t="s">
        <v>1540</v>
      </c>
      <c r="I3305" s="22" t="s">
        <v>1540</v>
      </c>
      <c r="J3305" s="22" t="s">
        <v>1543</v>
      </c>
      <c r="K3305" s="20" t="str">
        <f>IF(Tabela813[[#This Row],[C]]&lt;&gt;"",IF(Tabela813[[#This Row],[RED]]&lt;&gt;"",(Tabela813[[#This Row],[RED]] &amp; "."),"") &amp; CONCATENATE(Tabela813[[#This Row],[C]],".",Tabela813[[#This Row],[O]],".",Tabela813[[#This Row],[E]],".",Tabela813[[#This Row],[D1]],".",Tabela813[[#This Row],[D2]],".",Tabela813[[#This Row],[D3]],".",Tabela813[[#This Row],[T]],".",Tabela813[[#This Row],[D4]]),"")</f>
        <v>9.1.6.3.1.53.0.0.00</v>
      </c>
      <c r="L3305" s="23" t="s">
        <v>2160</v>
      </c>
      <c r="M3305" s="20" t="str">
        <f t="shared" si="64"/>
        <v>S</v>
      </c>
      <c r="N3305" s="20">
        <f>IF(VALUE(Tabela813[[#This Row],[RED]]) &gt; 0,1,0) + IF(VALUE(J3305)&gt;0,8,IF(VALUE(I3305)&gt;0,7,IF(VALUE(H3305)&gt;0,6,IF(VALUE(G3305)&gt;0,5,IF(VALUE(F3305)&gt;0,4,IF(VALUE(E3305)&gt;0,3,IF(VALUE(D3305)&gt;0,2,1)))))))</f>
        <v>6</v>
      </c>
      <c r="O3305" s="22" t="s">
        <v>55</v>
      </c>
      <c r="P3305" s="1" t="s">
        <v>4342</v>
      </c>
      <c r="Q3305" s="1"/>
      <c r="R3305" s="39"/>
      <c r="S3305" s="154" t="s">
        <v>158</v>
      </c>
      <c r="T3305" s="7" t="str">
        <f>Tabela813[[#This Row],[NR]]&amp;" - "&amp;Tabela813[[#This Row],[Especificação]]</f>
        <v>9.1.6.3.1.53.0.0.00 - (-) Dedução de Serviços Ambulatoriais</v>
      </c>
    </row>
    <row r="3306" spans="1:20" ht="30" x14ac:dyDescent="0.25">
      <c r="A3306" s="179"/>
      <c r="B3306" s="51" t="s">
        <v>1549</v>
      </c>
      <c r="C3306" s="22" t="s">
        <v>1537</v>
      </c>
      <c r="D3306" s="22" t="s">
        <v>1542</v>
      </c>
      <c r="E3306" s="22" t="s">
        <v>1538</v>
      </c>
      <c r="F3306" s="22" t="s">
        <v>1537</v>
      </c>
      <c r="G3306" s="22" t="s">
        <v>1574</v>
      </c>
      <c r="H3306" s="22" t="s">
        <v>1540</v>
      </c>
      <c r="I3306" s="22" t="s">
        <v>1537</v>
      </c>
      <c r="J3306" s="22" t="s">
        <v>1543</v>
      </c>
      <c r="K3306" s="20" t="str">
        <f>IF(Tabela813[[#This Row],[C]]&lt;&gt;"",IF(Tabela813[[#This Row],[RED]]&lt;&gt;"",(Tabela813[[#This Row],[RED]] &amp; "."),"") &amp; CONCATENATE(Tabela813[[#This Row],[C]],".",Tabela813[[#This Row],[O]],".",Tabela813[[#This Row],[E]],".",Tabela813[[#This Row],[D1]],".",Tabela813[[#This Row],[D2]],".",Tabela813[[#This Row],[D3]],".",Tabela813[[#This Row],[T]],".",Tabela813[[#This Row],[D4]]),"")</f>
        <v>9.1.6.3.1.53.0.1.00</v>
      </c>
      <c r="L3306" s="23" t="s">
        <v>2161</v>
      </c>
      <c r="M3306" s="20" t="str">
        <f t="shared" si="64"/>
        <v>A</v>
      </c>
      <c r="N3306" s="20">
        <f>IF(VALUE(Tabela813[[#This Row],[RED]]) &gt; 0,1,0) + IF(VALUE(J3306)&gt;0,8,IF(VALUE(I3306)&gt;0,7,IF(VALUE(H3306)&gt;0,6,IF(VALUE(G3306)&gt;0,5,IF(VALUE(F3306)&gt;0,4,IF(VALUE(E3306)&gt;0,3,IF(VALUE(D3306)&gt;0,2,1)))))))</f>
        <v>8</v>
      </c>
      <c r="O3306" s="22" t="s">
        <v>55</v>
      </c>
      <c r="P3306" s="1" t="s">
        <v>2949</v>
      </c>
      <c r="Q3306" s="1"/>
      <c r="R3306" s="39"/>
      <c r="S3306" s="154" t="s">
        <v>158</v>
      </c>
      <c r="T3306" s="7" t="str">
        <f>Tabela813[[#This Row],[NR]]&amp;" - "&amp;Tabela813[[#This Row],[Especificação]]</f>
        <v>9.1.6.3.1.53.0.1.00 - (-) Dedução de Serviços Ambulatoriais - Principal</v>
      </c>
    </row>
    <row r="3307" spans="1:20" ht="30" x14ac:dyDescent="0.25">
      <c r="A3307" s="179"/>
      <c r="B3307" s="51" t="s">
        <v>1549</v>
      </c>
      <c r="C3307" s="22" t="s">
        <v>1537</v>
      </c>
      <c r="D3307" s="22" t="s">
        <v>1542</v>
      </c>
      <c r="E3307" s="22" t="s">
        <v>1538</v>
      </c>
      <c r="F3307" s="22" t="s">
        <v>1537</v>
      </c>
      <c r="G3307" s="22" t="s">
        <v>1574</v>
      </c>
      <c r="H3307" s="22" t="s">
        <v>1540</v>
      </c>
      <c r="I3307" s="22" t="s">
        <v>1546</v>
      </c>
      <c r="J3307" s="22" t="s">
        <v>1543</v>
      </c>
      <c r="K3307" s="20" t="str">
        <f>IF(Tabela813[[#This Row],[C]]&lt;&gt;"",IF(Tabela813[[#This Row],[RED]]&lt;&gt;"",(Tabela813[[#This Row],[RED]] &amp; "."),"") &amp; CONCATENATE(Tabela813[[#This Row],[C]],".",Tabela813[[#This Row],[O]],".",Tabela813[[#This Row],[E]],".",Tabela813[[#This Row],[D1]],".",Tabela813[[#This Row],[D2]],".",Tabela813[[#This Row],[D3]],".",Tabela813[[#This Row],[T]],".",Tabela813[[#This Row],[D4]]),"")</f>
        <v>9.1.6.3.1.53.0.2.00</v>
      </c>
      <c r="L3307" s="23" t="s">
        <v>2162</v>
      </c>
      <c r="M3307" s="20" t="str">
        <f t="shared" si="64"/>
        <v>A</v>
      </c>
      <c r="N3307" s="20">
        <f>IF(VALUE(Tabela813[[#This Row],[RED]]) &gt; 0,1,0) + IF(VALUE(J3307)&gt;0,8,IF(VALUE(I3307)&gt;0,7,IF(VALUE(H3307)&gt;0,6,IF(VALUE(G3307)&gt;0,5,IF(VALUE(F3307)&gt;0,4,IF(VALUE(E3307)&gt;0,3,IF(VALUE(D3307)&gt;0,2,1)))))))</f>
        <v>8</v>
      </c>
      <c r="O3307" s="22" t="s">
        <v>55</v>
      </c>
      <c r="P3307" s="1" t="s">
        <v>2949</v>
      </c>
      <c r="Q3307" s="1"/>
      <c r="R3307" s="39"/>
      <c r="S3307" s="154" t="s">
        <v>158</v>
      </c>
      <c r="T3307" s="7" t="str">
        <f>Tabela813[[#This Row],[NR]]&amp;" - "&amp;Tabela813[[#This Row],[Especificação]]</f>
        <v>9.1.6.3.1.53.0.2.00 - (-) Dedução de Serviços Ambulatoriais - Multas e Juros de Mora</v>
      </c>
    </row>
    <row r="3308" spans="1:20" ht="30" x14ac:dyDescent="0.25">
      <c r="A3308" s="179"/>
      <c r="B3308" s="51" t="s">
        <v>1549</v>
      </c>
      <c r="C3308" s="22" t="s">
        <v>1537</v>
      </c>
      <c r="D3308" s="22" t="s">
        <v>1542</v>
      </c>
      <c r="E3308" s="22" t="s">
        <v>1538</v>
      </c>
      <c r="F3308" s="22" t="s">
        <v>1537</v>
      </c>
      <c r="G3308" s="22" t="s">
        <v>1574</v>
      </c>
      <c r="H3308" s="22" t="s">
        <v>1540</v>
      </c>
      <c r="I3308" s="22" t="s">
        <v>1538</v>
      </c>
      <c r="J3308" s="22" t="s">
        <v>1543</v>
      </c>
      <c r="K3308" s="20" t="str">
        <f>IF(Tabela813[[#This Row],[C]]&lt;&gt;"",IF(Tabela813[[#This Row],[RED]]&lt;&gt;"",(Tabela813[[#This Row],[RED]] &amp; "."),"") &amp; CONCATENATE(Tabela813[[#This Row],[C]],".",Tabela813[[#This Row],[O]],".",Tabela813[[#This Row],[E]],".",Tabela813[[#This Row],[D1]],".",Tabela813[[#This Row],[D2]],".",Tabela813[[#This Row],[D3]],".",Tabela813[[#This Row],[T]],".",Tabela813[[#This Row],[D4]]),"")</f>
        <v>9.1.6.3.1.53.0.3.00</v>
      </c>
      <c r="L3308" s="23" t="s">
        <v>2163</v>
      </c>
      <c r="M3308" s="20" t="str">
        <f t="shared" si="64"/>
        <v>A</v>
      </c>
      <c r="N3308" s="20">
        <f>IF(VALUE(Tabela813[[#This Row],[RED]]) &gt; 0,1,0) + IF(VALUE(J3308)&gt;0,8,IF(VALUE(I3308)&gt;0,7,IF(VALUE(H3308)&gt;0,6,IF(VALUE(G3308)&gt;0,5,IF(VALUE(F3308)&gt;0,4,IF(VALUE(E3308)&gt;0,3,IF(VALUE(D3308)&gt;0,2,1)))))))</f>
        <v>8</v>
      </c>
      <c r="O3308" s="22" t="s">
        <v>55</v>
      </c>
      <c r="P3308" s="1" t="s">
        <v>2949</v>
      </c>
      <c r="Q3308" s="1"/>
      <c r="R3308" s="39"/>
      <c r="S3308" s="154" t="s">
        <v>158</v>
      </c>
      <c r="T3308" s="7" t="str">
        <f>Tabela813[[#This Row],[NR]]&amp;" - "&amp;Tabela813[[#This Row],[Especificação]]</f>
        <v>9.1.6.3.1.53.0.3.00 - (-) Dedução de Serviços Ambulatoriais - Dívida Ativa</v>
      </c>
    </row>
    <row r="3309" spans="1:20" ht="30" x14ac:dyDescent="0.25">
      <c r="A3309" s="179"/>
      <c r="B3309" s="51" t="s">
        <v>1549</v>
      </c>
      <c r="C3309" s="22" t="s">
        <v>1537</v>
      </c>
      <c r="D3309" s="22" t="s">
        <v>1542</v>
      </c>
      <c r="E3309" s="22" t="s">
        <v>1538</v>
      </c>
      <c r="F3309" s="22" t="s">
        <v>1537</v>
      </c>
      <c r="G3309" s="22" t="s">
        <v>1574</v>
      </c>
      <c r="H3309" s="22" t="s">
        <v>1540</v>
      </c>
      <c r="I3309" s="22" t="s">
        <v>1547</v>
      </c>
      <c r="J3309" s="22" t="s">
        <v>1543</v>
      </c>
      <c r="K3309" s="20" t="str">
        <f>IF(Tabela813[[#This Row],[C]]&lt;&gt;"",IF(Tabela813[[#This Row],[RED]]&lt;&gt;"",(Tabela813[[#This Row],[RED]] &amp; "."),"") &amp; CONCATENATE(Tabela813[[#This Row],[C]],".",Tabela813[[#This Row],[O]],".",Tabela813[[#This Row],[E]],".",Tabela813[[#This Row],[D1]],".",Tabela813[[#This Row],[D2]],".",Tabela813[[#This Row],[D3]],".",Tabela813[[#This Row],[T]],".",Tabela813[[#This Row],[D4]]),"")</f>
        <v>9.1.6.3.1.53.0.4.00</v>
      </c>
      <c r="L3309" s="23" t="s">
        <v>2164</v>
      </c>
      <c r="M3309" s="20" t="str">
        <f t="shared" si="64"/>
        <v>A</v>
      </c>
      <c r="N3309" s="20">
        <f>IF(VALUE(Tabela813[[#This Row],[RED]]) &gt; 0,1,0) + IF(VALUE(J3309)&gt;0,8,IF(VALUE(I3309)&gt;0,7,IF(VALUE(H3309)&gt;0,6,IF(VALUE(G3309)&gt;0,5,IF(VALUE(F3309)&gt;0,4,IF(VALUE(E3309)&gt;0,3,IF(VALUE(D3309)&gt;0,2,1)))))))</f>
        <v>8</v>
      </c>
      <c r="O3309" s="22" t="s">
        <v>55</v>
      </c>
      <c r="P3309" s="1" t="s">
        <v>2949</v>
      </c>
      <c r="Q3309" s="1"/>
      <c r="R3309" s="39"/>
      <c r="S3309" s="154" t="s">
        <v>158</v>
      </c>
      <c r="T3309" s="7" t="str">
        <f>Tabela813[[#This Row],[NR]]&amp;" - "&amp;Tabela813[[#This Row],[Especificação]]</f>
        <v>9.1.6.3.1.53.0.4.00 - (-) Dedução de Serviços Ambulatoriais - Dívida Ativa - Multas e Juros de Mora da Dívida Ativa</v>
      </c>
    </row>
    <row r="3310" spans="1:20" ht="30" x14ac:dyDescent="0.25">
      <c r="A3310" s="179"/>
      <c r="B3310" s="51" t="s">
        <v>1549</v>
      </c>
      <c r="C3310" s="22" t="s">
        <v>1537</v>
      </c>
      <c r="D3310" s="22" t="s">
        <v>1542</v>
      </c>
      <c r="E3310" s="22" t="s">
        <v>1538</v>
      </c>
      <c r="F3310" s="22" t="s">
        <v>1537</v>
      </c>
      <c r="G3310" s="22" t="s">
        <v>1574</v>
      </c>
      <c r="H3310" s="22" t="s">
        <v>1540</v>
      </c>
      <c r="I3310" s="22" t="s">
        <v>1548</v>
      </c>
      <c r="J3310" s="22" t="s">
        <v>1543</v>
      </c>
      <c r="K3310" s="20" t="str">
        <f>IF(Tabela813[[#This Row],[C]]&lt;&gt;"",IF(Tabela813[[#This Row],[RED]]&lt;&gt;"",(Tabela813[[#This Row],[RED]] &amp; "."),"") &amp; CONCATENATE(Tabela813[[#This Row],[C]],".",Tabela813[[#This Row],[O]],".",Tabela813[[#This Row],[E]],".",Tabela813[[#This Row],[D1]],".",Tabela813[[#This Row],[D2]],".",Tabela813[[#This Row],[D3]],".",Tabela813[[#This Row],[T]],".",Tabela813[[#This Row],[D4]]),"")</f>
        <v>9.1.6.3.1.53.0.5.00</v>
      </c>
      <c r="L3310" s="23" t="s">
        <v>2165</v>
      </c>
      <c r="M3310" s="20" t="str">
        <f t="shared" si="64"/>
        <v>A</v>
      </c>
      <c r="N3310" s="20">
        <f>IF(VALUE(Tabela813[[#This Row],[RED]]) &gt; 0,1,0) + IF(VALUE(J3310)&gt;0,8,IF(VALUE(I3310)&gt;0,7,IF(VALUE(H3310)&gt;0,6,IF(VALUE(G3310)&gt;0,5,IF(VALUE(F3310)&gt;0,4,IF(VALUE(E3310)&gt;0,3,IF(VALUE(D3310)&gt;0,2,1)))))))</f>
        <v>8</v>
      </c>
      <c r="O3310" s="22" t="s">
        <v>55</v>
      </c>
      <c r="P3310" s="1" t="s">
        <v>2949</v>
      </c>
      <c r="Q3310" s="1"/>
      <c r="R3310" s="39"/>
      <c r="S3310" s="154" t="s">
        <v>158</v>
      </c>
      <c r="T3310" s="7" t="str">
        <f>Tabela813[[#This Row],[NR]]&amp;" - "&amp;Tabela813[[#This Row],[Especificação]]</f>
        <v>9.1.6.3.1.53.0.5.00 - (-) Dedução de Serviços Ambulatoriais - Multas</v>
      </c>
    </row>
    <row r="3311" spans="1:20" ht="30" x14ac:dyDescent="0.25">
      <c r="A3311" s="179"/>
      <c r="B3311" s="51" t="s">
        <v>1549</v>
      </c>
      <c r="C3311" s="22" t="s">
        <v>1537</v>
      </c>
      <c r="D3311" s="22" t="s">
        <v>1542</v>
      </c>
      <c r="E3311" s="22" t="s">
        <v>1538</v>
      </c>
      <c r="F3311" s="22" t="s">
        <v>1537</v>
      </c>
      <c r="G3311" s="22" t="s">
        <v>1574</v>
      </c>
      <c r="H3311" s="22" t="s">
        <v>1540</v>
      </c>
      <c r="I3311" s="22" t="s">
        <v>1542</v>
      </c>
      <c r="J3311" s="22" t="s">
        <v>1543</v>
      </c>
      <c r="K3311" s="20" t="str">
        <f>IF(Tabela813[[#This Row],[C]]&lt;&gt;"",IF(Tabela813[[#This Row],[RED]]&lt;&gt;"",(Tabela813[[#This Row],[RED]] &amp; "."),"") &amp; CONCATENATE(Tabela813[[#This Row],[C]],".",Tabela813[[#This Row],[O]],".",Tabela813[[#This Row],[E]],".",Tabela813[[#This Row],[D1]],".",Tabela813[[#This Row],[D2]],".",Tabela813[[#This Row],[D3]],".",Tabela813[[#This Row],[T]],".",Tabela813[[#This Row],[D4]]),"")</f>
        <v>9.1.6.3.1.53.0.6.00</v>
      </c>
      <c r="L3311" s="23" t="s">
        <v>2166</v>
      </c>
      <c r="M3311" s="20" t="str">
        <f t="shared" si="64"/>
        <v>A</v>
      </c>
      <c r="N3311" s="20">
        <f>IF(VALUE(Tabela813[[#This Row],[RED]]) &gt; 0,1,0) + IF(VALUE(J3311)&gt;0,8,IF(VALUE(I3311)&gt;0,7,IF(VALUE(H3311)&gt;0,6,IF(VALUE(G3311)&gt;0,5,IF(VALUE(F3311)&gt;0,4,IF(VALUE(E3311)&gt;0,3,IF(VALUE(D3311)&gt;0,2,1)))))))</f>
        <v>8</v>
      </c>
      <c r="O3311" s="22" t="s">
        <v>55</v>
      </c>
      <c r="P3311" s="1" t="s">
        <v>2949</v>
      </c>
      <c r="Q3311" s="1"/>
      <c r="R3311" s="39"/>
      <c r="S3311" s="154" t="s">
        <v>158</v>
      </c>
      <c r="T3311" s="7" t="str">
        <f>Tabela813[[#This Row],[NR]]&amp;" - "&amp;Tabela813[[#This Row],[Especificação]]</f>
        <v>9.1.6.3.1.53.0.6.00 - (-) Dedução de Serviços Ambulatoriais - Juros de Mora</v>
      </c>
    </row>
    <row r="3312" spans="1:20" ht="30" x14ac:dyDescent="0.25">
      <c r="A3312" s="179"/>
      <c r="B3312" s="51" t="s">
        <v>1549</v>
      </c>
      <c r="C3312" s="22" t="s">
        <v>1537</v>
      </c>
      <c r="D3312" s="22" t="s">
        <v>1542</v>
      </c>
      <c r="E3312" s="22" t="s">
        <v>1538</v>
      </c>
      <c r="F3312" s="22" t="s">
        <v>1537</v>
      </c>
      <c r="G3312" s="22" t="s">
        <v>1574</v>
      </c>
      <c r="H3312" s="22" t="s">
        <v>1540</v>
      </c>
      <c r="I3312" s="22" t="s">
        <v>1544</v>
      </c>
      <c r="J3312" s="22" t="s">
        <v>1543</v>
      </c>
      <c r="K3312" s="20" t="str">
        <f>IF(Tabela813[[#This Row],[C]]&lt;&gt;"",IF(Tabela813[[#This Row],[RED]]&lt;&gt;"",(Tabela813[[#This Row],[RED]] &amp; "."),"") &amp; CONCATENATE(Tabela813[[#This Row],[C]],".",Tabela813[[#This Row],[O]],".",Tabela813[[#This Row],[E]],".",Tabela813[[#This Row],[D1]],".",Tabela813[[#This Row],[D2]],".",Tabela813[[#This Row],[D3]],".",Tabela813[[#This Row],[T]],".",Tabela813[[#This Row],[D4]]),"")</f>
        <v>9.1.6.3.1.53.0.7.00</v>
      </c>
      <c r="L3312" s="23" t="s">
        <v>2167</v>
      </c>
      <c r="M3312" s="20" t="str">
        <f t="shared" si="64"/>
        <v>A</v>
      </c>
      <c r="N3312" s="20">
        <f>IF(VALUE(Tabela813[[#This Row],[RED]]) &gt; 0,1,0) + IF(VALUE(J3312)&gt;0,8,IF(VALUE(I3312)&gt;0,7,IF(VALUE(H3312)&gt;0,6,IF(VALUE(G3312)&gt;0,5,IF(VALUE(F3312)&gt;0,4,IF(VALUE(E3312)&gt;0,3,IF(VALUE(D3312)&gt;0,2,1)))))))</f>
        <v>8</v>
      </c>
      <c r="O3312" s="22" t="s">
        <v>55</v>
      </c>
      <c r="P3312" s="1" t="s">
        <v>2949</v>
      </c>
      <c r="Q3312" s="1"/>
      <c r="R3312" s="39"/>
      <c r="S3312" s="154" t="s">
        <v>158</v>
      </c>
      <c r="T3312" s="7" t="str">
        <f>Tabela813[[#This Row],[NR]]&amp;" - "&amp;Tabela813[[#This Row],[Especificação]]</f>
        <v>9.1.6.3.1.53.0.7.00 - (-) Dedução de Serviços Ambulatoriais - Dívida Ativa - Multas da Dívida Ativa</v>
      </c>
    </row>
    <row r="3313" spans="1:20" ht="30" x14ac:dyDescent="0.25">
      <c r="A3313" s="179"/>
      <c r="B3313" s="51" t="s">
        <v>1549</v>
      </c>
      <c r="C3313" s="22" t="s">
        <v>1537</v>
      </c>
      <c r="D3313" s="22" t="s">
        <v>1542</v>
      </c>
      <c r="E3313" s="22" t="s">
        <v>1538</v>
      </c>
      <c r="F3313" s="22" t="s">
        <v>1537</v>
      </c>
      <c r="G3313" s="22" t="s">
        <v>1574</v>
      </c>
      <c r="H3313" s="22" t="s">
        <v>1540</v>
      </c>
      <c r="I3313" s="22" t="s">
        <v>1545</v>
      </c>
      <c r="J3313" s="22" t="s">
        <v>1543</v>
      </c>
      <c r="K3313" s="20" t="str">
        <f>IF(Tabela813[[#This Row],[C]]&lt;&gt;"",IF(Tabela813[[#This Row],[RED]]&lt;&gt;"",(Tabela813[[#This Row],[RED]] &amp; "."),"") &amp; CONCATENATE(Tabela813[[#This Row],[C]],".",Tabela813[[#This Row],[O]],".",Tabela813[[#This Row],[E]],".",Tabela813[[#This Row],[D1]],".",Tabela813[[#This Row],[D2]],".",Tabela813[[#This Row],[D3]],".",Tabela813[[#This Row],[T]],".",Tabela813[[#This Row],[D4]]),"")</f>
        <v>9.1.6.3.1.53.0.8.00</v>
      </c>
      <c r="L3313" s="23" t="s">
        <v>2168</v>
      </c>
      <c r="M3313" s="20" t="str">
        <f t="shared" si="64"/>
        <v>A</v>
      </c>
      <c r="N3313" s="20">
        <f>IF(VALUE(Tabela813[[#This Row],[RED]]) &gt; 0,1,0) + IF(VALUE(J3313)&gt;0,8,IF(VALUE(I3313)&gt;0,7,IF(VALUE(H3313)&gt;0,6,IF(VALUE(G3313)&gt;0,5,IF(VALUE(F3313)&gt;0,4,IF(VALUE(E3313)&gt;0,3,IF(VALUE(D3313)&gt;0,2,1)))))))</f>
        <v>8</v>
      </c>
      <c r="O3313" s="22" t="s">
        <v>55</v>
      </c>
      <c r="P3313" s="1" t="s">
        <v>2949</v>
      </c>
      <c r="Q3313" s="1"/>
      <c r="R3313" s="39"/>
      <c r="S3313" s="154" t="s">
        <v>158</v>
      </c>
      <c r="T3313" s="7" t="str">
        <f>Tabela813[[#This Row],[NR]]&amp;" - "&amp;Tabela813[[#This Row],[Especificação]]</f>
        <v>9.1.6.3.1.53.0.8.00 - (-) Dedução de Serviços Ambulatoriais - Juros de Mora da Dívida Ativa</v>
      </c>
    </row>
    <row r="3314" spans="1:20" x14ac:dyDescent="0.25">
      <c r="A3314" s="179"/>
      <c r="B3314" s="51" t="s">
        <v>1549</v>
      </c>
      <c r="C3314" s="22" t="s">
        <v>1537</v>
      </c>
      <c r="D3314" s="22" t="s">
        <v>1542</v>
      </c>
      <c r="E3314" s="22" t="s">
        <v>1538</v>
      </c>
      <c r="F3314" s="22" t="s">
        <v>1537</v>
      </c>
      <c r="G3314" s="22" t="s">
        <v>1553</v>
      </c>
      <c r="H3314" s="22" t="s">
        <v>1540</v>
      </c>
      <c r="I3314" s="22" t="s">
        <v>1540</v>
      </c>
      <c r="J3314" s="22" t="s">
        <v>1543</v>
      </c>
      <c r="K3314" s="20" t="str">
        <f>IF(Tabela813[[#This Row],[C]]&lt;&gt;"",IF(Tabela813[[#This Row],[RED]]&lt;&gt;"",(Tabela813[[#This Row],[RED]] &amp; "."),"") &amp; CONCATENATE(Tabela813[[#This Row],[C]],".",Tabela813[[#This Row],[O]],".",Tabela813[[#This Row],[E]],".",Tabela813[[#This Row],[D1]],".",Tabela813[[#This Row],[D2]],".",Tabela813[[#This Row],[D3]],".",Tabela813[[#This Row],[T]],".",Tabela813[[#This Row],[D4]]),"")</f>
        <v>9.1.6.3.1.99.0.0.00</v>
      </c>
      <c r="L3314" s="23" t="s">
        <v>2169</v>
      </c>
      <c r="M3314" s="20" t="str">
        <f t="shared" si="64"/>
        <v>S</v>
      </c>
      <c r="N3314" s="20">
        <f>IF(VALUE(Tabela813[[#This Row],[RED]]) &gt; 0,1,0) + IF(VALUE(J3314)&gt;0,8,IF(VALUE(I3314)&gt;0,7,IF(VALUE(H3314)&gt;0,6,IF(VALUE(G3314)&gt;0,5,IF(VALUE(F3314)&gt;0,4,IF(VALUE(E3314)&gt;0,3,IF(VALUE(D3314)&gt;0,2,1)))))))</f>
        <v>6</v>
      </c>
      <c r="O3314" s="22" t="s">
        <v>51</v>
      </c>
      <c r="P3314" s="1" t="s">
        <v>4343</v>
      </c>
      <c r="Q3314" s="1"/>
      <c r="R3314" s="39"/>
      <c r="S3314" s="154" t="s">
        <v>158</v>
      </c>
      <c r="T3314" s="7" t="str">
        <f>Tabela813[[#This Row],[NR]]&amp;" - "&amp;Tabela813[[#This Row],[Especificação]]</f>
        <v>9.1.6.3.1.99.0.0.00 - (-) Dedução de Outros Serviços de Atendimento à Saúde</v>
      </c>
    </row>
    <row r="3315" spans="1:20" ht="30" x14ac:dyDescent="0.25">
      <c r="A3315" s="179"/>
      <c r="B3315" s="51" t="s">
        <v>1549</v>
      </c>
      <c r="C3315" s="22" t="s">
        <v>1537</v>
      </c>
      <c r="D3315" s="22" t="s">
        <v>1542</v>
      </c>
      <c r="E3315" s="22" t="s">
        <v>1538</v>
      </c>
      <c r="F3315" s="22" t="s">
        <v>1537</v>
      </c>
      <c r="G3315" s="22" t="s">
        <v>1553</v>
      </c>
      <c r="H3315" s="22" t="s">
        <v>1540</v>
      </c>
      <c r="I3315" s="22" t="s">
        <v>1537</v>
      </c>
      <c r="J3315" s="22" t="s">
        <v>1543</v>
      </c>
      <c r="K3315" s="20" t="str">
        <f>IF(Tabela813[[#This Row],[C]]&lt;&gt;"",IF(Tabela813[[#This Row],[RED]]&lt;&gt;"",(Tabela813[[#This Row],[RED]] &amp; "."),"") &amp; CONCATENATE(Tabela813[[#This Row],[C]],".",Tabela813[[#This Row],[O]],".",Tabela813[[#This Row],[E]],".",Tabela813[[#This Row],[D1]],".",Tabela813[[#This Row],[D2]],".",Tabela813[[#This Row],[D3]],".",Tabela813[[#This Row],[T]],".",Tabela813[[#This Row],[D4]]),"")</f>
        <v>9.1.6.3.1.99.0.1.00</v>
      </c>
      <c r="L3315" s="23" t="s">
        <v>2170</v>
      </c>
      <c r="M3315" s="20" t="str">
        <f t="shared" si="64"/>
        <v>A</v>
      </c>
      <c r="N3315" s="20">
        <f>IF(VALUE(Tabela813[[#This Row],[RED]]) &gt; 0,1,0) + IF(VALUE(J3315)&gt;0,8,IF(VALUE(I3315)&gt;0,7,IF(VALUE(H3315)&gt;0,6,IF(VALUE(G3315)&gt;0,5,IF(VALUE(F3315)&gt;0,4,IF(VALUE(E3315)&gt;0,3,IF(VALUE(D3315)&gt;0,2,1)))))))</f>
        <v>8</v>
      </c>
      <c r="O3315" s="22" t="s">
        <v>51</v>
      </c>
      <c r="P3315" s="1" t="s">
        <v>4119</v>
      </c>
      <c r="Q3315" s="1"/>
      <c r="R3315" s="39"/>
      <c r="S3315" s="154" t="s">
        <v>158</v>
      </c>
      <c r="T3315" s="7" t="str">
        <f>Tabela813[[#This Row],[NR]]&amp;" - "&amp;Tabela813[[#This Row],[Especificação]]</f>
        <v>9.1.6.3.1.99.0.1.00 - (-) Dedução de Outros Serviços de Atendimento à Saúde - Principal</v>
      </c>
    </row>
    <row r="3316" spans="1:20" ht="30" x14ac:dyDescent="0.25">
      <c r="A3316" s="179"/>
      <c r="B3316" s="51" t="s">
        <v>1549</v>
      </c>
      <c r="C3316" s="22" t="s">
        <v>1537</v>
      </c>
      <c r="D3316" s="22" t="s">
        <v>1542</v>
      </c>
      <c r="E3316" s="22" t="s">
        <v>1538</v>
      </c>
      <c r="F3316" s="22" t="s">
        <v>1537</v>
      </c>
      <c r="G3316" s="22" t="s">
        <v>1553</v>
      </c>
      <c r="H3316" s="22" t="s">
        <v>1540</v>
      </c>
      <c r="I3316" s="22" t="s">
        <v>1546</v>
      </c>
      <c r="J3316" s="22" t="s">
        <v>1543</v>
      </c>
      <c r="K3316" s="20" t="str">
        <f>IF(Tabela813[[#This Row],[C]]&lt;&gt;"",IF(Tabela813[[#This Row],[RED]]&lt;&gt;"",(Tabela813[[#This Row],[RED]] &amp; "."),"") &amp; CONCATENATE(Tabela813[[#This Row],[C]],".",Tabela813[[#This Row],[O]],".",Tabela813[[#This Row],[E]],".",Tabela813[[#This Row],[D1]],".",Tabela813[[#This Row],[D2]],".",Tabela813[[#This Row],[D3]],".",Tabela813[[#This Row],[T]],".",Tabela813[[#This Row],[D4]]),"")</f>
        <v>9.1.6.3.1.99.0.2.00</v>
      </c>
      <c r="L3316" s="23" t="s">
        <v>2171</v>
      </c>
      <c r="M3316" s="20" t="str">
        <f t="shared" si="64"/>
        <v>A</v>
      </c>
      <c r="N3316" s="20">
        <f>IF(VALUE(Tabela813[[#This Row],[RED]]) &gt; 0,1,0) + IF(VALUE(J3316)&gt;0,8,IF(VALUE(I3316)&gt;0,7,IF(VALUE(H3316)&gt;0,6,IF(VALUE(G3316)&gt;0,5,IF(VALUE(F3316)&gt;0,4,IF(VALUE(E3316)&gt;0,3,IF(VALUE(D3316)&gt;0,2,1)))))))</f>
        <v>8</v>
      </c>
      <c r="O3316" s="22" t="s">
        <v>51</v>
      </c>
      <c r="P3316" s="1" t="s">
        <v>4119</v>
      </c>
      <c r="Q3316" s="1"/>
      <c r="R3316" s="39"/>
      <c r="S3316" s="154" t="s">
        <v>158</v>
      </c>
      <c r="T3316" s="7" t="str">
        <f>Tabela813[[#This Row],[NR]]&amp;" - "&amp;Tabela813[[#This Row],[Especificação]]</f>
        <v>9.1.6.3.1.99.0.2.00 - (-) Dedução de Outros Serviços de Atendimento à Saúde - Multas e Juros de Mora</v>
      </c>
    </row>
    <row r="3317" spans="1:20" ht="30" x14ac:dyDescent="0.25">
      <c r="A3317" s="7"/>
      <c r="B3317" s="51" t="s">
        <v>1549</v>
      </c>
      <c r="C3317" s="22" t="s">
        <v>1537</v>
      </c>
      <c r="D3317" s="22" t="s">
        <v>1542</v>
      </c>
      <c r="E3317" s="22" t="s">
        <v>1538</v>
      </c>
      <c r="F3317" s="22" t="s">
        <v>1537</v>
      </c>
      <c r="G3317" s="22" t="s">
        <v>1553</v>
      </c>
      <c r="H3317" s="22" t="s">
        <v>1540</v>
      </c>
      <c r="I3317" s="22" t="s">
        <v>1538</v>
      </c>
      <c r="J3317" s="22" t="s">
        <v>1543</v>
      </c>
      <c r="K3317" s="20" t="str">
        <f>IF(Tabela813[[#This Row],[C]]&lt;&gt;"",IF(Tabela813[[#This Row],[RED]]&lt;&gt;"",(Tabela813[[#This Row],[RED]] &amp; "."),"") &amp; CONCATENATE(Tabela813[[#This Row],[C]],".",Tabela813[[#This Row],[O]],".",Tabela813[[#This Row],[E]],".",Tabela813[[#This Row],[D1]],".",Tabela813[[#This Row],[D2]],".",Tabela813[[#This Row],[D3]],".",Tabela813[[#This Row],[T]],".",Tabela813[[#This Row],[D4]]),"")</f>
        <v>9.1.6.3.1.99.0.3.00</v>
      </c>
      <c r="L3317" s="23" t="s">
        <v>2172</v>
      </c>
      <c r="M3317" s="20" t="str">
        <f t="shared" si="64"/>
        <v>A</v>
      </c>
      <c r="N3317" s="20">
        <f>IF(VALUE(Tabela813[[#This Row],[RED]]) &gt; 0,1,0) + IF(VALUE(J3317)&gt;0,8,IF(VALUE(I3317)&gt;0,7,IF(VALUE(H3317)&gt;0,6,IF(VALUE(G3317)&gt;0,5,IF(VALUE(F3317)&gt;0,4,IF(VALUE(E3317)&gt;0,3,IF(VALUE(D3317)&gt;0,2,1)))))))</f>
        <v>8</v>
      </c>
      <c r="O3317" s="22" t="s">
        <v>51</v>
      </c>
      <c r="P3317" s="1" t="s">
        <v>4119</v>
      </c>
      <c r="Q3317" s="1"/>
      <c r="R3317" s="39"/>
      <c r="S3317" s="154" t="s">
        <v>158</v>
      </c>
      <c r="T3317" s="7" t="str">
        <f>Tabela813[[#This Row],[NR]]&amp;" - "&amp;Tabela813[[#This Row],[Especificação]]</f>
        <v>9.1.6.3.1.99.0.3.00 - (-) Dedução de Outros Serviços de Atendimento à Saúde - Dívida Ativa</v>
      </c>
    </row>
    <row r="3318" spans="1:20" ht="30" x14ac:dyDescent="0.25">
      <c r="A3318" s="7"/>
      <c r="B3318" s="51" t="s">
        <v>1549</v>
      </c>
      <c r="C3318" s="22" t="s">
        <v>1537</v>
      </c>
      <c r="D3318" s="22" t="s">
        <v>1542</v>
      </c>
      <c r="E3318" s="22" t="s">
        <v>1538</v>
      </c>
      <c r="F3318" s="22" t="s">
        <v>1537</v>
      </c>
      <c r="G3318" s="22" t="s">
        <v>1553</v>
      </c>
      <c r="H3318" s="22" t="s">
        <v>1540</v>
      </c>
      <c r="I3318" s="22" t="s">
        <v>1547</v>
      </c>
      <c r="J3318" s="22" t="s">
        <v>1543</v>
      </c>
      <c r="K3318" s="20" t="str">
        <f>IF(Tabela813[[#This Row],[C]]&lt;&gt;"",IF(Tabela813[[#This Row],[RED]]&lt;&gt;"",(Tabela813[[#This Row],[RED]] &amp; "."),"") &amp; CONCATENATE(Tabela813[[#This Row],[C]],".",Tabela813[[#This Row],[O]],".",Tabela813[[#This Row],[E]],".",Tabela813[[#This Row],[D1]],".",Tabela813[[#This Row],[D2]],".",Tabela813[[#This Row],[D3]],".",Tabela813[[#This Row],[T]],".",Tabela813[[#This Row],[D4]]),"")</f>
        <v>9.1.6.3.1.99.0.4.00</v>
      </c>
      <c r="L3318" s="23" t="s">
        <v>2173</v>
      </c>
      <c r="M3318" s="20" t="str">
        <f t="shared" si="64"/>
        <v>A</v>
      </c>
      <c r="N3318" s="20">
        <f>IF(VALUE(Tabela813[[#This Row],[RED]]) &gt; 0,1,0) + IF(VALUE(J3318)&gt;0,8,IF(VALUE(I3318)&gt;0,7,IF(VALUE(H3318)&gt;0,6,IF(VALUE(G3318)&gt;0,5,IF(VALUE(F3318)&gt;0,4,IF(VALUE(E3318)&gt;0,3,IF(VALUE(D3318)&gt;0,2,1)))))))</f>
        <v>8</v>
      </c>
      <c r="O3318" s="22" t="s">
        <v>51</v>
      </c>
      <c r="P3318" s="1" t="s">
        <v>4119</v>
      </c>
      <c r="Q3318" s="1"/>
      <c r="R3318" s="39"/>
      <c r="S3318" s="154" t="s">
        <v>158</v>
      </c>
      <c r="T3318" s="7" t="str">
        <f>Tabela813[[#This Row],[NR]]&amp;" - "&amp;Tabela813[[#This Row],[Especificação]]</f>
        <v>9.1.6.3.1.99.0.4.00 - (-) Dedução de Outros Serviços de Atendimento à Saúde - Dívida Ativa - Multas e Juros de Mora da Dívida Ativa</v>
      </c>
    </row>
    <row r="3319" spans="1:20" ht="30" x14ac:dyDescent="0.25">
      <c r="A3319" s="7"/>
      <c r="B3319" s="51" t="s">
        <v>1549</v>
      </c>
      <c r="C3319" s="22" t="s">
        <v>1537</v>
      </c>
      <c r="D3319" s="22" t="s">
        <v>1542</v>
      </c>
      <c r="E3319" s="22" t="s">
        <v>1538</v>
      </c>
      <c r="F3319" s="22" t="s">
        <v>1537</v>
      </c>
      <c r="G3319" s="22" t="s">
        <v>1553</v>
      </c>
      <c r="H3319" s="22" t="s">
        <v>1540</v>
      </c>
      <c r="I3319" s="22" t="s">
        <v>1548</v>
      </c>
      <c r="J3319" s="22" t="s">
        <v>1543</v>
      </c>
      <c r="K3319" s="20" t="str">
        <f>IF(Tabela813[[#This Row],[C]]&lt;&gt;"",IF(Tabela813[[#This Row],[RED]]&lt;&gt;"",(Tabela813[[#This Row],[RED]] &amp; "."),"") &amp; CONCATENATE(Tabela813[[#This Row],[C]],".",Tabela813[[#This Row],[O]],".",Tabela813[[#This Row],[E]],".",Tabela813[[#This Row],[D1]],".",Tabela813[[#This Row],[D2]],".",Tabela813[[#This Row],[D3]],".",Tabela813[[#This Row],[T]],".",Tabela813[[#This Row],[D4]]),"")</f>
        <v>9.1.6.3.1.99.0.5.00</v>
      </c>
      <c r="L3319" s="23" t="s">
        <v>2174</v>
      </c>
      <c r="M3319" s="20" t="str">
        <f t="shared" si="64"/>
        <v>A</v>
      </c>
      <c r="N3319" s="20">
        <f>IF(VALUE(Tabela813[[#This Row],[RED]]) &gt; 0,1,0) + IF(VALUE(J3319)&gt;0,8,IF(VALUE(I3319)&gt;0,7,IF(VALUE(H3319)&gt;0,6,IF(VALUE(G3319)&gt;0,5,IF(VALUE(F3319)&gt;0,4,IF(VALUE(E3319)&gt;0,3,IF(VALUE(D3319)&gt;0,2,1)))))))</f>
        <v>8</v>
      </c>
      <c r="O3319" s="22" t="s">
        <v>51</v>
      </c>
      <c r="P3319" s="1" t="s">
        <v>4119</v>
      </c>
      <c r="Q3319" s="1"/>
      <c r="R3319" s="39"/>
      <c r="S3319" s="154" t="s">
        <v>158</v>
      </c>
      <c r="T3319" s="7" t="str">
        <f>Tabela813[[#This Row],[NR]]&amp;" - "&amp;Tabela813[[#This Row],[Especificação]]</f>
        <v>9.1.6.3.1.99.0.5.00 - (-) Dedução de Outros Serviços de Atendimento à Saúde - Multas</v>
      </c>
    </row>
    <row r="3320" spans="1:20" ht="30" x14ac:dyDescent="0.25">
      <c r="A3320" s="7"/>
      <c r="B3320" s="51" t="s">
        <v>1549</v>
      </c>
      <c r="C3320" s="22" t="s">
        <v>1537</v>
      </c>
      <c r="D3320" s="22" t="s">
        <v>1542</v>
      </c>
      <c r="E3320" s="22" t="s">
        <v>1538</v>
      </c>
      <c r="F3320" s="22" t="s">
        <v>1537</v>
      </c>
      <c r="G3320" s="22" t="s">
        <v>1553</v>
      </c>
      <c r="H3320" s="22" t="s">
        <v>1540</v>
      </c>
      <c r="I3320" s="22" t="s">
        <v>1542</v>
      </c>
      <c r="J3320" s="22" t="s">
        <v>1543</v>
      </c>
      <c r="K3320" s="20" t="str">
        <f>IF(Tabela813[[#This Row],[C]]&lt;&gt;"",IF(Tabela813[[#This Row],[RED]]&lt;&gt;"",(Tabela813[[#This Row],[RED]] &amp; "."),"") &amp; CONCATENATE(Tabela813[[#This Row],[C]],".",Tabela813[[#This Row],[O]],".",Tabela813[[#This Row],[E]],".",Tabela813[[#This Row],[D1]],".",Tabela813[[#This Row],[D2]],".",Tabela813[[#This Row],[D3]],".",Tabela813[[#This Row],[T]],".",Tabela813[[#This Row],[D4]]),"")</f>
        <v>9.1.6.3.1.99.0.6.00</v>
      </c>
      <c r="L3320" s="23" t="s">
        <v>2175</v>
      </c>
      <c r="M3320" s="20" t="str">
        <f t="shared" si="64"/>
        <v>A</v>
      </c>
      <c r="N3320" s="20">
        <f>IF(VALUE(Tabela813[[#This Row],[RED]]) &gt; 0,1,0) + IF(VALUE(J3320)&gt;0,8,IF(VALUE(I3320)&gt;0,7,IF(VALUE(H3320)&gt;0,6,IF(VALUE(G3320)&gt;0,5,IF(VALUE(F3320)&gt;0,4,IF(VALUE(E3320)&gt;0,3,IF(VALUE(D3320)&gt;0,2,1)))))))</f>
        <v>8</v>
      </c>
      <c r="O3320" s="22" t="s">
        <v>51</v>
      </c>
      <c r="P3320" s="1" t="s">
        <v>4119</v>
      </c>
      <c r="Q3320" s="1"/>
      <c r="R3320" s="39"/>
      <c r="S3320" s="154" t="s">
        <v>158</v>
      </c>
      <c r="T3320" s="7" t="str">
        <f>Tabela813[[#This Row],[NR]]&amp;" - "&amp;Tabela813[[#This Row],[Especificação]]</f>
        <v>9.1.6.3.1.99.0.6.00 - (-) Dedução de Outros Serviços de Atendimento à Saúde - Juros de Mora</v>
      </c>
    </row>
    <row r="3321" spans="1:20" ht="30" x14ac:dyDescent="0.25">
      <c r="A3321" s="7"/>
      <c r="B3321" s="51" t="s">
        <v>1549</v>
      </c>
      <c r="C3321" s="22" t="s">
        <v>1537</v>
      </c>
      <c r="D3321" s="22" t="s">
        <v>1542</v>
      </c>
      <c r="E3321" s="22" t="s">
        <v>1538</v>
      </c>
      <c r="F3321" s="22" t="s">
        <v>1537</v>
      </c>
      <c r="G3321" s="22" t="s">
        <v>1553</v>
      </c>
      <c r="H3321" s="22" t="s">
        <v>1540</v>
      </c>
      <c r="I3321" s="22" t="s">
        <v>1544</v>
      </c>
      <c r="J3321" s="22" t="s">
        <v>1543</v>
      </c>
      <c r="K3321" s="20" t="str">
        <f>IF(Tabela813[[#This Row],[C]]&lt;&gt;"",IF(Tabela813[[#This Row],[RED]]&lt;&gt;"",(Tabela813[[#This Row],[RED]] &amp; "."),"") &amp; CONCATENATE(Tabela813[[#This Row],[C]],".",Tabela813[[#This Row],[O]],".",Tabela813[[#This Row],[E]],".",Tabela813[[#This Row],[D1]],".",Tabela813[[#This Row],[D2]],".",Tabela813[[#This Row],[D3]],".",Tabela813[[#This Row],[T]],".",Tabela813[[#This Row],[D4]]),"")</f>
        <v>9.1.6.3.1.99.0.7.00</v>
      </c>
      <c r="L3321" s="23" t="s">
        <v>2176</v>
      </c>
      <c r="M3321" s="20" t="str">
        <f t="shared" si="64"/>
        <v>A</v>
      </c>
      <c r="N3321" s="20">
        <f>IF(VALUE(Tabela813[[#This Row],[RED]]) &gt; 0,1,0) + IF(VALUE(J3321)&gt;0,8,IF(VALUE(I3321)&gt;0,7,IF(VALUE(H3321)&gt;0,6,IF(VALUE(G3321)&gt;0,5,IF(VALUE(F3321)&gt;0,4,IF(VALUE(E3321)&gt;0,3,IF(VALUE(D3321)&gt;0,2,1)))))))</f>
        <v>8</v>
      </c>
      <c r="O3321" s="22" t="s">
        <v>51</v>
      </c>
      <c r="P3321" s="1" t="s">
        <v>4119</v>
      </c>
      <c r="Q3321" s="1"/>
      <c r="R3321" s="39"/>
      <c r="S3321" s="154" t="s">
        <v>158</v>
      </c>
      <c r="T3321" s="7" t="str">
        <f>Tabela813[[#This Row],[NR]]&amp;" - "&amp;Tabela813[[#This Row],[Especificação]]</f>
        <v>9.1.6.3.1.99.0.7.00 - (-) Dedução de Outros Serviços de Atendimento à Saúde - Dívida Ativa - Multas da Dívida Ativa</v>
      </c>
    </row>
    <row r="3322" spans="1:20" ht="30" x14ac:dyDescent="0.25">
      <c r="A3322" s="7"/>
      <c r="B3322" s="51" t="s">
        <v>1549</v>
      </c>
      <c r="C3322" s="22" t="s">
        <v>1537</v>
      </c>
      <c r="D3322" s="22" t="s">
        <v>1542</v>
      </c>
      <c r="E3322" s="22" t="s">
        <v>1538</v>
      </c>
      <c r="F3322" s="22" t="s">
        <v>1537</v>
      </c>
      <c r="G3322" s="22" t="s">
        <v>1553</v>
      </c>
      <c r="H3322" s="22" t="s">
        <v>1540</v>
      </c>
      <c r="I3322" s="22" t="s">
        <v>1545</v>
      </c>
      <c r="J3322" s="22" t="s">
        <v>1543</v>
      </c>
      <c r="K3322" s="20" t="str">
        <f>IF(Tabela813[[#This Row],[C]]&lt;&gt;"",IF(Tabela813[[#This Row],[RED]]&lt;&gt;"",(Tabela813[[#This Row],[RED]] &amp; "."),"") &amp; CONCATENATE(Tabela813[[#This Row],[C]],".",Tabela813[[#This Row],[O]],".",Tabela813[[#This Row],[E]],".",Tabela813[[#This Row],[D1]],".",Tabela813[[#This Row],[D2]],".",Tabela813[[#This Row],[D3]],".",Tabela813[[#This Row],[T]],".",Tabela813[[#This Row],[D4]]),"")</f>
        <v>9.1.6.3.1.99.0.8.00</v>
      </c>
      <c r="L3322" s="23" t="s">
        <v>2177</v>
      </c>
      <c r="M3322" s="20" t="str">
        <f t="shared" si="64"/>
        <v>A</v>
      </c>
      <c r="N3322" s="20">
        <f>IF(VALUE(Tabela813[[#This Row],[RED]]) &gt; 0,1,0) + IF(VALUE(J3322)&gt;0,8,IF(VALUE(I3322)&gt;0,7,IF(VALUE(H3322)&gt;0,6,IF(VALUE(G3322)&gt;0,5,IF(VALUE(F3322)&gt;0,4,IF(VALUE(E3322)&gt;0,3,IF(VALUE(D3322)&gt;0,2,1)))))))</f>
        <v>8</v>
      </c>
      <c r="O3322" s="22" t="s">
        <v>51</v>
      </c>
      <c r="P3322" s="1" t="s">
        <v>4119</v>
      </c>
      <c r="Q3322" s="1"/>
      <c r="R3322" s="39"/>
      <c r="S3322" s="154" t="s">
        <v>158</v>
      </c>
      <c r="T3322" s="7" t="str">
        <f>Tabela813[[#This Row],[NR]]&amp;" - "&amp;Tabela813[[#This Row],[Especificação]]</f>
        <v>9.1.6.3.1.99.0.8.00 - (-) Dedução de Outros Serviços de Atendimento à Saúde - Juros de Mora da Dívida Ativa</v>
      </c>
    </row>
    <row r="3323" spans="1:20" x14ac:dyDescent="0.25">
      <c r="A3323" s="7"/>
      <c r="B3323" s="51" t="s">
        <v>1549</v>
      </c>
      <c r="C3323" s="22" t="s">
        <v>1537</v>
      </c>
      <c r="D3323" s="22" t="s">
        <v>1542</v>
      </c>
      <c r="E3323" s="22" t="s">
        <v>1549</v>
      </c>
      <c r="F3323" s="22" t="s">
        <v>1540</v>
      </c>
      <c r="G3323" s="22" t="s">
        <v>1543</v>
      </c>
      <c r="H3323" s="22" t="s">
        <v>1540</v>
      </c>
      <c r="I3323" s="22" t="s">
        <v>1540</v>
      </c>
      <c r="J3323" s="22" t="s">
        <v>1543</v>
      </c>
      <c r="K3323" s="20" t="str">
        <f>IF(Tabela813[[#This Row],[C]]&lt;&gt;"",IF(Tabela813[[#This Row],[RED]]&lt;&gt;"",(Tabela813[[#This Row],[RED]] &amp; "."),"") &amp; CONCATENATE(Tabela813[[#This Row],[C]],".",Tabela813[[#This Row],[O]],".",Tabela813[[#This Row],[E]],".",Tabela813[[#This Row],[D1]],".",Tabela813[[#This Row],[D2]],".",Tabela813[[#This Row],[D3]],".",Tabela813[[#This Row],[T]],".",Tabela813[[#This Row],[D4]]),"")</f>
        <v>9.1.6.9.0.00.0.0.00</v>
      </c>
      <c r="L3323" s="23" t="s">
        <v>2178</v>
      </c>
      <c r="M3323" s="20" t="str">
        <f t="shared" si="64"/>
        <v>S</v>
      </c>
      <c r="N3323" s="20">
        <f>IF(VALUE(Tabela813[[#This Row],[RED]]) &gt; 0,1,0) + IF(VALUE(J3323)&gt;0,8,IF(VALUE(I3323)&gt;0,7,IF(VALUE(H3323)&gt;0,6,IF(VALUE(G3323)&gt;0,5,IF(VALUE(F3323)&gt;0,4,IF(VALUE(E3323)&gt;0,3,IF(VALUE(D3323)&gt;0,2,1)))))))</f>
        <v>4</v>
      </c>
      <c r="O3323" s="22" t="s">
        <v>45</v>
      </c>
      <c r="P3323" s="1" t="s">
        <v>4344</v>
      </c>
      <c r="Q3323" s="1"/>
      <c r="R3323" s="39"/>
      <c r="S3323" s="154" t="s">
        <v>158</v>
      </c>
      <c r="T3323" s="7" t="str">
        <f>Tabela813[[#This Row],[NR]]&amp;" - "&amp;Tabela813[[#This Row],[Especificação]]</f>
        <v>9.1.6.9.0.00.0.0.00 - (-) Dedução de Outros Serviços</v>
      </c>
    </row>
    <row r="3324" spans="1:20" x14ac:dyDescent="0.25">
      <c r="A3324" s="187"/>
      <c r="B3324" s="51" t="s">
        <v>1549</v>
      </c>
      <c r="C3324" s="22" t="s">
        <v>1537</v>
      </c>
      <c r="D3324" s="22" t="s">
        <v>1542</v>
      </c>
      <c r="E3324" s="22" t="s">
        <v>1549</v>
      </c>
      <c r="F3324" s="22" t="s">
        <v>1549</v>
      </c>
      <c r="G3324" s="22" t="s">
        <v>1543</v>
      </c>
      <c r="H3324" s="22" t="s">
        <v>1540</v>
      </c>
      <c r="I3324" s="22" t="s">
        <v>1540</v>
      </c>
      <c r="J3324" s="22" t="s">
        <v>1543</v>
      </c>
      <c r="K3324" s="20" t="str">
        <f>IF(Tabela813[[#This Row],[C]]&lt;&gt;"",IF(Tabela813[[#This Row],[RED]]&lt;&gt;"",(Tabela813[[#This Row],[RED]] &amp; "."),"") &amp; CONCATENATE(Tabela813[[#This Row],[C]],".",Tabela813[[#This Row],[O]],".",Tabela813[[#This Row],[E]],".",Tabela813[[#This Row],[D1]],".",Tabela813[[#This Row],[D2]],".",Tabela813[[#This Row],[D3]],".",Tabela813[[#This Row],[T]],".",Tabela813[[#This Row],[D4]]),"")</f>
        <v>9.1.6.9.9.00.0.0.00</v>
      </c>
      <c r="L3324" s="23" t="s">
        <v>2178</v>
      </c>
      <c r="M3324" s="20" t="str">
        <f t="shared" si="64"/>
        <v>S</v>
      </c>
      <c r="N3324" s="20">
        <f>IF(VALUE(Tabela813[[#This Row],[RED]]) &gt; 0,1,0) + IF(VALUE(J3324)&gt;0,8,IF(VALUE(I3324)&gt;0,7,IF(VALUE(H3324)&gt;0,6,IF(VALUE(G3324)&gt;0,5,IF(VALUE(F3324)&gt;0,4,IF(VALUE(E3324)&gt;0,3,IF(VALUE(D3324)&gt;0,2,1)))))))</f>
        <v>5</v>
      </c>
      <c r="O3324" s="22" t="s">
        <v>45</v>
      </c>
      <c r="P3324" s="1" t="s">
        <v>4344</v>
      </c>
      <c r="Q3324" s="1"/>
      <c r="R3324" s="39"/>
      <c r="S3324" s="154" t="s">
        <v>158</v>
      </c>
      <c r="T3324" s="7" t="str">
        <f>Tabela813[[#This Row],[NR]]&amp;" - "&amp;Tabela813[[#This Row],[Especificação]]</f>
        <v>9.1.6.9.9.00.0.0.00 - (-) Dedução de Outros Serviços</v>
      </c>
    </row>
    <row r="3325" spans="1:20" x14ac:dyDescent="0.25">
      <c r="A3325" s="7"/>
      <c r="B3325" s="51" t="s">
        <v>1549</v>
      </c>
      <c r="C3325" s="22" t="s">
        <v>1537</v>
      </c>
      <c r="D3325" s="22" t="s">
        <v>1542</v>
      </c>
      <c r="E3325" s="22" t="s">
        <v>1549</v>
      </c>
      <c r="F3325" s="22" t="s">
        <v>1549</v>
      </c>
      <c r="G3325" s="22" t="s">
        <v>1570</v>
      </c>
      <c r="H3325" s="22" t="s">
        <v>1540</v>
      </c>
      <c r="I3325" s="22" t="s">
        <v>1540</v>
      </c>
      <c r="J3325" s="22" t="s">
        <v>1543</v>
      </c>
      <c r="K3325" s="20" t="str">
        <f>IF(Tabela813[[#This Row],[C]]&lt;&gt;"",IF(Tabela813[[#This Row],[RED]]&lt;&gt;"",(Tabela813[[#This Row],[RED]] &amp; "."),"") &amp; CONCATENATE(Tabela813[[#This Row],[C]],".",Tabela813[[#This Row],[O]],".",Tabela813[[#This Row],[E]],".",Tabela813[[#This Row],[D1]],".",Tabela813[[#This Row],[D2]],".",Tabela813[[#This Row],[D3]],".",Tabela813[[#This Row],[T]],".",Tabela813[[#This Row],[D4]]),"")</f>
        <v>9.1.6.9.9.50.0.0.00</v>
      </c>
      <c r="L3325" s="23" t="s">
        <v>6370</v>
      </c>
      <c r="M3325" s="20" t="str">
        <f t="shared" si="64"/>
        <v>S</v>
      </c>
      <c r="N3325" s="20">
        <f>IF(VALUE(Tabela813[[#This Row],[RED]]) &gt; 0,1,0) + IF(VALUE(J3325)&gt;0,8,IF(VALUE(I3325)&gt;0,7,IF(VALUE(H3325)&gt;0,6,IF(VALUE(G3325)&gt;0,5,IF(VALUE(F3325)&gt;0,4,IF(VALUE(E3325)&gt;0,3,IF(VALUE(D3325)&gt;0,2,1)))))))</f>
        <v>6</v>
      </c>
      <c r="O3325" s="22" t="s">
        <v>55</v>
      </c>
      <c r="P3325" s="1" t="s">
        <v>4539</v>
      </c>
      <c r="Q3325" s="1"/>
      <c r="R3325" s="39"/>
      <c r="S3325" s="154"/>
      <c r="T3325" s="7" t="str">
        <f>Tabela813[[#This Row],[NR]]&amp;" - "&amp;Tabela813[[#This Row],[Especificação]]</f>
        <v>9.1.6.9.9.50.0.0.00 - (-) Dedução de Serviços Sujeitos à Regulação</v>
      </c>
    </row>
    <row r="3326" spans="1:20" ht="30" x14ac:dyDescent="0.25">
      <c r="A3326" s="7"/>
      <c r="B3326" s="51" t="s">
        <v>1549</v>
      </c>
      <c r="C3326" s="22" t="s">
        <v>1537</v>
      </c>
      <c r="D3326" s="22" t="s">
        <v>1542</v>
      </c>
      <c r="E3326" s="22" t="s">
        <v>1549</v>
      </c>
      <c r="F3326" s="22" t="s">
        <v>1549</v>
      </c>
      <c r="G3326" s="22" t="s">
        <v>1570</v>
      </c>
      <c r="H3326" s="22" t="s">
        <v>1537</v>
      </c>
      <c r="I3326" s="22" t="s">
        <v>1540</v>
      </c>
      <c r="J3326" s="22" t="s">
        <v>1543</v>
      </c>
      <c r="K3326" s="20" t="str">
        <f>IF(Tabela813[[#This Row],[C]]&lt;&gt;"",IF(Tabela813[[#This Row],[RED]]&lt;&gt;"",(Tabela813[[#This Row],[RED]] &amp; "."),"") &amp; CONCATENATE(Tabela813[[#This Row],[C]],".",Tabela813[[#This Row],[O]],".",Tabela813[[#This Row],[E]],".",Tabela813[[#This Row],[D1]],".",Tabela813[[#This Row],[D2]],".",Tabela813[[#This Row],[D3]],".",Tabela813[[#This Row],[T]],".",Tabela813[[#This Row],[D4]]),"")</f>
        <v>9.1.6.9.9.50.1.0.00</v>
      </c>
      <c r="L3326" s="23" t="s">
        <v>6371</v>
      </c>
      <c r="M3326" s="20" t="str">
        <f t="shared" si="64"/>
        <v>S</v>
      </c>
      <c r="N3326" s="20">
        <f>IF(VALUE(Tabela813[[#This Row],[RED]]) &gt; 0,1,0) + IF(VALUE(J3326)&gt;0,8,IF(VALUE(I3326)&gt;0,7,IF(VALUE(H3326)&gt;0,6,IF(VALUE(G3326)&gt;0,5,IF(VALUE(F3326)&gt;0,4,IF(VALUE(E3326)&gt;0,3,IF(VALUE(D3326)&gt;0,2,1)))))))</f>
        <v>7</v>
      </c>
      <c r="O3326" s="22" t="s">
        <v>55</v>
      </c>
      <c r="P3326" s="1" t="s">
        <v>4540</v>
      </c>
      <c r="Q3326" s="1" t="s">
        <v>4464</v>
      </c>
      <c r="R3326" s="39"/>
      <c r="S3326" s="154"/>
      <c r="T3326" s="7" t="str">
        <f>Tabela813[[#This Row],[NR]]&amp;" - "&amp;Tabela813[[#This Row],[Especificação]]</f>
        <v>9.1.6.9.9.50.1.0.00 - (-) Dedução de Serviços de Saneamento Básico - Abastecimento de Água</v>
      </c>
    </row>
    <row r="3327" spans="1:20" ht="30" x14ac:dyDescent="0.25">
      <c r="A3327" s="7"/>
      <c r="B3327" s="51" t="s">
        <v>1549</v>
      </c>
      <c r="C3327" s="22" t="s">
        <v>1537</v>
      </c>
      <c r="D3327" s="22" t="s">
        <v>1542</v>
      </c>
      <c r="E3327" s="22" t="s">
        <v>1549</v>
      </c>
      <c r="F3327" s="22" t="s">
        <v>1549</v>
      </c>
      <c r="G3327" s="22" t="s">
        <v>1570</v>
      </c>
      <c r="H3327" s="22" t="s">
        <v>1537</v>
      </c>
      <c r="I3327" s="22" t="s">
        <v>1537</v>
      </c>
      <c r="J3327" s="22" t="s">
        <v>1543</v>
      </c>
      <c r="K3327" s="20" t="str">
        <f>IF(Tabela813[[#This Row],[C]]&lt;&gt;"",IF(Tabela813[[#This Row],[RED]]&lt;&gt;"",(Tabela813[[#This Row],[RED]] &amp; "."),"") &amp; CONCATENATE(Tabela813[[#This Row],[C]],".",Tabela813[[#This Row],[O]],".",Tabela813[[#This Row],[E]],".",Tabela813[[#This Row],[D1]],".",Tabela813[[#This Row],[D2]],".",Tabela813[[#This Row],[D3]],".",Tabela813[[#This Row],[T]],".",Tabela813[[#This Row],[D4]]),"")</f>
        <v>9.1.6.9.9.50.1.1.00</v>
      </c>
      <c r="L3327" s="23" t="s">
        <v>6372</v>
      </c>
      <c r="M3327" s="20" t="str">
        <f t="shared" si="64"/>
        <v>A</v>
      </c>
      <c r="N3327" s="20">
        <f>IF(VALUE(Tabela813[[#This Row],[RED]]) &gt; 0,1,0) + IF(VALUE(J3327)&gt;0,8,IF(VALUE(I3327)&gt;0,7,IF(VALUE(H3327)&gt;0,6,IF(VALUE(G3327)&gt;0,5,IF(VALUE(F3327)&gt;0,4,IF(VALUE(E3327)&gt;0,3,IF(VALUE(D3327)&gt;0,2,1)))))))</f>
        <v>8</v>
      </c>
      <c r="O3327" s="22" t="s">
        <v>55</v>
      </c>
      <c r="P3327" s="1" t="s">
        <v>4540</v>
      </c>
      <c r="Q3327" s="1"/>
      <c r="R3327" s="39"/>
      <c r="S3327" s="154"/>
      <c r="T3327" s="7" t="str">
        <f>Tabela813[[#This Row],[NR]]&amp;" - "&amp;Tabela813[[#This Row],[Especificação]]</f>
        <v>9.1.6.9.9.50.1.1.00 - (-) Dedução de Serviços de Saneamento Básico - Abastecimento de Água - Principal</v>
      </c>
    </row>
    <row r="3328" spans="1:20" ht="30" x14ac:dyDescent="0.25">
      <c r="A3328" s="7"/>
      <c r="B3328" s="51" t="s">
        <v>1549</v>
      </c>
      <c r="C3328" s="22" t="s">
        <v>1537</v>
      </c>
      <c r="D3328" s="22" t="s">
        <v>1542</v>
      </c>
      <c r="E3328" s="22" t="s">
        <v>1549</v>
      </c>
      <c r="F3328" s="22" t="s">
        <v>1549</v>
      </c>
      <c r="G3328" s="22" t="s">
        <v>1570</v>
      </c>
      <c r="H3328" s="22" t="s">
        <v>1537</v>
      </c>
      <c r="I3328" s="22" t="s">
        <v>1546</v>
      </c>
      <c r="J3328" s="22" t="s">
        <v>1543</v>
      </c>
      <c r="K3328" s="20" t="str">
        <f>IF(Tabela813[[#This Row],[C]]&lt;&gt;"",IF(Tabela813[[#This Row],[RED]]&lt;&gt;"",(Tabela813[[#This Row],[RED]] &amp; "."),"") &amp; CONCATENATE(Tabela813[[#This Row],[C]],".",Tabela813[[#This Row],[O]],".",Tabela813[[#This Row],[E]],".",Tabela813[[#This Row],[D1]],".",Tabela813[[#This Row],[D2]],".",Tabela813[[#This Row],[D3]],".",Tabela813[[#This Row],[T]],".",Tabela813[[#This Row],[D4]]),"")</f>
        <v>9.1.6.9.9.50.1.2.00</v>
      </c>
      <c r="L3328" s="23" t="s">
        <v>6373</v>
      </c>
      <c r="M3328" s="20" t="str">
        <f t="shared" si="64"/>
        <v>A</v>
      </c>
      <c r="N3328" s="20">
        <f>IF(VALUE(Tabela813[[#This Row],[RED]]) &gt; 0,1,0) + IF(VALUE(J3328)&gt;0,8,IF(VALUE(I3328)&gt;0,7,IF(VALUE(H3328)&gt;0,6,IF(VALUE(G3328)&gt;0,5,IF(VALUE(F3328)&gt;0,4,IF(VALUE(E3328)&gt;0,3,IF(VALUE(D3328)&gt;0,2,1)))))))</f>
        <v>8</v>
      </c>
      <c r="O3328" s="22" t="s">
        <v>55</v>
      </c>
      <c r="P3328" s="1" t="s">
        <v>4540</v>
      </c>
      <c r="Q3328" s="1"/>
      <c r="R3328" s="39"/>
      <c r="S3328" s="154"/>
      <c r="T3328" s="7" t="str">
        <f>Tabela813[[#This Row],[NR]]&amp;" - "&amp;Tabela813[[#This Row],[Especificação]]</f>
        <v>9.1.6.9.9.50.1.2.00 - (-) Dedução de Serviços de Saneamento Básico - Abastecimento de Água - Multas e Juros de Mora</v>
      </c>
    </row>
    <row r="3329" spans="1:20" ht="30" x14ac:dyDescent="0.25">
      <c r="A3329" s="7"/>
      <c r="B3329" s="51" t="s">
        <v>1549</v>
      </c>
      <c r="C3329" s="22" t="s">
        <v>1537</v>
      </c>
      <c r="D3329" s="22" t="s">
        <v>1542</v>
      </c>
      <c r="E3329" s="22" t="s">
        <v>1549</v>
      </c>
      <c r="F3329" s="22" t="s">
        <v>1549</v>
      </c>
      <c r="G3329" s="22" t="s">
        <v>1570</v>
      </c>
      <c r="H3329" s="22" t="s">
        <v>1537</v>
      </c>
      <c r="I3329" s="22" t="s">
        <v>1538</v>
      </c>
      <c r="J3329" s="22" t="s">
        <v>1543</v>
      </c>
      <c r="K3329" s="20" t="str">
        <f>IF(Tabela813[[#This Row],[C]]&lt;&gt;"",IF(Tabela813[[#This Row],[RED]]&lt;&gt;"",(Tabela813[[#This Row],[RED]] &amp; "."),"") &amp; CONCATENATE(Tabela813[[#This Row],[C]],".",Tabela813[[#This Row],[O]],".",Tabela813[[#This Row],[E]],".",Tabela813[[#This Row],[D1]],".",Tabela813[[#This Row],[D2]],".",Tabela813[[#This Row],[D3]],".",Tabela813[[#This Row],[T]],".",Tabela813[[#This Row],[D4]]),"")</f>
        <v>9.1.6.9.9.50.1.3.00</v>
      </c>
      <c r="L3329" s="23" t="s">
        <v>6374</v>
      </c>
      <c r="M3329" s="20" t="str">
        <f t="shared" si="64"/>
        <v>A</v>
      </c>
      <c r="N3329" s="20">
        <f>IF(VALUE(Tabela813[[#This Row],[RED]]) &gt; 0,1,0) + IF(VALUE(J3329)&gt;0,8,IF(VALUE(I3329)&gt;0,7,IF(VALUE(H3329)&gt;0,6,IF(VALUE(G3329)&gt;0,5,IF(VALUE(F3329)&gt;0,4,IF(VALUE(E3329)&gt;0,3,IF(VALUE(D3329)&gt;0,2,1)))))))</f>
        <v>8</v>
      </c>
      <c r="O3329" s="22" t="s">
        <v>55</v>
      </c>
      <c r="P3329" s="1" t="s">
        <v>4540</v>
      </c>
      <c r="Q3329" s="1"/>
      <c r="R3329" s="39"/>
      <c r="S3329" s="154"/>
      <c r="T3329" s="7" t="str">
        <f>Tabela813[[#This Row],[NR]]&amp;" - "&amp;Tabela813[[#This Row],[Especificação]]</f>
        <v>9.1.6.9.9.50.1.3.00 - (-) Dedução de Serviços de Saneamento Básico - Abastecimento de Água - Dívida Ativa</v>
      </c>
    </row>
    <row r="3330" spans="1:20" ht="30" x14ac:dyDescent="0.25">
      <c r="A3330" s="7"/>
      <c r="B3330" s="51" t="s">
        <v>1549</v>
      </c>
      <c r="C3330" s="22" t="s">
        <v>1537</v>
      </c>
      <c r="D3330" s="22" t="s">
        <v>1542</v>
      </c>
      <c r="E3330" s="22" t="s">
        <v>1549</v>
      </c>
      <c r="F3330" s="22" t="s">
        <v>1549</v>
      </c>
      <c r="G3330" s="22" t="s">
        <v>1570</v>
      </c>
      <c r="H3330" s="22" t="s">
        <v>1537</v>
      </c>
      <c r="I3330" s="22" t="s">
        <v>1547</v>
      </c>
      <c r="J3330" s="22" t="s">
        <v>1543</v>
      </c>
      <c r="K3330" s="20" t="str">
        <f>IF(Tabela813[[#This Row],[C]]&lt;&gt;"",IF(Tabela813[[#This Row],[RED]]&lt;&gt;"",(Tabela813[[#This Row],[RED]] &amp; "."),"") &amp; CONCATENATE(Tabela813[[#This Row],[C]],".",Tabela813[[#This Row],[O]],".",Tabela813[[#This Row],[E]],".",Tabela813[[#This Row],[D1]],".",Tabela813[[#This Row],[D2]],".",Tabela813[[#This Row],[D3]],".",Tabela813[[#This Row],[T]],".",Tabela813[[#This Row],[D4]]),"")</f>
        <v>9.1.6.9.9.50.1.4.00</v>
      </c>
      <c r="L3330" s="23" t="s">
        <v>6375</v>
      </c>
      <c r="M3330" s="20" t="str">
        <f t="shared" si="64"/>
        <v>A</v>
      </c>
      <c r="N3330" s="20">
        <f>IF(VALUE(Tabela813[[#This Row],[RED]]) &gt; 0,1,0) + IF(VALUE(J3330)&gt;0,8,IF(VALUE(I3330)&gt;0,7,IF(VALUE(H3330)&gt;0,6,IF(VALUE(G3330)&gt;0,5,IF(VALUE(F3330)&gt;0,4,IF(VALUE(E3330)&gt;0,3,IF(VALUE(D3330)&gt;0,2,1)))))))</f>
        <v>8</v>
      </c>
      <c r="O3330" s="22" t="s">
        <v>55</v>
      </c>
      <c r="P3330" s="1" t="s">
        <v>4540</v>
      </c>
      <c r="Q3330" s="1"/>
      <c r="R3330" s="39"/>
      <c r="S3330" s="154"/>
      <c r="T3330" s="7" t="str">
        <f>Tabela813[[#This Row],[NR]]&amp;" - "&amp;Tabela813[[#This Row],[Especificação]]</f>
        <v>9.1.6.9.9.50.1.4.00 - (-) Dedução de Serviços de Saneamento Básico - Abastecimento de Água - Dívida Ativa - Multas e Juros de Mora da Dívida Ativa</v>
      </c>
    </row>
    <row r="3331" spans="1:20" ht="30" x14ac:dyDescent="0.25">
      <c r="A3331" s="179"/>
      <c r="B3331" s="51" t="s">
        <v>1549</v>
      </c>
      <c r="C3331" s="22" t="s">
        <v>1537</v>
      </c>
      <c r="D3331" s="22" t="s">
        <v>1542</v>
      </c>
      <c r="E3331" s="22" t="s">
        <v>1549</v>
      </c>
      <c r="F3331" s="22" t="s">
        <v>1549</v>
      </c>
      <c r="G3331" s="22" t="s">
        <v>1570</v>
      </c>
      <c r="H3331" s="22" t="s">
        <v>1537</v>
      </c>
      <c r="I3331" s="22" t="s">
        <v>1548</v>
      </c>
      <c r="J3331" s="22" t="s">
        <v>1543</v>
      </c>
      <c r="K3331" s="20" t="str">
        <f>IF(Tabela813[[#This Row],[C]]&lt;&gt;"",IF(Tabela813[[#This Row],[RED]]&lt;&gt;"",(Tabela813[[#This Row],[RED]] &amp; "."),"") &amp; CONCATENATE(Tabela813[[#This Row],[C]],".",Tabela813[[#This Row],[O]],".",Tabela813[[#This Row],[E]],".",Tabela813[[#This Row],[D1]],".",Tabela813[[#This Row],[D2]],".",Tabela813[[#This Row],[D3]],".",Tabela813[[#This Row],[T]],".",Tabela813[[#This Row],[D4]]),"")</f>
        <v>9.1.6.9.9.50.1.5.00</v>
      </c>
      <c r="L3331" s="23" t="s">
        <v>6376</v>
      </c>
      <c r="M3331" s="20" t="str">
        <f t="shared" si="64"/>
        <v>A</v>
      </c>
      <c r="N3331" s="20">
        <f>IF(VALUE(Tabela813[[#This Row],[RED]]) &gt; 0,1,0) + IF(VALUE(J3331)&gt;0,8,IF(VALUE(I3331)&gt;0,7,IF(VALUE(H3331)&gt;0,6,IF(VALUE(G3331)&gt;0,5,IF(VALUE(F3331)&gt;0,4,IF(VALUE(E3331)&gt;0,3,IF(VALUE(D3331)&gt;0,2,1)))))))</f>
        <v>8</v>
      </c>
      <c r="O3331" s="22" t="s">
        <v>55</v>
      </c>
      <c r="P3331" s="1" t="s">
        <v>4540</v>
      </c>
      <c r="Q3331" s="1"/>
      <c r="R3331" s="39"/>
      <c r="S3331" s="154"/>
      <c r="T3331" s="7" t="str">
        <f>Tabela813[[#This Row],[NR]]&amp;" - "&amp;Tabela813[[#This Row],[Especificação]]</f>
        <v>9.1.6.9.9.50.1.5.00 - (-) Dedução de Serviços de Saneamento Básico - Abastecimento de Água - Multas</v>
      </c>
    </row>
    <row r="3332" spans="1:20" ht="30" x14ac:dyDescent="0.25">
      <c r="A3332" s="179"/>
      <c r="B3332" s="51" t="s">
        <v>1549</v>
      </c>
      <c r="C3332" s="22" t="s">
        <v>1537</v>
      </c>
      <c r="D3332" s="22" t="s">
        <v>1542</v>
      </c>
      <c r="E3332" s="22" t="s">
        <v>1549</v>
      </c>
      <c r="F3332" s="22" t="s">
        <v>1549</v>
      </c>
      <c r="G3332" s="22" t="s">
        <v>1570</v>
      </c>
      <c r="H3332" s="22" t="s">
        <v>1537</v>
      </c>
      <c r="I3332" s="22" t="s">
        <v>1542</v>
      </c>
      <c r="J3332" s="22" t="s">
        <v>1543</v>
      </c>
      <c r="K3332" s="20" t="str">
        <f>IF(Tabela813[[#This Row],[C]]&lt;&gt;"",IF(Tabela813[[#This Row],[RED]]&lt;&gt;"",(Tabela813[[#This Row],[RED]] &amp; "."),"") &amp; CONCATENATE(Tabela813[[#This Row],[C]],".",Tabela813[[#This Row],[O]],".",Tabela813[[#This Row],[E]],".",Tabela813[[#This Row],[D1]],".",Tabela813[[#This Row],[D2]],".",Tabela813[[#This Row],[D3]],".",Tabela813[[#This Row],[T]],".",Tabela813[[#This Row],[D4]]),"")</f>
        <v>9.1.6.9.9.50.1.6.00</v>
      </c>
      <c r="L3332" s="23" t="s">
        <v>6377</v>
      </c>
      <c r="M3332" s="20" t="str">
        <f t="shared" si="64"/>
        <v>A</v>
      </c>
      <c r="N3332" s="20">
        <f>IF(VALUE(Tabela813[[#This Row],[RED]]) &gt; 0,1,0) + IF(VALUE(J3332)&gt;0,8,IF(VALUE(I3332)&gt;0,7,IF(VALUE(H3332)&gt;0,6,IF(VALUE(G3332)&gt;0,5,IF(VALUE(F3332)&gt;0,4,IF(VALUE(E3332)&gt;0,3,IF(VALUE(D3332)&gt;0,2,1)))))))</f>
        <v>8</v>
      </c>
      <c r="O3332" s="22" t="s">
        <v>55</v>
      </c>
      <c r="P3332" s="1" t="s">
        <v>4540</v>
      </c>
      <c r="Q3332" s="1"/>
      <c r="R3332" s="39"/>
      <c r="S3332" s="154"/>
      <c r="T3332" s="7" t="str">
        <f>Tabela813[[#This Row],[NR]]&amp;" - "&amp;Tabela813[[#This Row],[Especificação]]</f>
        <v>9.1.6.9.9.50.1.6.00 - (-) Dedução de Serviços de Saneamento Básico - Abastecimento de Água - Juros de Mora</v>
      </c>
    </row>
    <row r="3333" spans="1:20" ht="30" x14ac:dyDescent="0.25">
      <c r="A3333" s="179"/>
      <c r="B3333" s="51" t="s">
        <v>1549</v>
      </c>
      <c r="C3333" s="22" t="s">
        <v>1537</v>
      </c>
      <c r="D3333" s="22" t="s">
        <v>1542</v>
      </c>
      <c r="E3333" s="22" t="s">
        <v>1549</v>
      </c>
      <c r="F3333" s="22" t="s">
        <v>1549</v>
      </c>
      <c r="G3333" s="22" t="s">
        <v>1570</v>
      </c>
      <c r="H3333" s="22" t="s">
        <v>1537</v>
      </c>
      <c r="I3333" s="22" t="s">
        <v>1544</v>
      </c>
      <c r="J3333" s="22" t="s">
        <v>1543</v>
      </c>
      <c r="K3333" s="20" t="str">
        <f>IF(Tabela813[[#This Row],[C]]&lt;&gt;"",IF(Tabela813[[#This Row],[RED]]&lt;&gt;"",(Tabela813[[#This Row],[RED]] &amp; "."),"") &amp; CONCATENATE(Tabela813[[#This Row],[C]],".",Tabela813[[#This Row],[O]],".",Tabela813[[#This Row],[E]],".",Tabela813[[#This Row],[D1]],".",Tabela813[[#This Row],[D2]],".",Tabela813[[#This Row],[D3]],".",Tabela813[[#This Row],[T]],".",Tabela813[[#This Row],[D4]]),"")</f>
        <v>9.1.6.9.9.50.1.7.00</v>
      </c>
      <c r="L3333" s="23" t="s">
        <v>6378</v>
      </c>
      <c r="M3333" s="20" t="str">
        <f t="shared" si="64"/>
        <v>A</v>
      </c>
      <c r="N3333" s="20">
        <f>IF(VALUE(Tabela813[[#This Row],[RED]]) &gt; 0,1,0) + IF(VALUE(J3333)&gt;0,8,IF(VALUE(I3333)&gt;0,7,IF(VALUE(H3333)&gt;0,6,IF(VALUE(G3333)&gt;0,5,IF(VALUE(F3333)&gt;0,4,IF(VALUE(E3333)&gt;0,3,IF(VALUE(D3333)&gt;0,2,1)))))))</f>
        <v>8</v>
      </c>
      <c r="O3333" s="22" t="s">
        <v>55</v>
      </c>
      <c r="P3333" s="1" t="s">
        <v>4540</v>
      </c>
      <c r="Q3333" s="1"/>
      <c r="R3333" s="39"/>
      <c r="S3333" s="154"/>
      <c r="T3333" s="7" t="str">
        <f>Tabela813[[#This Row],[NR]]&amp;" - "&amp;Tabela813[[#This Row],[Especificação]]</f>
        <v>9.1.6.9.9.50.1.7.00 - (-) Dedução de Serviços de Saneamento Básico - Abastecimento de Água - Dívida Ativa - Multas da Dívida Ativa</v>
      </c>
    </row>
    <row r="3334" spans="1:20" ht="30" x14ac:dyDescent="0.25">
      <c r="A3334" s="179"/>
      <c r="B3334" s="51" t="s">
        <v>1549</v>
      </c>
      <c r="C3334" s="22" t="s">
        <v>1537</v>
      </c>
      <c r="D3334" s="22" t="s">
        <v>1542</v>
      </c>
      <c r="E3334" s="22" t="s">
        <v>1549</v>
      </c>
      <c r="F3334" s="22" t="s">
        <v>1549</v>
      </c>
      <c r="G3334" s="22" t="s">
        <v>1570</v>
      </c>
      <c r="H3334" s="22" t="s">
        <v>1537</v>
      </c>
      <c r="I3334" s="22" t="s">
        <v>1545</v>
      </c>
      <c r="J3334" s="22" t="s">
        <v>1543</v>
      </c>
      <c r="K3334" s="20" t="str">
        <f>IF(Tabela813[[#This Row],[C]]&lt;&gt;"",IF(Tabela813[[#This Row],[RED]]&lt;&gt;"",(Tabela813[[#This Row],[RED]] &amp; "."),"") &amp; CONCATENATE(Tabela813[[#This Row],[C]],".",Tabela813[[#This Row],[O]],".",Tabela813[[#This Row],[E]],".",Tabela813[[#This Row],[D1]],".",Tabela813[[#This Row],[D2]],".",Tabela813[[#This Row],[D3]],".",Tabela813[[#This Row],[T]],".",Tabela813[[#This Row],[D4]]),"")</f>
        <v>9.1.6.9.9.50.1.8.00</v>
      </c>
      <c r="L3334" s="23" t="s">
        <v>6379</v>
      </c>
      <c r="M3334" s="20" t="str">
        <f t="shared" si="64"/>
        <v>A</v>
      </c>
      <c r="N3334" s="20">
        <f>IF(VALUE(Tabela813[[#This Row],[RED]]) &gt; 0,1,0) + IF(VALUE(J3334)&gt;0,8,IF(VALUE(I3334)&gt;0,7,IF(VALUE(H3334)&gt;0,6,IF(VALUE(G3334)&gt;0,5,IF(VALUE(F3334)&gt;0,4,IF(VALUE(E3334)&gt;0,3,IF(VALUE(D3334)&gt;0,2,1)))))))</f>
        <v>8</v>
      </c>
      <c r="O3334" s="22" t="s">
        <v>55</v>
      </c>
      <c r="P3334" s="1" t="s">
        <v>4540</v>
      </c>
      <c r="Q3334" s="1"/>
      <c r="R3334" s="39"/>
      <c r="S3334" s="154"/>
      <c r="T3334" s="7" t="str">
        <f>Tabela813[[#This Row],[NR]]&amp;" - "&amp;Tabela813[[#This Row],[Especificação]]</f>
        <v>9.1.6.9.9.50.1.8.00 - (-) Dedução de Serviços de Saneamento Básico - Abastecimento de Água - Juros de Mora da Dívida Ativa</v>
      </c>
    </row>
    <row r="3335" spans="1:20" ht="30" x14ac:dyDescent="0.25">
      <c r="A3335" s="179"/>
      <c r="B3335" s="51" t="s">
        <v>1549</v>
      </c>
      <c r="C3335" s="22" t="s">
        <v>1537</v>
      </c>
      <c r="D3335" s="22" t="s">
        <v>1542</v>
      </c>
      <c r="E3335" s="22" t="s">
        <v>1549</v>
      </c>
      <c r="F3335" s="22" t="s">
        <v>1549</v>
      </c>
      <c r="G3335" s="22" t="s">
        <v>1570</v>
      </c>
      <c r="H3335" s="22" t="s">
        <v>1546</v>
      </c>
      <c r="I3335" s="22" t="s">
        <v>1540</v>
      </c>
      <c r="J3335" s="22" t="s">
        <v>1543</v>
      </c>
      <c r="K3335" s="20" t="str">
        <f>IF(Tabela813[[#This Row],[C]]&lt;&gt;"",IF(Tabela813[[#This Row],[RED]]&lt;&gt;"",(Tabela813[[#This Row],[RED]] &amp; "."),"") &amp; CONCATENATE(Tabela813[[#This Row],[C]],".",Tabela813[[#This Row],[O]],".",Tabela813[[#This Row],[E]],".",Tabela813[[#This Row],[D1]],".",Tabela813[[#This Row],[D2]],".",Tabela813[[#This Row],[D3]],".",Tabela813[[#This Row],[T]],".",Tabela813[[#This Row],[D4]]),"")</f>
        <v>9.1.6.9.9.50.2.0.00</v>
      </c>
      <c r="L3335" s="23" t="s">
        <v>6380</v>
      </c>
      <c r="M3335" s="20" t="str">
        <f t="shared" si="64"/>
        <v>S</v>
      </c>
      <c r="N3335" s="20">
        <f>IF(VALUE(Tabela813[[#This Row],[RED]]) &gt; 0,1,0) + IF(VALUE(J3335)&gt;0,8,IF(VALUE(I3335)&gt;0,7,IF(VALUE(H3335)&gt;0,6,IF(VALUE(G3335)&gt;0,5,IF(VALUE(F3335)&gt;0,4,IF(VALUE(E3335)&gt;0,3,IF(VALUE(D3335)&gt;0,2,1)))))))</f>
        <v>7</v>
      </c>
      <c r="O3335" s="22" t="s">
        <v>55</v>
      </c>
      <c r="P3335" s="1" t="s">
        <v>4541</v>
      </c>
      <c r="Q3335" s="1"/>
      <c r="R3335" s="39"/>
      <c r="S3335" s="154"/>
      <c r="T3335" s="7" t="str">
        <f>Tabela813[[#This Row],[NR]]&amp;" - "&amp;Tabela813[[#This Row],[Especificação]]</f>
        <v>9.1.6.9.9.50.2.0.00 - (-) Dedução de Serviços de Saneamento Básico - Esgotamento Sanitário</v>
      </c>
    </row>
    <row r="3336" spans="1:20" ht="30" x14ac:dyDescent="0.25">
      <c r="A3336" s="179"/>
      <c r="B3336" s="51" t="s">
        <v>1549</v>
      </c>
      <c r="C3336" s="22" t="s">
        <v>1537</v>
      </c>
      <c r="D3336" s="22" t="s">
        <v>1542</v>
      </c>
      <c r="E3336" s="22" t="s">
        <v>1549</v>
      </c>
      <c r="F3336" s="22" t="s">
        <v>1549</v>
      </c>
      <c r="G3336" s="22" t="s">
        <v>1570</v>
      </c>
      <c r="H3336" s="22" t="s">
        <v>1546</v>
      </c>
      <c r="I3336" s="22" t="s">
        <v>1537</v>
      </c>
      <c r="J3336" s="22" t="s">
        <v>1543</v>
      </c>
      <c r="K3336" s="20" t="str">
        <f>IF(Tabela813[[#This Row],[C]]&lt;&gt;"",IF(Tabela813[[#This Row],[RED]]&lt;&gt;"",(Tabela813[[#This Row],[RED]] &amp; "."),"") &amp; CONCATENATE(Tabela813[[#This Row],[C]],".",Tabela813[[#This Row],[O]],".",Tabela813[[#This Row],[E]],".",Tabela813[[#This Row],[D1]],".",Tabela813[[#This Row],[D2]],".",Tabela813[[#This Row],[D3]],".",Tabela813[[#This Row],[T]],".",Tabela813[[#This Row],[D4]]),"")</f>
        <v>9.1.6.9.9.50.2.1.00</v>
      </c>
      <c r="L3336" s="23" t="s">
        <v>6381</v>
      </c>
      <c r="M3336" s="20" t="str">
        <f t="shared" si="64"/>
        <v>A</v>
      </c>
      <c r="N3336" s="20">
        <f>IF(VALUE(Tabela813[[#This Row],[RED]]) &gt; 0,1,0) + IF(VALUE(J3336)&gt;0,8,IF(VALUE(I3336)&gt;0,7,IF(VALUE(H3336)&gt;0,6,IF(VALUE(G3336)&gt;0,5,IF(VALUE(F3336)&gt;0,4,IF(VALUE(E3336)&gt;0,3,IF(VALUE(D3336)&gt;0,2,1)))))))</f>
        <v>8</v>
      </c>
      <c r="O3336" s="22" t="s">
        <v>55</v>
      </c>
      <c r="P3336" s="1" t="s">
        <v>4541</v>
      </c>
      <c r="Q3336" s="1"/>
      <c r="R3336" s="39"/>
      <c r="S3336" s="154"/>
      <c r="T3336" s="7" t="str">
        <f>Tabela813[[#This Row],[NR]]&amp;" - "&amp;Tabela813[[#This Row],[Especificação]]</f>
        <v>9.1.6.9.9.50.2.1.00 - (-) Dedução de Serviços de Saneamento Básico - Esgotamento Sanitário - Principal</v>
      </c>
    </row>
    <row r="3337" spans="1:20" ht="30" x14ac:dyDescent="0.25">
      <c r="A3337" s="179"/>
      <c r="B3337" s="51" t="s">
        <v>1549</v>
      </c>
      <c r="C3337" s="22" t="s">
        <v>1537</v>
      </c>
      <c r="D3337" s="22" t="s">
        <v>1542</v>
      </c>
      <c r="E3337" s="22" t="s">
        <v>1549</v>
      </c>
      <c r="F3337" s="22" t="s">
        <v>1549</v>
      </c>
      <c r="G3337" s="22" t="s">
        <v>1570</v>
      </c>
      <c r="H3337" s="22" t="s">
        <v>1546</v>
      </c>
      <c r="I3337" s="22" t="s">
        <v>1546</v>
      </c>
      <c r="J3337" s="22" t="s">
        <v>1543</v>
      </c>
      <c r="K3337" s="20" t="str">
        <f>IF(Tabela813[[#This Row],[C]]&lt;&gt;"",IF(Tabela813[[#This Row],[RED]]&lt;&gt;"",(Tabela813[[#This Row],[RED]] &amp; "."),"") &amp; CONCATENATE(Tabela813[[#This Row],[C]],".",Tabela813[[#This Row],[O]],".",Tabela813[[#This Row],[E]],".",Tabela813[[#This Row],[D1]],".",Tabela813[[#This Row],[D2]],".",Tabela813[[#This Row],[D3]],".",Tabela813[[#This Row],[T]],".",Tabela813[[#This Row],[D4]]),"")</f>
        <v>9.1.6.9.9.50.2.2.00</v>
      </c>
      <c r="L3337" s="23" t="s">
        <v>6382</v>
      </c>
      <c r="M3337" s="20" t="str">
        <f t="shared" si="64"/>
        <v>A</v>
      </c>
      <c r="N3337" s="20">
        <f>IF(VALUE(Tabela813[[#This Row],[RED]]) &gt; 0,1,0) + IF(VALUE(J3337)&gt;0,8,IF(VALUE(I3337)&gt;0,7,IF(VALUE(H3337)&gt;0,6,IF(VALUE(G3337)&gt;0,5,IF(VALUE(F3337)&gt;0,4,IF(VALUE(E3337)&gt;0,3,IF(VALUE(D3337)&gt;0,2,1)))))))</f>
        <v>8</v>
      </c>
      <c r="O3337" s="22" t="s">
        <v>55</v>
      </c>
      <c r="P3337" s="1" t="s">
        <v>4541</v>
      </c>
      <c r="Q3337" s="1"/>
      <c r="R3337" s="39"/>
      <c r="S3337" s="154"/>
      <c r="T3337" s="7" t="str">
        <f>Tabela813[[#This Row],[NR]]&amp;" - "&amp;Tabela813[[#This Row],[Especificação]]</f>
        <v>9.1.6.9.9.50.2.2.00 - (-) Dedução de Serviços de Saneamento Básico - Esgotamento Sanitário - Multas e Juros de Mora</v>
      </c>
    </row>
    <row r="3338" spans="1:20" ht="30" x14ac:dyDescent="0.25">
      <c r="A3338" s="188"/>
      <c r="B3338" s="51" t="s">
        <v>1549</v>
      </c>
      <c r="C3338" s="22" t="s">
        <v>1537</v>
      </c>
      <c r="D3338" s="22" t="s">
        <v>1542</v>
      </c>
      <c r="E3338" s="22" t="s">
        <v>1549</v>
      </c>
      <c r="F3338" s="22" t="s">
        <v>1549</v>
      </c>
      <c r="G3338" s="22" t="s">
        <v>1570</v>
      </c>
      <c r="H3338" s="22" t="s">
        <v>1546</v>
      </c>
      <c r="I3338" s="22" t="s">
        <v>1538</v>
      </c>
      <c r="J3338" s="22" t="s">
        <v>1543</v>
      </c>
      <c r="K3338" s="20" t="str">
        <f>IF(Tabela813[[#This Row],[C]]&lt;&gt;"",IF(Tabela813[[#This Row],[RED]]&lt;&gt;"",(Tabela813[[#This Row],[RED]] &amp; "."),"") &amp; CONCATENATE(Tabela813[[#This Row],[C]],".",Tabela813[[#This Row],[O]],".",Tabela813[[#This Row],[E]],".",Tabela813[[#This Row],[D1]],".",Tabela813[[#This Row],[D2]],".",Tabela813[[#This Row],[D3]],".",Tabela813[[#This Row],[T]],".",Tabela813[[#This Row],[D4]]),"")</f>
        <v>9.1.6.9.9.50.2.3.00</v>
      </c>
      <c r="L3338" s="23" t="s">
        <v>6383</v>
      </c>
      <c r="M3338" s="20" t="str">
        <f t="shared" si="64"/>
        <v>A</v>
      </c>
      <c r="N3338" s="20">
        <f>IF(VALUE(Tabela813[[#This Row],[RED]]) &gt; 0,1,0) + IF(VALUE(J3338)&gt;0,8,IF(VALUE(I3338)&gt;0,7,IF(VALUE(H3338)&gt;0,6,IF(VALUE(G3338)&gt;0,5,IF(VALUE(F3338)&gt;0,4,IF(VALUE(E3338)&gt;0,3,IF(VALUE(D3338)&gt;0,2,1)))))))</f>
        <v>8</v>
      </c>
      <c r="O3338" s="22" t="s">
        <v>55</v>
      </c>
      <c r="P3338" s="1" t="s">
        <v>4541</v>
      </c>
      <c r="Q3338" s="1"/>
      <c r="R3338" s="39"/>
      <c r="S3338" s="154"/>
      <c r="T3338" s="7" t="str">
        <f>Tabela813[[#This Row],[NR]]&amp;" - "&amp;Tabela813[[#This Row],[Especificação]]</f>
        <v>9.1.6.9.9.50.2.3.00 - (-) Dedução de Serviços de Saneamento Básico - Esgotamento Sanitário - Dívida Ativa</v>
      </c>
    </row>
    <row r="3339" spans="1:20" ht="30" x14ac:dyDescent="0.25">
      <c r="A3339" s="188"/>
      <c r="B3339" s="51" t="s">
        <v>1549</v>
      </c>
      <c r="C3339" s="22" t="s">
        <v>1537</v>
      </c>
      <c r="D3339" s="22" t="s">
        <v>1542</v>
      </c>
      <c r="E3339" s="22" t="s">
        <v>1549</v>
      </c>
      <c r="F3339" s="22" t="s">
        <v>1549</v>
      </c>
      <c r="G3339" s="22" t="s">
        <v>1570</v>
      </c>
      <c r="H3339" s="22" t="s">
        <v>1546</v>
      </c>
      <c r="I3339" s="22" t="s">
        <v>1547</v>
      </c>
      <c r="J3339" s="22" t="s">
        <v>1543</v>
      </c>
      <c r="K3339" s="20" t="str">
        <f>IF(Tabela813[[#This Row],[C]]&lt;&gt;"",IF(Tabela813[[#This Row],[RED]]&lt;&gt;"",(Tabela813[[#This Row],[RED]] &amp; "."),"") &amp; CONCATENATE(Tabela813[[#This Row],[C]],".",Tabela813[[#This Row],[O]],".",Tabela813[[#This Row],[E]],".",Tabela813[[#This Row],[D1]],".",Tabela813[[#This Row],[D2]],".",Tabela813[[#This Row],[D3]],".",Tabela813[[#This Row],[T]],".",Tabela813[[#This Row],[D4]]),"")</f>
        <v>9.1.6.9.9.50.2.4.00</v>
      </c>
      <c r="L3339" s="23" t="s">
        <v>6384</v>
      </c>
      <c r="M3339" s="20" t="str">
        <f t="shared" si="64"/>
        <v>A</v>
      </c>
      <c r="N3339" s="20">
        <f>IF(VALUE(Tabela813[[#This Row],[RED]]) &gt; 0,1,0) + IF(VALUE(J3339)&gt;0,8,IF(VALUE(I3339)&gt;0,7,IF(VALUE(H3339)&gt;0,6,IF(VALUE(G3339)&gt;0,5,IF(VALUE(F3339)&gt;0,4,IF(VALUE(E3339)&gt;0,3,IF(VALUE(D3339)&gt;0,2,1)))))))</f>
        <v>8</v>
      </c>
      <c r="O3339" s="22" t="s">
        <v>55</v>
      </c>
      <c r="P3339" s="1" t="s">
        <v>4542</v>
      </c>
      <c r="Q3339" s="1"/>
      <c r="R3339" s="39"/>
      <c r="S3339" s="154"/>
      <c r="T3339" s="7" t="str">
        <f>Tabela813[[#This Row],[NR]]&amp;" - "&amp;Tabela813[[#This Row],[Especificação]]</f>
        <v>9.1.6.9.9.50.2.4.00 - (-) Dedução de Serviços de Saneamento Básico - Esgotamento Sanitário - Dívida Ativa - Multas e Juros de Mora da Dívida Ativa</v>
      </c>
    </row>
    <row r="3340" spans="1:20" ht="30" x14ac:dyDescent="0.25">
      <c r="A3340" s="188"/>
      <c r="B3340" s="51" t="s">
        <v>1549</v>
      </c>
      <c r="C3340" s="22" t="s">
        <v>1537</v>
      </c>
      <c r="D3340" s="22" t="s">
        <v>1542</v>
      </c>
      <c r="E3340" s="22" t="s">
        <v>1549</v>
      </c>
      <c r="F3340" s="22" t="s">
        <v>1549</v>
      </c>
      <c r="G3340" s="22" t="s">
        <v>1570</v>
      </c>
      <c r="H3340" s="22" t="s">
        <v>1546</v>
      </c>
      <c r="I3340" s="22" t="s">
        <v>1548</v>
      </c>
      <c r="J3340" s="22" t="s">
        <v>1543</v>
      </c>
      <c r="K3340" s="20" t="str">
        <f>IF(Tabela813[[#This Row],[C]]&lt;&gt;"",IF(Tabela813[[#This Row],[RED]]&lt;&gt;"",(Tabela813[[#This Row],[RED]] &amp; "."),"") &amp; CONCATENATE(Tabela813[[#This Row],[C]],".",Tabela813[[#This Row],[O]],".",Tabela813[[#This Row],[E]],".",Tabela813[[#This Row],[D1]],".",Tabela813[[#This Row],[D2]],".",Tabela813[[#This Row],[D3]],".",Tabela813[[#This Row],[T]],".",Tabela813[[#This Row],[D4]]),"")</f>
        <v>9.1.6.9.9.50.2.5.00</v>
      </c>
      <c r="L3340" s="23" t="s">
        <v>6385</v>
      </c>
      <c r="M3340" s="20" t="str">
        <f t="shared" si="64"/>
        <v>A</v>
      </c>
      <c r="N3340" s="20">
        <f>IF(VALUE(Tabela813[[#This Row],[RED]]) &gt; 0,1,0) + IF(VALUE(J3340)&gt;0,8,IF(VALUE(I3340)&gt;0,7,IF(VALUE(H3340)&gt;0,6,IF(VALUE(G3340)&gt;0,5,IF(VALUE(F3340)&gt;0,4,IF(VALUE(E3340)&gt;0,3,IF(VALUE(D3340)&gt;0,2,1)))))))</f>
        <v>8</v>
      </c>
      <c r="O3340" s="22" t="s">
        <v>55</v>
      </c>
      <c r="P3340" s="1" t="s">
        <v>4542</v>
      </c>
      <c r="Q3340" s="1"/>
      <c r="R3340" s="39"/>
      <c r="S3340" s="154"/>
      <c r="T3340" s="7" t="str">
        <f>Tabela813[[#This Row],[NR]]&amp;" - "&amp;Tabela813[[#This Row],[Especificação]]</f>
        <v>9.1.6.9.9.50.2.5.00 - (-) Dedução de Serviços de Saneamento Básico - Esgotamento Sanitário - Multas</v>
      </c>
    </row>
    <row r="3341" spans="1:20" ht="30" x14ac:dyDescent="0.25">
      <c r="A3341" s="7"/>
      <c r="B3341" s="51" t="s">
        <v>1549</v>
      </c>
      <c r="C3341" s="22" t="s">
        <v>1537</v>
      </c>
      <c r="D3341" s="22" t="s">
        <v>1542</v>
      </c>
      <c r="E3341" s="22" t="s">
        <v>1549</v>
      </c>
      <c r="F3341" s="22" t="s">
        <v>1549</v>
      </c>
      <c r="G3341" s="22" t="s">
        <v>1570</v>
      </c>
      <c r="H3341" s="22" t="s">
        <v>1546</v>
      </c>
      <c r="I3341" s="22" t="s">
        <v>1542</v>
      </c>
      <c r="J3341" s="22" t="s">
        <v>1543</v>
      </c>
      <c r="K3341" s="20" t="str">
        <f>IF(Tabela813[[#This Row],[C]]&lt;&gt;"",IF(Tabela813[[#This Row],[RED]]&lt;&gt;"",(Tabela813[[#This Row],[RED]] &amp; "."),"") &amp; CONCATENATE(Tabela813[[#This Row],[C]],".",Tabela813[[#This Row],[O]],".",Tabela813[[#This Row],[E]],".",Tabela813[[#This Row],[D1]],".",Tabela813[[#This Row],[D2]],".",Tabela813[[#This Row],[D3]],".",Tabela813[[#This Row],[T]],".",Tabela813[[#This Row],[D4]]),"")</f>
        <v>9.1.6.9.9.50.2.6.00</v>
      </c>
      <c r="L3341" s="23" t="s">
        <v>6386</v>
      </c>
      <c r="M3341" s="20" t="str">
        <f t="shared" si="64"/>
        <v>A</v>
      </c>
      <c r="N3341" s="20">
        <f>IF(VALUE(Tabela813[[#This Row],[RED]]) &gt; 0,1,0) + IF(VALUE(J3341)&gt;0,8,IF(VALUE(I3341)&gt;0,7,IF(VALUE(H3341)&gt;0,6,IF(VALUE(G3341)&gt;0,5,IF(VALUE(F3341)&gt;0,4,IF(VALUE(E3341)&gt;0,3,IF(VALUE(D3341)&gt;0,2,1)))))))</f>
        <v>8</v>
      </c>
      <c r="O3341" s="22" t="s">
        <v>55</v>
      </c>
      <c r="P3341" s="1" t="s">
        <v>4542</v>
      </c>
      <c r="Q3341" s="1"/>
      <c r="R3341" s="39"/>
      <c r="S3341" s="154"/>
      <c r="T3341" s="7" t="str">
        <f>Tabela813[[#This Row],[NR]]&amp;" - "&amp;Tabela813[[#This Row],[Especificação]]</f>
        <v>9.1.6.9.9.50.2.6.00 - (-) Dedução de Serviços de Saneamento Básico - Esgotamento Sanitário - Juros de Mora</v>
      </c>
    </row>
    <row r="3342" spans="1:20" ht="30" x14ac:dyDescent="0.25">
      <c r="A3342" s="7"/>
      <c r="B3342" s="51" t="s">
        <v>1549</v>
      </c>
      <c r="C3342" s="22" t="s">
        <v>1537</v>
      </c>
      <c r="D3342" s="22" t="s">
        <v>1542</v>
      </c>
      <c r="E3342" s="22" t="s">
        <v>1549</v>
      </c>
      <c r="F3342" s="22" t="s">
        <v>1549</v>
      </c>
      <c r="G3342" s="22" t="s">
        <v>1570</v>
      </c>
      <c r="H3342" s="22" t="s">
        <v>1546</v>
      </c>
      <c r="I3342" s="22" t="s">
        <v>1544</v>
      </c>
      <c r="J3342" s="22" t="s">
        <v>1543</v>
      </c>
      <c r="K3342" s="20" t="str">
        <f>IF(Tabela813[[#This Row],[C]]&lt;&gt;"",IF(Tabela813[[#This Row],[RED]]&lt;&gt;"",(Tabela813[[#This Row],[RED]] &amp; "."),"") &amp; CONCATENATE(Tabela813[[#This Row],[C]],".",Tabela813[[#This Row],[O]],".",Tabela813[[#This Row],[E]],".",Tabela813[[#This Row],[D1]],".",Tabela813[[#This Row],[D2]],".",Tabela813[[#This Row],[D3]],".",Tabela813[[#This Row],[T]],".",Tabela813[[#This Row],[D4]]),"")</f>
        <v>9.1.6.9.9.50.2.7.00</v>
      </c>
      <c r="L3342" s="23" t="s">
        <v>6387</v>
      </c>
      <c r="M3342" s="20" t="str">
        <f t="shared" si="64"/>
        <v>A</v>
      </c>
      <c r="N3342" s="20">
        <f>IF(VALUE(Tabela813[[#This Row],[RED]]) &gt; 0,1,0) + IF(VALUE(J3342)&gt;0,8,IF(VALUE(I3342)&gt;0,7,IF(VALUE(H3342)&gt;0,6,IF(VALUE(G3342)&gt;0,5,IF(VALUE(F3342)&gt;0,4,IF(VALUE(E3342)&gt;0,3,IF(VALUE(D3342)&gt;0,2,1)))))))</f>
        <v>8</v>
      </c>
      <c r="O3342" s="22" t="s">
        <v>55</v>
      </c>
      <c r="P3342" s="1" t="s">
        <v>4483</v>
      </c>
      <c r="Q3342" s="1"/>
      <c r="R3342" s="39"/>
      <c r="S3342" s="154"/>
      <c r="T3342" s="7" t="str">
        <f>Tabela813[[#This Row],[NR]]&amp;" - "&amp;Tabela813[[#This Row],[Especificação]]</f>
        <v>9.1.6.9.9.50.2.7.00 - (-) Dedução de Serviços de Saneamento Básico - Esgotamento Sanitário - Dívida Ativa - Multas da Dívida Ativa</v>
      </c>
    </row>
    <row r="3343" spans="1:20" ht="30" x14ac:dyDescent="0.25">
      <c r="A3343" s="7"/>
      <c r="B3343" s="51" t="s">
        <v>1549</v>
      </c>
      <c r="C3343" s="22" t="s">
        <v>1537</v>
      </c>
      <c r="D3343" s="22" t="s">
        <v>1542</v>
      </c>
      <c r="E3343" s="22" t="s">
        <v>1549</v>
      </c>
      <c r="F3343" s="22" t="s">
        <v>1549</v>
      </c>
      <c r="G3343" s="22" t="s">
        <v>1570</v>
      </c>
      <c r="H3343" s="22" t="s">
        <v>1546</v>
      </c>
      <c r="I3343" s="22" t="s">
        <v>1545</v>
      </c>
      <c r="J3343" s="22" t="s">
        <v>1543</v>
      </c>
      <c r="K3343" s="20" t="str">
        <f>IF(Tabela813[[#This Row],[C]]&lt;&gt;"",IF(Tabela813[[#This Row],[RED]]&lt;&gt;"",(Tabela813[[#This Row],[RED]] &amp; "."),"") &amp; CONCATENATE(Tabela813[[#This Row],[C]],".",Tabela813[[#This Row],[O]],".",Tabela813[[#This Row],[E]],".",Tabela813[[#This Row],[D1]],".",Tabela813[[#This Row],[D2]],".",Tabela813[[#This Row],[D3]],".",Tabela813[[#This Row],[T]],".",Tabela813[[#This Row],[D4]]),"")</f>
        <v>9.1.6.9.9.50.2.8.00</v>
      </c>
      <c r="L3343" s="23" t="s">
        <v>6388</v>
      </c>
      <c r="M3343" s="20" t="str">
        <f t="shared" si="64"/>
        <v>A</v>
      </c>
      <c r="N3343" s="20">
        <f>IF(VALUE(Tabela813[[#This Row],[RED]]) &gt; 0,1,0) + IF(VALUE(J3343)&gt;0,8,IF(VALUE(I3343)&gt;0,7,IF(VALUE(H3343)&gt;0,6,IF(VALUE(G3343)&gt;0,5,IF(VALUE(F3343)&gt;0,4,IF(VALUE(E3343)&gt;0,3,IF(VALUE(D3343)&gt;0,2,1)))))))</f>
        <v>8</v>
      </c>
      <c r="O3343" s="22" t="s">
        <v>55</v>
      </c>
      <c r="P3343" s="1" t="s">
        <v>4542</v>
      </c>
      <c r="Q3343" s="1"/>
      <c r="R3343" s="39"/>
      <c r="S3343" s="154"/>
      <c r="T3343" s="7" t="str">
        <f>Tabela813[[#This Row],[NR]]&amp;" - "&amp;Tabela813[[#This Row],[Especificação]]</f>
        <v>9.1.6.9.9.50.2.8.00 - (-) Dedução de Serviços de Saneamento Básico - Esgotamento Sanitário - Juros de Mora da Dívida Ativa</v>
      </c>
    </row>
    <row r="3344" spans="1:20" ht="30" x14ac:dyDescent="0.25">
      <c r="A3344" s="7"/>
      <c r="B3344" s="51" t="s">
        <v>1549</v>
      </c>
      <c r="C3344" s="22" t="s">
        <v>1537</v>
      </c>
      <c r="D3344" s="22" t="s">
        <v>1542</v>
      </c>
      <c r="E3344" s="22" t="s">
        <v>1549</v>
      </c>
      <c r="F3344" s="22" t="s">
        <v>1549</v>
      </c>
      <c r="G3344" s="22" t="s">
        <v>1570</v>
      </c>
      <c r="H3344" s="22" t="s">
        <v>1538</v>
      </c>
      <c r="I3344" s="22" t="s">
        <v>1540</v>
      </c>
      <c r="J3344" s="22" t="s">
        <v>1543</v>
      </c>
      <c r="K3344" s="20" t="str">
        <f>IF(Tabela813[[#This Row],[C]]&lt;&gt;"",IF(Tabela813[[#This Row],[RED]]&lt;&gt;"",(Tabela813[[#This Row],[RED]] &amp; "."),"") &amp; CONCATENATE(Tabela813[[#This Row],[C]],".",Tabela813[[#This Row],[O]],".",Tabela813[[#This Row],[E]],".",Tabela813[[#This Row],[D1]],".",Tabela813[[#This Row],[D2]],".",Tabela813[[#This Row],[D3]],".",Tabela813[[#This Row],[T]],".",Tabela813[[#This Row],[D4]]),"")</f>
        <v>9.1.6.9.9.50.3.0.00</v>
      </c>
      <c r="L3344" s="23" t="s">
        <v>6389</v>
      </c>
      <c r="M3344" s="20" t="str">
        <f t="shared" si="64"/>
        <v>S</v>
      </c>
      <c r="N3344" s="20">
        <f>IF(VALUE(Tabela813[[#This Row],[RED]]) &gt; 0,1,0) + IF(VALUE(J3344)&gt;0,8,IF(VALUE(I3344)&gt;0,7,IF(VALUE(H3344)&gt;0,6,IF(VALUE(G3344)&gt;0,5,IF(VALUE(F3344)&gt;0,4,IF(VALUE(E3344)&gt;0,3,IF(VALUE(D3344)&gt;0,2,1)))))))</f>
        <v>7</v>
      </c>
      <c r="O3344" s="22" t="s">
        <v>55</v>
      </c>
      <c r="P3344" s="1" t="s">
        <v>4543</v>
      </c>
      <c r="Q3344" s="1"/>
      <c r="R3344" s="39"/>
      <c r="S3344" s="154"/>
      <c r="T3344" s="7" t="str">
        <f>Tabela813[[#This Row],[NR]]&amp;" - "&amp;Tabela813[[#This Row],[Especificação]]</f>
        <v>9.1.6.9.9.50.3.0.00 - (-) Dedução de Serviços de Saneamento Básico - Limpeza Urbana e Manejo de Resíduos Sólidos</v>
      </c>
    </row>
    <row r="3345" spans="1:20" ht="30" x14ac:dyDescent="0.25">
      <c r="A3345" s="7"/>
      <c r="B3345" s="51" t="s">
        <v>1549</v>
      </c>
      <c r="C3345" s="22" t="s">
        <v>1537</v>
      </c>
      <c r="D3345" s="22" t="s">
        <v>1542</v>
      </c>
      <c r="E3345" s="22" t="s">
        <v>1549</v>
      </c>
      <c r="F3345" s="22" t="s">
        <v>1549</v>
      </c>
      <c r="G3345" s="22" t="s">
        <v>1570</v>
      </c>
      <c r="H3345" s="22" t="s">
        <v>1538</v>
      </c>
      <c r="I3345" s="22" t="s">
        <v>1537</v>
      </c>
      <c r="J3345" s="22" t="s">
        <v>1543</v>
      </c>
      <c r="K3345" s="20" t="str">
        <f>IF(Tabela813[[#This Row],[C]]&lt;&gt;"",IF(Tabela813[[#This Row],[RED]]&lt;&gt;"",(Tabela813[[#This Row],[RED]] &amp; "."),"") &amp; CONCATENATE(Tabela813[[#This Row],[C]],".",Tabela813[[#This Row],[O]],".",Tabela813[[#This Row],[E]],".",Tabela813[[#This Row],[D1]],".",Tabela813[[#This Row],[D2]],".",Tabela813[[#This Row],[D3]],".",Tabela813[[#This Row],[T]],".",Tabela813[[#This Row],[D4]]),"")</f>
        <v>9.1.6.9.9.50.3.1.00</v>
      </c>
      <c r="L3345" s="23" t="s">
        <v>6390</v>
      </c>
      <c r="M3345" s="20" t="str">
        <f t="shared" si="64"/>
        <v>A</v>
      </c>
      <c r="N3345" s="20">
        <f>IF(VALUE(Tabela813[[#This Row],[RED]]) &gt; 0,1,0) + IF(VALUE(J3345)&gt;0,8,IF(VALUE(I3345)&gt;0,7,IF(VALUE(H3345)&gt;0,6,IF(VALUE(G3345)&gt;0,5,IF(VALUE(F3345)&gt;0,4,IF(VALUE(E3345)&gt;0,3,IF(VALUE(D3345)&gt;0,2,1)))))))</f>
        <v>8</v>
      </c>
      <c r="O3345" s="22" t="s">
        <v>55</v>
      </c>
      <c r="P3345" s="1" t="s">
        <v>4543</v>
      </c>
      <c r="Q3345" s="1"/>
      <c r="R3345" s="39"/>
      <c r="S3345" s="154"/>
      <c r="T3345" s="7" t="str">
        <f>Tabela813[[#This Row],[NR]]&amp;" - "&amp;Tabela813[[#This Row],[Especificação]]</f>
        <v>9.1.6.9.9.50.3.1.00 - (-) Dedução de Serviços de Saneamento Básico - Limpeza Urbana e Manejo de Resíduos Sólidos - Principal</v>
      </c>
    </row>
    <row r="3346" spans="1:20" ht="30" x14ac:dyDescent="0.25">
      <c r="A3346" s="7"/>
      <c r="B3346" s="51" t="s">
        <v>1549</v>
      </c>
      <c r="C3346" s="22" t="s">
        <v>1537</v>
      </c>
      <c r="D3346" s="22" t="s">
        <v>1542</v>
      </c>
      <c r="E3346" s="22" t="s">
        <v>1549</v>
      </c>
      <c r="F3346" s="22" t="s">
        <v>1549</v>
      </c>
      <c r="G3346" s="22" t="s">
        <v>1570</v>
      </c>
      <c r="H3346" s="22" t="s">
        <v>1538</v>
      </c>
      <c r="I3346" s="22" t="s">
        <v>1546</v>
      </c>
      <c r="J3346" s="22" t="s">
        <v>1543</v>
      </c>
      <c r="K3346" s="20" t="str">
        <f>IF(Tabela813[[#This Row],[C]]&lt;&gt;"",IF(Tabela813[[#This Row],[RED]]&lt;&gt;"",(Tabela813[[#This Row],[RED]] &amp; "."),"") &amp; CONCATENATE(Tabela813[[#This Row],[C]],".",Tabela813[[#This Row],[O]],".",Tabela813[[#This Row],[E]],".",Tabela813[[#This Row],[D1]],".",Tabela813[[#This Row],[D2]],".",Tabela813[[#This Row],[D3]],".",Tabela813[[#This Row],[T]],".",Tabela813[[#This Row],[D4]]),"")</f>
        <v>9.1.6.9.9.50.3.2.00</v>
      </c>
      <c r="L3346" s="23" t="s">
        <v>6391</v>
      </c>
      <c r="M3346" s="20" t="str">
        <f t="shared" si="64"/>
        <v>A</v>
      </c>
      <c r="N3346" s="20">
        <f>IF(VALUE(Tabela813[[#This Row],[RED]]) &gt; 0,1,0) + IF(VALUE(J3346)&gt;0,8,IF(VALUE(I3346)&gt;0,7,IF(VALUE(H3346)&gt;0,6,IF(VALUE(G3346)&gt;0,5,IF(VALUE(F3346)&gt;0,4,IF(VALUE(E3346)&gt;0,3,IF(VALUE(D3346)&gt;0,2,1)))))))</f>
        <v>8</v>
      </c>
      <c r="O3346" s="22" t="s">
        <v>55</v>
      </c>
      <c r="P3346" s="1" t="s">
        <v>4543</v>
      </c>
      <c r="Q3346" s="1"/>
      <c r="R3346" s="39"/>
      <c r="S3346" s="154"/>
      <c r="T3346" s="7" t="str">
        <f>Tabela813[[#This Row],[NR]]&amp;" - "&amp;Tabela813[[#This Row],[Especificação]]</f>
        <v>9.1.6.9.9.50.3.2.00 - (-) Dedução de Serviços de Saneamento Básico - Limpeza Urbana e Manejo de Resíduos Sólidos - Multas e Juros de Mora</v>
      </c>
    </row>
    <row r="3347" spans="1:20" ht="30" x14ac:dyDescent="0.25">
      <c r="A3347" s="7"/>
      <c r="B3347" s="51" t="s">
        <v>1549</v>
      </c>
      <c r="C3347" s="22" t="s">
        <v>1537</v>
      </c>
      <c r="D3347" s="22" t="s">
        <v>1542</v>
      </c>
      <c r="E3347" s="22" t="s">
        <v>1549</v>
      </c>
      <c r="F3347" s="22" t="s">
        <v>1549</v>
      </c>
      <c r="G3347" s="22" t="s">
        <v>1570</v>
      </c>
      <c r="H3347" s="22" t="s">
        <v>1538</v>
      </c>
      <c r="I3347" s="22" t="s">
        <v>1538</v>
      </c>
      <c r="J3347" s="22" t="s">
        <v>1543</v>
      </c>
      <c r="K3347" s="20" t="str">
        <f>IF(Tabela813[[#This Row],[C]]&lt;&gt;"",IF(Tabela813[[#This Row],[RED]]&lt;&gt;"",(Tabela813[[#This Row],[RED]] &amp; "."),"") &amp; CONCATENATE(Tabela813[[#This Row],[C]],".",Tabela813[[#This Row],[O]],".",Tabela813[[#This Row],[E]],".",Tabela813[[#This Row],[D1]],".",Tabela813[[#This Row],[D2]],".",Tabela813[[#This Row],[D3]],".",Tabela813[[#This Row],[T]],".",Tabela813[[#This Row],[D4]]),"")</f>
        <v>9.1.6.9.9.50.3.3.00</v>
      </c>
      <c r="L3347" s="23" t="s">
        <v>6392</v>
      </c>
      <c r="M3347" s="20" t="str">
        <f t="shared" si="64"/>
        <v>A</v>
      </c>
      <c r="N3347" s="20">
        <f>IF(VALUE(Tabela813[[#This Row],[RED]]) &gt; 0,1,0) + IF(VALUE(J3347)&gt;0,8,IF(VALUE(I3347)&gt;0,7,IF(VALUE(H3347)&gt;0,6,IF(VALUE(G3347)&gt;0,5,IF(VALUE(F3347)&gt;0,4,IF(VALUE(E3347)&gt;0,3,IF(VALUE(D3347)&gt;0,2,1)))))))</f>
        <v>8</v>
      </c>
      <c r="O3347" s="22" t="s">
        <v>55</v>
      </c>
      <c r="P3347" s="1" t="s">
        <v>4543</v>
      </c>
      <c r="Q3347" s="1"/>
      <c r="R3347" s="39"/>
      <c r="S3347" s="154"/>
      <c r="T3347" s="7" t="str">
        <f>Tabela813[[#This Row],[NR]]&amp;" - "&amp;Tabela813[[#This Row],[Especificação]]</f>
        <v>9.1.6.9.9.50.3.3.00 - (-) Dedução de Serviços de Saneamento Básico - Limpeza Urbana e Manejo de Resíduos Sólidos - Dívida Ativa</v>
      </c>
    </row>
    <row r="3348" spans="1:20" ht="30" x14ac:dyDescent="0.25">
      <c r="A3348" s="7"/>
      <c r="B3348" s="51" t="s">
        <v>1549</v>
      </c>
      <c r="C3348" s="22" t="s">
        <v>1537</v>
      </c>
      <c r="D3348" s="22" t="s">
        <v>1542</v>
      </c>
      <c r="E3348" s="22" t="s">
        <v>1549</v>
      </c>
      <c r="F3348" s="22" t="s">
        <v>1549</v>
      </c>
      <c r="G3348" s="22" t="s">
        <v>1570</v>
      </c>
      <c r="H3348" s="22" t="s">
        <v>1538</v>
      </c>
      <c r="I3348" s="22" t="s">
        <v>1547</v>
      </c>
      <c r="J3348" s="22" t="s">
        <v>1543</v>
      </c>
      <c r="K3348" s="20" t="str">
        <f>IF(Tabela813[[#This Row],[C]]&lt;&gt;"",IF(Tabela813[[#This Row],[RED]]&lt;&gt;"",(Tabela813[[#This Row],[RED]] &amp; "."),"") &amp; CONCATENATE(Tabela813[[#This Row],[C]],".",Tabela813[[#This Row],[O]],".",Tabela813[[#This Row],[E]],".",Tabela813[[#This Row],[D1]],".",Tabela813[[#This Row],[D2]],".",Tabela813[[#This Row],[D3]],".",Tabela813[[#This Row],[T]],".",Tabela813[[#This Row],[D4]]),"")</f>
        <v>9.1.6.9.9.50.3.4.00</v>
      </c>
      <c r="L3348" s="23" t="s">
        <v>6393</v>
      </c>
      <c r="M3348" s="20" t="str">
        <f t="shared" si="64"/>
        <v>A</v>
      </c>
      <c r="N3348" s="20">
        <f>IF(VALUE(Tabela813[[#This Row],[RED]]) &gt; 0,1,0) + IF(VALUE(J3348)&gt;0,8,IF(VALUE(I3348)&gt;0,7,IF(VALUE(H3348)&gt;0,6,IF(VALUE(G3348)&gt;0,5,IF(VALUE(F3348)&gt;0,4,IF(VALUE(E3348)&gt;0,3,IF(VALUE(D3348)&gt;0,2,1)))))))</f>
        <v>8</v>
      </c>
      <c r="O3348" s="22" t="s">
        <v>55</v>
      </c>
      <c r="P3348" s="1" t="s">
        <v>4543</v>
      </c>
      <c r="Q3348" s="1"/>
      <c r="R3348" s="39"/>
      <c r="S3348" s="154"/>
      <c r="T3348" s="7" t="str">
        <f>Tabela813[[#This Row],[NR]]&amp;" - "&amp;Tabela813[[#This Row],[Especificação]]</f>
        <v>9.1.6.9.9.50.3.4.00 - (-) Dedução de Serviços de Saneamento Básico - Limpeza Urbana e Manejo de Resíduos Sólidos - Dívida Ativa - Multas e Juros de Mora da Dívida Ativa</v>
      </c>
    </row>
    <row r="3349" spans="1:20" ht="30" x14ac:dyDescent="0.25">
      <c r="A3349" s="7"/>
      <c r="B3349" s="51" t="s">
        <v>1549</v>
      </c>
      <c r="C3349" s="22" t="s">
        <v>1537</v>
      </c>
      <c r="D3349" s="22" t="s">
        <v>1542</v>
      </c>
      <c r="E3349" s="22" t="s">
        <v>1549</v>
      </c>
      <c r="F3349" s="22" t="s">
        <v>1549</v>
      </c>
      <c r="G3349" s="22" t="s">
        <v>1570</v>
      </c>
      <c r="H3349" s="22" t="s">
        <v>1538</v>
      </c>
      <c r="I3349" s="22" t="s">
        <v>1548</v>
      </c>
      <c r="J3349" s="22" t="s">
        <v>1543</v>
      </c>
      <c r="K3349" s="20" t="str">
        <f>IF(Tabela813[[#This Row],[C]]&lt;&gt;"",IF(Tabela813[[#This Row],[RED]]&lt;&gt;"",(Tabela813[[#This Row],[RED]] &amp; "."),"") &amp; CONCATENATE(Tabela813[[#This Row],[C]],".",Tabela813[[#This Row],[O]],".",Tabela813[[#This Row],[E]],".",Tabela813[[#This Row],[D1]],".",Tabela813[[#This Row],[D2]],".",Tabela813[[#This Row],[D3]],".",Tabela813[[#This Row],[T]],".",Tabela813[[#This Row],[D4]]),"")</f>
        <v>9.1.6.9.9.50.3.5.00</v>
      </c>
      <c r="L3349" s="23" t="s">
        <v>6394</v>
      </c>
      <c r="M3349" s="20" t="str">
        <f t="shared" si="64"/>
        <v>A</v>
      </c>
      <c r="N3349" s="20">
        <f>IF(VALUE(Tabela813[[#This Row],[RED]]) &gt; 0,1,0) + IF(VALUE(J3349)&gt;0,8,IF(VALUE(I3349)&gt;0,7,IF(VALUE(H3349)&gt;0,6,IF(VALUE(G3349)&gt;0,5,IF(VALUE(F3349)&gt;0,4,IF(VALUE(E3349)&gt;0,3,IF(VALUE(D3349)&gt;0,2,1)))))))</f>
        <v>8</v>
      </c>
      <c r="O3349" s="22" t="s">
        <v>55</v>
      </c>
      <c r="P3349" s="1" t="s">
        <v>4543</v>
      </c>
      <c r="Q3349" s="1"/>
      <c r="R3349" s="39"/>
      <c r="S3349" s="154"/>
      <c r="T3349" s="7" t="str">
        <f>Tabela813[[#This Row],[NR]]&amp;" - "&amp;Tabela813[[#This Row],[Especificação]]</f>
        <v>9.1.6.9.9.50.3.5.00 - (-) Dedução de Serviços de Saneamento Básico - Limpeza Urbana e Manejo de Resíduos Sólidos - Multas</v>
      </c>
    </row>
    <row r="3350" spans="1:20" ht="30" x14ac:dyDescent="0.25">
      <c r="A3350" s="7"/>
      <c r="B3350" s="51" t="s">
        <v>1549</v>
      </c>
      <c r="C3350" s="22" t="s">
        <v>1537</v>
      </c>
      <c r="D3350" s="22" t="s">
        <v>1542</v>
      </c>
      <c r="E3350" s="22" t="s">
        <v>1549</v>
      </c>
      <c r="F3350" s="22" t="s">
        <v>1549</v>
      </c>
      <c r="G3350" s="22" t="s">
        <v>1570</v>
      </c>
      <c r="H3350" s="22" t="s">
        <v>1538</v>
      </c>
      <c r="I3350" s="22" t="s">
        <v>1542</v>
      </c>
      <c r="J3350" s="22" t="s">
        <v>1543</v>
      </c>
      <c r="K3350" s="20" t="str">
        <f>IF(Tabela813[[#This Row],[C]]&lt;&gt;"",IF(Tabela813[[#This Row],[RED]]&lt;&gt;"",(Tabela813[[#This Row],[RED]] &amp; "."),"") &amp; CONCATENATE(Tabela813[[#This Row],[C]],".",Tabela813[[#This Row],[O]],".",Tabela813[[#This Row],[E]],".",Tabela813[[#This Row],[D1]],".",Tabela813[[#This Row],[D2]],".",Tabela813[[#This Row],[D3]],".",Tabela813[[#This Row],[T]],".",Tabela813[[#This Row],[D4]]),"")</f>
        <v>9.1.6.9.9.50.3.6.00</v>
      </c>
      <c r="L3350" s="23" t="s">
        <v>6395</v>
      </c>
      <c r="M3350" s="20" t="str">
        <f t="shared" si="64"/>
        <v>A</v>
      </c>
      <c r="N3350" s="20">
        <f>IF(VALUE(Tabela813[[#This Row],[RED]]) &gt; 0,1,0) + IF(VALUE(J3350)&gt;0,8,IF(VALUE(I3350)&gt;0,7,IF(VALUE(H3350)&gt;0,6,IF(VALUE(G3350)&gt;0,5,IF(VALUE(F3350)&gt;0,4,IF(VALUE(E3350)&gt;0,3,IF(VALUE(D3350)&gt;0,2,1)))))))</f>
        <v>8</v>
      </c>
      <c r="O3350" s="22" t="s">
        <v>55</v>
      </c>
      <c r="P3350" s="1" t="s">
        <v>4543</v>
      </c>
      <c r="Q3350" s="1"/>
      <c r="R3350" s="39"/>
      <c r="S3350" s="154"/>
      <c r="T3350" s="7" t="str">
        <f>Tabela813[[#This Row],[NR]]&amp;" - "&amp;Tabela813[[#This Row],[Especificação]]</f>
        <v>9.1.6.9.9.50.3.6.00 - (-) Dedução de Serviços de Saneamento Básico - Limpeza Urbana e Manejo de Resíduos Sólidos - Juros de Mora</v>
      </c>
    </row>
    <row r="3351" spans="1:20" ht="30" x14ac:dyDescent="0.25">
      <c r="A3351" s="7"/>
      <c r="B3351" s="51" t="s">
        <v>1549</v>
      </c>
      <c r="C3351" s="22" t="s">
        <v>1537</v>
      </c>
      <c r="D3351" s="22" t="s">
        <v>1542</v>
      </c>
      <c r="E3351" s="22" t="s">
        <v>1549</v>
      </c>
      <c r="F3351" s="22" t="s">
        <v>1549</v>
      </c>
      <c r="G3351" s="22" t="s">
        <v>1570</v>
      </c>
      <c r="H3351" s="22" t="s">
        <v>1538</v>
      </c>
      <c r="I3351" s="22" t="s">
        <v>1544</v>
      </c>
      <c r="J3351" s="22" t="s">
        <v>1543</v>
      </c>
      <c r="K3351" s="20" t="str">
        <f>IF(Tabela813[[#This Row],[C]]&lt;&gt;"",IF(Tabela813[[#This Row],[RED]]&lt;&gt;"",(Tabela813[[#This Row],[RED]] &amp; "."),"") &amp; CONCATENATE(Tabela813[[#This Row],[C]],".",Tabela813[[#This Row],[O]],".",Tabela813[[#This Row],[E]],".",Tabela813[[#This Row],[D1]],".",Tabela813[[#This Row],[D2]],".",Tabela813[[#This Row],[D3]],".",Tabela813[[#This Row],[T]],".",Tabela813[[#This Row],[D4]]),"")</f>
        <v>9.1.6.9.9.50.3.7.00</v>
      </c>
      <c r="L3351" s="23" t="s">
        <v>6396</v>
      </c>
      <c r="M3351" s="20" t="str">
        <f t="shared" si="64"/>
        <v>A</v>
      </c>
      <c r="N3351" s="20">
        <f>IF(VALUE(Tabela813[[#This Row],[RED]]) &gt; 0,1,0) + IF(VALUE(J3351)&gt;0,8,IF(VALUE(I3351)&gt;0,7,IF(VALUE(H3351)&gt;0,6,IF(VALUE(G3351)&gt;0,5,IF(VALUE(F3351)&gt;0,4,IF(VALUE(E3351)&gt;0,3,IF(VALUE(D3351)&gt;0,2,1)))))))</f>
        <v>8</v>
      </c>
      <c r="O3351" s="22" t="s">
        <v>55</v>
      </c>
      <c r="P3351" s="1" t="s">
        <v>4543</v>
      </c>
      <c r="Q3351" s="1"/>
      <c r="R3351" s="39"/>
      <c r="S3351" s="154"/>
      <c r="T3351" s="7" t="str">
        <f>Tabela813[[#This Row],[NR]]&amp;" - "&amp;Tabela813[[#This Row],[Especificação]]</f>
        <v>9.1.6.9.9.50.3.7.00 - (-) Dedução de Serviços de Saneamento Básico - Limpeza Urbana e Manejo de Resíduos Sólidos - Dívida Ativa - Multas da Dívida Ativa</v>
      </c>
    </row>
    <row r="3352" spans="1:20" ht="30" x14ac:dyDescent="0.25">
      <c r="A3352" s="7"/>
      <c r="B3352" s="51" t="s">
        <v>1549</v>
      </c>
      <c r="C3352" s="22" t="s">
        <v>1537</v>
      </c>
      <c r="D3352" s="22" t="s">
        <v>1542</v>
      </c>
      <c r="E3352" s="22" t="s">
        <v>1549</v>
      </c>
      <c r="F3352" s="22" t="s">
        <v>1549</v>
      </c>
      <c r="G3352" s="22" t="s">
        <v>1570</v>
      </c>
      <c r="H3352" s="22" t="s">
        <v>1538</v>
      </c>
      <c r="I3352" s="22" t="s">
        <v>1545</v>
      </c>
      <c r="J3352" s="22" t="s">
        <v>1543</v>
      </c>
      <c r="K3352" s="20" t="str">
        <f>IF(Tabela813[[#This Row],[C]]&lt;&gt;"",IF(Tabela813[[#This Row],[RED]]&lt;&gt;"",(Tabela813[[#This Row],[RED]] &amp; "."),"") &amp; CONCATENATE(Tabela813[[#This Row],[C]],".",Tabela813[[#This Row],[O]],".",Tabela813[[#This Row],[E]],".",Tabela813[[#This Row],[D1]],".",Tabela813[[#This Row],[D2]],".",Tabela813[[#This Row],[D3]],".",Tabela813[[#This Row],[T]],".",Tabela813[[#This Row],[D4]]),"")</f>
        <v>9.1.6.9.9.50.3.8.00</v>
      </c>
      <c r="L3352" s="23" t="s">
        <v>6397</v>
      </c>
      <c r="M3352" s="20" t="str">
        <f t="shared" si="64"/>
        <v>A</v>
      </c>
      <c r="N3352" s="20">
        <f>IF(VALUE(Tabela813[[#This Row],[RED]]) &gt; 0,1,0) + IF(VALUE(J3352)&gt;0,8,IF(VALUE(I3352)&gt;0,7,IF(VALUE(H3352)&gt;0,6,IF(VALUE(G3352)&gt;0,5,IF(VALUE(F3352)&gt;0,4,IF(VALUE(E3352)&gt;0,3,IF(VALUE(D3352)&gt;0,2,1)))))))</f>
        <v>8</v>
      </c>
      <c r="O3352" s="22" t="s">
        <v>55</v>
      </c>
      <c r="P3352" s="1" t="s">
        <v>4543</v>
      </c>
      <c r="Q3352" s="1"/>
      <c r="R3352" s="39"/>
      <c r="S3352" s="154"/>
      <c r="T3352" s="7" t="str">
        <f>Tabela813[[#This Row],[NR]]&amp;" - "&amp;Tabela813[[#This Row],[Especificação]]</f>
        <v>9.1.6.9.9.50.3.8.00 - (-) Dedução de Serviços de Saneamento Básico - Limpeza Urbana e Manejo de Resíduos Sólidos - Juros de Mora da Dívida Ativa</v>
      </c>
    </row>
    <row r="3353" spans="1:20" ht="30" x14ac:dyDescent="0.25">
      <c r="A3353" s="7"/>
      <c r="B3353" s="51" t="s">
        <v>1549</v>
      </c>
      <c r="C3353" s="22" t="s">
        <v>1537</v>
      </c>
      <c r="D3353" s="22" t="s">
        <v>1542</v>
      </c>
      <c r="E3353" s="22" t="s">
        <v>1549</v>
      </c>
      <c r="F3353" s="22" t="s">
        <v>1549</v>
      </c>
      <c r="G3353" s="22" t="s">
        <v>1570</v>
      </c>
      <c r="H3353" s="22" t="s">
        <v>1547</v>
      </c>
      <c r="I3353" s="22" t="s">
        <v>1540</v>
      </c>
      <c r="J3353" s="22" t="s">
        <v>1543</v>
      </c>
      <c r="K3353" s="20" t="str">
        <f>IF(Tabela813[[#This Row],[C]]&lt;&gt;"",IF(Tabela813[[#This Row],[RED]]&lt;&gt;"",(Tabela813[[#This Row],[RED]] &amp; "."),"") &amp; CONCATENATE(Tabela813[[#This Row],[C]],".",Tabela813[[#This Row],[O]],".",Tabela813[[#This Row],[E]],".",Tabela813[[#This Row],[D1]],".",Tabela813[[#This Row],[D2]],".",Tabela813[[#This Row],[D3]],".",Tabela813[[#This Row],[T]],".",Tabela813[[#This Row],[D4]]),"")</f>
        <v>9.1.6.9.9.50.4.0.00</v>
      </c>
      <c r="L3353" s="23" t="s">
        <v>6398</v>
      </c>
      <c r="M3353" s="20" t="str">
        <f t="shared" si="64"/>
        <v>S</v>
      </c>
      <c r="N3353" s="20">
        <f>IF(VALUE(Tabela813[[#This Row],[RED]]) &gt; 0,1,0) + IF(VALUE(J3353)&gt;0,8,IF(VALUE(I3353)&gt;0,7,IF(VALUE(H3353)&gt;0,6,IF(VALUE(G3353)&gt;0,5,IF(VALUE(F3353)&gt;0,4,IF(VALUE(E3353)&gt;0,3,IF(VALUE(D3353)&gt;0,2,1)))))))</f>
        <v>7</v>
      </c>
      <c r="O3353" s="22" t="s">
        <v>55</v>
      </c>
      <c r="P3353" s="1" t="s">
        <v>4544</v>
      </c>
      <c r="Q3353" s="1"/>
      <c r="R3353" s="39"/>
      <c r="S3353" s="154"/>
      <c r="T3353" s="7" t="str">
        <f>Tabela813[[#This Row],[NR]]&amp;" - "&amp;Tabela813[[#This Row],[Especificação]]</f>
        <v>9.1.6.9.9.50.4.0.00 - (-) Dedução de Serviços de Saneamento Básico - Drenagem e Manejo das Águas Pluviais Urbanas</v>
      </c>
    </row>
    <row r="3354" spans="1:20" ht="30" x14ac:dyDescent="0.25">
      <c r="A3354" s="7"/>
      <c r="B3354" s="51" t="s">
        <v>1549</v>
      </c>
      <c r="C3354" s="22" t="s">
        <v>1537</v>
      </c>
      <c r="D3354" s="22" t="s">
        <v>1542</v>
      </c>
      <c r="E3354" s="22" t="s">
        <v>1549</v>
      </c>
      <c r="F3354" s="22" t="s">
        <v>1549</v>
      </c>
      <c r="G3354" s="22" t="s">
        <v>1570</v>
      </c>
      <c r="H3354" s="22" t="s">
        <v>1547</v>
      </c>
      <c r="I3354" s="22" t="s">
        <v>1537</v>
      </c>
      <c r="J3354" s="22" t="s">
        <v>1543</v>
      </c>
      <c r="K3354" s="20" t="str">
        <f>IF(Tabela813[[#This Row],[C]]&lt;&gt;"",IF(Tabela813[[#This Row],[RED]]&lt;&gt;"",(Tabela813[[#This Row],[RED]] &amp; "."),"") &amp; CONCATENATE(Tabela813[[#This Row],[C]],".",Tabela813[[#This Row],[O]],".",Tabela813[[#This Row],[E]],".",Tabela813[[#This Row],[D1]],".",Tabela813[[#This Row],[D2]],".",Tabela813[[#This Row],[D3]],".",Tabela813[[#This Row],[T]],".",Tabela813[[#This Row],[D4]]),"")</f>
        <v>9.1.6.9.9.50.4.1.00</v>
      </c>
      <c r="L3354" s="23" t="s">
        <v>6399</v>
      </c>
      <c r="M3354" s="20" t="str">
        <f t="shared" si="64"/>
        <v>A</v>
      </c>
      <c r="N3354" s="20">
        <f>IF(VALUE(Tabela813[[#This Row],[RED]]) &gt; 0,1,0) + IF(VALUE(J3354)&gt;0,8,IF(VALUE(I3354)&gt;0,7,IF(VALUE(H3354)&gt;0,6,IF(VALUE(G3354)&gt;0,5,IF(VALUE(F3354)&gt;0,4,IF(VALUE(E3354)&gt;0,3,IF(VALUE(D3354)&gt;0,2,1)))))))</f>
        <v>8</v>
      </c>
      <c r="O3354" s="22" t="s">
        <v>55</v>
      </c>
      <c r="P3354" s="1" t="s">
        <v>4544</v>
      </c>
      <c r="Q3354" s="1"/>
      <c r="R3354" s="39"/>
      <c r="S3354" s="154"/>
      <c r="T3354" s="7" t="str">
        <f>Tabela813[[#This Row],[NR]]&amp;" - "&amp;Tabela813[[#This Row],[Especificação]]</f>
        <v>9.1.6.9.9.50.4.1.00 - (-) Dedução de Serviços de Saneamento Básico - Drenagem e Manejo das Águas Pluviais Urbanas - Principal</v>
      </c>
    </row>
    <row r="3355" spans="1:20" ht="30" x14ac:dyDescent="0.25">
      <c r="A3355" s="7"/>
      <c r="B3355" s="51" t="s">
        <v>1549</v>
      </c>
      <c r="C3355" s="22" t="s">
        <v>1537</v>
      </c>
      <c r="D3355" s="22" t="s">
        <v>1542</v>
      </c>
      <c r="E3355" s="22" t="s">
        <v>1549</v>
      </c>
      <c r="F3355" s="22" t="s">
        <v>1549</v>
      </c>
      <c r="G3355" s="22" t="s">
        <v>1570</v>
      </c>
      <c r="H3355" s="22" t="s">
        <v>1547</v>
      </c>
      <c r="I3355" s="22" t="s">
        <v>1546</v>
      </c>
      <c r="J3355" s="22" t="s">
        <v>1543</v>
      </c>
      <c r="K3355" s="20" t="str">
        <f>IF(Tabela813[[#This Row],[C]]&lt;&gt;"",IF(Tabela813[[#This Row],[RED]]&lt;&gt;"",(Tabela813[[#This Row],[RED]] &amp; "."),"") &amp; CONCATENATE(Tabela813[[#This Row],[C]],".",Tabela813[[#This Row],[O]],".",Tabela813[[#This Row],[E]],".",Tabela813[[#This Row],[D1]],".",Tabela813[[#This Row],[D2]],".",Tabela813[[#This Row],[D3]],".",Tabela813[[#This Row],[T]],".",Tabela813[[#This Row],[D4]]),"")</f>
        <v>9.1.6.9.9.50.4.2.00</v>
      </c>
      <c r="L3355" s="23" t="s">
        <v>6400</v>
      </c>
      <c r="M3355" s="20" t="str">
        <f t="shared" si="64"/>
        <v>A</v>
      </c>
      <c r="N3355" s="20">
        <f>IF(VALUE(Tabela813[[#This Row],[RED]]) &gt; 0,1,0) + IF(VALUE(J3355)&gt;0,8,IF(VALUE(I3355)&gt;0,7,IF(VALUE(H3355)&gt;0,6,IF(VALUE(G3355)&gt;0,5,IF(VALUE(F3355)&gt;0,4,IF(VALUE(E3355)&gt;0,3,IF(VALUE(D3355)&gt;0,2,1)))))))</f>
        <v>8</v>
      </c>
      <c r="O3355" s="22" t="s">
        <v>55</v>
      </c>
      <c r="P3355" s="1" t="s">
        <v>4544</v>
      </c>
      <c r="Q3355" s="1"/>
      <c r="R3355" s="39"/>
      <c r="S3355" s="154"/>
      <c r="T3355" s="7" t="str">
        <f>Tabela813[[#This Row],[NR]]&amp;" - "&amp;Tabela813[[#This Row],[Especificação]]</f>
        <v>9.1.6.9.9.50.4.2.00 - (-) Dedução de Serviços de Saneamento Básico - Drenagem e Manejo das Águas Pluviais Urbanas - Multas e Juros de Mora</v>
      </c>
    </row>
    <row r="3356" spans="1:20" ht="30" x14ac:dyDescent="0.25">
      <c r="A3356" s="7"/>
      <c r="B3356" s="51" t="s">
        <v>1549</v>
      </c>
      <c r="C3356" s="22" t="s">
        <v>1537</v>
      </c>
      <c r="D3356" s="22" t="s">
        <v>1542</v>
      </c>
      <c r="E3356" s="22" t="s">
        <v>1549</v>
      </c>
      <c r="F3356" s="22" t="s">
        <v>1549</v>
      </c>
      <c r="G3356" s="22" t="s">
        <v>1570</v>
      </c>
      <c r="H3356" s="22" t="s">
        <v>1547</v>
      </c>
      <c r="I3356" s="22" t="s">
        <v>1538</v>
      </c>
      <c r="J3356" s="22" t="s">
        <v>1543</v>
      </c>
      <c r="K3356" s="20" t="str">
        <f>IF(Tabela813[[#This Row],[C]]&lt;&gt;"",IF(Tabela813[[#This Row],[RED]]&lt;&gt;"",(Tabela813[[#This Row],[RED]] &amp; "."),"") &amp; CONCATENATE(Tabela813[[#This Row],[C]],".",Tabela813[[#This Row],[O]],".",Tabela813[[#This Row],[E]],".",Tabela813[[#This Row],[D1]],".",Tabela813[[#This Row],[D2]],".",Tabela813[[#This Row],[D3]],".",Tabela813[[#This Row],[T]],".",Tabela813[[#This Row],[D4]]),"")</f>
        <v>9.1.6.9.9.50.4.3.00</v>
      </c>
      <c r="L3356" s="23" t="s">
        <v>6401</v>
      </c>
      <c r="M3356" s="20" t="str">
        <f t="shared" si="64"/>
        <v>A</v>
      </c>
      <c r="N3356" s="20">
        <f>IF(VALUE(Tabela813[[#This Row],[RED]]) &gt; 0,1,0) + IF(VALUE(J3356)&gt;0,8,IF(VALUE(I3356)&gt;0,7,IF(VALUE(H3356)&gt;0,6,IF(VALUE(G3356)&gt;0,5,IF(VALUE(F3356)&gt;0,4,IF(VALUE(E3356)&gt;0,3,IF(VALUE(D3356)&gt;0,2,1)))))))</f>
        <v>8</v>
      </c>
      <c r="O3356" s="22" t="s">
        <v>55</v>
      </c>
      <c r="P3356" s="1" t="s">
        <v>4544</v>
      </c>
      <c r="Q3356" s="1"/>
      <c r="R3356" s="39"/>
      <c r="S3356" s="154"/>
      <c r="T3356" s="7" t="str">
        <f>Tabela813[[#This Row],[NR]]&amp;" - "&amp;Tabela813[[#This Row],[Especificação]]</f>
        <v>9.1.6.9.9.50.4.3.00 - (-) Dedução de Serviços de Saneamento Básico - Drenagem e Manejo das Águas Pluviais Urbanas - Dívida Ativa</v>
      </c>
    </row>
    <row r="3357" spans="1:20" ht="45" x14ac:dyDescent="0.25">
      <c r="A3357" s="7"/>
      <c r="B3357" s="51" t="s">
        <v>1549</v>
      </c>
      <c r="C3357" s="22" t="s">
        <v>1537</v>
      </c>
      <c r="D3357" s="22" t="s">
        <v>1542</v>
      </c>
      <c r="E3357" s="22" t="s">
        <v>1549</v>
      </c>
      <c r="F3357" s="22" t="s">
        <v>1549</v>
      </c>
      <c r="G3357" s="22" t="s">
        <v>1570</v>
      </c>
      <c r="H3357" s="22" t="s">
        <v>1547</v>
      </c>
      <c r="I3357" s="22" t="s">
        <v>1547</v>
      </c>
      <c r="J3357" s="22" t="s">
        <v>1543</v>
      </c>
      <c r="K3357" s="20" t="str">
        <f>IF(Tabela813[[#This Row],[C]]&lt;&gt;"",IF(Tabela813[[#This Row],[RED]]&lt;&gt;"",(Tabela813[[#This Row],[RED]] &amp; "."),"") &amp; CONCATENATE(Tabela813[[#This Row],[C]],".",Tabela813[[#This Row],[O]],".",Tabela813[[#This Row],[E]],".",Tabela813[[#This Row],[D1]],".",Tabela813[[#This Row],[D2]],".",Tabela813[[#This Row],[D3]],".",Tabela813[[#This Row],[T]],".",Tabela813[[#This Row],[D4]]),"")</f>
        <v>9.1.6.9.9.50.4.4.00</v>
      </c>
      <c r="L3357" s="23" t="s">
        <v>6402</v>
      </c>
      <c r="M3357" s="20" t="str">
        <f t="shared" si="64"/>
        <v>A</v>
      </c>
      <c r="N3357" s="20">
        <f>IF(VALUE(Tabela813[[#This Row],[RED]]) &gt; 0,1,0) + IF(VALUE(J3357)&gt;0,8,IF(VALUE(I3357)&gt;0,7,IF(VALUE(H3357)&gt;0,6,IF(VALUE(G3357)&gt;0,5,IF(VALUE(F3357)&gt;0,4,IF(VALUE(E3357)&gt;0,3,IF(VALUE(D3357)&gt;0,2,1)))))))</f>
        <v>8</v>
      </c>
      <c r="O3357" s="22" t="s">
        <v>55</v>
      </c>
      <c r="P3357" s="1" t="s">
        <v>4544</v>
      </c>
      <c r="Q3357" s="1"/>
      <c r="R3357" s="39"/>
      <c r="S3357" s="154"/>
      <c r="T3357" s="7" t="str">
        <f>Tabela813[[#This Row],[NR]]&amp;" - "&amp;Tabela813[[#This Row],[Especificação]]</f>
        <v>9.1.6.9.9.50.4.4.00 - (-) Dedução de Serviços de Saneamento Básico - Drenagem e Manejo das Águas Pluviais Urbanas - Dívida Ativa - Multas e Juros de Mora da Dívida Ativa</v>
      </c>
    </row>
    <row r="3358" spans="1:20" ht="30" x14ac:dyDescent="0.25">
      <c r="A3358" s="7"/>
      <c r="B3358" s="51" t="s">
        <v>1549</v>
      </c>
      <c r="C3358" s="22" t="s">
        <v>1537</v>
      </c>
      <c r="D3358" s="22" t="s">
        <v>1542</v>
      </c>
      <c r="E3358" s="22" t="s">
        <v>1549</v>
      </c>
      <c r="F3358" s="22" t="s">
        <v>1549</v>
      </c>
      <c r="G3358" s="22" t="s">
        <v>1570</v>
      </c>
      <c r="H3358" s="22" t="s">
        <v>1547</v>
      </c>
      <c r="I3358" s="22" t="s">
        <v>1548</v>
      </c>
      <c r="J3358" s="22" t="s">
        <v>1543</v>
      </c>
      <c r="K3358" s="20" t="str">
        <f>IF(Tabela813[[#This Row],[C]]&lt;&gt;"",IF(Tabela813[[#This Row],[RED]]&lt;&gt;"",(Tabela813[[#This Row],[RED]] &amp; "."),"") &amp; CONCATENATE(Tabela813[[#This Row],[C]],".",Tabela813[[#This Row],[O]],".",Tabela813[[#This Row],[E]],".",Tabela813[[#This Row],[D1]],".",Tabela813[[#This Row],[D2]],".",Tabela813[[#This Row],[D3]],".",Tabela813[[#This Row],[T]],".",Tabela813[[#This Row],[D4]]),"")</f>
        <v>9.1.6.9.9.50.4.5.00</v>
      </c>
      <c r="L3358" s="23" t="s">
        <v>6403</v>
      </c>
      <c r="M3358" s="20" t="str">
        <f t="shared" si="64"/>
        <v>A</v>
      </c>
      <c r="N3358" s="20">
        <f>IF(VALUE(Tabela813[[#This Row],[RED]]) &gt; 0,1,0) + IF(VALUE(J3358)&gt;0,8,IF(VALUE(I3358)&gt;0,7,IF(VALUE(H3358)&gt;0,6,IF(VALUE(G3358)&gt;0,5,IF(VALUE(F3358)&gt;0,4,IF(VALUE(E3358)&gt;0,3,IF(VALUE(D3358)&gt;0,2,1)))))))</f>
        <v>8</v>
      </c>
      <c r="O3358" s="22" t="s">
        <v>55</v>
      </c>
      <c r="P3358" s="1" t="s">
        <v>4544</v>
      </c>
      <c r="Q3358" s="1"/>
      <c r="R3358" s="39"/>
      <c r="S3358" s="154"/>
      <c r="T3358" s="7" t="str">
        <f>Tabela813[[#This Row],[NR]]&amp;" - "&amp;Tabela813[[#This Row],[Especificação]]</f>
        <v>9.1.6.9.9.50.4.5.00 - (-) Dedução de Serviços de Saneamento Básico - Drenagem e Manejo das Águas Pluviais Urbanas - Multas</v>
      </c>
    </row>
    <row r="3359" spans="1:20" ht="30" x14ac:dyDescent="0.25">
      <c r="A3359" s="7"/>
      <c r="B3359" s="51" t="s">
        <v>1549</v>
      </c>
      <c r="C3359" s="22" t="s">
        <v>1537</v>
      </c>
      <c r="D3359" s="22" t="s">
        <v>1542</v>
      </c>
      <c r="E3359" s="22" t="s">
        <v>1549</v>
      </c>
      <c r="F3359" s="22" t="s">
        <v>1549</v>
      </c>
      <c r="G3359" s="22" t="s">
        <v>1570</v>
      </c>
      <c r="H3359" s="22" t="s">
        <v>1547</v>
      </c>
      <c r="I3359" s="22" t="s">
        <v>1542</v>
      </c>
      <c r="J3359" s="22" t="s">
        <v>1543</v>
      </c>
      <c r="K3359" s="20" t="str">
        <f>IF(Tabela813[[#This Row],[C]]&lt;&gt;"",IF(Tabela813[[#This Row],[RED]]&lt;&gt;"",(Tabela813[[#This Row],[RED]] &amp; "."),"") &amp; CONCATENATE(Tabela813[[#This Row],[C]],".",Tabela813[[#This Row],[O]],".",Tabela813[[#This Row],[E]],".",Tabela813[[#This Row],[D1]],".",Tabela813[[#This Row],[D2]],".",Tabela813[[#This Row],[D3]],".",Tabela813[[#This Row],[T]],".",Tabela813[[#This Row],[D4]]),"")</f>
        <v>9.1.6.9.9.50.4.6.00</v>
      </c>
      <c r="L3359" s="23" t="s">
        <v>6404</v>
      </c>
      <c r="M3359" s="20" t="str">
        <f t="shared" si="64"/>
        <v>A</v>
      </c>
      <c r="N3359" s="20">
        <f>IF(VALUE(Tabela813[[#This Row],[RED]]) &gt; 0,1,0) + IF(VALUE(J3359)&gt;0,8,IF(VALUE(I3359)&gt;0,7,IF(VALUE(H3359)&gt;0,6,IF(VALUE(G3359)&gt;0,5,IF(VALUE(F3359)&gt;0,4,IF(VALUE(E3359)&gt;0,3,IF(VALUE(D3359)&gt;0,2,1)))))))</f>
        <v>8</v>
      </c>
      <c r="O3359" s="22" t="s">
        <v>55</v>
      </c>
      <c r="P3359" s="1" t="s">
        <v>4544</v>
      </c>
      <c r="Q3359" s="1"/>
      <c r="R3359" s="39"/>
      <c r="S3359" s="154"/>
      <c r="T3359" s="7" t="str">
        <f>Tabela813[[#This Row],[NR]]&amp;" - "&amp;Tabela813[[#This Row],[Especificação]]</f>
        <v>9.1.6.9.9.50.4.6.00 - (-) Dedução de Serviços de Saneamento Básico - Drenagem e Manejo das Águas Pluviais Urbanas - Juros de Mora</v>
      </c>
    </row>
    <row r="3360" spans="1:20" ht="30" x14ac:dyDescent="0.25">
      <c r="A3360" s="7"/>
      <c r="B3360" s="51" t="s">
        <v>1549</v>
      </c>
      <c r="C3360" s="22" t="s">
        <v>1537</v>
      </c>
      <c r="D3360" s="22" t="s">
        <v>1542</v>
      </c>
      <c r="E3360" s="22" t="s">
        <v>1549</v>
      </c>
      <c r="F3360" s="22" t="s">
        <v>1549</v>
      </c>
      <c r="G3360" s="22" t="s">
        <v>1570</v>
      </c>
      <c r="H3360" s="22" t="s">
        <v>1547</v>
      </c>
      <c r="I3360" s="22" t="s">
        <v>1544</v>
      </c>
      <c r="J3360" s="22" t="s">
        <v>1543</v>
      </c>
      <c r="K3360" s="20" t="str">
        <f>IF(Tabela813[[#This Row],[C]]&lt;&gt;"",IF(Tabela813[[#This Row],[RED]]&lt;&gt;"",(Tabela813[[#This Row],[RED]] &amp; "."),"") &amp; CONCATENATE(Tabela813[[#This Row],[C]],".",Tabela813[[#This Row],[O]],".",Tabela813[[#This Row],[E]],".",Tabela813[[#This Row],[D1]],".",Tabela813[[#This Row],[D2]],".",Tabela813[[#This Row],[D3]],".",Tabela813[[#This Row],[T]],".",Tabela813[[#This Row],[D4]]),"")</f>
        <v>9.1.6.9.9.50.4.7.00</v>
      </c>
      <c r="L3360" s="23" t="s">
        <v>6405</v>
      </c>
      <c r="M3360" s="20" t="str">
        <f t="shared" si="64"/>
        <v>A</v>
      </c>
      <c r="N3360" s="20">
        <f>IF(VALUE(Tabela813[[#This Row],[RED]]) &gt; 0,1,0) + IF(VALUE(J3360)&gt;0,8,IF(VALUE(I3360)&gt;0,7,IF(VALUE(H3360)&gt;0,6,IF(VALUE(G3360)&gt;0,5,IF(VALUE(F3360)&gt;0,4,IF(VALUE(E3360)&gt;0,3,IF(VALUE(D3360)&gt;0,2,1)))))))</f>
        <v>8</v>
      </c>
      <c r="O3360" s="22" t="s">
        <v>55</v>
      </c>
      <c r="P3360" s="1" t="s">
        <v>4544</v>
      </c>
      <c r="Q3360" s="1"/>
      <c r="R3360" s="39"/>
      <c r="S3360" s="154"/>
      <c r="T3360" s="7" t="str">
        <f>Tabela813[[#This Row],[NR]]&amp;" - "&amp;Tabela813[[#This Row],[Especificação]]</f>
        <v>9.1.6.9.9.50.4.7.00 - (-) Dedução de Serviços de Saneamento Básico - Drenagem e Manejo das Águas Pluviais Urbanas - Dívida Ativa - Multas da Dívida Ativa</v>
      </c>
    </row>
    <row r="3361" spans="1:20" ht="30" x14ac:dyDescent="0.25">
      <c r="A3361" s="7"/>
      <c r="B3361" s="51" t="s">
        <v>1549</v>
      </c>
      <c r="C3361" s="22" t="s">
        <v>1537</v>
      </c>
      <c r="D3361" s="22" t="s">
        <v>1542</v>
      </c>
      <c r="E3361" s="22" t="s">
        <v>1549</v>
      </c>
      <c r="F3361" s="22" t="s">
        <v>1549</v>
      </c>
      <c r="G3361" s="22" t="s">
        <v>1570</v>
      </c>
      <c r="H3361" s="22" t="s">
        <v>1547</v>
      </c>
      <c r="I3361" s="22" t="s">
        <v>1545</v>
      </c>
      <c r="J3361" s="22" t="s">
        <v>1543</v>
      </c>
      <c r="K3361" s="20" t="str">
        <f>IF(Tabela813[[#This Row],[C]]&lt;&gt;"",IF(Tabela813[[#This Row],[RED]]&lt;&gt;"",(Tabela813[[#This Row],[RED]] &amp; "."),"") &amp; CONCATENATE(Tabela813[[#This Row],[C]],".",Tabela813[[#This Row],[O]],".",Tabela813[[#This Row],[E]],".",Tabela813[[#This Row],[D1]],".",Tabela813[[#This Row],[D2]],".",Tabela813[[#This Row],[D3]],".",Tabela813[[#This Row],[T]],".",Tabela813[[#This Row],[D4]]),"")</f>
        <v>9.1.6.9.9.50.4.8.00</v>
      </c>
      <c r="L3361" s="23" t="s">
        <v>6406</v>
      </c>
      <c r="M3361" s="20" t="str">
        <f t="shared" si="64"/>
        <v>A</v>
      </c>
      <c r="N3361" s="20">
        <f>IF(VALUE(Tabela813[[#This Row],[RED]]) &gt; 0,1,0) + IF(VALUE(J3361)&gt;0,8,IF(VALUE(I3361)&gt;0,7,IF(VALUE(H3361)&gt;0,6,IF(VALUE(G3361)&gt;0,5,IF(VALUE(F3361)&gt;0,4,IF(VALUE(E3361)&gt;0,3,IF(VALUE(D3361)&gt;0,2,1)))))))</f>
        <v>8</v>
      </c>
      <c r="O3361" s="22" t="s">
        <v>55</v>
      </c>
      <c r="P3361" s="1" t="s">
        <v>4544</v>
      </c>
      <c r="Q3361" s="1"/>
      <c r="R3361" s="39"/>
      <c r="S3361" s="154"/>
      <c r="T3361" s="7" t="str">
        <f>Tabela813[[#This Row],[NR]]&amp;" - "&amp;Tabela813[[#This Row],[Especificação]]</f>
        <v>9.1.6.9.9.50.4.8.00 - (-) Dedução de Serviços de Saneamento Básico - Drenagem e Manejo das Águas Pluviais Urbanas - Juros de Mora da Dívida Ativa</v>
      </c>
    </row>
    <row r="3362" spans="1:20" x14ac:dyDescent="0.25">
      <c r="A3362" s="7"/>
      <c r="B3362" s="51" t="s">
        <v>1549</v>
      </c>
      <c r="C3362" s="22" t="s">
        <v>1537</v>
      </c>
      <c r="D3362" s="22" t="s">
        <v>1542</v>
      </c>
      <c r="E3362" s="22" t="s">
        <v>1549</v>
      </c>
      <c r="F3362" s="22" t="s">
        <v>1549</v>
      </c>
      <c r="G3362" s="22" t="s">
        <v>1570</v>
      </c>
      <c r="H3362" s="22" t="s">
        <v>1549</v>
      </c>
      <c r="I3362" s="22" t="s">
        <v>1540</v>
      </c>
      <c r="J3362" s="22" t="s">
        <v>1543</v>
      </c>
      <c r="K3362" s="20" t="str">
        <f>IF(Tabela813[[#This Row],[C]]&lt;&gt;"",IF(Tabela813[[#This Row],[RED]]&lt;&gt;"",(Tabela813[[#This Row],[RED]] &amp; "."),"") &amp; CONCATENATE(Tabela813[[#This Row],[C]],".",Tabela813[[#This Row],[O]],".",Tabela813[[#This Row],[E]],".",Tabela813[[#This Row],[D1]],".",Tabela813[[#This Row],[D2]],".",Tabela813[[#This Row],[D3]],".",Tabela813[[#This Row],[T]],".",Tabela813[[#This Row],[D4]]),"")</f>
        <v>9.1.6.9.9.50.9.0.00</v>
      </c>
      <c r="L3362" s="23" t="s">
        <v>6407</v>
      </c>
      <c r="M3362" s="20" t="str">
        <f t="shared" si="64"/>
        <v>S</v>
      </c>
      <c r="N3362" s="20">
        <f>IF(VALUE(Tabela813[[#This Row],[RED]]) &gt; 0,1,0) + IF(VALUE(J3362)&gt;0,8,IF(VALUE(I3362)&gt;0,7,IF(VALUE(H3362)&gt;0,6,IF(VALUE(G3362)&gt;0,5,IF(VALUE(F3362)&gt;0,4,IF(VALUE(E3362)&gt;0,3,IF(VALUE(D3362)&gt;0,2,1)))))))</f>
        <v>7</v>
      </c>
      <c r="O3362" s="22" t="s">
        <v>55</v>
      </c>
      <c r="P3362" s="1" t="s">
        <v>4545</v>
      </c>
      <c r="Q3362" s="1"/>
      <c r="R3362" s="39"/>
      <c r="S3362" s="154"/>
      <c r="T3362" s="7" t="str">
        <f>Tabela813[[#This Row],[NR]]&amp;" - "&amp;Tabela813[[#This Row],[Especificação]]</f>
        <v>9.1.6.9.9.50.9.0.00 - (-) Dedução de Outros Serviços Sujeitos à Regulação</v>
      </c>
    </row>
    <row r="3363" spans="1:20" x14ac:dyDescent="0.25">
      <c r="A3363" s="7"/>
      <c r="B3363" s="51" t="s">
        <v>1549</v>
      </c>
      <c r="C3363" s="22" t="s">
        <v>1537</v>
      </c>
      <c r="D3363" s="22" t="s">
        <v>1542</v>
      </c>
      <c r="E3363" s="22" t="s">
        <v>1549</v>
      </c>
      <c r="F3363" s="22" t="s">
        <v>1549</v>
      </c>
      <c r="G3363" s="22" t="s">
        <v>1570</v>
      </c>
      <c r="H3363" s="22" t="s">
        <v>1549</v>
      </c>
      <c r="I3363" s="22" t="s">
        <v>1537</v>
      </c>
      <c r="J3363" s="22" t="s">
        <v>1543</v>
      </c>
      <c r="K3363" s="20" t="str">
        <f>IF(Tabela813[[#This Row],[C]]&lt;&gt;"",IF(Tabela813[[#This Row],[RED]]&lt;&gt;"",(Tabela813[[#This Row],[RED]] &amp; "."),"") &amp; CONCATENATE(Tabela813[[#This Row],[C]],".",Tabela813[[#This Row],[O]],".",Tabela813[[#This Row],[E]],".",Tabela813[[#This Row],[D1]],".",Tabela813[[#This Row],[D2]],".",Tabela813[[#This Row],[D3]],".",Tabela813[[#This Row],[T]],".",Tabela813[[#This Row],[D4]]),"")</f>
        <v>9.1.6.9.9.50.9.1.00</v>
      </c>
      <c r="L3363" s="23" t="s">
        <v>6408</v>
      </c>
      <c r="M3363" s="20" t="str">
        <f t="shared" si="64"/>
        <v>A</v>
      </c>
      <c r="N3363" s="20">
        <f>IF(VALUE(Tabela813[[#This Row],[RED]]) &gt; 0,1,0) + IF(VALUE(J3363)&gt;0,8,IF(VALUE(I3363)&gt;0,7,IF(VALUE(H3363)&gt;0,6,IF(VALUE(G3363)&gt;0,5,IF(VALUE(F3363)&gt;0,4,IF(VALUE(E3363)&gt;0,3,IF(VALUE(D3363)&gt;0,2,1)))))))</f>
        <v>8</v>
      </c>
      <c r="O3363" s="22" t="s">
        <v>55</v>
      </c>
      <c r="P3363" s="1" t="s">
        <v>4545</v>
      </c>
      <c r="Q3363" s="1"/>
      <c r="R3363" s="39"/>
      <c r="S3363" s="154"/>
      <c r="T3363" s="7" t="str">
        <f>Tabela813[[#This Row],[NR]]&amp;" - "&amp;Tabela813[[#This Row],[Especificação]]</f>
        <v>9.1.6.9.9.50.9.1.00 - (-) Dedução de Outros Serviços Sujeitos à Regulação - Principal</v>
      </c>
    </row>
    <row r="3364" spans="1:20" ht="30" x14ac:dyDescent="0.25">
      <c r="A3364" s="7"/>
      <c r="B3364" s="51" t="s">
        <v>1549</v>
      </c>
      <c r="C3364" s="22" t="s">
        <v>1537</v>
      </c>
      <c r="D3364" s="22" t="s">
        <v>1542</v>
      </c>
      <c r="E3364" s="22" t="s">
        <v>1549</v>
      </c>
      <c r="F3364" s="22" t="s">
        <v>1549</v>
      </c>
      <c r="G3364" s="22" t="s">
        <v>1570</v>
      </c>
      <c r="H3364" s="22" t="s">
        <v>1549</v>
      </c>
      <c r="I3364" s="22" t="s">
        <v>1546</v>
      </c>
      <c r="J3364" s="22" t="s">
        <v>1543</v>
      </c>
      <c r="K3364" s="20" t="str">
        <f>IF(Tabela813[[#This Row],[C]]&lt;&gt;"",IF(Tabela813[[#This Row],[RED]]&lt;&gt;"",(Tabela813[[#This Row],[RED]] &amp; "."),"") &amp; CONCATENATE(Tabela813[[#This Row],[C]],".",Tabela813[[#This Row],[O]],".",Tabela813[[#This Row],[E]],".",Tabela813[[#This Row],[D1]],".",Tabela813[[#This Row],[D2]],".",Tabela813[[#This Row],[D3]],".",Tabela813[[#This Row],[T]],".",Tabela813[[#This Row],[D4]]),"")</f>
        <v>9.1.6.9.9.50.9.2.00</v>
      </c>
      <c r="L3364" s="23" t="s">
        <v>6409</v>
      </c>
      <c r="M3364" s="20" t="str">
        <f t="shared" si="64"/>
        <v>A</v>
      </c>
      <c r="N3364" s="20">
        <f>IF(VALUE(Tabela813[[#This Row],[RED]]) &gt; 0,1,0) + IF(VALUE(J3364)&gt;0,8,IF(VALUE(I3364)&gt;0,7,IF(VALUE(H3364)&gt;0,6,IF(VALUE(G3364)&gt;0,5,IF(VALUE(F3364)&gt;0,4,IF(VALUE(E3364)&gt;0,3,IF(VALUE(D3364)&gt;0,2,1)))))))</f>
        <v>8</v>
      </c>
      <c r="O3364" s="22" t="s">
        <v>55</v>
      </c>
      <c r="P3364" s="1" t="s">
        <v>4545</v>
      </c>
      <c r="Q3364" s="1"/>
      <c r="R3364" s="39"/>
      <c r="S3364" s="154"/>
      <c r="T3364" s="7" t="str">
        <f>Tabela813[[#This Row],[NR]]&amp;" - "&amp;Tabela813[[#This Row],[Especificação]]</f>
        <v>9.1.6.9.9.50.9.2.00 - (-) Dedução de Outros Serviços Sujeitos à Regulação - Multas e Juros de Mora</v>
      </c>
    </row>
    <row r="3365" spans="1:20" x14ac:dyDescent="0.25">
      <c r="A3365" s="7"/>
      <c r="B3365" s="51" t="s">
        <v>1549</v>
      </c>
      <c r="C3365" s="22" t="s">
        <v>1537</v>
      </c>
      <c r="D3365" s="22" t="s">
        <v>1542</v>
      </c>
      <c r="E3365" s="22" t="s">
        <v>1549</v>
      </c>
      <c r="F3365" s="22" t="s">
        <v>1549</v>
      </c>
      <c r="G3365" s="22" t="s">
        <v>1570</v>
      </c>
      <c r="H3365" s="22" t="s">
        <v>1549</v>
      </c>
      <c r="I3365" s="22" t="s">
        <v>1538</v>
      </c>
      <c r="J3365" s="22" t="s">
        <v>1543</v>
      </c>
      <c r="K3365" s="20" t="str">
        <f>IF(Tabela813[[#This Row],[C]]&lt;&gt;"",IF(Tabela813[[#This Row],[RED]]&lt;&gt;"",(Tabela813[[#This Row],[RED]] &amp; "."),"") &amp; CONCATENATE(Tabela813[[#This Row],[C]],".",Tabela813[[#This Row],[O]],".",Tabela813[[#This Row],[E]],".",Tabela813[[#This Row],[D1]],".",Tabela813[[#This Row],[D2]],".",Tabela813[[#This Row],[D3]],".",Tabela813[[#This Row],[T]],".",Tabela813[[#This Row],[D4]]),"")</f>
        <v>9.1.6.9.9.50.9.3.00</v>
      </c>
      <c r="L3365" s="23" t="s">
        <v>6410</v>
      </c>
      <c r="M3365" s="20" t="str">
        <f t="shared" ref="M3365:M3431" si="65">IF(N3365 &lt; N3366,"S","A")</f>
        <v>A</v>
      </c>
      <c r="N3365" s="20">
        <f>IF(VALUE(Tabela813[[#This Row],[RED]]) &gt; 0,1,0) + IF(VALUE(J3365)&gt;0,8,IF(VALUE(I3365)&gt;0,7,IF(VALUE(H3365)&gt;0,6,IF(VALUE(G3365)&gt;0,5,IF(VALUE(F3365)&gt;0,4,IF(VALUE(E3365)&gt;0,3,IF(VALUE(D3365)&gt;0,2,1)))))))</f>
        <v>8</v>
      </c>
      <c r="O3365" s="22" t="s">
        <v>55</v>
      </c>
      <c r="P3365" s="1" t="s">
        <v>4545</v>
      </c>
      <c r="Q3365" s="1"/>
      <c r="R3365" s="39"/>
      <c r="S3365" s="154"/>
      <c r="T3365" s="7" t="str">
        <f>Tabela813[[#This Row],[NR]]&amp;" - "&amp;Tabela813[[#This Row],[Especificação]]</f>
        <v>9.1.6.9.9.50.9.3.00 - (-) Dedução de Outros Serviços Sujeitos à Regulação - Dívida Ativa</v>
      </c>
    </row>
    <row r="3366" spans="1:20" ht="30" x14ac:dyDescent="0.25">
      <c r="A3366" s="7"/>
      <c r="B3366" s="51" t="s">
        <v>1549</v>
      </c>
      <c r="C3366" s="22" t="s">
        <v>1537</v>
      </c>
      <c r="D3366" s="22" t="s">
        <v>1542</v>
      </c>
      <c r="E3366" s="22" t="s">
        <v>1549</v>
      </c>
      <c r="F3366" s="22" t="s">
        <v>1549</v>
      </c>
      <c r="G3366" s="22" t="s">
        <v>1570</v>
      </c>
      <c r="H3366" s="22" t="s">
        <v>1549</v>
      </c>
      <c r="I3366" s="22" t="s">
        <v>1547</v>
      </c>
      <c r="J3366" s="22" t="s">
        <v>1543</v>
      </c>
      <c r="K3366" s="20" t="str">
        <f>IF(Tabela813[[#This Row],[C]]&lt;&gt;"",IF(Tabela813[[#This Row],[RED]]&lt;&gt;"",(Tabela813[[#This Row],[RED]] &amp; "."),"") &amp; CONCATENATE(Tabela813[[#This Row],[C]],".",Tabela813[[#This Row],[O]],".",Tabela813[[#This Row],[E]],".",Tabela813[[#This Row],[D1]],".",Tabela813[[#This Row],[D2]],".",Tabela813[[#This Row],[D3]],".",Tabela813[[#This Row],[T]],".",Tabela813[[#This Row],[D4]]),"")</f>
        <v>9.1.6.9.9.50.9.4.00</v>
      </c>
      <c r="L3366" s="23" t="s">
        <v>6411</v>
      </c>
      <c r="M3366" s="20" t="str">
        <f t="shared" si="65"/>
        <v>A</v>
      </c>
      <c r="N3366" s="20">
        <f>IF(VALUE(Tabela813[[#This Row],[RED]]) &gt; 0,1,0) + IF(VALUE(J3366)&gt;0,8,IF(VALUE(I3366)&gt;0,7,IF(VALUE(H3366)&gt;0,6,IF(VALUE(G3366)&gt;0,5,IF(VALUE(F3366)&gt;0,4,IF(VALUE(E3366)&gt;0,3,IF(VALUE(D3366)&gt;0,2,1)))))))</f>
        <v>8</v>
      </c>
      <c r="O3366" s="22" t="s">
        <v>55</v>
      </c>
      <c r="P3366" s="1" t="s">
        <v>4545</v>
      </c>
      <c r="Q3366" s="1"/>
      <c r="R3366" s="39"/>
      <c r="S3366" s="154"/>
      <c r="T3366" s="7" t="str">
        <f>Tabela813[[#This Row],[NR]]&amp;" - "&amp;Tabela813[[#This Row],[Especificação]]</f>
        <v>9.1.6.9.9.50.9.4.00 - (-) Dedução de Outros Serviços Sujeitos à Regulação - Dívida Ativa - Multas e Juros de Mora da Dívida Ativa</v>
      </c>
    </row>
    <row r="3367" spans="1:20" x14ac:dyDescent="0.25">
      <c r="A3367" s="7"/>
      <c r="B3367" s="51" t="s">
        <v>1549</v>
      </c>
      <c r="C3367" s="22" t="s">
        <v>1537</v>
      </c>
      <c r="D3367" s="22" t="s">
        <v>1542</v>
      </c>
      <c r="E3367" s="22" t="s">
        <v>1549</v>
      </c>
      <c r="F3367" s="22" t="s">
        <v>1549</v>
      </c>
      <c r="G3367" s="22" t="s">
        <v>1570</v>
      </c>
      <c r="H3367" s="22" t="s">
        <v>1549</v>
      </c>
      <c r="I3367" s="22" t="s">
        <v>1548</v>
      </c>
      <c r="J3367" s="22" t="s">
        <v>1543</v>
      </c>
      <c r="K3367" s="20" t="str">
        <f>IF(Tabela813[[#This Row],[C]]&lt;&gt;"",IF(Tabela813[[#This Row],[RED]]&lt;&gt;"",(Tabela813[[#This Row],[RED]] &amp; "."),"") &amp; CONCATENATE(Tabela813[[#This Row],[C]],".",Tabela813[[#This Row],[O]],".",Tabela813[[#This Row],[E]],".",Tabela813[[#This Row],[D1]],".",Tabela813[[#This Row],[D2]],".",Tabela813[[#This Row],[D3]],".",Tabela813[[#This Row],[T]],".",Tabela813[[#This Row],[D4]]),"")</f>
        <v>9.1.6.9.9.50.9.5.00</v>
      </c>
      <c r="L3367" s="23" t="s">
        <v>6412</v>
      </c>
      <c r="M3367" s="20" t="str">
        <f t="shared" si="65"/>
        <v>A</v>
      </c>
      <c r="N3367" s="20">
        <f>IF(VALUE(Tabela813[[#This Row],[RED]]) &gt; 0,1,0) + IF(VALUE(J3367)&gt;0,8,IF(VALUE(I3367)&gt;0,7,IF(VALUE(H3367)&gt;0,6,IF(VALUE(G3367)&gt;0,5,IF(VALUE(F3367)&gt;0,4,IF(VALUE(E3367)&gt;0,3,IF(VALUE(D3367)&gt;0,2,1)))))))</f>
        <v>8</v>
      </c>
      <c r="O3367" s="22" t="s">
        <v>55</v>
      </c>
      <c r="P3367" s="1" t="s">
        <v>4545</v>
      </c>
      <c r="Q3367" s="1"/>
      <c r="R3367" s="39"/>
      <c r="S3367" s="154"/>
      <c r="T3367" s="7" t="str">
        <f>Tabela813[[#This Row],[NR]]&amp;" - "&amp;Tabela813[[#This Row],[Especificação]]</f>
        <v>9.1.6.9.9.50.9.5.00 - (-) Dedução de Outros Serviços Sujeitos à Regulação - Multas</v>
      </c>
    </row>
    <row r="3368" spans="1:20" x14ac:dyDescent="0.25">
      <c r="A3368" s="7"/>
      <c r="B3368" s="51" t="s">
        <v>1549</v>
      </c>
      <c r="C3368" s="22" t="s">
        <v>1537</v>
      </c>
      <c r="D3368" s="22" t="s">
        <v>1542</v>
      </c>
      <c r="E3368" s="22" t="s">
        <v>1549</v>
      </c>
      <c r="F3368" s="22" t="s">
        <v>1549</v>
      </c>
      <c r="G3368" s="22" t="s">
        <v>1570</v>
      </c>
      <c r="H3368" s="22" t="s">
        <v>1549</v>
      </c>
      <c r="I3368" s="22" t="s">
        <v>1542</v>
      </c>
      <c r="J3368" s="22" t="s">
        <v>1543</v>
      </c>
      <c r="K3368" s="20" t="str">
        <f>IF(Tabela813[[#This Row],[C]]&lt;&gt;"",IF(Tabela813[[#This Row],[RED]]&lt;&gt;"",(Tabela813[[#This Row],[RED]] &amp; "."),"") &amp; CONCATENATE(Tabela813[[#This Row],[C]],".",Tabela813[[#This Row],[O]],".",Tabela813[[#This Row],[E]],".",Tabela813[[#This Row],[D1]],".",Tabela813[[#This Row],[D2]],".",Tabela813[[#This Row],[D3]],".",Tabela813[[#This Row],[T]],".",Tabela813[[#This Row],[D4]]),"")</f>
        <v>9.1.6.9.9.50.9.6.00</v>
      </c>
      <c r="L3368" s="23" t="s">
        <v>6413</v>
      </c>
      <c r="M3368" s="20" t="str">
        <f t="shared" si="65"/>
        <v>A</v>
      </c>
      <c r="N3368" s="20">
        <f>IF(VALUE(Tabela813[[#This Row],[RED]]) &gt; 0,1,0) + IF(VALUE(J3368)&gt;0,8,IF(VALUE(I3368)&gt;0,7,IF(VALUE(H3368)&gt;0,6,IF(VALUE(G3368)&gt;0,5,IF(VALUE(F3368)&gt;0,4,IF(VALUE(E3368)&gt;0,3,IF(VALUE(D3368)&gt;0,2,1)))))))</f>
        <v>8</v>
      </c>
      <c r="O3368" s="22" t="s">
        <v>55</v>
      </c>
      <c r="P3368" s="1" t="s">
        <v>4545</v>
      </c>
      <c r="Q3368" s="1"/>
      <c r="R3368" s="39"/>
      <c r="S3368" s="154"/>
      <c r="T3368" s="7" t="str">
        <f>Tabela813[[#This Row],[NR]]&amp;" - "&amp;Tabela813[[#This Row],[Especificação]]</f>
        <v>9.1.6.9.9.50.9.6.00 - (-) Dedução de Outros Serviços Sujeitos à Regulação - Juros de Mora</v>
      </c>
    </row>
    <row r="3369" spans="1:20" ht="30" x14ac:dyDescent="0.25">
      <c r="A3369" s="7"/>
      <c r="B3369" s="51" t="s">
        <v>1549</v>
      </c>
      <c r="C3369" s="22" t="s">
        <v>1537</v>
      </c>
      <c r="D3369" s="22" t="s">
        <v>1542</v>
      </c>
      <c r="E3369" s="22" t="s">
        <v>1549</v>
      </c>
      <c r="F3369" s="22" t="s">
        <v>1549</v>
      </c>
      <c r="G3369" s="22" t="s">
        <v>1570</v>
      </c>
      <c r="H3369" s="22" t="s">
        <v>1549</v>
      </c>
      <c r="I3369" s="22" t="s">
        <v>1544</v>
      </c>
      <c r="J3369" s="22" t="s">
        <v>1543</v>
      </c>
      <c r="K3369" s="20" t="str">
        <f>IF(Tabela813[[#This Row],[C]]&lt;&gt;"",IF(Tabela813[[#This Row],[RED]]&lt;&gt;"",(Tabela813[[#This Row],[RED]] &amp; "."),"") &amp; CONCATENATE(Tabela813[[#This Row],[C]],".",Tabela813[[#This Row],[O]],".",Tabela813[[#This Row],[E]],".",Tabela813[[#This Row],[D1]],".",Tabela813[[#This Row],[D2]],".",Tabela813[[#This Row],[D3]],".",Tabela813[[#This Row],[T]],".",Tabela813[[#This Row],[D4]]),"")</f>
        <v>9.1.6.9.9.50.9.7.00</v>
      </c>
      <c r="L3369" s="23" t="s">
        <v>6414</v>
      </c>
      <c r="M3369" s="20" t="str">
        <f t="shared" si="65"/>
        <v>A</v>
      </c>
      <c r="N3369" s="20">
        <f>IF(VALUE(Tabela813[[#This Row],[RED]]) &gt; 0,1,0) + IF(VALUE(J3369)&gt;0,8,IF(VALUE(I3369)&gt;0,7,IF(VALUE(H3369)&gt;0,6,IF(VALUE(G3369)&gt;0,5,IF(VALUE(F3369)&gt;0,4,IF(VALUE(E3369)&gt;0,3,IF(VALUE(D3369)&gt;0,2,1)))))))</f>
        <v>8</v>
      </c>
      <c r="O3369" s="22" t="s">
        <v>55</v>
      </c>
      <c r="P3369" s="1" t="s">
        <v>4545</v>
      </c>
      <c r="Q3369" s="1"/>
      <c r="R3369" s="39"/>
      <c r="S3369" s="154"/>
      <c r="T3369" s="7" t="str">
        <f>Tabela813[[#This Row],[NR]]&amp;" - "&amp;Tabela813[[#This Row],[Especificação]]</f>
        <v>9.1.6.9.9.50.9.7.00 - (-) Dedução de Outros Serviços Sujeitos à Regulação - Dívida Ativa - Multas da Dívida Ativa</v>
      </c>
    </row>
    <row r="3370" spans="1:20" ht="30" x14ac:dyDescent="0.25">
      <c r="A3370" s="7"/>
      <c r="B3370" s="51" t="s">
        <v>1549</v>
      </c>
      <c r="C3370" s="22" t="s">
        <v>1537</v>
      </c>
      <c r="D3370" s="22" t="s">
        <v>1542</v>
      </c>
      <c r="E3370" s="22" t="s">
        <v>1549</v>
      </c>
      <c r="F3370" s="22" t="s">
        <v>1549</v>
      </c>
      <c r="G3370" s="22" t="s">
        <v>1570</v>
      </c>
      <c r="H3370" s="22" t="s">
        <v>1549</v>
      </c>
      <c r="I3370" s="22" t="s">
        <v>1545</v>
      </c>
      <c r="J3370" s="22" t="s">
        <v>1543</v>
      </c>
      <c r="K3370" s="20" t="str">
        <f>IF(Tabela813[[#This Row],[C]]&lt;&gt;"",IF(Tabela813[[#This Row],[RED]]&lt;&gt;"",(Tabela813[[#This Row],[RED]] &amp; "."),"") &amp; CONCATENATE(Tabela813[[#This Row],[C]],".",Tabela813[[#This Row],[O]],".",Tabela813[[#This Row],[E]],".",Tabela813[[#This Row],[D1]],".",Tabela813[[#This Row],[D2]],".",Tabela813[[#This Row],[D3]],".",Tabela813[[#This Row],[T]],".",Tabela813[[#This Row],[D4]]),"")</f>
        <v>9.1.6.9.9.50.9.8.00</v>
      </c>
      <c r="L3370" s="23" t="s">
        <v>6415</v>
      </c>
      <c r="M3370" s="20" t="str">
        <f t="shared" si="65"/>
        <v>A</v>
      </c>
      <c r="N3370" s="20">
        <f>IF(VALUE(Tabela813[[#This Row],[RED]]) &gt; 0,1,0) + IF(VALUE(J3370)&gt;0,8,IF(VALUE(I3370)&gt;0,7,IF(VALUE(H3370)&gt;0,6,IF(VALUE(G3370)&gt;0,5,IF(VALUE(F3370)&gt;0,4,IF(VALUE(E3370)&gt;0,3,IF(VALUE(D3370)&gt;0,2,1)))))))</f>
        <v>8</v>
      </c>
      <c r="O3370" s="22" t="s">
        <v>55</v>
      </c>
      <c r="P3370" s="1" t="s">
        <v>4546</v>
      </c>
      <c r="Q3370" s="1"/>
      <c r="R3370" s="39"/>
      <c r="S3370" s="154"/>
      <c r="T3370" s="7" t="str">
        <f>Tabela813[[#This Row],[NR]]&amp;" - "&amp;Tabela813[[#This Row],[Especificação]]</f>
        <v>9.1.6.9.9.50.9.8.00 - (-) Dedução de Outros Serviços Sujeitos à Regulação - Juros de Mora da Dívida Ativa</v>
      </c>
    </row>
    <row r="3371" spans="1:20" x14ac:dyDescent="0.25">
      <c r="A3371" s="7"/>
      <c r="B3371" s="51" t="s">
        <v>1549</v>
      </c>
      <c r="C3371" s="22" t="s">
        <v>1537</v>
      </c>
      <c r="D3371" s="22" t="s">
        <v>1542</v>
      </c>
      <c r="E3371" s="22" t="s">
        <v>1549</v>
      </c>
      <c r="F3371" s="22" t="s">
        <v>1549</v>
      </c>
      <c r="G3371" s="22" t="s">
        <v>1553</v>
      </c>
      <c r="H3371" s="22" t="s">
        <v>1540</v>
      </c>
      <c r="I3371" s="22" t="s">
        <v>1540</v>
      </c>
      <c r="J3371" s="22" t="s">
        <v>1543</v>
      </c>
      <c r="K3371" s="20" t="str">
        <f>IF(Tabela813[[#This Row],[C]]&lt;&gt;"",IF(Tabela813[[#This Row],[RED]]&lt;&gt;"",(Tabela813[[#This Row],[RED]] &amp; "."),"") &amp; CONCATENATE(Tabela813[[#This Row],[C]],".",Tabela813[[#This Row],[O]],".",Tabela813[[#This Row],[E]],".",Tabela813[[#This Row],[D1]],".",Tabela813[[#This Row],[D2]],".",Tabela813[[#This Row],[D3]],".",Tabela813[[#This Row],[T]],".",Tabela813[[#This Row],[D4]]),"")</f>
        <v>9.1.6.9.9.99.0.0.00</v>
      </c>
      <c r="L3371" s="23" t="s">
        <v>2178</v>
      </c>
      <c r="M3371" s="20" t="str">
        <f t="shared" si="65"/>
        <v>S</v>
      </c>
      <c r="N3371" s="20">
        <f>IF(VALUE(Tabela813[[#This Row],[RED]]) &gt; 0,1,0) + IF(VALUE(J3371)&gt;0,8,IF(VALUE(I3371)&gt;0,7,IF(VALUE(H3371)&gt;0,6,IF(VALUE(G3371)&gt;0,5,IF(VALUE(F3371)&gt;0,4,IF(VALUE(E3371)&gt;0,3,IF(VALUE(D3371)&gt;0,2,1)))))))</f>
        <v>6</v>
      </c>
      <c r="O3371" s="22" t="s">
        <v>51</v>
      </c>
      <c r="P3371" s="1" t="s">
        <v>4345</v>
      </c>
      <c r="Q3371" s="1"/>
      <c r="R3371" s="39"/>
      <c r="S3371" s="154" t="s">
        <v>158</v>
      </c>
      <c r="T3371" s="7" t="str">
        <f>Tabela813[[#This Row],[NR]]&amp;" - "&amp;Tabela813[[#This Row],[Especificação]]</f>
        <v>9.1.6.9.9.99.0.0.00 - (-) Dedução de Outros Serviços</v>
      </c>
    </row>
    <row r="3372" spans="1:20" x14ac:dyDescent="0.25">
      <c r="A3372" s="7"/>
      <c r="B3372" s="51" t="s">
        <v>1549</v>
      </c>
      <c r="C3372" s="22" t="s">
        <v>1537</v>
      </c>
      <c r="D3372" s="22" t="s">
        <v>1542</v>
      </c>
      <c r="E3372" s="22" t="s">
        <v>1549</v>
      </c>
      <c r="F3372" s="22" t="s">
        <v>1549</v>
      </c>
      <c r="G3372" s="22" t="s">
        <v>1553</v>
      </c>
      <c r="H3372" s="22" t="s">
        <v>1540</v>
      </c>
      <c r="I3372" s="22" t="s">
        <v>1537</v>
      </c>
      <c r="J3372" s="22" t="s">
        <v>1543</v>
      </c>
      <c r="K3372" s="20" t="str">
        <f>IF(Tabela813[[#This Row],[C]]&lt;&gt;"",IF(Tabela813[[#This Row],[RED]]&lt;&gt;"",(Tabela813[[#This Row],[RED]] &amp; "."),"") &amp; CONCATENATE(Tabela813[[#This Row],[C]],".",Tabela813[[#This Row],[O]],".",Tabela813[[#This Row],[E]],".",Tabela813[[#This Row],[D1]],".",Tabela813[[#This Row],[D2]],".",Tabela813[[#This Row],[D3]],".",Tabela813[[#This Row],[T]],".",Tabela813[[#This Row],[D4]]),"")</f>
        <v>9.1.6.9.9.99.0.1.00</v>
      </c>
      <c r="L3372" s="23" t="s">
        <v>2179</v>
      </c>
      <c r="M3372" s="20" t="str">
        <f t="shared" si="65"/>
        <v>A</v>
      </c>
      <c r="N3372" s="20">
        <f>IF(VALUE(Tabela813[[#This Row],[RED]]) &gt; 0,1,0) + IF(VALUE(J3372)&gt;0,8,IF(VALUE(I3372)&gt;0,7,IF(VALUE(H3372)&gt;0,6,IF(VALUE(G3372)&gt;0,5,IF(VALUE(F3372)&gt;0,4,IF(VALUE(E3372)&gt;0,3,IF(VALUE(D3372)&gt;0,2,1)))))))</f>
        <v>8</v>
      </c>
      <c r="O3372" s="22" t="s">
        <v>51</v>
      </c>
      <c r="P3372" s="1" t="s">
        <v>2950</v>
      </c>
      <c r="Q3372" s="1"/>
      <c r="R3372" s="39"/>
      <c r="S3372" s="154" t="s">
        <v>158</v>
      </c>
      <c r="T3372" s="7" t="str">
        <f>Tabela813[[#This Row],[NR]]&amp;" - "&amp;Tabela813[[#This Row],[Especificação]]</f>
        <v>9.1.6.9.9.99.0.1.00 - (-) Dedução de Outros Serviços - Principal</v>
      </c>
    </row>
    <row r="3373" spans="1:20" x14ac:dyDescent="0.25">
      <c r="A3373" s="7"/>
      <c r="B3373" s="51" t="s">
        <v>1549</v>
      </c>
      <c r="C3373" s="22" t="s">
        <v>1537</v>
      </c>
      <c r="D3373" s="22" t="s">
        <v>1542</v>
      </c>
      <c r="E3373" s="22" t="s">
        <v>1549</v>
      </c>
      <c r="F3373" s="22" t="s">
        <v>1549</v>
      </c>
      <c r="G3373" s="22" t="s">
        <v>1553</v>
      </c>
      <c r="H3373" s="22" t="s">
        <v>1540</v>
      </c>
      <c r="I3373" s="22" t="s">
        <v>1546</v>
      </c>
      <c r="J3373" s="22" t="s">
        <v>1543</v>
      </c>
      <c r="K3373" s="20" t="str">
        <f>IF(Tabela813[[#This Row],[C]]&lt;&gt;"",IF(Tabela813[[#This Row],[RED]]&lt;&gt;"",(Tabela813[[#This Row],[RED]] &amp; "."),"") &amp; CONCATENATE(Tabela813[[#This Row],[C]],".",Tabela813[[#This Row],[O]],".",Tabela813[[#This Row],[E]],".",Tabela813[[#This Row],[D1]],".",Tabela813[[#This Row],[D2]],".",Tabela813[[#This Row],[D3]],".",Tabela813[[#This Row],[T]],".",Tabela813[[#This Row],[D4]]),"")</f>
        <v>9.1.6.9.9.99.0.2.00</v>
      </c>
      <c r="L3373" s="23" t="s">
        <v>2180</v>
      </c>
      <c r="M3373" s="20" t="str">
        <f t="shared" si="65"/>
        <v>A</v>
      </c>
      <c r="N3373" s="20">
        <f>IF(VALUE(Tabela813[[#This Row],[RED]]) &gt; 0,1,0) + IF(VALUE(J3373)&gt;0,8,IF(VALUE(I3373)&gt;0,7,IF(VALUE(H3373)&gt;0,6,IF(VALUE(G3373)&gt;0,5,IF(VALUE(F3373)&gt;0,4,IF(VALUE(E3373)&gt;0,3,IF(VALUE(D3373)&gt;0,2,1)))))))</f>
        <v>8</v>
      </c>
      <c r="O3373" s="22" t="s">
        <v>51</v>
      </c>
      <c r="P3373" s="1" t="s">
        <v>2950</v>
      </c>
      <c r="Q3373" s="1"/>
      <c r="R3373" s="39"/>
      <c r="S3373" s="154" t="s">
        <v>158</v>
      </c>
      <c r="T3373" s="7" t="str">
        <f>Tabela813[[#This Row],[NR]]&amp;" - "&amp;Tabela813[[#This Row],[Especificação]]</f>
        <v>9.1.6.9.9.99.0.2.00 - (-) Dedução de Outros Serviços - Multas e Juros de Mora</v>
      </c>
    </row>
    <row r="3374" spans="1:20" x14ac:dyDescent="0.25">
      <c r="A3374" s="7"/>
      <c r="B3374" s="51" t="s">
        <v>1549</v>
      </c>
      <c r="C3374" s="22" t="s">
        <v>1537</v>
      </c>
      <c r="D3374" s="22" t="s">
        <v>1542</v>
      </c>
      <c r="E3374" s="22" t="s">
        <v>1549</v>
      </c>
      <c r="F3374" s="22" t="s">
        <v>1549</v>
      </c>
      <c r="G3374" s="22" t="s">
        <v>1553</v>
      </c>
      <c r="H3374" s="22" t="s">
        <v>1540</v>
      </c>
      <c r="I3374" s="22" t="s">
        <v>1538</v>
      </c>
      <c r="J3374" s="22" t="s">
        <v>1543</v>
      </c>
      <c r="K3374" s="20" t="str">
        <f>IF(Tabela813[[#This Row],[C]]&lt;&gt;"",IF(Tabela813[[#This Row],[RED]]&lt;&gt;"",(Tabela813[[#This Row],[RED]] &amp; "."),"") &amp; CONCATENATE(Tabela813[[#This Row],[C]],".",Tabela813[[#This Row],[O]],".",Tabela813[[#This Row],[E]],".",Tabela813[[#This Row],[D1]],".",Tabela813[[#This Row],[D2]],".",Tabela813[[#This Row],[D3]],".",Tabela813[[#This Row],[T]],".",Tabela813[[#This Row],[D4]]),"")</f>
        <v>9.1.6.9.9.99.0.3.00</v>
      </c>
      <c r="L3374" s="23" t="s">
        <v>2181</v>
      </c>
      <c r="M3374" s="20" t="str">
        <f t="shared" si="65"/>
        <v>A</v>
      </c>
      <c r="N3374" s="20">
        <f>IF(VALUE(Tabela813[[#This Row],[RED]]) &gt; 0,1,0) + IF(VALUE(J3374)&gt;0,8,IF(VALUE(I3374)&gt;0,7,IF(VALUE(H3374)&gt;0,6,IF(VALUE(G3374)&gt;0,5,IF(VALUE(F3374)&gt;0,4,IF(VALUE(E3374)&gt;0,3,IF(VALUE(D3374)&gt;0,2,1)))))))</f>
        <v>8</v>
      </c>
      <c r="O3374" s="22" t="s">
        <v>51</v>
      </c>
      <c r="P3374" s="1" t="s">
        <v>2950</v>
      </c>
      <c r="Q3374" s="1"/>
      <c r="R3374" s="39"/>
      <c r="S3374" s="154" t="s">
        <v>158</v>
      </c>
      <c r="T3374" s="7" t="str">
        <f>Tabela813[[#This Row],[NR]]&amp;" - "&amp;Tabela813[[#This Row],[Especificação]]</f>
        <v>9.1.6.9.9.99.0.3.00 - (-) Dedução de Outros Serviços - Dívida Ativa</v>
      </c>
    </row>
    <row r="3375" spans="1:20" ht="30" x14ac:dyDescent="0.25">
      <c r="A3375" s="7"/>
      <c r="B3375" s="51" t="s">
        <v>1549</v>
      </c>
      <c r="C3375" s="22" t="s">
        <v>1537</v>
      </c>
      <c r="D3375" s="22" t="s">
        <v>1542</v>
      </c>
      <c r="E3375" s="22" t="s">
        <v>1549</v>
      </c>
      <c r="F3375" s="22" t="s">
        <v>1549</v>
      </c>
      <c r="G3375" s="22" t="s">
        <v>1553</v>
      </c>
      <c r="H3375" s="22" t="s">
        <v>1540</v>
      </c>
      <c r="I3375" s="22" t="s">
        <v>1547</v>
      </c>
      <c r="J3375" s="22" t="s">
        <v>1543</v>
      </c>
      <c r="K3375" s="20" t="str">
        <f>IF(Tabela813[[#This Row],[C]]&lt;&gt;"",IF(Tabela813[[#This Row],[RED]]&lt;&gt;"",(Tabela813[[#This Row],[RED]] &amp; "."),"") &amp; CONCATENATE(Tabela813[[#This Row],[C]],".",Tabela813[[#This Row],[O]],".",Tabela813[[#This Row],[E]],".",Tabela813[[#This Row],[D1]],".",Tabela813[[#This Row],[D2]],".",Tabela813[[#This Row],[D3]],".",Tabela813[[#This Row],[T]],".",Tabela813[[#This Row],[D4]]),"")</f>
        <v>9.1.6.9.9.99.0.4.00</v>
      </c>
      <c r="L3375" s="23" t="s">
        <v>2182</v>
      </c>
      <c r="M3375" s="20" t="str">
        <f t="shared" si="65"/>
        <v>A</v>
      </c>
      <c r="N3375" s="20">
        <f>IF(VALUE(Tabela813[[#This Row],[RED]]) &gt; 0,1,0) + IF(VALUE(J3375)&gt;0,8,IF(VALUE(I3375)&gt;0,7,IF(VALUE(H3375)&gt;0,6,IF(VALUE(G3375)&gt;0,5,IF(VALUE(F3375)&gt;0,4,IF(VALUE(E3375)&gt;0,3,IF(VALUE(D3375)&gt;0,2,1)))))))</f>
        <v>8</v>
      </c>
      <c r="O3375" s="22" t="s">
        <v>51</v>
      </c>
      <c r="P3375" s="1" t="s">
        <v>2950</v>
      </c>
      <c r="Q3375" s="1"/>
      <c r="R3375" s="39"/>
      <c r="S3375" s="154" t="s">
        <v>158</v>
      </c>
      <c r="T3375" s="7" t="str">
        <f>Tabela813[[#This Row],[NR]]&amp;" - "&amp;Tabela813[[#This Row],[Especificação]]</f>
        <v>9.1.6.9.9.99.0.4.00 - (-) Dedução de Outros Serviços - Dívida Ativa - Multas e Juros de Mora da Dívida Ativa</v>
      </c>
    </row>
    <row r="3376" spans="1:20" x14ac:dyDescent="0.25">
      <c r="A3376" s="7"/>
      <c r="B3376" s="51" t="s">
        <v>1549</v>
      </c>
      <c r="C3376" s="22" t="s">
        <v>1537</v>
      </c>
      <c r="D3376" s="22" t="s">
        <v>1542</v>
      </c>
      <c r="E3376" s="22" t="s">
        <v>1549</v>
      </c>
      <c r="F3376" s="22" t="s">
        <v>1549</v>
      </c>
      <c r="G3376" s="22" t="s">
        <v>1553</v>
      </c>
      <c r="H3376" s="22" t="s">
        <v>1540</v>
      </c>
      <c r="I3376" s="22" t="s">
        <v>1548</v>
      </c>
      <c r="J3376" s="22" t="s">
        <v>1543</v>
      </c>
      <c r="K3376" s="20" t="str">
        <f>IF(Tabela813[[#This Row],[C]]&lt;&gt;"",IF(Tabela813[[#This Row],[RED]]&lt;&gt;"",(Tabela813[[#This Row],[RED]] &amp; "."),"") &amp; CONCATENATE(Tabela813[[#This Row],[C]],".",Tabela813[[#This Row],[O]],".",Tabela813[[#This Row],[E]],".",Tabela813[[#This Row],[D1]],".",Tabela813[[#This Row],[D2]],".",Tabela813[[#This Row],[D3]],".",Tabela813[[#This Row],[T]],".",Tabela813[[#This Row],[D4]]),"")</f>
        <v>9.1.6.9.9.99.0.5.00</v>
      </c>
      <c r="L3376" s="23" t="s">
        <v>2183</v>
      </c>
      <c r="M3376" s="20" t="str">
        <f t="shared" si="65"/>
        <v>A</v>
      </c>
      <c r="N3376" s="20">
        <f>IF(VALUE(Tabela813[[#This Row],[RED]]) &gt; 0,1,0) + IF(VALUE(J3376)&gt;0,8,IF(VALUE(I3376)&gt;0,7,IF(VALUE(H3376)&gt;0,6,IF(VALUE(G3376)&gt;0,5,IF(VALUE(F3376)&gt;0,4,IF(VALUE(E3376)&gt;0,3,IF(VALUE(D3376)&gt;0,2,1)))))))</f>
        <v>8</v>
      </c>
      <c r="O3376" s="22" t="s">
        <v>51</v>
      </c>
      <c r="P3376" s="1" t="s">
        <v>2950</v>
      </c>
      <c r="Q3376" s="1"/>
      <c r="R3376" s="39"/>
      <c r="S3376" s="154" t="s">
        <v>158</v>
      </c>
      <c r="T3376" s="7" t="str">
        <f>Tabela813[[#This Row],[NR]]&amp;" - "&amp;Tabela813[[#This Row],[Especificação]]</f>
        <v>9.1.6.9.9.99.0.5.00 - (-) Dedução de Outros Serviços - Multas</v>
      </c>
    </row>
    <row r="3377" spans="1:20" x14ac:dyDescent="0.25">
      <c r="A3377" s="7"/>
      <c r="B3377" s="51" t="s">
        <v>1549</v>
      </c>
      <c r="C3377" s="22" t="s">
        <v>1537</v>
      </c>
      <c r="D3377" s="22" t="s">
        <v>1542</v>
      </c>
      <c r="E3377" s="22" t="s">
        <v>1549</v>
      </c>
      <c r="F3377" s="22" t="s">
        <v>1549</v>
      </c>
      <c r="G3377" s="22" t="s">
        <v>1553</v>
      </c>
      <c r="H3377" s="22" t="s">
        <v>1540</v>
      </c>
      <c r="I3377" s="22" t="s">
        <v>1542</v>
      </c>
      <c r="J3377" s="22" t="s">
        <v>1543</v>
      </c>
      <c r="K3377" s="20" t="str">
        <f>IF(Tabela813[[#This Row],[C]]&lt;&gt;"",IF(Tabela813[[#This Row],[RED]]&lt;&gt;"",(Tabela813[[#This Row],[RED]] &amp; "."),"") &amp; CONCATENATE(Tabela813[[#This Row],[C]],".",Tabela813[[#This Row],[O]],".",Tabela813[[#This Row],[E]],".",Tabela813[[#This Row],[D1]],".",Tabela813[[#This Row],[D2]],".",Tabela813[[#This Row],[D3]],".",Tabela813[[#This Row],[T]],".",Tabela813[[#This Row],[D4]]),"")</f>
        <v>9.1.6.9.9.99.0.6.00</v>
      </c>
      <c r="L3377" s="23" t="s">
        <v>2184</v>
      </c>
      <c r="M3377" s="20" t="str">
        <f t="shared" si="65"/>
        <v>A</v>
      </c>
      <c r="N3377" s="20">
        <f>IF(VALUE(Tabela813[[#This Row],[RED]]) &gt; 0,1,0) + IF(VALUE(J3377)&gt;0,8,IF(VALUE(I3377)&gt;0,7,IF(VALUE(H3377)&gt;0,6,IF(VALUE(G3377)&gt;0,5,IF(VALUE(F3377)&gt;0,4,IF(VALUE(E3377)&gt;0,3,IF(VALUE(D3377)&gt;0,2,1)))))))</f>
        <v>8</v>
      </c>
      <c r="O3377" s="22" t="s">
        <v>51</v>
      </c>
      <c r="P3377" s="1" t="s">
        <v>2950</v>
      </c>
      <c r="Q3377" s="1"/>
      <c r="R3377" s="39"/>
      <c r="S3377" s="154" t="s">
        <v>158</v>
      </c>
      <c r="T3377" s="7" t="str">
        <f>Tabela813[[#This Row],[NR]]&amp;" - "&amp;Tabela813[[#This Row],[Especificação]]</f>
        <v>9.1.6.9.9.99.0.6.00 - (-) Dedução de Outros Serviços - Juros de Mora</v>
      </c>
    </row>
    <row r="3378" spans="1:20" x14ac:dyDescent="0.25">
      <c r="A3378" s="7"/>
      <c r="B3378" s="51" t="s">
        <v>1549</v>
      </c>
      <c r="C3378" s="22" t="s">
        <v>1537</v>
      </c>
      <c r="D3378" s="22" t="s">
        <v>1542</v>
      </c>
      <c r="E3378" s="22" t="s">
        <v>1549</v>
      </c>
      <c r="F3378" s="22" t="s">
        <v>1549</v>
      </c>
      <c r="G3378" s="22" t="s">
        <v>1553</v>
      </c>
      <c r="H3378" s="22" t="s">
        <v>1540</v>
      </c>
      <c r="I3378" s="22" t="s">
        <v>1544</v>
      </c>
      <c r="J3378" s="22" t="s">
        <v>1543</v>
      </c>
      <c r="K3378" s="20" t="str">
        <f>IF(Tabela813[[#This Row],[C]]&lt;&gt;"",IF(Tabela813[[#This Row],[RED]]&lt;&gt;"",(Tabela813[[#This Row],[RED]] &amp; "."),"") &amp; CONCATENATE(Tabela813[[#This Row],[C]],".",Tabela813[[#This Row],[O]],".",Tabela813[[#This Row],[E]],".",Tabela813[[#This Row],[D1]],".",Tabela813[[#This Row],[D2]],".",Tabela813[[#This Row],[D3]],".",Tabela813[[#This Row],[T]],".",Tabela813[[#This Row],[D4]]),"")</f>
        <v>9.1.6.9.9.99.0.7.00</v>
      </c>
      <c r="L3378" s="23" t="s">
        <v>2185</v>
      </c>
      <c r="M3378" s="20" t="str">
        <f t="shared" si="65"/>
        <v>A</v>
      </c>
      <c r="N3378" s="20">
        <f>IF(VALUE(Tabela813[[#This Row],[RED]]) &gt; 0,1,0) + IF(VALUE(J3378)&gt;0,8,IF(VALUE(I3378)&gt;0,7,IF(VALUE(H3378)&gt;0,6,IF(VALUE(G3378)&gt;0,5,IF(VALUE(F3378)&gt;0,4,IF(VALUE(E3378)&gt;0,3,IF(VALUE(D3378)&gt;0,2,1)))))))</f>
        <v>8</v>
      </c>
      <c r="O3378" s="22" t="s">
        <v>51</v>
      </c>
      <c r="P3378" s="1" t="s">
        <v>2950</v>
      </c>
      <c r="Q3378" s="1"/>
      <c r="R3378" s="39"/>
      <c r="S3378" s="154" t="s">
        <v>158</v>
      </c>
      <c r="T3378" s="7" t="str">
        <f>Tabela813[[#This Row],[NR]]&amp;" - "&amp;Tabela813[[#This Row],[Especificação]]</f>
        <v>9.1.6.9.9.99.0.7.00 - (-) Dedução de Outros Serviços - Dívida Ativa - Multas da Dívida Ativa</v>
      </c>
    </row>
    <row r="3379" spans="1:20" x14ac:dyDescent="0.25">
      <c r="A3379" s="179"/>
      <c r="B3379" s="51" t="s">
        <v>1549</v>
      </c>
      <c r="C3379" s="22" t="s">
        <v>1537</v>
      </c>
      <c r="D3379" s="22" t="s">
        <v>1542</v>
      </c>
      <c r="E3379" s="22" t="s">
        <v>1549</v>
      </c>
      <c r="F3379" s="22" t="s">
        <v>1549</v>
      </c>
      <c r="G3379" s="22" t="s">
        <v>1553</v>
      </c>
      <c r="H3379" s="22" t="s">
        <v>1540</v>
      </c>
      <c r="I3379" s="22" t="s">
        <v>1545</v>
      </c>
      <c r="J3379" s="22" t="s">
        <v>1543</v>
      </c>
      <c r="K3379" s="20" t="str">
        <f>IF(Tabela813[[#This Row],[C]]&lt;&gt;"",IF(Tabela813[[#This Row],[RED]]&lt;&gt;"",(Tabela813[[#This Row],[RED]] &amp; "."),"") &amp; CONCATENATE(Tabela813[[#This Row],[C]],".",Tabela813[[#This Row],[O]],".",Tabela813[[#This Row],[E]],".",Tabela813[[#This Row],[D1]],".",Tabela813[[#This Row],[D2]],".",Tabela813[[#This Row],[D3]],".",Tabela813[[#This Row],[T]],".",Tabela813[[#This Row],[D4]]),"")</f>
        <v>9.1.6.9.9.99.0.8.00</v>
      </c>
      <c r="L3379" s="23" t="s">
        <v>2186</v>
      </c>
      <c r="M3379" s="20" t="str">
        <f t="shared" si="65"/>
        <v>A</v>
      </c>
      <c r="N3379" s="20">
        <f>IF(VALUE(Tabela813[[#This Row],[RED]]) &gt; 0,1,0) + IF(VALUE(J3379)&gt;0,8,IF(VALUE(I3379)&gt;0,7,IF(VALUE(H3379)&gt;0,6,IF(VALUE(G3379)&gt;0,5,IF(VALUE(F3379)&gt;0,4,IF(VALUE(E3379)&gt;0,3,IF(VALUE(D3379)&gt;0,2,1)))))))</f>
        <v>8</v>
      </c>
      <c r="O3379" s="22" t="s">
        <v>51</v>
      </c>
      <c r="P3379" s="1" t="s">
        <v>2950</v>
      </c>
      <c r="Q3379" s="1"/>
      <c r="R3379" s="39"/>
      <c r="S3379" s="154" t="s">
        <v>158</v>
      </c>
      <c r="T3379" s="7" t="str">
        <f>Tabela813[[#This Row],[NR]]&amp;" - "&amp;Tabela813[[#This Row],[Especificação]]</f>
        <v>9.1.6.9.9.99.0.8.00 - (-) Dedução de Outros Serviços - Juros de Mora da Dívida Ativa</v>
      </c>
    </row>
    <row r="3380" spans="1:20" ht="45" x14ac:dyDescent="0.25">
      <c r="A3380" s="179"/>
      <c r="B3380" s="51" t="s">
        <v>1549</v>
      </c>
      <c r="C3380" s="22" t="s">
        <v>1537</v>
      </c>
      <c r="D3380" s="22" t="s">
        <v>1544</v>
      </c>
      <c r="E3380" s="22" t="s">
        <v>1540</v>
      </c>
      <c r="F3380" s="22" t="s">
        <v>1540</v>
      </c>
      <c r="G3380" s="22" t="s">
        <v>1543</v>
      </c>
      <c r="H3380" s="22" t="s">
        <v>1540</v>
      </c>
      <c r="I3380" s="22" t="s">
        <v>1540</v>
      </c>
      <c r="J3380" s="22" t="s">
        <v>1543</v>
      </c>
      <c r="K3380" s="20" t="str">
        <f>IF(Tabela813[[#This Row],[C]]&lt;&gt;"",IF(Tabela813[[#This Row],[RED]]&lt;&gt;"",(Tabela813[[#This Row],[RED]] &amp; "."),"") &amp; CONCATENATE(Tabela813[[#This Row],[C]],".",Tabela813[[#This Row],[O]],".",Tabela813[[#This Row],[E]],".",Tabela813[[#This Row],[D1]],".",Tabela813[[#This Row],[D2]],".",Tabela813[[#This Row],[D3]],".",Tabela813[[#This Row],[T]],".",Tabela813[[#This Row],[D4]]),"")</f>
        <v>9.1.7.0.0.00.0.0.00</v>
      </c>
      <c r="L3380" s="23" t="s">
        <v>2187</v>
      </c>
      <c r="M3380" s="20" t="str">
        <f t="shared" si="65"/>
        <v>S</v>
      </c>
      <c r="N3380" s="20">
        <f>IF(VALUE(Tabela813[[#This Row],[RED]]) &gt; 0,1,0) + IF(VALUE(J3380)&gt;0,8,IF(VALUE(I3380)&gt;0,7,IF(VALUE(H3380)&gt;0,6,IF(VALUE(G3380)&gt;0,5,IF(VALUE(F3380)&gt;0,4,IF(VALUE(E3380)&gt;0,3,IF(VALUE(D3380)&gt;0,2,1)))))))</f>
        <v>3</v>
      </c>
      <c r="O3380" s="22" t="s">
        <v>45</v>
      </c>
      <c r="P3380" s="1" t="s">
        <v>4346</v>
      </c>
      <c r="Q3380" s="1"/>
      <c r="R3380" s="39"/>
      <c r="S3380" s="154" t="s">
        <v>158</v>
      </c>
      <c r="T3380" s="7" t="str">
        <f>Tabela813[[#This Row],[NR]]&amp;" - "&amp;Tabela813[[#This Row],[Especificação]]</f>
        <v>9.1.7.0.0.00.0.0.00 - (-) Dedução de Transferências Correntes</v>
      </c>
    </row>
    <row r="3381" spans="1:20" ht="45" x14ac:dyDescent="0.25">
      <c r="A3381" s="179"/>
      <c r="B3381" s="51" t="s">
        <v>1549</v>
      </c>
      <c r="C3381" s="22" t="s">
        <v>1537</v>
      </c>
      <c r="D3381" s="22" t="s">
        <v>1544</v>
      </c>
      <c r="E3381" s="22" t="s">
        <v>1537</v>
      </c>
      <c r="F3381" s="22" t="s">
        <v>1540</v>
      </c>
      <c r="G3381" s="22" t="s">
        <v>1543</v>
      </c>
      <c r="H3381" s="22" t="s">
        <v>1540</v>
      </c>
      <c r="I3381" s="22" t="s">
        <v>1540</v>
      </c>
      <c r="J3381" s="22" t="s">
        <v>1543</v>
      </c>
      <c r="K3381" s="20" t="str">
        <f>IF(Tabela813[[#This Row],[C]]&lt;&gt;"",IF(Tabela813[[#This Row],[RED]]&lt;&gt;"",(Tabela813[[#This Row],[RED]] &amp; "."),"") &amp; CONCATENATE(Tabela813[[#This Row],[C]],".",Tabela813[[#This Row],[O]],".",Tabela813[[#This Row],[E]],".",Tabela813[[#This Row],[D1]],".",Tabela813[[#This Row],[D2]],".",Tabela813[[#This Row],[D3]],".",Tabela813[[#This Row],[T]],".",Tabela813[[#This Row],[D4]]),"")</f>
        <v>9.1.7.1.0.00.0.0.00</v>
      </c>
      <c r="L3381" s="23" t="s">
        <v>4040</v>
      </c>
      <c r="M3381" s="20" t="str">
        <f t="shared" si="65"/>
        <v>S</v>
      </c>
      <c r="N3381" s="20">
        <f>IF(VALUE(Tabela813[[#This Row],[RED]]) &gt; 0,1,0) + IF(VALUE(J3381)&gt;0,8,IF(VALUE(I3381)&gt;0,7,IF(VALUE(H3381)&gt;0,6,IF(VALUE(G3381)&gt;0,5,IF(VALUE(F3381)&gt;0,4,IF(VALUE(E3381)&gt;0,3,IF(VALUE(D3381)&gt;0,2,1)))))))</f>
        <v>4</v>
      </c>
      <c r="O3381" s="22" t="s">
        <v>45</v>
      </c>
      <c r="P3381" s="1" t="s">
        <v>4347</v>
      </c>
      <c r="Q3381" s="1"/>
      <c r="R3381" s="39"/>
      <c r="S3381" s="154" t="s">
        <v>158</v>
      </c>
      <c r="T3381" s="7" t="str">
        <f>Tabela813[[#This Row],[NR]]&amp;" - "&amp;Tabela813[[#This Row],[Especificação]]</f>
        <v>9.1.7.1.0.00.0.0.00 - (-) Dedução de Transferências da União e de Suas Entidades</v>
      </c>
    </row>
    <row r="3382" spans="1:20" ht="45" x14ac:dyDescent="0.25">
      <c r="A3382" s="179"/>
      <c r="B3382" s="51" t="s">
        <v>1549</v>
      </c>
      <c r="C3382" s="22" t="s">
        <v>1537</v>
      </c>
      <c r="D3382" s="22" t="s">
        <v>1544</v>
      </c>
      <c r="E3382" s="22" t="s">
        <v>1537</v>
      </c>
      <c r="F3382" s="22" t="s">
        <v>1537</v>
      </c>
      <c r="G3382" s="22" t="s">
        <v>1543</v>
      </c>
      <c r="H3382" s="22" t="s">
        <v>1540</v>
      </c>
      <c r="I3382" s="22" t="s">
        <v>1540</v>
      </c>
      <c r="J3382" s="22" t="s">
        <v>1543</v>
      </c>
      <c r="K3382" s="20" t="str">
        <f>IF(Tabela813[[#This Row],[C]]&lt;&gt;"",IF(Tabela813[[#This Row],[RED]]&lt;&gt;"",(Tabela813[[#This Row],[RED]] &amp; "."),"") &amp; CONCATENATE(Tabela813[[#This Row],[C]],".",Tabela813[[#This Row],[O]],".",Tabela813[[#This Row],[E]],".",Tabela813[[#This Row],[D1]],".",Tabela813[[#This Row],[D2]],".",Tabela813[[#This Row],[D3]],".",Tabela813[[#This Row],[T]],".",Tabela813[[#This Row],[D4]]),"")</f>
        <v>9.1.7.1.1.00.0.0.00</v>
      </c>
      <c r="L3382" s="23" t="s">
        <v>2188</v>
      </c>
      <c r="M3382" s="20" t="str">
        <f t="shared" si="65"/>
        <v>S</v>
      </c>
      <c r="N3382" s="20">
        <f>IF(VALUE(Tabela813[[#This Row],[RED]]) &gt; 0,1,0) + IF(VALUE(J3382)&gt;0,8,IF(VALUE(I3382)&gt;0,7,IF(VALUE(H3382)&gt;0,6,IF(VALUE(G3382)&gt;0,5,IF(VALUE(F3382)&gt;0,4,IF(VALUE(E3382)&gt;0,3,IF(VALUE(D3382)&gt;0,2,1)))))))</f>
        <v>5</v>
      </c>
      <c r="O3382" s="22" t="s">
        <v>45</v>
      </c>
      <c r="P3382" s="1" t="s">
        <v>4348</v>
      </c>
      <c r="Q3382" s="1"/>
      <c r="R3382" s="39"/>
      <c r="S3382" s="154" t="s">
        <v>158</v>
      </c>
      <c r="T3382" s="7" t="str">
        <f>Tabela813[[#This Row],[NR]]&amp;" - "&amp;Tabela813[[#This Row],[Especificação]]</f>
        <v>9.1.7.1.1.00.0.0.00 - (-) Dedução de Transferências Decorrentes de Participação na Receita da União</v>
      </c>
    </row>
    <row r="3383" spans="1:20" ht="30" x14ac:dyDescent="0.25">
      <c r="A3383" s="179"/>
      <c r="B3383" s="51" t="s">
        <v>1549</v>
      </c>
      <c r="C3383" s="22" t="s">
        <v>1537</v>
      </c>
      <c r="D3383" s="22" t="s">
        <v>1544</v>
      </c>
      <c r="E3383" s="22" t="s">
        <v>1537</v>
      </c>
      <c r="F3383" s="22" t="s">
        <v>1537</v>
      </c>
      <c r="G3383" s="22" t="s">
        <v>1575</v>
      </c>
      <c r="H3383" s="22" t="s">
        <v>1540</v>
      </c>
      <c r="I3383" s="22" t="s">
        <v>1540</v>
      </c>
      <c r="J3383" s="22" t="s">
        <v>1543</v>
      </c>
      <c r="K3383" s="20" t="str">
        <f>IF(Tabela813[[#This Row],[C]]&lt;&gt;"",IF(Tabela813[[#This Row],[RED]]&lt;&gt;"",(Tabela813[[#This Row],[RED]] &amp; "."),"") &amp; CONCATENATE(Tabela813[[#This Row],[C]],".",Tabela813[[#This Row],[O]],".",Tabela813[[#This Row],[E]],".",Tabela813[[#This Row],[D1]],".",Tabela813[[#This Row],[D2]],".",Tabela813[[#This Row],[D3]],".",Tabela813[[#This Row],[T]],".",Tabela813[[#This Row],[D4]]),"")</f>
        <v>9.1.7.1.1.51.0.0.00</v>
      </c>
      <c r="L3383" s="23" t="s">
        <v>4250</v>
      </c>
      <c r="M3383" s="20" t="str">
        <f t="shared" si="65"/>
        <v>S</v>
      </c>
      <c r="N3383" s="20">
        <f>IF(VALUE(Tabela813[[#This Row],[RED]]) &gt; 0,1,0) + IF(VALUE(J3383)&gt;0,8,IF(VALUE(I3383)&gt;0,7,IF(VALUE(H3383)&gt;0,6,IF(VALUE(G3383)&gt;0,5,IF(VALUE(F3383)&gt;0,4,IF(VALUE(E3383)&gt;0,3,IF(VALUE(D3383)&gt;0,2,1)))))))</f>
        <v>6</v>
      </c>
      <c r="O3383" s="22" t="s">
        <v>55</v>
      </c>
      <c r="P3383" s="1" t="s">
        <v>4349</v>
      </c>
      <c r="Q3383" s="1"/>
      <c r="R3383" s="39"/>
      <c r="S3383" s="154" t="s">
        <v>158</v>
      </c>
      <c r="T3383" s="7" t="str">
        <f>Tabela813[[#This Row],[NR]]&amp;" - "&amp;Tabela813[[#This Row],[Especificação]]</f>
        <v>9.1.7.1.1.51.0.0.00 - (-) Dedução de Cota-Parte do Fundo de Participação dos Municípios - FPM</v>
      </c>
    </row>
    <row r="3384" spans="1:20" ht="30" x14ac:dyDescent="0.25">
      <c r="A3384" s="179"/>
      <c r="B3384" s="51" t="s">
        <v>1549</v>
      </c>
      <c r="C3384" s="22" t="s">
        <v>1537</v>
      </c>
      <c r="D3384" s="22" t="s">
        <v>1544</v>
      </c>
      <c r="E3384" s="22" t="s">
        <v>1537</v>
      </c>
      <c r="F3384" s="22" t="s">
        <v>1537</v>
      </c>
      <c r="G3384" s="22" t="s">
        <v>1575</v>
      </c>
      <c r="H3384" s="22" t="s">
        <v>1537</v>
      </c>
      <c r="I3384" s="22" t="s">
        <v>1540</v>
      </c>
      <c r="J3384" s="22" t="s">
        <v>1543</v>
      </c>
      <c r="K3384" s="20" t="str">
        <f>IF(Tabela813[[#This Row],[C]]&lt;&gt;"",IF(Tabela813[[#This Row],[RED]]&lt;&gt;"",(Tabela813[[#This Row],[RED]] &amp; "."),"") &amp; CONCATENATE(Tabela813[[#This Row],[C]],".",Tabela813[[#This Row],[O]],".",Tabela813[[#This Row],[E]],".",Tabela813[[#This Row],[D1]],".",Tabela813[[#This Row],[D2]],".",Tabela813[[#This Row],[D3]],".",Tabela813[[#This Row],[T]],".",Tabela813[[#This Row],[D4]]),"")</f>
        <v>9.1.7.1.1.51.1.0.00</v>
      </c>
      <c r="L3384" s="23" t="s">
        <v>4041</v>
      </c>
      <c r="M3384" s="20" t="str">
        <f t="shared" si="65"/>
        <v>S</v>
      </c>
      <c r="N3384" s="20">
        <f>IF(VALUE(Tabela813[[#This Row],[RED]]) &gt; 0,1,0) + IF(VALUE(J3384)&gt;0,8,IF(VALUE(I3384)&gt;0,7,IF(VALUE(H3384)&gt;0,6,IF(VALUE(G3384)&gt;0,5,IF(VALUE(F3384)&gt;0,4,IF(VALUE(E3384)&gt;0,3,IF(VALUE(D3384)&gt;0,2,1)))))))</f>
        <v>7</v>
      </c>
      <c r="O3384" s="22" t="s">
        <v>55</v>
      </c>
      <c r="P3384" s="1" t="s">
        <v>2951</v>
      </c>
      <c r="Q3384" s="1"/>
      <c r="R3384" s="39"/>
      <c r="S3384" s="154" t="s">
        <v>158</v>
      </c>
      <c r="T3384" s="7" t="str">
        <f>Tabela813[[#This Row],[NR]]&amp;" - "&amp;Tabela813[[#This Row],[Especificação]]</f>
        <v>9.1.7.1.1.51.1.0.00 - (-) Dedução de Cota-Parte do Fundo de Participação dos Municípios - Cota Mensal - FUNDEB</v>
      </c>
    </row>
    <row r="3385" spans="1:20" ht="30" x14ac:dyDescent="0.25">
      <c r="A3385" s="179"/>
      <c r="B3385" s="51" t="s">
        <v>1549</v>
      </c>
      <c r="C3385" s="22" t="s">
        <v>1537</v>
      </c>
      <c r="D3385" s="22" t="s">
        <v>1544</v>
      </c>
      <c r="E3385" s="22" t="s">
        <v>1537</v>
      </c>
      <c r="F3385" s="22" t="s">
        <v>1537</v>
      </c>
      <c r="G3385" s="22" t="s">
        <v>1575</v>
      </c>
      <c r="H3385" s="22" t="s">
        <v>1537</v>
      </c>
      <c r="I3385" s="22" t="s">
        <v>1537</v>
      </c>
      <c r="J3385" s="22" t="s">
        <v>1543</v>
      </c>
      <c r="K3385" s="20" t="str">
        <f>IF(Tabela813[[#This Row],[C]]&lt;&gt;"",IF(Tabela813[[#This Row],[RED]]&lt;&gt;"",(Tabela813[[#This Row],[RED]] &amp; "."),"") &amp; CONCATENATE(Tabela813[[#This Row],[C]],".",Tabela813[[#This Row],[O]],".",Tabela813[[#This Row],[E]],".",Tabela813[[#This Row],[D1]],".",Tabela813[[#This Row],[D2]],".",Tabela813[[#This Row],[D3]],".",Tabela813[[#This Row],[T]],".",Tabela813[[#This Row],[D4]]),"")</f>
        <v>9.1.7.1.1.51.1.1.00</v>
      </c>
      <c r="L3385" s="23" t="s">
        <v>6416</v>
      </c>
      <c r="M3385" s="20" t="str">
        <f t="shared" si="65"/>
        <v>A</v>
      </c>
      <c r="N3385" s="20">
        <f>IF(VALUE(Tabela813[[#This Row],[RED]]) &gt; 0,1,0) + IF(VALUE(J3385)&gt;0,8,IF(VALUE(I3385)&gt;0,7,IF(VALUE(H3385)&gt;0,6,IF(VALUE(G3385)&gt;0,5,IF(VALUE(F3385)&gt;0,4,IF(VALUE(E3385)&gt;0,3,IF(VALUE(D3385)&gt;0,2,1)))))))</f>
        <v>8</v>
      </c>
      <c r="O3385" s="22" t="s">
        <v>55</v>
      </c>
      <c r="P3385" s="1" t="s">
        <v>2951</v>
      </c>
      <c r="Q3385" s="1"/>
      <c r="R3385" s="39"/>
      <c r="S3385" s="154" t="s">
        <v>158</v>
      </c>
      <c r="T3385" s="7" t="str">
        <f>Tabela813[[#This Row],[NR]]&amp;" - "&amp;Tabela813[[#This Row],[Especificação]]</f>
        <v>9.1.7.1.1.51.1.1.00 - (-) Dedução de Cota-Parte do Fundo de Participação dos Municípios - Cota Mensal - Principal - FUNDEB</v>
      </c>
    </row>
    <row r="3386" spans="1:20" ht="30" x14ac:dyDescent="0.25">
      <c r="A3386" s="179"/>
      <c r="B3386" s="51" t="s">
        <v>1549</v>
      </c>
      <c r="C3386" s="22" t="s">
        <v>1537</v>
      </c>
      <c r="D3386" s="22" t="s">
        <v>1544</v>
      </c>
      <c r="E3386" s="22" t="s">
        <v>1537</v>
      </c>
      <c r="F3386" s="22" t="s">
        <v>1537</v>
      </c>
      <c r="G3386" s="22" t="s">
        <v>1577</v>
      </c>
      <c r="H3386" s="22" t="s">
        <v>1540</v>
      </c>
      <c r="I3386" s="22" t="s">
        <v>1540</v>
      </c>
      <c r="J3386" s="22" t="s">
        <v>1543</v>
      </c>
      <c r="K3386" s="20" t="str">
        <f>IF(Tabela813[[#This Row],[C]]&lt;&gt;"",IF(Tabela813[[#This Row],[RED]]&lt;&gt;"",(Tabela813[[#This Row],[RED]] &amp; "."),"") &amp; CONCATENATE(Tabela813[[#This Row],[C]],".",Tabela813[[#This Row],[O]],".",Tabela813[[#This Row],[E]],".",Tabela813[[#This Row],[D1]],".",Tabela813[[#This Row],[D2]],".",Tabela813[[#This Row],[D3]],".",Tabela813[[#This Row],[T]],".",Tabela813[[#This Row],[D4]]),"")</f>
        <v>9.1.7.1.1.52.0.0.00</v>
      </c>
      <c r="L3386" s="23" t="s">
        <v>6417</v>
      </c>
      <c r="M3386" s="20" t="str">
        <f t="shared" si="65"/>
        <v>S</v>
      </c>
      <c r="N3386" s="20">
        <f>IF(VALUE(Tabela813[[#This Row],[RED]]) &gt; 0,1,0) + IF(VALUE(J3386)&gt;0,8,IF(VALUE(I3386)&gt;0,7,IF(VALUE(H3386)&gt;0,6,IF(VALUE(G3386)&gt;0,5,IF(VALUE(F3386)&gt;0,4,IF(VALUE(E3386)&gt;0,3,IF(VALUE(D3386)&gt;0,2,1)))))))</f>
        <v>6</v>
      </c>
      <c r="O3386" s="22" t="s">
        <v>55</v>
      </c>
      <c r="P3386" s="1" t="s">
        <v>4350</v>
      </c>
      <c r="Q3386" s="1"/>
      <c r="R3386" s="39"/>
      <c r="S3386" s="154" t="s">
        <v>158</v>
      </c>
      <c r="T3386" s="7" t="str">
        <f>Tabela813[[#This Row],[NR]]&amp;" - "&amp;Tabela813[[#This Row],[Especificação]]</f>
        <v>9.1.7.1.1.52.0.0.00 - (-) Dedução de Cota-Parte do Imposto sobre a Propriedade Territorial Rural</v>
      </c>
    </row>
    <row r="3387" spans="1:20" ht="30" x14ac:dyDescent="0.25">
      <c r="A3387" s="7"/>
      <c r="B3387" s="51" t="s">
        <v>1549</v>
      </c>
      <c r="C3387" s="22" t="s">
        <v>1537</v>
      </c>
      <c r="D3387" s="22" t="s">
        <v>1544</v>
      </c>
      <c r="E3387" s="22" t="s">
        <v>1537</v>
      </c>
      <c r="F3387" s="22" t="s">
        <v>1537</v>
      </c>
      <c r="G3387" s="22" t="s">
        <v>1577</v>
      </c>
      <c r="H3387" s="22" t="s">
        <v>1540</v>
      </c>
      <c r="I3387" s="22" t="s">
        <v>1537</v>
      </c>
      <c r="J3387" s="22" t="s">
        <v>1543</v>
      </c>
      <c r="K3387" s="20" t="str">
        <f>IF(Tabela813[[#This Row],[C]]&lt;&gt;"",IF(Tabela813[[#This Row],[RED]]&lt;&gt;"",(Tabela813[[#This Row],[RED]] &amp; "."),"") &amp; CONCATENATE(Tabela813[[#This Row],[C]],".",Tabela813[[#This Row],[O]],".",Tabela813[[#This Row],[E]],".",Tabela813[[#This Row],[D1]],".",Tabela813[[#This Row],[D2]],".",Tabela813[[#This Row],[D3]],".",Tabela813[[#This Row],[T]],".",Tabela813[[#This Row],[D4]]),"")</f>
        <v>9.1.7.1.1.52.0.1.00</v>
      </c>
      <c r="L3387" s="23" t="s">
        <v>4042</v>
      </c>
      <c r="M3387" s="20" t="str">
        <f t="shared" si="65"/>
        <v>A</v>
      </c>
      <c r="N3387" s="20">
        <f>IF(VALUE(Tabela813[[#This Row],[RED]]) &gt; 0,1,0) + IF(VALUE(J3387)&gt;0,8,IF(VALUE(I3387)&gt;0,7,IF(VALUE(H3387)&gt;0,6,IF(VALUE(G3387)&gt;0,5,IF(VALUE(F3387)&gt;0,4,IF(VALUE(E3387)&gt;0,3,IF(VALUE(D3387)&gt;0,2,1)))))))</f>
        <v>8</v>
      </c>
      <c r="O3387" s="22" t="s">
        <v>55</v>
      </c>
      <c r="P3387" s="1" t="s">
        <v>2952</v>
      </c>
      <c r="Q3387" s="1"/>
      <c r="R3387" s="39"/>
      <c r="S3387" s="154" t="s">
        <v>158</v>
      </c>
      <c r="T3387" s="7" t="str">
        <f>Tabela813[[#This Row],[NR]]&amp;" - "&amp;Tabela813[[#This Row],[Especificação]]</f>
        <v>9.1.7.1.1.52.0.1.00 - (-) Dedução de Cota-Parte do Imposto sobre a Propriedade Territorial Rural - Principal - FUNDEB</v>
      </c>
    </row>
    <row r="3388" spans="1:20" ht="30" x14ac:dyDescent="0.25">
      <c r="A3388" s="179"/>
      <c r="B3388" s="51" t="s">
        <v>1549</v>
      </c>
      <c r="C3388" s="22" t="s">
        <v>1537</v>
      </c>
      <c r="D3388" s="22" t="s">
        <v>1544</v>
      </c>
      <c r="E3388" s="22" t="s">
        <v>1537</v>
      </c>
      <c r="F3388" s="22" t="s">
        <v>1537</v>
      </c>
      <c r="G3388" s="22" t="s">
        <v>1574</v>
      </c>
      <c r="H3388" s="22" t="s">
        <v>1540</v>
      </c>
      <c r="I3388" s="22" t="s">
        <v>1540</v>
      </c>
      <c r="J3388" s="22" t="s">
        <v>1543</v>
      </c>
      <c r="K3388" s="20" t="str">
        <f>IF(Tabela813[[#This Row],[C]]&lt;&gt;"",IF(Tabela813[[#This Row],[RED]]&lt;&gt;"",(Tabela813[[#This Row],[RED]] &amp; "."),"") &amp; CONCATENATE(Tabela813[[#This Row],[C]],".",Tabela813[[#This Row],[O]],".",Tabela813[[#This Row],[E]],".",Tabela813[[#This Row],[D1]],".",Tabela813[[#This Row],[D2]],".",Tabela813[[#This Row],[D3]],".",Tabela813[[#This Row],[T]],".",Tabela813[[#This Row],[D4]]),"")</f>
        <v>9.1.7.1.1.53.0.0.00</v>
      </c>
      <c r="L3388" s="23" t="s">
        <v>6418</v>
      </c>
      <c r="M3388" s="20" t="str">
        <f t="shared" si="65"/>
        <v>S</v>
      </c>
      <c r="N3388" s="20">
        <f>IF(VALUE(Tabela813[[#This Row],[RED]]) &gt; 0,1,0) + IF(VALUE(J3388)&gt;0,8,IF(VALUE(I3388)&gt;0,7,IF(VALUE(H3388)&gt;0,6,IF(VALUE(G3388)&gt;0,5,IF(VALUE(F3388)&gt;0,4,IF(VALUE(E3388)&gt;0,3,IF(VALUE(D3388)&gt;0,2,1)))))))</f>
        <v>6</v>
      </c>
      <c r="O3388" s="22" t="s">
        <v>55</v>
      </c>
      <c r="P3388" s="1" t="s">
        <v>4351</v>
      </c>
      <c r="Q3388" s="1"/>
      <c r="R3388" s="39"/>
      <c r="S3388" s="154" t="s">
        <v>158</v>
      </c>
      <c r="T3388" s="7" t="str">
        <f>Tabela813[[#This Row],[NR]]&amp;" - "&amp;Tabela813[[#This Row],[Especificação]]</f>
        <v>9.1.7.1.1.53.0.0.00 - (-) Dedução de Cota-Parte do Imposto sobre Produtos Industrializados - Estados Exportadores de Produtos Industrializados</v>
      </c>
    </row>
    <row r="3389" spans="1:20" ht="30" x14ac:dyDescent="0.25">
      <c r="A3389" s="179"/>
      <c r="B3389" s="51" t="s">
        <v>1549</v>
      </c>
      <c r="C3389" s="22" t="s">
        <v>1537</v>
      </c>
      <c r="D3389" s="22" t="s">
        <v>1544</v>
      </c>
      <c r="E3389" s="22" t="s">
        <v>1537</v>
      </c>
      <c r="F3389" s="22" t="s">
        <v>1537</v>
      </c>
      <c r="G3389" s="22" t="s">
        <v>1574</v>
      </c>
      <c r="H3389" s="22" t="s">
        <v>1540</v>
      </c>
      <c r="I3389" s="22" t="s">
        <v>1537</v>
      </c>
      <c r="J3389" s="22" t="s">
        <v>1543</v>
      </c>
      <c r="K3389" s="20" t="str">
        <f>IF(Tabela813[[#This Row],[C]]&lt;&gt;"",IF(Tabela813[[#This Row],[RED]]&lt;&gt;"",(Tabela813[[#This Row],[RED]] &amp; "."),"") &amp; CONCATENATE(Tabela813[[#This Row],[C]],".",Tabela813[[#This Row],[O]],".",Tabela813[[#This Row],[E]],".",Tabela813[[#This Row],[D1]],".",Tabela813[[#This Row],[D2]],".",Tabela813[[#This Row],[D3]],".",Tabela813[[#This Row],[T]],".",Tabela813[[#This Row],[D4]]),"")</f>
        <v>9.1.7.1.1.53.0.1.00</v>
      </c>
      <c r="L3389" s="23" t="s">
        <v>4043</v>
      </c>
      <c r="M3389" s="20" t="str">
        <f t="shared" si="65"/>
        <v>A</v>
      </c>
      <c r="N3389" s="20">
        <f>IF(VALUE(Tabela813[[#This Row],[RED]]) &gt; 0,1,0) + IF(VALUE(J3389)&gt;0,8,IF(VALUE(I3389)&gt;0,7,IF(VALUE(H3389)&gt;0,6,IF(VALUE(G3389)&gt;0,5,IF(VALUE(F3389)&gt;0,4,IF(VALUE(E3389)&gt;0,3,IF(VALUE(D3389)&gt;0,2,1)))))))</f>
        <v>8</v>
      </c>
      <c r="O3389" s="22" t="s">
        <v>55</v>
      </c>
      <c r="P3389" s="1" t="s">
        <v>2953</v>
      </c>
      <c r="Q3389" s="1"/>
      <c r="R3389" s="39"/>
      <c r="S3389" s="154" t="s">
        <v>158</v>
      </c>
      <c r="T3389" s="7" t="str">
        <f>Tabela813[[#This Row],[NR]]&amp;" - "&amp;Tabela813[[#This Row],[Especificação]]</f>
        <v>9.1.7.1.1.53.0.1.00 - (-) Dedução de Cota-Parte do Imposto sobre Produtos Industrializados - Estados Exportadores de Produtos Industrializados - Principal</v>
      </c>
    </row>
    <row r="3390" spans="1:20" ht="60" x14ac:dyDescent="0.25">
      <c r="A3390" s="179"/>
      <c r="B3390" s="51" t="s">
        <v>1549</v>
      </c>
      <c r="C3390" s="22" t="s">
        <v>1537</v>
      </c>
      <c r="D3390" s="22" t="s">
        <v>1544</v>
      </c>
      <c r="E3390" s="22" t="s">
        <v>1537</v>
      </c>
      <c r="F3390" s="22" t="s">
        <v>1544</v>
      </c>
      <c r="G3390" s="22" t="s">
        <v>1543</v>
      </c>
      <c r="H3390" s="22" t="s">
        <v>1540</v>
      </c>
      <c r="I3390" s="22" t="s">
        <v>1540</v>
      </c>
      <c r="J3390" s="22" t="s">
        <v>1543</v>
      </c>
      <c r="K3390" s="20" t="str">
        <f>IF(Tabela813[[#This Row],[C]]&lt;&gt;"",IF(Tabela813[[#This Row],[RED]]&lt;&gt;"",(Tabela813[[#This Row],[RED]] &amp; "."),"") &amp; CONCATENATE(Tabela813[[#This Row],[C]],".",Tabela813[[#This Row],[O]],".",Tabela813[[#This Row],[E]],".",Tabela813[[#This Row],[D1]],".",Tabela813[[#This Row],[D2]],".",Tabela813[[#This Row],[D3]],".",Tabela813[[#This Row],[T]],".",Tabela813[[#This Row],[D4]]),"")</f>
        <v>9.1.7.1.7.00.0.0.00</v>
      </c>
      <c r="L3390" s="23" t="s">
        <v>2189</v>
      </c>
      <c r="M3390" s="20" t="str">
        <f t="shared" si="65"/>
        <v>S</v>
      </c>
      <c r="N3390" s="20">
        <f>IF(VALUE(Tabela813[[#This Row],[RED]]) &gt; 0,1,0) + IF(VALUE(J3390)&gt;0,8,IF(VALUE(I3390)&gt;0,7,IF(VALUE(H3390)&gt;0,6,IF(VALUE(G3390)&gt;0,5,IF(VALUE(F3390)&gt;0,4,IF(VALUE(E3390)&gt;0,3,IF(VALUE(D3390)&gt;0,2,1)))))))</f>
        <v>5</v>
      </c>
      <c r="O3390" s="22" t="s">
        <v>45</v>
      </c>
      <c r="P3390" s="1" t="s">
        <v>4352</v>
      </c>
      <c r="Q3390" s="1"/>
      <c r="R3390" s="39"/>
      <c r="S3390" s="154" t="s">
        <v>158</v>
      </c>
      <c r="T3390" s="7" t="str">
        <f>Tabela813[[#This Row],[NR]]&amp;" - "&amp;Tabela813[[#This Row],[Especificação]]</f>
        <v>9.1.7.1.7.00.0.0.00 - (-) Dedução de Transferências de Convênios da União e de Suas Entidades</v>
      </c>
    </row>
    <row r="3391" spans="1:20" ht="45" x14ac:dyDescent="0.25">
      <c r="A3391" s="179"/>
      <c r="B3391" s="51" t="s">
        <v>1549</v>
      </c>
      <c r="C3391" s="22" t="s">
        <v>1537</v>
      </c>
      <c r="D3391" s="22" t="s">
        <v>1544</v>
      </c>
      <c r="E3391" s="22" t="s">
        <v>1537</v>
      </c>
      <c r="F3391" s="22" t="s">
        <v>1544</v>
      </c>
      <c r="G3391" s="22" t="s">
        <v>1570</v>
      </c>
      <c r="H3391" s="22" t="s">
        <v>1540</v>
      </c>
      <c r="I3391" s="22" t="s">
        <v>1540</v>
      </c>
      <c r="J3391" s="22" t="s">
        <v>1543</v>
      </c>
      <c r="K3391" s="20" t="str">
        <f>IF(Tabela813[[#This Row],[C]]&lt;&gt;"",IF(Tabela813[[#This Row],[RED]]&lt;&gt;"",(Tabela813[[#This Row],[RED]] &amp; "."),"") &amp; CONCATENATE(Tabela813[[#This Row],[C]],".",Tabela813[[#This Row],[O]],".",Tabela813[[#This Row],[E]],".",Tabela813[[#This Row],[D1]],".",Tabela813[[#This Row],[D2]],".",Tabela813[[#This Row],[D3]],".",Tabela813[[#This Row],[T]],".",Tabela813[[#This Row],[D4]]),"")</f>
        <v>9.1.7.1.7.50.0.0.00</v>
      </c>
      <c r="L3391" s="1" t="s">
        <v>6419</v>
      </c>
      <c r="M3391" s="20" t="str">
        <f t="shared" si="65"/>
        <v>S</v>
      </c>
      <c r="N3391" s="20">
        <f>IF(VALUE(Tabela813[[#This Row],[RED]]) &gt; 0,1,0) + IF(VALUE(J3391)&gt;0,8,IF(VALUE(I3391)&gt;0,7,IF(VALUE(H3391)&gt;0,6,IF(VALUE(G3391)&gt;0,5,IF(VALUE(F3391)&gt;0,4,IF(VALUE(E3391)&gt;0,3,IF(VALUE(D3391)&gt;0,2,1)))))))</f>
        <v>6</v>
      </c>
      <c r="O3391" s="22" t="s">
        <v>55</v>
      </c>
      <c r="P3391" s="1" t="s">
        <v>4353</v>
      </c>
      <c r="Q3391" s="1"/>
      <c r="R3391" s="39"/>
      <c r="S3391" s="154" t="s">
        <v>158</v>
      </c>
      <c r="T3391" s="7" t="str">
        <f>Tabela813[[#This Row],[NR]]&amp;" - "&amp;Tabela813[[#This Row],[Especificação]]</f>
        <v>9.1.7.1.7.50.0.0.00 - (-) Dedução de Transferências de Convênios da União para o Sistema Único de Saúde - SUS</v>
      </c>
    </row>
    <row r="3392" spans="1:20" ht="45" x14ac:dyDescent="0.25">
      <c r="A3392" s="179"/>
      <c r="B3392" s="51" t="s">
        <v>1549</v>
      </c>
      <c r="C3392" s="22" t="s">
        <v>1537</v>
      </c>
      <c r="D3392" s="22" t="s">
        <v>1544</v>
      </c>
      <c r="E3392" s="22" t="s">
        <v>1537</v>
      </c>
      <c r="F3392" s="22" t="s">
        <v>1544</v>
      </c>
      <c r="G3392" s="22" t="s">
        <v>1570</v>
      </c>
      <c r="H3392" s="22" t="s">
        <v>1540</v>
      </c>
      <c r="I3392" s="22" t="s">
        <v>1537</v>
      </c>
      <c r="J3392" s="22" t="s">
        <v>1543</v>
      </c>
      <c r="K3392" s="20" t="str">
        <f>IF(Tabela813[[#This Row],[C]]&lt;&gt;"",IF(Tabela813[[#This Row],[RED]]&lt;&gt;"",(Tabela813[[#This Row],[RED]] &amp; "."),"") &amp; CONCATENATE(Tabela813[[#This Row],[C]],".",Tabela813[[#This Row],[O]],".",Tabela813[[#This Row],[E]],".",Tabela813[[#This Row],[D1]],".",Tabela813[[#This Row],[D2]],".",Tabela813[[#This Row],[D3]],".",Tabela813[[#This Row],[T]],".",Tabela813[[#This Row],[D4]]),"")</f>
        <v>9.1.7.1.7.50.0.1.00</v>
      </c>
      <c r="L3392" s="1" t="s">
        <v>4044</v>
      </c>
      <c r="M3392" s="20" t="str">
        <f t="shared" si="65"/>
        <v>S</v>
      </c>
      <c r="N3392" s="20">
        <f>IF(VALUE(Tabela813[[#This Row],[RED]]) &gt; 0,1,0) + IF(VALUE(J3392)&gt;0,8,IF(VALUE(I3392)&gt;0,7,IF(VALUE(H3392)&gt;0,6,IF(VALUE(G3392)&gt;0,5,IF(VALUE(F3392)&gt;0,4,IF(VALUE(E3392)&gt;0,3,IF(VALUE(D3392)&gt;0,2,1)))))))</f>
        <v>8</v>
      </c>
      <c r="O3392" s="22" t="s">
        <v>55</v>
      </c>
      <c r="P3392" s="1" t="s">
        <v>2955</v>
      </c>
      <c r="Q3392" s="1"/>
      <c r="R3392" s="39"/>
      <c r="S3392" s="154" t="s">
        <v>158</v>
      </c>
      <c r="T3392" s="7" t="str">
        <f>Tabela813[[#This Row],[NR]]&amp;" - "&amp;Tabela813[[#This Row],[Especificação]]</f>
        <v>9.1.7.1.7.50.0.1.00 - (-) Dedução de Transferências de Convênios da União para o Sistema Único de Saúde - SUS - Principal</v>
      </c>
    </row>
    <row r="3393" spans="1:20" ht="45" x14ac:dyDescent="0.25">
      <c r="A3393" s="7"/>
      <c r="B3393" s="51" t="s">
        <v>1549</v>
      </c>
      <c r="C3393" s="17" t="s">
        <v>1537</v>
      </c>
      <c r="D3393" s="18" t="s">
        <v>1544</v>
      </c>
      <c r="E3393" s="18" t="s">
        <v>1537</v>
      </c>
      <c r="F3393" s="18" t="s">
        <v>1544</v>
      </c>
      <c r="G3393" s="18" t="s">
        <v>1570</v>
      </c>
      <c r="H3393" s="18" t="s">
        <v>1540</v>
      </c>
      <c r="I3393" s="22" t="s">
        <v>1537</v>
      </c>
      <c r="J3393" s="22" t="s">
        <v>1539</v>
      </c>
      <c r="K3393" s="20" t="str">
        <f>IF(Tabela813[[#This Row],[C]]&lt;&gt;"",IF(Tabela813[[#This Row],[RED]]&lt;&gt;"",(Tabela813[[#This Row],[RED]] &amp; "."),"") &amp; CONCATENATE(Tabela813[[#This Row],[C]],".",Tabela813[[#This Row],[O]],".",Tabela813[[#This Row],[E]],".",Tabela813[[#This Row],[D1]],".",Tabela813[[#This Row],[D2]],".",Tabela813[[#This Row],[D3]],".",Tabela813[[#This Row],[T]],".",Tabela813[[#This Row],[D4]]),"")</f>
        <v>9.1.7.1.7.50.0.1.01</v>
      </c>
      <c r="L3393" s="1" t="s">
        <v>4044</v>
      </c>
      <c r="M3393" s="20" t="str">
        <f t="shared" si="65"/>
        <v>A</v>
      </c>
      <c r="N3393" s="20">
        <f>IF(VALUE(Tabela813[[#This Row],[RED]]) &gt; 0,1,0) + IF(VALUE(J3393)&gt;0,8,IF(VALUE(I3393)&gt;0,7,IF(VALUE(H3393)&gt;0,6,IF(VALUE(G3393)&gt;0,5,IF(VALUE(F3393)&gt;0,4,IF(VALUE(E3393)&gt;0,3,IF(VALUE(D3393)&gt;0,2,1)))))))</f>
        <v>9</v>
      </c>
      <c r="O3393" s="22" t="s">
        <v>3107</v>
      </c>
      <c r="P3393" s="1" t="s">
        <v>2955</v>
      </c>
      <c r="Q3393" s="1"/>
      <c r="R3393" s="39"/>
      <c r="S3393" s="154" t="s">
        <v>158</v>
      </c>
      <c r="T3393" s="7" t="str">
        <f>Tabela813[[#This Row],[NR]]&amp;" - "&amp;Tabela813[[#This Row],[Especificação]]</f>
        <v>9.1.7.1.7.50.0.1.01 - (-) Dedução de Transferências de Convênios da União para o Sistema Único de Saúde - SUS - Principal</v>
      </c>
    </row>
    <row r="3394" spans="1:20" ht="45" x14ac:dyDescent="0.25">
      <c r="A3394" s="179"/>
      <c r="B3394" s="51" t="s">
        <v>1549</v>
      </c>
      <c r="C3394" s="17" t="s">
        <v>1537</v>
      </c>
      <c r="D3394" s="18" t="s">
        <v>1544</v>
      </c>
      <c r="E3394" s="18" t="s">
        <v>1537</v>
      </c>
      <c r="F3394" s="18" t="s">
        <v>1544</v>
      </c>
      <c r="G3394" s="18" t="s">
        <v>1570</v>
      </c>
      <c r="H3394" s="18" t="s">
        <v>1540</v>
      </c>
      <c r="I3394" s="22" t="s">
        <v>1537</v>
      </c>
      <c r="J3394" s="22" t="s">
        <v>1541</v>
      </c>
      <c r="K3394" s="20" t="str">
        <f>IF(Tabela813[[#This Row],[C]]&lt;&gt;"",IF(Tabela813[[#This Row],[RED]]&lt;&gt;"",(Tabela813[[#This Row],[RED]] &amp; "."),"") &amp; CONCATENATE(Tabela813[[#This Row],[C]],".",Tabela813[[#This Row],[O]],".",Tabela813[[#This Row],[E]],".",Tabela813[[#This Row],[D1]],".",Tabela813[[#This Row],[D2]],".",Tabela813[[#This Row],[D3]],".",Tabela813[[#This Row],[T]],".",Tabela813[[#This Row],[D4]]),"")</f>
        <v>9.1.7.1.7.50.0.1.02</v>
      </c>
      <c r="L3394" s="1" t="s">
        <v>4045</v>
      </c>
      <c r="M3394" s="20" t="str">
        <f t="shared" si="65"/>
        <v>A</v>
      </c>
      <c r="N3394" s="20">
        <f>IF(VALUE(Tabela813[[#This Row],[RED]]) &gt; 0,1,0) + IF(VALUE(J3394)&gt;0,8,IF(VALUE(I3394)&gt;0,7,IF(VALUE(H3394)&gt;0,6,IF(VALUE(G3394)&gt;0,5,IF(VALUE(F3394)&gt;0,4,IF(VALUE(E3394)&gt;0,3,IF(VALUE(D3394)&gt;0,2,1)))))))</f>
        <v>9</v>
      </c>
      <c r="O3394" s="22" t="s">
        <v>3107</v>
      </c>
      <c r="P3394" s="1" t="s">
        <v>4234</v>
      </c>
      <c r="Q3394" s="1"/>
      <c r="R3394" s="39"/>
      <c r="S3394" s="154" t="s">
        <v>158</v>
      </c>
      <c r="T3394" s="7" t="str">
        <f>Tabela813[[#This Row],[NR]]&amp;" - "&amp;Tabela813[[#This Row],[Especificação]]</f>
        <v>9.1.7.1.7.50.0.1.02 - (-) Dedução de Transferências de Convênios da União para o Sistema Único de Saúde - SUS - Transferências da União Decorrentes de Emendas Parlamentares Individuais - Finalidade Definida</v>
      </c>
    </row>
    <row r="3395" spans="1:20" ht="45" x14ac:dyDescent="0.25">
      <c r="A3395" s="179"/>
      <c r="B3395" s="51" t="s">
        <v>1549</v>
      </c>
      <c r="C3395" s="17" t="s">
        <v>1537</v>
      </c>
      <c r="D3395" s="18" t="s">
        <v>1544</v>
      </c>
      <c r="E3395" s="18" t="s">
        <v>1537</v>
      </c>
      <c r="F3395" s="18" t="s">
        <v>1544</v>
      </c>
      <c r="G3395" s="18" t="s">
        <v>1570</v>
      </c>
      <c r="H3395" s="18" t="s">
        <v>1540</v>
      </c>
      <c r="I3395" s="22" t="s">
        <v>1537</v>
      </c>
      <c r="J3395" s="22" t="s">
        <v>1550</v>
      </c>
      <c r="K3395" s="20" t="str">
        <f>IF(Tabela813[[#This Row],[C]]&lt;&gt;"",IF(Tabela813[[#This Row],[RED]]&lt;&gt;"",(Tabela813[[#This Row],[RED]] &amp; "."),"") &amp; CONCATENATE(Tabela813[[#This Row],[C]],".",Tabela813[[#This Row],[O]],".",Tabela813[[#This Row],[E]],".",Tabela813[[#This Row],[D1]],".",Tabela813[[#This Row],[D2]],".",Tabela813[[#This Row],[D3]],".",Tabela813[[#This Row],[T]],".",Tabela813[[#This Row],[D4]]),"")</f>
        <v>9.1.7.1.7.50.0.1.03</v>
      </c>
      <c r="L3395" s="23" t="s">
        <v>4046</v>
      </c>
      <c r="M3395" s="20" t="str">
        <f t="shared" si="65"/>
        <v>A</v>
      </c>
      <c r="N3395" s="20">
        <f>IF(VALUE(Tabela813[[#This Row],[RED]]) &gt; 0,1,0) + IF(VALUE(J3395)&gt;0,8,IF(VALUE(I3395)&gt;0,7,IF(VALUE(H3395)&gt;0,6,IF(VALUE(G3395)&gt;0,5,IF(VALUE(F3395)&gt;0,4,IF(VALUE(E3395)&gt;0,3,IF(VALUE(D3395)&gt;0,2,1)))))))</f>
        <v>9</v>
      </c>
      <c r="O3395" s="22" t="s">
        <v>3107</v>
      </c>
      <c r="P3395" s="1" t="s">
        <v>4241</v>
      </c>
      <c r="Q3395" s="1"/>
      <c r="R3395" s="39"/>
      <c r="S3395" s="154" t="s">
        <v>158</v>
      </c>
      <c r="T3395" s="7" t="str">
        <f>Tabela813[[#This Row],[NR]]&amp;" - "&amp;Tabela813[[#This Row],[Especificação]]</f>
        <v>9.1.7.1.7.50.0.1.03 - (-) Dedução de Transferências de Convênios da União para o Sistema Único de Saúde - SUS - Transferências da União Decorrentes de Emendas Parlamentares de Bancada</v>
      </c>
    </row>
    <row r="3396" spans="1:20" ht="30" x14ac:dyDescent="0.25">
      <c r="A3396" s="179"/>
      <c r="B3396" s="51" t="s">
        <v>1549</v>
      </c>
      <c r="C3396" s="22" t="s">
        <v>1537</v>
      </c>
      <c r="D3396" s="22" t="s">
        <v>1544</v>
      </c>
      <c r="E3396" s="22" t="s">
        <v>1537</v>
      </c>
      <c r="F3396" s="22" t="s">
        <v>1544</v>
      </c>
      <c r="G3396" s="22" t="s">
        <v>1575</v>
      </c>
      <c r="H3396" s="22" t="s">
        <v>1540</v>
      </c>
      <c r="I3396" s="22" t="s">
        <v>1540</v>
      </c>
      <c r="J3396" s="22" t="s">
        <v>1543</v>
      </c>
      <c r="K3396" s="20" t="str">
        <f>IF(Tabela813[[#This Row],[C]]&lt;&gt;"",IF(Tabela813[[#This Row],[RED]]&lt;&gt;"",(Tabela813[[#This Row],[RED]] &amp; "."),"") &amp; CONCATENATE(Tabela813[[#This Row],[C]],".",Tabela813[[#This Row],[O]],".",Tabela813[[#This Row],[E]],".",Tabela813[[#This Row],[D1]],".",Tabela813[[#This Row],[D2]],".",Tabela813[[#This Row],[D3]],".",Tabela813[[#This Row],[T]],".",Tabela813[[#This Row],[D4]]),"")</f>
        <v>9.1.7.1.7.51.0.0.00</v>
      </c>
      <c r="L3396" s="23" t="s">
        <v>2192</v>
      </c>
      <c r="M3396" s="20" t="str">
        <f t="shared" si="65"/>
        <v>S</v>
      </c>
      <c r="N3396" s="20">
        <f>IF(VALUE(Tabela813[[#This Row],[RED]]) &gt; 0,1,0) + IF(VALUE(J3396)&gt;0,8,IF(VALUE(I3396)&gt;0,7,IF(VALUE(H3396)&gt;0,6,IF(VALUE(G3396)&gt;0,5,IF(VALUE(F3396)&gt;0,4,IF(VALUE(E3396)&gt;0,3,IF(VALUE(D3396)&gt;0,2,1)))))))</f>
        <v>6</v>
      </c>
      <c r="O3396" s="22" t="s">
        <v>55</v>
      </c>
      <c r="P3396" s="1" t="s">
        <v>4354</v>
      </c>
      <c r="Q3396" s="1"/>
      <c r="R3396" s="39"/>
      <c r="S3396" s="154" t="s">
        <v>158</v>
      </c>
      <c r="T3396" s="7" t="str">
        <f>Tabela813[[#This Row],[NR]]&amp;" - "&amp;Tabela813[[#This Row],[Especificação]]</f>
        <v>9.1.7.1.7.51.0.0.00 - (-) Dedução de Transferências de Convênios da União Destinadas a Programas de Educação</v>
      </c>
    </row>
    <row r="3397" spans="1:20" ht="30" x14ac:dyDescent="0.25">
      <c r="A3397" s="7"/>
      <c r="B3397" s="51" t="s">
        <v>1549</v>
      </c>
      <c r="C3397" s="22" t="s">
        <v>1537</v>
      </c>
      <c r="D3397" s="22" t="s">
        <v>1544</v>
      </c>
      <c r="E3397" s="22" t="s">
        <v>1537</v>
      </c>
      <c r="F3397" s="22" t="s">
        <v>1544</v>
      </c>
      <c r="G3397" s="22" t="s">
        <v>1575</v>
      </c>
      <c r="H3397" s="22" t="s">
        <v>1540</v>
      </c>
      <c r="I3397" s="22" t="s">
        <v>1537</v>
      </c>
      <c r="J3397" s="22" t="s">
        <v>1543</v>
      </c>
      <c r="K3397" s="20" t="str">
        <f>IF(Tabela813[[#This Row],[C]]&lt;&gt;"",IF(Tabela813[[#This Row],[RED]]&lt;&gt;"",(Tabela813[[#This Row],[RED]] &amp; "."),"") &amp; CONCATENATE(Tabela813[[#This Row],[C]],".",Tabela813[[#This Row],[O]],".",Tabela813[[#This Row],[E]],".",Tabela813[[#This Row],[D1]],".",Tabela813[[#This Row],[D2]],".",Tabela813[[#This Row],[D3]],".",Tabela813[[#This Row],[T]],".",Tabela813[[#This Row],[D4]]),"")</f>
        <v>9.1.7.1.7.51.0.1.00</v>
      </c>
      <c r="L3397" s="23" t="s">
        <v>2193</v>
      </c>
      <c r="M3397" s="20" t="str">
        <f t="shared" si="65"/>
        <v>S</v>
      </c>
      <c r="N3397" s="20">
        <f>IF(VALUE(Tabela813[[#This Row],[RED]]) &gt; 0,1,0) + IF(VALUE(J3397)&gt;0,8,IF(VALUE(I3397)&gt;0,7,IF(VALUE(H3397)&gt;0,6,IF(VALUE(G3397)&gt;0,5,IF(VALUE(F3397)&gt;0,4,IF(VALUE(E3397)&gt;0,3,IF(VALUE(D3397)&gt;0,2,1)))))))</f>
        <v>8</v>
      </c>
      <c r="O3397" s="22" t="s">
        <v>55</v>
      </c>
      <c r="P3397" s="1" t="s">
        <v>2956</v>
      </c>
      <c r="Q3397" s="1"/>
      <c r="R3397" s="39"/>
      <c r="S3397" s="154" t="s">
        <v>158</v>
      </c>
      <c r="T3397" s="7" t="str">
        <f>Tabela813[[#This Row],[NR]]&amp;" - "&amp;Tabela813[[#This Row],[Especificação]]</f>
        <v>9.1.7.1.7.51.0.1.00 - (-) Dedução de Transferências de Convênios da União Destinadas a Programas de Educação - Principal</v>
      </c>
    </row>
    <row r="3398" spans="1:20" ht="30" x14ac:dyDescent="0.25">
      <c r="A3398" s="179"/>
      <c r="B3398" s="51" t="s">
        <v>1549</v>
      </c>
      <c r="C3398" s="22" t="s">
        <v>1537</v>
      </c>
      <c r="D3398" s="22" t="s">
        <v>1544</v>
      </c>
      <c r="E3398" s="22" t="s">
        <v>1537</v>
      </c>
      <c r="F3398" s="22" t="s">
        <v>1544</v>
      </c>
      <c r="G3398" s="22" t="s">
        <v>1575</v>
      </c>
      <c r="H3398" s="22" t="s">
        <v>1540</v>
      </c>
      <c r="I3398" s="22" t="s">
        <v>1537</v>
      </c>
      <c r="J3398" s="22" t="s">
        <v>1539</v>
      </c>
      <c r="K3398" s="20" t="str">
        <f>IF(Tabela813[[#This Row],[C]]&lt;&gt;"",IF(Tabela813[[#This Row],[RED]]&lt;&gt;"",(Tabela813[[#This Row],[RED]] &amp; "."),"") &amp; CONCATENATE(Tabela813[[#This Row],[C]],".",Tabela813[[#This Row],[O]],".",Tabela813[[#This Row],[E]],".",Tabela813[[#This Row],[D1]],".",Tabela813[[#This Row],[D2]],".",Tabela813[[#This Row],[D3]],".",Tabela813[[#This Row],[T]],".",Tabela813[[#This Row],[D4]]),"")</f>
        <v>9.1.7.1.7.51.0.1.01</v>
      </c>
      <c r="L3398" s="23" t="s">
        <v>2193</v>
      </c>
      <c r="M3398" s="20" t="str">
        <f t="shared" si="65"/>
        <v>A</v>
      </c>
      <c r="N3398" s="20">
        <f>IF(VALUE(Tabela813[[#This Row],[RED]]) &gt; 0,1,0) + IF(VALUE(J3398)&gt;0,8,IF(VALUE(I3398)&gt;0,7,IF(VALUE(H3398)&gt;0,6,IF(VALUE(G3398)&gt;0,5,IF(VALUE(F3398)&gt;0,4,IF(VALUE(E3398)&gt;0,3,IF(VALUE(D3398)&gt;0,2,1)))))))</f>
        <v>9</v>
      </c>
      <c r="O3398" s="22" t="s">
        <v>3107</v>
      </c>
      <c r="P3398" s="1" t="s">
        <v>2956</v>
      </c>
      <c r="Q3398" s="1"/>
      <c r="R3398" s="39"/>
      <c r="S3398" s="154" t="s">
        <v>158</v>
      </c>
      <c r="T3398" s="7" t="str">
        <f>Tabela813[[#This Row],[NR]]&amp;" - "&amp;Tabela813[[#This Row],[Especificação]]</f>
        <v>9.1.7.1.7.51.0.1.01 - (-) Dedução de Transferências de Convênios da União Destinadas a Programas de Educação - Principal</v>
      </c>
    </row>
    <row r="3399" spans="1:20" ht="45" x14ac:dyDescent="0.25">
      <c r="A3399" s="179"/>
      <c r="B3399" s="51" t="s">
        <v>1549</v>
      </c>
      <c r="C3399" s="22" t="s">
        <v>1537</v>
      </c>
      <c r="D3399" s="22" t="s">
        <v>1544</v>
      </c>
      <c r="E3399" s="22" t="s">
        <v>1537</v>
      </c>
      <c r="F3399" s="22" t="s">
        <v>1544</v>
      </c>
      <c r="G3399" s="22" t="s">
        <v>1575</v>
      </c>
      <c r="H3399" s="22" t="s">
        <v>1540</v>
      </c>
      <c r="I3399" s="22" t="s">
        <v>1537</v>
      </c>
      <c r="J3399" s="22" t="s">
        <v>1541</v>
      </c>
      <c r="K3399" s="20" t="str">
        <f>IF(Tabela813[[#This Row],[C]]&lt;&gt;"",IF(Tabela813[[#This Row],[RED]]&lt;&gt;"",(Tabela813[[#This Row],[RED]] &amp; "."),"") &amp; CONCATENATE(Tabela813[[#This Row],[C]],".",Tabela813[[#This Row],[O]],".",Tabela813[[#This Row],[E]],".",Tabela813[[#This Row],[D1]],".",Tabela813[[#This Row],[D2]],".",Tabela813[[#This Row],[D3]],".",Tabela813[[#This Row],[T]],".",Tabela813[[#This Row],[D4]]),"")</f>
        <v>9.1.7.1.7.51.0.1.02</v>
      </c>
      <c r="L3399" s="23" t="s">
        <v>4047</v>
      </c>
      <c r="M3399" s="20" t="str">
        <f t="shared" si="65"/>
        <v>A</v>
      </c>
      <c r="N3399" s="20">
        <f>IF(VALUE(Tabela813[[#This Row],[RED]]) &gt; 0,1,0) + IF(VALUE(J3399)&gt;0,8,IF(VALUE(I3399)&gt;0,7,IF(VALUE(H3399)&gt;0,6,IF(VALUE(G3399)&gt;0,5,IF(VALUE(F3399)&gt;0,4,IF(VALUE(E3399)&gt;0,3,IF(VALUE(D3399)&gt;0,2,1)))))))</f>
        <v>9</v>
      </c>
      <c r="O3399" s="22" t="s">
        <v>3107</v>
      </c>
      <c r="P3399" s="1" t="s">
        <v>4235</v>
      </c>
      <c r="Q3399" s="1"/>
      <c r="R3399" s="39"/>
      <c r="S3399" s="154" t="s">
        <v>158</v>
      </c>
      <c r="T3399" s="7" t="str">
        <f>Tabela813[[#This Row],[NR]]&amp;" - "&amp;Tabela813[[#This Row],[Especificação]]</f>
        <v>9.1.7.1.7.51.0.1.02 - (-) Dedução de Transferências de Convênios da União Destinadas a Programas de Educação - Transferências da União Decorrentes de Emendas Parlamentares Individuais - Finalidade Definida</v>
      </c>
    </row>
    <row r="3400" spans="1:20" ht="45" x14ac:dyDescent="0.25">
      <c r="A3400" s="179"/>
      <c r="B3400" s="51" t="s">
        <v>1549</v>
      </c>
      <c r="C3400" s="22" t="s">
        <v>1537</v>
      </c>
      <c r="D3400" s="22" t="s">
        <v>1544</v>
      </c>
      <c r="E3400" s="22" t="s">
        <v>1537</v>
      </c>
      <c r="F3400" s="22" t="s">
        <v>1544</v>
      </c>
      <c r="G3400" s="22" t="s">
        <v>1575</v>
      </c>
      <c r="H3400" s="22" t="s">
        <v>1540</v>
      </c>
      <c r="I3400" s="22" t="s">
        <v>1537</v>
      </c>
      <c r="J3400" s="22" t="s">
        <v>1550</v>
      </c>
      <c r="K3400" s="20" t="str">
        <f>IF(Tabela813[[#This Row],[C]]&lt;&gt;"",IF(Tabela813[[#This Row],[RED]]&lt;&gt;"",(Tabela813[[#This Row],[RED]] &amp; "."),"") &amp; CONCATENATE(Tabela813[[#This Row],[C]],".",Tabela813[[#This Row],[O]],".",Tabela813[[#This Row],[E]],".",Tabela813[[#This Row],[D1]],".",Tabela813[[#This Row],[D2]],".",Tabela813[[#This Row],[D3]],".",Tabela813[[#This Row],[T]],".",Tabela813[[#This Row],[D4]]),"")</f>
        <v>9.1.7.1.7.51.0.1.03</v>
      </c>
      <c r="L3400" s="23" t="s">
        <v>4089</v>
      </c>
      <c r="M3400" s="20" t="str">
        <f t="shared" si="65"/>
        <v>A</v>
      </c>
      <c r="N3400" s="20">
        <f>IF(VALUE(Tabela813[[#This Row],[RED]]) &gt; 0,1,0) + IF(VALUE(J3400)&gt;0,8,IF(VALUE(I3400)&gt;0,7,IF(VALUE(H3400)&gt;0,6,IF(VALUE(G3400)&gt;0,5,IF(VALUE(F3400)&gt;0,4,IF(VALUE(E3400)&gt;0,3,IF(VALUE(D3400)&gt;0,2,1)))))))</f>
        <v>9</v>
      </c>
      <c r="O3400" s="22" t="s">
        <v>3107</v>
      </c>
      <c r="P3400" s="1" t="s">
        <v>4241</v>
      </c>
      <c r="Q3400" s="1"/>
      <c r="R3400" s="39"/>
      <c r="S3400" s="154" t="s">
        <v>158</v>
      </c>
      <c r="T3400" s="7" t="str">
        <f>Tabela813[[#This Row],[NR]]&amp;" - "&amp;Tabela813[[#This Row],[Especificação]]</f>
        <v>9.1.7.1.7.51.0.1.03 - (-) Dedução de Transferências de Convênios da União Destinadas a Programas de Educação - Transferências da União Decorrentes de Emendas Parlamentares de Bancada</v>
      </c>
    </row>
    <row r="3401" spans="1:20" ht="45" x14ac:dyDescent="0.25">
      <c r="A3401" s="179"/>
      <c r="B3401" s="51" t="s">
        <v>1549</v>
      </c>
      <c r="C3401" s="22" t="s">
        <v>1537</v>
      </c>
      <c r="D3401" s="22" t="s">
        <v>1544</v>
      </c>
      <c r="E3401" s="22" t="s">
        <v>1537</v>
      </c>
      <c r="F3401" s="22" t="s">
        <v>1544</v>
      </c>
      <c r="G3401" s="22" t="s">
        <v>1577</v>
      </c>
      <c r="H3401" s="22" t="s">
        <v>1540</v>
      </c>
      <c r="I3401" s="22" t="s">
        <v>1540</v>
      </c>
      <c r="J3401" s="22" t="s">
        <v>1543</v>
      </c>
      <c r="K3401" s="20" t="str">
        <f>IF(Tabela813[[#This Row],[C]]&lt;&gt;"",IF(Tabela813[[#This Row],[RED]]&lt;&gt;"",(Tabela813[[#This Row],[RED]] &amp; "."),"") &amp; CONCATENATE(Tabela813[[#This Row],[C]],".",Tabela813[[#This Row],[O]],".",Tabela813[[#This Row],[E]],".",Tabela813[[#This Row],[D1]],".",Tabela813[[#This Row],[D2]],".",Tabela813[[#This Row],[D3]],".",Tabela813[[#This Row],[T]],".",Tabela813[[#This Row],[D4]]),"")</f>
        <v>9.1.7.1.7.52.0.0.00</v>
      </c>
      <c r="L3401" s="23" t="s">
        <v>2194</v>
      </c>
      <c r="M3401" s="20" t="str">
        <f t="shared" si="65"/>
        <v>S</v>
      </c>
      <c r="N3401" s="20">
        <f>IF(VALUE(Tabela813[[#This Row],[RED]]) &gt; 0,1,0) + IF(VALUE(J3401)&gt;0,8,IF(VALUE(I3401)&gt;0,7,IF(VALUE(H3401)&gt;0,6,IF(VALUE(G3401)&gt;0,5,IF(VALUE(F3401)&gt;0,4,IF(VALUE(E3401)&gt;0,3,IF(VALUE(D3401)&gt;0,2,1)))))))</f>
        <v>6</v>
      </c>
      <c r="O3401" s="22" t="s">
        <v>55</v>
      </c>
      <c r="P3401" s="1" t="s">
        <v>4355</v>
      </c>
      <c r="Q3401" s="1"/>
      <c r="R3401" s="39"/>
      <c r="S3401" s="154" t="s">
        <v>158</v>
      </c>
      <c r="T3401" s="7" t="str">
        <f>Tabela813[[#This Row],[NR]]&amp;" - "&amp;Tabela813[[#This Row],[Especificação]]</f>
        <v>9.1.7.1.7.52.0.0.00 - (-) Dedução de Transferências de Convênios da União Destinadas a Programas de Assistência Social</v>
      </c>
    </row>
    <row r="3402" spans="1:20" ht="45" x14ac:dyDescent="0.25">
      <c r="A3402" s="179"/>
      <c r="B3402" s="51" t="s">
        <v>1549</v>
      </c>
      <c r="C3402" s="22" t="s">
        <v>1537</v>
      </c>
      <c r="D3402" s="22" t="s">
        <v>1544</v>
      </c>
      <c r="E3402" s="22" t="s">
        <v>1537</v>
      </c>
      <c r="F3402" s="22" t="s">
        <v>1544</v>
      </c>
      <c r="G3402" s="22" t="s">
        <v>1577</v>
      </c>
      <c r="H3402" s="22" t="s">
        <v>1540</v>
      </c>
      <c r="I3402" s="22" t="s">
        <v>1537</v>
      </c>
      <c r="J3402" s="22" t="s">
        <v>1543</v>
      </c>
      <c r="K3402" s="20" t="str">
        <f>IF(Tabela813[[#This Row],[C]]&lt;&gt;"",IF(Tabela813[[#This Row],[RED]]&lt;&gt;"",(Tabela813[[#This Row],[RED]] &amp; "."),"") &amp; CONCATENATE(Tabela813[[#This Row],[C]],".",Tabela813[[#This Row],[O]],".",Tabela813[[#This Row],[E]],".",Tabela813[[#This Row],[D1]],".",Tabela813[[#This Row],[D2]],".",Tabela813[[#This Row],[D3]],".",Tabela813[[#This Row],[T]],".",Tabela813[[#This Row],[D4]]),"")</f>
        <v>9.1.7.1.7.52.0.1.00</v>
      </c>
      <c r="L3402" s="23" t="s">
        <v>2195</v>
      </c>
      <c r="M3402" s="20" t="str">
        <f t="shared" si="65"/>
        <v>S</v>
      </c>
      <c r="N3402" s="20">
        <f>IF(VALUE(Tabela813[[#This Row],[RED]]) &gt; 0,1,0) + IF(VALUE(J3402)&gt;0,8,IF(VALUE(I3402)&gt;0,7,IF(VALUE(H3402)&gt;0,6,IF(VALUE(G3402)&gt;0,5,IF(VALUE(F3402)&gt;0,4,IF(VALUE(E3402)&gt;0,3,IF(VALUE(D3402)&gt;0,2,1)))))))</f>
        <v>8</v>
      </c>
      <c r="O3402" s="22" t="s">
        <v>55</v>
      </c>
      <c r="P3402" s="1" t="s">
        <v>2957</v>
      </c>
      <c r="Q3402" s="1"/>
      <c r="R3402" s="39"/>
      <c r="S3402" s="154" t="s">
        <v>158</v>
      </c>
      <c r="T3402" s="7" t="str">
        <f>Tabela813[[#This Row],[NR]]&amp;" - "&amp;Tabela813[[#This Row],[Especificação]]</f>
        <v>9.1.7.1.7.52.0.1.00 - (-) Dedução de Transferências de Convênios da União Destinadas a Programas de Assistência Social - Principal</v>
      </c>
    </row>
    <row r="3403" spans="1:20" ht="45" x14ac:dyDescent="0.25">
      <c r="A3403" s="179"/>
      <c r="B3403" s="51" t="s">
        <v>1549</v>
      </c>
      <c r="C3403" s="22" t="s">
        <v>1537</v>
      </c>
      <c r="D3403" s="22" t="s">
        <v>1544</v>
      </c>
      <c r="E3403" s="22" t="s">
        <v>1537</v>
      </c>
      <c r="F3403" s="22" t="s">
        <v>1544</v>
      </c>
      <c r="G3403" s="22" t="s">
        <v>1577</v>
      </c>
      <c r="H3403" s="22" t="s">
        <v>1540</v>
      </c>
      <c r="I3403" s="22" t="s">
        <v>1537</v>
      </c>
      <c r="J3403" s="22" t="s">
        <v>1539</v>
      </c>
      <c r="K3403" s="20" t="str">
        <f>IF(Tabela813[[#This Row],[C]]&lt;&gt;"",IF(Tabela813[[#This Row],[RED]]&lt;&gt;"",(Tabela813[[#This Row],[RED]] &amp; "."),"") &amp; CONCATENATE(Tabela813[[#This Row],[C]],".",Tabela813[[#This Row],[O]],".",Tabela813[[#This Row],[E]],".",Tabela813[[#This Row],[D1]],".",Tabela813[[#This Row],[D2]],".",Tabela813[[#This Row],[D3]],".",Tabela813[[#This Row],[T]],".",Tabela813[[#This Row],[D4]]),"")</f>
        <v>9.1.7.1.7.52.0.1.01</v>
      </c>
      <c r="L3403" s="23" t="s">
        <v>2195</v>
      </c>
      <c r="M3403" s="20" t="str">
        <f t="shared" si="65"/>
        <v>A</v>
      </c>
      <c r="N3403" s="20">
        <f>IF(VALUE(Tabela813[[#This Row],[RED]]) &gt; 0,1,0) + IF(VALUE(J3403)&gt;0,8,IF(VALUE(I3403)&gt;0,7,IF(VALUE(H3403)&gt;0,6,IF(VALUE(G3403)&gt;0,5,IF(VALUE(F3403)&gt;0,4,IF(VALUE(E3403)&gt;0,3,IF(VALUE(D3403)&gt;0,2,1)))))))</f>
        <v>9</v>
      </c>
      <c r="O3403" s="22" t="s">
        <v>3107</v>
      </c>
      <c r="P3403" s="1" t="s">
        <v>2957</v>
      </c>
      <c r="Q3403" s="1"/>
      <c r="R3403" s="39"/>
      <c r="S3403" s="154" t="s">
        <v>158</v>
      </c>
      <c r="T3403" s="7" t="str">
        <f>Tabela813[[#This Row],[NR]]&amp;" - "&amp;Tabela813[[#This Row],[Especificação]]</f>
        <v>9.1.7.1.7.52.0.1.01 - (-) Dedução de Transferências de Convênios da União Destinadas a Programas de Assistência Social - Principal</v>
      </c>
    </row>
    <row r="3404" spans="1:20" ht="45" x14ac:dyDescent="0.25">
      <c r="A3404" s="179"/>
      <c r="B3404" s="51" t="s">
        <v>1549</v>
      </c>
      <c r="C3404" s="22" t="s">
        <v>1537</v>
      </c>
      <c r="D3404" s="22" t="s">
        <v>1544</v>
      </c>
      <c r="E3404" s="22" t="s">
        <v>1537</v>
      </c>
      <c r="F3404" s="22" t="s">
        <v>1544</v>
      </c>
      <c r="G3404" s="22" t="s">
        <v>1577</v>
      </c>
      <c r="H3404" s="22" t="s">
        <v>1540</v>
      </c>
      <c r="I3404" s="22" t="s">
        <v>1537</v>
      </c>
      <c r="J3404" s="22" t="s">
        <v>1541</v>
      </c>
      <c r="K3404" s="20" t="str">
        <f>IF(Tabela813[[#This Row],[C]]&lt;&gt;"",IF(Tabela813[[#This Row],[RED]]&lt;&gt;"",(Tabela813[[#This Row],[RED]] &amp; "."),"") &amp; CONCATENATE(Tabela813[[#This Row],[C]],".",Tabela813[[#This Row],[O]],".",Tabela813[[#This Row],[E]],".",Tabela813[[#This Row],[D1]],".",Tabela813[[#This Row],[D2]],".",Tabela813[[#This Row],[D3]],".",Tabela813[[#This Row],[T]],".",Tabela813[[#This Row],[D4]]),"")</f>
        <v>9.1.7.1.7.52.0.1.02</v>
      </c>
      <c r="L3404" s="23" t="s">
        <v>4048</v>
      </c>
      <c r="M3404" s="20" t="str">
        <f t="shared" si="65"/>
        <v>A</v>
      </c>
      <c r="N3404" s="20">
        <f>IF(VALUE(Tabela813[[#This Row],[RED]]) &gt; 0,1,0) + IF(VALUE(J3404)&gt;0,8,IF(VALUE(I3404)&gt;0,7,IF(VALUE(H3404)&gt;0,6,IF(VALUE(G3404)&gt;0,5,IF(VALUE(F3404)&gt;0,4,IF(VALUE(E3404)&gt;0,3,IF(VALUE(D3404)&gt;0,2,1)))))))</f>
        <v>9</v>
      </c>
      <c r="O3404" s="22" t="s">
        <v>3107</v>
      </c>
      <c r="P3404" s="1" t="s">
        <v>4236</v>
      </c>
      <c r="Q3404" s="1"/>
      <c r="R3404" s="39"/>
      <c r="S3404" s="154" t="s">
        <v>158</v>
      </c>
      <c r="T3404" s="7" t="str">
        <f>Tabela813[[#This Row],[NR]]&amp;" - "&amp;Tabela813[[#This Row],[Especificação]]</f>
        <v>9.1.7.1.7.52.0.1.02 - (-) Dedução de Transferências de Convênios da União Destinadas a Programas de Assistência Social - Transferências da União Decorrentes de Emendas Parlamentares Individuais - Finalidade Definida</v>
      </c>
    </row>
    <row r="3405" spans="1:20" ht="45" x14ac:dyDescent="0.25">
      <c r="A3405" s="179"/>
      <c r="B3405" s="51" t="s">
        <v>1549</v>
      </c>
      <c r="C3405" s="22" t="s">
        <v>1537</v>
      </c>
      <c r="D3405" s="22" t="s">
        <v>1544</v>
      </c>
      <c r="E3405" s="22" t="s">
        <v>1537</v>
      </c>
      <c r="F3405" s="22" t="s">
        <v>1544</v>
      </c>
      <c r="G3405" s="22" t="s">
        <v>1577</v>
      </c>
      <c r="H3405" s="22" t="s">
        <v>1540</v>
      </c>
      <c r="I3405" s="22" t="s">
        <v>1537</v>
      </c>
      <c r="J3405" s="22" t="s">
        <v>1550</v>
      </c>
      <c r="K3405" s="20" t="str">
        <f>IF(Tabela813[[#This Row],[C]]&lt;&gt;"",IF(Tabela813[[#This Row],[RED]]&lt;&gt;"",(Tabela813[[#This Row],[RED]] &amp; "."),"") &amp; CONCATENATE(Tabela813[[#This Row],[C]],".",Tabela813[[#This Row],[O]],".",Tabela813[[#This Row],[E]],".",Tabela813[[#This Row],[D1]],".",Tabela813[[#This Row],[D2]],".",Tabela813[[#This Row],[D3]],".",Tabela813[[#This Row],[T]],".",Tabela813[[#This Row],[D4]]),"")</f>
        <v>9.1.7.1.7.52.0.1.03</v>
      </c>
      <c r="L3405" s="1" t="s">
        <v>4049</v>
      </c>
      <c r="M3405" s="20" t="str">
        <f t="shared" si="65"/>
        <v>A</v>
      </c>
      <c r="N3405" s="20">
        <f>IF(VALUE(Tabela813[[#This Row],[RED]]) &gt; 0,1,0) + IF(VALUE(J3405)&gt;0,8,IF(VALUE(I3405)&gt;0,7,IF(VALUE(H3405)&gt;0,6,IF(VALUE(G3405)&gt;0,5,IF(VALUE(F3405)&gt;0,4,IF(VALUE(E3405)&gt;0,3,IF(VALUE(D3405)&gt;0,2,1)))))))</f>
        <v>9</v>
      </c>
      <c r="O3405" s="22" t="s">
        <v>3107</v>
      </c>
      <c r="P3405" s="1" t="s">
        <v>4241</v>
      </c>
      <c r="Q3405" s="1"/>
      <c r="R3405" s="39"/>
      <c r="S3405" s="154" t="s">
        <v>158</v>
      </c>
      <c r="T3405" s="7" t="str">
        <f>Tabela813[[#This Row],[NR]]&amp;" - "&amp;Tabela813[[#This Row],[Especificação]]</f>
        <v>9.1.7.1.7.52.0.1.03 - (-) Dedução de Transferências de Convênios da União Destinadas a Programas de Assistência Social - Transferências da União Decorrentes de Emendas Parlamentares de Bancada</v>
      </c>
    </row>
    <row r="3406" spans="1:20" ht="30" x14ac:dyDescent="0.25">
      <c r="A3406" s="179"/>
      <c r="B3406" s="51" t="s">
        <v>1549</v>
      </c>
      <c r="C3406" s="22" t="s">
        <v>1537</v>
      </c>
      <c r="D3406" s="22" t="s">
        <v>1544</v>
      </c>
      <c r="E3406" s="22" t="s">
        <v>1537</v>
      </c>
      <c r="F3406" s="22" t="s">
        <v>1544</v>
      </c>
      <c r="G3406" s="22" t="s">
        <v>1574</v>
      </c>
      <c r="H3406" s="22" t="s">
        <v>1540</v>
      </c>
      <c r="I3406" s="22" t="s">
        <v>1540</v>
      </c>
      <c r="J3406" s="22" t="s">
        <v>1543</v>
      </c>
      <c r="K3406" s="20" t="str">
        <f>IF(Tabela813[[#This Row],[C]]&lt;&gt;"",IF(Tabela813[[#This Row],[RED]]&lt;&gt;"",(Tabela813[[#This Row],[RED]] &amp; "."),"") &amp; CONCATENATE(Tabela813[[#This Row],[C]],".",Tabela813[[#This Row],[O]],".",Tabela813[[#This Row],[E]],".",Tabela813[[#This Row],[D1]],".",Tabela813[[#This Row],[D2]],".",Tabela813[[#This Row],[D3]],".",Tabela813[[#This Row],[T]],".",Tabela813[[#This Row],[D4]]),"")</f>
        <v>9.1.7.1.7.53.0.0.00</v>
      </c>
      <c r="L3406" s="1" t="s">
        <v>2196</v>
      </c>
      <c r="M3406" s="20" t="str">
        <f t="shared" si="65"/>
        <v>S</v>
      </c>
      <c r="N3406" s="20">
        <f>IF(VALUE(Tabela813[[#This Row],[RED]]) &gt; 0,1,0) + IF(VALUE(J3406)&gt;0,8,IF(VALUE(I3406)&gt;0,7,IF(VALUE(H3406)&gt;0,6,IF(VALUE(G3406)&gt;0,5,IF(VALUE(F3406)&gt;0,4,IF(VALUE(E3406)&gt;0,3,IF(VALUE(D3406)&gt;0,2,1)))))))</f>
        <v>6</v>
      </c>
      <c r="O3406" s="22" t="s">
        <v>55</v>
      </c>
      <c r="P3406" s="1" t="s">
        <v>4356</v>
      </c>
      <c r="Q3406" s="1"/>
      <c r="R3406" s="39"/>
      <c r="S3406" s="154" t="s">
        <v>158</v>
      </c>
      <c r="T3406" s="7" t="str">
        <f>Tabela813[[#This Row],[NR]]&amp;" - "&amp;Tabela813[[#This Row],[Especificação]]</f>
        <v>9.1.7.1.7.53.0.0.00 - (-) Dedução de Transferências de Convênios da União Destinadas a Programas de Combate à Fome</v>
      </c>
    </row>
    <row r="3407" spans="1:20" ht="30" x14ac:dyDescent="0.25">
      <c r="A3407" s="179"/>
      <c r="B3407" s="51" t="s">
        <v>1549</v>
      </c>
      <c r="C3407" s="22" t="s">
        <v>1537</v>
      </c>
      <c r="D3407" s="22" t="s">
        <v>1544</v>
      </c>
      <c r="E3407" s="22" t="s">
        <v>1537</v>
      </c>
      <c r="F3407" s="22" t="s">
        <v>1544</v>
      </c>
      <c r="G3407" s="22" t="s">
        <v>1574</v>
      </c>
      <c r="H3407" s="22" t="s">
        <v>1540</v>
      </c>
      <c r="I3407" s="22" t="s">
        <v>1537</v>
      </c>
      <c r="J3407" s="22" t="s">
        <v>1543</v>
      </c>
      <c r="K3407" s="20" t="str">
        <f>IF(Tabela813[[#This Row],[C]]&lt;&gt;"",IF(Tabela813[[#This Row],[RED]]&lt;&gt;"",(Tabela813[[#This Row],[RED]] &amp; "."),"") &amp; CONCATENATE(Tabela813[[#This Row],[C]],".",Tabela813[[#This Row],[O]],".",Tabela813[[#This Row],[E]],".",Tabela813[[#This Row],[D1]],".",Tabela813[[#This Row],[D2]],".",Tabela813[[#This Row],[D3]],".",Tabela813[[#This Row],[T]],".",Tabela813[[#This Row],[D4]]),"")</f>
        <v>9.1.7.1.7.53.0.1.00</v>
      </c>
      <c r="L3407" s="23" t="s">
        <v>2197</v>
      </c>
      <c r="M3407" s="20" t="str">
        <f t="shared" si="65"/>
        <v>S</v>
      </c>
      <c r="N3407" s="20">
        <f>IF(VALUE(Tabela813[[#This Row],[RED]]) &gt; 0,1,0) + IF(VALUE(J3407)&gt;0,8,IF(VALUE(I3407)&gt;0,7,IF(VALUE(H3407)&gt;0,6,IF(VALUE(G3407)&gt;0,5,IF(VALUE(F3407)&gt;0,4,IF(VALUE(E3407)&gt;0,3,IF(VALUE(D3407)&gt;0,2,1)))))))</f>
        <v>8</v>
      </c>
      <c r="O3407" s="22" t="s">
        <v>55</v>
      </c>
      <c r="P3407" s="1" t="s">
        <v>2958</v>
      </c>
      <c r="Q3407" s="1"/>
      <c r="R3407" s="39"/>
      <c r="S3407" s="154" t="s">
        <v>158</v>
      </c>
      <c r="T3407" s="7" t="str">
        <f>Tabela813[[#This Row],[NR]]&amp;" - "&amp;Tabela813[[#This Row],[Especificação]]</f>
        <v>9.1.7.1.7.53.0.1.00 - (-) Dedução de Transferências de Convênios da União Destinadas a Programas de Combate à Fome - Principal</v>
      </c>
    </row>
    <row r="3408" spans="1:20" ht="30" x14ac:dyDescent="0.25">
      <c r="A3408" s="179"/>
      <c r="B3408" s="51" t="s">
        <v>1549</v>
      </c>
      <c r="C3408" s="22" t="s">
        <v>1537</v>
      </c>
      <c r="D3408" s="22" t="s">
        <v>1544</v>
      </c>
      <c r="E3408" s="22" t="s">
        <v>1537</v>
      </c>
      <c r="F3408" s="22" t="s">
        <v>1544</v>
      </c>
      <c r="G3408" s="22" t="s">
        <v>1574</v>
      </c>
      <c r="H3408" s="22" t="s">
        <v>1540</v>
      </c>
      <c r="I3408" s="22" t="s">
        <v>1537</v>
      </c>
      <c r="J3408" s="22" t="s">
        <v>1539</v>
      </c>
      <c r="K3408" s="20" t="str">
        <f>IF(Tabela813[[#This Row],[C]]&lt;&gt;"",IF(Tabela813[[#This Row],[RED]]&lt;&gt;"",(Tabela813[[#This Row],[RED]] &amp; "."),"") &amp; CONCATENATE(Tabela813[[#This Row],[C]],".",Tabela813[[#This Row],[O]],".",Tabela813[[#This Row],[E]],".",Tabela813[[#This Row],[D1]],".",Tabela813[[#This Row],[D2]],".",Tabela813[[#This Row],[D3]],".",Tabela813[[#This Row],[T]],".",Tabela813[[#This Row],[D4]]),"")</f>
        <v>9.1.7.1.7.53.0.1.01</v>
      </c>
      <c r="L3408" s="23" t="s">
        <v>2197</v>
      </c>
      <c r="M3408" s="20" t="str">
        <f t="shared" si="65"/>
        <v>A</v>
      </c>
      <c r="N3408" s="20">
        <f>IF(VALUE(Tabela813[[#This Row],[RED]]) &gt; 0,1,0) + IF(VALUE(J3408)&gt;0,8,IF(VALUE(I3408)&gt;0,7,IF(VALUE(H3408)&gt;0,6,IF(VALUE(G3408)&gt;0,5,IF(VALUE(F3408)&gt;0,4,IF(VALUE(E3408)&gt;0,3,IF(VALUE(D3408)&gt;0,2,1)))))))</f>
        <v>9</v>
      </c>
      <c r="O3408" s="22" t="s">
        <v>3107</v>
      </c>
      <c r="P3408" s="1" t="s">
        <v>2958</v>
      </c>
      <c r="Q3408" s="1"/>
      <c r="R3408" s="39"/>
      <c r="S3408" s="154" t="s">
        <v>158</v>
      </c>
      <c r="T3408" s="7" t="str">
        <f>Tabela813[[#This Row],[NR]]&amp;" - "&amp;Tabela813[[#This Row],[Especificação]]</f>
        <v>9.1.7.1.7.53.0.1.01 - (-) Dedução de Transferências de Convênios da União Destinadas a Programas de Combate à Fome - Principal</v>
      </c>
    </row>
    <row r="3409" spans="1:20" ht="45" x14ac:dyDescent="0.25">
      <c r="A3409" s="179"/>
      <c r="B3409" s="51" t="s">
        <v>1549</v>
      </c>
      <c r="C3409" s="22" t="s">
        <v>1537</v>
      </c>
      <c r="D3409" s="22" t="s">
        <v>1544</v>
      </c>
      <c r="E3409" s="22" t="s">
        <v>1537</v>
      </c>
      <c r="F3409" s="22" t="s">
        <v>1544</v>
      </c>
      <c r="G3409" s="22" t="s">
        <v>1574</v>
      </c>
      <c r="H3409" s="22" t="s">
        <v>1540</v>
      </c>
      <c r="I3409" s="22" t="s">
        <v>1537</v>
      </c>
      <c r="J3409" s="22" t="s">
        <v>1541</v>
      </c>
      <c r="K3409" s="20" t="str">
        <f>IF(Tabela813[[#This Row],[C]]&lt;&gt;"",IF(Tabela813[[#This Row],[RED]]&lt;&gt;"",(Tabela813[[#This Row],[RED]] &amp; "."),"") &amp; CONCATENATE(Tabela813[[#This Row],[C]],".",Tabela813[[#This Row],[O]],".",Tabela813[[#This Row],[E]],".",Tabela813[[#This Row],[D1]],".",Tabela813[[#This Row],[D2]],".",Tabela813[[#This Row],[D3]],".",Tabela813[[#This Row],[T]],".",Tabela813[[#This Row],[D4]]),"")</f>
        <v>9.1.7.1.7.53.0.1.02</v>
      </c>
      <c r="L3409" s="23" t="s">
        <v>4050</v>
      </c>
      <c r="M3409" s="20" t="str">
        <f t="shared" si="65"/>
        <v>A</v>
      </c>
      <c r="N3409" s="20">
        <f>IF(VALUE(Tabela813[[#This Row],[RED]]) &gt; 0,1,0) + IF(VALUE(J3409)&gt;0,8,IF(VALUE(I3409)&gt;0,7,IF(VALUE(H3409)&gt;0,6,IF(VALUE(G3409)&gt;0,5,IF(VALUE(F3409)&gt;0,4,IF(VALUE(E3409)&gt;0,3,IF(VALUE(D3409)&gt;0,2,1)))))))</f>
        <v>9</v>
      </c>
      <c r="O3409" s="22" t="s">
        <v>3107</v>
      </c>
      <c r="P3409" s="1" t="s">
        <v>4235</v>
      </c>
      <c r="Q3409" s="1"/>
      <c r="R3409" s="39"/>
      <c r="S3409" s="154" t="s">
        <v>158</v>
      </c>
      <c r="T3409" s="7" t="str">
        <f>Tabela813[[#This Row],[NR]]&amp;" - "&amp;Tabela813[[#This Row],[Especificação]]</f>
        <v>9.1.7.1.7.53.0.1.02 - (-) Dedução de Transferências de Convênios da União Destinadas a Programas de Combate à Fome - Transferências da União Decorrentes de Emendas Parlamentares Individuais - Finalidade Definida</v>
      </c>
    </row>
    <row r="3410" spans="1:20" ht="45" x14ac:dyDescent="0.25">
      <c r="A3410" s="179"/>
      <c r="B3410" s="51" t="s">
        <v>1549</v>
      </c>
      <c r="C3410" s="22" t="s">
        <v>1537</v>
      </c>
      <c r="D3410" s="22" t="s">
        <v>1544</v>
      </c>
      <c r="E3410" s="22" t="s">
        <v>1537</v>
      </c>
      <c r="F3410" s="22" t="s">
        <v>1544</v>
      </c>
      <c r="G3410" s="22" t="s">
        <v>1574</v>
      </c>
      <c r="H3410" s="22" t="s">
        <v>1540</v>
      </c>
      <c r="I3410" s="22" t="s">
        <v>1537</v>
      </c>
      <c r="J3410" s="22" t="s">
        <v>1550</v>
      </c>
      <c r="K3410" s="20" t="str">
        <f>IF(Tabela813[[#This Row],[C]]&lt;&gt;"",IF(Tabela813[[#This Row],[RED]]&lt;&gt;"",(Tabela813[[#This Row],[RED]] &amp; "."),"") &amp; CONCATENATE(Tabela813[[#This Row],[C]],".",Tabela813[[#This Row],[O]],".",Tabela813[[#This Row],[E]],".",Tabela813[[#This Row],[D1]],".",Tabela813[[#This Row],[D2]],".",Tabela813[[#This Row],[D3]],".",Tabela813[[#This Row],[T]],".",Tabela813[[#This Row],[D4]]),"")</f>
        <v>9.1.7.1.7.53.0.1.03</v>
      </c>
      <c r="L3410" s="23" t="s">
        <v>4051</v>
      </c>
      <c r="M3410" s="20" t="str">
        <f t="shared" si="65"/>
        <v>A</v>
      </c>
      <c r="N3410" s="20">
        <f>IF(VALUE(Tabela813[[#This Row],[RED]]) &gt; 0,1,0) + IF(VALUE(J3410)&gt;0,8,IF(VALUE(I3410)&gt;0,7,IF(VALUE(H3410)&gt;0,6,IF(VALUE(G3410)&gt;0,5,IF(VALUE(F3410)&gt;0,4,IF(VALUE(E3410)&gt;0,3,IF(VALUE(D3410)&gt;0,2,1)))))))</f>
        <v>9</v>
      </c>
      <c r="O3410" s="22" t="s">
        <v>3107</v>
      </c>
      <c r="P3410" s="1" t="s">
        <v>4241</v>
      </c>
      <c r="Q3410" s="1"/>
      <c r="R3410" s="39"/>
      <c r="S3410" s="154" t="s">
        <v>158</v>
      </c>
      <c r="T3410" s="7" t="str">
        <f>Tabela813[[#This Row],[NR]]&amp;" - "&amp;Tabela813[[#This Row],[Especificação]]</f>
        <v>9.1.7.1.7.53.0.1.03 - (-) Dedução de Transferências de Convênios da União Destinadas a Programas de Combate à Fome - Transferências da União Decorrentes de Emendas Parlamentares de Bancada</v>
      </c>
    </row>
    <row r="3411" spans="1:20" ht="30" x14ac:dyDescent="0.25">
      <c r="A3411" s="179"/>
      <c r="B3411" s="51" t="s">
        <v>1549</v>
      </c>
      <c r="C3411" s="22" t="s">
        <v>1537</v>
      </c>
      <c r="D3411" s="22" t="s">
        <v>1544</v>
      </c>
      <c r="E3411" s="22" t="s">
        <v>1537</v>
      </c>
      <c r="F3411" s="22" t="s">
        <v>1544</v>
      </c>
      <c r="G3411" s="22" t="s">
        <v>1578</v>
      </c>
      <c r="H3411" s="22" t="s">
        <v>1540</v>
      </c>
      <c r="I3411" s="22" t="s">
        <v>1540</v>
      </c>
      <c r="J3411" s="22" t="s">
        <v>1543</v>
      </c>
      <c r="K3411" s="20" t="str">
        <f>IF(Tabela813[[#This Row],[C]]&lt;&gt;"",IF(Tabela813[[#This Row],[RED]]&lt;&gt;"",(Tabela813[[#This Row],[RED]] &amp; "."),"") &amp; CONCATENATE(Tabela813[[#This Row],[C]],".",Tabela813[[#This Row],[O]],".",Tabela813[[#This Row],[E]],".",Tabela813[[#This Row],[D1]],".",Tabela813[[#This Row],[D2]],".",Tabela813[[#This Row],[D3]],".",Tabela813[[#This Row],[T]],".",Tabela813[[#This Row],[D4]]),"")</f>
        <v>9.1.7.1.7.54.0.0.00</v>
      </c>
      <c r="L3411" s="23" t="s">
        <v>2198</v>
      </c>
      <c r="M3411" s="20" t="str">
        <f t="shared" si="65"/>
        <v>S</v>
      </c>
      <c r="N3411" s="20">
        <f>IF(VALUE(Tabela813[[#This Row],[RED]]) &gt; 0,1,0) + IF(VALUE(J3411)&gt;0,8,IF(VALUE(I3411)&gt;0,7,IF(VALUE(H3411)&gt;0,6,IF(VALUE(G3411)&gt;0,5,IF(VALUE(F3411)&gt;0,4,IF(VALUE(E3411)&gt;0,3,IF(VALUE(D3411)&gt;0,2,1)))))))</f>
        <v>6</v>
      </c>
      <c r="O3411" s="22" t="s">
        <v>55</v>
      </c>
      <c r="P3411" s="1" t="s">
        <v>4357</v>
      </c>
      <c r="Q3411" s="1"/>
      <c r="R3411" s="39"/>
      <c r="S3411" s="154" t="s">
        <v>158</v>
      </c>
      <c r="T3411" s="7" t="str">
        <f>Tabela813[[#This Row],[NR]]&amp;" - "&amp;Tabela813[[#This Row],[Especificação]]</f>
        <v>9.1.7.1.7.54.0.0.00 - (-) Dedução de Transferências de Convênios da União Destinadas a Programas de Saneamento Básico</v>
      </c>
    </row>
    <row r="3412" spans="1:20" ht="30" x14ac:dyDescent="0.25">
      <c r="A3412" s="179"/>
      <c r="B3412" s="51" t="s">
        <v>1549</v>
      </c>
      <c r="C3412" s="22" t="s">
        <v>1537</v>
      </c>
      <c r="D3412" s="22" t="s">
        <v>1544</v>
      </c>
      <c r="E3412" s="22" t="s">
        <v>1537</v>
      </c>
      <c r="F3412" s="22" t="s">
        <v>1544</v>
      </c>
      <c r="G3412" s="22" t="s">
        <v>1578</v>
      </c>
      <c r="H3412" s="22" t="s">
        <v>1540</v>
      </c>
      <c r="I3412" s="22" t="s">
        <v>1537</v>
      </c>
      <c r="J3412" s="22" t="s">
        <v>1543</v>
      </c>
      <c r="K3412" s="20" t="str">
        <f>IF(Tabela813[[#This Row],[C]]&lt;&gt;"",IF(Tabela813[[#This Row],[RED]]&lt;&gt;"",(Tabela813[[#This Row],[RED]] &amp; "."),"") &amp; CONCATENATE(Tabela813[[#This Row],[C]],".",Tabela813[[#This Row],[O]],".",Tabela813[[#This Row],[E]],".",Tabela813[[#This Row],[D1]],".",Tabela813[[#This Row],[D2]],".",Tabela813[[#This Row],[D3]],".",Tabela813[[#This Row],[T]],".",Tabela813[[#This Row],[D4]]),"")</f>
        <v>9.1.7.1.7.54.0.1.00</v>
      </c>
      <c r="L3412" s="23" t="s">
        <v>2199</v>
      </c>
      <c r="M3412" s="20" t="str">
        <f t="shared" si="65"/>
        <v>S</v>
      </c>
      <c r="N3412" s="20">
        <f>IF(VALUE(Tabela813[[#This Row],[RED]]) &gt; 0,1,0) + IF(VALUE(J3412)&gt;0,8,IF(VALUE(I3412)&gt;0,7,IF(VALUE(H3412)&gt;0,6,IF(VALUE(G3412)&gt;0,5,IF(VALUE(F3412)&gt;0,4,IF(VALUE(E3412)&gt;0,3,IF(VALUE(D3412)&gt;0,2,1)))))))</f>
        <v>8</v>
      </c>
      <c r="O3412" s="22" t="s">
        <v>55</v>
      </c>
      <c r="P3412" s="1" t="s">
        <v>2959</v>
      </c>
      <c r="Q3412" s="1"/>
      <c r="R3412" s="39"/>
      <c r="S3412" s="154" t="s">
        <v>158</v>
      </c>
      <c r="T3412" s="7" t="str">
        <f>Tabela813[[#This Row],[NR]]&amp;" - "&amp;Tabela813[[#This Row],[Especificação]]</f>
        <v>9.1.7.1.7.54.0.1.00 - (-) Dedução de Transferências de Convênios da União Destinadas a Programas de Saneamento Básico - Principal</v>
      </c>
    </row>
    <row r="3413" spans="1:20" ht="30" x14ac:dyDescent="0.25">
      <c r="A3413" s="179"/>
      <c r="B3413" s="51" t="s">
        <v>1549</v>
      </c>
      <c r="C3413" s="22" t="s">
        <v>1537</v>
      </c>
      <c r="D3413" s="22" t="s">
        <v>1544</v>
      </c>
      <c r="E3413" s="22" t="s">
        <v>1537</v>
      </c>
      <c r="F3413" s="22" t="s">
        <v>1544</v>
      </c>
      <c r="G3413" s="22" t="s">
        <v>1578</v>
      </c>
      <c r="H3413" s="22" t="s">
        <v>1540</v>
      </c>
      <c r="I3413" s="22" t="s">
        <v>1537</v>
      </c>
      <c r="J3413" s="22" t="s">
        <v>1539</v>
      </c>
      <c r="K3413" s="20" t="str">
        <f>IF(Tabela813[[#This Row],[C]]&lt;&gt;"",IF(Tabela813[[#This Row],[RED]]&lt;&gt;"",(Tabela813[[#This Row],[RED]] &amp; "."),"") &amp; CONCATENATE(Tabela813[[#This Row],[C]],".",Tabela813[[#This Row],[O]],".",Tabela813[[#This Row],[E]],".",Tabela813[[#This Row],[D1]],".",Tabela813[[#This Row],[D2]],".",Tabela813[[#This Row],[D3]],".",Tabela813[[#This Row],[T]],".",Tabela813[[#This Row],[D4]]),"")</f>
        <v>9.1.7.1.7.54.0.1.01</v>
      </c>
      <c r="L3413" s="23" t="s">
        <v>2199</v>
      </c>
      <c r="M3413" s="20" t="str">
        <f t="shared" si="65"/>
        <v>A</v>
      </c>
      <c r="N3413" s="20">
        <f>IF(VALUE(Tabela813[[#This Row],[RED]]) &gt; 0,1,0) + IF(VALUE(J3413)&gt;0,8,IF(VALUE(I3413)&gt;0,7,IF(VALUE(H3413)&gt;0,6,IF(VALUE(G3413)&gt;0,5,IF(VALUE(F3413)&gt;0,4,IF(VALUE(E3413)&gt;0,3,IF(VALUE(D3413)&gt;0,2,1)))))))</f>
        <v>9</v>
      </c>
      <c r="O3413" s="22" t="s">
        <v>3107</v>
      </c>
      <c r="P3413" s="1" t="s">
        <v>2959</v>
      </c>
      <c r="Q3413" s="1"/>
      <c r="R3413" s="39"/>
      <c r="S3413" s="154" t="s">
        <v>158</v>
      </c>
      <c r="T3413" s="7" t="str">
        <f>Tabela813[[#This Row],[NR]]&amp;" - "&amp;Tabela813[[#This Row],[Especificação]]</f>
        <v>9.1.7.1.7.54.0.1.01 - (-) Dedução de Transferências de Convênios da União Destinadas a Programas de Saneamento Básico - Principal</v>
      </c>
    </row>
    <row r="3414" spans="1:20" ht="45" x14ac:dyDescent="0.25">
      <c r="A3414" s="179"/>
      <c r="B3414" s="51" t="s">
        <v>1549</v>
      </c>
      <c r="C3414" s="22" t="s">
        <v>1537</v>
      </c>
      <c r="D3414" s="22" t="s">
        <v>1544</v>
      </c>
      <c r="E3414" s="22" t="s">
        <v>1537</v>
      </c>
      <c r="F3414" s="22" t="s">
        <v>1544</v>
      </c>
      <c r="G3414" s="22" t="s">
        <v>1578</v>
      </c>
      <c r="H3414" s="22" t="s">
        <v>1540</v>
      </c>
      <c r="I3414" s="22" t="s">
        <v>1537</v>
      </c>
      <c r="J3414" s="22" t="s">
        <v>1541</v>
      </c>
      <c r="K3414" s="20" t="str">
        <f>IF(Tabela813[[#This Row],[C]]&lt;&gt;"",IF(Tabela813[[#This Row],[RED]]&lt;&gt;"",(Tabela813[[#This Row],[RED]] &amp; "."),"") &amp; CONCATENATE(Tabela813[[#This Row],[C]],".",Tabela813[[#This Row],[O]],".",Tabela813[[#This Row],[E]],".",Tabela813[[#This Row],[D1]],".",Tabela813[[#This Row],[D2]],".",Tabela813[[#This Row],[D3]],".",Tabela813[[#This Row],[T]],".",Tabela813[[#This Row],[D4]]),"")</f>
        <v>9.1.7.1.7.54.0.1.02</v>
      </c>
      <c r="L3414" s="23" t="s">
        <v>4052</v>
      </c>
      <c r="M3414" s="20" t="str">
        <f t="shared" si="65"/>
        <v>A</v>
      </c>
      <c r="N3414" s="20">
        <f>IF(VALUE(Tabela813[[#This Row],[RED]]) &gt; 0,1,0) + IF(VALUE(J3414)&gt;0,8,IF(VALUE(I3414)&gt;0,7,IF(VALUE(H3414)&gt;0,6,IF(VALUE(G3414)&gt;0,5,IF(VALUE(F3414)&gt;0,4,IF(VALUE(E3414)&gt;0,3,IF(VALUE(D3414)&gt;0,2,1)))))))</f>
        <v>9</v>
      </c>
      <c r="O3414" s="22" t="s">
        <v>3107</v>
      </c>
      <c r="P3414" s="1" t="s">
        <v>4237</v>
      </c>
      <c r="Q3414" s="1"/>
      <c r="R3414" s="39"/>
      <c r="S3414" s="154" t="s">
        <v>158</v>
      </c>
      <c r="T3414" s="7" t="str">
        <f>Tabela813[[#This Row],[NR]]&amp;" - "&amp;Tabela813[[#This Row],[Especificação]]</f>
        <v>9.1.7.1.7.54.0.1.02 - (-) Dedução de Transferências de Convênios da União Destinadas a Programas de Saneamento Básico - Transferências da União Decorrentes de Emendas Parlamentares Individuais - Finalidade Definida</v>
      </c>
    </row>
    <row r="3415" spans="1:20" ht="45" x14ac:dyDescent="0.25">
      <c r="A3415" s="179"/>
      <c r="B3415" s="51" t="s">
        <v>1549</v>
      </c>
      <c r="C3415" s="22" t="s">
        <v>1537</v>
      </c>
      <c r="D3415" s="22" t="s">
        <v>1544</v>
      </c>
      <c r="E3415" s="22" t="s">
        <v>1537</v>
      </c>
      <c r="F3415" s="22" t="s">
        <v>1544</v>
      </c>
      <c r="G3415" s="22" t="s">
        <v>1578</v>
      </c>
      <c r="H3415" s="22" t="s">
        <v>1540</v>
      </c>
      <c r="I3415" s="22" t="s">
        <v>1537</v>
      </c>
      <c r="J3415" s="22" t="s">
        <v>1550</v>
      </c>
      <c r="K3415" s="20" t="str">
        <f>IF(Tabela813[[#This Row],[C]]&lt;&gt;"",IF(Tabela813[[#This Row],[RED]]&lt;&gt;"",(Tabela813[[#This Row],[RED]] &amp; "."),"") &amp; CONCATENATE(Tabela813[[#This Row],[C]],".",Tabela813[[#This Row],[O]],".",Tabela813[[#This Row],[E]],".",Tabela813[[#This Row],[D1]],".",Tabela813[[#This Row],[D2]],".",Tabela813[[#This Row],[D3]],".",Tabela813[[#This Row],[T]],".",Tabela813[[#This Row],[D4]]),"")</f>
        <v>9.1.7.1.7.54.0.1.03</v>
      </c>
      <c r="L3415" s="23" t="s">
        <v>4053</v>
      </c>
      <c r="M3415" s="20" t="str">
        <f t="shared" si="65"/>
        <v>A</v>
      </c>
      <c r="N3415" s="20">
        <f>IF(VALUE(Tabela813[[#This Row],[RED]]) &gt; 0,1,0) + IF(VALUE(J3415)&gt;0,8,IF(VALUE(I3415)&gt;0,7,IF(VALUE(H3415)&gt;0,6,IF(VALUE(G3415)&gt;0,5,IF(VALUE(F3415)&gt;0,4,IF(VALUE(E3415)&gt;0,3,IF(VALUE(D3415)&gt;0,2,1)))))))</f>
        <v>9</v>
      </c>
      <c r="O3415" s="22" t="s">
        <v>3107</v>
      </c>
      <c r="P3415" s="1" t="s">
        <v>4241</v>
      </c>
      <c r="Q3415" s="1"/>
      <c r="R3415" s="39"/>
      <c r="S3415" s="154" t="s">
        <v>158</v>
      </c>
      <c r="T3415" s="7" t="str">
        <f>Tabela813[[#This Row],[NR]]&amp;" - "&amp;Tabela813[[#This Row],[Especificação]]</f>
        <v>9.1.7.1.7.54.0.1.03 - (-) Dedução de Transferências de Convênios da União Destinadas a Programas de Saneamento Básico - Transferências da União Decorrentes de Emendas Parlamentares de Bancada</v>
      </c>
    </row>
    <row r="3416" spans="1:20" ht="30" x14ac:dyDescent="0.25">
      <c r="A3416" s="179"/>
      <c r="B3416" s="51" t="s">
        <v>1549</v>
      </c>
      <c r="C3416" s="22" t="s">
        <v>1537</v>
      </c>
      <c r="D3416" s="22" t="s">
        <v>1544</v>
      </c>
      <c r="E3416" s="22" t="s">
        <v>1537</v>
      </c>
      <c r="F3416" s="22" t="s">
        <v>1544</v>
      </c>
      <c r="G3416" s="22" t="s">
        <v>1553</v>
      </c>
      <c r="H3416" s="22" t="s">
        <v>1540</v>
      </c>
      <c r="I3416" s="22" t="s">
        <v>1540</v>
      </c>
      <c r="J3416" s="22" t="s">
        <v>1543</v>
      </c>
      <c r="K3416" s="20" t="str">
        <f>IF(Tabela813[[#This Row],[C]]&lt;&gt;"",IF(Tabela813[[#This Row],[RED]]&lt;&gt;"",(Tabela813[[#This Row],[RED]] &amp; "."),"") &amp; CONCATENATE(Tabela813[[#This Row],[C]],".",Tabela813[[#This Row],[O]],".",Tabela813[[#This Row],[E]],".",Tabela813[[#This Row],[D1]],".",Tabela813[[#This Row],[D2]],".",Tabela813[[#This Row],[D3]],".",Tabela813[[#This Row],[T]],".",Tabela813[[#This Row],[D4]]),"")</f>
        <v>9.1.7.1.7.99.0.0.00</v>
      </c>
      <c r="L3416" s="23" t="s">
        <v>4219</v>
      </c>
      <c r="M3416" s="20" t="str">
        <f t="shared" si="65"/>
        <v>S</v>
      </c>
      <c r="N3416" s="20">
        <f>IF(VALUE(Tabela813[[#This Row],[RED]]) &gt; 0,1,0) + IF(VALUE(J3416)&gt;0,8,IF(VALUE(I3416)&gt;0,7,IF(VALUE(H3416)&gt;0,6,IF(VALUE(G3416)&gt;0,5,IF(VALUE(F3416)&gt;0,4,IF(VALUE(E3416)&gt;0,3,IF(VALUE(D3416)&gt;0,2,1)))))))</f>
        <v>6</v>
      </c>
      <c r="O3416" s="22" t="s">
        <v>51</v>
      </c>
      <c r="P3416" s="1" t="s">
        <v>4358</v>
      </c>
      <c r="Q3416" s="1"/>
      <c r="R3416" s="39"/>
      <c r="S3416" s="154" t="s">
        <v>158</v>
      </c>
      <c r="T3416" s="7" t="str">
        <f>Tabela813[[#This Row],[NR]]&amp;" - "&amp;Tabela813[[#This Row],[Especificação]]</f>
        <v>9.1.7.1.7.99.0.0.00 - (-) Dedução de Outras Transferências de Convênios da União e de Suas Entidades</v>
      </c>
    </row>
    <row r="3417" spans="1:20" ht="30" x14ac:dyDescent="0.25">
      <c r="A3417" s="179"/>
      <c r="B3417" s="51" t="s">
        <v>1549</v>
      </c>
      <c r="C3417" s="22" t="s">
        <v>1537</v>
      </c>
      <c r="D3417" s="22" t="s">
        <v>1544</v>
      </c>
      <c r="E3417" s="22" t="s">
        <v>1537</v>
      </c>
      <c r="F3417" s="22" t="s">
        <v>1544</v>
      </c>
      <c r="G3417" s="22" t="s">
        <v>1553</v>
      </c>
      <c r="H3417" s="22" t="s">
        <v>1540</v>
      </c>
      <c r="I3417" s="22" t="s">
        <v>1537</v>
      </c>
      <c r="J3417" s="22" t="s">
        <v>1543</v>
      </c>
      <c r="K3417" s="20" t="str">
        <f>IF(Tabela813[[#This Row],[C]]&lt;&gt;"",IF(Tabela813[[#This Row],[RED]]&lt;&gt;"",(Tabela813[[#This Row],[RED]] &amp; "."),"") &amp; CONCATENATE(Tabela813[[#This Row],[C]],".",Tabela813[[#This Row],[O]],".",Tabela813[[#This Row],[E]],".",Tabela813[[#This Row],[D1]],".",Tabela813[[#This Row],[D2]],".",Tabela813[[#This Row],[D3]],".",Tabela813[[#This Row],[T]],".",Tabela813[[#This Row],[D4]]),"")</f>
        <v>9.1.7.1.7.99.0.1.00</v>
      </c>
      <c r="L3417" s="1" t="s">
        <v>4219</v>
      </c>
      <c r="M3417" s="20" t="str">
        <f t="shared" si="65"/>
        <v>S</v>
      </c>
      <c r="N3417" s="20">
        <f>IF(VALUE(Tabela813[[#This Row],[RED]]) &gt; 0,1,0) + IF(VALUE(J3417)&gt;0,8,IF(VALUE(I3417)&gt;0,7,IF(VALUE(H3417)&gt;0,6,IF(VALUE(G3417)&gt;0,5,IF(VALUE(F3417)&gt;0,4,IF(VALUE(E3417)&gt;0,3,IF(VALUE(D3417)&gt;0,2,1)))))))</f>
        <v>8</v>
      </c>
      <c r="O3417" s="22" t="s">
        <v>51</v>
      </c>
      <c r="P3417" s="1" t="s">
        <v>4120</v>
      </c>
      <c r="Q3417" s="1"/>
      <c r="R3417" s="39"/>
      <c r="S3417" s="154" t="s">
        <v>158</v>
      </c>
      <c r="T3417" s="7" t="str">
        <f>Tabela813[[#This Row],[NR]]&amp;" - "&amp;Tabela813[[#This Row],[Especificação]]</f>
        <v>9.1.7.1.7.99.0.1.00 - (-) Dedução de Outras Transferências de Convênios da União e de Suas Entidades</v>
      </c>
    </row>
    <row r="3418" spans="1:20" ht="30" x14ac:dyDescent="0.25">
      <c r="A3418" s="179"/>
      <c r="B3418" s="51" t="s">
        <v>1549</v>
      </c>
      <c r="C3418" s="22" t="s">
        <v>1537</v>
      </c>
      <c r="D3418" s="22" t="s">
        <v>1544</v>
      </c>
      <c r="E3418" s="22" t="s">
        <v>1537</v>
      </c>
      <c r="F3418" s="22" t="s">
        <v>1544</v>
      </c>
      <c r="G3418" s="22" t="s">
        <v>1553</v>
      </c>
      <c r="H3418" s="22" t="s">
        <v>1540</v>
      </c>
      <c r="I3418" s="22" t="s">
        <v>1537</v>
      </c>
      <c r="J3418" s="22" t="s">
        <v>1539</v>
      </c>
      <c r="K3418" s="20" t="str">
        <f>IF(Tabela813[[#This Row],[C]]&lt;&gt;"",IF(Tabela813[[#This Row],[RED]]&lt;&gt;"",(Tabela813[[#This Row],[RED]] &amp; "."),"") &amp; CONCATENATE(Tabela813[[#This Row],[C]],".",Tabela813[[#This Row],[O]],".",Tabela813[[#This Row],[E]],".",Tabela813[[#This Row],[D1]],".",Tabela813[[#This Row],[D2]],".",Tabela813[[#This Row],[D3]],".",Tabela813[[#This Row],[T]],".",Tabela813[[#This Row],[D4]]),"")</f>
        <v>9.1.7.1.7.99.0.1.01</v>
      </c>
      <c r="L3418" s="1" t="s">
        <v>4218</v>
      </c>
      <c r="M3418" s="20" t="str">
        <f t="shared" si="65"/>
        <v>A</v>
      </c>
      <c r="N3418" s="20">
        <f>IF(VALUE(Tabela813[[#This Row],[RED]]) &gt; 0,1,0) + IF(VALUE(J3418)&gt;0,8,IF(VALUE(I3418)&gt;0,7,IF(VALUE(H3418)&gt;0,6,IF(VALUE(G3418)&gt;0,5,IF(VALUE(F3418)&gt;0,4,IF(VALUE(E3418)&gt;0,3,IF(VALUE(D3418)&gt;0,2,1)))))))</f>
        <v>9</v>
      </c>
      <c r="O3418" s="22" t="s">
        <v>3107</v>
      </c>
      <c r="P3418" s="1" t="s">
        <v>4120</v>
      </c>
      <c r="Q3418" s="1"/>
      <c r="R3418" s="39"/>
      <c r="S3418" s="154" t="s">
        <v>158</v>
      </c>
      <c r="T3418" s="7" t="str">
        <f>Tabela813[[#This Row],[NR]]&amp;" - "&amp;Tabela813[[#This Row],[Especificação]]</f>
        <v>9.1.7.1.7.99.0.1.01 - (-) Dedução de Outras Transferências de Convênios da União e de Suas Entidades - Principal</v>
      </c>
    </row>
    <row r="3419" spans="1:20" ht="45" x14ac:dyDescent="0.25">
      <c r="A3419" s="179"/>
      <c r="B3419" s="51" t="s">
        <v>1549</v>
      </c>
      <c r="C3419" s="22" t="s">
        <v>1537</v>
      </c>
      <c r="D3419" s="22" t="s">
        <v>1544</v>
      </c>
      <c r="E3419" s="22" t="s">
        <v>1537</v>
      </c>
      <c r="F3419" s="22" t="s">
        <v>1544</v>
      </c>
      <c r="G3419" s="22" t="s">
        <v>1553</v>
      </c>
      <c r="H3419" s="22" t="s">
        <v>1540</v>
      </c>
      <c r="I3419" s="22" t="s">
        <v>1537</v>
      </c>
      <c r="J3419" s="22" t="s">
        <v>1541</v>
      </c>
      <c r="K3419" s="20" t="str">
        <f>IF(Tabela813[[#This Row],[C]]&lt;&gt;"",IF(Tabela813[[#This Row],[RED]]&lt;&gt;"",(Tabela813[[#This Row],[RED]] &amp; "."),"") &amp; CONCATENATE(Tabela813[[#This Row],[C]],".",Tabela813[[#This Row],[O]],".",Tabela813[[#This Row],[E]],".",Tabela813[[#This Row],[D1]],".",Tabela813[[#This Row],[D2]],".",Tabela813[[#This Row],[D3]],".",Tabela813[[#This Row],[T]],".",Tabela813[[#This Row],[D4]]),"")</f>
        <v>9.1.7.1.7.99.0.1.02</v>
      </c>
      <c r="L3419" s="1" t="s">
        <v>4217</v>
      </c>
      <c r="M3419" s="20" t="str">
        <f t="shared" si="65"/>
        <v>A</v>
      </c>
      <c r="N3419" s="20">
        <f>IF(VALUE(Tabela813[[#This Row],[RED]]) &gt; 0,1,0) + IF(VALUE(J3419)&gt;0,8,IF(VALUE(I3419)&gt;0,7,IF(VALUE(H3419)&gt;0,6,IF(VALUE(G3419)&gt;0,5,IF(VALUE(F3419)&gt;0,4,IF(VALUE(E3419)&gt;0,3,IF(VALUE(D3419)&gt;0,2,1)))))))</f>
        <v>9</v>
      </c>
      <c r="O3419" s="22" t="s">
        <v>3107</v>
      </c>
      <c r="P3419" s="1" t="s">
        <v>4238</v>
      </c>
      <c r="Q3419" s="1"/>
      <c r="R3419" s="39"/>
      <c r="S3419" s="154" t="s">
        <v>158</v>
      </c>
      <c r="T3419" s="7" t="str">
        <f>Tabela813[[#This Row],[NR]]&amp;" - "&amp;Tabela813[[#This Row],[Especificação]]</f>
        <v>9.1.7.1.7.99.0.1.02 - (-) Dedução de Outras Transferências de Convênios da União e de Suas Entidades - Transferências da União Decorrentes de Emendas Parlamentares Individuais - Finalidade Definida</v>
      </c>
    </row>
    <row r="3420" spans="1:20" ht="45" x14ac:dyDescent="0.25">
      <c r="A3420" s="179"/>
      <c r="B3420" s="51" t="s">
        <v>1549</v>
      </c>
      <c r="C3420" s="22" t="s">
        <v>1537</v>
      </c>
      <c r="D3420" s="22" t="s">
        <v>1544</v>
      </c>
      <c r="E3420" s="22" t="s">
        <v>1537</v>
      </c>
      <c r="F3420" s="22" t="s">
        <v>1544</v>
      </c>
      <c r="G3420" s="22" t="s">
        <v>1553</v>
      </c>
      <c r="H3420" s="22" t="s">
        <v>1540</v>
      </c>
      <c r="I3420" s="22" t="s">
        <v>1537</v>
      </c>
      <c r="J3420" s="22" t="s">
        <v>1550</v>
      </c>
      <c r="K3420" s="20" t="str">
        <f>IF(Tabela813[[#This Row],[C]]&lt;&gt;"",IF(Tabela813[[#This Row],[RED]]&lt;&gt;"",(Tabela813[[#This Row],[RED]] &amp; "."),"") &amp; CONCATENATE(Tabela813[[#This Row],[C]],".",Tabela813[[#This Row],[O]],".",Tabela813[[#This Row],[E]],".",Tabela813[[#This Row],[D1]],".",Tabela813[[#This Row],[D2]],".",Tabela813[[#This Row],[D3]],".",Tabela813[[#This Row],[T]],".",Tabela813[[#This Row],[D4]]),"")</f>
        <v>9.1.7.1.7.99.0.1.03</v>
      </c>
      <c r="L3420" s="1" t="s">
        <v>4216</v>
      </c>
      <c r="M3420" s="20" t="str">
        <f>IF(N3420 &lt; N3424,"S","A")</f>
        <v>A</v>
      </c>
      <c r="N3420" s="20">
        <f>IF(VALUE(Tabela813[[#This Row],[RED]]) &gt; 0,1,0) + IF(VALUE(J3420)&gt;0,8,IF(VALUE(I3420)&gt;0,7,IF(VALUE(H3420)&gt;0,6,IF(VALUE(G3420)&gt;0,5,IF(VALUE(F3420)&gt;0,4,IF(VALUE(E3420)&gt;0,3,IF(VALUE(D3420)&gt;0,2,1)))))))</f>
        <v>9</v>
      </c>
      <c r="O3420" s="22" t="s">
        <v>3107</v>
      </c>
      <c r="P3420" s="1" t="s">
        <v>4241</v>
      </c>
      <c r="Q3420" s="1"/>
      <c r="R3420" s="39"/>
      <c r="S3420" s="154" t="s">
        <v>158</v>
      </c>
      <c r="T3420" s="7" t="str">
        <f>Tabela813[[#This Row],[NR]]&amp;" - "&amp;Tabela813[[#This Row],[Especificação]]</f>
        <v>9.1.7.1.7.99.0.1.03 - (-) Dedução de Outras Transferências de Convênios da União e de Suas Entidades - Transferências da União Decorrentes de Emendas Parlamentares de Bancada</v>
      </c>
    </row>
    <row r="3421" spans="1:20" ht="30" x14ac:dyDescent="0.25">
      <c r="A3421" s="179"/>
      <c r="B3421" s="51" t="s">
        <v>1549</v>
      </c>
      <c r="C3421" s="22" t="s">
        <v>1537</v>
      </c>
      <c r="D3421" s="22" t="s">
        <v>1544</v>
      </c>
      <c r="E3421" s="22" t="s">
        <v>1537</v>
      </c>
      <c r="F3421" s="22" t="s">
        <v>1549</v>
      </c>
      <c r="G3421" s="22" t="s">
        <v>1543</v>
      </c>
      <c r="H3421" s="22" t="s">
        <v>1540</v>
      </c>
      <c r="I3421" s="22" t="s">
        <v>1540</v>
      </c>
      <c r="J3421" s="22" t="s">
        <v>1543</v>
      </c>
      <c r="K3421" s="20" t="s">
        <v>6485</v>
      </c>
      <c r="L3421" s="23" t="s">
        <v>6486</v>
      </c>
      <c r="M3421" s="20" t="s">
        <v>3098</v>
      </c>
      <c r="N3421" s="20">
        <v>4</v>
      </c>
      <c r="O3421" s="22" t="s">
        <v>45</v>
      </c>
      <c r="P3421" s="1" t="s">
        <v>6487</v>
      </c>
      <c r="Q3421" s="1"/>
      <c r="R3421" s="39"/>
      <c r="S3421" s="154" t="s">
        <v>158</v>
      </c>
      <c r="T3421" s="7" t="str">
        <f>Tabela813[[#This Row],[NR]]&amp;" - "&amp;Tabela813[[#This Row],[Especificação]]</f>
        <v>9.1.7.1.9.00.0.0.00 - (-) Dedução de Outras Transferências de Recursos da União e de Suas Entidades</v>
      </c>
    </row>
    <row r="3422" spans="1:20" ht="30" x14ac:dyDescent="0.25">
      <c r="A3422" s="179"/>
      <c r="B3422" s="51" t="s">
        <v>1549</v>
      </c>
      <c r="C3422" s="22" t="s">
        <v>1537</v>
      </c>
      <c r="D3422" s="22" t="s">
        <v>1544</v>
      </c>
      <c r="E3422" s="22" t="s">
        <v>1537</v>
      </c>
      <c r="F3422" s="22" t="s">
        <v>1549</v>
      </c>
      <c r="G3422" s="22" t="s">
        <v>6473</v>
      </c>
      <c r="H3422" s="22" t="s">
        <v>1540</v>
      </c>
      <c r="I3422" s="22" t="s">
        <v>1540</v>
      </c>
      <c r="J3422" s="22" t="s">
        <v>1543</v>
      </c>
      <c r="K3422" s="20" t="s">
        <v>6488</v>
      </c>
      <c r="L3422" s="23" t="s">
        <v>6489</v>
      </c>
      <c r="M3422" s="20" t="s">
        <v>3098</v>
      </c>
      <c r="N3422" s="20">
        <v>5</v>
      </c>
      <c r="O3422" s="22" t="s">
        <v>55</v>
      </c>
      <c r="P3422" s="1" t="s">
        <v>6490</v>
      </c>
      <c r="Q3422" s="1" t="s">
        <v>6477</v>
      </c>
      <c r="R3422" s="39"/>
      <c r="S3422" s="154" t="s">
        <v>158</v>
      </c>
      <c r="T3422" s="7" t="str">
        <f>Tabela813[[#This Row],[NR]]&amp;" - "&amp;Tabela813[[#This Row],[Especificação]]</f>
        <v>9.1.7.1.9.61.0.0.00 - (-) Dedução de Auxílio Financeiro – Outorga Crédito Tributário ICMS – Art. 5º, Inciso V, EC nº 123/2022</v>
      </c>
    </row>
    <row r="3423" spans="1:20" ht="30" x14ac:dyDescent="0.25">
      <c r="A3423" s="179"/>
      <c r="B3423" s="51" t="s">
        <v>1549</v>
      </c>
      <c r="C3423" s="22" t="s">
        <v>1537</v>
      </c>
      <c r="D3423" s="22" t="s">
        <v>1544</v>
      </c>
      <c r="E3423" s="22" t="s">
        <v>1537</v>
      </c>
      <c r="F3423" s="22" t="s">
        <v>1549</v>
      </c>
      <c r="G3423" s="22" t="s">
        <v>6473</v>
      </c>
      <c r="H3423" s="22" t="s">
        <v>1540</v>
      </c>
      <c r="I3423" s="22" t="s">
        <v>1537</v>
      </c>
      <c r="J3423" s="22" t="s">
        <v>1543</v>
      </c>
      <c r="K3423" s="20" t="s">
        <v>6491</v>
      </c>
      <c r="L3423" s="23" t="s">
        <v>6489</v>
      </c>
      <c r="M3423" s="20" t="s">
        <v>3099</v>
      </c>
      <c r="N3423" s="20">
        <v>7</v>
      </c>
      <c r="O3423" s="22" t="s">
        <v>55</v>
      </c>
      <c r="P3423" s="1" t="s">
        <v>6490</v>
      </c>
      <c r="Q3423" s="1" t="s">
        <v>6477</v>
      </c>
      <c r="R3423" s="39"/>
      <c r="S3423" s="154" t="s">
        <v>158</v>
      </c>
      <c r="T3423" s="7" t="str">
        <f>Tabela813[[#This Row],[NR]]&amp;" - "&amp;Tabela813[[#This Row],[Especificação]]</f>
        <v>9.1.7.1.9.61.0.1.00 - (-) Dedução de Auxílio Financeiro – Outorga Crédito Tributário ICMS – Art. 5º, Inciso V, EC nº 123/2022</v>
      </c>
    </row>
    <row r="3424" spans="1:20" ht="45" x14ac:dyDescent="0.25">
      <c r="A3424" s="179"/>
      <c r="B3424" s="51" t="s">
        <v>1549</v>
      </c>
      <c r="C3424" s="22" t="s">
        <v>1537</v>
      </c>
      <c r="D3424" s="22" t="s">
        <v>1544</v>
      </c>
      <c r="E3424" s="22" t="s">
        <v>1546</v>
      </c>
      <c r="F3424" s="22" t="s">
        <v>1540</v>
      </c>
      <c r="G3424" s="22" t="s">
        <v>1543</v>
      </c>
      <c r="H3424" s="22" t="s">
        <v>1540</v>
      </c>
      <c r="I3424" s="22" t="s">
        <v>1540</v>
      </c>
      <c r="J3424" s="22" t="s">
        <v>1543</v>
      </c>
      <c r="K3424" s="20" t="str">
        <f>IF(Tabela813[[#This Row],[C]]&lt;&gt;"",IF(Tabela813[[#This Row],[RED]]&lt;&gt;"",(Tabela813[[#This Row],[RED]] &amp; "."),"") &amp; CONCATENATE(Tabela813[[#This Row],[C]],".",Tabela813[[#This Row],[O]],".",Tabela813[[#This Row],[E]],".",Tabela813[[#This Row],[D1]],".",Tabela813[[#This Row],[D2]],".",Tabela813[[#This Row],[D3]],".",Tabela813[[#This Row],[T]],".",Tabela813[[#This Row],[D4]]),"")</f>
        <v>9.1.7.2.0.00.0.0.00</v>
      </c>
      <c r="L3424" s="1" t="s">
        <v>4054</v>
      </c>
      <c r="M3424" s="20" t="str">
        <f t="shared" si="65"/>
        <v>S</v>
      </c>
      <c r="N3424" s="20">
        <f>IF(VALUE(Tabela813[[#This Row],[RED]]) &gt; 0,1,0) + IF(VALUE(J3424)&gt;0,8,IF(VALUE(I3424)&gt;0,7,IF(VALUE(H3424)&gt;0,6,IF(VALUE(G3424)&gt;0,5,IF(VALUE(F3424)&gt;0,4,IF(VALUE(E3424)&gt;0,3,IF(VALUE(D3424)&gt;0,2,1)))))))</f>
        <v>4</v>
      </c>
      <c r="O3424" s="22" t="s">
        <v>45</v>
      </c>
      <c r="P3424" s="1" t="s">
        <v>4359</v>
      </c>
      <c r="Q3424" s="1"/>
      <c r="R3424" s="39"/>
      <c r="S3424" s="154" t="s">
        <v>158</v>
      </c>
      <c r="T3424" s="7" t="str">
        <f>Tabela813[[#This Row],[NR]]&amp;" - "&amp;Tabela813[[#This Row],[Especificação]]</f>
        <v>9.1.7.2.0.00.0.0.00 - (-) Dedução de Transferências dos Estados e do Distrito Federal e de Suas Entidades</v>
      </c>
    </row>
    <row r="3425" spans="1:20" x14ac:dyDescent="0.25">
      <c r="A3425" s="179"/>
      <c r="B3425" s="51" t="s">
        <v>1549</v>
      </c>
      <c r="C3425" s="22" t="s">
        <v>1537</v>
      </c>
      <c r="D3425" s="22" t="s">
        <v>1544</v>
      </c>
      <c r="E3425" s="22" t="s">
        <v>1546</v>
      </c>
      <c r="F3425" s="22" t="s">
        <v>1537</v>
      </c>
      <c r="G3425" s="22" t="s">
        <v>1543</v>
      </c>
      <c r="H3425" s="22" t="s">
        <v>1540</v>
      </c>
      <c r="I3425" s="22" t="s">
        <v>1540</v>
      </c>
      <c r="J3425" s="22" t="s">
        <v>1543</v>
      </c>
      <c r="K3425" s="20" t="str">
        <f>IF(Tabela813[[#This Row],[C]]&lt;&gt;"",IF(Tabela813[[#This Row],[RED]]&lt;&gt;"",(Tabela813[[#This Row],[RED]] &amp; "."),"") &amp; CONCATENATE(Tabela813[[#This Row],[C]],".",Tabela813[[#This Row],[O]],".",Tabela813[[#This Row],[E]],".",Tabela813[[#This Row],[D1]],".",Tabela813[[#This Row],[D2]],".",Tabela813[[#This Row],[D3]],".",Tabela813[[#This Row],[T]],".",Tabela813[[#This Row],[D4]]),"")</f>
        <v>9.1.7.2.1.00.0.0.00</v>
      </c>
      <c r="L3425" s="23" t="s">
        <v>2201</v>
      </c>
      <c r="M3425" s="20" t="str">
        <f t="shared" si="65"/>
        <v>S</v>
      </c>
      <c r="N3425" s="20">
        <f>IF(VALUE(Tabela813[[#This Row],[RED]]) &gt; 0,1,0) + IF(VALUE(J3425)&gt;0,8,IF(VALUE(I3425)&gt;0,7,IF(VALUE(H3425)&gt;0,6,IF(VALUE(G3425)&gt;0,5,IF(VALUE(F3425)&gt;0,4,IF(VALUE(E3425)&gt;0,3,IF(VALUE(D3425)&gt;0,2,1)))))))</f>
        <v>5</v>
      </c>
      <c r="O3425" s="22" t="s">
        <v>45</v>
      </c>
      <c r="P3425" s="1" t="s">
        <v>4360</v>
      </c>
      <c r="Q3425" s="1"/>
      <c r="R3425" s="39"/>
      <c r="S3425" s="154" t="s">
        <v>158</v>
      </c>
      <c r="T3425" s="7" t="str">
        <f>Tabela813[[#This Row],[NR]]&amp;" - "&amp;Tabela813[[#This Row],[Especificação]]</f>
        <v>9.1.7.2.1.00.0.0.00 - (-) Dedução de Participação na Receita dos Estados e Distrito Federal</v>
      </c>
    </row>
    <row r="3426" spans="1:20" ht="30" x14ac:dyDescent="0.25">
      <c r="A3426" s="179"/>
      <c r="B3426" s="51" t="s">
        <v>1549</v>
      </c>
      <c r="C3426" s="22" t="s">
        <v>1537</v>
      </c>
      <c r="D3426" s="22" t="s">
        <v>1544</v>
      </c>
      <c r="E3426" s="22" t="s">
        <v>1546</v>
      </c>
      <c r="F3426" s="22" t="s">
        <v>1537</v>
      </c>
      <c r="G3426" s="22" t="s">
        <v>1570</v>
      </c>
      <c r="H3426" s="22" t="s">
        <v>1540</v>
      </c>
      <c r="I3426" s="22" t="s">
        <v>1540</v>
      </c>
      <c r="J3426" s="22" t="s">
        <v>1543</v>
      </c>
      <c r="K3426" s="20" t="str">
        <f>IF(Tabela813[[#This Row],[C]]&lt;&gt;"",IF(Tabela813[[#This Row],[RED]]&lt;&gt;"",(Tabela813[[#This Row],[RED]] &amp; "."),"") &amp; CONCATENATE(Tabela813[[#This Row],[C]],".",Tabela813[[#This Row],[O]],".",Tabela813[[#This Row],[E]],".",Tabela813[[#This Row],[D1]],".",Tabela813[[#This Row],[D2]],".",Tabela813[[#This Row],[D3]],".",Tabela813[[#This Row],[T]],".",Tabela813[[#This Row],[D4]]),"")</f>
        <v>9.1.7.2.1.50.0.0.00</v>
      </c>
      <c r="L3426" s="23" t="s">
        <v>4251</v>
      </c>
      <c r="M3426" s="20" t="str">
        <f t="shared" si="65"/>
        <v>S</v>
      </c>
      <c r="N3426" s="20">
        <f>IF(VALUE(Tabela813[[#This Row],[RED]]) &gt; 0,1,0) + IF(VALUE(J3426)&gt;0,8,IF(VALUE(I3426)&gt;0,7,IF(VALUE(H3426)&gt;0,6,IF(VALUE(G3426)&gt;0,5,IF(VALUE(F3426)&gt;0,4,IF(VALUE(E3426)&gt;0,3,IF(VALUE(D3426)&gt;0,2,1)))))))</f>
        <v>6</v>
      </c>
      <c r="O3426" s="22" t="s">
        <v>55</v>
      </c>
      <c r="P3426" s="1" t="s">
        <v>4361</v>
      </c>
      <c r="Q3426" s="1"/>
      <c r="R3426" s="39"/>
      <c r="S3426" s="154" t="s">
        <v>158</v>
      </c>
      <c r="T3426" s="7" t="str">
        <f>Tabela813[[#This Row],[NR]]&amp;" - "&amp;Tabela813[[#This Row],[Especificação]]</f>
        <v>9.1.7.2.1.50.0.0.00 - (-) Dedução de Cota-Parte do ICMS</v>
      </c>
    </row>
    <row r="3427" spans="1:20" ht="30" x14ac:dyDescent="0.25">
      <c r="A3427" s="179"/>
      <c r="B3427" s="51" t="s">
        <v>1549</v>
      </c>
      <c r="C3427" s="22" t="s">
        <v>1537</v>
      </c>
      <c r="D3427" s="22" t="s">
        <v>1544</v>
      </c>
      <c r="E3427" s="22" t="s">
        <v>1546</v>
      </c>
      <c r="F3427" s="22" t="s">
        <v>1537</v>
      </c>
      <c r="G3427" s="22" t="s">
        <v>1570</v>
      </c>
      <c r="H3427" s="22" t="s">
        <v>1540</v>
      </c>
      <c r="I3427" s="22" t="s">
        <v>1537</v>
      </c>
      <c r="J3427" s="22" t="s">
        <v>1543</v>
      </c>
      <c r="K3427" s="20" t="str">
        <f>IF(Tabela813[[#This Row],[C]]&lt;&gt;"",IF(Tabela813[[#This Row],[RED]]&lt;&gt;"",(Tabela813[[#This Row],[RED]] &amp; "."),"") &amp; CONCATENATE(Tabela813[[#This Row],[C]],".",Tabela813[[#This Row],[O]],".",Tabela813[[#This Row],[E]],".",Tabela813[[#This Row],[D1]],".",Tabela813[[#This Row],[D2]],".",Tabela813[[#This Row],[D3]],".",Tabela813[[#This Row],[T]],".",Tabela813[[#This Row],[D4]]),"")</f>
        <v>9.1.7.2.1.50.0.1.00</v>
      </c>
      <c r="L3427" s="23" t="s">
        <v>2202</v>
      </c>
      <c r="M3427" s="20" t="str">
        <f t="shared" si="65"/>
        <v>A</v>
      </c>
      <c r="N3427" s="20">
        <f>IF(VALUE(Tabela813[[#This Row],[RED]]) &gt; 0,1,0) + IF(VALUE(J3427)&gt;0,8,IF(VALUE(I3427)&gt;0,7,IF(VALUE(H3427)&gt;0,6,IF(VALUE(G3427)&gt;0,5,IF(VALUE(F3427)&gt;0,4,IF(VALUE(E3427)&gt;0,3,IF(VALUE(D3427)&gt;0,2,1)))))))</f>
        <v>8</v>
      </c>
      <c r="O3427" s="22" t="s">
        <v>55</v>
      </c>
      <c r="P3427" s="1" t="s">
        <v>2960</v>
      </c>
      <c r="Q3427" s="1"/>
      <c r="R3427" s="39"/>
      <c r="S3427" s="154" t="s">
        <v>158</v>
      </c>
      <c r="T3427" s="7" t="str">
        <f>Tabela813[[#This Row],[NR]]&amp;" - "&amp;Tabela813[[#This Row],[Especificação]]</f>
        <v>9.1.7.2.1.50.0.1.00 - (-) Dedução de Cota-Parte do ICMS - Principal - FUNDEB</v>
      </c>
    </row>
    <row r="3428" spans="1:20" ht="30" x14ac:dyDescent="0.25">
      <c r="A3428" s="179"/>
      <c r="B3428" s="51" t="s">
        <v>1549</v>
      </c>
      <c r="C3428" s="22" t="s">
        <v>1537</v>
      </c>
      <c r="D3428" s="22" t="s">
        <v>1544</v>
      </c>
      <c r="E3428" s="22" t="s">
        <v>1546</v>
      </c>
      <c r="F3428" s="22" t="s">
        <v>1537</v>
      </c>
      <c r="G3428" s="22" t="s">
        <v>1575</v>
      </c>
      <c r="H3428" s="22" t="s">
        <v>1540</v>
      </c>
      <c r="I3428" s="22" t="s">
        <v>1540</v>
      </c>
      <c r="J3428" s="22" t="s">
        <v>1543</v>
      </c>
      <c r="K3428" s="20" t="str">
        <f>IF(Tabela813[[#This Row],[C]]&lt;&gt;"",IF(Tabela813[[#This Row],[RED]]&lt;&gt;"",(Tabela813[[#This Row],[RED]] &amp; "."),"") &amp; CONCATENATE(Tabela813[[#This Row],[C]],".",Tabela813[[#This Row],[O]],".",Tabela813[[#This Row],[E]],".",Tabela813[[#This Row],[D1]],".",Tabela813[[#This Row],[D2]],".",Tabela813[[#This Row],[D3]],".",Tabela813[[#This Row],[T]],".",Tabela813[[#This Row],[D4]]),"")</f>
        <v>9.1.7.2.1.51.0.0.00</v>
      </c>
      <c r="L3428" s="23" t="s">
        <v>4252</v>
      </c>
      <c r="M3428" s="20" t="str">
        <f t="shared" si="65"/>
        <v>S</v>
      </c>
      <c r="N3428" s="20">
        <f>IF(VALUE(Tabela813[[#This Row],[RED]]) &gt; 0,1,0) + IF(VALUE(J3428)&gt;0,8,IF(VALUE(I3428)&gt;0,7,IF(VALUE(H3428)&gt;0,6,IF(VALUE(G3428)&gt;0,5,IF(VALUE(F3428)&gt;0,4,IF(VALUE(E3428)&gt;0,3,IF(VALUE(D3428)&gt;0,2,1)))))))</f>
        <v>6</v>
      </c>
      <c r="O3428" s="22" t="s">
        <v>55</v>
      </c>
      <c r="P3428" s="1" t="s">
        <v>4362</v>
      </c>
      <c r="Q3428" s="1"/>
      <c r="R3428" s="39"/>
      <c r="S3428" s="154" t="s">
        <v>158</v>
      </c>
      <c r="T3428" s="7" t="str">
        <f>Tabela813[[#This Row],[NR]]&amp;" - "&amp;Tabela813[[#This Row],[Especificação]]</f>
        <v>9.1.7.2.1.51.0.0.00 - (-) Dedução de Cota-Parte do IPVA</v>
      </c>
    </row>
    <row r="3429" spans="1:20" ht="30" x14ac:dyDescent="0.25">
      <c r="A3429" s="179"/>
      <c r="B3429" s="51" t="s">
        <v>1549</v>
      </c>
      <c r="C3429" s="22" t="s">
        <v>1537</v>
      </c>
      <c r="D3429" s="22" t="s">
        <v>1544</v>
      </c>
      <c r="E3429" s="22" t="s">
        <v>1546</v>
      </c>
      <c r="F3429" s="22" t="s">
        <v>1537</v>
      </c>
      <c r="G3429" s="22" t="s">
        <v>1575</v>
      </c>
      <c r="H3429" s="22" t="s">
        <v>1540</v>
      </c>
      <c r="I3429" s="22" t="s">
        <v>1537</v>
      </c>
      <c r="J3429" s="22" t="s">
        <v>1543</v>
      </c>
      <c r="K3429" s="20" t="str">
        <f>IF(Tabela813[[#This Row],[C]]&lt;&gt;"",IF(Tabela813[[#This Row],[RED]]&lt;&gt;"",(Tabela813[[#This Row],[RED]] &amp; "."),"") &amp; CONCATENATE(Tabela813[[#This Row],[C]],".",Tabela813[[#This Row],[O]],".",Tabela813[[#This Row],[E]],".",Tabela813[[#This Row],[D1]],".",Tabela813[[#This Row],[D2]],".",Tabela813[[#This Row],[D3]],".",Tabela813[[#This Row],[T]],".",Tabela813[[#This Row],[D4]]),"")</f>
        <v>9.1.7.2.1.51.0.1.00</v>
      </c>
      <c r="L3429" s="23" t="s">
        <v>4055</v>
      </c>
      <c r="M3429" s="20" t="str">
        <f t="shared" si="65"/>
        <v>A</v>
      </c>
      <c r="N3429" s="20">
        <f>IF(VALUE(Tabela813[[#This Row],[RED]]) &gt; 0,1,0) + IF(VALUE(J3429)&gt;0,8,IF(VALUE(I3429)&gt;0,7,IF(VALUE(H3429)&gt;0,6,IF(VALUE(G3429)&gt;0,5,IF(VALUE(F3429)&gt;0,4,IF(VALUE(E3429)&gt;0,3,IF(VALUE(D3429)&gt;0,2,1)))))))</f>
        <v>8</v>
      </c>
      <c r="O3429" s="22" t="s">
        <v>55</v>
      </c>
      <c r="P3429" s="1" t="s">
        <v>2961</v>
      </c>
      <c r="Q3429" s="1"/>
      <c r="R3429" s="39"/>
      <c r="S3429" s="154" t="s">
        <v>158</v>
      </c>
      <c r="T3429" s="7" t="str">
        <f>Tabela813[[#This Row],[NR]]&amp;" - "&amp;Tabela813[[#This Row],[Especificação]]</f>
        <v>9.1.7.2.1.51.0.1.00 - (-) Dedução de Cota-Parte do IPVA - Principal - FUNDEB</v>
      </c>
    </row>
    <row r="3430" spans="1:20" ht="30" x14ac:dyDescent="0.25">
      <c r="A3430" s="179"/>
      <c r="B3430" s="51" t="s">
        <v>1549</v>
      </c>
      <c r="C3430" s="22" t="s">
        <v>1537</v>
      </c>
      <c r="D3430" s="22" t="s">
        <v>1544</v>
      </c>
      <c r="E3430" s="22" t="s">
        <v>1546</v>
      </c>
      <c r="F3430" s="22" t="s">
        <v>1537</v>
      </c>
      <c r="G3430" s="22" t="s">
        <v>1577</v>
      </c>
      <c r="H3430" s="22" t="s">
        <v>1540</v>
      </c>
      <c r="I3430" s="22" t="s">
        <v>1540</v>
      </c>
      <c r="J3430" s="22" t="s">
        <v>1543</v>
      </c>
      <c r="K3430" s="20" t="str">
        <f>IF(Tabela813[[#This Row],[C]]&lt;&gt;"",IF(Tabela813[[#This Row],[RED]]&lt;&gt;"",(Tabela813[[#This Row],[RED]] &amp; "."),"") &amp; CONCATENATE(Tabela813[[#This Row],[C]],".",Tabela813[[#This Row],[O]],".",Tabela813[[#This Row],[E]],".",Tabela813[[#This Row],[D1]],".",Tabela813[[#This Row],[D2]],".",Tabela813[[#This Row],[D3]],".",Tabela813[[#This Row],[T]],".",Tabela813[[#This Row],[D4]]),"")</f>
        <v>9.1.7.2.1.52.0.0.00</v>
      </c>
      <c r="L3430" s="23" t="s">
        <v>4253</v>
      </c>
      <c r="M3430" s="20" t="str">
        <f t="shared" si="65"/>
        <v>S</v>
      </c>
      <c r="N3430" s="20">
        <f>IF(VALUE(Tabela813[[#This Row],[RED]]) &gt; 0,1,0) + IF(VALUE(J3430)&gt;0,8,IF(VALUE(I3430)&gt;0,7,IF(VALUE(H3430)&gt;0,6,IF(VALUE(G3430)&gt;0,5,IF(VALUE(F3430)&gt;0,4,IF(VALUE(E3430)&gt;0,3,IF(VALUE(D3430)&gt;0,2,1)))))))</f>
        <v>6</v>
      </c>
      <c r="O3430" s="22" t="s">
        <v>55</v>
      </c>
      <c r="P3430" s="1" t="s">
        <v>4363</v>
      </c>
      <c r="Q3430" s="1"/>
      <c r="R3430" s="39"/>
      <c r="S3430" s="154" t="s">
        <v>158</v>
      </c>
      <c r="T3430" s="7" t="str">
        <f>Tabela813[[#This Row],[NR]]&amp;" - "&amp;Tabela813[[#This Row],[Especificação]]</f>
        <v>9.1.7.2.1.52.0.0.00 - (-) Dedução de Cota-Parte do IPI - Municípios</v>
      </c>
    </row>
    <row r="3431" spans="1:20" ht="30" x14ac:dyDescent="0.25">
      <c r="A3431" s="179"/>
      <c r="B3431" s="51" t="s">
        <v>1549</v>
      </c>
      <c r="C3431" s="22" t="s">
        <v>1537</v>
      </c>
      <c r="D3431" s="22" t="s">
        <v>1544</v>
      </c>
      <c r="E3431" s="22" t="s">
        <v>1546</v>
      </c>
      <c r="F3431" s="22" t="s">
        <v>1537</v>
      </c>
      <c r="G3431" s="22" t="s">
        <v>1577</v>
      </c>
      <c r="H3431" s="22" t="s">
        <v>1540</v>
      </c>
      <c r="I3431" s="22" t="s">
        <v>1537</v>
      </c>
      <c r="J3431" s="22" t="s">
        <v>1543</v>
      </c>
      <c r="K3431" s="20" t="str">
        <f>IF(Tabela813[[#This Row],[C]]&lt;&gt;"",IF(Tabela813[[#This Row],[RED]]&lt;&gt;"",(Tabela813[[#This Row],[RED]] &amp; "."),"") &amp; CONCATENATE(Tabela813[[#This Row],[C]],".",Tabela813[[#This Row],[O]],".",Tabela813[[#This Row],[E]],".",Tabela813[[#This Row],[D1]],".",Tabela813[[#This Row],[D2]],".",Tabela813[[#This Row],[D3]],".",Tabela813[[#This Row],[T]],".",Tabela813[[#This Row],[D4]]),"")</f>
        <v>9.1.7.2.1.52.0.1.00</v>
      </c>
      <c r="L3431" s="23" t="s">
        <v>2203</v>
      </c>
      <c r="M3431" s="20" t="str">
        <f t="shared" si="65"/>
        <v>A</v>
      </c>
      <c r="N3431" s="20">
        <f>IF(VALUE(Tabela813[[#This Row],[RED]]) &gt; 0,1,0) + IF(VALUE(J3431)&gt;0,8,IF(VALUE(I3431)&gt;0,7,IF(VALUE(H3431)&gt;0,6,IF(VALUE(G3431)&gt;0,5,IF(VALUE(F3431)&gt;0,4,IF(VALUE(E3431)&gt;0,3,IF(VALUE(D3431)&gt;0,2,1)))))))</f>
        <v>8</v>
      </c>
      <c r="O3431" s="22" t="s">
        <v>55</v>
      </c>
      <c r="P3431" s="1" t="s">
        <v>2962</v>
      </c>
      <c r="Q3431" s="1"/>
      <c r="R3431" s="39"/>
      <c r="S3431" s="154" t="s">
        <v>158</v>
      </c>
      <c r="T3431" s="7" t="str">
        <f>Tabela813[[#This Row],[NR]]&amp;" - "&amp;Tabela813[[#This Row],[Especificação]]</f>
        <v>9.1.7.2.1.52.0.1.00 - (-) Dedução de Cota-Parte do IPI - Municípios - Principal - FUNDEB</v>
      </c>
    </row>
    <row r="3432" spans="1:20" ht="45" x14ac:dyDescent="0.25">
      <c r="A3432" s="179"/>
      <c r="B3432" s="51" t="s">
        <v>1549</v>
      </c>
      <c r="C3432" s="22" t="s">
        <v>1537</v>
      </c>
      <c r="D3432" s="22" t="s">
        <v>1544</v>
      </c>
      <c r="E3432" s="22" t="s">
        <v>1546</v>
      </c>
      <c r="F3432" s="22" t="s">
        <v>1547</v>
      </c>
      <c r="G3432" s="22" t="s">
        <v>1543</v>
      </c>
      <c r="H3432" s="22" t="s">
        <v>1540</v>
      </c>
      <c r="I3432" s="22" t="s">
        <v>1540</v>
      </c>
      <c r="J3432" s="22" t="s">
        <v>1543</v>
      </c>
      <c r="K3432" s="20" t="str">
        <f>IF(Tabela813[[#This Row],[C]]&lt;&gt;"",IF(Tabela813[[#This Row],[RED]]&lt;&gt;"",(Tabela813[[#This Row],[RED]] &amp; "."),"") &amp; CONCATENATE(Tabela813[[#This Row],[C]],".",Tabela813[[#This Row],[O]],".",Tabela813[[#This Row],[E]],".",Tabela813[[#This Row],[D1]],".",Tabela813[[#This Row],[D2]],".",Tabela813[[#This Row],[D3]],".",Tabela813[[#This Row],[T]],".",Tabela813[[#This Row],[D4]]),"")</f>
        <v>9.1.7.2.4.00.0.0.00</v>
      </c>
      <c r="L3432" s="23" t="s">
        <v>2204</v>
      </c>
      <c r="M3432" s="20" t="str">
        <f t="shared" ref="M3432:M3516" si="66">IF(N3432 &lt; N3433,"S","A")</f>
        <v>S</v>
      </c>
      <c r="N3432" s="20">
        <f>IF(VALUE(Tabela813[[#This Row],[RED]]) &gt; 0,1,0) + IF(VALUE(J3432)&gt;0,8,IF(VALUE(I3432)&gt;0,7,IF(VALUE(H3432)&gt;0,6,IF(VALUE(G3432)&gt;0,5,IF(VALUE(F3432)&gt;0,4,IF(VALUE(E3432)&gt;0,3,IF(VALUE(D3432)&gt;0,2,1)))))))</f>
        <v>5</v>
      </c>
      <c r="O3432" s="22" t="s">
        <v>45</v>
      </c>
      <c r="P3432" s="1" t="s">
        <v>4364</v>
      </c>
      <c r="Q3432" s="1"/>
      <c r="R3432" s="39"/>
      <c r="S3432" s="154" t="s">
        <v>158</v>
      </c>
      <c r="T3432" s="7" t="str">
        <f>Tabela813[[#This Row],[NR]]&amp;" - "&amp;Tabela813[[#This Row],[Especificação]]</f>
        <v>9.1.7.2.4.00.0.0.00 - (-) Dedução de Transferências de Convênios dos Estados e DF e de Suas Entidades</v>
      </c>
    </row>
    <row r="3433" spans="1:20" ht="45" x14ac:dyDescent="0.25">
      <c r="A3433" s="179"/>
      <c r="B3433" s="51" t="s">
        <v>1549</v>
      </c>
      <c r="C3433" s="22" t="s">
        <v>1537</v>
      </c>
      <c r="D3433" s="22" t="s">
        <v>1544</v>
      </c>
      <c r="E3433" s="22" t="s">
        <v>1546</v>
      </c>
      <c r="F3433" s="22" t="s">
        <v>1547</v>
      </c>
      <c r="G3433" s="22" t="s">
        <v>1570</v>
      </c>
      <c r="H3433" s="22" t="s">
        <v>1540</v>
      </c>
      <c r="I3433" s="22" t="s">
        <v>1540</v>
      </c>
      <c r="J3433" s="22" t="s">
        <v>1543</v>
      </c>
      <c r="K3433" s="20" t="str">
        <f>IF(Tabela813[[#This Row],[C]]&lt;&gt;"",IF(Tabela813[[#This Row],[RED]]&lt;&gt;"",(Tabela813[[#This Row],[RED]] &amp; "."),"") &amp; CONCATENATE(Tabela813[[#This Row],[C]],".",Tabela813[[#This Row],[O]],".",Tabela813[[#This Row],[E]],".",Tabela813[[#This Row],[D1]],".",Tabela813[[#This Row],[D2]],".",Tabela813[[#This Row],[D3]],".",Tabela813[[#This Row],[T]],".",Tabela813[[#This Row],[D4]]),"")</f>
        <v>9.1.7.2.4.50.0.0.00</v>
      </c>
      <c r="L3433" s="61" t="s">
        <v>6420</v>
      </c>
      <c r="M3433" s="20" t="str">
        <f t="shared" si="66"/>
        <v>S</v>
      </c>
      <c r="N3433" s="20">
        <f>IF(VALUE(Tabela813[[#This Row],[RED]]) &gt; 0,1,0) + IF(VALUE(J3433)&gt;0,8,IF(VALUE(I3433)&gt;0,7,IF(VALUE(H3433)&gt;0,6,IF(VALUE(G3433)&gt;0,5,IF(VALUE(F3433)&gt;0,4,IF(VALUE(E3433)&gt;0,3,IF(VALUE(D3433)&gt;0,2,1)))))))</f>
        <v>6</v>
      </c>
      <c r="O3433" s="22" t="s">
        <v>55</v>
      </c>
      <c r="P3433" s="1" t="s">
        <v>4365</v>
      </c>
      <c r="Q3433" s="1"/>
      <c r="R3433" s="39"/>
      <c r="S3433" s="154" t="s">
        <v>158</v>
      </c>
      <c r="T3433" s="7" t="str">
        <f>Tabela813[[#This Row],[NR]]&amp;" - "&amp;Tabela813[[#This Row],[Especificação]]</f>
        <v>9.1.7.2.4.50.0.0.00 - (-) Dedução de Transferências de Convênios dos Estados e DF para o Sistema Único de Saúde - SUS</v>
      </c>
    </row>
    <row r="3434" spans="1:20" ht="45" x14ac:dyDescent="0.25">
      <c r="A3434" s="179"/>
      <c r="B3434" s="51" t="s">
        <v>1549</v>
      </c>
      <c r="C3434" s="22" t="s">
        <v>1537</v>
      </c>
      <c r="D3434" s="22" t="s">
        <v>1544</v>
      </c>
      <c r="E3434" s="22" t="s">
        <v>1546</v>
      </c>
      <c r="F3434" s="22" t="s">
        <v>1547</v>
      </c>
      <c r="G3434" s="22" t="s">
        <v>1570</v>
      </c>
      <c r="H3434" s="22" t="s">
        <v>1540</v>
      </c>
      <c r="I3434" s="22" t="s">
        <v>1537</v>
      </c>
      <c r="J3434" s="22" t="s">
        <v>1543</v>
      </c>
      <c r="K3434" s="20" t="str">
        <f>IF(Tabela813[[#This Row],[C]]&lt;&gt;"",IF(Tabela813[[#This Row],[RED]]&lt;&gt;"",(Tabela813[[#This Row],[RED]] &amp; "."),"") &amp; CONCATENATE(Tabela813[[#This Row],[C]],".",Tabela813[[#This Row],[O]],".",Tabela813[[#This Row],[E]],".",Tabela813[[#This Row],[D1]],".",Tabela813[[#This Row],[D2]],".",Tabela813[[#This Row],[D3]],".",Tabela813[[#This Row],[T]],".",Tabela813[[#This Row],[D4]]),"")</f>
        <v>9.1.7.2.4.50.0.1.00</v>
      </c>
      <c r="L3434" s="23" t="s">
        <v>4056</v>
      </c>
      <c r="M3434" s="20" t="str">
        <f t="shared" si="66"/>
        <v>S</v>
      </c>
      <c r="N3434" s="20">
        <f>IF(VALUE(Tabela813[[#This Row],[RED]]) &gt; 0,1,0) + IF(VALUE(J3434)&gt;0,8,IF(VALUE(I3434)&gt;0,7,IF(VALUE(H3434)&gt;0,6,IF(VALUE(G3434)&gt;0,5,IF(VALUE(F3434)&gt;0,4,IF(VALUE(E3434)&gt;0,3,IF(VALUE(D3434)&gt;0,2,1)))))))</f>
        <v>8</v>
      </c>
      <c r="O3434" s="22" t="s">
        <v>55</v>
      </c>
      <c r="P3434" s="1" t="s">
        <v>2963</v>
      </c>
      <c r="Q3434" s="1"/>
      <c r="R3434" s="39"/>
      <c r="S3434" s="154" t="s">
        <v>158</v>
      </c>
      <c r="T3434" s="7" t="str">
        <f>Tabela813[[#This Row],[NR]]&amp;" - "&amp;Tabela813[[#This Row],[Especificação]]</f>
        <v>9.1.7.2.4.50.0.1.00 - (-) Dedução de Transferências de Convênios dos Estados e DF para o Sistema Único de Saúde - SUS - Principal</v>
      </c>
    </row>
    <row r="3435" spans="1:20" ht="45" x14ac:dyDescent="0.25">
      <c r="A3435" s="179"/>
      <c r="B3435" s="51" t="s">
        <v>1549</v>
      </c>
      <c r="C3435" s="22" t="s">
        <v>1537</v>
      </c>
      <c r="D3435" s="22" t="s">
        <v>1544</v>
      </c>
      <c r="E3435" s="22" t="s">
        <v>1546</v>
      </c>
      <c r="F3435" s="22" t="s">
        <v>1547</v>
      </c>
      <c r="G3435" s="22" t="s">
        <v>1570</v>
      </c>
      <c r="H3435" s="22" t="s">
        <v>1540</v>
      </c>
      <c r="I3435" s="22" t="s">
        <v>1537</v>
      </c>
      <c r="J3435" s="22" t="s">
        <v>1539</v>
      </c>
      <c r="K3435" s="20" t="str">
        <f>IF(Tabela813[[#This Row],[C]]&lt;&gt;"",IF(Tabela813[[#This Row],[RED]]&lt;&gt;"",(Tabela813[[#This Row],[RED]] &amp; "."),"") &amp; CONCATENATE(Tabela813[[#This Row],[C]],".",Tabela813[[#This Row],[O]],".",Tabela813[[#This Row],[E]],".",Tabela813[[#This Row],[D1]],".",Tabela813[[#This Row],[D2]],".",Tabela813[[#This Row],[D3]],".",Tabela813[[#This Row],[T]],".",Tabela813[[#This Row],[D4]]),"")</f>
        <v>9.1.7.2.4.50.0.1.01</v>
      </c>
      <c r="L3435" s="1" t="s">
        <v>4056</v>
      </c>
      <c r="M3435" s="20" t="str">
        <f t="shared" si="66"/>
        <v>A</v>
      </c>
      <c r="N3435" s="20">
        <f>IF(VALUE(Tabela813[[#This Row],[RED]]) &gt; 0,1,0) + IF(VALUE(J3435)&gt;0,8,IF(VALUE(I3435)&gt;0,7,IF(VALUE(H3435)&gt;0,6,IF(VALUE(G3435)&gt;0,5,IF(VALUE(F3435)&gt;0,4,IF(VALUE(E3435)&gt;0,3,IF(VALUE(D3435)&gt;0,2,1)))))))</f>
        <v>9</v>
      </c>
      <c r="O3435" s="22" t="s">
        <v>3107</v>
      </c>
      <c r="P3435" s="1" t="s">
        <v>4121</v>
      </c>
      <c r="Q3435" s="1"/>
      <c r="R3435" s="39"/>
      <c r="S3435" s="154" t="s">
        <v>158</v>
      </c>
      <c r="T3435" s="7" t="str">
        <f>Tabela813[[#This Row],[NR]]&amp;" - "&amp;Tabela813[[#This Row],[Especificação]]</f>
        <v>9.1.7.2.4.50.0.1.01 - (-) Dedução de Transferências de Convênios dos Estados e DF para o Sistema Único de Saúde - SUS - Principal</v>
      </c>
    </row>
    <row r="3436" spans="1:20" ht="45" x14ac:dyDescent="0.25">
      <c r="A3436" s="179"/>
      <c r="B3436" s="51" t="s">
        <v>1549</v>
      </c>
      <c r="C3436" s="22" t="s">
        <v>1537</v>
      </c>
      <c r="D3436" s="22" t="s">
        <v>1544</v>
      </c>
      <c r="E3436" s="22" t="s">
        <v>1546</v>
      </c>
      <c r="F3436" s="22" t="s">
        <v>1547</v>
      </c>
      <c r="G3436" s="22" t="s">
        <v>1570</v>
      </c>
      <c r="H3436" s="22" t="s">
        <v>1540</v>
      </c>
      <c r="I3436" s="22" t="s">
        <v>1537</v>
      </c>
      <c r="J3436" s="22" t="s">
        <v>1541</v>
      </c>
      <c r="K3436" s="20" t="str">
        <f>IF(Tabela813[[#This Row],[C]]&lt;&gt;"",IF(Tabela813[[#This Row],[RED]]&lt;&gt;"",(Tabela813[[#This Row],[RED]] &amp; "."),"") &amp; CONCATENATE(Tabela813[[#This Row],[C]],".",Tabela813[[#This Row],[O]],".",Tabela813[[#This Row],[E]],".",Tabela813[[#This Row],[D1]],".",Tabela813[[#This Row],[D2]],".",Tabela813[[#This Row],[D3]],".",Tabela813[[#This Row],[T]],".",Tabela813[[#This Row],[D4]]),"")</f>
        <v>9.1.7.2.4.50.0.1.02</v>
      </c>
      <c r="L3436" s="1" t="s">
        <v>6421</v>
      </c>
      <c r="M3436" s="20" t="str">
        <f t="shared" si="66"/>
        <v>A</v>
      </c>
      <c r="N3436" s="20">
        <f>IF(VALUE(Tabela813[[#This Row],[RED]]) &gt; 0,1,0) + IF(VALUE(J3436)&gt;0,8,IF(VALUE(I3436)&gt;0,7,IF(VALUE(H3436)&gt;0,6,IF(VALUE(G3436)&gt;0,5,IF(VALUE(F3436)&gt;0,4,IF(VALUE(E3436)&gt;0,3,IF(VALUE(D3436)&gt;0,2,1)))))))</f>
        <v>9</v>
      </c>
      <c r="O3436" s="22" t="s">
        <v>3107</v>
      </c>
      <c r="P3436" s="1" t="s">
        <v>4507</v>
      </c>
      <c r="Q3436" s="1"/>
      <c r="R3436" s="39"/>
      <c r="S3436" s="154" t="s">
        <v>158</v>
      </c>
      <c r="T3436" s="7" t="str">
        <f>Tabela813[[#This Row],[NR]]&amp;" - "&amp;Tabela813[[#This Row],[Especificação]]</f>
        <v>9.1.7.2.4.50.0.1.02 - (-) Dedução de Transferências de Convênios dos Estados e DF para o Sistema Único de Saúde - SUS - Transferências dos Estados Decorrentes de Emendas Parlamentares Individuais</v>
      </c>
    </row>
    <row r="3437" spans="1:20" ht="45" x14ac:dyDescent="0.25">
      <c r="A3437" s="179"/>
      <c r="B3437" s="51" t="s">
        <v>1549</v>
      </c>
      <c r="C3437" s="22" t="s">
        <v>1537</v>
      </c>
      <c r="D3437" s="22" t="s">
        <v>1544</v>
      </c>
      <c r="E3437" s="22" t="s">
        <v>1546</v>
      </c>
      <c r="F3437" s="22" t="s">
        <v>1547</v>
      </c>
      <c r="G3437" s="22" t="s">
        <v>1570</v>
      </c>
      <c r="H3437" s="22" t="s">
        <v>1540</v>
      </c>
      <c r="I3437" s="22" t="s">
        <v>1537</v>
      </c>
      <c r="J3437" s="22" t="s">
        <v>1550</v>
      </c>
      <c r="K3437" s="20" t="str">
        <f>IF(Tabela813[[#This Row],[C]]&lt;&gt;"",IF(Tabela813[[#This Row],[RED]]&lt;&gt;"",(Tabela813[[#This Row],[RED]] &amp; "."),"") &amp; CONCATENATE(Tabela813[[#This Row],[C]],".",Tabela813[[#This Row],[O]],".",Tabela813[[#This Row],[E]],".",Tabela813[[#This Row],[D1]],".",Tabela813[[#This Row],[D2]],".",Tabela813[[#This Row],[D3]],".",Tabela813[[#This Row],[T]],".",Tabela813[[#This Row],[D4]]),"")</f>
        <v>9.1.7.2.4.50.0.1.03</v>
      </c>
      <c r="L3437" s="23" t="s">
        <v>4057</v>
      </c>
      <c r="M3437" s="20" t="str">
        <f t="shared" si="66"/>
        <v>A</v>
      </c>
      <c r="N3437" s="20">
        <f>IF(VALUE(Tabela813[[#This Row],[RED]]) &gt; 0,1,0) + IF(VALUE(J3437)&gt;0,8,IF(VALUE(I3437)&gt;0,7,IF(VALUE(H3437)&gt;0,6,IF(VALUE(G3437)&gt;0,5,IF(VALUE(F3437)&gt;0,4,IF(VALUE(E3437)&gt;0,3,IF(VALUE(D3437)&gt;0,2,1)))))))</f>
        <v>9</v>
      </c>
      <c r="O3437" s="22" t="s">
        <v>3107</v>
      </c>
      <c r="P3437" s="1" t="s">
        <v>4508</v>
      </c>
      <c r="Q3437" s="1"/>
      <c r="R3437" s="39"/>
      <c r="S3437" s="154" t="s">
        <v>158</v>
      </c>
      <c r="T3437" s="7" t="str">
        <f>Tabela813[[#This Row],[NR]]&amp;" - "&amp;Tabela813[[#This Row],[Especificação]]</f>
        <v>9.1.7.2.4.50.0.1.03 - (-) Dedução de Transferências de Convênios dos Estados e DF para o Sistema Único de Saúde - SUS - Transferências dos Estados Decorrentes de Emendas Parlamentares de Bancada</v>
      </c>
    </row>
    <row r="3438" spans="1:20" ht="45" x14ac:dyDescent="0.25">
      <c r="A3438" s="179"/>
      <c r="B3438" s="51" t="s">
        <v>1549</v>
      </c>
      <c r="C3438" s="22" t="s">
        <v>1537</v>
      </c>
      <c r="D3438" s="22" t="s">
        <v>1544</v>
      </c>
      <c r="E3438" s="22" t="s">
        <v>1546</v>
      </c>
      <c r="F3438" s="22" t="s">
        <v>1547</v>
      </c>
      <c r="G3438" s="22" t="s">
        <v>1575</v>
      </c>
      <c r="H3438" s="22" t="s">
        <v>1540</v>
      </c>
      <c r="I3438" s="22" t="s">
        <v>1540</v>
      </c>
      <c r="J3438" s="22" t="s">
        <v>1543</v>
      </c>
      <c r="K3438" s="20" t="str">
        <f>IF(Tabela813[[#This Row],[C]]&lt;&gt;"",IF(Tabela813[[#This Row],[RED]]&lt;&gt;"",(Tabela813[[#This Row],[RED]] &amp; "."),"") &amp; CONCATENATE(Tabela813[[#This Row],[C]],".",Tabela813[[#This Row],[O]],".",Tabela813[[#This Row],[E]],".",Tabela813[[#This Row],[D1]],".",Tabela813[[#This Row],[D2]],".",Tabela813[[#This Row],[D3]],".",Tabela813[[#This Row],[T]],".",Tabela813[[#This Row],[D4]]),"")</f>
        <v>9.1.7.2.4.51.0.0.00</v>
      </c>
      <c r="L3438" s="23" t="s">
        <v>2207</v>
      </c>
      <c r="M3438" s="20" t="str">
        <f t="shared" si="66"/>
        <v>S</v>
      </c>
      <c r="N3438" s="20">
        <f>IF(VALUE(Tabela813[[#This Row],[RED]]) &gt; 0,1,0) + IF(VALUE(J3438)&gt;0,8,IF(VALUE(I3438)&gt;0,7,IF(VALUE(H3438)&gt;0,6,IF(VALUE(G3438)&gt;0,5,IF(VALUE(F3438)&gt;0,4,IF(VALUE(E3438)&gt;0,3,IF(VALUE(D3438)&gt;0,2,1)))))))</f>
        <v>6</v>
      </c>
      <c r="O3438" s="22" t="s">
        <v>55</v>
      </c>
      <c r="P3438" s="1" t="s">
        <v>4366</v>
      </c>
      <c r="Q3438" s="1"/>
      <c r="R3438" s="39"/>
      <c r="S3438" s="154" t="s">
        <v>158</v>
      </c>
      <c r="T3438" s="7" t="str">
        <f>Tabela813[[#This Row],[NR]]&amp;" - "&amp;Tabela813[[#This Row],[Especificação]]</f>
        <v>9.1.7.2.4.51.0.0.00 - (-) Dedução de Transferências de Convênios dos Estados Destinadas a Programas de Educação</v>
      </c>
    </row>
    <row r="3439" spans="1:20" ht="45" x14ac:dyDescent="0.25">
      <c r="A3439" s="196"/>
      <c r="B3439" s="51" t="s">
        <v>1549</v>
      </c>
      <c r="C3439" s="22" t="s">
        <v>1537</v>
      </c>
      <c r="D3439" s="22" t="s">
        <v>1544</v>
      </c>
      <c r="E3439" s="22" t="s">
        <v>1546</v>
      </c>
      <c r="F3439" s="22" t="s">
        <v>1547</v>
      </c>
      <c r="G3439" s="22" t="s">
        <v>1575</v>
      </c>
      <c r="H3439" s="22" t="s">
        <v>1540</v>
      </c>
      <c r="I3439" s="22" t="s">
        <v>1537</v>
      </c>
      <c r="J3439" s="22" t="s">
        <v>1543</v>
      </c>
      <c r="K3439" s="20" t="str">
        <f>IF(Tabela813[[#This Row],[C]]&lt;&gt;"",IF(Tabela813[[#This Row],[RED]]&lt;&gt;"",(Tabela813[[#This Row],[RED]] &amp; "."),"") &amp; CONCATENATE(Tabela813[[#This Row],[C]],".",Tabela813[[#This Row],[O]],".",Tabela813[[#This Row],[E]],".",Tabela813[[#This Row],[D1]],".",Tabela813[[#This Row],[D2]],".",Tabela813[[#This Row],[D3]],".",Tabela813[[#This Row],[T]],".",Tabela813[[#This Row],[D4]]),"")</f>
        <v>9.1.7.2.4.51.0.1.00</v>
      </c>
      <c r="L3439" s="23" t="s">
        <v>2208</v>
      </c>
      <c r="M3439" s="20" t="str">
        <f t="shared" si="66"/>
        <v>S</v>
      </c>
      <c r="N3439" s="20">
        <f>IF(VALUE(Tabela813[[#This Row],[RED]]) &gt; 0,1,0) + IF(VALUE(J3439)&gt;0,8,IF(VALUE(I3439)&gt;0,7,IF(VALUE(H3439)&gt;0,6,IF(VALUE(G3439)&gt;0,5,IF(VALUE(F3439)&gt;0,4,IF(VALUE(E3439)&gt;0,3,IF(VALUE(D3439)&gt;0,2,1)))))))</f>
        <v>8</v>
      </c>
      <c r="O3439" s="22" t="s">
        <v>55</v>
      </c>
      <c r="P3439" s="1" t="s">
        <v>2964</v>
      </c>
      <c r="Q3439" s="1"/>
      <c r="R3439" s="39"/>
      <c r="S3439" s="154" t="s">
        <v>158</v>
      </c>
      <c r="T3439" s="7" t="str">
        <f>Tabela813[[#This Row],[NR]]&amp;" - "&amp;Tabela813[[#This Row],[Especificação]]</f>
        <v>9.1.7.2.4.51.0.1.00 - (-) Dedução de Transferências de Convênios dos Estados Destinadas a Programas de Educação - Principal</v>
      </c>
    </row>
    <row r="3440" spans="1:20" ht="45" x14ac:dyDescent="0.25">
      <c r="A3440" s="196"/>
      <c r="B3440" s="51" t="s">
        <v>1549</v>
      </c>
      <c r="C3440" s="22" t="s">
        <v>1537</v>
      </c>
      <c r="D3440" s="22" t="s">
        <v>1544</v>
      </c>
      <c r="E3440" s="22" t="s">
        <v>1546</v>
      </c>
      <c r="F3440" s="22" t="s">
        <v>1547</v>
      </c>
      <c r="G3440" s="22" t="s">
        <v>1575</v>
      </c>
      <c r="H3440" s="22" t="s">
        <v>1540</v>
      </c>
      <c r="I3440" s="22" t="s">
        <v>1537</v>
      </c>
      <c r="J3440" s="22" t="s">
        <v>1539</v>
      </c>
      <c r="K3440" s="20" t="str">
        <f>IF(Tabela813[[#This Row],[C]]&lt;&gt;"",IF(Tabela813[[#This Row],[RED]]&lt;&gt;"",(Tabela813[[#This Row],[RED]] &amp; "."),"") &amp; CONCATENATE(Tabela813[[#This Row],[C]],".",Tabela813[[#This Row],[O]],".",Tabela813[[#This Row],[E]],".",Tabela813[[#This Row],[D1]],".",Tabela813[[#This Row],[D2]],".",Tabela813[[#This Row],[D3]],".",Tabela813[[#This Row],[T]],".",Tabela813[[#This Row],[D4]]),"")</f>
        <v>9.1.7.2.4.51.0.1.01</v>
      </c>
      <c r="L3440" s="23" t="s">
        <v>2208</v>
      </c>
      <c r="M3440" s="20" t="str">
        <f t="shared" si="66"/>
        <v>A</v>
      </c>
      <c r="N3440" s="20">
        <f>IF(VALUE(Tabela813[[#This Row],[RED]]) &gt; 0,1,0) + IF(VALUE(J3440)&gt;0,8,IF(VALUE(I3440)&gt;0,7,IF(VALUE(H3440)&gt;0,6,IF(VALUE(G3440)&gt;0,5,IF(VALUE(F3440)&gt;0,4,IF(VALUE(E3440)&gt;0,3,IF(VALUE(D3440)&gt;0,2,1)))))))</f>
        <v>9</v>
      </c>
      <c r="O3440" s="22" t="s">
        <v>3107</v>
      </c>
      <c r="P3440" s="1" t="s">
        <v>4122</v>
      </c>
      <c r="Q3440" s="1"/>
      <c r="R3440" s="39"/>
      <c r="S3440" s="154" t="s">
        <v>158</v>
      </c>
      <c r="T3440" s="7" t="str">
        <f>Tabela813[[#This Row],[NR]]&amp;" - "&amp;Tabela813[[#This Row],[Especificação]]</f>
        <v>9.1.7.2.4.51.0.1.01 - (-) Dedução de Transferências de Convênios dos Estados Destinadas a Programas de Educação - Principal</v>
      </c>
    </row>
    <row r="3441" spans="1:20" ht="45" x14ac:dyDescent="0.25">
      <c r="A3441" s="182"/>
      <c r="B3441" s="52" t="s">
        <v>1549</v>
      </c>
      <c r="C3441" s="22" t="s">
        <v>1537</v>
      </c>
      <c r="D3441" s="22" t="s">
        <v>1544</v>
      </c>
      <c r="E3441" s="22" t="s">
        <v>1546</v>
      </c>
      <c r="F3441" s="22" t="s">
        <v>1547</v>
      </c>
      <c r="G3441" s="22" t="s">
        <v>1575</v>
      </c>
      <c r="H3441" s="22" t="s">
        <v>1540</v>
      </c>
      <c r="I3441" s="22" t="s">
        <v>1537</v>
      </c>
      <c r="J3441" s="22" t="s">
        <v>1541</v>
      </c>
      <c r="K3441" s="20" t="str">
        <f>IF(Tabela813[[#This Row],[C]]&lt;&gt;"",IF(Tabela813[[#This Row],[RED]]&lt;&gt;"",(Tabela813[[#This Row],[RED]] &amp; "."),"") &amp; CONCATENATE(Tabela813[[#This Row],[C]],".",Tabela813[[#This Row],[O]],".",Tabela813[[#This Row],[E]],".",Tabela813[[#This Row],[D1]],".",Tabela813[[#This Row],[D2]],".",Tabela813[[#This Row],[D3]],".",Tabela813[[#This Row],[T]],".",Tabela813[[#This Row],[D4]]),"")</f>
        <v>9.1.7.2.4.51.0.1.02</v>
      </c>
      <c r="L3441" s="1" t="s">
        <v>6422</v>
      </c>
      <c r="M3441" s="20" t="str">
        <f t="shared" si="66"/>
        <v>A</v>
      </c>
      <c r="N3441" s="20">
        <f>IF(VALUE(Tabela813[[#This Row],[RED]]) &gt; 0,1,0) + IF(VALUE(J3441)&gt;0,8,IF(VALUE(I3441)&gt;0,7,IF(VALUE(H3441)&gt;0,6,IF(VALUE(G3441)&gt;0,5,IF(VALUE(F3441)&gt;0,4,IF(VALUE(E3441)&gt;0,3,IF(VALUE(D3441)&gt;0,2,1)))))))</f>
        <v>9</v>
      </c>
      <c r="O3441" s="22" t="s">
        <v>3107</v>
      </c>
      <c r="P3441" s="1" t="s">
        <v>4507</v>
      </c>
      <c r="Q3441" s="1"/>
      <c r="R3441" s="39"/>
      <c r="S3441" s="154" t="s">
        <v>158</v>
      </c>
      <c r="T3441" s="7" t="str">
        <f>Tabela813[[#This Row],[NR]]&amp;" - "&amp;Tabela813[[#This Row],[Especificação]]</f>
        <v>9.1.7.2.4.51.0.1.02 - (-) Dedução de Transferências de Convênios dos Estados Destinadas a Programas de Educação - Transferências dos Estados Decorrentes de Emendas Parlamentares Individuais</v>
      </c>
    </row>
    <row r="3442" spans="1:20" ht="45" x14ac:dyDescent="0.25">
      <c r="A3442" s="182"/>
      <c r="B3442" s="52" t="s">
        <v>1549</v>
      </c>
      <c r="C3442" s="22" t="s">
        <v>1537</v>
      </c>
      <c r="D3442" s="22" t="s">
        <v>1544</v>
      </c>
      <c r="E3442" s="22" t="s">
        <v>1546</v>
      </c>
      <c r="F3442" s="22" t="s">
        <v>1547</v>
      </c>
      <c r="G3442" s="22" t="s">
        <v>1575</v>
      </c>
      <c r="H3442" s="22" t="s">
        <v>1540</v>
      </c>
      <c r="I3442" s="22" t="s">
        <v>1537</v>
      </c>
      <c r="J3442" s="22" t="s">
        <v>1550</v>
      </c>
      <c r="K3442" s="20" t="str">
        <f>IF(Tabela813[[#This Row],[C]]&lt;&gt;"",IF(Tabela813[[#This Row],[RED]]&lt;&gt;"",(Tabela813[[#This Row],[RED]] &amp; "."),"") &amp; CONCATENATE(Tabela813[[#This Row],[C]],".",Tabela813[[#This Row],[O]],".",Tabela813[[#This Row],[E]],".",Tabela813[[#This Row],[D1]],".",Tabela813[[#This Row],[D2]],".",Tabela813[[#This Row],[D3]],".",Tabela813[[#This Row],[T]],".",Tabela813[[#This Row],[D4]]),"")</f>
        <v>9.1.7.2.4.51.0.1.03</v>
      </c>
      <c r="L3442" s="1" t="s">
        <v>4058</v>
      </c>
      <c r="M3442" s="20" t="str">
        <f t="shared" si="66"/>
        <v>A</v>
      </c>
      <c r="N3442" s="20">
        <f>IF(VALUE(Tabela813[[#This Row],[RED]]) &gt; 0,1,0) + IF(VALUE(J3442)&gt;0,8,IF(VALUE(I3442)&gt;0,7,IF(VALUE(H3442)&gt;0,6,IF(VALUE(G3442)&gt;0,5,IF(VALUE(F3442)&gt;0,4,IF(VALUE(E3442)&gt;0,3,IF(VALUE(D3442)&gt;0,2,1)))))))</f>
        <v>9</v>
      </c>
      <c r="O3442" s="22" t="s">
        <v>3107</v>
      </c>
      <c r="P3442" s="1" t="s">
        <v>4508</v>
      </c>
      <c r="Q3442" s="1"/>
      <c r="R3442" s="39"/>
      <c r="S3442" s="154" t="s">
        <v>158</v>
      </c>
      <c r="T3442" s="7" t="str">
        <f>Tabela813[[#This Row],[NR]]&amp;" - "&amp;Tabela813[[#This Row],[Especificação]]</f>
        <v>9.1.7.2.4.51.0.1.03 - (-) Dedução de Transferências de Convênios dos Estados Destinadas a Programas de Educação - Transferências dos Estados Decorrentes de Emendas Parlamentares de Bancada</v>
      </c>
    </row>
    <row r="3443" spans="1:20" ht="45" x14ac:dyDescent="0.25">
      <c r="A3443" s="182"/>
      <c r="B3443" s="51" t="s">
        <v>1549</v>
      </c>
      <c r="C3443" s="22" t="s">
        <v>1537</v>
      </c>
      <c r="D3443" s="22" t="s">
        <v>1544</v>
      </c>
      <c r="E3443" s="22" t="s">
        <v>1546</v>
      </c>
      <c r="F3443" s="22" t="s">
        <v>1547</v>
      </c>
      <c r="G3443" s="22" t="s">
        <v>1553</v>
      </c>
      <c r="H3443" s="22" t="s">
        <v>1540</v>
      </c>
      <c r="I3443" s="22" t="s">
        <v>1540</v>
      </c>
      <c r="J3443" s="22" t="s">
        <v>1543</v>
      </c>
      <c r="K3443" s="20" t="str">
        <f>IF(Tabela813[[#This Row],[C]]&lt;&gt;"",IF(Tabela813[[#This Row],[RED]]&lt;&gt;"",(Tabela813[[#This Row],[RED]] &amp; "."),"") &amp; CONCATENATE(Tabela813[[#This Row],[C]],".",Tabela813[[#This Row],[O]],".",Tabela813[[#This Row],[E]],".",Tabela813[[#This Row],[D1]],".",Tabela813[[#This Row],[D2]],".",Tabela813[[#This Row],[D3]],".",Tabela813[[#This Row],[T]],".",Tabela813[[#This Row],[D4]]),"")</f>
        <v>9.1.7.2.4.99.0.0.00</v>
      </c>
      <c r="L3443" s="23" t="s">
        <v>3609</v>
      </c>
      <c r="M3443" s="20" t="str">
        <f t="shared" si="66"/>
        <v>S</v>
      </c>
      <c r="N3443" s="20">
        <f>IF(VALUE(Tabela813[[#This Row],[RED]]) &gt; 0,1,0) + IF(VALUE(J3443)&gt;0,8,IF(VALUE(I3443)&gt;0,7,IF(VALUE(H3443)&gt;0,6,IF(VALUE(G3443)&gt;0,5,IF(VALUE(F3443)&gt;0,4,IF(VALUE(E3443)&gt;0,3,IF(VALUE(D3443)&gt;0,2,1)))))))</f>
        <v>6</v>
      </c>
      <c r="O3443" s="22" t="s">
        <v>51</v>
      </c>
      <c r="P3443" s="1" t="s">
        <v>4367</v>
      </c>
      <c r="Q3443" s="1"/>
      <c r="R3443" s="39"/>
      <c r="S3443" s="154" t="s">
        <v>158</v>
      </c>
      <c r="T3443" s="7" t="str">
        <f>Tabela813[[#This Row],[NR]]&amp;" - "&amp;Tabela813[[#This Row],[Especificação]]</f>
        <v>9.1.7.2.4.99.0.0.00 - (-) Dedução de Outras Transferências de Convênios dos Estados e DF e de Suas Entidades</v>
      </c>
    </row>
    <row r="3444" spans="1:20" ht="45" x14ac:dyDescent="0.25">
      <c r="A3444" s="179"/>
      <c r="B3444" s="51" t="s">
        <v>1549</v>
      </c>
      <c r="C3444" s="22" t="s">
        <v>1537</v>
      </c>
      <c r="D3444" s="22" t="s">
        <v>1544</v>
      </c>
      <c r="E3444" s="22" t="s">
        <v>1546</v>
      </c>
      <c r="F3444" s="22" t="s">
        <v>1547</v>
      </c>
      <c r="G3444" s="22" t="s">
        <v>1553</v>
      </c>
      <c r="H3444" s="22" t="s">
        <v>1540</v>
      </c>
      <c r="I3444" s="22" t="s">
        <v>1537</v>
      </c>
      <c r="J3444" s="22" t="s">
        <v>1543</v>
      </c>
      <c r="K3444" s="20" t="str">
        <f>IF(Tabela813[[#This Row],[C]]&lt;&gt;"",IF(Tabela813[[#This Row],[RED]]&lt;&gt;"",(Tabela813[[#This Row],[RED]] &amp; "."),"") &amp; CONCATENATE(Tabela813[[#This Row],[C]],".",Tabela813[[#This Row],[O]],".",Tabela813[[#This Row],[E]],".",Tabela813[[#This Row],[D1]],".",Tabela813[[#This Row],[D2]],".",Tabela813[[#This Row],[D3]],".",Tabela813[[#This Row],[T]],".",Tabela813[[#This Row],[D4]]),"")</f>
        <v>9.1.7.2.4.99.0.1.00</v>
      </c>
      <c r="L3444" s="23" t="s">
        <v>3609</v>
      </c>
      <c r="M3444" s="20" t="str">
        <f t="shared" si="66"/>
        <v>S</v>
      </c>
      <c r="N3444" s="20">
        <f>IF(VALUE(Tabela813[[#This Row],[RED]]) &gt; 0,1,0) + IF(VALUE(J3444)&gt;0,8,IF(VALUE(I3444)&gt;0,7,IF(VALUE(H3444)&gt;0,6,IF(VALUE(G3444)&gt;0,5,IF(VALUE(F3444)&gt;0,4,IF(VALUE(E3444)&gt;0,3,IF(VALUE(D3444)&gt;0,2,1)))))))</f>
        <v>8</v>
      </c>
      <c r="O3444" s="22" t="s">
        <v>51</v>
      </c>
      <c r="P3444" s="1" t="s">
        <v>4123</v>
      </c>
      <c r="Q3444" s="1"/>
      <c r="R3444" s="39"/>
      <c r="S3444" s="154" t="s">
        <v>158</v>
      </c>
      <c r="T3444" s="7" t="str">
        <f>Tabela813[[#This Row],[NR]]&amp;" - "&amp;Tabela813[[#This Row],[Especificação]]</f>
        <v>9.1.7.2.4.99.0.1.00 - (-) Dedução de Outras Transferências de Convênios dos Estados e DF e de Suas Entidades</v>
      </c>
    </row>
    <row r="3445" spans="1:20" ht="45" x14ac:dyDescent="0.25">
      <c r="A3445" s="179"/>
      <c r="B3445" s="51" t="s">
        <v>1549</v>
      </c>
      <c r="C3445" s="22" t="s">
        <v>1537</v>
      </c>
      <c r="D3445" s="22" t="s">
        <v>1544</v>
      </c>
      <c r="E3445" s="22" t="s">
        <v>1546</v>
      </c>
      <c r="F3445" s="22" t="s">
        <v>1547</v>
      </c>
      <c r="G3445" s="22" t="s">
        <v>1553</v>
      </c>
      <c r="H3445" s="22" t="s">
        <v>1540</v>
      </c>
      <c r="I3445" s="22" t="s">
        <v>1537</v>
      </c>
      <c r="J3445" s="22" t="s">
        <v>1539</v>
      </c>
      <c r="K3445" s="20" t="str">
        <f>IF(Tabela813[[#This Row],[C]]&lt;&gt;"",IF(Tabela813[[#This Row],[RED]]&lt;&gt;"",(Tabela813[[#This Row],[RED]] &amp; "."),"") &amp; CONCATENATE(Tabela813[[#This Row],[C]],".",Tabela813[[#This Row],[O]],".",Tabela813[[#This Row],[E]],".",Tabela813[[#This Row],[D1]],".",Tabela813[[#This Row],[D2]],".",Tabela813[[#This Row],[D3]],".",Tabela813[[#This Row],[T]],".",Tabela813[[#This Row],[D4]]),"")</f>
        <v>9.1.7.2.4.99.0.1.01</v>
      </c>
      <c r="L3445" s="1" t="s">
        <v>4059</v>
      </c>
      <c r="M3445" s="20" t="str">
        <f t="shared" si="66"/>
        <v>A</v>
      </c>
      <c r="N3445" s="20">
        <f>IF(VALUE(Tabela813[[#This Row],[RED]]) &gt; 0,1,0) + IF(VALUE(J3445)&gt;0,8,IF(VALUE(I3445)&gt;0,7,IF(VALUE(H3445)&gt;0,6,IF(VALUE(G3445)&gt;0,5,IF(VALUE(F3445)&gt;0,4,IF(VALUE(E3445)&gt;0,3,IF(VALUE(D3445)&gt;0,2,1)))))))</f>
        <v>9</v>
      </c>
      <c r="O3445" s="22" t="s">
        <v>3107</v>
      </c>
      <c r="P3445" s="1" t="s">
        <v>4123</v>
      </c>
      <c r="Q3445" s="1"/>
      <c r="R3445" s="39"/>
      <c r="S3445" s="154" t="s">
        <v>158</v>
      </c>
      <c r="T3445" s="7" t="str">
        <f>Tabela813[[#This Row],[NR]]&amp;" - "&amp;Tabela813[[#This Row],[Especificação]]</f>
        <v>9.1.7.2.4.99.0.1.01 - (-) Dedução de Outras Transferências de Convênios dos Estados e DF e de Suas Entidades - Principal</v>
      </c>
    </row>
    <row r="3446" spans="1:20" ht="45" x14ac:dyDescent="0.25">
      <c r="A3446" s="179"/>
      <c r="B3446" s="51" t="s">
        <v>1549</v>
      </c>
      <c r="C3446" s="22" t="s">
        <v>1537</v>
      </c>
      <c r="D3446" s="22" t="s">
        <v>1544</v>
      </c>
      <c r="E3446" s="22" t="s">
        <v>1546</v>
      </c>
      <c r="F3446" s="22" t="s">
        <v>1547</v>
      </c>
      <c r="G3446" s="22" t="s">
        <v>1553</v>
      </c>
      <c r="H3446" s="22" t="s">
        <v>1540</v>
      </c>
      <c r="I3446" s="22" t="s">
        <v>1537</v>
      </c>
      <c r="J3446" s="22" t="s">
        <v>1541</v>
      </c>
      <c r="K3446" s="20" t="str">
        <f>IF(Tabela813[[#This Row],[C]]&lt;&gt;"",IF(Tabela813[[#This Row],[RED]]&lt;&gt;"",(Tabela813[[#This Row],[RED]] &amp; "."),"") &amp; CONCATENATE(Tabela813[[#This Row],[C]],".",Tabela813[[#This Row],[O]],".",Tabela813[[#This Row],[E]],".",Tabela813[[#This Row],[D1]],".",Tabela813[[#This Row],[D2]],".",Tabela813[[#This Row],[D3]],".",Tabela813[[#This Row],[T]],".",Tabela813[[#This Row],[D4]]),"")</f>
        <v>9.1.7.2.4.99.0.1.02</v>
      </c>
      <c r="L3446" s="1" t="s">
        <v>6423</v>
      </c>
      <c r="M3446" s="20" t="str">
        <f t="shared" si="66"/>
        <v>A</v>
      </c>
      <c r="N3446" s="20">
        <f>IF(VALUE(Tabela813[[#This Row],[RED]]) &gt; 0,1,0) + IF(VALUE(J3446)&gt;0,8,IF(VALUE(I3446)&gt;0,7,IF(VALUE(H3446)&gt;0,6,IF(VALUE(G3446)&gt;0,5,IF(VALUE(F3446)&gt;0,4,IF(VALUE(E3446)&gt;0,3,IF(VALUE(D3446)&gt;0,2,1)))))))</f>
        <v>9</v>
      </c>
      <c r="O3446" s="22" t="s">
        <v>3107</v>
      </c>
      <c r="P3446" s="1" t="s">
        <v>4507</v>
      </c>
      <c r="Q3446" s="1"/>
      <c r="R3446" s="39"/>
      <c r="S3446" s="154" t="s">
        <v>158</v>
      </c>
      <c r="T3446" s="7" t="str">
        <f>Tabela813[[#This Row],[NR]]&amp;" - "&amp;Tabela813[[#This Row],[Especificação]]</f>
        <v>9.1.7.2.4.99.0.1.02 - (-) Dedução de Outras Transferências de Convênios dos Estados e DF e de Suas Entidades - Transferências dos Estados Decorrentes de Emendas Parlamentares Individuais</v>
      </c>
    </row>
    <row r="3447" spans="1:20" ht="45" x14ac:dyDescent="0.25">
      <c r="A3447" s="179"/>
      <c r="B3447" s="51" t="s">
        <v>1549</v>
      </c>
      <c r="C3447" s="22" t="s">
        <v>1537</v>
      </c>
      <c r="D3447" s="22" t="s">
        <v>1544</v>
      </c>
      <c r="E3447" s="22" t="s">
        <v>1546</v>
      </c>
      <c r="F3447" s="22" t="s">
        <v>1547</v>
      </c>
      <c r="G3447" s="22" t="s">
        <v>1553</v>
      </c>
      <c r="H3447" s="22" t="s">
        <v>1540</v>
      </c>
      <c r="I3447" s="22" t="s">
        <v>1537</v>
      </c>
      <c r="J3447" s="22" t="s">
        <v>1550</v>
      </c>
      <c r="K3447" s="20" t="str">
        <f>IF(Tabela813[[#This Row],[C]]&lt;&gt;"",IF(Tabela813[[#This Row],[RED]]&lt;&gt;"",(Tabela813[[#This Row],[RED]] &amp; "."),"") &amp; CONCATENATE(Tabela813[[#This Row],[C]],".",Tabela813[[#This Row],[O]],".",Tabela813[[#This Row],[E]],".",Tabela813[[#This Row],[D1]],".",Tabela813[[#This Row],[D2]],".",Tabela813[[#This Row],[D3]],".",Tabela813[[#This Row],[T]],".",Tabela813[[#This Row],[D4]]),"")</f>
        <v>9.1.7.2.4.99.0.1.03</v>
      </c>
      <c r="L3447" s="23" t="s">
        <v>4110</v>
      </c>
      <c r="M3447" s="20" t="str">
        <f>IF(N3447 &lt; N3469,"S","A")</f>
        <v>A</v>
      </c>
      <c r="N3447" s="20">
        <f>IF(VALUE(Tabela813[[#This Row],[RED]]) &gt; 0,1,0) + IF(VALUE(J3447)&gt;0,8,IF(VALUE(I3447)&gt;0,7,IF(VALUE(H3447)&gt;0,6,IF(VALUE(G3447)&gt;0,5,IF(VALUE(F3447)&gt;0,4,IF(VALUE(E3447)&gt;0,3,IF(VALUE(D3447)&gt;0,2,1)))))))</f>
        <v>9</v>
      </c>
      <c r="O3447" s="22" t="s">
        <v>3107</v>
      </c>
      <c r="P3447" s="1" t="s">
        <v>4508</v>
      </c>
      <c r="Q3447" s="1"/>
      <c r="R3447" s="39"/>
      <c r="S3447" s="154" t="s">
        <v>158</v>
      </c>
      <c r="T3447" s="7" t="str">
        <f>Tabela813[[#This Row],[NR]]&amp;" - "&amp;Tabela813[[#This Row],[Especificação]]</f>
        <v>9.1.7.2.4.99.0.1.03 - (-) Dedução de Outras Transferências de Convênios dos Estados e DF e de Suas Entidades - Transferências dos Estados Decorrentes de Emendas Parlamentares de Bancada</v>
      </c>
    </row>
    <row r="3448" spans="1:20" x14ac:dyDescent="0.25">
      <c r="A3448" s="179"/>
      <c r="B3448" s="51" t="s">
        <v>1549</v>
      </c>
      <c r="C3448" s="22" t="s">
        <v>1537</v>
      </c>
      <c r="D3448" s="22" t="s">
        <v>1544</v>
      </c>
      <c r="E3448" s="22" t="s">
        <v>1546</v>
      </c>
      <c r="F3448" s="22" t="s">
        <v>1549</v>
      </c>
      <c r="G3448" s="22" t="s">
        <v>1543</v>
      </c>
      <c r="H3448" s="22" t="s">
        <v>1540</v>
      </c>
      <c r="I3448" s="22" t="s">
        <v>1540</v>
      </c>
      <c r="J3448" s="22" t="s">
        <v>1543</v>
      </c>
      <c r="K3448" s="20" t="str">
        <f>IF(Tabela813[[#This Row],[C]]&lt;&gt;"",IF(Tabela813[[#This Row],[RED]]&lt;&gt;"",(Tabela813[[#This Row],[RED]] &amp; "."),"") &amp; CONCATENATE(Tabela813[[#This Row],[C]],".",Tabela813[[#This Row],[O]],".",Tabela813[[#This Row],[E]],".",Tabela813[[#This Row],[D1]],".",Tabela813[[#This Row],[D2]],".",Tabela813[[#This Row],[D3]],".",Tabela813[[#This Row],[T]],".",Tabela813[[#This Row],[D4]]),"")</f>
        <v>9.1.7.2.9.00.0.0.00</v>
      </c>
      <c r="L3448" s="1" t="s">
        <v>6515</v>
      </c>
      <c r="M3448" s="20" t="s">
        <v>3098</v>
      </c>
      <c r="N3448" s="20">
        <f>IF(VALUE(Tabela813[[#This Row],[RED]]) &gt; 0,1,0) + IF(VALUE(J3448)&gt;0,8,IF(VALUE(I3448)&gt;0,7,IF(VALUE(H3448)&gt;0,6,IF(VALUE(G3448)&gt;0,5,IF(VALUE(F3448)&gt;0,4,IF(VALUE(E3448)&gt;0,3,IF(VALUE(D3448)&gt;0,2,1)))))))</f>
        <v>5</v>
      </c>
      <c r="O3448" s="22" t="s">
        <v>45</v>
      </c>
      <c r="P3448" s="1" t="s">
        <v>3042</v>
      </c>
      <c r="Q3448" s="1"/>
      <c r="R3448" s="39" t="s">
        <v>18</v>
      </c>
      <c r="S3448" s="154">
        <v>45126</v>
      </c>
      <c r="T3448" s="7" t="str">
        <f>Tabela813[[#This Row],[NR]]&amp;" - "&amp;Tabela813[[#This Row],[Especificação]]</f>
        <v>9.1.7.2.9.00.0.0.00 - (-) Dedução de Outras Transferências dos Estados e Distrito Federal</v>
      </c>
    </row>
    <row r="3449" spans="1:20" x14ac:dyDescent="0.25">
      <c r="A3449" s="179"/>
      <c r="B3449" s="51" t="s">
        <v>1549</v>
      </c>
      <c r="C3449" s="22" t="s">
        <v>1537</v>
      </c>
      <c r="D3449" s="22" t="s">
        <v>1544</v>
      </c>
      <c r="E3449" s="22" t="s">
        <v>1546</v>
      </c>
      <c r="F3449" s="22" t="s">
        <v>1549</v>
      </c>
      <c r="G3449" s="22" t="s">
        <v>1570</v>
      </c>
      <c r="H3449" s="22" t="s">
        <v>1540</v>
      </c>
      <c r="I3449" s="22" t="s">
        <v>1540</v>
      </c>
      <c r="J3449" s="22" t="s">
        <v>1543</v>
      </c>
      <c r="K3449" s="20" t="s">
        <v>6749</v>
      </c>
      <c r="L3449" s="23" t="s">
        <v>6516</v>
      </c>
      <c r="M3449" s="20" t="s">
        <v>3098</v>
      </c>
      <c r="N3449" s="20">
        <v>6</v>
      </c>
      <c r="O3449" s="22" t="s">
        <v>55</v>
      </c>
      <c r="P3449" s="1" t="s">
        <v>456</v>
      </c>
      <c r="Q3449" s="1"/>
      <c r="R3449" s="20" t="s">
        <v>18</v>
      </c>
      <c r="S3449" s="154">
        <v>45126</v>
      </c>
      <c r="T3449" s="7" t="str">
        <f>Tabela813[[#This Row],[NR]]&amp;" - "&amp;Tabela813[[#This Row],[Especificação]]</f>
        <v>9.1.7.2.9.50.0.0.00 - (-) Dedução de Transferências de Estados a Consórcios Públicos</v>
      </c>
    </row>
    <row r="3450" spans="1:20" x14ac:dyDescent="0.25">
      <c r="A3450" s="179"/>
      <c r="B3450" s="51" t="s">
        <v>1549</v>
      </c>
      <c r="C3450" s="22" t="s">
        <v>1537</v>
      </c>
      <c r="D3450" s="22" t="s">
        <v>1544</v>
      </c>
      <c r="E3450" s="22" t="s">
        <v>1546</v>
      </c>
      <c r="F3450" s="22" t="s">
        <v>1549</v>
      </c>
      <c r="G3450" s="22" t="s">
        <v>1570</v>
      </c>
      <c r="H3450" s="22" t="s">
        <v>1540</v>
      </c>
      <c r="I3450" s="22" t="s">
        <v>1537</v>
      </c>
      <c r="J3450" s="22" t="s">
        <v>1543</v>
      </c>
      <c r="K3450" s="20" t="s">
        <v>6750</v>
      </c>
      <c r="L3450" s="23" t="s">
        <v>6517</v>
      </c>
      <c r="M3450" s="20" t="s">
        <v>3099</v>
      </c>
      <c r="N3450" s="20">
        <v>8</v>
      </c>
      <c r="O3450" s="22" t="s">
        <v>55</v>
      </c>
      <c r="P3450" s="1" t="s">
        <v>456</v>
      </c>
      <c r="Q3450" s="1"/>
      <c r="R3450" s="20" t="s">
        <v>18</v>
      </c>
      <c r="S3450" s="154">
        <v>45126</v>
      </c>
      <c r="T3450" s="7" t="str">
        <f>Tabela813[[#This Row],[NR]]&amp;" - "&amp;Tabela813[[#This Row],[Especificação]]</f>
        <v>9.1.7.2.9.50.0.1.00 - (-) Dedução de Transferências de Estados a Consórcios Públicos - Principal</v>
      </c>
    </row>
    <row r="3451" spans="1:20" x14ac:dyDescent="0.25">
      <c r="A3451" s="179"/>
      <c r="B3451" s="51" t="s">
        <v>1549</v>
      </c>
      <c r="C3451" s="22" t="s">
        <v>1537</v>
      </c>
      <c r="D3451" s="22" t="s">
        <v>1544</v>
      </c>
      <c r="E3451" s="22" t="s">
        <v>1546</v>
      </c>
      <c r="F3451" s="22" t="s">
        <v>1549</v>
      </c>
      <c r="G3451" s="22" t="s">
        <v>1575</v>
      </c>
      <c r="H3451" s="22" t="s">
        <v>1540</v>
      </c>
      <c r="I3451" s="22" t="s">
        <v>1540</v>
      </c>
      <c r="J3451" s="22" t="s">
        <v>1543</v>
      </c>
      <c r="K3451" s="20" t="s">
        <v>6751</v>
      </c>
      <c r="L3451" s="23" t="s">
        <v>6518</v>
      </c>
      <c r="M3451" s="20" t="s">
        <v>3098</v>
      </c>
      <c r="N3451" s="20">
        <v>6</v>
      </c>
      <c r="O3451" s="22" t="s">
        <v>55</v>
      </c>
      <c r="P3451" s="1" t="s">
        <v>458</v>
      </c>
      <c r="Q3451" s="1"/>
      <c r="R3451" s="20" t="s">
        <v>18</v>
      </c>
      <c r="S3451" s="154">
        <v>45126</v>
      </c>
      <c r="T3451" s="7" t="str">
        <f>Tabela813[[#This Row],[NR]]&amp;" - "&amp;Tabela813[[#This Row],[Especificação]]</f>
        <v>9.1.7.2.9.51.0.0.00 - (-) Dedução de Transferências de Estados Destinadas à Assistência Social</v>
      </c>
    </row>
    <row r="3452" spans="1:20" ht="30" x14ac:dyDescent="0.25">
      <c r="A3452" s="196"/>
      <c r="B3452" s="51" t="s">
        <v>1549</v>
      </c>
      <c r="C3452" s="22" t="s">
        <v>1537</v>
      </c>
      <c r="D3452" s="22" t="s">
        <v>1544</v>
      </c>
      <c r="E3452" s="22" t="s">
        <v>1546</v>
      </c>
      <c r="F3452" s="22" t="s">
        <v>1549</v>
      </c>
      <c r="G3452" s="22" t="s">
        <v>1575</v>
      </c>
      <c r="H3452" s="22" t="s">
        <v>1540</v>
      </c>
      <c r="I3452" s="22" t="s">
        <v>1537</v>
      </c>
      <c r="J3452" s="22" t="s">
        <v>1543</v>
      </c>
      <c r="K3452" s="20" t="s">
        <v>6752</v>
      </c>
      <c r="L3452" s="23" t="s">
        <v>6519</v>
      </c>
      <c r="M3452" s="20" t="s">
        <v>3098</v>
      </c>
      <c r="N3452" s="20">
        <v>8</v>
      </c>
      <c r="O3452" s="22" t="s">
        <v>55</v>
      </c>
      <c r="P3452" s="1" t="s">
        <v>458</v>
      </c>
      <c r="Q3452" s="1"/>
      <c r="R3452" s="20" t="s">
        <v>18</v>
      </c>
      <c r="S3452" s="154">
        <v>45126</v>
      </c>
      <c r="T3452" s="7" t="str">
        <f>Tabela813[[#This Row],[NR]]&amp;" - "&amp;Tabela813[[#This Row],[Especificação]]</f>
        <v>9.1.7.2.9.51.0.1.00 - (-) Dedução de Transferências de Estados Destinadas à Assistência Social - Principal</v>
      </c>
    </row>
    <row r="3453" spans="1:20" ht="30" x14ac:dyDescent="0.25">
      <c r="A3453" s="196"/>
      <c r="B3453" s="51" t="s">
        <v>1549</v>
      </c>
      <c r="C3453" s="22" t="s">
        <v>1537</v>
      </c>
      <c r="D3453" s="22" t="s">
        <v>1544</v>
      </c>
      <c r="E3453" s="22" t="s">
        <v>1546</v>
      </c>
      <c r="F3453" s="22" t="s">
        <v>1549</v>
      </c>
      <c r="G3453" s="22" t="s">
        <v>1575</v>
      </c>
      <c r="H3453" s="22" t="s">
        <v>1540</v>
      </c>
      <c r="I3453" s="22" t="s">
        <v>1537</v>
      </c>
      <c r="J3453" s="22" t="s">
        <v>1539</v>
      </c>
      <c r="K3453" s="20" t="s">
        <v>6753</v>
      </c>
      <c r="L3453" s="23" t="s">
        <v>6519</v>
      </c>
      <c r="M3453" s="20" t="s">
        <v>3099</v>
      </c>
      <c r="N3453" s="20">
        <v>9</v>
      </c>
      <c r="O3453" s="22" t="s">
        <v>3107</v>
      </c>
      <c r="P3453" s="1" t="s">
        <v>458</v>
      </c>
      <c r="Q3453" s="1"/>
      <c r="R3453" s="20" t="s">
        <v>18</v>
      </c>
      <c r="S3453" s="154">
        <v>45126</v>
      </c>
      <c r="T3453" s="7" t="str">
        <f>Tabela813[[#This Row],[NR]]&amp;" - "&amp;Tabela813[[#This Row],[Especificação]]</f>
        <v>9.1.7.2.9.51.0.1.01 - (-) Dedução de Transferências de Estados Destinadas à Assistência Social - Principal</v>
      </c>
    </row>
    <row r="3454" spans="1:20" ht="45" x14ac:dyDescent="0.25">
      <c r="A3454" s="179"/>
      <c r="B3454" s="51" t="s">
        <v>1549</v>
      </c>
      <c r="C3454" s="22" t="s">
        <v>1537</v>
      </c>
      <c r="D3454" s="22" t="s">
        <v>1544</v>
      </c>
      <c r="E3454" s="22" t="s">
        <v>1546</v>
      </c>
      <c r="F3454" s="22" t="s">
        <v>1549</v>
      </c>
      <c r="G3454" s="22" t="s">
        <v>1575</v>
      </c>
      <c r="H3454" s="22" t="s">
        <v>1540</v>
      </c>
      <c r="I3454" s="22" t="s">
        <v>1537</v>
      </c>
      <c r="J3454" s="22" t="s">
        <v>1541</v>
      </c>
      <c r="K3454" s="20" t="s">
        <v>6754</v>
      </c>
      <c r="L3454" s="23" t="s">
        <v>6520</v>
      </c>
      <c r="M3454" s="20" t="s">
        <v>3099</v>
      </c>
      <c r="N3454" s="20">
        <v>9</v>
      </c>
      <c r="O3454" s="22" t="s">
        <v>3107</v>
      </c>
      <c r="P3454" s="1" t="s">
        <v>4507</v>
      </c>
      <c r="Q3454" s="1"/>
      <c r="R3454" s="20" t="s">
        <v>18</v>
      </c>
      <c r="S3454" s="154">
        <v>45126</v>
      </c>
      <c r="T3454" s="7" t="str">
        <f>Tabela813[[#This Row],[NR]]&amp;" - "&amp;Tabela813[[#This Row],[Especificação]]</f>
        <v>9.1.7.2.9.51.0.1.02 - (-) Dedução de Transferências de Estados Destinadas à Assistência Social - Transferências dos Estados Decorrentes de Emendas Parlamentares Individuais</v>
      </c>
    </row>
    <row r="3455" spans="1:20" ht="45" x14ac:dyDescent="0.25">
      <c r="A3455" s="179"/>
      <c r="B3455" s="51" t="s">
        <v>1549</v>
      </c>
      <c r="C3455" s="22" t="s">
        <v>1537</v>
      </c>
      <c r="D3455" s="22" t="s">
        <v>1544</v>
      </c>
      <c r="E3455" s="22" t="s">
        <v>1546</v>
      </c>
      <c r="F3455" s="22" t="s">
        <v>1549</v>
      </c>
      <c r="G3455" s="22" t="s">
        <v>1575</v>
      </c>
      <c r="H3455" s="22" t="s">
        <v>1540</v>
      </c>
      <c r="I3455" s="22" t="s">
        <v>1537</v>
      </c>
      <c r="J3455" s="22" t="s">
        <v>1550</v>
      </c>
      <c r="K3455" s="20" t="s">
        <v>6755</v>
      </c>
      <c r="L3455" s="23" t="s">
        <v>6521</v>
      </c>
      <c r="M3455" s="20" t="s">
        <v>3099</v>
      </c>
      <c r="N3455" s="20">
        <v>9</v>
      </c>
      <c r="O3455" s="22" t="s">
        <v>3107</v>
      </c>
      <c r="P3455" s="1" t="s">
        <v>4508</v>
      </c>
      <c r="Q3455" s="1"/>
      <c r="R3455" s="20" t="s">
        <v>18</v>
      </c>
      <c r="S3455" s="154">
        <v>45126</v>
      </c>
      <c r="T3455" s="7" t="str">
        <f>Tabela813[[#This Row],[NR]]&amp;" - "&amp;Tabela813[[#This Row],[Especificação]]</f>
        <v>9.1.7.2.9.51.0.1.03 - (-) Dedução de Transferências de Estados Destinadas à Assistência Social - Transferências dos Estados Decorrentes de Emendas Parlamentares de Bancada</v>
      </c>
    </row>
    <row r="3456" spans="1:20" ht="45" x14ac:dyDescent="0.25">
      <c r="A3456" s="179"/>
      <c r="B3456" s="51" t="s">
        <v>1549</v>
      </c>
      <c r="C3456" s="22" t="s">
        <v>1537</v>
      </c>
      <c r="D3456" s="22" t="s">
        <v>1544</v>
      </c>
      <c r="E3456" s="22" t="s">
        <v>1546</v>
      </c>
      <c r="F3456" s="22" t="s">
        <v>1549</v>
      </c>
      <c r="G3456" s="22" t="s">
        <v>1577</v>
      </c>
      <c r="H3456" s="22" t="s">
        <v>1540</v>
      </c>
      <c r="I3456" s="22" t="s">
        <v>1540</v>
      </c>
      <c r="J3456" s="22" t="s">
        <v>1543</v>
      </c>
      <c r="K3456" s="20" t="s">
        <v>6756</v>
      </c>
      <c r="L3456" s="23" t="s">
        <v>6522</v>
      </c>
      <c r="M3456" s="20" t="s">
        <v>3098</v>
      </c>
      <c r="N3456" s="20">
        <v>6</v>
      </c>
      <c r="O3456" s="22" t="s">
        <v>55</v>
      </c>
      <c r="P3456" s="1" t="s">
        <v>3043</v>
      </c>
      <c r="Q3456" s="1"/>
      <c r="R3456" s="20" t="s">
        <v>18</v>
      </c>
      <c r="S3456" s="154">
        <v>45126</v>
      </c>
      <c r="T3456" s="7" t="str">
        <f>Tabela813[[#This Row],[NR]]&amp;" - "&amp;Tabela813[[#This Row],[Especificação]]</f>
        <v>9.1.7.2.9.52.0.0.00 - (-) Dedução de Transferências de Recursos Destinados a Programas de Educação</v>
      </c>
    </row>
    <row r="3457" spans="1:20" ht="45" x14ac:dyDescent="0.25">
      <c r="A3457" s="179"/>
      <c r="B3457" s="51" t="s">
        <v>1549</v>
      </c>
      <c r="C3457" s="22" t="s">
        <v>1537</v>
      </c>
      <c r="D3457" s="22" t="s">
        <v>1544</v>
      </c>
      <c r="E3457" s="22" t="s">
        <v>1546</v>
      </c>
      <c r="F3457" s="22" t="s">
        <v>1549</v>
      </c>
      <c r="G3457" s="22" t="s">
        <v>1577</v>
      </c>
      <c r="H3457" s="22" t="s">
        <v>1540</v>
      </c>
      <c r="I3457" s="22" t="s">
        <v>1537</v>
      </c>
      <c r="J3457" s="22" t="s">
        <v>1543</v>
      </c>
      <c r="K3457" s="20" t="s">
        <v>6757</v>
      </c>
      <c r="L3457" s="23" t="s">
        <v>6523</v>
      </c>
      <c r="M3457" s="20" t="s">
        <v>3098</v>
      </c>
      <c r="N3457" s="20">
        <v>8</v>
      </c>
      <c r="O3457" s="22" t="s">
        <v>55</v>
      </c>
      <c r="P3457" s="1" t="s">
        <v>3043</v>
      </c>
      <c r="Q3457" s="1"/>
      <c r="R3457" s="20" t="s">
        <v>18</v>
      </c>
      <c r="S3457" s="154">
        <v>45126</v>
      </c>
      <c r="T3457" s="7" t="str">
        <f>Tabela813[[#This Row],[NR]]&amp;" - "&amp;Tabela813[[#This Row],[Especificação]]</f>
        <v>9.1.7.2.9.52.0.1.00 - (-) Dedução de Transferências de Recursos Destinados a Programas de Educação - Principal</v>
      </c>
    </row>
    <row r="3458" spans="1:20" ht="45" x14ac:dyDescent="0.25">
      <c r="A3458" s="179"/>
      <c r="B3458" s="51" t="s">
        <v>1549</v>
      </c>
      <c r="C3458" s="22" t="s">
        <v>1537</v>
      </c>
      <c r="D3458" s="22" t="s">
        <v>1544</v>
      </c>
      <c r="E3458" s="22" t="s">
        <v>1546</v>
      </c>
      <c r="F3458" s="22" t="s">
        <v>1549</v>
      </c>
      <c r="G3458" s="22" t="s">
        <v>1577</v>
      </c>
      <c r="H3458" s="22" t="s">
        <v>1540</v>
      </c>
      <c r="I3458" s="22" t="s">
        <v>1537</v>
      </c>
      <c r="J3458" s="22" t="s">
        <v>1539</v>
      </c>
      <c r="K3458" s="20" t="s">
        <v>6758</v>
      </c>
      <c r="L3458" s="23" t="s">
        <v>6523</v>
      </c>
      <c r="M3458" s="20" t="s">
        <v>3099</v>
      </c>
      <c r="N3458" s="20">
        <v>9</v>
      </c>
      <c r="O3458" s="22" t="s">
        <v>55</v>
      </c>
      <c r="P3458" s="1" t="s">
        <v>3043</v>
      </c>
      <c r="Q3458" s="1"/>
      <c r="R3458" s="20" t="s">
        <v>18</v>
      </c>
      <c r="S3458" s="154">
        <v>45126</v>
      </c>
      <c r="T3458" s="7" t="str">
        <f>Tabela813[[#This Row],[NR]]&amp;" - "&amp;Tabela813[[#This Row],[Especificação]]</f>
        <v>9.1.7.2.9.52.0.1.01 - (-) Dedução de Transferências de Recursos Destinados a Programas de Educação - Principal</v>
      </c>
    </row>
    <row r="3459" spans="1:20" ht="45" x14ac:dyDescent="0.25">
      <c r="A3459" s="179"/>
      <c r="B3459" s="51" t="s">
        <v>1549</v>
      </c>
      <c r="C3459" s="22" t="s">
        <v>1537</v>
      </c>
      <c r="D3459" s="22" t="s">
        <v>1544</v>
      </c>
      <c r="E3459" s="22" t="s">
        <v>1546</v>
      </c>
      <c r="F3459" s="22" t="s">
        <v>1549</v>
      </c>
      <c r="G3459" s="22" t="s">
        <v>1577</v>
      </c>
      <c r="H3459" s="22" t="s">
        <v>1540</v>
      </c>
      <c r="I3459" s="22" t="s">
        <v>1537</v>
      </c>
      <c r="J3459" s="22" t="s">
        <v>1541</v>
      </c>
      <c r="K3459" s="20" t="s">
        <v>6759</v>
      </c>
      <c r="L3459" s="23" t="s">
        <v>6531</v>
      </c>
      <c r="M3459" s="20" t="s">
        <v>3099</v>
      </c>
      <c r="N3459" s="20">
        <v>9</v>
      </c>
      <c r="O3459" s="22" t="s">
        <v>55</v>
      </c>
      <c r="P3459" s="1" t="s">
        <v>4507</v>
      </c>
      <c r="Q3459" s="1"/>
      <c r="R3459" s="20" t="s">
        <v>18</v>
      </c>
      <c r="S3459" s="154">
        <v>45126</v>
      </c>
      <c r="T3459" s="7" t="str">
        <f>Tabela813[[#This Row],[NR]]&amp;" - "&amp;Tabela813[[#This Row],[Especificação]]</f>
        <v>9.1.7.2.9.52.0.1.02 - (-) Dedução de Transferências de Recursos Destinados a Programas de Educação - Identificação das Transferências dos Estados Decorrentes de Emendas Parlamentares Individuais</v>
      </c>
    </row>
    <row r="3460" spans="1:20" ht="45" x14ac:dyDescent="0.25">
      <c r="A3460" s="179"/>
      <c r="B3460" s="51" t="s">
        <v>1549</v>
      </c>
      <c r="C3460" s="22" t="s">
        <v>1537</v>
      </c>
      <c r="D3460" s="22" t="s">
        <v>1544</v>
      </c>
      <c r="E3460" s="22" t="s">
        <v>1546</v>
      </c>
      <c r="F3460" s="22" t="s">
        <v>1549</v>
      </c>
      <c r="G3460" s="22" t="s">
        <v>1577</v>
      </c>
      <c r="H3460" s="22" t="s">
        <v>1540</v>
      </c>
      <c r="I3460" s="22" t="s">
        <v>1537</v>
      </c>
      <c r="J3460" s="22" t="s">
        <v>1550</v>
      </c>
      <c r="K3460" s="20" t="s">
        <v>6760</v>
      </c>
      <c r="L3460" s="23" t="s">
        <v>6524</v>
      </c>
      <c r="M3460" s="20" t="s">
        <v>3099</v>
      </c>
      <c r="N3460" s="20">
        <v>9</v>
      </c>
      <c r="O3460" s="22" t="s">
        <v>55</v>
      </c>
      <c r="P3460" s="1" t="s">
        <v>4508</v>
      </c>
      <c r="Q3460" s="1"/>
      <c r="R3460" s="20" t="s">
        <v>18</v>
      </c>
      <c r="S3460" s="154">
        <v>45126</v>
      </c>
      <c r="T3460" s="7" t="str">
        <f>Tabela813[[#This Row],[NR]]&amp;" - "&amp;Tabela813[[#This Row],[Especificação]]</f>
        <v>9.1.7.2.9.52.0.1.03 - (-) Dedução de Transferências de Recursos Destinados a Programas de Educação - Identificação das Transferências dos Estados Decorrentes de Emendas Parlamentares de Bancada</v>
      </c>
    </row>
    <row r="3461" spans="1:20" ht="30" x14ac:dyDescent="0.25">
      <c r="A3461" s="179"/>
      <c r="B3461" s="51" t="s">
        <v>1549</v>
      </c>
      <c r="C3461" s="22" t="s">
        <v>1537</v>
      </c>
      <c r="D3461" s="22" t="s">
        <v>1544</v>
      </c>
      <c r="E3461" s="22" t="s">
        <v>1546</v>
      </c>
      <c r="F3461" s="22" t="s">
        <v>1549</v>
      </c>
      <c r="G3461" s="22" t="s">
        <v>1574</v>
      </c>
      <c r="H3461" s="22" t="s">
        <v>1540</v>
      </c>
      <c r="I3461" s="22" t="s">
        <v>1540</v>
      </c>
      <c r="J3461" s="22" t="s">
        <v>1543</v>
      </c>
      <c r="K3461" s="20" t="str">
        <f>IF(Tabela813[[#This Row],[C]]&lt;&gt;"",IF(Tabela813[[#This Row],[RED]]&lt;&gt;"",(Tabela813[[#This Row],[RED]] &amp; "."),"") &amp; CONCATENATE(Tabela813[[#This Row],[C]],".",Tabela813[[#This Row],[O]],".",Tabela813[[#This Row],[E]],".",Tabela813[[#This Row],[D1]],".",Tabela813[[#This Row],[D2]],".",Tabela813[[#This Row],[D3]],".",Tabela813[[#This Row],[T]],".",Tabela813[[#This Row],[D4]]),"")</f>
        <v>9.1.7.2.9.53.0.0.00</v>
      </c>
      <c r="L3461" s="23" t="s">
        <v>6525</v>
      </c>
      <c r="M3461" s="20" t="s">
        <v>3098</v>
      </c>
      <c r="N3461" s="20">
        <f>IF(VALUE(Tabela813[[#This Row],[RED]]) &gt; 0,1,0) + IF(VALUE(J3461)&gt;0,8,IF(VALUE(I3461)&gt;0,7,IF(VALUE(H3461)&gt;0,6,IF(VALUE(G3461)&gt;0,5,IF(VALUE(F3461)&gt;0,4,IF(VALUE(E3461)&gt;0,3,IF(VALUE(D3461)&gt;0,2,1)))))))</f>
        <v>6</v>
      </c>
      <c r="O3461" s="22" t="s">
        <v>55</v>
      </c>
      <c r="P3461" s="1" t="s">
        <v>6511</v>
      </c>
      <c r="Q3461" s="1" t="s">
        <v>6747</v>
      </c>
      <c r="R3461" s="39"/>
      <c r="S3461" s="154"/>
      <c r="T3461" s="7" t="str">
        <f>Tabela813[[#This Row],[NR]]&amp;" - "&amp;Tabela813[[#This Row],[Especificação]]</f>
        <v>9.1.7.2.9.53.0.0.00 - (-) Dedução de Cota - Parte da Transferência da Compensação Financeira das Perdas Com Arrecadação de ICMS - LC nº 194/2022</v>
      </c>
    </row>
    <row r="3462" spans="1:20" ht="30" x14ac:dyDescent="0.25">
      <c r="A3462" s="179"/>
      <c r="B3462" s="51" t="s">
        <v>1549</v>
      </c>
      <c r="C3462" s="22" t="s">
        <v>1537</v>
      </c>
      <c r="D3462" s="22" t="s">
        <v>1544</v>
      </c>
      <c r="E3462" s="22" t="s">
        <v>1546</v>
      </c>
      <c r="F3462" s="22" t="s">
        <v>1549</v>
      </c>
      <c r="G3462" s="22" t="s">
        <v>1574</v>
      </c>
      <c r="H3462" s="22" t="s">
        <v>1540</v>
      </c>
      <c r="I3462" s="22" t="s">
        <v>1537</v>
      </c>
      <c r="J3462" s="22" t="s">
        <v>1543</v>
      </c>
      <c r="K3462" s="20" t="str">
        <f>IF(Tabela813[[#This Row],[C]]&lt;&gt;"",IF(Tabela813[[#This Row],[RED]]&lt;&gt;"",(Tabela813[[#This Row],[RED]] &amp; "."),"") &amp; CONCATENATE(Tabela813[[#This Row],[C]],".",Tabela813[[#This Row],[O]],".",Tabela813[[#This Row],[E]],".",Tabela813[[#This Row],[D1]],".",Tabela813[[#This Row],[D2]],".",Tabela813[[#This Row],[D3]],".",Tabela813[[#This Row],[T]],".",Tabela813[[#This Row],[D4]]),"")</f>
        <v>9.1.7.2.9.53.0.1.00</v>
      </c>
      <c r="L3462" s="23" t="s">
        <v>6526</v>
      </c>
      <c r="M3462" s="20" t="s">
        <v>3099</v>
      </c>
      <c r="N3462" s="20">
        <f>IF(VALUE(Tabela813[[#This Row],[RED]]) &gt; 0,1,0) + IF(VALUE(J3462)&gt;0,8,IF(VALUE(I3462)&gt;0,7,IF(VALUE(H3462)&gt;0,6,IF(VALUE(G3462)&gt;0,5,IF(VALUE(F3462)&gt;0,4,IF(VALUE(E3462)&gt;0,3,IF(VALUE(D3462)&gt;0,2,1)))))))</f>
        <v>8</v>
      </c>
      <c r="O3462" s="22" t="s">
        <v>55</v>
      </c>
      <c r="P3462" s="1" t="s">
        <v>6511</v>
      </c>
      <c r="Q3462" s="1" t="s">
        <v>6747</v>
      </c>
      <c r="R3462" s="39"/>
      <c r="S3462" s="154"/>
      <c r="T3462" s="7" t="str">
        <f>Tabela813[[#This Row],[NR]]&amp;" - "&amp;Tabela813[[#This Row],[Especificação]]</f>
        <v>9.1.7.2.9.53.0.1.00 - (-) Dedução de Cota - Parte da Transferência da Compensação Financeira das Perdas Com Arrecadação de ICMS - LC nº 194/2022 - Principal</v>
      </c>
    </row>
    <row r="3463" spans="1:20" x14ac:dyDescent="0.25">
      <c r="A3463" s="179"/>
      <c r="B3463" s="51" t="s">
        <v>1549</v>
      </c>
      <c r="C3463" s="22" t="s">
        <v>1537</v>
      </c>
      <c r="D3463" s="22" t="s">
        <v>1544</v>
      </c>
      <c r="E3463" s="22" t="s">
        <v>1546</v>
      </c>
      <c r="F3463" s="22" t="s">
        <v>1549</v>
      </c>
      <c r="G3463" s="22" t="s">
        <v>1553</v>
      </c>
      <c r="H3463" s="22" t="s">
        <v>1540</v>
      </c>
      <c r="I3463" s="22" t="s">
        <v>1540</v>
      </c>
      <c r="J3463" s="22" t="s">
        <v>1543</v>
      </c>
      <c r="K3463" s="20" t="s">
        <v>6763</v>
      </c>
      <c r="L3463" s="23" t="s">
        <v>6527</v>
      </c>
      <c r="M3463" s="20" t="s">
        <v>3098</v>
      </c>
      <c r="N3463" s="20">
        <v>6</v>
      </c>
      <c r="O3463" s="22" t="s">
        <v>51</v>
      </c>
      <c r="P3463" s="1" t="s">
        <v>460</v>
      </c>
      <c r="Q3463" s="1"/>
      <c r="R3463" s="20" t="s">
        <v>18</v>
      </c>
      <c r="S3463" s="154">
        <v>45126</v>
      </c>
      <c r="T3463" s="7" t="str">
        <f>Tabela813[[#This Row],[NR]]&amp;" - "&amp;Tabela813[[#This Row],[Especificação]]</f>
        <v>9.1.7.2.9.99.0.0.00 - (-) Dedução de Outras Transferências dos Estados e DF</v>
      </c>
    </row>
    <row r="3464" spans="1:20" x14ac:dyDescent="0.25">
      <c r="A3464" s="179"/>
      <c r="B3464" s="51" t="s">
        <v>1549</v>
      </c>
      <c r="C3464" s="22" t="s">
        <v>1537</v>
      </c>
      <c r="D3464" s="22" t="s">
        <v>1544</v>
      </c>
      <c r="E3464" s="22" t="s">
        <v>1546</v>
      </c>
      <c r="F3464" s="22" t="s">
        <v>1549</v>
      </c>
      <c r="G3464" s="22" t="s">
        <v>1553</v>
      </c>
      <c r="H3464" s="22" t="s">
        <v>1540</v>
      </c>
      <c r="I3464" s="22" t="s">
        <v>1537</v>
      </c>
      <c r="J3464" s="22" t="s">
        <v>1543</v>
      </c>
      <c r="K3464" s="20" t="s">
        <v>6764</v>
      </c>
      <c r="L3464" s="23" t="s">
        <v>6528</v>
      </c>
      <c r="M3464" s="20" t="s">
        <v>3098</v>
      </c>
      <c r="N3464" s="20">
        <v>8</v>
      </c>
      <c r="O3464" s="22" t="s">
        <v>51</v>
      </c>
      <c r="P3464" s="1" t="s">
        <v>460</v>
      </c>
      <c r="Q3464" s="1"/>
      <c r="R3464" s="20" t="s">
        <v>18</v>
      </c>
      <c r="S3464" s="154">
        <v>45126</v>
      </c>
      <c r="T3464" s="7" t="str">
        <f>Tabela813[[#This Row],[NR]]&amp;" - "&amp;Tabela813[[#This Row],[Especificação]]</f>
        <v>9.1.7.2.9.99.0.1.00 - (-) Dedução de Outras Transferências dos Estados e DF - Principal</v>
      </c>
    </row>
    <row r="3465" spans="1:20" ht="45" x14ac:dyDescent="0.25">
      <c r="A3465" s="179"/>
      <c r="B3465" s="51" t="s">
        <v>1549</v>
      </c>
      <c r="C3465" s="22" t="s">
        <v>1537</v>
      </c>
      <c r="D3465" s="22" t="s">
        <v>1544</v>
      </c>
      <c r="E3465" s="22" t="s">
        <v>1546</v>
      </c>
      <c r="F3465" s="22" t="s">
        <v>1549</v>
      </c>
      <c r="G3465" s="22" t="s">
        <v>1553</v>
      </c>
      <c r="H3465" s="22" t="s">
        <v>1540</v>
      </c>
      <c r="I3465" s="22" t="s">
        <v>1537</v>
      </c>
      <c r="J3465" s="22" t="s">
        <v>1539</v>
      </c>
      <c r="K3465" s="20" t="s">
        <v>6765</v>
      </c>
      <c r="L3465" s="23" t="s">
        <v>6529</v>
      </c>
      <c r="M3465" s="20" t="s">
        <v>3099</v>
      </c>
      <c r="N3465" s="20">
        <v>9</v>
      </c>
      <c r="O3465" s="22" t="s">
        <v>3107</v>
      </c>
      <c r="P3465" s="1" t="s">
        <v>4510</v>
      </c>
      <c r="Q3465" s="1"/>
      <c r="R3465" s="20" t="s">
        <v>18</v>
      </c>
      <c r="S3465" s="154">
        <v>45126</v>
      </c>
      <c r="T3465" s="7" t="str">
        <f>Tabela813[[#This Row],[NR]]&amp;" - "&amp;Tabela813[[#This Row],[Especificação]]</f>
        <v>9.1.7.2.9.99.0.1.01 - (-) Dedução de Outras Transferências dos Estados e DF - Transferência Especial Relativas às Emendas Individuais (Art. 166-A, Inciso I, da CF)</v>
      </c>
    </row>
    <row r="3466" spans="1:20" ht="30" x14ac:dyDescent="0.25">
      <c r="A3466" s="179"/>
      <c r="B3466" s="51" t="s">
        <v>1549</v>
      </c>
      <c r="C3466" s="22" t="s">
        <v>1537</v>
      </c>
      <c r="D3466" s="22" t="s">
        <v>1544</v>
      </c>
      <c r="E3466" s="22" t="s">
        <v>1546</v>
      </c>
      <c r="F3466" s="22" t="s">
        <v>1549</v>
      </c>
      <c r="G3466" s="22" t="s">
        <v>1553</v>
      </c>
      <c r="H3466" s="22" t="s">
        <v>1540</v>
      </c>
      <c r="I3466" s="22" t="s">
        <v>1537</v>
      </c>
      <c r="J3466" s="22" t="s">
        <v>1541</v>
      </c>
      <c r="K3466" s="20" t="s">
        <v>6766</v>
      </c>
      <c r="L3466" s="23" t="s">
        <v>6530</v>
      </c>
      <c r="M3466" s="20" t="s">
        <v>3099</v>
      </c>
      <c r="N3466" s="20">
        <v>9</v>
      </c>
      <c r="O3466" s="22" t="s">
        <v>3107</v>
      </c>
      <c r="P3466" s="1" t="s">
        <v>4578</v>
      </c>
      <c r="Q3466" s="1"/>
      <c r="R3466" s="20" t="s">
        <v>18</v>
      </c>
      <c r="S3466" s="154">
        <v>45126</v>
      </c>
      <c r="T3466" s="7" t="str">
        <f>Tabela813[[#This Row],[NR]]&amp;" - "&amp;Tabela813[[#This Row],[Especificação]]</f>
        <v>9.1.7.2.9.99.0.1.02 - (-) Dedução de Outras Transferências dos Estados e DF - Transferências dos Estados Decorrentes de Emendas Parlamentares Individuais</v>
      </c>
    </row>
    <row r="3467" spans="1:20" ht="45" x14ac:dyDescent="0.25">
      <c r="A3467" s="179"/>
      <c r="B3467" s="51" t="s">
        <v>1549</v>
      </c>
      <c r="C3467" s="22" t="s">
        <v>1537</v>
      </c>
      <c r="D3467" s="22" t="s">
        <v>1544</v>
      </c>
      <c r="E3467" s="22" t="s">
        <v>1546</v>
      </c>
      <c r="F3467" s="22" t="s">
        <v>1549</v>
      </c>
      <c r="G3467" s="22" t="s">
        <v>1553</v>
      </c>
      <c r="H3467" s="22" t="s">
        <v>1540</v>
      </c>
      <c r="I3467" s="22" t="s">
        <v>1537</v>
      </c>
      <c r="J3467" s="22" t="s">
        <v>1550</v>
      </c>
      <c r="K3467" s="20" t="s">
        <v>6767</v>
      </c>
      <c r="L3467" s="23" t="s">
        <v>4110</v>
      </c>
      <c r="M3467" s="20" t="s">
        <v>3099</v>
      </c>
      <c r="N3467" s="20">
        <v>9</v>
      </c>
      <c r="O3467" s="22" t="s">
        <v>3107</v>
      </c>
      <c r="P3467" s="1" t="s">
        <v>4577</v>
      </c>
      <c r="Q3467" s="1"/>
      <c r="R3467" s="20" t="s">
        <v>18</v>
      </c>
      <c r="S3467" s="154">
        <v>45126</v>
      </c>
      <c r="T3467" s="7" t="str">
        <f>Tabela813[[#This Row],[NR]]&amp;" - "&amp;Tabela813[[#This Row],[Especificação]]</f>
        <v>9.1.7.2.9.99.0.1.03 - (-) Dedução de Outras Transferências de Convênios dos Estados e DF e de Suas Entidades - Transferências dos Estados Decorrentes de Emendas Parlamentares de Bancada</v>
      </c>
    </row>
    <row r="3468" spans="1:20" x14ac:dyDescent="0.25">
      <c r="A3468" s="179"/>
      <c r="B3468" s="51" t="s">
        <v>1549</v>
      </c>
      <c r="C3468" s="22" t="s">
        <v>1537</v>
      </c>
      <c r="D3468" s="22" t="s">
        <v>1544</v>
      </c>
      <c r="E3468" s="22" t="s">
        <v>1546</v>
      </c>
      <c r="F3468" s="22" t="s">
        <v>1549</v>
      </c>
      <c r="G3468" s="22" t="s">
        <v>1553</v>
      </c>
      <c r="H3468" s="22" t="s">
        <v>1540</v>
      </c>
      <c r="I3468" s="22" t="s">
        <v>1537</v>
      </c>
      <c r="J3468" s="22" t="s">
        <v>1553</v>
      </c>
      <c r="K3468" s="20" t="s">
        <v>6768</v>
      </c>
      <c r="L3468" s="23" t="s">
        <v>6527</v>
      </c>
      <c r="M3468" s="20" t="s">
        <v>3099</v>
      </c>
      <c r="N3468" s="20">
        <v>9</v>
      </c>
      <c r="O3468" s="22" t="s">
        <v>3107</v>
      </c>
      <c r="P3468" s="1" t="s">
        <v>460</v>
      </c>
      <c r="Q3468" s="1"/>
      <c r="R3468" s="20" t="s">
        <v>18</v>
      </c>
      <c r="S3468" s="154">
        <v>45126</v>
      </c>
      <c r="T3468" s="7" t="str">
        <f>Tabela813[[#This Row],[NR]]&amp;" - "&amp;Tabela813[[#This Row],[Especificação]]</f>
        <v>9.1.7.2.9.99.0.1.99 - (-) Dedução de Outras Transferências dos Estados e DF</v>
      </c>
    </row>
    <row r="3469" spans="1:20" ht="45" x14ac:dyDescent="0.25">
      <c r="A3469" s="179"/>
      <c r="B3469" s="51" t="s">
        <v>1549</v>
      </c>
      <c r="C3469" s="22" t="s">
        <v>1537</v>
      </c>
      <c r="D3469" s="22" t="s">
        <v>1544</v>
      </c>
      <c r="E3469" s="22" t="s">
        <v>1538</v>
      </c>
      <c r="F3469" s="22" t="s">
        <v>1540</v>
      </c>
      <c r="G3469" s="22" t="s">
        <v>1543</v>
      </c>
      <c r="H3469" s="22" t="s">
        <v>1540</v>
      </c>
      <c r="I3469" s="22" t="s">
        <v>1540</v>
      </c>
      <c r="J3469" s="22" t="s">
        <v>1543</v>
      </c>
      <c r="K3469" s="20" t="str">
        <f>IF(Tabela813[[#This Row],[C]]&lt;&gt;"",IF(Tabela813[[#This Row],[RED]]&lt;&gt;"",(Tabela813[[#This Row],[RED]] &amp; "."),"") &amp; CONCATENATE(Tabela813[[#This Row],[C]],".",Tabela813[[#This Row],[O]],".",Tabela813[[#This Row],[E]],".",Tabela813[[#This Row],[D1]],".",Tabela813[[#This Row],[D2]],".",Tabela813[[#This Row],[D3]],".",Tabela813[[#This Row],[T]],".",Tabela813[[#This Row],[D4]]),"")</f>
        <v>9.1.7.3.0.00.0.0.00</v>
      </c>
      <c r="L3469" s="23" t="s">
        <v>4060</v>
      </c>
      <c r="M3469" s="20" t="str">
        <f t="shared" si="66"/>
        <v>S</v>
      </c>
      <c r="N3469" s="20">
        <f>IF(VALUE(Tabela813[[#This Row],[RED]]) &gt; 0,1,0) + IF(VALUE(J3469)&gt;0,8,IF(VALUE(I3469)&gt;0,7,IF(VALUE(H3469)&gt;0,6,IF(VALUE(G3469)&gt;0,5,IF(VALUE(F3469)&gt;0,4,IF(VALUE(E3469)&gt;0,3,IF(VALUE(D3469)&gt;0,2,1)))))))</f>
        <v>4</v>
      </c>
      <c r="O3469" s="22" t="s">
        <v>45</v>
      </c>
      <c r="P3469" s="1" t="s">
        <v>4368</v>
      </c>
      <c r="Q3469" s="1"/>
      <c r="R3469" s="39"/>
      <c r="S3469" s="154" t="s">
        <v>158</v>
      </c>
      <c r="T3469" s="7" t="str">
        <f>Tabela813[[#This Row],[NR]]&amp;" - "&amp;Tabela813[[#This Row],[Especificação]]</f>
        <v>9.1.7.3.0.00.0.0.00 - (-) Dedução de Transferências dos Municípios e de Suas Entidades</v>
      </c>
    </row>
    <row r="3470" spans="1:20" ht="30" x14ac:dyDescent="0.25">
      <c r="A3470" s="179"/>
      <c r="B3470" s="51" t="s">
        <v>1549</v>
      </c>
      <c r="C3470" s="22" t="s">
        <v>1537</v>
      </c>
      <c r="D3470" s="22" t="s">
        <v>1544</v>
      </c>
      <c r="E3470" s="22" t="s">
        <v>1538</v>
      </c>
      <c r="F3470" s="22" t="s">
        <v>1546</v>
      </c>
      <c r="G3470" s="22" t="s">
        <v>1543</v>
      </c>
      <c r="H3470" s="22" t="s">
        <v>1540</v>
      </c>
      <c r="I3470" s="22" t="s">
        <v>1540</v>
      </c>
      <c r="J3470" s="22" t="s">
        <v>1543</v>
      </c>
      <c r="K3470" s="20" t="str">
        <f>IF(Tabela813[[#This Row],[C]]&lt;&gt;"",IF(Tabela813[[#This Row],[RED]]&lt;&gt;"",(Tabela813[[#This Row],[RED]] &amp; "."),"") &amp; CONCATENATE(Tabela813[[#This Row],[C]],".",Tabela813[[#This Row],[O]],".",Tabela813[[#This Row],[E]],".",Tabela813[[#This Row],[D1]],".",Tabela813[[#This Row],[D2]],".",Tabela813[[#This Row],[D3]],".",Tabela813[[#This Row],[T]],".",Tabela813[[#This Row],[D4]]),"")</f>
        <v>9.1.7.3.2.00.0.0.00</v>
      </c>
      <c r="L3470" s="23" t="s">
        <v>2209</v>
      </c>
      <c r="M3470" s="20" t="str">
        <f t="shared" si="66"/>
        <v>S</v>
      </c>
      <c r="N3470" s="20">
        <f>IF(VALUE(Tabela813[[#This Row],[RED]]) &gt; 0,1,0) + IF(VALUE(J3470)&gt;0,8,IF(VALUE(I3470)&gt;0,7,IF(VALUE(H3470)&gt;0,6,IF(VALUE(G3470)&gt;0,5,IF(VALUE(F3470)&gt;0,4,IF(VALUE(E3470)&gt;0,3,IF(VALUE(D3470)&gt;0,2,1)))))))</f>
        <v>5</v>
      </c>
      <c r="O3470" s="22" t="s">
        <v>45</v>
      </c>
      <c r="P3470" s="1" t="s">
        <v>4369</v>
      </c>
      <c r="Q3470" s="1"/>
      <c r="R3470" s="39"/>
      <c r="S3470" s="154" t="s">
        <v>158</v>
      </c>
      <c r="T3470" s="7" t="str">
        <f>Tabela813[[#This Row],[NR]]&amp;" - "&amp;Tabela813[[#This Row],[Especificação]]</f>
        <v>9.1.7.3.2.00.0.0.00 - (-) Dedução de Transferências de Convênios dos Municípios e de Suas Entidades</v>
      </c>
    </row>
    <row r="3471" spans="1:20" ht="45" x14ac:dyDescent="0.25">
      <c r="A3471" s="179"/>
      <c r="B3471" s="51" t="s">
        <v>1549</v>
      </c>
      <c r="C3471" s="22" t="s">
        <v>1537</v>
      </c>
      <c r="D3471" s="22" t="s">
        <v>1544</v>
      </c>
      <c r="E3471" s="22" t="s">
        <v>1538</v>
      </c>
      <c r="F3471" s="22" t="s">
        <v>1546</v>
      </c>
      <c r="G3471" s="22" t="s">
        <v>1570</v>
      </c>
      <c r="H3471" s="22" t="s">
        <v>1540</v>
      </c>
      <c r="I3471" s="22" t="s">
        <v>1540</v>
      </c>
      <c r="J3471" s="22" t="s">
        <v>1543</v>
      </c>
      <c r="K3471" s="20" t="str">
        <f>IF(Tabela813[[#This Row],[C]]&lt;&gt;"",IF(Tabela813[[#This Row],[RED]]&lt;&gt;"",(Tabela813[[#This Row],[RED]] &amp; "."),"") &amp; CONCATENATE(Tabela813[[#This Row],[C]],".",Tabela813[[#This Row],[O]],".",Tabela813[[#This Row],[E]],".",Tabela813[[#This Row],[D1]],".",Tabela813[[#This Row],[D2]],".",Tabela813[[#This Row],[D3]],".",Tabela813[[#This Row],[T]],".",Tabela813[[#This Row],[D4]]),"")</f>
        <v>9.1.7.3.2.50.0.0.00</v>
      </c>
      <c r="L3471" s="23" t="s">
        <v>6424</v>
      </c>
      <c r="M3471" s="20" t="str">
        <f t="shared" si="66"/>
        <v>S</v>
      </c>
      <c r="N3471" s="20">
        <f>IF(VALUE(Tabela813[[#This Row],[RED]]) &gt; 0,1,0) + IF(VALUE(J3471)&gt;0,8,IF(VALUE(I3471)&gt;0,7,IF(VALUE(H3471)&gt;0,6,IF(VALUE(G3471)&gt;0,5,IF(VALUE(F3471)&gt;0,4,IF(VALUE(E3471)&gt;0,3,IF(VALUE(D3471)&gt;0,2,1)))))))</f>
        <v>6</v>
      </c>
      <c r="O3471" s="22" t="s">
        <v>55</v>
      </c>
      <c r="P3471" s="1" t="s">
        <v>4370</v>
      </c>
      <c r="Q3471" s="1"/>
      <c r="R3471" s="39"/>
      <c r="S3471" s="154" t="s">
        <v>158</v>
      </c>
      <c r="T3471" s="7" t="str">
        <f>Tabela813[[#This Row],[NR]]&amp;" - "&amp;Tabela813[[#This Row],[Especificação]]</f>
        <v>9.1.7.3.2.50.0.0.00 - (-) Dedução de Transferências de Convênios dos Municípios para o Sistema Único de Saúde - SUS</v>
      </c>
    </row>
    <row r="3472" spans="1:20" ht="45" x14ac:dyDescent="0.25">
      <c r="A3472" s="179"/>
      <c r="B3472" s="51" t="s">
        <v>1549</v>
      </c>
      <c r="C3472" s="22" t="s">
        <v>1537</v>
      </c>
      <c r="D3472" s="22" t="s">
        <v>1544</v>
      </c>
      <c r="E3472" s="22" t="s">
        <v>1538</v>
      </c>
      <c r="F3472" s="22" t="s">
        <v>1546</v>
      </c>
      <c r="G3472" s="22" t="s">
        <v>1570</v>
      </c>
      <c r="H3472" s="22" t="s">
        <v>1540</v>
      </c>
      <c r="I3472" s="22" t="s">
        <v>1537</v>
      </c>
      <c r="J3472" s="22" t="s">
        <v>1543</v>
      </c>
      <c r="K3472" s="20" t="str">
        <f>IF(Tabela813[[#This Row],[C]]&lt;&gt;"",IF(Tabela813[[#This Row],[RED]]&lt;&gt;"",(Tabela813[[#This Row],[RED]] &amp; "."),"") &amp; CONCATENATE(Tabela813[[#This Row],[C]],".",Tabela813[[#This Row],[O]],".",Tabela813[[#This Row],[E]],".",Tabela813[[#This Row],[D1]],".",Tabela813[[#This Row],[D2]],".",Tabela813[[#This Row],[D3]],".",Tabela813[[#This Row],[T]],".",Tabela813[[#This Row],[D4]]),"")</f>
        <v>9.1.7.3.2.50.0.1.00</v>
      </c>
      <c r="L3472" s="23" t="s">
        <v>4061</v>
      </c>
      <c r="M3472" s="20" t="str">
        <f t="shared" si="66"/>
        <v>A</v>
      </c>
      <c r="N3472" s="20">
        <f>IF(VALUE(Tabela813[[#This Row],[RED]]) &gt; 0,1,0) + IF(VALUE(J3472)&gt;0,8,IF(VALUE(I3472)&gt;0,7,IF(VALUE(H3472)&gt;0,6,IF(VALUE(G3472)&gt;0,5,IF(VALUE(F3472)&gt;0,4,IF(VALUE(E3472)&gt;0,3,IF(VALUE(D3472)&gt;0,2,1)))))))</f>
        <v>8</v>
      </c>
      <c r="O3472" s="22" t="s">
        <v>55</v>
      </c>
      <c r="P3472" s="1" t="s">
        <v>2965</v>
      </c>
      <c r="Q3472" s="1"/>
      <c r="R3472" s="39"/>
      <c r="S3472" s="154" t="s">
        <v>158</v>
      </c>
      <c r="T3472" s="7" t="str">
        <f>Tabela813[[#This Row],[NR]]&amp;" - "&amp;Tabela813[[#This Row],[Especificação]]</f>
        <v>9.1.7.3.2.50.0.1.00 - (-) Dedução de Transferências de Convênios dos Municípios para o Sistema Único de Saúde - SUS - Principal</v>
      </c>
    </row>
    <row r="3473" spans="1:20" ht="45" x14ac:dyDescent="0.25">
      <c r="A3473" s="179"/>
      <c r="B3473" s="51" t="s">
        <v>1549</v>
      </c>
      <c r="C3473" s="22" t="s">
        <v>1537</v>
      </c>
      <c r="D3473" s="22" t="s">
        <v>1544</v>
      </c>
      <c r="E3473" s="22" t="s">
        <v>1538</v>
      </c>
      <c r="F3473" s="22" t="s">
        <v>1546</v>
      </c>
      <c r="G3473" s="22" t="s">
        <v>1575</v>
      </c>
      <c r="H3473" s="22" t="s">
        <v>1540</v>
      </c>
      <c r="I3473" s="22" t="s">
        <v>1540</v>
      </c>
      <c r="J3473" s="22" t="s">
        <v>1543</v>
      </c>
      <c r="K3473" s="20" t="str">
        <f>IF(Tabela813[[#This Row],[C]]&lt;&gt;"",IF(Tabela813[[#This Row],[RED]]&lt;&gt;"",(Tabela813[[#This Row],[RED]] &amp; "."),"") &amp; CONCATENATE(Tabela813[[#This Row],[C]],".",Tabela813[[#This Row],[O]],".",Tabela813[[#This Row],[E]],".",Tabela813[[#This Row],[D1]],".",Tabela813[[#This Row],[D2]],".",Tabela813[[#This Row],[D3]],".",Tabela813[[#This Row],[T]],".",Tabela813[[#This Row],[D4]]),"")</f>
        <v>9.1.7.3.2.51.0.0.00</v>
      </c>
      <c r="L3473" s="23" t="s">
        <v>4062</v>
      </c>
      <c r="M3473" s="20" t="str">
        <f t="shared" si="66"/>
        <v>S</v>
      </c>
      <c r="N3473" s="20">
        <f>IF(VALUE(Tabela813[[#This Row],[RED]]) &gt; 0,1,0) + IF(VALUE(J3473)&gt;0,8,IF(VALUE(I3473)&gt;0,7,IF(VALUE(H3473)&gt;0,6,IF(VALUE(G3473)&gt;0,5,IF(VALUE(F3473)&gt;0,4,IF(VALUE(E3473)&gt;0,3,IF(VALUE(D3473)&gt;0,2,1)))))))</f>
        <v>6</v>
      </c>
      <c r="O3473" s="22" t="s">
        <v>55</v>
      </c>
      <c r="P3473" s="1" t="s">
        <v>4371</v>
      </c>
      <c r="Q3473" s="1"/>
      <c r="R3473" s="39"/>
      <c r="S3473" s="154" t="s">
        <v>158</v>
      </c>
      <c r="T3473" s="7" t="str">
        <f>Tabela813[[#This Row],[NR]]&amp;" - "&amp;Tabela813[[#This Row],[Especificação]]</f>
        <v>9.1.7.3.2.51.0.0.00 - (-) Dedução de Transferências de Convênios dos Municípios Destinadas a Programas de Educação</v>
      </c>
    </row>
    <row r="3474" spans="1:20" ht="45" x14ac:dyDescent="0.25">
      <c r="A3474" s="179"/>
      <c r="B3474" s="51" t="s">
        <v>1549</v>
      </c>
      <c r="C3474" s="22" t="s">
        <v>1537</v>
      </c>
      <c r="D3474" s="22" t="s">
        <v>1544</v>
      </c>
      <c r="E3474" s="22" t="s">
        <v>1538</v>
      </c>
      <c r="F3474" s="22" t="s">
        <v>1546</v>
      </c>
      <c r="G3474" s="22" t="s">
        <v>1575</v>
      </c>
      <c r="H3474" s="22" t="s">
        <v>1540</v>
      </c>
      <c r="I3474" s="22" t="s">
        <v>1537</v>
      </c>
      <c r="J3474" s="22" t="s">
        <v>1543</v>
      </c>
      <c r="K3474" s="20" t="str">
        <f>IF(Tabela813[[#This Row],[C]]&lt;&gt;"",IF(Tabela813[[#This Row],[RED]]&lt;&gt;"",(Tabela813[[#This Row],[RED]] &amp; "."),"") &amp; CONCATENATE(Tabela813[[#This Row],[C]],".",Tabela813[[#This Row],[O]],".",Tabela813[[#This Row],[E]],".",Tabela813[[#This Row],[D1]],".",Tabela813[[#This Row],[D2]],".",Tabela813[[#This Row],[D3]],".",Tabela813[[#This Row],[T]],".",Tabela813[[#This Row],[D4]]),"")</f>
        <v>9.1.7.3.2.51.0.1.00</v>
      </c>
      <c r="L3474" s="23" t="s">
        <v>4063</v>
      </c>
      <c r="M3474" s="20" t="str">
        <f t="shared" si="66"/>
        <v>A</v>
      </c>
      <c r="N3474" s="20">
        <f>IF(VALUE(Tabela813[[#This Row],[RED]]) &gt; 0,1,0) + IF(VALUE(J3474)&gt;0,8,IF(VALUE(I3474)&gt;0,7,IF(VALUE(H3474)&gt;0,6,IF(VALUE(G3474)&gt;0,5,IF(VALUE(F3474)&gt;0,4,IF(VALUE(E3474)&gt;0,3,IF(VALUE(D3474)&gt;0,2,1)))))))</f>
        <v>8</v>
      </c>
      <c r="O3474" s="22" t="s">
        <v>55</v>
      </c>
      <c r="P3474" s="1" t="s">
        <v>2966</v>
      </c>
      <c r="Q3474" s="1"/>
      <c r="R3474" s="39"/>
      <c r="S3474" s="154" t="s">
        <v>158</v>
      </c>
      <c r="T3474" s="7" t="str">
        <f>Tabela813[[#This Row],[NR]]&amp;" - "&amp;Tabela813[[#This Row],[Especificação]]</f>
        <v>9.1.7.3.2.51.0.1.00 - (-) Dedução de Transferências de Convênios dos Municípios Destinadas a Programas de Educação - Principal</v>
      </c>
    </row>
    <row r="3475" spans="1:20" ht="45" x14ac:dyDescent="0.25">
      <c r="A3475" s="179"/>
      <c r="B3475" s="51" t="s">
        <v>1549</v>
      </c>
      <c r="C3475" s="22" t="s">
        <v>1537</v>
      </c>
      <c r="D3475" s="22" t="s">
        <v>1544</v>
      </c>
      <c r="E3475" s="22" t="s">
        <v>1538</v>
      </c>
      <c r="F3475" s="22" t="s">
        <v>1546</v>
      </c>
      <c r="G3475" s="22" t="s">
        <v>1553</v>
      </c>
      <c r="H3475" s="22" t="s">
        <v>1540</v>
      </c>
      <c r="I3475" s="22" t="s">
        <v>1540</v>
      </c>
      <c r="J3475" s="22" t="s">
        <v>1543</v>
      </c>
      <c r="K3475" s="20" t="str">
        <f>IF(Tabela813[[#This Row],[C]]&lt;&gt;"",IF(Tabela813[[#This Row],[RED]]&lt;&gt;"",(Tabela813[[#This Row],[RED]] &amp; "."),"") &amp; CONCATENATE(Tabela813[[#This Row],[C]],".",Tabela813[[#This Row],[O]],".",Tabela813[[#This Row],[E]],".",Tabela813[[#This Row],[D1]],".",Tabela813[[#This Row],[D2]],".",Tabela813[[#This Row],[D3]],".",Tabela813[[#This Row],[T]],".",Tabela813[[#This Row],[D4]]),"")</f>
        <v>9.1.7.3.2.99.0.0.00</v>
      </c>
      <c r="L3475" s="23" t="s">
        <v>4064</v>
      </c>
      <c r="M3475" s="20" t="str">
        <f t="shared" si="66"/>
        <v>S</v>
      </c>
      <c r="N3475" s="20">
        <f>IF(VALUE(Tabela813[[#This Row],[RED]]) &gt; 0,1,0) + IF(VALUE(J3475)&gt;0,8,IF(VALUE(I3475)&gt;0,7,IF(VALUE(H3475)&gt;0,6,IF(VALUE(G3475)&gt;0,5,IF(VALUE(F3475)&gt;0,4,IF(VALUE(E3475)&gt;0,3,IF(VALUE(D3475)&gt;0,2,1)))))))</f>
        <v>6</v>
      </c>
      <c r="O3475" s="22" t="s">
        <v>51</v>
      </c>
      <c r="P3475" s="1" t="s">
        <v>4372</v>
      </c>
      <c r="Q3475" s="1"/>
      <c r="R3475" s="39"/>
      <c r="S3475" s="154" t="s">
        <v>158</v>
      </c>
      <c r="T3475" s="7" t="str">
        <f>Tabela813[[#This Row],[NR]]&amp;" - "&amp;Tabela813[[#This Row],[Especificação]]</f>
        <v>9.1.7.3.2.99.0.0.00 - (-) Dedução de Outras Transferências de Convênios dos Municípios e de Suas Entidades</v>
      </c>
    </row>
    <row r="3476" spans="1:20" ht="45" x14ac:dyDescent="0.25">
      <c r="A3476" s="179"/>
      <c r="B3476" s="51" t="s">
        <v>1549</v>
      </c>
      <c r="C3476" s="22" t="s">
        <v>1537</v>
      </c>
      <c r="D3476" s="22" t="s">
        <v>1544</v>
      </c>
      <c r="E3476" s="22" t="s">
        <v>1538</v>
      </c>
      <c r="F3476" s="22" t="s">
        <v>1546</v>
      </c>
      <c r="G3476" s="22" t="s">
        <v>1553</v>
      </c>
      <c r="H3476" s="22" t="s">
        <v>1540</v>
      </c>
      <c r="I3476" s="22" t="s">
        <v>1537</v>
      </c>
      <c r="J3476" s="22" t="s">
        <v>1543</v>
      </c>
      <c r="K3476" s="20" t="str">
        <f>IF(Tabela813[[#This Row],[C]]&lt;&gt;"",IF(Tabela813[[#This Row],[RED]]&lt;&gt;"",(Tabela813[[#This Row],[RED]] &amp; "."),"") &amp; CONCATENATE(Tabela813[[#This Row],[C]],".",Tabela813[[#This Row],[O]],".",Tabela813[[#This Row],[E]],".",Tabela813[[#This Row],[D1]],".",Tabela813[[#This Row],[D2]],".",Tabela813[[#This Row],[D3]],".",Tabela813[[#This Row],[T]],".",Tabela813[[#This Row],[D4]]),"")</f>
        <v>9.1.7.3.2.99.0.1.00</v>
      </c>
      <c r="L3476" s="23" t="s">
        <v>4064</v>
      </c>
      <c r="M3476" s="20" t="str">
        <f t="shared" si="66"/>
        <v>A</v>
      </c>
      <c r="N3476" s="20">
        <f>IF(VALUE(Tabela813[[#This Row],[RED]]) &gt; 0,1,0) + IF(VALUE(J3476)&gt;0,8,IF(VALUE(I3476)&gt;0,7,IF(VALUE(H3476)&gt;0,6,IF(VALUE(G3476)&gt;0,5,IF(VALUE(F3476)&gt;0,4,IF(VALUE(E3476)&gt;0,3,IF(VALUE(D3476)&gt;0,2,1)))))))</f>
        <v>8</v>
      </c>
      <c r="O3476" s="22" t="s">
        <v>51</v>
      </c>
      <c r="P3476" s="1" t="s">
        <v>4124</v>
      </c>
      <c r="Q3476" s="1"/>
      <c r="R3476" s="39"/>
      <c r="S3476" s="154" t="s">
        <v>158</v>
      </c>
      <c r="T3476" s="7" t="str">
        <f>Tabela813[[#This Row],[NR]]&amp;" - "&amp;Tabela813[[#This Row],[Especificação]]</f>
        <v>9.1.7.3.2.99.0.1.00 - (-) Dedução de Outras Transferências de Convênios dos Municípios e de Suas Entidades</v>
      </c>
    </row>
    <row r="3477" spans="1:20" ht="45" x14ac:dyDescent="0.25">
      <c r="A3477" s="179"/>
      <c r="B3477" s="51" t="s">
        <v>1549</v>
      </c>
      <c r="C3477" s="22" t="s">
        <v>1537</v>
      </c>
      <c r="D3477" s="22" t="s">
        <v>1544</v>
      </c>
      <c r="E3477" s="22" t="s">
        <v>1547</v>
      </c>
      <c r="F3477" s="22" t="s">
        <v>1540</v>
      </c>
      <c r="G3477" s="22" t="s">
        <v>1543</v>
      </c>
      <c r="H3477" s="22" t="s">
        <v>1540</v>
      </c>
      <c r="I3477" s="22" t="s">
        <v>1540</v>
      </c>
      <c r="J3477" s="22" t="s">
        <v>1543</v>
      </c>
      <c r="K3477" s="20" t="str">
        <f>IF(Tabela813[[#This Row],[C]]&lt;&gt;"",IF(Tabela813[[#This Row],[RED]]&lt;&gt;"",(Tabela813[[#This Row],[RED]] &amp; "."),"") &amp; CONCATENATE(Tabela813[[#This Row],[C]],".",Tabela813[[#This Row],[O]],".",Tabela813[[#This Row],[E]],".",Tabela813[[#This Row],[D1]],".",Tabela813[[#This Row],[D2]],".",Tabela813[[#This Row],[D3]],".",Tabela813[[#This Row],[T]],".",Tabela813[[#This Row],[D4]]),"")</f>
        <v>9.1.7.4.0.00.0.0.00</v>
      </c>
      <c r="L3477" s="23" t="s">
        <v>2210</v>
      </c>
      <c r="M3477" s="20" t="str">
        <f t="shared" si="66"/>
        <v>S</v>
      </c>
      <c r="N3477" s="20">
        <f>IF(VALUE(Tabela813[[#This Row],[RED]]) &gt; 0,1,0) + IF(VALUE(J3477)&gt;0,8,IF(VALUE(I3477)&gt;0,7,IF(VALUE(H3477)&gt;0,6,IF(VALUE(G3477)&gt;0,5,IF(VALUE(F3477)&gt;0,4,IF(VALUE(E3477)&gt;0,3,IF(VALUE(D3477)&gt;0,2,1)))))))</f>
        <v>4</v>
      </c>
      <c r="O3477" s="22" t="s">
        <v>45</v>
      </c>
      <c r="P3477" s="1" t="s">
        <v>4373</v>
      </c>
      <c r="Q3477" s="1"/>
      <c r="R3477" s="39"/>
      <c r="S3477" s="154" t="s">
        <v>158</v>
      </c>
      <c r="T3477" s="7" t="str">
        <f>Tabela813[[#This Row],[NR]]&amp;" - "&amp;Tabela813[[#This Row],[Especificação]]</f>
        <v>9.1.7.4.0.00.0.0.00 - (-) Dedução de Transferências de Instituições Privadas</v>
      </c>
    </row>
    <row r="3478" spans="1:20" ht="45" x14ac:dyDescent="0.25">
      <c r="A3478" s="179"/>
      <c r="B3478" s="51" t="s">
        <v>1549</v>
      </c>
      <c r="C3478" s="22" t="s">
        <v>1537</v>
      </c>
      <c r="D3478" s="22" t="s">
        <v>1544</v>
      </c>
      <c r="E3478" s="22" t="s">
        <v>1547</v>
      </c>
      <c r="F3478" s="22" t="s">
        <v>1537</v>
      </c>
      <c r="G3478" s="22" t="s">
        <v>1543</v>
      </c>
      <c r="H3478" s="22" t="s">
        <v>1540</v>
      </c>
      <c r="I3478" s="22" t="s">
        <v>1540</v>
      </c>
      <c r="J3478" s="22" t="s">
        <v>1543</v>
      </c>
      <c r="K3478" s="20" t="str">
        <f>IF(Tabela813[[#This Row],[C]]&lt;&gt;"",IF(Tabela813[[#This Row],[RED]]&lt;&gt;"",(Tabela813[[#This Row],[RED]] &amp; "."),"") &amp; CONCATENATE(Tabela813[[#This Row],[C]],".",Tabela813[[#This Row],[O]],".",Tabela813[[#This Row],[E]],".",Tabela813[[#This Row],[D1]],".",Tabela813[[#This Row],[D2]],".",Tabela813[[#This Row],[D3]],".",Tabela813[[#This Row],[T]],".",Tabela813[[#This Row],[D4]]),"")</f>
        <v>9.1.7.4.1.00.0.0.00</v>
      </c>
      <c r="L3478" s="23" t="s">
        <v>2210</v>
      </c>
      <c r="M3478" s="20" t="str">
        <f t="shared" si="66"/>
        <v>S</v>
      </c>
      <c r="N3478" s="20">
        <f>IF(VALUE(Tabela813[[#This Row],[RED]]) &gt; 0,1,0) + IF(VALUE(J3478)&gt;0,8,IF(VALUE(I3478)&gt;0,7,IF(VALUE(H3478)&gt;0,6,IF(VALUE(G3478)&gt;0,5,IF(VALUE(F3478)&gt;0,4,IF(VALUE(E3478)&gt;0,3,IF(VALUE(D3478)&gt;0,2,1)))))))</f>
        <v>5</v>
      </c>
      <c r="O3478" s="22" t="s">
        <v>45</v>
      </c>
      <c r="P3478" s="1" t="s">
        <v>4373</v>
      </c>
      <c r="Q3478" s="1"/>
      <c r="R3478" s="39"/>
      <c r="S3478" s="154" t="s">
        <v>158</v>
      </c>
      <c r="T3478" s="7" t="str">
        <f>Tabela813[[#This Row],[NR]]&amp;" - "&amp;Tabela813[[#This Row],[Especificação]]</f>
        <v>9.1.7.4.1.00.0.0.00 - (-) Dedução de Transferências de Instituições Privadas</v>
      </c>
    </row>
    <row r="3479" spans="1:20" ht="60" x14ac:dyDescent="0.25">
      <c r="A3479" s="179"/>
      <c r="B3479" s="51" t="s">
        <v>1549</v>
      </c>
      <c r="C3479" s="22" t="s">
        <v>1537</v>
      </c>
      <c r="D3479" s="22" t="s">
        <v>1544</v>
      </c>
      <c r="E3479" s="22" t="s">
        <v>1547</v>
      </c>
      <c r="F3479" s="22" t="s">
        <v>1537</v>
      </c>
      <c r="G3479" s="22" t="s">
        <v>1570</v>
      </c>
      <c r="H3479" s="22" t="s">
        <v>1540</v>
      </c>
      <c r="I3479" s="22" t="s">
        <v>1540</v>
      </c>
      <c r="J3479" s="22" t="s">
        <v>1543</v>
      </c>
      <c r="K3479" s="20" t="str">
        <f>IF(Tabela813[[#This Row],[C]]&lt;&gt;"",IF(Tabela813[[#This Row],[RED]]&lt;&gt;"",(Tabela813[[#This Row],[RED]] &amp; "."),"") &amp; CONCATENATE(Tabela813[[#This Row],[C]],".",Tabela813[[#This Row],[O]],".",Tabela813[[#This Row],[E]],".",Tabela813[[#This Row],[D1]],".",Tabela813[[#This Row],[D2]],".",Tabela813[[#This Row],[D3]],".",Tabela813[[#This Row],[T]],".",Tabela813[[#This Row],[D4]]),"")</f>
        <v>9.1.7.4.1.50.0.0.00</v>
      </c>
      <c r="L3479" s="23" t="s">
        <v>2211</v>
      </c>
      <c r="M3479" s="20" t="str">
        <f t="shared" si="66"/>
        <v>S</v>
      </c>
      <c r="N3479" s="20">
        <f>IF(VALUE(Tabela813[[#This Row],[RED]]) &gt; 0,1,0) + IF(VALUE(J3479)&gt;0,8,IF(VALUE(I3479)&gt;0,7,IF(VALUE(H3479)&gt;0,6,IF(VALUE(G3479)&gt;0,5,IF(VALUE(F3479)&gt;0,4,IF(VALUE(E3479)&gt;0,3,IF(VALUE(D3479)&gt;0,2,1)))))))</f>
        <v>6</v>
      </c>
      <c r="O3479" s="22" t="s">
        <v>55</v>
      </c>
      <c r="P3479" s="1" t="s">
        <v>4374</v>
      </c>
      <c r="Q3479" s="1"/>
      <c r="R3479" s="39"/>
      <c r="S3479" s="154" t="s">
        <v>158</v>
      </c>
      <c r="T3479" s="7" t="str">
        <f>Tabela813[[#This Row],[NR]]&amp;" - "&amp;Tabela813[[#This Row],[Especificação]]</f>
        <v>9.1.7.4.1.50.0.0.00 - (-) Dedução de Transferências de Convênios de Instituições Privadas para Programas de Saúde</v>
      </c>
    </row>
    <row r="3480" spans="1:20" ht="45" x14ac:dyDescent="0.25">
      <c r="A3480" s="179"/>
      <c r="B3480" s="51" t="s">
        <v>1549</v>
      </c>
      <c r="C3480" s="22" t="s">
        <v>1537</v>
      </c>
      <c r="D3480" s="22" t="s">
        <v>1544</v>
      </c>
      <c r="E3480" s="22" t="s">
        <v>1547</v>
      </c>
      <c r="F3480" s="22" t="s">
        <v>1537</v>
      </c>
      <c r="G3480" s="22" t="s">
        <v>1570</v>
      </c>
      <c r="H3480" s="22" t="s">
        <v>1540</v>
      </c>
      <c r="I3480" s="22" t="s">
        <v>1537</v>
      </c>
      <c r="J3480" s="22" t="s">
        <v>1543</v>
      </c>
      <c r="K3480" s="20" t="str">
        <f>IF(Tabela813[[#This Row],[C]]&lt;&gt;"",IF(Tabela813[[#This Row],[RED]]&lt;&gt;"",(Tabela813[[#This Row],[RED]] &amp; "."),"") &amp; CONCATENATE(Tabela813[[#This Row],[C]],".",Tabela813[[#This Row],[O]],".",Tabela813[[#This Row],[E]],".",Tabela813[[#This Row],[D1]],".",Tabela813[[#This Row],[D2]],".",Tabela813[[#This Row],[D3]],".",Tabela813[[#This Row],[T]],".",Tabela813[[#This Row],[D4]]),"")</f>
        <v>9.1.7.4.1.50.0.1.00</v>
      </c>
      <c r="L3480" s="23" t="s">
        <v>2212</v>
      </c>
      <c r="M3480" s="20" t="str">
        <f t="shared" si="66"/>
        <v>A</v>
      </c>
      <c r="N3480" s="20">
        <f>IF(VALUE(Tabela813[[#This Row],[RED]]) &gt; 0,1,0) + IF(VALUE(J3480)&gt;0,8,IF(VALUE(I3480)&gt;0,7,IF(VALUE(H3480)&gt;0,6,IF(VALUE(G3480)&gt;0,5,IF(VALUE(F3480)&gt;0,4,IF(VALUE(E3480)&gt;0,3,IF(VALUE(D3480)&gt;0,2,1)))))))</f>
        <v>8</v>
      </c>
      <c r="O3480" s="22" t="s">
        <v>55</v>
      </c>
      <c r="P3480" s="1" t="s">
        <v>2967</v>
      </c>
      <c r="Q3480" s="1"/>
      <c r="R3480" s="39"/>
      <c r="S3480" s="154" t="s">
        <v>158</v>
      </c>
      <c r="T3480" s="7" t="str">
        <f>Tabela813[[#This Row],[NR]]&amp;" - "&amp;Tabela813[[#This Row],[Especificação]]</f>
        <v>9.1.7.4.1.50.0.1.00 - (-) Dedução de Transferências de Convênios de Instituições Privadas para Programas de Saúde - Principal</v>
      </c>
    </row>
    <row r="3481" spans="1:20" ht="60" x14ac:dyDescent="0.25">
      <c r="A3481" s="179"/>
      <c r="B3481" s="51" t="s">
        <v>1549</v>
      </c>
      <c r="C3481" s="22" t="s">
        <v>1537</v>
      </c>
      <c r="D3481" s="22" t="s">
        <v>1544</v>
      </c>
      <c r="E3481" s="22" t="s">
        <v>1547</v>
      </c>
      <c r="F3481" s="22" t="s">
        <v>1537</v>
      </c>
      <c r="G3481" s="22" t="s">
        <v>1575</v>
      </c>
      <c r="H3481" s="22" t="s">
        <v>1540</v>
      </c>
      <c r="I3481" s="22" t="s">
        <v>1540</v>
      </c>
      <c r="J3481" s="22" t="s">
        <v>1543</v>
      </c>
      <c r="K3481" s="20" t="str">
        <f>IF(Tabela813[[#This Row],[C]]&lt;&gt;"",IF(Tabela813[[#This Row],[RED]]&lt;&gt;"",(Tabela813[[#This Row],[RED]] &amp; "."),"") &amp; CONCATENATE(Tabela813[[#This Row],[C]],".",Tabela813[[#This Row],[O]],".",Tabela813[[#This Row],[E]],".",Tabela813[[#This Row],[D1]],".",Tabela813[[#This Row],[D2]],".",Tabela813[[#This Row],[D3]],".",Tabela813[[#This Row],[T]],".",Tabela813[[#This Row],[D4]]),"")</f>
        <v>9.1.7.4.1.51.0.0.00</v>
      </c>
      <c r="L3481" s="23" t="s">
        <v>2213</v>
      </c>
      <c r="M3481" s="20" t="str">
        <f t="shared" si="66"/>
        <v>S</v>
      </c>
      <c r="N3481" s="20">
        <f>IF(VALUE(Tabela813[[#This Row],[RED]]) &gt; 0,1,0) + IF(VALUE(J3481)&gt;0,8,IF(VALUE(I3481)&gt;0,7,IF(VALUE(H3481)&gt;0,6,IF(VALUE(G3481)&gt;0,5,IF(VALUE(F3481)&gt;0,4,IF(VALUE(E3481)&gt;0,3,IF(VALUE(D3481)&gt;0,2,1)))))))</f>
        <v>6</v>
      </c>
      <c r="O3481" s="22" t="s">
        <v>55</v>
      </c>
      <c r="P3481" s="1" t="s">
        <v>4375</v>
      </c>
      <c r="Q3481" s="1"/>
      <c r="R3481" s="39"/>
      <c r="S3481" s="154" t="s">
        <v>158</v>
      </c>
      <c r="T3481" s="7" t="str">
        <f>Tabela813[[#This Row],[NR]]&amp;" - "&amp;Tabela813[[#This Row],[Especificação]]</f>
        <v>9.1.7.4.1.51.0.0.00 - (-) Dedução de Transferências de Convênios de Instituições Privadas para Programas de Educação</v>
      </c>
    </row>
    <row r="3482" spans="1:20" ht="60" x14ac:dyDescent="0.25">
      <c r="A3482" s="179"/>
      <c r="B3482" s="51" t="s">
        <v>1549</v>
      </c>
      <c r="C3482" s="22" t="s">
        <v>1537</v>
      </c>
      <c r="D3482" s="22" t="s">
        <v>1544</v>
      </c>
      <c r="E3482" s="22" t="s">
        <v>1547</v>
      </c>
      <c r="F3482" s="22" t="s">
        <v>1537</v>
      </c>
      <c r="G3482" s="22" t="s">
        <v>1575</v>
      </c>
      <c r="H3482" s="22" t="s">
        <v>1540</v>
      </c>
      <c r="I3482" s="22" t="s">
        <v>1537</v>
      </c>
      <c r="J3482" s="22" t="s">
        <v>1543</v>
      </c>
      <c r="K3482" s="20" t="str">
        <f>IF(Tabela813[[#This Row],[C]]&lt;&gt;"",IF(Tabela813[[#This Row],[RED]]&lt;&gt;"",(Tabela813[[#This Row],[RED]] &amp; "."),"") &amp; CONCATENATE(Tabela813[[#This Row],[C]],".",Tabela813[[#This Row],[O]],".",Tabela813[[#This Row],[E]],".",Tabela813[[#This Row],[D1]],".",Tabela813[[#This Row],[D2]],".",Tabela813[[#This Row],[D3]],".",Tabela813[[#This Row],[T]],".",Tabela813[[#This Row],[D4]]),"")</f>
        <v>9.1.7.4.1.51.0.1.00</v>
      </c>
      <c r="L3482" s="23" t="s">
        <v>2214</v>
      </c>
      <c r="M3482" s="20" t="str">
        <f t="shared" si="66"/>
        <v>A</v>
      </c>
      <c r="N3482" s="20">
        <f>IF(VALUE(Tabela813[[#This Row],[RED]]) &gt; 0,1,0) + IF(VALUE(J3482)&gt;0,8,IF(VALUE(I3482)&gt;0,7,IF(VALUE(H3482)&gt;0,6,IF(VALUE(G3482)&gt;0,5,IF(VALUE(F3482)&gt;0,4,IF(VALUE(E3482)&gt;0,3,IF(VALUE(D3482)&gt;0,2,1)))))))</f>
        <v>8</v>
      </c>
      <c r="O3482" s="22" t="s">
        <v>55</v>
      </c>
      <c r="P3482" s="1" t="s">
        <v>2968</v>
      </c>
      <c r="Q3482" s="1"/>
      <c r="R3482" s="39"/>
      <c r="S3482" s="154" t="s">
        <v>158</v>
      </c>
      <c r="T3482" s="7" t="str">
        <f>Tabela813[[#This Row],[NR]]&amp;" - "&amp;Tabela813[[#This Row],[Especificação]]</f>
        <v>9.1.7.4.1.51.0.1.00 - (-) Dedução de Transferências de Convênios de Instituições Privadas para Programas de Educação - Principal</v>
      </c>
    </row>
    <row r="3483" spans="1:20" ht="45" x14ac:dyDescent="0.25">
      <c r="A3483" s="179"/>
      <c r="B3483" s="51" t="s">
        <v>1549</v>
      </c>
      <c r="C3483" s="22" t="s">
        <v>1537</v>
      </c>
      <c r="D3483" s="22" t="s">
        <v>1544</v>
      </c>
      <c r="E3483" s="22" t="s">
        <v>1547</v>
      </c>
      <c r="F3483" s="22" t="s">
        <v>1537</v>
      </c>
      <c r="G3483" s="22" t="s">
        <v>1553</v>
      </c>
      <c r="H3483" s="22" t="s">
        <v>1540</v>
      </c>
      <c r="I3483" s="22" t="s">
        <v>1540</v>
      </c>
      <c r="J3483" s="22" t="s">
        <v>1543</v>
      </c>
      <c r="K3483" s="20" t="str">
        <f>IF(Tabela813[[#This Row],[C]]&lt;&gt;"",IF(Tabela813[[#This Row],[RED]]&lt;&gt;"",(Tabela813[[#This Row],[RED]] &amp; "."),"") &amp; CONCATENATE(Tabela813[[#This Row],[C]],".",Tabela813[[#This Row],[O]],".",Tabela813[[#This Row],[E]],".",Tabela813[[#This Row],[D1]],".",Tabela813[[#This Row],[D2]],".",Tabela813[[#This Row],[D3]],".",Tabela813[[#This Row],[T]],".",Tabela813[[#This Row],[D4]]),"")</f>
        <v>9.1.7.4.1.99.0.0.00</v>
      </c>
      <c r="L3483" s="23" t="s">
        <v>3614</v>
      </c>
      <c r="M3483" s="20" t="str">
        <f t="shared" si="66"/>
        <v>S</v>
      </c>
      <c r="N3483" s="20">
        <f>IF(VALUE(Tabela813[[#This Row],[RED]]) &gt; 0,1,0) + IF(VALUE(J3483)&gt;0,8,IF(VALUE(I3483)&gt;0,7,IF(VALUE(H3483)&gt;0,6,IF(VALUE(G3483)&gt;0,5,IF(VALUE(F3483)&gt;0,4,IF(VALUE(E3483)&gt;0,3,IF(VALUE(D3483)&gt;0,2,1)))))))</f>
        <v>6</v>
      </c>
      <c r="O3483" s="22" t="s">
        <v>51</v>
      </c>
      <c r="P3483" s="1" t="s">
        <v>4376</v>
      </c>
      <c r="Q3483" s="1" t="s">
        <v>101</v>
      </c>
      <c r="R3483" s="39"/>
      <c r="S3483" s="154" t="s">
        <v>158</v>
      </c>
      <c r="T3483" s="7" t="str">
        <f>Tabela813[[#This Row],[NR]]&amp;" - "&amp;Tabela813[[#This Row],[Especificação]]</f>
        <v>9.1.7.4.1.99.0.0.00 - (-) Dedução de Outras Transferências de Instituições Privadas</v>
      </c>
    </row>
    <row r="3484" spans="1:20" ht="45" x14ac:dyDescent="0.25">
      <c r="A3484" s="179"/>
      <c r="B3484" s="51" t="s">
        <v>1549</v>
      </c>
      <c r="C3484" s="22" t="s">
        <v>1537</v>
      </c>
      <c r="D3484" s="22" t="s">
        <v>1544</v>
      </c>
      <c r="E3484" s="22" t="s">
        <v>1547</v>
      </c>
      <c r="F3484" s="22" t="s">
        <v>1537</v>
      </c>
      <c r="G3484" s="22" t="s">
        <v>1553</v>
      </c>
      <c r="H3484" s="22" t="s">
        <v>1540</v>
      </c>
      <c r="I3484" s="22" t="s">
        <v>1537</v>
      </c>
      <c r="J3484" s="22" t="s">
        <v>1543</v>
      </c>
      <c r="K3484" s="20" t="str">
        <f>IF(Tabela813[[#This Row],[C]]&lt;&gt;"",IF(Tabela813[[#This Row],[RED]]&lt;&gt;"",(Tabela813[[#This Row],[RED]] &amp; "."),"") &amp; CONCATENATE(Tabela813[[#This Row],[C]],".",Tabela813[[#This Row],[O]],".",Tabela813[[#This Row],[E]],".",Tabela813[[#This Row],[D1]],".",Tabela813[[#This Row],[D2]],".",Tabela813[[#This Row],[D3]],".",Tabela813[[#This Row],[T]],".",Tabela813[[#This Row],[D4]]),"")</f>
        <v>9.1.7.4.1.99.0.1.00</v>
      </c>
      <c r="L3484" s="23" t="s">
        <v>3614</v>
      </c>
      <c r="M3484" s="20" t="str">
        <f t="shared" si="66"/>
        <v>A</v>
      </c>
      <c r="N3484" s="20">
        <f>IF(VALUE(Tabela813[[#This Row],[RED]]) &gt; 0,1,0) + IF(VALUE(J3484)&gt;0,8,IF(VALUE(I3484)&gt;0,7,IF(VALUE(H3484)&gt;0,6,IF(VALUE(G3484)&gt;0,5,IF(VALUE(F3484)&gt;0,4,IF(VALUE(E3484)&gt;0,3,IF(VALUE(D3484)&gt;0,2,1)))))))</f>
        <v>8</v>
      </c>
      <c r="O3484" s="22" t="s">
        <v>51</v>
      </c>
      <c r="P3484" s="1" t="s">
        <v>4163</v>
      </c>
      <c r="Q3484" s="1" t="s">
        <v>101</v>
      </c>
      <c r="R3484" s="39"/>
      <c r="S3484" s="154" t="s">
        <v>158</v>
      </c>
      <c r="T3484" s="7" t="str">
        <f>Tabela813[[#This Row],[NR]]&amp;" - "&amp;Tabela813[[#This Row],[Especificação]]</f>
        <v>9.1.7.4.1.99.0.1.00 - (-) Dedução de Outras Transferências de Instituições Privadas</v>
      </c>
    </row>
    <row r="3485" spans="1:20" x14ac:dyDescent="0.25">
      <c r="A3485" s="179"/>
      <c r="B3485" s="51" t="s">
        <v>1549</v>
      </c>
      <c r="C3485" s="22" t="s">
        <v>1537</v>
      </c>
      <c r="D3485" s="22" t="s">
        <v>1544</v>
      </c>
      <c r="E3485" s="22" t="s">
        <v>1549</v>
      </c>
      <c r="F3485" s="22" t="s">
        <v>1540</v>
      </c>
      <c r="G3485" s="22" t="s">
        <v>1543</v>
      </c>
      <c r="H3485" s="22" t="s">
        <v>1540</v>
      </c>
      <c r="I3485" s="22" t="s">
        <v>1540</v>
      </c>
      <c r="J3485" s="22" t="s">
        <v>1543</v>
      </c>
      <c r="K3485" s="20" t="str">
        <f>IF(Tabela813[[#This Row],[C]]&lt;&gt;"",IF(Tabela813[[#This Row],[RED]]&lt;&gt;"",(Tabela813[[#This Row],[RED]] &amp; "."),"") &amp; CONCATENATE(Tabela813[[#This Row],[C]],".",Tabela813[[#This Row],[O]],".",Tabela813[[#This Row],[E]],".",Tabela813[[#This Row],[D1]],".",Tabela813[[#This Row],[D2]],".",Tabela813[[#This Row],[D3]],".",Tabela813[[#This Row],[T]],".",Tabela813[[#This Row],[D4]]),"")</f>
        <v>9.1.7.9.0.00.0.0.00</v>
      </c>
      <c r="L3485" s="23" t="s">
        <v>2215</v>
      </c>
      <c r="M3485" s="20" t="str">
        <f t="shared" si="66"/>
        <v>S</v>
      </c>
      <c r="N3485" s="20">
        <f>IF(VALUE(Tabela813[[#This Row],[RED]]) &gt; 0,1,0) + IF(VALUE(J3485)&gt;0,8,IF(VALUE(I3485)&gt;0,7,IF(VALUE(H3485)&gt;0,6,IF(VALUE(G3485)&gt;0,5,IF(VALUE(F3485)&gt;0,4,IF(VALUE(E3485)&gt;0,3,IF(VALUE(D3485)&gt;0,2,1)))))))</f>
        <v>4</v>
      </c>
      <c r="O3485" s="22" t="s">
        <v>45</v>
      </c>
      <c r="P3485" s="1" t="s">
        <v>4377</v>
      </c>
      <c r="Q3485" s="1"/>
      <c r="R3485" s="39"/>
      <c r="S3485" s="154" t="s">
        <v>158</v>
      </c>
      <c r="T3485" s="7" t="str">
        <f>Tabela813[[#This Row],[NR]]&amp;" - "&amp;Tabela813[[#This Row],[Especificação]]</f>
        <v>9.1.7.9.0.00.0.0.00 - (-) Dedução de Demais Transferências Correntes</v>
      </c>
    </row>
    <row r="3486" spans="1:20" ht="45" x14ac:dyDescent="0.25">
      <c r="A3486" s="179"/>
      <c r="B3486" s="51" t="s">
        <v>1549</v>
      </c>
      <c r="C3486" s="22" t="s">
        <v>1537</v>
      </c>
      <c r="D3486" s="22" t="s">
        <v>1544</v>
      </c>
      <c r="E3486" s="22" t="s">
        <v>1549</v>
      </c>
      <c r="F3486" s="22" t="s">
        <v>1537</v>
      </c>
      <c r="G3486" s="22" t="s">
        <v>1543</v>
      </c>
      <c r="H3486" s="22" t="s">
        <v>1540</v>
      </c>
      <c r="I3486" s="22" t="s">
        <v>1540</v>
      </c>
      <c r="J3486" s="22" t="s">
        <v>1543</v>
      </c>
      <c r="K3486" s="20" t="str">
        <f>IF(Tabela813[[#This Row],[C]]&lt;&gt;"",IF(Tabela813[[#This Row],[RED]]&lt;&gt;"",(Tabela813[[#This Row],[RED]] &amp; "."),"") &amp; CONCATENATE(Tabela813[[#This Row],[C]],".",Tabela813[[#This Row],[O]],".",Tabela813[[#This Row],[E]],".",Tabela813[[#This Row],[D1]],".",Tabela813[[#This Row],[D2]],".",Tabela813[[#This Row],[D3]],".",Tabela813[[#This Row],[T]],".",Tabela813[[#This Row],[D4]]),"")</f>
        <v>9.1.7.9.1.00.0.0.00</v>
      </c>
      <c r="L3486" s="23" t="s">
        <v>2216</v>
      </c>
      <c r="M3486" s="20" t="str">
        <f t="shared" si="66"/>
        <v>S</v>
      </c>
      <c r="N3486" s="20">
        <f>IF(VALUE(Tabela813[[#This Row],[RED]]) &gt; 0,1,0) + IF(VALUE(J3486)&gt;0,8,IF(VALUE(I3486)&gt;0,7,IF(VALUE(H3486)&gt;0,6,IF(VALUE(G3486)&gt;0,5,IF(VALUE(F3486)&gt;0,4,IF(VALUE(E3486)&gt;0,3,IF(VALUE(D3486)&gt;0,2,1)))))))</f>
        <v>5</v>
      </c>
      <c r="O3486" s="22" t="s">
        <v>45</v>
      </c>
      <c r="P3486" s="1" t="s">
        <v>4378</v>
      </c>
      <c r="Q3486" s="1"/>
      <c r="R3486" s="39"/>
      <c r="S3486" s="154" t="s">
        <v>158</v>
      </c>
      <c r="T3486" s="7" t="str">
        <f>Tabela813[[#This Row],[NR]]&amp;" - "&amp;Tabela813[[#This Row],[Especificação]]</f>
        <v>9.1.7.9.1.00.0.0.00 - (-) Dedução de Transferências de Pessoas Físicas</v>
      </c>
    </row>
    <row r="3487" spans="1:20" ht="45" x14ac:dyDescent="0.25">
      <c r="A3487" s="179"/>
      <c r="B3487" s="51" t="s">
        <v>1549</v>
      </c>
      <c r="C3487" s="22" t="s">
        <v>1537</v>
      </c>
      <c r="D3487" s="22" t="s">
        <v>1544</v>
      </c>
      <c r="E3487" s="22" t="s">
        <v>1549</v>
      </c>
      <c r="F3487" s="22" t="s">
        <v>1537</v>
      </c>
      <c r="G3487" s="22" t="s">
        <v>1570</v>
      </c>
      <c r="H3487" s="22" t="s">
        <v>1540</v>
      </c>
      <c r="I3487" s="22" t="s">
        <v>1540</v>
      </c>
      <c r="J3487" s="22" t="s">
        <v>1543</v>
      </c>
      <c r="K3487" s="20" t="str">
        <f>IF(Tabela813[[#This Row],[C]]&lt;&gt;"",IF(Tabela813[[#This Row],[RED]]&lt;&gt;"",(Tabela813[[#This Row],[RED]] &amp; "."),"") &amp; CONCATENATE(Tabela813[[#This Row],[C]],".",Tabela813[[#This Row],[O]],".",Tabela813[[#This Row],[E]],".",Tabela813[[#This Row],[D1]],".",Tabela813[[#This Row],[D2]],".",Tabela813[[#This Row],[D3]],".",Tabela813[[#This Row],[T]],".",Tabela813[[#This Row],[D4]]),"")</f>
        <v>9.1.7.9.1.50.0.0.00</v>
      </c>
      <c r="L3487" s="23" t="s">
        <v>4065</v>
      </c>
      <c r="M3487" s="20" t="str">
        <f t="shared" si="66"/>
        <v>S</v>
      </c>
      <c r="N3487" s="20">
        <f>IF(VALUE(Tabela813[[#This Row],[RED]]) &gt; 0,1,0) + IF(VALUE(J3487)&gt;0,8,IF(VALUE(I3487)&gt;0,7,IF(VALUE(H3487)&gt;0,6,IF(VALUE(G3487)&gt;0,5,IF(VALUE(F3487)&gt;0,4,IF(VALUE(E3487)&gt;0,3,IF(VALUE(D3487)&gt;0,2,1)))))))</f>
        <v>6</v>
      </c>
      <c r="O3487" s="22" t="s">
        <v>55</v>
      </c>
      <c r="P3487" s="1" t="s">
        <v>4379</v>
      </c>
      <c r="Q3487" s="1"/>
      <c r="R3487" s="39"/>
      <c r="S3487" s="154" t="s">
        <v>158</v>
      </c>
      <c r="T3487" s="7" t="str">
        <f>Tabela813[[#This Row],[NR]]&amp;" - "&amp;Tabela813[[#This Row],[Especificação]]</f>
        <v>9.1.7.9.1.50.0.0.00 - (-) Dedução de Transferências de Pessoas Físicas - Programas de Saúde</v>
      </c>
    </row>
    <row r="3488" spans="1:20" ht="45" x14ac:dyDescent="0.25">
      <c r="A3488" s="179"/>
      <c r="B3488" s="51" t="s">
        <v>1549</v>
      </c>
      <c r="C3488" s="22" t="s">
        <v>1537</v>
      </c>
      <c r="D3488" s="22" t="s">
        <v>1544</v>
      </c>
      <c r="E3488" s="22" t="s">
        <v>1549</v>
      </c>
      <c r="F3488" s="22" t="s">
        <v>1537</v>
      </c>
      <c r="G3488" s="22" t="s">
        <v>1570</v>
      </c>
      <c r="H3488" s="22" t="s">
        <v>1540</v>
      </c>
      <c r="I3488" s="22" t="s">
        <v>1537</v>
      </c>
      <c r="J3488" s="22" t="s">
        <v>1543</v>
      </c>
      <c r="K3488" s="20" t="str">
        <f>IF(Tabela813[[#This Row],[C]]&lt;&gt;"",IF(Tabela813[[#This Row],[RED]]&lt;&gt;"",(Tabela813[[#This Row],[RED]] &amp; "."),"") &amp; CONCATENATE(Tabela813[[#This Row],[C]],".",Tabela813[[#This Row],[O]],".",Tabela813[[#This Row],[E]],".",Tabela813[[#This Row],[D1]],".",Tabela813[[#This Row],[D2]],".",Tabela813[[#This Row],[D3]],".",Tabela813[[#This Row],[T]],".",Tabela813[[#This Row],[D4]]),"")</f>
        <v>9.1.7.9.1.50.0.1.00</v>
      </c>
      <c r="L3488" s="23" t="s">
        <v>4066</v>
      </c>
      <c r="M3488" s="20" t="str">
        <f t="shared" si="66"/>
        <v>A</v>
      </c>
      <c r="N3488" s="20">
        <f>IF(VALUE(Tabela813[[#This Row],[RED]]) &gt; 0,1,0) + IF(VALUE(J3488)&gt;0,8,IF(VALUE(I3488)&gt;0,7,IF(VALUE(H3488)&gt;0,6,IF(VALUE(G3488)&gt;0,5,IF(VALUE(F3488)&gt;0,4,IF(VALUE(E3488)&gt;0,3,IF(VALUE(D3488)&gt;0,2,1)))))))</f>
        <v>8</v>
      </c>
      <c r="O3488" s="22" t="s">
        <v>55</v>
      </c>
      <c r="P3488" s="1" t="s">
        <v>2969</v>
      </c>
      <c r="Q3488" s="1"/>
      <c r="R3488" s="39"/>
      <c r="S3488" s="154" t="s">
        <v>158</v>
      </c>
      <c r="T3488" s="7" t="str">
        <f>Tabela813[[#This Row],[NR]]&amp;" - "&amp;Tabela813[[#This Row],[Especificação]]</f>
        <v>9.1.7.9.1.50.0.1.00 - (-) Dedução de Transferências de Pessoas Físicas - Programas de Saúde - Principal</v>
      </c>
    </row>
    <row r="3489" spans="1:20" ht="45" x14ac:dyDescent="0.25">
      <c r="A3489" s="179"/>
      <c r="B3489" s="51" t="s">
        <v>1549</v>
      </c>
      <c r="C3489" s="22" t="s">
        <v>1537</v>
      </c>
      <c r="D3489" s="22" t="s">
        <v>1544</v>
      </c>
      <c r="E3489" s="22" t="s">
        <v>1549</v>
      </c>
      <c r="F3489" s="22" t="s">
        <v>1537</v>
      </c>
      <c r="G3489" s="22" t="s">
        <v>1575</v>
      </c>
      <c r="H3489" s="22" t="s">
        <v>1540</v>
      </c>
      <c r="I3489" s="22" t="s">
        <v>1540</v>
      </c>
      <c r="J3489" s="22" t="s">
        <v>1543</v>
      </c>
      <c r="K3489" s="20" t="str">
        <f>IF(Tabela813[[#This Row],[C]]&lt;&gt;"",IF(Tabela813[[#This Row],[RED]]&lt;&gt;"",(Tabela813[[#This Row],[RED]] &amp; "."),"") &amp; CONCATENATE(Tabela813[[#This Row],[C]],".",Tabela813[[#This Row],[O]],".",Tabela813[[#This Row],[E]],".",Tabela813[[#This Row],[D1]],".",Tabela813[[#This Row],[D2]],".",Tabela813[[#This Row],[D3]],".",Tabela813[[#This Row],[T]],".",Tabela813[[#This Row],[D4]]),"")</f>
        <v>9.1.7.9.1.51.0.0.00</v>
      </c>
      <c r="L3489" s="23" t="s">
        <v>6425</v>
      </c>
      <c r="M3489" s="20" t="str">
        <f t="shared" si="66"/>
        <v>S</v>
      </c>
      <c r="N3489" s="20">
        <f>IF(VALUE(Tabela813[[#This Row],[RED]]) &gt; 0,1,0) + IF(VALUE(J3489)&gt;0,8,IF(VALUE(I3489)&gt;0,7,IF(VALUE(H3489)&gt;0,6,IF(VALUE(G3489)&gt;0,5,IF(VALUE(F3489)&gt;0,4,IF(VALUE(E3489)&gt;0,3,IF(VALUE(D3489)&gt;0,2,1)))))))</f>
        <v>6</v>
      </c>
      <c r="O3489" s="22" t="s">
        <v>55</v>
      </c>
      <c r="P3489" s="1" t="s">
        <v>4380</v>
      </c>
      <c r="Q3489" s="1"/>
      <c r="R3489" s="39"/>
      <c r="S3489" s="154" t="s">
        <v>158</v>
      </c>
      <c r="T3489" s="7" t="str">
        <f>Tabela813[[#This Row],[NR]]&amp;" - "&amp;Tabela813[[#This Row],[Especificação]]</f>
        <v>9.1.7.9.1.51.0.0.00 - (-) Dedução de Transferências de Pessoas Físicas - Programas de Educação</v>
      </c>
    </row>
    <row r="3490" spans="1:20" ht="45" x14ac:dyDescent="0.25">
      <c r="A3490" s="179"/>
      <c r="B3490" s="51" t="s">
        <v>1549</v>
      </c>
      <c r="C3490" s="22" t="s">
        <v>1537</v>
      </c>
      <c r="D3490" s="22" t="s">
        <v>1544</v>
      </c>
      <c r="E3490" s="22" t="s">
        <v>1549</v>
      </c>
      <c r="F3490" s="22" t="s">
        <v>1537</v>
      </c>
      <c r="G3490" s="22" t="s">
        <v>1575</v>
      </c>
      <c r="H3490" s="22" t="s">
        <v>1540</v>
      </c>
      <c r="I3490" s="22" t="s">
        <v>1537</v>
      </c>
      <c r="J3490" s="22" t="s">
        <v>1543</v>
      </c>
      <c r="K3490" s="20" t="str">
        <f>IF(Tabela813[[#This Row],[C]]&lt;&gt;"",IF(Tabela813[[#This Row],[RED]]&lt;&gt;"",(Tabela813[[#This Row],[RED]] &amp; "."),"") &amp; CONCATENATE(Tabela813[[#This Row],[C]],".",Tabela813[[#This Row],[O]],".",Tabela813[[#This Row],[E]],".",Tabela813[[#This Row],[D1]],".",Tabela813[[#This Row],[D2]],".",Tabela813[[#This Row],[D3]],".",Tabela813[[#This Row],[T]],".",Tabela813[[#This Row],[D4]]),"")</f>
        <v>9.1.7.9.1.51.0.1.00</v>
      </c>
      <c r="L3490" s="23" t="s">
        <v>6426</v>
      </c>
      <c r="M3490" s="20" t="str">
        <f t="shared" si="66"/>
        <v>A</v>
      </c>
      <c r="N3490" s="20">
        <f>IF(VALUE(Tabela813[[#This Row],[RED]]) &gt; 0,1,0) + IF(VALUE(J3490)&gt;0,8,IF(VALUE(I3490)&gt;0,7,IF(VALUE(H3490)&gt;0,6,IF(VALUE(G3490)&gt;0,5,IF(VALUE(F3490)&gt;0,4,IF(VALUE(E3490)&gt;0,3,IF(VALUE(D3490)&gt;0,2,1)))))))</f>
        <v>8</v>
      </c>
      <c r="O3490" s="22" t="s">
        <v>55</v>
      </c>
      <c r="P3490" s="1" t="s">
        <v>2970</v>
      </c>
      <c r="Q3490" s="1"/>
      <c r="R3490" s="39"/>
      <c r="S3490" s="154" t="s">
        <v>158</v>
      </c>
      <c r="T3490" s="7" t="str">
        <f>Tabela813[[#This Row],[NR]]&amp;" - "&amp;Tabela813[[#This Row],[Especificação]]</f>
        <v>9.1.7.9.1.51.0.1.00 - (-) Dedução de Transferências de Pessoas Físicas - Programas de Educação - Principal</v>
      </c>
    </row>
    <row r="3491" spans="1:20" x14ac:dyDescent="0.25">
      <c r="A3491" s="179"/>
      <c r="B3491" s="51" t="s">
        <v>1549</v>
      </c>
      <c r="C3491" s="22" t="s">
        <v>1537</v>
      </c>
      <c r="D3491" s="22" t="s">
        <v>1549</v>
      </c>
      <c r="E3491" s="22" t="s">
        <v>1540</v>
      </c>
      <c r="F3491" s="22" t="s">
        <v>1540</v>
      </c>
      <c r="G3491" s="22" t="s">
        <v>1543</v>
      </c>
      <c r="H3491" s="22" t="s">
        <v>1540</v>
      </c>
      <c r="I3491" s="22" t="s">
        <v>1540</v>
      </c>
      <c r="J3491" s="22" t="s">
        <v>1543</v>
      </c>
      <c r="K3491" s="20" t="str">
        <f>IF(Tabela813[[#This Row],[C]]&lt;&gt;"",IF(Tabela813[[#This Row],[RED]]&lt;&gt;"",(Tabela813[[#This Row],[RED]] &amp; "."),"") &amp; CONCATENATE(Tabela813[[#This Row],[C]],".",Tabela813[[#This Row],[O]],".",Tabela813[[#This Row],[E]],".",Tabela813[[#This Row],[D1]],".",Tabela813[[#This Row],[D2]],".",Tabela813[[#This Row],[D3]],".",Tabela813[[#This Row],[T]],".",Tabela813[[#This Row],[D4]]),"")</f>
        <v>9.1.9.0.0.00.0.0.00</v>
      </c>
      <c r="L3491" s="23" t="s">
        <v>2217</v>
      </c>
      <c r="M3491" s="20" t="str">
        <f t="shared" si="66"/>
        <v>S</v>
      </c>
      <c r="N3491" s="20">
        <f>IF(VALUE(Tabela813[[#This Row],[RED]]) &gt; 0,1,0) + IF(VALUE(J3491)&gt;0,8,IF(VALUE(I3491)&gt;0,7,IF(VALUE(H3491)&gt;0,6,IF(VALUE(G3491)&gt;0,5,IF(VALUE(F3491)&gt;0,4,IF(VALUE(E3491)&gt;0,3,IF(VALUE(D3491)&gt;0,2,1)))))))</f>
        <v>3</v>
      </c>
      <c r="O3491" s="22" t="s">
        <v>45</v>
      </c>
      <c r="P3491" s="1" t="s">
        <v>4381</v>
      </c>
      <c r="Q3491" s="1"/>
      <c r="R3491" s="39"/>
      <c r="S3491" s="154" t="s">
        <v>158</v>
      </c>
      <c r="T3491" s="7" t="str">
        <f>Tabela813[[#This Row],[NR]]&amp;" - "&amp;Tabela813[[#This Row],[Especificação]]</f>
        <v>9.1.9.0.0.00.0.0.00 - (-) Dedução de Outras Receitas Correntes</v>
      </c>
    </row>
    <row r="3492" spans="1:20" x14ac:dyDescent="0.25">
      <c r="A3492" s="179"/>
      <c r="B3492" s="51" t="s">
        <v>1549</v>
      </c>
      <c r="C3492" s="22" t="s">
        <v>1537</v>
      </c>
      <c r="D3492" s="22" t="s">
        <v>1549</v>
      </c>
      <c r="E3492" s="22" t="s">
        <v>1537</v>
      </c>
      <c r="F3492" s="22" t="s">
        <v>1540</v>
      </c>
      <c r="G3492" s="22" t="s">
        <v>1543</v>
      </c>
      <c r="H3492" s="22" t="s">
        <v>1540</v>
      </c>
      <c r="I3492" s="22" t="s">
        <v>1540</v>
      </c>
      <c r="J3492" s="22" t="s">
        <v>1543</v>
      </c>
      <c r="K3492" s="20" t="str">
        <f>IF(Tabela813[[#This Row],[C]]&lt;&gt;"",IF(Tabela813[[#This Row],[RED]]&lt;&gt;"",(Tabela813[[#This Row],[RED]] &amp; "."),"") &amp; CONCATENATE(Tabela813[[#This Row],[C]],".",Tabela813[[#This Row],[O]],".",Tabela813[[#This Row],[E]],".",Tabela813[[#This Row],[D1]],".",Tabela813[[#This Row],[D2]],".",Tabela813[[#This Row],[D3]],".",Tabela813[[#This Row],[T]],".",Tabela813[[#This Row],[D4]]),"")</f>
        <v>9.1.9.1.0.00.0.0.00</v>
      </c>
      <c r="L3492" s="23" t="s">
        <v>2218</v>
      </c>
      <c r="M3492" s="20" t="str">
        <f t="shared" si="66"/>
        <v>S</v>
      </c>
      <c r="N3492" s="20">
        <f>IF(VALUE(Tabela813[[#This Row],[RED]]) &gt; 0,1,0) + IF(VALUE(J3492)&gt;0,8,IF(VALUE(I3492)&gt;0,7,IF(VALUE(H3492)&gt;0,6,IF(VALUE(G3492)&gt;0,5,IF(VALUE(F3492)&gt;0,4,IF(VALUE(E3492)&gt;0,3,IF(VALUE(D3492)&gt;0,2,1)))))))</f>
        <v>4</v>
      </c>
      <c r="O3492" s="22" t="s">
        <v>45</v>
      </c>
      <c r="P3492" s="1" t="s">
        <v>4382</v>
      </c>
      <c r="Q3492" s="1"/>
      <c r="R3492" s="39"/>
      <c r="S3492" s="154" t="s">
        <v>158</v>
      </c>
      <c r="T3492" s="7" t="str">
        <f>Tabela813[[#This Row],[NR]]&amp;" - "&amp;Tabela813[[#This Row],[Especificação]]</f>
        <v>9.1.9.1.0.00.0.0.00 - (-) Dedução de Multas Administrativas, Contratuais e Judiciais</v>
      </c>
    </row>
    <row r="3493" spans="1:20" x14ac:dyDescent="0.25">
      <c r="A3493" s="179"/>
      <c r="B3493" s="51" t="s">
        <v>1549</v>
      </c>
      <c r="C3493" s="22" t="s">
        <v>1537</v>
      </c>
      <c r="D3493" s="22" t="s">
        <v>1549</v>
      </c>
      <c r="E3493" s="22" t="s">
        <v>1537</v>
      </c>
      <c r="F3493" s="22" t="s">
        <v>1537</v>
      </c>
      <c r="G3493" s="22" t="s">
        <v>1543</v>
      </c>
      <c r="H3493" s="22" t="s">
        <v>1540</v>
      </c>
      <c r="I3493" s="22" t="s">
        <v>1540</v>
      </c>
      <c r="J3493" s="22" t="s">
        <v>1543</v>
      </c>
      <c r="K3493" s="20" t="str">
        <f>IF(Tabela813[[#This Row],[C]]&lt;&gt;"",IF(Tabela813[[#This Row],[RED]]&lt;&gt;"",(Tabela813[[#This Row],[RED]] &amp; "."),"") &amp; CONCATENATE(Tabela813[[#This Row],[C]],".",Tabela813[[#This Row],[O]],".",Tabela813[[#This Row],[E]],".",Tabela813[[#This Row],[D1]],".",Tabela813[[#This Row],[D2]],".",Tabela813[[#This Row],[D3]],".",Tabela813[[#This Row],[T]],".",Tabela813[[#This Row],[D4]]),"")</f>
        <v>9.1.9.1.1.00.0.0.00</v>
      </c>
      <c r="L3493" s="23" t="s">
        <v>2218</v>
      </c>
      <c r="M3493" s="20" t="str">
        <f t="shared" si="66"/>
        <v>S</v>
      </c>
      <c r="N3493" s="20">
        <f>IF(VALUE(Tabela813[[#This Row],[RED]]) &gt; 0,1,0) + IF(VALUE(J3493)&gt;0,8,IF(VALUE(I3493)&gt;0,7,IF(VALUE(H3493)&gt;0,6,IF(VALUE(G3493)&gt;0,5,IF(VALUE(F3493)&gt;0,4,IF(VALUE(E3493)&gt;0,3,IF(VALUE(D3493)&gt;0,2,1)))))))</f>
        <v>5</v>
      </c>
      <c r="O3493" s="22" t="s">
        <v>45</v>
      </c>
      <c r="P3493" s="1" t="s">
        <v>4383</v>
      </c>
      <c r="Q3493" s="1"/>
      <c r="R3493" s="39"/>
      <c r="S3493" s="154" t="s">
        <v>158</v>
      </c>
      <c r="T3493" s="7" t="str">
        <f>Tabela813[[#This Row],[NR]]&amp;" - "&amp;Tabela813[[#This Row],[Especificação]]</f>
        <v>9.1.9.1.1.00.0.0.00 - (-) Dedução de Multas Administrativas, Contratuais e Judiciais</v>
      </c>
    </row>
    <row r="3494" spans="1:20" ht="60" x14ac:dyDescent="0.25">
      <c r="A3494" s="179"/>
      <c r="B3494" s="51" t="s">
        <v>1549</v>
      </c>
      <c r="C3494" s="22" t="s">
        <v>1537</v>
      </c>
      <c r="D3494" s="22" t="s">
        <v>1549</v>
      </c>
      <c r="E3494" s="22" t="s">
        <v>1537</v>
      </c>
      <c r="F3494" s="22" t="s">
        <v>1537</v>
      </c>
      <c r="G3494" s="22" t="s">
        <v>1539</v>
      </c>
      <c r="H3494" s="22" t="s">
        <v>1540</v>
      </c>
      <c r="I3494" s="22" t="s">
        <v>1540</v>
      </c>
      <c r="J3494" s="22" t="s">
        <v>1543</v>
      </c>
      <c r="K3494" s="20" t="str">
        <f>IF(Tabela813[[#This Row],[C]]&lt;&gt;"",IF(Tabela813[[#This Row],[RED]]&lt;&gt;"",(Tabela813[[#This Row],[RED]] &amp; "."),"") &amp; CONCATENATE(Tabela813[[#This Row],[C]],".",Tabela813[[#This Row],[O]],".",Tabela813[[#This Row],[E]],".",Tabela813[[#This Row],[D1]],".",Tabela813[[#This Row],[D2]],".",Tabela813[[#This Row],[D3]],".",Tabela813[[#This Row],[T]],".",Tabela813[[#This Row],[D4]]),"")</f>
        <v>9.1.9.1.1.01.0.0.00</v>
      </c>
      <c r="L3494" s="23" t="s">
        <v>2219</v>
      </c>
      <c r="M3494" s="20" t="str">
        <f t="shared" si="66"/>
        <v>S</v>
      </c>
      <c r="N3494" s="20">
        <f>IF(VALUE(Tabela813[[#This Row],[RED]]) &gt; 0,1,0) + IF(VALUE(J3494)&gt;0,8,IF(VALUE(I3494)&gt;0,7,IF(VALUE(H3494)&gt;0,6,IF(VALUE(G3494)&gt;0,5,IF(VALUE(F3494)&gt;0,4,IF(VALUE(E3494)&gt;0,3,IF(VALUE(D3494)&gt;0,2,1)))))))</f>
        <v>6</v>
      </c>
      <c r="O3494" s="22" t="s">
        <v>51</v>
      </c>
      <c r="P3494" s="1" t="s">
        <v>4384</v>
      </c>
      <c r="Q3494" s="1"/>
      <c r="R3494" s="39"/>
      <c r="S3494" s="154" t="s">
        <v>158</v>
      </c>
      <c r="T3494" s="7" t="str">
        <f>Tabela813[[#This Row],[NR]]&amp;" - "&amp;Tabela813[[#This Row],[Especificação]]</f>
        <v>9.1.9.1.1.01.0.0.00 - (-) Dedução de Multas Previstas em Legislação Específica</v>
      </c>
    </row>
    <row r="3495" spans="1:20" ht="60" x14ac:dyDescent="0.25">
      <c r="A3495" s="179"/>
      <c r="B3495" s="51" t="s">
        <v>1549</v>
      </c>
      <c r="C3495" s="22" t="s">
        <v>1537</v>
      </c>
      <c r="D3495" s="22" t="s">
        <v>1549</v>
      </c>
      <c r="E3495" s="22" t="s">
        <v>1537</v>
      </c>
      <c r="F3495" s="22" t="s">
        <v>1537</v>
      </c>
      <c r="G3495" s="22" t="s">
        <v>1539</v>
      </c>
      <c r="H3495" s="22" t="s">
        <v>1540</v>
      </c>
      <c r="I3495" s="22" t="s">
        <v>1537</v>
      </c>
      <c r="J3495" s="22" t="s">
        <v>1543</v>
      </c>
      <c r="K3495" s="20" t="str">
        <f>IF(Tabela813[[#This Row],[C]]&lt;&gt;"",IF(Tabela813[[#This Row],[RED]]&lt;&gt;"",(Tabela813[[#This Row],[RED]] &amp; "."),"") &amp; CONCATENATE(Tabela813[[#This Row],[C]],".",Tabela813[[#This Row],[O]],".",Tabela813[[#This Row],[E]],".",Tabela813[[#This Row],[D1]],".",Tabela813[[#This Row],[D2]],".",Tabela813[[#This Row],[D3]],".",Tabela813[[#This Row],[T]],".",Tabela813[[#This Row],[D4]]),"")</f>
        <v>9.1.9.1.1.01.0.1.00</v>
      </c>
      <c r="L3495" s="23" t="s">
        <v>2220</v>
      </c>
      <c r="M3495" s="20" t="str">
        <f t="shared" si="66"/>
        <v>A</v>
      </c>
      <c r="N3495" s="20">
        <f>IF(VALUE(Tabela813[[#This Row],[RED]]) &gt; 0,1,0) + IF(VALUE(J3495)&gt;0,8,IF(VALUE(I3495)&gt;0,7,IF(VALUE(H3495)&gt;0,6,IF(VALUE(G3495)&gt;0,5,IF(VALUE(F3495)&gt;0,4,IF(VALUE(E3495)&gt;0,3,IF(VALUE(D3495)&gt;0,2,1)))))))</f>
        <v>8</v>
      </c>
      <c r="O3495" s="22" t="s">
        <v>51</v>
      </c>
      <c r="P3495" s="1" t="s">
        <v>2971</v>
      </c>
      <c r="Q3495" s="1"/>
      <c r="R3495" s="39"/>
      <c r="S3495" s="154" t="s">
        <v>158</v>
      </c>
      <c r="T3495" s="7" t="str">
        <f>Tabela813[[#This Row],[NR]]&amp;" - "&amp;Tabela813[[#This Row],[Especificação]]</f>
        <v>9.1.9.1.1.01.0.1.00 - (-) Dedução de Multas Previstas em Legislação Específica - Principal</v>
      </c>
    </row>
    <row r="3496" spans="1:20" ht="60" x14ac:dyDescent="0.25">
      <c r="A3496" s="179"/>
      <c r="B3496" s="51" t="s">
        <v>1549</v>
      </c>
      <c r="C3496" s="22" t="s">
        <v>1537</v>
      </c>
      <c r="D3496" s="22" t="s">
        <v>1549</v>
      </c>
      <c r="E3496" s="22" t="s">
        <v>1537</v>
      </c>
      <c r="F3496" s="22" t="s">
        <v>1537</v>
      </c>
      <c r="G3496" s="22" t="s">
        <v>1539</v>
      </c>
      <c r="H3496" s="22" t="s">
        <v>1540</v>
      </c>
      <c r="I3496" s="22" t="s">
        <v>1546</v>
      </c>
      <c r="J3496" s="22" t="s">
        <v>1543</v>
      </c>
      <c r="K3496" s="20" t="str">
        <f>IF(Tabela813[[#This Row],[C]]&lt;&gt;"",IF(Tabela813[[#This Row],[RED]]&lt;&gt;"",(Tabela813[[#This Row],[RED]] &amp; "."),"") &amp; CONCATENATE(Tabela813[[#This Row],[C]],".",Tabela813[[#This Row],[O]],".",Tabela813[[#This Row],[E]],".",Tabela813[[#This Row],[D1]],".",Tabela813[[#This Row],[D2]],".",Tabela813[[#This Row],[D3]],".",Tabela813[[#This Row],[T]],".",Tabela813[[#This Row],[D4]]),"")</f>
        <v>9.1.9.1.1.01.0.2.00</v>
      </c>
      <c r="L3496" s="23" t="s">
        <v>2221</v>
      </c>
      <c r="M3496" s="20" t="str">
        <f t="shared" si="66"/>
        <v>A</v>
      </c>
      <c r="N3496" s="20">
        <f>IF(VALUE(Tabela813[[#This Row],[RED]]) &gt; 0,1,0) + IF(VALUE(J3496)&gt;0,8,IF(VALUE(I3496)&gt;0,7,IF(VALUE(H3496)&gt;0,6,IF(VALUE(G3496)&gt;0,5,IF(VALUE(F3496)&gt;0,4,IF(VALUE(E3496)&gt;0,3,IF(VALUE(D3496)&gt;0,2,1)))))))</f>
        <v>8</v>
      </c>
      <c r="O3496" s="22" t="s">
        <v>51</v>
      </c>
      <c r="P3496" s="1" t="s">
        <v>2971</v>
      </c>
      <c r="Q3496" s="1"/>
      <c r="R3496" s="39"/>
      <c r="S3496" s="154" t="s">
        <v>158</v>
      </c>
      <c r="T3496" s="7" t="str">
        <f>Tabela813[[#This Row],[NR]]&amp;" - "&amp;Tabela813[[#This Row],[Especificação]]</f>
        <v>9.1.9.1.1.01.0.2.00 - (-) Dedução de Multas Previstas em Legislação Específica - Multas e Juros de Mora</v>
      </c>
    </row>
    <row r="3497" spans="1:20" ht="60" x14ac:dyDescent="0.25">
      <c r="A3497" s="179"/>
      <c r="B3497" s="51" t="s">
        <v>1549</v>
      </c>
      <c r="C3497" s="22" t="s">
        <v>1537</v>
      </c>
      <c r="D3497" s="22" t="s">
        <v>1549</v>
      </c>
      <c r="E3497" s="22" t="s">
        <v>1537</v>
      </c>
      <c r="F3497" s="22" t="s">
        <v>1537</v>
      </c>
      <c r="G3497" s="22" t="s">
        <v>1539</v>
      </c>
      <c r="H3497" s="22" t="s">
        <v>1540</v>
      </c>
      <c r="I3497" s="22" t="s">
        <v>1538</v>
      </c>
      <c r="J3497" s="22" t="s">
        <v>1543</v>
      </c>
      <c r="K3497" s="20" t="str">
        <f>IF(Tabela813[[#This Row],[C]]&lt;&gt;"",IF(Tabela813[[#This Row],[RED]]&lt;&gt;"",(Tabela813[[#This Row],[RED]] &amp; "."),"") &amp; CONCATENATE(Tabela813[[#This Row],[C]],".",Tabela813[[#This Row],[O]],".",Tabela813[[#This Row],[E]],".",Tabela813[[#This Row],[D1]],".",Tabela813[[#This Row],[D2]],".",Tabela813[[#This Row],[D3]],".",Tabela813[[#This Row],[T]],".",Tabela813[[#This Row],[D4]]),"")</f>
        <v>9.1.9.1.1.01.0.3.00</v>
      </c>
      <c r="L3497" s="23" t="s">
        <v>2222</v>
      </c>
      <c r="M3497" s="20" t="str">
        <f t="shared" si="66"/>
        <v>A</v>
      </c>
      <c r="N3497" s="20">
        <f>IF(VALUE(Tabela813[[#This Row],[RED]]) &gt; 0,1,0) + IF(VALUE(J3497)&gt;0,8,IF(VALUE(I3497)&gt;0,7,IF(VALUE(H3497)&gt;0,6,IF(VALUE(G3497)&gt;0,5,IF(VALUE(F3497)&gt;0,4,IF(VALUE(E3497)&gt;0,3,IF(VALUE(D3497)&gt;0,2,1)))))))</f>
        <v>8</v>
      </c>
      <c r="O3497" s="22" t="s">
        <v>51</v>
      </c>
      <c r="P3497" s="1" t="s">
        <v>2971</v>
      </c>
      <c r="Q3497" s="1"/>
      <c r="R3497" s="39"/>
      <c r="S3497" s="154" t="s">
        <v>158</v>
      </c>
      <c r="T3497" s="7" t="str">
        <f>Tabela813[[#This Row],[NR]]&amp;" - "&amp;Tabela813[[#This Row],[Especificação]]</f>
        <v>9.1.9.1.1.01.0.3.00 - (-) Dedução de Multas Previstas em Legislação Específica - Dívida Ativa</v>
      </c>
    </row>
    <row r="3498" spans="1:20" ht="60" x14ac:dyDescent="0.25">
      <c r="A3498" s="179"/>
      <c r="B3498" s="51" t="s">
        <v>1549</v>
      </c>
      <c r="C3498" s="22" t="s">
        <v>1537</v>
      </c>
      <c r="D3498" s="22" t="s">
        <v>1549</v>
      </c>
      <c r="E3498" s="22" t="s">
        <v>1537</v>
      </c>
      <c r="F3498" s="22" t="s">
        <v>1537</v>
      </c>
      <c r="G3498" s="22" t="s">
        <v>1539</v>
      </c>
      <c r="H3498" s="22" t="s">
        <v>1540</v>
      </c>
      <c r="I3498" s="22" t="s">
        <v>1547</v>
      </c>
      <c r="J3498" s="22" t="s">
        <v>1543</v>
      </c>
      <c r="K3498" s="20" t="str">
        <f>IF(Tabela813[[#This Row],[C]]&lt;&gt;"",IF(Tabela813[[#This Row],[RED]]&lt;&gt;"",(Tabela813[[#This Row],[RED]] &amp; "."),"") &amp; CONCATENATE(Tabela813[[#This Row],[C]],".",Tabela813[[#This Row],[O]],".",Tabela813[[#This Row],[E]],".",Tabela813[[#This Row],[D1]],".",Tabela813[[#This Row],[D2]],".",Tabela813[[#This Row],[D3]],".",Tabela813[[#This Row],[T]],".",Tabela813[[#This Row],[D4]]),"")</f>
        <v>9.1.9.1.1.01.0.4.00</v>
      </c>
      <c r="L3498" s="23" t="s">
        <v>2223</v>
      </c>
      <c r="M3498" s="20" t="str">
        <f t="shared" si="66"/>
        <v>A</v>
      </c>
      <c r="N3498" s="20">
        <f>IF(VALUE(Tabela813[[#This Row],[RED]]) &gt; 0,1,0) + IF(VALUE(J3498)&gt;0,8,IF(VALUE(I3498)&gt;0,7,IF(VALUE(H3498)&gt;0,6,IF(VALUE(G3498)&gt;0,5,IF(VALUE(F3498)&gt;0,4,IF(VALUE(E3498)&gt;0,3,IF(VALUE(D3498)&gt;0,2,1)))))))</f>
        <v>8</v>
      </c>
      <c r="O3498" s="22" t="s">
        <v>51</v>
      </c>
      <c r="P3498" s="1" t="s">
        <v>2971</v>
      </c>
      <c r="Q3498" s="1"/>
      <c r="R3498" s="39"/>
      <c r="S3498" s="154" t="s">
        <v>158</v>
      </c>
      <c r="T3498" s="7" t="str">
        <f>Tabela813[[#This Row],[NR]]&amp;" - "&amp;Tabela813[[#This Row],[Especificação]]</f>
        <v>9.1.9.1.1.01.0.4.00 - (-) Dedução de Multas Previstas em Legislação Específica - Dívida Ativa - Multas e Juros de Mora da Dívida Ativa</v>
      </c>
    </row>
    <row r="3499" spans="1:20" ht="60" x14ac:dyDescent="0.25">
      <c r="A3499" s="179"/>
      <c r="B3499" s="51" t="s">
        <v>1549</v>
      </c>
      <c r="C3499" s="22" t="s">
        <v>1537</v>
      </c>
      <c r="D3499" s="22" t="s">
        <v>1549</v>
      </c>
      <c r="E3499" s="22" t="s">
        <v>1537</v>
      </c>
      <c r="F3499" s="22" t="s">
        <v>1537</v>
      </c>
      <c r="G3499" s="22" t="s">
        <v>1539</v>
      </c>
      <c r="H3499" s="22" t="s">
        <v>1540</v>
      </c>
      <c r="I3499" s="22" t="s">
        <v>1548</v>
      </c>
      <c r="J3499" s="22" t="s">
        <v>1543</v>
      </c>
      <c r="K3499" s="20" t="str">
        <f>IF(Tabela813[[#This Row],[C]]&lt;&gt;"",IF(Tabela813[[#This Row],[RED]]&lt;&gt;"",(Tabela813[[#This Row],[RED]] &amp; "."),"") &amp; CONCATENATE(Tabela813[[#This Row],[C]],".",Tabela813[[#This Row],[O]],".",Tabela813[[#This Row],[E]],".",Tabela813[[#This Row],[D1]],".",Tabela813[[#This Row],[D2]],".",Tabela813[[#This Row],[D3]],".",Tabela813[[#This Row],[T]],".",Tabela813[[#This Row],[D4]]),"")</f>
        <v>9.1.9.1.1.01.0.5.00</v>
      </c>
      <c r="L3499" s="23" t="s">
        <v>2224</v>
      </c>
      <c r="M3499" s="20" t="str">
        <f t="shared" si="66"/>
        <v>A</v>
      </c>
      <c r="N3499" s="20">
        <f>IF(VALUE(Tabela813[[#This Row],[RED]]) &gt; 0,1,0) + IF(VALUE(J3499)&gt;0,8,IF(VALUE(I3499)&gt;0,7,IF(VALUE(H3499)&gt;0,6,IF(VALUE(G3499)&gt;0,5,IF(VALUE(F3499)&gt;0,4,IF(VALUE(E3499)&gt;0,3,IF(VALUE(D3499)&gt;0,2,1)))))))</f>
        <v>8</v>
      </c>
      <c r="O3499" s="22" t="s">
        <v>51</v>
      </c>
      <c r="P3499" s="1" t="s">
        <v>2971</v>
      </c>
      <c r="Q3499" s="1"/>
      <c r="R3499" s="39"/>
      <c r="S3499" s="154" t="s">
        <v>158</v>
      </c>
      <c r="T3499" s="7" t="str">
        <f>Tabela813[[#This Row],[NR]]&amp;" - "&amp;Tabela813[[#This Row],[Especificação]]</f>
        <v>9.1.9.1.1.01.0.5.00 - (-) Dedução de Multas Previstas em Legislação Específica - Multas</v>
      </c>
    </row>
    <row r="3500" spans="1:20" ht="60" x14ac:dyDescent="0.25">
      <c r="A3500" s="179"/>
      <c r="B3500" s="51" t="s">
        <v>1549</v>
      </c>
      <c r="C3500" s="22" t="s">
        <v>1537</v>
      </c>
      <c r="D3500" s="22" t="s">
        <v>1549</v>
      </c>
      <c r="E3500" s="22" t="s">
        <v>1537</v>
      </c>
      <c r="F3500" s="22" t="s">
        <v>1537</v>
      </c>
      <c r="G3500" s="22" t="s">
        <v>1539</v>
      </c>
      <c r="H3500" s="22" t="s">
        <v>1540</v>
      </c>
      <c r="I3500" s="22" t="s">
        <v>1542</v>
      </c>
      <c r="J3500" s="22" t="s">
        <v>1543</v>
      </c>
      <c r="K3500" s="20" t="str">
        <f>IF(Tabela813[[#This Row],[C]]&lt;&gt;"",IF(Tabela813[[#This Row],[RED]]&lt;&gt;"",(Tabela813[[#This Row],[RED]] &amp; "."),"") &amp; CONCATENATE(Tabela813[[#This Row],[C]],".",Tabela813[[#This Row],[O]],".",Tabela813[[#This Row],[E]],".",Tabela813[[#This Row],[D1]],".",Tabela813[[#This Row],[D2]],".",Tabela813[[#This Row],[D3]],".",Tabela813[[#This Row],[T]],".",Tabela813[[#This Row],[D4]]),"")</f>
        <v>9.1.9.1.1.01.0.6.00</v>
      </c>
      <c r="L3500" s="23" t="s">
        <v>2225</v>
      </c>
      <c r="M3500" s="20" t="str">
        <f t="shared" si="66"/>
        <v>A</v>
      </c>
      <c r="N3500" s="20">
        <f>IF(VALUE(Tabela813[[#This Row],[RED]]) &gt; 0,1,0) + IF(VALUE(J3500)&gt;0,8,IF(VALUE(I3500)&gt;0,7,IF(VALUE(H3500)&gt;0,6,IF(VALUE(G3500)&gt;0,5,IF(VALUE(F3500)&gt;0,4,IF(VALUE(E3500)&gt;0,3,IF(VALUE(D3500)&gt;0,2,1)))))))</f>
        <v>8</v>
      </c>
      <c r="O3500" s="22" t="s">
        <v>51</v>
      </c>
      <c r="P3500" s="1" t="s">
        <v>2971</v>
      </c>
      <c r="Q3500" s="1"/>
      <c r="R3500" s="39"/>
      <c r="S3500" s="154" t="s">
        <v>158</v>
      </c>
      <c r="T3500" s="7" t="str">
        <f>Tabela813[[#This Row],[NR]]&amp;" - "&amp;Tabela813[[#This Row],[Especificação]]</f>
        <v>9.1.9.1.1.01.0.6.00 - (-) Dedução de Multas Previstas em Legislação Específica - Juros de Mora</v>
      </c>
    </row>
    <row r="3501" spans="1:20" ht="60" x14ac:dyDescent="0.25">
      <c r="A3501" s="179"/>
      <c r="B3501" s="51" t="s">
        <v>1549</v>
      </c>
      <c r="C3501" s="22" t="s">
        <v>1537</v>
      </c>
      <c r="D3501" s="22" t="s">
        <v>1549</v>
      </c>
      <c r="E3501" s="22" t="s">
        <v>1537</v>
      </c>
      <c r="F3501" s="22" t="s">
        <v>1537</v>
      </c>
      <c r="G3501" s="22" t="s">
        <v>1539</v>
      </c>
      <c r="H3501" s="22" t="s">
        <v>1540</v>
      </c>
      <c r="I3501" s="22" t="s">
        <v>1544</v>
      </c>
      <c r="J3501" s="22" t="s">
        <v>1543</v>
      </c>
      <c r="K3501" s="20" t="str">
        <f>IF(Tabela813[[#This Row],[C]]&lt;&gt;"",IF(Tabela813[[#This Row],[RED]]&lt;&gt;"",(Tabela813[[#This Row],[RED]] &amp; "."),"") &amp; CONCATENATE(Tabela813[[#This Row],[C]],".",Tabela813[[#This Row],[O]],".",Tabela813[[#This Row],[E]],".",Tabela813[[#This Row],[D1]],".",Tabela813[[#This Row],[D2]],".",Tabela813[[#This Row],[D3]],".",Tabela813[[#This Row],[T]],".",Tabela813[[#This Row],[D4]]),"")</f>
        <v>9.1.9.1.1.01.0.7.00</v>
      </c>
      <c r="L3501" s="23" t="s">
        <v>2226</v>
      </c>
      <c r="M3501" s="20" t="str">
        <f t="shared" si="66"/>
        <v>A</v>
      </c>
      <c r="N3501" s="20">
        <f>IF(VALUE(Tabela813[[#This Row],[RED]]) &gt; 0,1,0) + IF(VALUE(J3501)&gt;0,8,IF(VALUE(I3501)&gt;0,7,IF(VALUE(H3501)&gt;0,6,IF(VALUE(G3501)&gt;0,5,IF(VALUE(F3501)&gt;0,4,IF(VALUE(E3501)&gt;0,3,IF(VALUE(D3501)&gt;0,2,1)))))))</f>
        <v>8</v>
      </c>
      <c r="O3501" s="22" t="s">
        <v>51</v>
      </c>
      <c r="P3501" s="1" t="s">
        <v>2971</v>
      </c>
      <c r="Q3501" s="1"/>
      <c r="R3501" s="39"/>
      <c r="S3501" s="154" t="s">
        <v>158</v>
      </c>
      <c r="T3501" s="7" t="str">
        <f>Tabela813[[#This Row],[NR]]&amp;" - "&amp;Tabela813[[#This Row],[Especificação]]</f>
        <v>9.1.9.1.1.01.0.7.00 - (-) Dedução de Multas Previstas em Legislação Específica - Dívida Ativa - Multas da Dívida Ativa</v>
      </c>
    </row>
    <row r="3502" spans="1:20" ht="60" x14ac:dyDescent="0.25">
      <c r="A3502" s="179"/>
      <c r="B3502" s="51" t="s">
        <v>1549</v>
      </c>
      <c r="C3502" s="22" t="s">
        <v>1537</v>
      </c>
      <c r="D3502" s="22" t="s">
        <v>1549</v>
      </c>
      <c r="E3502" s="22" t="s">
        <v>1537</v>
      </c>
      <c r="F3502" s="22" t="s">
        <v>1537</v>
      </c>
      <c r="G3502" s="22" t="s">
        <v>1539</v>
      </c>
      <c r="H3502" s="22" t="s">
        <v>1540</v>
      </c>
      <c r="I3502" s="22" t="s">
        <v>1545</v>
      </c>
      <c r="J3502" s="22" t="s">
        <v>1543</v>
      </c>
      <c r="K3502" s="20" t="str">
        <f>IF(Tabela813[[#This Row],[C]]&lt;&gt;"",IF(Tabela813[[#This Row],[RED]]&lt;&gt;"",(Tabela813[[#This Row],[RED]] &amp; "."),"") &amp; CONCATENATE(Tabela813[[#This Row],[C]],".",Tabela813[[#This Row],[O]],".",Tabela813[[#This Row],[E]],".",Tabela813[[#This Row],[D1]],".",Tabela813[[#This Row],[D2]],".",Tabela813[[#This Row],[D3]],".",Tabela813[[#This Row],[T]],".",Tabela813[[#This Row],[D4]]),"")</f>
        <v>9.1.9.1.1.01.0.8.00</v>
      </c>
      <c r="L3502" s="23" t="s">
        <v>2227</v>
      </c>
      <c r="M3502" s="20" t="str">
        <f t="shared" si="66"/>
        <v>A</v>
      </c>
      <c r="N3502" s="20">
        <f>IF(VALUE(Tabela813[[#This Row],[RED]]) &gt; 0,1,0) + IF(VALUE(J3502)&gt;0,8,IF(VALUE(I3502)&gt;0,7,IF(VALUE(H3502)&gt;0,6,IF(VALUE(G3502)&gt;0,5,IF(VALUE(F3502)&gt;0,4,IF(VALUE(E3502)&gt;0,3,IF(VALUE(D3502)&gt;0,2,1)))))))</f>
        <v>8</v>
      </c>
      <c r="O3502" s="22" t="s">
        <v>51</v>
      </c>
      <c r="P3502" s="1" t="s">
        <v>2971</v>
      </c>
      <c r="Q3502" s="1"/>
      <c r="R3502" s="39"/>
      <c r="S3502" s="154" t="s">
        <v>158</v>
      </c>
      <c r="T3502" s="7" t="str">
        <f>Tabela813[[#This Row],[NR]]&amp;" - "&amp;Tabela813[[#This Row],[Especificação]]</f>
        <v>9.1.9.1.1.01.0.8.00 - (-) Dedução de Multas Previstas em Legislação Específica - Juros de Mora da Dívida Ativa</v>
      </c>
    </row>
    <row r="3503" spans="1:20" ht="30" x14ac:dyDescent="0.25">
      <c r="A3503" s="179"/>
      <c r="B3503" s="51" t="s">
        <v>1549</v>
      </c>
      <c r="C3503" s="22" t="s">
        <v>1537</v>
      </c>
      <c r="D3503" s="22" t="s">
        <v>1549</v>
      </c>
      <c r="E3503" s="22" t="s">
        <v>1537</v>
      </c>
      <c r="F3503" s="22" t="s">
        <v>1537</v>
      </c>
      <c r="G3503" s="22" t="s">
        <v>1554</v>
      </c>
      <c r="H3503" s="22" t="s">
        <v>1540</v>
      </c>
      <c r="I3503" s="22" t="s">
        <v>1540</v>
      </c>
      <c r="J3503" s="22" t="s">
        <v>1543</v>
      </c>
      <c r="K3503" s="20" t="str">
        <f>IF(Tabela813[[#This Row],[C]]&lt;&gt;"",IF(Tabela813[[#This Row],[RED]]&lt;&gt;"",(Tabela813[[#This Row],[RED]] &amp; "."),"") &amp; CONCATENATE(Tabela813[[#This Row],[C]],".",Tabela813[[#This Row],[O]],".",Tabela813[[#This Row],[E]],".",Tabela813[[#This Row],[D1]],".",Tabela813[[#This Row],[D2]],".",Tabela813[[#This Row],[D3]],".",Tabela813[[#This Row],[T]],".",Tabela813[[#This Row],[D4]]),"")</f>
        <v>9.1.9.1.1.06.0.0.00</v>
      </c>
      <c r="L3503" s="23" t="s">
        <v>6427</v>
      </c>
      <c r="M3503" s="20" t="str">
        <f t="shared" si="66"/>
        <v>S</v>
      </c>
      <c r="N3503" s="20">
        <f>IF(VALUE(Tabela813[[#This Row],[RED]]) &gt; 0,1,0) + IF(VALUE(J3503)&gt;0,8,IF(VALUE(I3503)&gt;0,7,IF(VALUE(H3503)&gt;0,6,IF(VALUE(G3503)&gt;0,5,IF(VALUE(F3503)&gt;0,4,IF(VALUE(E3503)&gt;0,3,IF(VALUE(D3503)&gt;0,2,1)))))))</f>
        <v>6</v>
      </c>
      <c r="O3503" s="22" t="s">
        <v>51</v>
      </c>
      <c r="P3503" s="1" t="s">
        <v>4385</v>
      </c>
      <c r="Q3503" s="1"/>
      <c r="R3503" s="39"/>
      <c r="S3503" s="154" t="s">
        <v>158</v>
      </c>
      <c r="T3503" s="7" t="str">
        <f>Tabela813[[#This Row],[NR]]&amp;" - "&amp;Tabela813[[#This Row],[Especificação]]</f>
        <v>9.1.9.1.1.06.0.0.00 - (-) Dedução de Multas por Danos Ambientais</v>
      </c>
    </row>
    <row r="3504" spans="1:20" ht="30" x14ac:dyDescent="0.25">
      <c r="A3504" s="179"/>
      <c r="B3504" s="51" t="s">
        <v>1549</v>
      </c>
      <c r="C3504" s="22" t="s">
        <v>1537</v>
      </c>
      <c r="D3504" s="22" t="s">
        <v>1549</v>
      </c>
      <c r="E3504" s="22" t="s">
        <v>1537</v>
      </c>
      <c r="F3504" s="22" t="s">
        <v>1537</v>
      </c>
      <c r="G3504" s="22" t="s">
        <v>1554</v>
      </c>
      <c r="H3504" s="22" t="s">
        <v>1537</v>
      </c>
      <c r="I3504" s="22" t="s">
        <v>1540</v>
      </c>
      <c r="J3504" s="22" t="s">
        <v>1543</v>
      </c>
      <c r="K3504" s="20" t="str">
        <f>IF(Tabela813[[#This Row],[C]]&lt;&gt;"",IF(Tabela813[[#This Row],[RED]]&lt;&gt;"",(Tabela813[[#This Row],[RED]] &amp; "."),"") &amp; CONCATENATE(Tabela813[[#This Row],[C]],".",Tabela813[[#This Row],[O]],".",Tabela813[[#This Row],[E]],".",Tabela813[[#This Row],[D1]],".",Tabela813[[#This Row],[D2]],".",Tabela813[[#This Row],[D3]],".",Tabela813[[#This Row],[T]],".",Tabela813[[#This Row],[D4]]),"")</f>
        <v>9.1.9.1.1.06.1.0.00</v>
      </c>
      <c r="L3504" s="23" t="s">
        <v>6428</v>
      </c>
      <c r="M3504" s="20" t="str">
        <f t="shared" si="66"/>
        <v>S</v>
      </c>
      <c r="N3504" s="20">
        <f>IF(VALUE(Tabela813[[#This Row],[RED]]) &gt; 0,1,0) + IF(VALUE(J3504)&gt;0,8,IF(VALUE(I3504)&gt;0,7,IF(VALUE(H3504)&gt;0,6,IF(VALUE(G3504)&gt;0,5,IF(VALUE(F3504)&gt;0,4,IF(VALUE(E3504)&gt;0,3,IF(VALUE(D3504)&gt;0,2,1)))))))</f>
        <v>7</v>
      </c>
      <c r="O3504" s="22" t="s">
        <v>51</v>
      </c>
      <c r="P3504" s="1" t="s">
        <v>2972</v>
      </c>
      <c r="Q3504" s="1"/>
      <c r="R3504" s="39"/>
      <c r="S3504" s="154" t="s">
        <v>158</v>
      </c>
      <c r="T3504" s="7" t="str">
        <f>Tabela813[[#This Row],[NR]]&amp;" - "&amp;Tabela813[[#This Row],[Especificação]]</f>
        <v>9.1.9.1.1.06.1.0.00 - (-) Dedução de Multas Administrativas por Danos Ambientais</v>
      </c>
    </row>
    <row r="3505" spans="1:20" ht="30" x14ac:dyDescent="0.25">
      <c r="A3505" s="179"/>
      <c r="B3505" s="51" t="s">
        <v>1549</v>
      </c>
      <c r="C3505" s="22" t="s">
        <v>1537</v>
      </c>
      <c r="D3505" s="22" t="s">
        <v>1549</v>
      </c>
      <c r="E3505" s="22" t="s">
        <v>1537</v>
      </c>
      <c r="F3505" s="22" t="s">
        <v>1537</v>
      </c>
      <c r="G3505" s="22" t="s">
        <v>1554</v>
      </c>
      <c r="H3505" s="22" t="s">
        <v>1537</v>
      </c>
      <c r="I3505" s="22" t="s">
        <v>1537</v>
      </c>
      <c r="J3505" s="22" t="s">
        <v>1543</v>
      </c>
      <c r="K3505" s="20" t="str">
        <f>IF(Tabela813[[#This Row],[C]]&lt;&gt;"",IF(Tabela813[[#This Row],[RED]]&lt;&gt;"",(Tabela813[[#This Row],[RED]] &amp; "."),"") &amp; CONCATENATE(Tabela813[[#This Row],[C]],".",Tabela813[[#This Row],[O]],".",Tabela813[[#This Row],[E]],".",Tabela813[[#This Row],[D1]],".",Tabela813[[#This Row],[D2]],".",Tabela813[[#This Row],[D3]],".",Tabela813[[#This Row],[T]],".",Tabela813[[#This Row],[D4]]),"")</f>
        <v>9.1.9.1.1.06.1.1.00</v>
      </c>
      <c r="L3505" s="23" t="s">
        <v>6429</v>
      </c>
      <c r="M3505" s="20" t="str">
        <f t="shared" si="66"/>
        <v>A</v>
      </c>
      <c r="N3505" s="20">
        <f>IF(VALUE(Tabela813[[#This Row],[RED]]) &gt; 0,1,0) + IF(VALUE(J3505)&gt;0,8,IF(VALUE(I3505)&gt;0,7,IF(VALUE(H3505)&gt;0,6,IF(VALUE(G3505)&gt;0,5,IF(VALUE(F3505)&gt;0,4,IF(VALUE(E3505)&gt;0,3,IF(VALUE(D3505)&gt;0,2,1)))))))</f>
        <v>8</v>
      </c>
      <c r="O3505" s="22" t="s">
        <v>51</v>
      </c>
      <c r="P3505" s="1" t="s">
        <v>2972</v>
      </c>
      <c r="Q3505" s="1"/>
      <c r="R3505" s="39"/>
      <c r="S3505" s="154" t="s">
        <v>158</v>
      </c>
      <c r="T3505" s="7" t="str">
        <f>Tabela813[[#This Row],[NR]]&amp;" - "&amp;Tabela813[[#This Row],[Especificação]]</f>
        <v>9.1.9.1.1.06.1.1.00 - (-) Dedução de Multas Administrativas por Danos Ambientais - Principal</v>
      </c>
    </row>
    <row r="3506" spans="1:20" ht="30" x14ac:dyDescent="0.25">
      <c r="A3506" s="179"/>
      <c r="B3506" s="51" t="s">
        <v>1549</v>
      </c>
      <c r="C3506" s="22" t="s">
        <v>1537</v>
      </c>
      <c r="D3506" s="22" t="s">
        <v>1549</v>
      </c>
      <c r="E3506" s="22" t="s">
        <v>1537</v>
      </c>
      <c r="F3506" s="22" t="s">
        <v>1537</v>
      </c>
      <c r="G3506" s="22" t="s">
        <v>1554</v>
      </c>
      <c r="H3506" s="22" t="s">
        <v>1537</v>
      </c>
      <c r="I3506" s="22" t="s">
        <v>1546</v>
      </c>
      <c r="J3506" s="22" t="s">
        <v>1543</v>
      </c>
      <c r="K3506" s="20" t="str">
        <f>IF(Tabela813[[#This Row],[C]]&lt;&gt;"",IF(Tabela813[[#This Row],[RED]]&lt;&gt;"",(Tabela813[[#This Row],[RED]] &amp; "."),"") &amp; CONCATENATE(Tabela813[[#This Row],[C]],".",Tabela813[[#This Row],[O]],".",Tabela813[[#This Row],[E]],".",Tabela813[[#This Row],[D1]],".",Tabela813[[#This Row],[D2]],".",Tabela813[[#This Row],[D3]],".",Tabela813[[#This Row],[T]],".",Tabela813[[#This Row],[D4]]),"")</f>
        <v>9.1.9.1.1.06.1.2.00</v>
      </c>
      <c r="L3506" s="23" t="s">
        <v>6430</v>
      </c>
      <c r="M3506" s="20" t="str">
        <f t="shared" si="66"/>
        <v>A</v>
      </c>
      <c r="N3506" s="20">
        <f>IF(VALUE(Tabela813[[#This Row],[RED]]) &gt; 0,1,0) + IF(VALUE(J3506)&gt;0,8,IF(VALUE(I3506)&gt;0,7,IF(VALUE(H3506)&gt;0,6,IF(VALUE(G3506)&gt;0,5,IF(VALUE(F3506)&gt;0,4,IF(VALUE(E3506)&gt;0,3,IF(VALUE(D3506)&gt;0,2,1)))))))</f>
        <v>8</v>
      </c>
      <c r="O3506" s="22" t="s">
        <v>51</v>
      </c>
      <c r="P3506" s="1" t="s">
        <v>2972</v>
      </c>
      <c r="Q3506" s="1"/>
      <c r="R3506" s="39"/>
      <c r="S3506" s="154" t="s">
        <v>158</v>
      </c>
      <c r="T3506" s="7" t="str">
        <f>Tabela813[[#This Row],[NR]]&amp;" - "&amp;Tabela813[[#This Row],[Especificação]]</f>
        <v>9.1.9.1.1.06.1.2.00 - (-) Dedução de Multas Administrativas por Danos Ambientais - Multas e Juros de Mora</v>
      </c>
    </row>
    <row r="3507" spans="1:20" ht="30" x14ac:dyDescent="0.25">
      <c r="A3507" s="179"/>
      <c r="B3507" s="51" t="s">
        <v>1549</v>
      </c>
      <c r="C3507" s="22" t="s">
        <v>1537</v>
      </c>
      <c r="D3507" s="22" t="s">
        <v>1549</v>
      </c>
      <c r="E3507" s="22" t="s">
        <v>1537</v>
      </c>
      <c r="F3507" s="22" t="s">
        <v>1537</v>
      </c>
      <c r="G3507" s="22" t="s">
        <v>1554</v>
      </c>
      <c r="H3507" s="22" t="s">
        <v>1537</v>
      </c>
      <c r="I3507" s="22" t="s">
        <v>1538</v>
      </c>
      <c r="J3507" s="22" t="s">
        <v>1543</v>
      </c>
      <c r="K3507" s="20" t="str">
        <f>IF(Tabela813[[#This Row],[C]]&lt;&gt;"",IF(Tabela813[[#This Row],[RED]]&lt;&gt;"",(Tabela813[[#This Row],[RED]] &amp; "."),"") &amp; CONCATENATE(Tabela813[[#This Row],[C]],".",Tabela813[[#This Row],[O]],".",Tabela813[[#This Row],[E]],".",Tabela813[[#This Row],[D1]],".",Tabela813[[#This Row],[D2]],".",Tabela813[[#This Row],[D3]],".",Tabela813[[#This Row],[T]],".",Tabela813[[#This Row],[D4]]),"")</f>
        <v>9.1.9.1.1.06.1.3.00</v>
      </c>
      <c r="L3507" s="23" t="s">
        <v>6431</v>
      </c>
      <c r="M3507" s="20" t="str">
        <f t="shared" si="66"/>
        <v>A</v>
      </c>
      <c r="N3507" s="20">
        <f>IF(VALUE(Tabela813[[#This Row],[RED]]) &gt; 0,1,0) + IF(VALUE(J3507)&gt;0,8,IF(VALUE(I3507)&gt;0,7,IF(VALUE(H3507)&gt;0,6,IF(VALUE(G3507)&gt;0,5,IF(VALUE(F3507)&gt;0,4,IF(VALUE(E3507)&gt;0,3,IF(VALUE(D3507)&gt;0,2,1)))))))</f>
        <v>8</v>
      </c>
      <c r="O3507" s="22" t="s">
        <v>51</v>
      </c>
      <c r="P3507" s="1" t="s">
        <v>2972</v>
      </c>
      <c r="Q3507" s="1"/>
      <c r="R3507" s="39"/>
      <c r="S3507" s="154" t="s">
        <v>158</v>
      </c>
      <c r="T3507" s="7" t="str">
        <f>Tabela813[[#This Row],[NR]]&amp;" - "&amp;Tabela813[[#This Row],[Especificação]]</f>
        <v>9.1.9.1.1.06.1.3.00 - (-) Dedução de Multas Administrativas por Danos Ambientais - Dívida Ativa</v>
      </c>
    </row>
    <row r="3508" spans="1:20" ht="30" x14ac:dyDescent="0.25">
      <c r="A3508" s="179"/>
      <c r="B3508" s="51" t="s">
        <v>1549</v>
      </c>
      <c r="C3508" s="22" t="s">
        <v>1537</v>
      </c>
      <c r="D3508" s="22" t="s">
        <v>1549</v>
      </c>
      <c r="E3508" s="22" t="s">
        <v>1537</v>
      </c>
      <c r="F3508" s="22" t="s">
        <v>1537</v>
      </c>
      <c r="G3508" s="22" t="s">
        <v>1554</v>
      </c>
      <c r="H3508" s="22" t="s">
        <v>1537</v>
      </c>
      <c r="I3508" s="22" t="s">
        <v>1547</v>
      </c>
      <c r="J3508" s="22" t="s">
        <v>1543</v>
      </c>
      <c r="K3508" s="20" t="str">
        <f>IF(Tabela813[[#This Row],[C]]&lt;&gt;"",IF(Tabela813[[#This Row],[RED]]&lt;&gt;"",(Tabela813[[#This Row],[RED]] &amp; "."),"") &amp; CONCATENATE(Tabela813[[#This Row],[C]],".",Tabela813[[#This Row],[O]],".",Tabela813[[#This Row],[E]],".",Tabela813[[#This Row],[D1]],".",Tabela813[[#This Row],[D2]],".",Tabela813[[#This Row],[D3]],".",Tabela813[[#This Row],[T]],".",Tabela813[[#This Row],[D4]]),"")</f>
        <v>9.1.9.1.1.06.1.4.00</v>
      </c>
      <c r="L3508" s="23" t="s">
        <v>6432</v>
      </c>
      <c r="M3508" s="20" t="str">
        <f t="shared" si="66"/>
        <v>A</v>
      </c>
      <c r="N3508" s="20">
        <f>IF(VALUE(Tabela813[[#This Row],[RED]]) &gt; 0,1,0) + IF(VALUE(J3508)&gt;0,8,IF(VALUE(I3508)&gt;0,7,IF(VALUE(H3508)&gt;0,6,IF(VALUE(G3508)&gt;0,5,IF(VALUE(F3508)&gt;0,4,IF(VALUE(E3508)&gt;0,3,IF(VALUE(D3508)&gt;0,2,1)))))))</f>
        <v>8</v>
      </c>
      <c r="O3508" s="22" t="s">
        <v>51</v>
      </c>
      <c r="P3508" s="1" t="s">
        <v>2972</v>
      </c>
      <c r="Q3508" s="1"/>
      <c r="R3508" s="39"/>
      <c r="S3508" s="154" t="s">
        <v>158</v>
      </c>
      <c r="T3508" s="7" t="str">
        <f>Tabela813[[#This Row],[NR]]&amp;" - "&amp;Tabela813[[#This Row],[Especificação]]</f>
        <v>9.1.9.1.1.06.1.4.00 - (-) Dedução de Multas Administrativas por Danos Ambientais - Dívida Ativa - Multas e Juros de Mora da Dívida Ativa</v>
      </c>
    </row>
    <row r="3509" spans="1:20" ht="30" x14ac:dyDescent="0.25">
      <c r="A3509" s="179"/>
      <c r="B3509" s="51" t="s">
        <v>1549</v>
      </c>
      <c r="C3509" s="22" t="s">
        <v>1537</v>
      </c>
      <c r="D3509" s="22" t="s">
        <v>1549</v>
      </c>
      <c r="E3509" s="22" t="s">
        <v>1537</v>
      </c>
      <c r="F3509" s="22" t="s">
        <v>1537</v>
      </c>
      <c r="G3509" s="22" t="s">
        <v>1554</v>
      </c>
      <c r="H3509" s="22" t="s">
        <v>1537</v>
      </c>
      <c r="I3509" s="22" t="s">
        <v>1548</v>
      </c>
      <c r="J3509" s="22" t="s">
        <v>1543</v>
      </c>
      <c r="K3509" s="20" t="str">
        <f>IF(Tabela813[[#This Row],[C]]&lt;&gt;"",IF(Tabela813[[#This Row],[RED]]&lt;&gt;"",(Tabela813[[#This Row],[RED]] &amp; "."),"") &amp; CONCATENATE(Tabela813[[#This Row],[C]],".",Tabela813[[#This Row],[O]],".",Tabela813[[#This Row],[E]],".",Tabela813[[#This Row],[D1]],".",Tabela813[[#This Row],[D2]],".",Tabela813[[#This Row],[D3]],".",Tabela813[[#This Row],[T]],".",Tabela813[[#This Row],[D4]]),"")</f>
        <v>9.1.9.1.1.06.1.5.00</v>
      </c>
      <c r="L3509" s="23" t="s">
        <v>6433</v>
      </c>
      <c r="M3509" s="20" t="str">
        <f t="shared" si="66"/>
        <v>A</v>
      </c>
      <c r="N3509" s="20">
        <f>IF(VALUE(Tabela813[[#This Row],[RED]]) &gt; 0,1,0) + IF(VALUE(J3509)&gt;0,8,IF(VALUE(I3509)&gt;0,7,IF(VALUE(H3509)&gt;0,6,IF(VALUE(G3509)&gt;0,5,IF(VALUE(F3509)&gt;0,4,IF(VALUE(E3509)&gt;0,3,IF(VALUE(D3509)&gt;0,2,1)))))))</f>
        <v>8</v>
      </c>
      <c r="O3509" s="22" t="s">
        <v>51</v>
      </c>
      <c r="P3509" s="1" t="s">
        <v>2972</v>
      </c>
      <c r="Q3509" s="1"/>
      <c r="R3509" s="39"/>
      <c r="S3509" s="154" t="s">
        <v>158</v>
      </c>
      <c r="T3509" s="7" t="str">
        <f>Tabela813[[#This Row],[NR]]&amp;" - "&amp;Tabela813[[#This Row],[Especificação]]</f>
        <v>9.1.9.1.1.06.1.5.00 - (-) Dedução de Multas Administrativas por Danos Ambientais - Multas</v>
      </c>
    </row>
    <row r="3510" spans="1:20" ht="30" x14ac:dyDescent="0.25">
      <c r="A3510" s="179"/>
      <c r="B3510" s="51" t="s">
        <v>1549</v>
      </c>
      <c r="C3510" s="22" t="s">
        <v>1537</v>
      </c>
      <c r="D3510" s="22" t="s">
        <v>1549</v>
      </c>
      <c r="E3510" s="22" t="s">
        <v>1537</v>
      </c>
      <c r="F3510" s="22" t="s">
        <v>1537</v>
      </c>
      <c r="G3510" s="22" t="s">
        <v>1554</v>
      </c>
      <c r="H3510" s="22" t="s">
        <v>1537</v>
      </c>
      <c r="I3510" s="22" t="s">
        <v>1542</v>
      </c>
      <c r="J3510" s="22" t="s">
        <v>1543</v>
      </c>
      <c r="K3510" s="20" t="str">
        <f>IF(Tabela813[[#This Row],[C]]&lt;&gt;"",IF(Tabela813[[#This Row],[RED]]&lt;&gt;"",(Tabela813[[#This Row],[RED]] &amp; "."),"") &amp; CONCATENATE(Tabela813[[#This Row],[C]],".",Tabela813[[#This Row],[O]],".",Tabela813[[#This Row],[E]],".",Tabela813[[#This Row],[D1]],".",Tabela813[[#This Row],[D2]],".",Tabela813[[#This Row],[D3]],".",Tabela813[[#This Row],[T]],".",Tabela813[[#This Row],[D4]]),"")</f>
        <v>9.1.9.1.1.06.1.6.00</v>
      </c>
      <c r="L3510" s="23" t="s">
        <v>6434</v>
      </c>
      <c r="M3510" s="20" t="str">
        <f t="shared" si="66"/>
        <v>A</v>
      </c>
      <c r="N3510" s="20">
        <f>IF(VALUE(Tabela813[[#This Row],[RED]]) &gt; 0,1,0) + IF(VALUE(J3510)&gt;0,8,IF(VALUE(I3510)&gt;0,7,IF(VALUE(H3510)&gt;0,6,IF(VALUE(G3510)&gt;0,5,IF(VALUE(F3510)&gt;0,4,IF(VALUE(E3510)&gt;0,3,IF(VALUE(D3510)&gt;0,2,1)))))))</f>
        <v>8</v>
      </c>
      <c r="O3510" s="22" t="s">
        <v>51</v>
      </c>
      <c r="P3510" s="1" t="s">
        <v>2972</v>
      </c>
      <c r="Q3510" s="1"/>
      <c r="R3510" s="39"/>
      <c r="S3510" s="154" t="s">
        <v>158</v>
      </c>
      <c r="T3510" s="7" t="str">
        <f>Tabela813[[#This Row],[NR]]&amp;" - "&amp;Tabela813[[#This Row],[Especificação]]</f>
        <v>9.1.9.1.1.06.1.6.00 - (-) Dedução de Multas Administrativas por Danos Ambientais - Juros de Mora</v>
      </c>
    </row>
    <row r="3511" spans="1:20" ht="30" x14ac:dyDescent="0.25">
      <c r="A3511" s="179"/>
      <c r="B3511" s="51" t="s">
        <v>1549</v>
      </c>
      <c r="C3511" s="22" t="s">
        <v>1537</v>
      </c>
      <c r="D3511" s="22" t="s">
        <v>1549</v>
      </c>
      <c r="E3511" s="22" t="s">
        <v>1537</v>
      </c>
      <c r="F3511" s="22" t="s">
        <v>1537</v>
      </c>
      <c r="G3511" s="22" t="s">
        <v>1554</v>
      </c>
      <c r="H3511" s="22" t="s">
        <v>1537</v>
      </c>
      <c r="I3511" s="22" t="s">
        <v>1544</v>
      </c>
      <c r="J3511" s="22" t="s">
        <v>1543</v>
      </c>
      <c r="K3511" s="20" t="str">
        <f>IF(Tabela813[[#This Row],[C]]&lt;&gt;"",IF(Tabela813[[#This Row],[RED]]&lt;&gt;"",(Tabela813[[#This Row],[RED]] &amp; "."),"") &amp; CONCATENATE(Tabela813[[#This Row],[C]],".",Tabela813[[#This Row],[O]],".",Tabela813[[#This Row],[E]],".",Tabela813[[#This Row],[D1]],".",Tabela813[[#This Row],[D2]],".",Tabela813[[#This Row],[D3]],".",Tabela813[[#This Row],[T]],".",Tabela813[[#This Row],[D4]]),"")</f>
        <v>9.1.9.1.1.06.1.7.00</v>
      </c>
      <c r="L3511" s="23" t="s">
        <v>6435</v>
      </c>
      <c r="M3511" s="20" t="str">
        <f t="shared" si="66"/>
        <v>A</v>
      </c>
      <c r="N3511" s="20">
        <f>IF(VALUE(Tabela813[[#This Row],[RED]]) &gt; 0,1,0) + IF(VALUE(J3511)&gt;0,8,IF(VALUE(I3511)&gt;0,7,IF(VALUE(H3511)&gt;0,6,IF(VALUE(G3511)&gt;0,5,IF(VALUE(F3511)&gt;0,4,IF(VALUE(E3511)&gt;0,3,IF(VALUE(D3511)&gt;0,2,1)))))))</f>
        <v>8</v>
      </c>
      <c r="O3511" s="22" t="s">
        <v>51</v>
      </c>
      <c r="P3511" s="1" t="s">
        <v>2972</v>
      </c>
      <c r="Q3511" s="1"/>
      <c r="R3511" s="39"/>
      <c r="S3511" s="154" t="s">
        <v>158</v>
      </c>
      <c r="T3511" s="7" t="str">
        <f>Tabela813[[#This Row],[NR]]&amp;" - "&amp;Tabela813[[#This Row],[Especificação]]</f>
        <v>9.1.9.1.1.06.1.7.00 - (-) Dedução de Multas Administrativas por Danos Ambientais - Dívida Ativa - Multas da Dívida Ativa</v>
      </c>
    </row>
    <row r="3512" spans="1:20" ht="30" x14ac:dyDescent="0.25">
      <c r="A3512" s="179"/>
      <c r="B3512" s="51" t="s">
        <v>1549</v>
      </c>
      <c r="C3512" s="22" t="s">
        <v>1537</v>
      </c>
      <c r="D3512" s="22" t="s">
        <v>1549</v>
      </c>
      <c r="E3512" s="22" t="s">
        <v>1537</v>
      </c>
      <c r="F3512" s="22" t="s">
        <v>1537</v>
      </c>
      <c r="G3512" s="22" t="s">
        <v>1554</v>
      </c>
      <c r="H3512" s="22" t="s">
        <v>1537</v>
      </c>
      <c r="I3512" s="22" t="s">
        <v>1545</v>
      </c>
      <c r="J3512" s="22" t="s">
        <v>1543</v>
      </c>
      <c r="K3512" s="20" t="str">
        <f>IF(Tabela813[[#This Row],[C]]&lt;&gt;"",IF(Tabela813[[#This Row],[RED]]&lt;&gt;"",(Tabela813[[#This Row],[RED]] &amp; "."),"") &amp; CONCATENATE(Tabela813[[#This Row],[C]],".",Tabela813[[#This Row],[O]],".",Tabela813[[#This Row],[E]],".",Tabela813[[#This Row],[D1]],".",Tabela813[[#This Row],[D2]],".",Tabela813[[#This Row],[D3]],".",Tabela813[[#This Row],[T]],".",Tabela813[[#This Row],[D4]]),"")</f>
        <v>9.1.9.1.1.06.1.8.00</v>
      </c>
      <c r="L3512" s="23" t="s">
        <v>6436</v>
      </c>
      <c r="M3512" s="20" t="str">
        <f t="shared" si="66"/>
        <v>A</v>
      </c>
      <c r="N3512" s="20">
        <f>IF(VALUE(Tabela813[[#This Row],[RED]]) &gt; 0,1,0) + IF(VALUE(J3512)&gt;0,8,IF(VALUE(I3512)&gt;0,7,IF(VALUE(H3512)&gt;0,6,IF(VALUE(G3512)&gt;0,5,IF(VALUE(F3512)&gt;0,4,IF(VALUE(E3512)&gt;0,3,IF(VALUE(D3512)&gt;0,2,1)))))))</f>
        <v>8</v>
      </c>
      <c r="O3512" s="22" t="s">
        <v>51</v>
      </c>
      <c r="P3512" s="1" t="s">
        <v>2972</v>
      </c>
      <c r="Q3512" s="1"/>
      <c r="R3512" s="39"/>
      <c r="S3512" s="154" t="s">
        <v>158</v>
      </c>
      <c r="T3512" s="7" t="str">
        <f>Tabela813[[#This Row],[NR]]&amp;" - "&amp;Tabela813[[#This Row],[Especificação]]</f>
        <v>9.1.9.1.1.06.1.8.00 - (-) Dedução de Multas Administrativas por Danos Ambientais - Juros de Mora da Dívida Ativa</v>
      </c>
    </row>
    <row r="3513" spans="1:20" ht="30" x14ac:dyDescent="0.25">
      <c r="A3513" s="179"/>
      <c r="B3513" s="51" t="s">
        <v>1549</v>
      </c>
      <c r="C3513" s="22" t="s">
        <v>1537</v>
      </c>
      <c r="D3513" s="22" t="s">
        <v>1549</v>
      </c>
      <c r="E3513" s="22" t="s">
        <v>1537</v>
      </c>
      <c r="F3513" s="22" t="s">
        <v>1537</v>
      </c>
      <c r="G3513" s="22" t="s">
        <v>1554</v>
      </c>
      <c r="H3513" s="22" t="s">
        <v>1546</v>
      </c>
      <c r="I3513" s="22" t="s">
        <v>1540</v>
      </c>
      <c r="J3513" s="22" t="s">
        <v>1543</v>
      </c>
      <c r="K3513" s="20" t="str">
        <f>IF(Tabela813[[#This Row],[C]]&lt;&gt;"",IF(Tabela813[[#This Row],[RED]]&lt;&gt;"",(Tabela813[[#This Row],[RED]] &amp; "."),"") &amp; CONCATENATE(Tabela813[[#This Row],[C]],".",Tabela813[[#This Row],[O]],".",Tabela813[[#This Row],[E]],".",Tabela813[[#This Row],[D1]],".",Tabela813[[#This Row],[D2]],".",Tabela813[[#This Row],[D3]],".",Tabela813[[#This Row],[T]],".",Tabela813[[#This Row],[D4]]),"")</f>
        <v>9.1.9.1.1.06.2.0.00</v>
      </c>
      <c r="L3513" s="23" t="s">
        <v>6437</v>
      </c>
      <c r="M3513" s="20" t="str">
        <f t="shared" si="66"/>
        <v>S</v>
      </c>
      <c r="N3513" s="20">
        <f>IF(VALUE(Tabela813[[#This Row],[RED]]) &gt; 0,1,0) + IF(VALUE(J3513)&gt;0,8,IF(VALUE(I3513)&gt;0,7,IF(VALUE(H3513)&gt;0,6,IF(VALUE(G3513)&gt;0,5,IF(VALUE(F3513)&gt;0,4,IF(VALUE(E3513)&gt;0,3,IF(VALUE(D3513)&gt;0,2,1)))))))</f>
        <v>7</v>
      </c>
      <c r="O3513" s="22" t="s">
        <v>51</v>
      </c>
      <c r="P3513" s="1" t="s">
        <v>2973</v>
      </c>
      <c r="Q3513" s="1"/>
      <c r="R3513" s="39"/>
      <c r="S3513" s="154" t="s">
        <v>158</v>
      </c>
      <c r="T3513" s="7" t="str">
        <f>Tabela813[[#This Row],[NR]]&amp;" - "&amp;Tabela813[[#This Row],[Especificação]]</f>
        <v>9.1.9.1.1.06.2.0.00 - (-) Dedução de Multas Judiciais por Danos Ambientais</v>
      </c>
    </row>
    <row r="3514" spans="1:20" ht="30" x14ac:dyDescent="0.25">
      <c r="A3514" s="179"/>
      <c r="B3514" s="51" t="s">
        <v>1549</v>
      </c>
      <c r="C3514" s="22" t="s">
        <v>1537</v>
      </c>
      <c r="D3514" s="22" t="s">
        <v>1549</v>
      </c>
      <c r="E3514" s="22" t="s">
        <v>1537</v>
      </c>
      <c r="F3514" s="22" t="s">
        <v>1537</v>
      </c>
      <c r="G3514" s="22" t="s">
        <v>1554</v>
      </c>
      <c r="H3514" s="22" t="s">
        <v>1546</v>
      </c>
      <c r="I3514" s="22" t="s">
        <v>1537</v>
      </c>
      <c r="J3514" s="22" t="s">
        <v>1543</v>
      </c>
      <c r="K3514" s="20" t="str">
        <f>IF(Tabela813[[#This Row],[C]]&lt;&gt;"",IF(Tabela813[[#This Row],[RED]]&lt;&gt;"",(Tabela813[[#This Row],[RED]] &amp; "."),"") &amp; CONCATENATE(Tabela813[[#This Row],[C]],".",Tabela813[[#This Row],[O]],".",Tabela813[[#This Row],[E]],".",Tabela813[[#This Row],[D1]],".",Tabela813[[#This Row],[D2]],".",Tabela813[[#This Row],[D3]],".",Tabela813[[#This Row],[T]],".",Tabela813[[#This Row],[D4]]),"")</f>
        <v>9.1.9.1.1.06.2.1.00</v>
      </c>
      <c r="L3514" s="23" t="s">
        <v>6438</v>
      </c>
      <c r="M3514" s="20" t="str">
        <f t="shared" si="66"/>
        <v>A</v>
      </c>
      <c r="N3514" s="20">
        <f>IF(VALUE(Tabela813[[#This Row],[RED]]) &gt; 0,1,0) + IF(VALUE(J3514)&gt;0,8,IF(VALUE(I3514)&gt;0,7,IF(VALUE(H3514)&gt;0,6,IF(VALUE(G3514)&gt;0,5,IF(VALUE(F3514)&gt;0,4,IF(VALUE(E3514)&gt;0,3,IF(VALUE(D3514)&gt;0,2,1)))))))</f>
        <v>8</v>
      </c>
      <c r="O3514" s="22" t="s">
        <v>51</v>
      </c>
      <c r="P3514" s="1" t="s">
        <v>2973</v>
      </c>
      <c r="Q3514" s="1"/>
      <c r="R3514" s="39"/>
      <c r="S3514" s="154" t="s">
        <v>158</v>
      </c>
      <c r="T3514" s="7" t="str">
        <f>Tabela813[[#This Row],[NR]]&amp;" - "&amp;Tabela813[[#This Row],[Especificação]]</f>
        <v>9.1.9.1.1.06.2.1.00 - (-) Dedução de Multas Judiciais por Danos Ambientais - Principal</v>
      </c>
    </row>
    <row r="3515" spans="1:20" ht="30" x14ac:dyDescent="0.25">
      <c r="A3515" s="179"/>
      <c r="B3515" s="51" t="s">
        <v>1549</v>
      </c>
      <c r="C3515" s="22" t="s">
        <v>1537</v>
      </c>
      <c r="D3515" s="22" t="s">
        <v>1549</v>
      </c>
      <c r="E3515" s="22" t="s">
        <v>1537</v>
      </c>
      <c r="F3515" s="22" t="s">
        <v>1537</v>
      </c>
      <c r="G3515" s="22" t="s">
        <v>1554</v>
      </c>
      <c r="H3515" s="22" t="s">
        <v>1546</v>
      </c>
      <c r="I3515" s="22" t="s">
        <v>1546</v>
      </c>
      <c r="J3515" s="22" t="s">
        <v>1543</v>
      </c>
      <c r="K3515" s="20" t="str">
        <f>IF(Tabela813[[#This Row],[C]]&lt;&gt;"",IF(Tabela813[[#This Row],[RED]]&lt;&gt;"",(Tabela813[[#This Row],[RED]] &amp; "."),"") &amp; CONCATENATE(Tabela813[[#This Row],[C]],".",Tabela813[[#This Row],[O]],".",Tabela813[[#This Row],[E]],".",Tabela813[[#This Row],[D1]],".",Tabela813[[#This Row],[D2]],".",Tabela813[[#This Row],[D3]],".",Tabela813[[#This Row],[T]],".",Tabela813[[#This Row],[D4]]),"")</f>
        <v>9.1.9.1.1.06.2.2.00</v>
      </c>
      <c r="L3515" s="23" t="s">
        <v>6439</v>
      </c>
      <c r="M3515" s="20" t="str">
        <f t="shared" si="66"/>
        <v>A</v>
      </c>
      <c r="N3515" s="20">
        <f>IF(VALUE(Tabela813[[#This Row],[RED]]) &gt; 0,1,0) + IF(VALUE(J3515)&gt;0,8,IF(VALUE(I3515)&gt;0,7,IF(VALUE(H3515)&gt;0,6,IF(VALUE(G3515)&gt;0,5,IF(VALUE(F3515)&gt;0,4,IF(VALUE(E3515)&gt;0,3,IF(VALUE(D3515)&gt;0,2,1)))))))</f>
        <v>8</v>
      </c>
      <c r="O3515" s="22" t="s">
        <v>51</v>
      </c>
      <c r="P3515" s="1" t="s">
        <v>2973</v>
      </c>
      <c r="Q3515" s="1"/>
      <c r="R3515" s="39"/>
      <c r="S3515" s="154" t="s">
        <v>158</v>
      </c>
      <c r="T3515" s="7" t="str">
        <f>Tabela813[[#This Row],[NR]]&amp;" - "&amp;Tabela813[[#This Row],[Especificação]]</f>
        <v>9.1.9.1.1.06.2.2.00 - (-) Dedução de Multas Judiciais por Danos Ambientais - Multas e Juros de Mora</v>
      </c>
    </row>
    <row r="3516" spans="1:20" ht="30" x14ac:dyDescent="0.25">
      <c r="A3516" s="179"/>
      <c r="B3516" s="51" t="s">
        <v>1549</v>
      </c>
      <c r="C3516" s="22" t="s">
        <v>1537</v>
      </c>
      <c r="D3516" s="22" t="s">
        <v>1549</v>
      </c>
      <c r="E3516" s="22" t="s">
        <v>1537</v>
      </c>
      <c r="F3516" s="22" t="s">
        <v>1537</v>
      </c>
      <c r="G3516" s="22" t="s">
        <v>1554</v>
      </c>
      <c r="H3516" s="22" t="s">
        <v>1546</v>
      </c>
      <c r="I3516" s="22" t="s">
        <v>1538</v>
      </c>
      <c r="J3516" s="22" t="s">
        <v>1543</v>
      </c>
      <c r="K3516" s="20" t="str">
        <f>IF(Tabela813[[#This Row],[C]]&lt;&gt;"",IF(Tabela813[[#This Row],[RED]]&lt;&gt;"",(Tabela813[[#This Row],[RED]] &amp; "."),"") &amp; CONCATENATE(Tabela813[[#This Row],[C]],".",Tabela813[[#This Row],[O]],".",Tabela813[[#This Row],[E]],".",Tabela813[[#This Row],[D1]],".",Tabela813[[#This Row],[D2]],".",Tabela813[[#This Row],[D3]],".",Tabela813[[#This Row],[T]],".",Tabela813[[#This Row],[D4]]),"")</f>
        <v>9.1.9.1.1.06.2.3.00</v>
      </c>
      <c r="L3516" s="23" t="s">
        <v>6440</v>
      </c>
      <c r="M3516" s="20" t="str">
        <f t="shared" si="66"/>
        <v>A</v>
      </c>
      <c r="N3516" s="20">
        <f>IF(VALUE(Tabela813[[#This Row],[RED]]) &gt; 0,1,0) + IF(VALUE(J3516)&gt;0,8,IF(VALUE(I3516)&gt;0,7,IF(VALUE(H3516)&gt;0,6,IF(VALUE(G3516)&gt;0,5,IF(VALUE(F3516)&gt;0,4,IF(VALUE(E3516)&gt;0,3,IF(VALUE(D3516)&gt;0,2,1)))))))</f>
        <v>8</v>
      </c>
      <c r="O3516" s="22" t="s">
        <v>51</v>
      </c>
      <c r="P3516" s="1" t="s">
        <v>2973</v>
      </c>
      <c r="Q3516" s="1"/>
      <c r="R3516" s="39"/>
      <c r="S3516" s="154" t="s">
        <v>158</v>
      </c>
      <c r="T3516" s="7" t="str">
        <f>Tabela813[[#This Row],[NR]]&amp;" - "&amp;Tabela813[[#This Row],[Especificação]]</f>
        <v>9.1.9.1.1.06.2.3.00 - (-) Dedução de Multas Judiciais por Danos Ambientais - Dívida Ativa</v>
      </c>
    </row>
    <row r="3517" spans="1:20" ht="30" x14ac:dyDescent="0.25">
      <c r="A3517" s="179"/>
      <c r="B3517" s="51" t="s">
        <v>1549</v>
      </c>
      <c r="C3517" s="22" t="s">
        <v>1537</v>
      </c>
      <c r="D3517" s="22" t="s">
        <v>1549</v>
      </c>
      <c r="E3517" s="22" t="s">
        <v>1537</v>
      </c>
      <c r="F3517" s="22" t="s">
        <v>1537</v>
      </c>
      <c r="G3517" s="22" t="s">
        <v>1554</v>
      </c>
      <c r="H3517" s="22" t="s">
        <v>1546</v>
      </c>
      <c r="I3517" s="22" t="s">
        <v>1547</v>
      </c>
      <c r="J3517" s="22" t="s">
        <v>1543</v>
      </c>
      <c r="K3517" s="20" t="str">
        <f>IF(Tabela813[[#This Row],[C]]&lt;&gt;"",IF(Tabela813[[#This Row],[RED]]&lt;&gt;"",(Tabela813[[#This Row],[RED]] &amp; "."),"") &amp; CONCATENATE(Tabela813[[#This Row],[C]],".",Tabela813[[#This Row],[O]],".",Tabela813[[#This Row],[E]],".",Tabela813[[#This Row],[D1]],".",Tabela813[[#This Row],[D2]],".",Tabela813[[#This Row],[D3]],".",Tabela813[[#This Row],[T]],".",Tabela813[[#This Row],[D4]]),"")</f>
        <v>9.1.9.1.1.06.2.4.00</v>
      </c>
      <c r="L3517" s="23" t="s">
        <v>6441</v>
      </c>
      <c r="M3517" s="20" t="str">
        <f t="shared" ref="M3517:M3580" si="67">IF(N3517 &lt; N3518,"S","A")</f>
        <v>A</v>
      </c>
      <c r="N3517" s="20">
        <f>IF(VALUE(Tabela813[[#This Row],[RED]]) &gt; 0,1,0) + IF(VALUE(J3517)&gt;0,8,IF(VALUE(I3517)&gt;0,7,IF(VALUE(H3517)&gt;0,6,IF(VALUE(G3517)&gt;0,5,IF(VALUE(F3517)&gt;0,4,IF(VALUE(E3517)&gt;0,3,IF(VALUE(D3517)&gt;0,2,1)))))))</f>
        <v>8</v>
      </c>
      <c r="O3517" s="22" t="s">
        <v>51</v>
      </c>
      <c r="P3517" s="1" t="s">
        <v>2973</v>
      </c>
      <c r="Q3517" s="1"/>
      <c r="R3517" s="39"/>
      <c r="S3517" s="154" t="s">
        <v>158</v>
      </c>
      <c r="T3517" s="7" t="str">
        <f>Tabela813[[#This Row],[NR]]&amp;" - "&amp;Tabela813[[#This Row],[Especificação]]</f>
        <v>9.1.9.1.1.06.2.4.00 - (-) Dedução de Multas Judiciais por Danos Ambientais - Dívida Ativa - Multas e Juros de Mora da Dívida Ativa</v>
      </c>
    </row>
    <row r="3518" spans="1:20" ht="30" x14ac:dyDescent="0.25">
      <c r="A3518" s="179"/>
      <c r="B3518" s="51" t="s">
        <v>1549</v>
      </c>
      <c r="C3518" s="22" t="s">
        <v>1537</v>
      </c>
      <c r="D3518" s="22" t="s">
        <v>1549</v>
      </c>
      <c r="E3518" s="22" t="s">
        <v>1537</v>
      </c>
      <c r="F3518" s="22" t="s">
        <v>1537</v>
      </c>
      <c r="G3518" s="22" t="s">
        <v>1554</v>
      </c>
      <c r="H3518" s="22" t="s">
        <v>1546</v>
      </c>
      <c r="I3518" s="22" t="s">
        <v>1548</v>
      </c>
      <c r="J3518" s="22" t="s">
        <v>1543</v>
      </c>
      <c r="K3518" s="20" t="str">
        <f>IF(Tabela813[[#This Row],[C]]&lt;&gt;"",IF(Tabela813[[#This Row],[RED]]&lt;&gt;"",(Tabela813[[#This Row],[RED]] &amp; "."),"") &amp; CONCATENATE(Tabela813[[#This Row],[C]],".",Tabela813[[#This Row],[O]],".",Tabela813[[#This Row],[E]],".",Tabela813[[#This Row],[D1]],".",Tabela813[[#This Row],[D2]],".",Tabela813[[#This Row],[D3]],".",Tabela813[[#This Row],[T]],".",Tabela813[[#This Row],[D4]]),"")</f>
        <v>9.1.9.1.1.06.2.5.00</v>
      </c>
      <c r="L3518" s="23" t="s">
        <v>6442</v>
      </c>
      <c r="M3518" s="20" t="str">
        <f t="shared" si="67"/>
        <v>A</v>
      </c>
      <c r="N3518" s="20">
        <f>IF(VALUE(Tabela813[[#This Row],[RED]]) &gt; 0,1,0) + IF(VALUE(J3518)&gt;0,8,IF(VALUE(I3518)&gt;0,7,IF(VALUE(H3518)&gt;0,6,IF(VALUE(G3518)&gt;0,5,IF(VALUE(F3518)&gt;0,4,IF(VALUE(E3518)&gt;0,3,IF(VALUE(D3518)&gt;0,2,1)))))))</f>
        <v>8</v>
      </c>
      <c r="O3518" s="22" t="s">
        <v>51</v>
      </c>
      <c r="P3518" s="1" t="s">
        <v>2973</v>
      </c>
      <c r="Q3518" s="1"/>
      <c r="R3518" s="39"/>
      <c r="S3518" s="154" t="s">
        <v>158</v>
      </c>
      <c r="T3518" s="7" t="str">
        <f>Tabela813[[#This Row],[NR]]&amp;" - "&amp;Tabela813[[#This Row],[Especificação]]</f>
        <v>9.1.9.1.1.06.2.5.00 - (-) Dedução de Multas Judiciais por Danos Ambientais - Multas</v>
      </c>
    </row>
    <row r="3519" spans="1:20" ht="30" x14ac:dyDescent="0.25">
      <c r="A3519" s="179"/>
      <c r="B3519" s="51" t="s">
        <v>1549</v>
      </c>
      <c r="C3519" s="22" t="s">
        <v>1537</v>
      </c>
      <c r="D3519" s="22" t="s">
        <v>1549</v>
      </c>
      <c r="E3519" s="22" t="s">
        <v>1537</v>
      </c>
      <c r="F3519" s="22" t="s">
        <v>1537</v>
      </c>
      <c r="G3519" s="22" t="s">
        <v>1554</v>
      </c>
      <c r="H3519" s="22" t="s">
        <v>1546</v>
      </c>
      <c r="I3519" s="22" t="s">
        <v>1542</v>
      </c>
      <c r="J3519" s="22" t="s">
        <v>1543</v>
      </c>
      <c r="K3519" s="20" t="str">
        <f>IF(Tabela813[[#This Row],[C]]&lt;&gt;"",IF(Tabela813[[#This Row],[RED]]&lt;&gt;"",(Tabela813[[#This Row],[RED]] &amp; "."),"") &amp; CONCATENATE(Tabela813[[#This Row],[C]],".",Tabela813[[#This Row],[O]],".",Tabela813[[#This Row],[E]],".",Tabela813[[#This Row],[D1]],".",Tabela813[[#This Row],[D2]],".",Tabela813[[#This Row],[D3]],".",Tabela813[[#This Row],[T]],".",Tabela813[[#This Row],[D4]]),"")</f>
        <v>9.1.9.1.1.06.2.6.00</v>
      </c>
      <c r="L3519" s="23" t="s">
        <v>6443</v>
      </c>
      <c r="M3519" s="20" t="str">
        <f t="shared" si="67"/>
        <v>A</v>
      </c>
      <c r="N3519" s="20">
        <f>IF(VALUE(Tabela813[[#This Row],[RED]]) &gt; 0,1,0) + IF(VALUE(J3519)&gt;0,8,IF(VALUE(I3519)&gt;0,7,IF(VALUE(H3519)&gt;0,6,IF(VALUE(G3519)&gt;0,5,IF(VALUE(F3519)&gt;0,4,IF(VALUE(E3519)&gt;0,3,IF(VALUE(D3519)&gt;0,2,1)))))))</f>
        <v>8</v>
      </c>
      <c r="O3519" s="22" t="s">
        <v>51</v>
      </c>
      <c r="P3519" s="1" t="s">
        <v>2973</v>
      </c>
      <c r="Q3519" s="1"/>
      <c r="R3519" s="39"/>
      <c r="S3519" s="154" t="s">
        <v>158</v>
      </c>
      <c r="T3519" s="7" t="str">
        <f>Tabela813[[#This Row],[NR]]&amp;" - "&amp;Tabela813[[#This Row],[Especificação]]</f>
        <v>9.1.9.1.1.06.2.6.00 - (-) Dedução de Multas Judiciais por Danos Ambientais - Juros de Mora</v>
      </c>
    </row>
    <row r="3520" spans="1:20" ht="30" x14ac:dyDescent="0.25">
      <c r="A3520" s="179"/>
      <c r="B3520" s="51" t="s">
        <v>1549</v>
      </c>
      <c r="C3520" s="22" t="s">
        <v>1537</v>
      </c>
      <c r="D3520" s="22" t="s">
        <v>1549</v>
      </c>
      <c r="E3520" s="22" t="s">
        <v>1537</v>
      </c>
      <c r="F3520" s="22" t="s">
        <v>1537</v>
      </c>
      <c r="G3520" s="22" t="s">
        <v>1554</v>
      </c>
      <c r="H3520" s="22" t="s">
        <v>1546</v>
      </c>
      <c r="I3520" s="22" t="s">
        <v>1544</v>
      </c>
      <c r="J3520" s="22" t="s">
        <v>1543</v>
      </c>
      <c r="K3520" s="20" t="str">
        <f>IF(Tabela813[[#This Row],[C]]&lt;&gt;"",IF(Tabela813[[#This Row],[RED]]&lt;&gt;"",(Tabela813[[#This Row],[RED]] &amp; "."),"") &amp; CONCATENATE(Tabela813[[#This Row],[C]],".",Tabela813[[#This Row],[O]],".",Tabela813[[#This Row],[E]],".",Tabela813[[#This Row],[D1]],".",Tabela813[[#This Row],[D2]],".",Tabela813[[#This Row],[D3]],".",Tabela813[[#This Row],[T]],".",Tabela813[[#This Row],[D4]]),"")</f>
        <v>9.1.9.1.1.06.2.7.00</v>
      </c>
      <c r="L3520" s="23" t="s">
        <v>6444</v>
      </c>
      <c r="M3520" s="20" t="str">
        <f t="shared" si="67"/>
        <v>A</v>
      </c>
      <c r="N3520" s="20">
        <f>IF(VALUE(Tabela813[[#This Row],[RED]]) &gt; 0,1,0) + IF(VALUE(J3520)&gt;0,8,IF(VALUE(I3520)&gt;0,7,IF(VALUE(H3520)&gt;0,6,IF(VALUE(G3520)&gt;0,5,IF(VALUE(F3520)&gt;0,4,IF(VALUE(E3520)&gt;0,3,IF(VALUE(D3520)&gt;0,2,1)))))))</f>
        <v>8</v>
      </c>
      <c r="O3520" s="22" t="s">
        <v>51</v>
      </c>
      <c r="P3520" s="1" t="s">
        <v>2973</v>
      </c>
      <c r="Q3520" s="1"/>
      <c r="R3520" s="39"/>
      <c r="S3520" s="154" t="s">
        <v>158</v>
      </c>
      <c r="T3520" s="7" t="str">
        <f>Tabela813[[#This Row],[NR]]&amp;" - "&amp;Tabela813[[#This Row],[Especificação]]</f>
        <v>9.1.9.1.1.06.2.7.00 - (-) Dedução de Multas Judiciais por Danos Ambientais - Dívida Ativa - Multas da Dívida Ativa</v>
      </c>
    </row>
    <row r="3521" spans="1:20" ht="30" x14ac:dyDescent="0.25">
      <c r="A3521" s="179"/>
      <c r="B3521" s="51" t="s">
        <v>1549</v>
      </c>
      <c r="C3521" s="22" t="s">
        <v>1537</v>
      </c>
      <c r="D3521" s="22" t="s">
        <v>1549</v>
      </c>
      <c r="E3521" s="22" t="s">
        <v>1537</v>
      </c>
      <c r="F3521" s="22" t="s">
        <v>1537</v>
      </c>
      <c r="G3521" s="22" t="s">
        <v>1554</v>
      </c>
      <c r="H3521" s="22" t="s">
        <v>1546</v>
      </c>
      <c r="I3521" s="22" t="s">
        <v>1545</v>
      </c>
      <c r="J3521" s="22" t="s">
        <v>1543</v>
      </c>
      <c r="K3521" s="20" t="str">
        <f>IF(Tabela813[[#This Row],[C]]&lt;&gt;"",IF(Tabela813[[#This Row],[RED]]&lt;&gt;"",(Tabela813[[#This Row],[RED]] &amp; "."),"") &amp; CONCATENATE(Tabela813[[#This Row],[C]],".",Tabela813[[#This Row],[O]],".",Tabela813[[#This Row],[E]],".",Tabela813[[#This Row],[D1]],".",Tabela813[[#This Row],[D2]],".",Tabela813[[#This Row],[D3]],".",Tabela813[[#This Row],[T]],".",Tabela813[[#This Row],[D4]]),"")</f>
        <v>9.1.9.1.1.06.2.8.00</v>
      </c>
      <c r="L3521" s="23" t="s">
        <v>6445</v>
      </c>
      <c r="M3521" s="20" t="str">
        <f t="shared" si="67"/>
        <v>A</v>
      </c>
      <c r="N3521" s="20">
        <f>IF(VALUE(Tabela813[[#This Row],[RED]]) &gt; 0,1,0) + IF(VALUE(J3521)&gt;0,8,IF(VALUE(I3521)&gt;0,7,IF(VALUE(H3521)&gt;0,6,IF(VALUE(G3521)&gt;0,5,IF(VALUE(F3521)&gt;0,4,IF(VALUE(E3521)&gt;0,3,IF(VALUE(D3521)&gt;0,2,1)))))))</f>
        <v>8</v>
      </c>
      <c r="O3521" s="22" t="s">
        <v>51</v>
      </c>
      <c r="P3521" s="1" t="s">
        <v>2973</v>
      </c>
      <c r="Q3521" s="1"/>
      <c r="R3521" s="39"/>
      <c r="S3521" s="154" t="s">
        <v>158</v>
      </c>
      <c r="T3521" s="7" t="str">
        <f>Tabela813[[#This Row],[NR]]&amp;" - "&amp;Tabela813[[#This Row],[Especificação]]</f>
        <v>9.1.9.1.1.06.2.8.00 - (-) Dedução de Multas Judiciais por Danos Ambientais - Juros de Mora da Dívida Ativa</v>
      </c>
    </row>
    <row r="3522" spans="1:20" ht="30" x14ac:dyDescent="0.25">
      <c r="A3522" s="179"/>
      <c r="B3522" s="51" t="s">
        <v>1549</v>
      </c>
      <c r="C3522" s="22" t="s">
        <v>1537</v>
      </c>
      <c r="D3522" s="22" t="s">
        <v>1549</v>
      </c>
      <c r="E3522" s="22" t="s">
        <v>1537</v>
      </c>
      <c r="F3522" s="22" t="s">
        <v>1537</v>
      </c>
      <c r="G3522" s="22" t="s">
        <v>1555</v>
      </c>
      <c r="H3522" s="22" t="s">
        <v>1540</v>
      </c>
      <c r="I3522" s="22" t="s">
        <v>1540</v>
      </c>
      <c r="J3522" s="22" t="s">
        <v>1543</v>
      </c>
      <c r="K3522" s="20" t="str">
        <f>IF(Tabela813[[#This Row],[C]]&lt;&gt;"",IF(Tabela813[[#This Row],[RED]]&lt;&gt;"",(Tabela813[[#This Row],[RED]] &amp; "."),"") &amp; CONCATENATE(Tabela813[[#This Row],[C]],".",Tabela813[[#This Row],[O]],".",Tabela813[[#This Row],[E]],".",Tabela813[[#This Row],[D1]],".",Tabela813[[#This Row],[D2]],".",Tabela813[[#This Row],[D3]],".",Tabela813[[#This Row],[T]],".",Tabela813[[#This Row],[D4]]),"")</f>
        <v>9.1.9.1.1.07.0.0.00</v>
      </c>
      <c r="L3522" s="23" t="s">
        <v>4067</v>
      </c>
      <c r="M3522" s="20" t="str">
        <f t="shared" si="67"/>
        <v>S</v>
      </c>
      <c r="N3522" s="20">
        <f>IF(VALUE(Tabela813[[#This Row],[RED]]) &gt; 0,1,0) + IF(VALUE(J3522)&gt;0,8,IF(VALUE(I3522)&gt;0,7,IF(VALUE(H3522)&gt;0,6,IF(VALUE(G3522)&gt;0,5,IF(VALUE(F3522)&gt;0,4,IF(VALUE(E3522)&gt;0,3,IF(VALUE(D3522)&gt;0,2,1)))))))</f>
        <v>6</v>
      </c>
      <c r="O3522" s="22" t="s">
        <v>51</v>
      </c>
      <c r="P3522" s="1" t="s">
        <v>4386</v>
      </c>
      <c r="Q3522" s="1"/>
      <c r="R3522" s="39"/>
      <c r="S3522" s="154" t="s">
        <v>158</v>
      </c>
      <c r="T3522" s="7" t="str">
        <f>Tabela813[[#This Row],[NR]]&amp;" - "&amp;Tabela813[[#This Row],[Especificação]]</f>
        <v>9.1.9.1.1.07.0.0.00 - (-) Dedução de Multas Aplicadas Pelos Tribunais de Contas</v>
      </c>
    </row>
    <row r="3523" spans="1:20" x14ac:dyDescent="0.25">
      <c r="A3523" s="179"/>
      <c r="B3523" s="51" t="s">
        <v>1549</v>
      </c>
      <c r="C3523" s="22" t="s">
        <v>1537</v>
      </c>
      <c r="D3523" s="22" t="s">
        <v>1549</v>
      </c>
      <c r="E3523" s="22" t="s">
        <v>1537</v>
      </c>
      <c r="F3523" s="22" t="s">
        <v>1537</v>
      </c>
      <c r="G3523" s="22" t="s">
        <v>1555</v>
      </c>
      <c r="H3523" s="22" t="s">
        <v>1540</v>
      </c>
      <c r="I3523" s="22" t="s">
        <v>1537</v>
      </c>
      <c r="J3523" s="22" t="s">
        <v>1543</v>
      </c>
      <c r="K3523" s="20" t="str">
        <f>IF(Tabela813[[#This Row],[C]]&lt;&gt;"",IF(Tabela813[[#This Row],[RED]]&lt;&gt;"",(Tabela813[[#This Row],[RED]] &amp; "."),"") &amp; CONCATENATE(Tabela813[[#This Row],[C]],".",Tabela813[[#This Row],[O]],".",Tabela813[[#This Row],[E]],".",Tabela813[[#This Row],[D1]],".",Tabela813[[#This Row],[D2]],".",Tabela813[[#This Row],[D3]],".",Tabela813[[#This Row],[T]],".",Tabela813[[#This Row],[D4]]),"")</f>
        <v>9.1.9.1.1.07.0.1.00</v>
      </c>
      <c r="L3523" s="23" t="s">
        <v>4068</v>
      </c>
      <c r="M3523" s="20" t="str">
        <f t="shared" si="67"/>
        <v>A</v>
      </c>
      <c r="N3523" s="20">
        <f>IF(VALUE(Tabela813[[#This Row],[RED]]) &gt; 0,1,0) + IF(VALUE(J3523)&gt;0,8,IF(VALUE(I3523)&gt;0,7,IF(VALUE(H3523)&gt;0,6,IF(VALUE(G3523)&gt;0,5,IF(VALUE(F3523)&gt;0,4,IF(VALUE(E3523)&gt;0,3,IF(VALUE(D3523)&gt;0,2,1)))))))</f>
        <v>8</v>
      </c>
      <c r="O3523" s="22" t="s">
        <v>51</v>
      </c>
      <c r="P3523" s="1" t="s">
        <v>2974</v>
      </c>
      <c r="Q3523" s="1"/>
      <c r="R3523" s="39"/>
      <c r="S3523" s="154" t="s">
        <v>158</v>
      </c>
      <c r="T3523" s="7" t="str">
        <f>Tabela813[[#This Row],[NR]]&amp;" - "&amp;Tabela813[[#This Row],[Especificação]]</f>
        <v>9.1.9.1.1.07.0.1.00 - (-) Dedução de Multas Aplicadas Pelos Tribunais de Contas - Principal</v>
      </c>
    </row>
    <row r="3524" spans="1:20" ht="30" x14ac:dyDescent="0.25">
      <c r="A3524" s="179"/>
      <c r="B3524" s="51" t="s">
        <v>1549</v>
      </c>
      <c r="C3524" s="22" t="s">
        <v>1537</v>
      </c>
      <c r="D3524" s="22" t="s">
        <v>1549</v>
      </c>
      <c r="E3524" s="22" t="s">
        <v>1537</v>
      </c>
      <c r="F3524" s="22" t="s">
        <v>1537</v>
      </c>
      <c r="G3524" s="22" t="s">
        <v>1555</v>
      </c>
      <c r="H3524" s="22" t="s">
        <v>1540</v>
      </c>
      <c r="I3524" s="22" t="s">
        <v>1546</v>
      </c>
      <c r="J3524" s="22" t="s">
        <v>1543</v>
      </c>
      <c r="K3524" s="20" t="str">
        <f>IF(Tabela813[[#This Row],[C]]&lt;&gt;"",IF(Tabela813[[#This Row],[RED]]&lt;&gt;"",(Tabela813[[#This Row],[RED]] &amp; "."),"") &amp; CONCATENATE(Tabela813[[#This Row],[C]],".",Tabela813[[#This Row],[O]],".",Tabela813[[#This Row],[E]],".",Tabela813[[#This Row],[D1]],".",Tabela813[[#This Row],[D2]],".",Tabela813[[#This Row],[D3]],".",Tabela813[[#This Row],[T]],".",Tabela813[[#This Row],[D4]]),"")</f>
        <v>9.1.9.1.1.07.0.2.00</v>
      </c>
      <c r="L3524" s="23" t="s">
        <v>4069</v>
      </c>
      <c r="M3524" s="20" t="str">
        <f t="shared" si="67"/>
        <v>A</v>
      </c>
      <c r="N3524" s="20">
        <f>IF(VALUE(Tabela813[[#This Row],[RED]]) &gt; 0,1,0) + IF(VALUE(J3524)&gt;0,8,IF(VALUE(I3524)&gt;0,7,IF(VALUE(H3524)&gt;0,6,IF(VALUE(G3524)&gt;0,5,IF(VALUE(F3524)&gt;0,4,IF(VALUE(E3524)&gt;0,3,IF(VALUE(D3524)&gt;0,2,1)))))))</f>
        <v>8</v>
      </c>
      <c r="O3524" s="22" t="s">
        <v>51</v>
      </c>
      <c r="P3524" s="1" t="s">
        <v>2974</v>
      </c>
      <c r="Q3524" s="1"/>
      <c r="R3524" s="39"/>
      <c r="S3524" s="154" t="s">
        <v>158</v>
      </c>
      <c r="T3524" s="7" t="str">
        <f>Tabela813[[#This Row],[NR]]&amp;" - "&amp;Tabela813[[#This Row],[Especificação]]</f>
        <v>9.1.9.1.1.07.0.2.00 - (-) Dedução de Multas Aplicadas Pelos Tribunais de Contas - Multas e Juros de Mora</v>
      </c>
    </row>
    <row r="3525" spans="1:20" x14ac:dyDescent="0.25">
      <c r="A3525" s="179"/>
      <c r="B3525" s="51" t="s">
        <v>1549</v>
      </c>
      <c r="C3525" s="22" t="s">
        <v>1537</v>
      </c>
      <c r="D3525" s="22" t="s">
        <v>1549</v>
      </c>
      <c r="E3525" s="22" t="s">
        <v>1537</v>
      </c>
      <c r="F3525" s="22" t="s">
        <v>1537</v>
      </c>
      <c r="G3525" s="22" t="s">
        <v>1555</v>
      </c>
      <c r="H3525" s="22" t="s">
        <v>1540</v>
      </c>
      <c r="I3525" s="22" t="s">
        <v>1538</v>
      </c>
      <c r="J3525" s="22" t="s">
        <v>1543</v>
      </c>
      <c r="K3525" s="20" t="str">
        <f>IF(Tabela813[[#This Row],[C]]&lt;&gt;"",IF(Tabela813[[#This Row],[RED]]&lt;&gt;"",(Tabela813[[#This Row],[RED]] &amp; "."),"") &amp; CONCATENATE(Tabela813[[#This Row],[C]],".",Tabela813[[#This Row],[O]],".",Tabela813[[#This Row],[E]],".",Tabela813[[#This Row],[D1]],".",Tabela813[[#This Row],[D2]],".",Tabela813[[#This Row],[D3]],".",Tabela813[[#This Row],[T]],".",Tabela813[[#This Row],[D4]]),"")</f>
        <v>9.1.9.1.1.07.0.3.00</v>
      </c>
      <c r="L3525" s="23" t="s">
        <v>4070</v>
      </c>
      <c r="M3525" s="20" t="str">
        <f t="shared" si="67"/>
        <v>A</v>
      </c>
      <c r="N3525" s="20">
        <f>IF(VALUE(Tabela813[[#This Row],[RED]]) &gt; 0,1,0) + IF(VALUE(J3525)&gt;0,8,IF(VALUE(I3525)&gt;0,7,IF(VALUE(H3525)&gt;0,6,IF(VALUE(G3525)&gt;0,5,IF(VALUE(F3525)&gt;0,4,IF(VALUE(E3525)&gt;0,3,IF(VALUE(D3525)&gt;0,2,1)))))))</f>
        <v>8</v>
      </c>
      <c r="O3525" s="22" t="s">
        <v>51</v>
      </c>
      <c r="P3525" s="1" t="s">
        <v>2974</v>
      </c>
      <c r="Q3525" s="1"/>
      <c r="R3525" s="39"/>
      <c r="S3525" s="154" t="s">
        <v>158</v>
      </c>
      <c r="T3525" s="7" t="str">
        <f>Tabela813[[#This Row],[NR]]&amp;" - "&amp;Tabela813[[#This Row],[Especificação]]</f>
        <v>9.1.9.1.1.07.0.3.00 - (-) Dedução de Multas Aplicadas Pelos Tribunais de Contas - Dívida Ativa</v>
      </c>
    </row>
    <row r="3526" spans="1:20" ht="30" x14ac:dyDescent="0.25">
      <c r="A3526" s="179"/>
      <c r="B3526" s="51" t="s">
        <v>1549</v>
      </c>
      <c r="C3526" s="22" t="s">
        <v>1537</v>
      </c>
      <c r="D3526" s="22" t="s">
        <v>1549</v>
      </c>
      <c r="E3526" s="22" t="s">
        <v>1537</v>
      </c>
      <c r="F3526" s="22" t="s">
        <v>1537</v>
      </c>
      <c r="G3526" s="22" t="s">
        <v>1555</v>
      </c>
      <c r="H3526" s="22" t="s">
        <v>1540</v>
      </c>
      <c r="I3526" s="22" t="s">
        <v>1547</v>
      </c>
      <c r="J3526" s="22" t="s">
        <v>1543</v>
      </c>
      <c r="K3526" s="20" t="str">
        <f>IF(Tabela813[[#This Row],[C]]&lt;&gt;"",IF(Tabela813[[#This Row],[RED]]&lt;&gt;"",(Tabela813[[#This Row],[RED]] &amp; "."),"") &amp; CONCATENATE(Tabela813[[#This Row],[C]],".",Tabela813[[#This Row],[O]],".",Tabela813[[#This Row],[E]],".",Tabela813[[#This Row],[D1]],".",Tabela813[[#This Row],[D2]],".",Tabela813[[#This Row],[D3]],".",Tabela813[[#This Row],[T]],".",Tabela813[[#This Row],[D4]]),"")</f>
        <v>9.1.9.1.1.07.0.4.00</v>
      </c>
      <c r="L3526" s="23" t="s">
        <v>4071</v>
      </c>
      <c r="M3526" s="20" t="str">
        <f t="shared" si="67"/>
        <v>A</v>
      </c>
      <c r="N3526" s="20">
        <f>IF(VALUE(Tabela813[[#This Row],[RED]]) &gt; 0,1,0) + IF(VALUE(J3526)&gt;0,8,IF(VALUE(I3526)&gt;0,7,IF(VALUE(H3526)&gt;0,6,IF(VALUE(G3526)&gt;0,5,IF(VALUE(F3526)&gt;0,4,IF(VALUE(E3526)&gt;0,3,IF(VALUE(D3526)&gt;0,2,1)))))))</f>
        <v>8</v>
      </c>
      <c r="O3526" s="22" t="s">
        <v>51</v>
      </c>
      <c r="P3526" s="1" t="s">
        <v>2974</v>
      </c>
      <c r="Q3526" s="1"/>
      <c r="R3526" s="39"/>
      <c r="S3526" s="154" t="s">
        <v>158</v>
      </c>
      <c r="T3526" s="7" t="str">
        <f>Tabela813[[#This Row],[NR]]&amp;" - "&amp;Tabela813[[#This Row],[Especificação]]</f>
        <v>9.1.9.1.1.07.0.4.00 - (-) Dedução de Multas Aplicadas Pelos Tribunais de Contas - Dívida Ativa - Multas e Juros de Mora da Dívida Ativa</v>
      </c>
    </row>
    <row r="3527" spans="1:20" x14ac:dyDescent="0.25">
      <c r="A3527" s="179"/>
      <c r="B3527" s="51" t="s">
        <v>1549</v>
      </c>
      <c r="C3527" s="22" t="s">
        <v>1537</v>
      </c>
      <c r="D3527" s="22" t="s">
        <v>1549</v>
      </c>
      <c r="E3527" s="22" t="s">
        <v>1537</v>
      </c>
      <c r="F3527" s="22" t="s">
        <v>1537</v>
      </c>
      <c r="G3527" s="22" t="s">
        <v>1555</v>
      </c>
      <c r="H3527" s="22" t="s">
        <v>1540</v>
      </c>
      <c r="I3527" s="22" t="s">
        <v>1548</v>
      </c>
      <c r="J3527" s="22" t="s">
        <v>1543</v>
      </c>
      <c r="K3527" s="20" t="str">
        <f>IF(Tabela813[[#This Row],[C]]&lt;&gt;"",IF(Tabela813[[#This Row],[RED]]&lt;&gt;"",(Tabela813[[#This Row],[RED]] &amp; "."),"") &amp; CONCATENATE(Tabela813[[#This Row],[C]],".",Tabela813[[#This Row],[O]],".",Tabela813[[#This Row],[E]],".",Tabela813[[#This Row],[D1]],".",Tabela813[[#This Row],[D2]],".",Tabela813[[#This Row],[D3]],".",Tabela813[[#This Row],[T]],".",Tabela813[[#This Row],[D4]]),"")</f>
        <v>9.1.9.1.1.07.0.5.00</v>
      </c>
      <c r="L3527" s="23" t="s">
        <v>4072</v>
      </c>
      <c r="M3527" s="20" t="str">
        <f t="shared" si="67"/>
        <v>A</v>
      </c>
      <c r="N3527" s="20">
        <f>IF(VALUE(Tabela813[[#This Row],[RED]]) &gt; 0,1,0) + IF(VALUE(J3527)&gt;0,8,IF(VALUE(I3527)&gt;0,7,IF(VALUE(H3527)&gt;0,6,IF(VALUE(G3527)&gt;0,5,IF(VALUE(F3527)&gt;0,4,IF(VALUE(E3527)&gt;0,3,IF(VALUE(D3527)&gt;0,2,1)))))))</f>
        <v>8</v>
      </c>
      <c r="O3527" s="22" t="s">
        <v>51</v>
      </c>
      <c r="P3527" s="1" t="s">
        <v>2974</v>
      </c>
      <c r="Q3527" s="1"/>
      <c r="R3527" s="39"/>
      <c r="S3527" s="154" t="s">
        <v>158</v>
      </c>
      <c r="T3527" s="7" t="str">
        <f>Tabela813[[#This Row],[NR]]&amp;" - "&amp;Tabela813[[#This Row],[Especificação]]</f>
        <v>9.1.9.1.1.07.0.5.00 - (-) Dedução de Multas Aplicadas Pelos Tribunais de Contas - Multas</v>
      </c>
    </row>
    <row r="3528" spans="1:20" x14ac:dyDescent="0.25">
      <c r="A3528" s="179"/>
      <c r="B3528" s="51" t="s">
        <v>1549</v>
      </c>
      <c r="C3528" s="22" t="s">
        <v>1537</v>
      </c>
      <c r="D3528" s="22" t="s">
        <v>1549</v>
      </c>
      <c r="E3528" s="22" t="s">
        <v>1537</v>
      </c>
      <c r="F3528" s="22" t="s">
        <v>1537</v>
      </c>
      <c r="G3528" s="22" t="s">
        <v>1555</v>
      </c>
      <c r="H3528" s="22" t="s">
        <v>1540</v>
      </c>
      <c r="I3528" s="22" t="s">
        <v>1542</v>
      </c>
      <c r="J3528" s="22" t="s">
        <v>1543</v>
      </c>
      <c r="K3528" s="20" t="str">
        <f>IF(Tabela813[[#This Row],[C]]&lt;&gt;"",IF(Tabela813[[#This Row],[RED]]&lt;&gt;"",(Tabela813[[#This Row],[RED]] &amp; "."),"") &amp; CONCATENATE(Tabela813[[#This Row],[C]],".",Tabela813[[#This Row],[O]],".",Tabela813[[#This Row],[E]],".",Tabela813[[#This Row],[D1]],".",Tabela813[[#This Row],[D2]],".",Tabela813[[#This Row],[D3]],".",Tabela813[[#This Row],[T]],".",Tabela813[[#This Row],[D4]]),"")</f>
        <v>9.1.9.1.1.07.0.6.00</v>
      </c>
      <c r="L3528" s="23" t="s">
        <v>4073</v>
      </c>
      <c r="M3528" s="20" t="str">
        <f t="shared" si="67"/>
        <v>A</v>
      </c>
      <c r="N3528" s="20">
        <f>IF(VALUE(Tabela813[[#This Row],[RED]]) &gt; 0,1,0) + IF(VALUE(J3528)&gt;0,8,IF(VALUE(I3528)&gt;0,7,IF(VALUE(H3528)&gt;0,6,IF(VALUE(G3528)&gt;0,5,IF(VALUE(F3528)&gt;0,4,IF(VALUE(E3528)&gt;0,3,IF(VALUE(D3528)&gt;0,2,1)))))))</f>
        <v>8</v>
      </c>
      <c r="O3528" s="22" t="s">
        <v>51</v>
      </c>
      <c r="P3528" s="1" t="s">
        <v>2974</v>
      </c>
      <c r="Q3528" s="1"/>
      <c r="R3528" s="39"/>
      <c r="S3528" s="154" t="s">
        <v>158</v>
      </c>
      <c r="T3528" s="7" t="str">
        <f>Tabela813[[#This Row],[NR]]&amp;" - "&amp;Tabela813[[#This Row],[Especificação]]</f>
        <v>9.1.9.1.1.07.0.6.00 - (-) Dedução de Multas Aplicadas Pelos Tribunais de Contas - Juros de Mora</v>
      </c>
    </row>
    <row r="3529" spans="1:20" ht="30" x14ac:dyDescent="0.25">
      <c r="A3529" s="179"/>
      <c r="B3529" s="51" t="s">
        <v>1549</v>
      </c>
      <c r="C3529" s="22" t="s">
        <v>1537</v>
      </c>
      <c r="D3529" s="22" t="s">
        <v>1549</v>
      </c>
      <c r="E3529" s="22" t="s">
        <v>1537</v>
      </c>
      <c r="F3529" s="22" t="s">
        <v>1537</v>
      </c>
      <c r="G3529" s="22" t="s">
        <v>1555</v>
      </c>
      <c r="H3529" s="22" t="s">
        <v>1540</v>
      </c>
      <c r="I3529" s="22" t="s">
        <v>1544</v>
      </c>
      <c r="J3529" s="22" t="s">
        <v>1543</v>
      </c>
      <c r="K3529" s="20" t="str">
        <f>IF(Tabela813[[#This Row],[C]]&lt;&gt;"",IF(Tabela813[[#This Row],[RED]]&lt;&gt;"",(Tabela813[[#This Row],[RED]] &amp; "."),"") &amp; CONCATENATE(Tabela813[[#This Row],[C]],".",Tabela813[[#This Row],[O]],".",Tabela813[[#This Row],[E]],".",Tabela813[[#This Row],[D1]],".",Tabela813[[#This Row],[D2]],".",Tabela813[[#This Row],[D3]],".",Tabela813[[#This Row],[T]],".",Tabela813[[#This Row],[D4]]),"")</f>
        <v>9.1.9.1.1.07.0.7.00</v>
      </c>
      <c r="L3529" s="23" t="s">
        <v>4074</v>
      </c>
      <c r="M3529" s="20" t="str">
        <f t="shared" si="67"/>
        <v>A</v>
      </c>
      <c r="N3529" s="20">
        <f>IF(VALUE(Tabela813[[#This Row],[RED]]) &gt; 0,1,0) + IF(VALUE(J3529)&gt;0,8,IF(VALUE(I3529)&gt;0,7,IF(VALUE(H3529)&gt;0,6,IF(VALUE(G3529)&gt;0,5,IF(VALUE(F3529)&gt;0,4,IF(VALUE(E3529)&gt;0,3,IF(VALUE(D3529)&gt;0,2,1)))))))</f>
        <v>8</v>
      </c>
      <c r="O3529" s="22" t="s">
        <v>51</v>
      </c>
      <c r="P3529" s="1" t="s">
        <v>2974</v>
      </c>
      <c r="Q3529" s="1"/>
      <c r="R3529" s="39"/>
      <c r="S3529" s="154" t="s">
        <v>158</v>
      </c>
      <c r="T3529" s="7" t="str">
        <f>Tabela813[[#This Row],[NR]]&amp;" - "&amp;Tabela813[[#This Row],[Especificação]]</f>
        <v>9.1.9.1.1.07.0.7.00 - (-) Dedução de Multas Aplicadas Pelos Tribunais de Contas - Dívida Ativa - Multas da Dívida Ativa</v>
      </c>
    </row>
    <row r="3530" spans="1:20" ht="30" x14ac:dyDescent="0.25">
      <c r="A3530" s="179"/>
      <c r="B3530" s="51" t="s">
        <v>1549</v>
      </c>
      <c r="C3530" s="22" t="s">
        <v>1537</v>
      </c>
      <c r="D3530" s="22" t="s">
        <v>1549</v>
      </c>
      <c r="E3530" s="22" t="s">
        <v>1537</v>
      </c>
      <c r="F3530" s="22" t="s">
        <v>1537</v>
      </c>
      <c r="G3530" s="22" t="s">
        <v>1555</v>
      </c>
      <c r="H3530" s="22" t="s">
        <v>1540</v>
      </c>
      <c r="I3530" s="22" t="s">
        <v>1545</v>
      </c>
      <c r="J3530" s="22" t="s">
        <v>1543</v>
      </c>
      <c r="K3530" s="20" t="str">
        <f>IF(Tabela813[[#This Row],[C]]&lt;&gt;"",IF(Tabela813[[#This Row],[RED]]&lt;&gt;"",(Tabela813[[#This Row],[RED]] &amp; "."),"") &amp; CONCATENATE(Tabela813[[#This Row],[C]],".",Tabela813[[#This Row],[O]],".",Tabela813[[#This Row],[E]],".",Tabela813[[#This Row],[D1]],".",Tabela813[[#This Row],[D2]],".",Tabela813[[#This Row],[D3]],".",Tabela813[[#This Row],[T]],".",Tabela813[[#This Row],[D4]]),"")</f>
        <v>9.1.9.1.1.07.0.8.00</v>
      </c>
      <c r="L3530" s="23" t="s">
        <v>4075</v>
      </c>
      <c r="M3530" s="20" t="str">
        <f t="shared" si="67"/>
        <v>A</v>
      </c>
      <c r="N3530" s="20">
        <f>IF(VALUE(Tabela813[[#This Row],[RED]]) &gt; 0,1,0) + IF(VALUE(J3530)&gt;0,8,IF(VALUE(I3530)&gt;0,7,IF(VALUE(H3530)&gt;0,6,IF(VALUE(G3530)&gt;0,5,IF(VALUE(F3530)&gt;0,4,IF(VALUE(E3530)&gt;0,3,IF(VALUE(D3530)&gt;0,2,1)))))))</f>
        <v>8</v>
      </c>
      <c r="O3530" s="22" t="s">
        <v>51</v>
      </c>
      <c r="P3530" s="1" t="s">
        <v>2974</v>
      </c>
      <c r="Q3530" s="1"/>
      <c r="R3530" s="39"/>
      <c r="S3530" s="154" t="s">
        <v>158</v>
      </c>
      <c r="T3530" s="7" t="str">
        <f>Tabela813[[#This Row],[NR]]&amp;" - "&amp;Tabela813[[#This Row],[Especificação]]</f>
        <v>9.1.9.1.1.07.0.8.00 - (-) Dedução de Multas Aplicadas Pelos Tribunais de Contas - Juros de Mora da Dívida Ativa</v>
      </c>
    </row>
    <row r="3531" spans="1:20" x14ac:dyDescent="0.25">
      <c r="A3531" s="179"/>
      <c r="B3531" s="51" t="s">
        <v>1549</v>
      </c>
      <c r="C3531" s="22" t="s">
        <v>1537</v>
      </c>
      <c r="D3531" s="22" t="s">
        <v>1549</v>
      </c>
      <c r="E3531" s="22" t="s">
        <v>1537</v>
      </c>
      <c r="F3531" s="22" t="s">
        <v>1537</v>
      </c>
      <c r="G3531" s="22" t="s">
        <v>1556</v>
      </c>
      <c r="H3531" s="22" t="s">
        <v>1540</v>
      </c>
      <c r="I3531" s="22" t="s">
        <v>1540</v>
      </c>
      <c r="J3531" s="22" t="s">
        <v>1543</v>
      </c>
      <c r="K3531" s="20" t="str">
        <f>IF(Tabela813[[#This Row],[C]]&lt;&gt;"",IF(Tabela813[[#This Row],[RED]]&lt;&gt;"",(Tabela813[[#This Row],[RED]] &amp; "."),"") &amp; CONCATENATE(Tabela813[[#This Row],[C]],".",Tabela813[[#This Row],[O]],".",Tabela813[[#This Row],[E]],".",Tabela813[[#This Row],[D1]],".",Tabela813[[#This Row],[D2]],".",Tabela813[[#This Row],[D3]],".",Tabela813[[#This Row],[T]],".",Tabela813[[#This Row],[D4]]),"")</f>
        <v>9.1.9.1.1.08.0.0.00</v>
      </c>
      <c r="L3531" s="23" t="s">
        <v>2228</v>
      </c>
      <c r="M3531" s="20" t="str">
        <f t="shared" si="67"/>
        <v>S</v>
      </c>
      <c r="N3531" s="20">
        <f>IF(VALUE(Tabela813[[#This Row],[RED]]) &gt; 0,1,0) + IF(VALUE(J3531)&gt;0,8,IF(VALUE(I3531)&gt;0,7,IF(VALUE(H3531)&gt;0,6,IF(VALUE(G3531)&gt;0,5,IF(VALUE(F3531)&gt;0,4,IF(VALUE(E3531)&gt;0,3,IF(VALUE(D3531)&gt;0,2,1)))))))</f>
        <v>6</v>
      </c>
      <c r="O3531" s="22" t="s">
        <v>51</v>
      </c>
      <c r="P3531" s="1" t="s">
        <v>4387</v>
      </c>
      <c r="Q3531" s="1"/>
      <c r="R3531" s="39"/>
      <c r="S3531" s="154" t="s">
        <v>158</v>
      </c>
      <c r="T3531" s="7" t="str">
        <f>Tabela813[[#This Row],[NR]]&amp;" - "&amp;Tabela813[[#This Row],[Especificação]]</f>
        <v>9.1.9.1.1.08.0.0.00 - (-) Dedução de Multas Decorrentes de Sentenças Judiciais</v>
      </c>
    </row>
    <row r="3532" spans="1:20" x14ac:dyDescent="0.25">
      <c r="A3532" s="179"/>
      <c r="B3532" s="51" t="s">
        <v>1549</v>
      </c>
      <c r="C3532" s="22" t="s">
        <v>1537</v>
      </c>
      <c r="D3532" s="22" t="s">
        <v>1549</v>
      </c>
      <c r="E3532" s="22" t="s">
        <v>1537</v>
      </c>
      <c r="F3532" s="22" t="s">
        <v>1537</v>
      </c>
      <c r="G3532" s="22" t="s">
        <v>1556</v>
      </c>
      <c r="H3532" s="22" t="s">
        <v>1540</v>
      </c>
      <c r="I3532" s="22" t="s">
        <v>1537</v>
      </c>
      <c r="J3532" s="22" t="s">
        <v>1543</v>
      </c>
      <c r="K3532" s="20" t="str">
        <f>IF(Tabela813[[#This Row],[C]]&lt;&gt;"",IF(Tabela813[[#This Row],[RED]]&lt;&gt;"",(Tabela813[[#This Row],[RED]] &amp; "."),"") &amp; CONCATENATE(Tabela813[[#This Row],[C]],".",Tabela813[[#This Row],[O]],".",Tabela813[[#This Row],[E]],".",Tabela813[[#This Row],[D1]],".",Tabela813[[#This Row],[D2]],".",Tabela813[[#This Row],[D3]],".",Tabela813[[#This Row],[T]],".",Tabela813[[#This Row],[D4]]),"")</f>
        <v>9.1.9.1.1.08.0.1.00</v>
      </c>
      <c r="L3532" s="23" t="s">
        <v>2229</v>
      </c>
      <c r="M3532" s="20" t="str">
        <f t="shared" si="67"/>
        <v>A</v>
      </c>
      <c r="N3532" s="20">
        <f>IF(VALUE(Tabela813[[#This Row],[RED]]) &gt; 0,1,0) + IF(VALUE(J3532)&gt;0,8,IF(VALUE(I3532)&gt;0,7,IF(VALUE(H3532)&gt;0,6,IF(VALUE(G3532)&gt;0,5,IF(VALUE(F3532)&gt;0,4,IF(VALUE(E3532)&gt;0,3,IF(VALUE(D3532)&gt;0,2,1)))))))</f>
        <v>8</v>
      </c>
      <c r="O3532" s="22" t="s">
        <v>51</v>
      </c>
      <c r="P3532" s="1" t="s">
        <v>2975</v>
      </c>
      <c r="Q3532" s="1"/>
      <c r="R3532" s="39"/>
      <c r="S3532" s="154" t="s">
        <v>158</v>
      </c>
      <c r="T3532" s="7" t="str">
        <f>Tabela813[[#This Row],[NR]]&amp;" - "&amp;Tabela813[[#This Row],[Especificação]]</f>
        <v>9.1.9.1.1.08.0.1.00 - (-) Dedução de Multas Decorrentes de Sentenças Judiciais - Principal</v>
      </c>
    </row>
    <row r="3533" spans="1:20" ht="30" x14ac:dyDescent="0.25">
      <c r="A3533" s="179"/>
      <c r="B3533" s="51" t="s">
        <v>1549</v>
      </c>
      <c r="C3533" s="22" t="s">
        <v>1537</v>
      </c>
      <c r="D3533" s="22" t="s">
        <v>1549</v>
      </c>
      <c r="E3533" s="22" t="s">
        <v>1537</v>
      </c>
      <c r="F3533" s="22" t="s">
        <v>1537</v>
      </c>
      <c r="G3533" s="22" t="s">
        <v>1556</v>
      </c>
      <c r="H3533" s="22" t="s">
        <v>1540</v>
      </c>
      <c r="I3533" s="22" t="s">
        <v>1546</v>
      </c>
      <c r="J3533" s="22" t="s">
        <v>1543</v>
      </c>
      <c r="K3533" s="20" t="str">
        <f>IF(Tabela813[[#This Row],[C]]&lt;&gt;"",IF(Tabela813[[#This Row],[RED]]&lt;&gt;"",(Tabela813[[#This Row],[RED]] &amp; "."),"") &amp; CONCATENATE(Tabela813[[#This Row],[C]],".",Tabela813[[#This Row],[O]],".",Tabela813[[#This Row],[E]],".",Tabela813[[#This Row],[D1]],".",Tabela813[[#This Row],[D2]],".",Tabela813[[#This Row],[D3]],".",Tabela813[[#This Row],[T]],".",Tabela813[[#This Row],[D4]]),"")</f>
        <v>9.1.9.1.1.08.0.2.00</v>
      </c>
      <c r="L3533" s="23" t="s">
        <v>2230</v>
      </c>
      <c r="M3533" s="20" t="str">
        <f t="shared" si="67"/>
        <v>A</v>
      </c>
      <c r="N3533" s="20">
        <f>IF(VALUE(Tabela813[[#This Row],[RED]]) &gt; 0,1,0) + IF(VALUE(J3533)&gt;0,8,IF(VALUE(I3533)&gt;0,7,IF(VALUE(H3533)&gt;0,6,IF(VALUE(G3533)&gt;0,5,IF(VALUE(F3533)&gt;0,4,IF(VALUE(E3533)&gt;0,3,IF(VALUE(D3533)&gt;0,2,1)))))))</f>
        <v>8</v>
      </c>
      <c r="O3533" s="22" t="s">
        <v>51</v>
      </c>
      <c r="P3533" s="1" t="s">
        <v>2975</v>
      </c>
      <c r="Q3533" s="1"/>
      <c r="R3533" s="39"/>
      <c r="S3533" s="154" t="s">
        <v>158</v>
      </c>
      <c r="T3533" s="7" t="str">
        <f>Tabela813[[#This Row],[NR]]&amp;" - "&amp;Tabela813[[#This Row],[Especificação]]</f>
        <v>9.1.9.1.1.08.0.2.00 - (-) Dedução de Multas Decorrentes de Sentenças Judiciais - Multas e Juros de Mora</v>
      </c>
    </row>
    <row r="3534" spans="1:20" x14ac:dyDescent="0.25">
      <c r="A3534" s="179"/>
      <c r="B3534" s="51" t="s">
        <v>1549</v>
      </c>
      <c r="C3534" s="22" t="s">
        <v>1537</v>
      </c>
      <c r="D3534" s="22" t="s">
        <v>1549</v>
      </c>
      <c r="E3534" s="22" t="s">
        <v>1537</v>
      </c>
      <c r="F3534" s="22" t="s">
        <v>1537</v>
      </c>
      <c r="G3534" s="22" t="s">
        <v>1556</v>
      </c>
      <c r="H3534" s="22" t="s">
        <v>1540</v>
      </c>
      <c r="I3534" s="22" t="s">
        <v>1538</v>
      </c>
      <c r="J3534" s="22" t="s">
        <v>1543</v>
      </c>
      <c r="K3534" s="20" t="str">
        <f>IF(Tabela813[[#This Row],[C]]&lt;&gt;"",IF(Tabela813[[#This Row],[RED]]&lt;&gt;"",(Tabela813[[#This Row],[RED]] &amp; "."),"") &amp; CONCATENATE(Tabela813[[#This Row],[C]],".",Tabela813[[#This Row],[O]],".",Tabela813[[#This Row],[E]],".",Tabela813[[#This Row],[D1]],".",Tabela813[[#This Row],[D2]],".",Tabela813[[#This Row],[D3]],".",Tabela813[[#This Row],[T]],".",Tabela813[[#This Row],[D4]]),"")</f>
        <v>9.1.9.1.1.08.0.3.00</v>
      </c>
      <c r="L3534" s="23" t="s">
        <v>2231</v>
      </c>
      <c r="M3534" s="20" t="str">
        <f t="shared" si="67"/>
        <v>A</v>
      </c>
      <c r="N3534" s="20">
        <f>IF(VALUE(Tabela813[[#This Row],[RED]]) &gt; 0,1,0) + IF(VALUE(J3534)&gt;0,8,IF(VALUE(I3534)&gt;0,7,IF(VALUE(H3534)&gt;0,6,IF(VALUE(G3534)&gt;0,5,IF(VALUE(F3534)&gt;0,4,IF(VALUE(E3534)&gt;0,3,IF(VALUE(D3534)&gt;0,2,1)))))))</f>
        <v>8</v>
      </c>
      <c r="O3534" s="22" t="s">
        <v>51</v>
      </c>
      <c r="P3534" s="1" t="s">
        <v>2975</v>
      </c>
      <c r="Q3534" s="1"/>
      <c r="R3534" s="39"/>
      <c r="S3534" s="154" t="s">
        <v>158</v>
      </c>
      <c r="T3534" s="7" t="str">
        <f>Tabela813[[#This Row],[NR]]&amp;" - "&amp;Tabela813[[#This Row],[Especificação]]</f>
        <v>9.1.9.1.1.08.0.3.00 - (-) Dedução de Multas Decorrentes de Sentenças Judiciais - Dívida Ativa</v>
      </c>
    </row>
    <row r="3535" spans="1:20" ht="30" x14ac:dyDescent="0.25">
      <c r="A3535" s="179"/>
      <c r="B3535" s="51" t="s">
        <v>1549</v>
      </c>
      <c r="C3535" s="22" t="s">
        <v>1537</v>
      </c>
      <c r="D3535" s="22" t="s">
        <v>1549</v>
      </c>
      <c r="E3535" s="22" t="s">
        <v>1537</v>
      </c>
      <c r="F3535" s="22" t="s">
        <v>1537</v>
      </c>
      <c r="G3535" s="22" t="s">
        <v>1556</v>
      </c>
      <c r="H3535" s="22" t="s">
        <v>1540</v>
      </c>
      <c r="I3535" s="22" t="s">
        <v>1547</v>
      </c>
      <c r="J3535" s="22" t="s">
        <v>1543</v>
      </c>
      <c r="K3535" s="20" t="str">
        <f>IF(Tabela813[[#This Row],[C]]&lt;&gt;"",IF(Tabela813[[#This Row],[RED]]&lt;&gt;"",(Tabela813[[#This Row],[RED]] &amp; "."),"") &amp; CONCATENATE(Tabela813[[#This Row],[C]],".",Tabela813[[#This Row],[O]],".",Tabela813[[#This Row],[E]],".",Tabela813[[#This Row],[D1]],".",Tabela813[[#This Row],[D2]],".",Tabela813[[#This Row],[D3]],".",Tabela813[[#This Row],[T]],".",Tabela813[[#This Row],[D4]]),"")</f>
        <v>9.1.9.1.1.08.0.4.00</v>
      </c>
      <c r="L3535" s="23" t="s">
        <v>2232</v>
      </c>
      <c r="M3535" s="20" t="str">
        <f t="shared" si="67"/>
        <v>A</v>
      </c>
      <c r="N3535" s="20">
        <f>IF(VALUE(Tabela813[[#This Row],[RED]]) &gt; 0,1,0) + IF(VALUE(J3535)&gt;0,8,IF(VALUE(I3535)&gt;0,7,IF(VALUE(H3535)&gt;0,6,IF(VALUE(G3535)&gt;0,5,IF(VALUE(F3535)&gt;0,4,IF(VALUE(E3535)&gt;0,3,IF(VALUE(D3535)&gt;0,2,1)))))))</f>
        <v>8</v>
      </c>
      <c r="O3535" s="22" t="s">
        <v>51</v>
      </c>
      <c r="P3535" s="1" t="s">
        <v>2975</v>
      </c>
      <c r="Q3535" s="1"/>
      <c r="R3535" s="39"/>
      <c r="S3535" s="154" t="s">
        <v>158</v>
      </c>
      <c r="T3535" s="7" t="str">
        <f>Tabela813[[#This Row],[NR]]&amp;" - "&amp;Tabela813[[#This Row],[Especificação]]</f>
        <v>9.1.9.1.1.08.0.4.00 - (-) Dedução de Multas Decorrentes de Sentenças Judiciais - Dívida Ativa - Multas e Juros de Mora da Dívida Ativa</v>
      </c>
    </row>
    <row r="3536" spans="1:20" x14ac:dyDescent="0.25">
      <c r="A3536" s="179"/>
      <c r="B3536" s="51" t="s">
        <v>1549</v>
      </c>
      <c r="C3536" s="22" t="s">
        <v>1537</v>
      </c>
      <c r="D3536" s="22" t="s">
        <v>1549</v>
      </c>
      <c r="E3536" s="22" t="s">
        <v>1537</v>
      </c>
      <c r="F3536" s="22" t="s">
        <v>1537</v>
      </c>
      <c r="G3536" s="22" t="s">
        <v>1556</v>
      </c>
      <c r="H3536" s="22" t="s">
        <v>1540</v>
      </c>
      <c r="I3536" s="22" t="s">
        <v>1548</v>
      </c>
      <c r="J3536" s="22" t="s">
        <v>1543</v>
      </c>
      <c r="K3536" s="20" t="str">
        <f>IF(Tabela813[[#This Row],[C]]&lt;&gt;"",IF(Tabela813[[#This Row],[RED]]&lt;&gt;"",(Tabela813[[#This Row],[RED]] &amp; "."),"") &amp; CONCATENATE(Tabela813[[#This Row],[C]],".",Tabela813[[#This Row],[O]],".",Tabela813[[#This Row],[E]],".",Tabela813[[#This Row],[D1]],".",Tabela813[[#This Row],[D2]],".",Tabela813[[#This Row],[D3]],".",Tabela813[[#This Row],[T]],".",Tabela813[[#This Row],[D4]]),"")</f>
        <v>9.1.9.1.1.08.0.5.00</v>
      </c>
      <c r="L3536" s="23" t="s">
        <v>2233</v>
      </c>
      <c r="M3536" s="20" t="str">
        <f t="shared" si="67"/>
        <v>A</v>
      </c>
      <c r="N3536" s="20">
        <f>IF(VALUE(Tabela813[[#This Row],[RED]]) &gt; 0,1,0) + IF(VALUE(J3536)&gt;0,8,IF(VALUE(I3536)&gt;0,7,IF(VALUE(H3536)&gt;0,6,IF(VALUE(G3536)&gt;0,5,IF(VALUE(F3536)&gt;0,4,IF(VALUE(E3536)&gt;0,3,IF(VALUE(D3536)&gt;0,2,1)))))))</f>
        <v>8</v>
      </c>
      <c r="O3536" s="22" t="s">
        <v>51</v>
      </c>
      <c r="P3536" s="1" t="s">
        <v>2975</v>
      </c>
      <c r="Q3536" s="1"/>
      <c r="R3536" s="39"/>
      <c r="S3536" s="154" t="s">
        <v>158</v>
      </c>
      <c r="T3536" s="7" t="str">
        <f>Tabela813[[#This Row],[NR]]&amp;" - "&amp;Tabela813[[#This Row],[Especificação]]</f>
        <v>9.1.9.1.1.08.0.5.00 - (-) Dedução de Multas Decorrentes de Sentenças Judiciais - Multas</v>
      </c>
    </row>
    <row r="3537" spans="1:20" x14ac:dyDescent="0.25">
      <c r="A3537" s="179"/>
      <c r="B3537" s="51" t="s">
        <v>1549</v>
      </c>
      <c r="C3537" s="22" t="s">
        <v>1537</v>
      </c>
      <c r="D3537" s="22" t="s">
        <v>1549</v>
      </c>
      <c r="E3537" s="22" t="s">
        <v>1537</v>
      </c>
      <c r="F3537" s="22" t="s">
        <v>1537</v>
      </c>
      <c r="G3537" s="22" t="s">
        <v>1556</v>
      </c>
      <c r="H3537" s="22" t="s">
        <v>1540</v>
      </c>
      <c r="I3537" s="22" t="s">
        <v>1542</v>
      </c>
      <c r="J3537" s="22" t="s">
        <v>1543</v>
      </c>
      <c r="K3537" s="20" t="str">
        <f>IF(Tabela813[[#This Row],[C]]&lt;&gt;"",IF(Tabela813[[#This Row],[RED]]&lt;&gt;"",(Tabela813[[#This Row],[RED]] &amp; "."),"") &amp; CONCATENATE(Tabela813[[#This Row],[C]],".",Tabela813[[#This Row],[O]],".",Tabela813[[#This Row],[E]],".",Tabela813[[#This Row],[D1]],".",Tabela813[[#This Row],[D2]],".",Tabela813[[#This Row],[D3]],".",Tabela813[[#This Row],[T]],".",Tabela813[[#This Row],[D4]]),"")</f>
        <v>9.1.9.1.1.08.0.6.00</v>
      </c>
      <c r="L3537" s="23" t="s">
        <v>2234</v>
      </c>
      <c r="M3537" s="20" t="str">
        <f t="shared" si="67"/>
        <v>A</v>
      </c>
      <c r="N3537" s="20">
        <f>IF(VALUE(Tabela813[[#This Row],[RED]]) &gt; 0,1,0) + IF(VALUE(J3537)&gt;0,8,IF(VALUE(I3537)&gt;0,7,IF(VALUE(H3537)&gt;0,6,IF(VALUE(G3537)&gt;0,5,IF(VALUE(F3537)&gt;0,4,IF(VALUE(E3537)&gt;0,3,IF(VALUE(D3537)&gt;0,2,1)))))))</f>
        <v>8</v>
      </c>
      <c r="O3537" s="22" t="s">
        <v>51</v>
      </c>
      <c r="P3537" s="1" t="s">
        <v>2975</v>
      </c>
      <c r="Q3537" s="1"/>
      <c r="R3537" s="39"/>
      <c r="S3537" s="154" t="s">
        <v>158</v>
      </c>
      <c r="T3537" s="7" t="str">
        <f>Tabela813[[#This Row],[NR]]&amp;" - "&amp;Tabela813[[#This Row],[Especificação]]</f>
        <v>9.1.9.1.1.08.0.6.00 - (-) Dedução de Multas Decorrentes de Sentenças Judiciais - Juros de Mora</v>
      </c>
    </row>
    <row r="3538" spans="1:20" ht="30" x14ac:dyDescent="0.25">
      <c r="A3538" s="179"/>
      <c r="B3538" s="51" t="s">
        <v>1549</v>
      </c>
      <c r="C3538" s="22" t="s">
        <v>1537</v>
      </c>
      <c r="D3538" s="22" t="s">
        <v>1549</v>
      </c>
      <c r="E3538" s="22" t="s">
        <v>1537</v>
      </c>
      <c r="F3538" s="22" t="s">
        <v>1537</v>
      </c>
      <c r="G3538" s="22" t="s">
        <v>1556</v>
      </c>
      <c r="H3538" s="22" t="s">
        <v>1540</v>
      </c>
      <c r="I3538" s="22" t="s">
        <v>1544</v>
      </c>
      <c r="J3538" s="22" t="s">
        <v>1543</v>
      </c>
      <c r="K3538" s="20" t="str">
        <f>IF(Tabela813[[#This Row],[C]]&lt;&gt;"",IF(Tabela813[[#This Row],[RED]]&lt;&gt;"",(Tabela813[[#This Row],[RED]] &amp; "."),"") &amp; CONCATENATE(Tabela813[[#This Row],[C]],".",Tabela813[[#This Row],[O]],".",Tabela813[[#This Row],[E]],".",Tabela813[[#This Row],[D1]],".",Tabela813[[#This Row],[D2]],".",Tabela813[[#This Row],[D3]],".",Tabela813[[#This Row],[T]],".",Tabela813[[#This Row],[D4]]),"")</f>
        <v>9.1.9.1.1.08.0.7.00</v>
      </c>
      <c r="L3538" s="23" t="s">
        <v>2235</v>
      </c>
      <c r="M3538" s="20" t="str">
        <f t="shared" si="67"/>
        <v>A</v>
      </c>
      <c r="N3538" s="20">
        <f>IF(VALUE(Tabela813[[#This Row],[RED]]) &gt; 0,1,0) + IF(VALUE(J3538)&gt;0,8,IF(VALUE(I3538)&gt;0,7,IF(VALUE(H3538)&gt;0,6,IF(VALUE(G3538)&gt;0,5,IF(VALUE(F3538)&gt;0,4,IF(VALUE(E3538)&gt;0,3,IF(VALUE(D3538)&gt;0,2,1)))))))</f>
        <v>8</v>
      </c>
      <c r="O3538" s="22" t="s">
        <v>51</v>
      </c>
      <c r="P3538" s="1" t="s">
        <v>2975</v>
      </c>
      <c r="Q3538" s="1"/>
      <c r="R3538" s="39"/>
      <c r="S3538" s="154" t="s">
        <v>158</v>
      </c>
      <c r="T3538" s="7" t="str">
        <f>Tabela813[[#This Row],[NR]]&amp;" - "&amp;Tabela813[[#This Row],[Especificação]]</f>
        <v>9.1.9.1.1.08.0.7.00 - (-) Dedução de Multas Decorrentes de Sentenças Judiciais - Dívida Ativa - Multas da Dívida Ativa</v>
      </c>
    </row>
    <row r="3539" spans="1:20" ht="30" x14ac:dyDescent="0.25">
      <c r="A3539" s="179"/>
      <c r="B3539" s="51" t="s">
        <v>1549</v>
      </c>
      <c r="C3539" s="22" t="s">
        <v>1537</v>
      </c>
      <c r="D3539" s="22" t="s">
        <v>1549</v>
      </c>
      <c r="E3539" s="22" t="s">
        <v>1537</v>
      </c>
      <c r="F3539" s="22" t="s">
        <v>1537</v>
      </c>
      <c r="G3539" s="22" t="s">
        <v>1556</v>
      </c>
      <c r="H3539" s="22" t="s">
        <v>1540</v>
      </c>
      <c r="I3539" s="22" t="s">
        <v>1545</v>
      </c>
      <c r="J3539" s="22" t="s">
        <v>1543</v>
      </c>
      <c r="K3539" s="20" t="str">
        <f>IF(Tabela813[[#This Row],[C]]&lt;&gt;"",IF(Tabela813[[#This Row],[RED]]&lt;&gt;"",(Tabela813[[#This Row],[RED]] &amp; "."),"") &amp; CONCATENATE(Tabela813[[#This Row],[C]],".",Tabela813[[#This Row],[O]],".",Tabela813[[#This Row],[E]],".",Tabela813[[#This Row],[D1]],".",Tabela813[[#This Row],[D2]],".",Tabela813[[#This Row],[D3]],".",Tabela813[[#This Row],[T]],".",Tabela813[[#This Row],[D4]]),"")</f>
        <v>9.1.9.1.1.08.0.8.00</v>
      </c>
      <c r="L3539" s="23" t="s">
        <v>2236</v>
      </c>
      <c r="M3539" s="20" t="str">
        <f t="shared" si="67"/>
        <v>A</v>
      </c>
      <c r="N3539" s="20">
        <f>IF(VALUE(Tabela813[[#This Row],[RED]]) &gt; 0,1,0) + IF(VALUE(J3539)&gt;0,8,IF(VALUE(I3539)&gt;0,7,IF(VALUE(H3539)&gt;0,6,IF(VALUE(G3539)&gt;0,5,IF(VALUE(F3539)&gt;0,4,IF(VALUE(E3539)&gt;0,3,IF(VALUE(D3539)&gt;0,2,1)))))))</f>
        <v>8</v>
      </c>
      <c r="O3539" s="22" t="s">
        <v>51</v>
      </c>
      <c r="P3539" s="1" t="s">
        <v>2975</v>
      </c>
      <c r="Q3539" s="1"/>
      <c r="R3539" s="39"/>
      <c r="S3539" s="154" t="s">
        <v>158</v>
      </c>
      <c r="T3539" s="7" t="str">
        <f>Tabela813[[#This Row],[NR]]&amp;" - "&amp;Tabela813[[#This Row],[Especificação]]</f>
        <v>9.1.9.1.1.08.0.8.00 - (-) Dedução de Multas Decorrentes de Sentenças Judiciais - Juros de Mora da Dívida Ativa</v>
      </c>
    </row>
    <row r="3540" spans="1:20" ht="30" x14ac:dyDescent="0.25">
      <c r="A3540" s="179"/>
      <c r="B3540" s="51" t="s">
        <v>1549</v>
      </c>
      <c r="C3540" s="22" t="s">
        <v>1537</v>
      </c>
      <c r="D3540" s="22" t="s">
        <v>1549</v>
      </c>
      <c r="E3540" s="22" t="s">
        <v>1537</v>
      </c>
      <c r="F3540" s="22" t="s">
        <v>1537</v>
      </c>
      <c r="G3540" s="22" t="s">
        <v>1557</v>
      </c>
      <c r="H3540" s="22" t="s">
        <v>1540</v>
      </c>
      <c r="I3540" s="22" t="s">
        <v>1540</v>
      </c>
      <c r="J3540" s="22" t="s">
        <v>1543</v>
      </c>
      <c r="K3540" s="20" t="str">
        <f>IF(Tabela813[[#This Row],[C]]&lt;&gt;"",IF(Tabela813[[#This Row],[RED]]&lt;&gt;"",(Tabela813[[#This Row],[RED]] &amp; "."),"") &amp; CONCATENATE(Tabela813[[#This Row],[C]],".",Tabela813[[#This Row],[O]],".",Tabela813[[#This Row],[E]],".",Tabela813[[#This Row],[D1]],".",Tabela813[[#This Row],[D2]],".",Tabela813[[#This Row],[D3]],".",Tabela813[[#This Row],[T]],".",Tabela813[[#This Row],[D4]]),"")</f>
        <v>9.1.9.1.1.09.0.0.00</v>
      </c>
      <c r="L3540" s="23" t="s">
        <v>2237</v>
      </c>
      <c r="M3540" s="20" t="str">
        <f t="shared" si="67"/>
        <v>S</v>
      </c>
      <c r="N3540" s="20">
        <f>IF(VALUE(Tabela813[[#This Row],[RED]]) &gt; 0,1,0) + IF(VALUE(J3540)&gt;0,8,IF(VALUE(I3540)&gt;0,7,IF(VALUE(H3540)&gt;0,6,IF(VALUE(G3540)&gt;0,5,IF(VALUE(F3540)&gt;0,4,IF(VALUE(E3540)&gt;0,3,IF(VALUE(D3540)&gt;0,2,1)))))))</f>
        <v>6</v>
      </c>
      <c r="O3540" s="22" t="s">
        <v>51</v>
      </c>
      <c r="P3540" s="1" t="s">
        <v>4388</v>
      </c>
      <c r="Q3540" s="1"/>
      <c r="R3540" s="39"/>
      <c r="S3540" s="154" t="s">
        <v>158</v>
      </c>
      <c r="T3540" s="7" t="str">
        <f>Tabela813[[#This Row],[NR]]&amp;" - "&amp;Tabela813[[#This Row],[Especificação]]</f>
        <v>9.1.9.1.1.09.0.0.00 - (-) Dedução de Multas e Juros Previstos em Contratos</v>
      </c>
    </row>
    <row r="3541" spans="1:20" ht="30" x14ac:dyDescent="0.25">
      <c r="A3541" s="179"/>
      <c r="B3541" s="51" t="s">
        <v>1549</v>
      </c>
      <c r="C3541" s="22" t="s">
        <v>1537</v>
      </c>
      <c r="D3541" s="22" t="s">
        <v>1549</v>
      </c>
      <c r="E3541" s="22" t="s">
        <v>1537</v>
      </c>
      <c r="F3541" s="22" t="s">
        <v>1537</v>
      </c>
      <c r="G3541" s="22" t="s">
        <v>1557</v>
      </c>
      <c r="H3541" s="22" t="s">
        <v>1540</v>
      </c>
      <c r="I3541" s="22" t="s">
        <v>1537</v>
      </c>
      <c r="J3541" s="22" t="s">
        <v>1543</v>
      </c>
      <c r="K3541" s="20" t="str">
        <f>IF(Tabela813[[#This Row],[C]]&lt;&gt;"",IF(Tabela813[[#This Row],[RED]]&lt;&gt;"",(Tabela813[[#This Row],[RED]] &amp; "."),"") &amp; CONCATENATE(Tabela813[[#This Row],[C]],".",Tabela813[[#This Row],[O]],".",Tabela813[[#This Row],[E]],".",Tabela813[[#This Row],[D1]],".",Tabela813[[#This Row],[D2]],".",Tabela813[[#This Row],[D3]],".",Tabela813[[#This Row],[T]],".",Tabela813[[#This Row],[D4]]),"")</f>
        <v>9.1.9.1.1.09.0.1.00</v>
      </c>
      <c r="L3541" s="23" t="s">
        <v>2238</v>
      </c>
      <c r="M3541" s="20" t="str">
        <f t="shared" si="67"/>
        <v>A</v>
      </c>
      <c r="N3541" s="20">
        <f>IF(VALUE(Tabela813[[#This Row],[RED]]) &gt; 0,1,0) + IF(VALUE(J3541)&gt;0,8,IF(VALUE(I3541)&gt;0,7,IF(VALUE(H3541)&gt;0,6,IF(VALUE(G3541)&gt;0,5,IF(VALUE(F3541)&gt;0,4,IF(VALUE(E3541)&gt;0,3,IF(VALUE(D3541)&gt;0,2,1)))))))</f>
        <v>8</v>
      </c>
      <c r="O3541" s="22" t="s">
        <v>51</v>
      </c>
      <c r="P3541" s="1" t="s">
        <v>2976</v>
      </c>
      <c r="Q3541" s="1"/>
      <c r="R3541" s="39"/>
      <c r="S3541" s="154" t="s">
        <v>158</v>
      </c>
      <c r="T3541" s="7" t="str">
        <f>Tabela813[[#This Row],[NR]]&amp;" - "&amp;Tabela813[[#This Row],[Especificação]]</f>
        <v>9.1.9.1.1.09.0.1.00 - (-) Dedução de Multas e Juros Previstos em Contratos - Principal</v>
      </c>
    </row>
    <row r="3542" spans="1:20" ht="30" x14ac:dyDescent="0.25">
      <c r="A3542" s="179"/>
      <c r="B3542" s="51" t="s">
        <v>1549</v>
      </c>
      <c r="C3542" s="22" t="s">
        <v>1537</v>
      </c>
      <c r="D3542" s="22" t="s">
        <v>1549</v>
      </c>
      <c r="E3542" s="22" t="s">
        <v>1537</v>
      </c>
      <c r="F3542" s="22" t="s">
        <v>1537</v>
      </c>
      <c r="G3542" s="22" t="s">
        <v>1557</v>
      </c>
      <c r="H3542" s="22" t="s">
        <v>1540</v>
      </c>
      <c r="I3542" s="22" t="s">
        <v>1546</v>
      </c>
      <c r="J3542" s="22" t="s">
        <v>1543</v>
      </c>
      <c r="K3542" s="20" t="str">
        <f>IF(Tabela813[[#This Row],[C]]&lt;&gt;"",IF(Tabela813[[#This Row],[RED]]&lt;&gt;"",(Tabela813[[#This Row],[RED]] &amp; "."),"") &amp; CONCATENATE(Tabela813[[#This Row],[C]],".",Tabela813[[#This Row],[O]],".",Tabela813[[#This Row],[E]],".",Tabela813[[#This Row],[D1]],".",Tabela813[[#This Row],[D2]],".",Tabela813[[#This Row],[D3]],".",Tabela813[[#This Row],[T]],".",Tabela813[[#This Row],[D4]]),"")</f>
        <v>9.1.9.1.1.09.0.2.00</v>
      </c>
      <c r="L3542" s="23" t="s">
        <v>2239</v>
      </c>
      <c r="M3542" s="20" t="str">
        <f t="shared" si="67"/>
        <v>A</v>
      </c>
      <c r="N3542" s="20">
        <f>IF(VALUE(Tabela813[[#This Row],[RED]]) &gt; 0,1,0) + IF(VALUE(J3542)&gt;0,8,IF(VALUE(I3542)&gt;0,7,IF(VALUE(H3542)&gt;0,6,IF(VALUE(G3542)&gt;0,5,IF(VALUE(F3542)&gt;0,4,IF(VALUE(E3542)&gt;0,3,IF(VALUE(D3542)&gt;0,2,1)))))))</f>
        <v>8</v>
      </c>
      <c r="O3542" s="22" t="s">
        <v>51</v>
      </c>
      <c r="P3542" s="1" t="s">
        <v>2976</v>
      </c>
      <c r="Q3542" s="1"/>
      <c r="R3542" s="39"/>
      <c r="S3542" s="154" t="s">
        <v>158</v>
      </c>
      <c r="T3542" s="7" t="str">
        <f>Tabela813[[#This Row],[NR]]&amp;" - "&amp;Tabela813[[#This Row],[Especificação]]</f>
        <v>9.1.9.1.1.09.0.2.00 - (-) Dedução de Multas e Juros Previstos em Contratos - Multas e Juros de Mora</v>
      </c>
    </row>
    <row r="3543" spans="1:20" ht="30" x14ac:dyDescent="0.25">
      <c r="A3543" s="179"/>
      <c r="B3543" s="51" t="s">
        <v>1549</v>
      </c>
      <c r="C3543" s="22" t="s">
        <v>1537</v>
      </c>
      <c r="D3543" s="22" t="s">
        <v>1549</v>
      </c>
      <c r="E3543" s="22" t="s">
        <v>1537</v>
      </c>
      <c r="F3543" s="22" t="s">
        <v>1537</v>
      </c>
      <c r="G3543" s="22" t="s">
        <v>1557</v>
      </c>
      <c r="H3543" s="22" t="s">
        <v>1540</v>
      </c>
      <c r="I3543" s="22" t="s">
        <v>1538</v>
      </c>
      <c r="J3543" s="22" t="s">
        <v>1543</v>
      </c>
      <c r="K3543" s="20" t="str">
        <f>IF(Tabela813[[#This Row],[C]]&lt;&gt;"",IF(Tabela813[[#This Row],[RED]]&lt;&gt;"",(Tabela813[[#This Row],[RED]] &amp; "."),"") &amp; CONCATENATE(Tabela813[[#This Row],[C]],".",Tabela813[[#This Row],[O]],".",Tabela813[[#This Row],[E]],".",Tabela813[[#This Row],[D1]],".",Tabela813[[#This Row],[D2]],".",Tabela813[[#This Row],[D3]],".",Tabela813[[#This Row],[T]],".",Tabela813[[#This Row],[D4]]),"")</f>
        <v>9.1.9.1.1.09.0.3.00</v>
      </c>
      <c r="L3543" s="23" t="s">
        <v>2240</v>
      </c>
      <c r="M3543" s="20" t="str">
        <f t="shared" si="67"/>
        <v>A</v>
      </c>
      <c r="N3543" s="20">
        <f>IF(VALUE(Tabela813[[#This Row],[RED]]) &gt; 0,1,0) + IF(VALUE(J3543)&gt;0,8,IF(VALUE(I3543)&gt;0,7,IF(VALUE(H3543)&gt;0,6,IF(VALUE(G3543)&gt;0,5,IF(VALUE(F3543)&gt;0,4,IF(VALUE(E3543)&gt;0,3,IF(VALUE(D3543)&gt;0,2,1)))))))</f>
        <v>8</v>
      </c>
      <c r="O3543" s="22" t="s">
        <v>51</v>
      </c>
      <c r="P3543" s="1" t="s">
        <v>2976</v>
      </c>
      <c r="Q3543" s="1"/>
      <c r="R3543" s="39"/>
      <c r="S3543" s="154" t="s">
        <v>158</v>
      </c>
      <c r="T3543" s="7" t="str">
        <f>Tabela813[[#This Row],[NR]]&amp;" - "&amp;Tabela813[[#This Row],[Especificação]]</f>
        <v>9.1.9.1.1.09.0.3.00 - (-) Dedução de Multas e Juros Previstos em Contratos - Dívida Ativa</v>
      </c>
    </row>
    <row r="3544" spans="1:20" ht="30" x14ac:dyDescent="0.25">
      <c r="A3544" s="179"/>
      <c r="B3544" s="51" t="s">
        <v>1549</v>
      </c>
      <c r="C3544" s="22" t="s">
        <v>1537</v>
      </c>
      <c r="D3544" s="22" t="s">
        <v>1549</v>
      </c>
      <c r="E3544" s="22" t="s">
        <v>1537</v>
      </c>
      <c r="F3544" s="22" t="s">
        <v>1537</v>
      </c>
      <c r="G3544" s="22" t="s">
        <v>1557</v>
      </c>
      <c r="H3544" s="22" t="s">
        <v>1540</v>
      </c>
      <c r="I3544" s="22" t="s">
        <v>1547</v>
      </c>
      <c r="J3544" s="22" t="s">
        <v>1543</v>
      </c>
      <c r="K3544" s="20" t="str">
        <f>IF(Tabela813[[#This Row],[C]]&lt;&gt;"",IF(Tabela813[[#This Row],[RED]]&lt;&gt;"",(Tabela813[[#This Row],[RED]] &amp; "."),"") &amp; CONCATENATE(Tabela813[[#This Row],[C]],".",Tabela813[[#This Row],[O]],".",Tabela813[[#This Row],[E]],".",Tabela813[[#This Row],[D1]],".",Tabela813[[#This Row],[D2]],".",Tabela813[[#This Row],[D3]],".",Tabela813[[#This Row],[T]],".",Tabela813[[#This Row],[D4]]),"")</f>
        <v>9.1.9.1.1.09.0.4.00</v>
      </c>
      <c r="L3544" s="23" t="s">
        <v>2241</v>
      </c>
      <c r="M3544" s="20" t="str">
        <f t="shared" si="67"/>
        <v>A</v>
      </c>
      <c r="N3544" s="20">
        <f>IF(VALUE(Tabela813[[#This Row],[RED]]) &gt; 0,1,0) + IF(VALUE(J3544)&gt;0,8,IF(VALUE(I3544)&gt;0,7,IF(VALUE(H3544)&gt;0,6,IF(VALUE(G3544)&gt;0,5,IF(VALUE(F3544)&gt;0,4,IF(VALUE(E3544)&gt;0,3,IF(VALUE(D3544)&gt;0,2,1)))))))</f>
        <v>8</v>
      </c>
      <c r="O3544" s="22" t="s">
        <v>51</v>
      </c>
      <c r="P3544" s="1" t="s">
        <v>2976</v>
      </c>
      <c r="Q3544" s="1"/>
      <c r="R3544" s="39"/>
      <c r="S3544" s="154" t="s">
        <v>158</v>
      </c>
      <c r="T3544" s="7" t="str">
        <f>Tabela813[[#This Row],[NR]]&amp;" - "&amp;Tabela813[[#This Row],[Especificação]]</f>
        <v>9.1.9.1.1.09.0.4.00 - (-) Dedução de Multas e Juros Previstos em Contratos - Dívida Ativa - Multas e Juros de Mora da Dívida Ativa</v>
      </c>
    </row>
    <row r="3545" spans="1:20" ht="30" x14ac:dyDescent="0.25">
      <c r="A3545" s="179"/>
      <c r="B3545" s="51" t="s">
        <v>1549</v>
      </c>
      <c r="C3545" s="22" t="s">
        <v>1537</v>
      </c>
      <c r="D3545" s="22" t="s">
        <v>1549</v>
      </c>
      <c r="E3545" s="22" t="s">
        <v>1537</v>
      </c>
      <c r="F3545" s="22" t="s">
        <v>1537</v>
      </c>
      <c r="G3545" s="22" t="s">
        <v>1557</v>
      </c>
      <c r="H3545" s="22" t="s">
        <v>1540</v>
      </c>
      <c r="I3545" s="22" t="s">
        <v>1548</v>
      </c>
      <c r="J3545" s="22" t="s">
        <v>1543</v>
      </c>
      <c r="K3545" s="20" t="str">
        <f>IF(Tabela813[[#This Row],[C]]&lt;&gt;"",IF(Tabela813[[#This Row],[RED]]&lt;&gt;"",(Tabela813[[#This Row],[RED]] &amp; "."),"") &amp; CONCATENATE(Tabela813[[#This Row],[C]],".",Tabela813[[#This Row],[O]],".",Tabela813[[#This Row],[E]],".",Tabela813[[#This Row],[D1]],".",Tabela813[[#This Row],[D2]],".",Tabela813[[#This Row],[D3]],".",Tabela813[[#This Row],[T]],".",Tabela813[[#This Row],[D4]]),"")</f>
        <v>9.1.9.1.1.09.0.5.00</v>
      </c>
      <c r="L3545" s="23" t="s">
        <v>2242</v>
      </c>
      <c r="M3545" s="20" t="str">
        <f t="shared" si="67"/>
        <v>A</v>
      </c>
      <c r="N3545" s="20">
        <f>IF(VALUE(Tabela813[[#This Row],[RED]]) &gt; 0,1,0) + IF(VALUE(J3545)&gt;0,8,IF(VALUE(I3545)&gt;0,7,IF(VALUE(H3545)&gt;0,6,IF(VALUE(G3545)&gt;0,5,IF(VALUE(F3545)&gt;0,4,IF(VALUE(E3545)&gt;0,3,IF(VALUE(D3545)&gt;0,2,1)))))))</f>
        <v>8</v>
      </c>
      <c r="O3545" s="22" t="s">
        <v>51</v>
      </c>
      <c r="P3545" s="1" t="s">
        <v>2976</v>
      </c>
      <c r="Q3545" s="1"/>
      <c r="R3545" s="39"/>
      <c r="S3545" s="154" t="s">
        <v>158</v>
      </c>
      <c r="T3545" s="7" t="str">
        <f>Tabela813[[#This Row],[NR]]&amp;" - "&amp;Tabela813[[#This Row],[Especificação]]</f>
        <v>9.1.9.1.1.09.0.5.00 - (-) Dedução de Multas e Juros Previstos em Contratos - Multas</v>
      </c>
    </row>
    <row r="3546" spans="1:20" ht="30" x14ac:dyDescent="0.25">
      <c r="A3546" s="179"/>
      <c r="B3546" s="51" t="s">
        <v>1549</v>
      </c>
      <c r="C3546" s="22" t="s">
        <v>1537</v>
      </c>
      <c r="D3546" s="22" t="s">
        <v>1549</v>
      </c>
      <c r="E3546" s="22" t="s">
        <v>1537</v>
      </c>
      <c r="F3546" s="22" t="s">
        <v>1537</v>
      </c>
      <c r="G3546" s="22" t="s">
        <v>1557</v>
      </c>
      <c r="H3546" s="22" t="s">
        <v>1540</v>
      </c>
      <c r="I3546" s="22" t="s">
        <v>1542</v>
      </c>
      <c r="J3546" s="22" t="s">
        <v>1543</v>
      </c>
      <c r="K3546" s="20" t="str">
        <f>IF(Tabela813[[#This Row],[C]]&lt;&gt;"",IF(Tabela813[[#This Row],[RED]]&lt;&gt;"",(Tabela813[[#This Row],[RED]] &amp; "."),"") &amp; CONCATENATE(Tabela813[[#This Row],[C]],".",Tabela813[[#This Row],[O]],".",Tabela813[[#This Row],[E]],".",Tabela813[[#This Row],[D1]],".",Tabela813[[#This Row],[D2]],".",Tabela813[[#This Row],[D3]],".",Tabela813[[#This Row],[T]],".",Tabela813[[#This Row],[D4]]),"")</f>
        <v>9.1.9.1.1.09.0.6.00</v>
      </c>
      <c r="L3546" s="23" t="s">
        <v>2243</v>
      </c>
      <c r="M3546" s="20" t="str">
        <f t="shared" si="67"/>
        <v>A</v>
      </c>
      <c r="N3546" s="20">
        <f>IF(VALUE(Tabela813[[#This Row],[RED]]) &gt; 0,1,0) + IF(VALUE(J3546)&gt;0,8,IF(VALUE(I3546)&gt;0,7,IF(VALUE(H3546)&gt;0,6,IF(VALUE(G3546)&gt;0,5,IF(VALUE(F3546)&gt;0,4,IF(VALUE(E3546)&gt;0,3,IF(VALUE(D3546)&gt;0,2,1)))))))</f>
        <v>8</v>
      </c>
      <c r="O3546" s="22" t="s">
        <v>51</v>
      </c>
      <c r="P3546" s="1" t="s">
        <v>2976</v>
      </c>
      <c r="Q3546" s="1"/>
      <c r="R3546" s="39"/>
      <c r="S3546" s="154" t="s">
        <v>158</v>
      </c>
      <c r="T3546" s="7" t="str">
        <f>Tabela813[[#This Row],[NR]]&amp;" - "&amp;Tabela813[[#This Row],[Especificação]]</f>
        <v>9.1.9.1.1.09.0.6.00 - (-) Dedução de Multas e Juros Previstos em Contratos - Juros de Mora</v>
      </c>
    </row>
    <row r="3547" spans="1:20" ht="30" x14ac:dyDescent="0.25">
      <c r="A3547" s="179"/>
      <c r="B3547" s="51" t="s">
        <v>1549</v>
      </c>
      <c r="C3547" s="22" t="s">
        <v>1537</v>
      </c>
      <c r="D3547" s="22" t="s">
        <v>1549</v>
      </c>
      <c r="E3547" s="22" t="s">
        <v>1537</v>
      </c>
      <c r="F3547" s="22" t="s">
        <v>1537</v>
      </c>
      <c r="G3547" s="22" t="s">
        <v>1557</v>
      </c>
      <c r="H3547" s="22" t="s">
        <v>1540</v>
      </c>
      <c r="I3547" s="22" t="s">
        <v>1544</v>
      </c>
      <c r="J3547" s="22" t="s">
        <v>1543</v>
      </c>
      <c r="K3547" s="20" t="str">
        <f>IF(Tabela813[[#This Row],[C]]&lt;&gt;"",IF(Tabela813[[#This Row],[RED]]&lt;&gt;"",(Tabela813[[#This Row],[RED]] &amp; "."),"") &amp; CONCATENATE(Tabela813[[#This Row],[C]],".",Tabela813[[#This Row],[O]],".",Tabela813[[#This Row],[E]],".",Tabela813[[#This Row],[D1]],".",Tabela813[[#This Row],[D2]],".",Tabela813[[#This Row],[D3]],".",Tabela813[[#This Row],[T]],".",Tabela813[[#This Row],[D4]]),"")</f>
        <v>9.1.9.1.1.09.0.7.00</v>
      </c>
      <c r="L3547" s="23" t="s">
        <v>2244</v>
      </c>
      <c r="M3547" s="20" t="str">
        <f t="shared" si="67"/>
        <v>A</v>
      </c>
      <c r="N3547" s="20">
        <f>IF(VALUE(Tabela813[[#This Row],[RED]]) &gt; 0,1,0) + IF(VALUE(J3547)&gt;0,8,IF(VALUE(I3547)&gt;0,7,IF(VALUE(H3547)&gt;0,6,IF(VALUE(G3547)&gt;0,5,IF(VALUE(F3547)&gt;0,4,IF(VALUE(E3547)&gt;0,3,IF(VALUE(D3547)&gt;0,2,1)))))))</f>
        <v>8</v>
      </c>
      <c r="O3547" s="22" t="s">
        <v>51</v>
      </c>
      <c r="P3547" s="1" t="s">
        <v>2976</v>
      </c>
      <c r="Q3547" s="1"/>
      <c r="R3547" s="39"/>
      <c r="S3547" s="154" t="s">
        <v>158</v>
      </c>
      <c r="T3547" s="7" t="str">
        <f>Tabela813[[#This Row],[NR]]&amp;" - "&amp;Tabela813[[#This Row],[Especificação]]</f>
        <v>9.1.9.1.1.09.0.7.00 - (-) Dedução de Multas e Juros Previstos em Contratos - Dívida Ativa - Multas da Dívida Ativa</v>
      </c>
    </row>
    <row r="3548" spans="1:20" ht="30" x14ac:dyDescent="0.25">
      <c r="A3548" s="179"/>
      <c r="B3548" s="51" t="s">
        <v>1549</v>
      </c>
      <c r="C3548" s="22" t="s">
        <v>1537</v>
      </c>
      <c r="D3548" s="22" t="s">
        <v>1549</v>
      </c>
      <c r="E3548" s="22" t="s">
        <v>1537</v>
      </c>
      <c r="F3548" s="22" t="s">
        <v>1537</v>
      </c>
      <c r="G3548" s="22" t="s">
        <v>1557</v>
      </c>
      <c r="H3548" s="22" t="s">
        <v>1540</v>
      </c>
      <c r="I3548" s="22" t="s">
        <v>1545</v>
      </c>
      <c r="J3548" s="22" t="s">
        <v>1543</v>
      </c>
      <c r="K3548" s="20" t="str">
        <f>IF(Tabela813[[#This Row],[C]]&lt;&gt;"",IF(Tabela813[[#This Row],[RED]]&lt;&gt;"",(Tabela813[[#This Row],[RED]] &amp; "."),"") &amp; CONCATENATE(Tabela813[[#This Row],[C]],".",Tabela813[[#This Row],[O]],".",Tabela813[[#This Row],[E]],".",Tabela813[[#This Row],[D1]],".",Tabela813[[#This Row],[D2]],".",Tabela813[[#This Row],[D3]],".",Tabela813[[#This Row],[T]],".",Tabela813[[#This Row],[D4]]),"")</f>
        <v>9.1.9.1.1.09.0.8.00</v>
      </c>
      <c r="L3548" s="23" t="s">
        <v>2245</v>
      </c>
      <c r="M3548" s="20" t="str">
        <f t="shared" si="67"/>
        <v>A</v>
      </c>
      <c r="N3548" s="20">
        <f>IF(VALUE(Tabela813[[#This Row],[RED]]) &gt; 0,1,0) + IF(VALUE(J3548)&gt;0,8,IF(VALUE(I3548)&gt;0,7,IF(VALUE(H3548)&gt;0,6,IF(VALUE(G3548)&gt;0,5,IF(VALUE(F3548)&gt;0,4,IF(VALUE(E3548)&gt;0,3,IF(VALUE(D3548)&gt;0,2,1)))))))</f>
        <v>8</v>
      </c>
      <c r="O3548" s="22" t="s">
        <v>51</v>
      </c>
      <c r="P3548" s="1" t="s">
        <v>2976</v>
      </c>
      <c r="Q3548" s="1"/>
      <c r="R3548" s="39"/>
      <c r="S3548" s="154" t="s">
        <v>158</v>
      </c>
      <c r="T3548" s="7" t="str">
        <f>Tabela813[[#This Row],[NR]]&amp;" - "&amp;Tabela813[[#This Row],[Especificação]]</f>
        <v>9.1.9.1.1.09.0.8.00 - (-) Dedução de Multas e Juros Previstos em Contratos - Juros de Mora da Dívida Ativa</v>
      </c>
    </row>
    <row r="3549" spans="1:20" ht="30" x14ac:dyDescent="0.25">
      <c r="B3549" s="51" t="s">
        <v>1549</v>
      </c>
      <c r="C3549" s="22" t="s">
        <v>1537</v>
      </c>
      <c r="D3549" s="22" t="s">
        <v>1549</v>
      </c>
      <c r="E3549" s="22" t="s">
        <v>1537</v>
      </c>
      <c r="F3549" s="22" t="s">
        <v>1537</v>
      </c>
      <c r="G3549" s="22" t="s">
        <v>1558</v>
      </c>
      <c r="H3549" s="22" t="s">
        <v>1540</v>
      </c>
      <c r="I3549" s="22" t="s">
        <v>1540</v>
      </c>
      <c r="J3549" s="22" t="s">
        <v>1543</v>
      </c>
      <c r="K3549" s="20" t="str">
        <f>IF(Tabela813[[#This Row],[C]]&lt;&gt;"",IF(Tabela813[[#This Row],[RED]]&lt;&gt;"",(Tabela813[[#This Row],[RED]] &amp; "."),"") &amp; CONCATENATE(Tabela813[[#This Row],[C]],".",Tabela813[[#This Row],[O]],".",Tabela813[[#This Row],[E]],".",Tabela813[[#This Row],[D1]],".",Tabela813[[#This Row],[D2]],".",Tabela813[[#This Row],[D3]],".",Tabela813[[#This Row],[T]],".",Tabela813[[#This Row],[D4]]),"")</f>
        <v>9.1.9.1.1.10.0.0.00</v>
      </c>
      <c r="L3549" s="23" t="s">
        <v>2246</v>
      </c>
      <c r="M3549" s="20" t="str">
        <f t="shared" si="67"/>
        <v>S</v>
      </c>
      <c r="N3549" s="20">
        <f>IF(VALUE(Tabela813[[#This Row],[RED]]) &gt; 0,1,0) + IF(VALUE(J3549)&gt;0,8,IF(VALUE(I3549)&gt;0,7,IF(VALUE(H3549)&gt;0,6,IF(VALUE(G3549)&gt;0,5,IF(VALUE(F3549)&gt;0,4,IF(VALUE(E3549)&gt;0,3,IF(VALUE(D3549)&gt;0,2,1)))))))</f>
        <v>6</v>
      </c>
      <c r="O3549" s="22" t="s">
        <v>51</v>
      </c>
      <c r="P3549" s="1" t="s">
        <v>4389</v>
      </c>
      <c r="Q3549" s="1"/>
      <c r="R3549" s="39"/>
      <c r="S3549" s="154" t="s">
        <v>158</v>
      </c>
      <c r="T3549" s="7" t="str">
        <f>Tabela813[[#This Row],[NR]]&amp;" - "&amp;Tabela813[[#This Row],[Especificação]]</f>
        <v>9.1.9.1.1.10.0.0.00 - (-) Dedução de Multas Previstas na Legislação sobre Regime de Previdência Privada Complementar</v>
      </c>
    </row>
    <row r="3550" spans="1:20" ht="30" x14ac:dyDescent="0.25">
      <c r="B3550" s="51" t="s">
        <v>1549</v>
      </c>
      <c r="C3550" s="22" t="s">
        <v>1537</v>
      </c>
      <c r="D3550" s="22" t="s">
        <v>1549</v>
      </c>
      <c r="E3550" s="22" t="s">
        <v>1537</v>
      </c>
      <c r="F3550" s="22" t="s">
        <v>1537</v>
      </c>
      <c r="G3550" s="22" t="s">
        <v>1558</v>
      </c>
      <c r="H3550" s="22" t="s">
        <v>1540</v>
      </c>
      <c r="I3550" s="22" t="s">
        <v>1537</v>
      </c>
      <c r="J3550" s="22" t="s">
        <v>1543</v>
      </c>
      <c r="K3550" s="20" t="str">
        <f>IF(Tabela813[[#This Row],[C]]&lt;&gt;"",IF(Tabela813[[#This Row],[RED]]&lt;&gt;"",(Tabela813[[#This Row],[RED]] &amp; "."),"") &amp; CONCATENATE(Tabela813[[#This Row],[C]],".",Tabela813[[#This Row],[O]],".",Tabela813[[#This Row],[E]],".",Tabela813[[#This Row],[D1]],".",Tabela813[[#This Row],[D2]],".",Tabela813[[#This Row],[D3]],".",Tabela813[[#This Row],[T]],".",Tabela813[[#This Row],[D4]]),"")</f>
        <v>9.1.9.1.1.10.0.1.00</v>
      </c>
      <c r="L3550" s="23" t="s">
        <v>2247</v>
      </c>
      <c r="M3550" s="20" t="str">
        <f t="shared" si="67"/>
        <v>A</v>
      </c>
      <c r="N3550" s="20">
        <f>IF(VALUE(Tabela813[[#This Row],[RED]]) &gt; 0,1,0) + IF(VALUE(J3550)&gt;0,8,IF(VALUE(I3550)&gt;0,7,IF(VALUE(H3550)&gt;0,6,IF(VALUE(G3550)&gt;0,5,IF(VALUE(F3550)&gt;0,4,IF(VALUE(E3550)&gt;0,3,IF(VALUE(D3550)&gt;0,2,1)))))))</f>
        <v>8</v>
      </c>
      <c r="O3550" s="22" t="s">
        <v>51</v>
      </c>
      <c r="P3550" s="1" t="s">
        <v>2977</v>
      </c>
      <c r="Q3550" s="1"/>
      <c r="R3550" s="39"/>
      <c r="S3550" s="154" t="s">
        <v>158</v>
      </c>
      <c r="T3550" s="7" t="str">
        <f>Tabela813[[#This Row],[NR]]&amp;" - "&amp;Tabela813[[#This Row],[Especificação]]</f>
        <v>9.1.9.1.1.10.0.1.00 - (-) Dedução de Multas Previstas na Legislação sobre Regime de Previdência Privada Complementar - Principal</v>
      </c>
    </row>
    <row r="3551" spans="1:20" ht="30" x14ac:dyDescent="0.25">
      <c r="B3551" s="51" t="s">
        <v>1549</v>
      </c>
      <c r="C3551" s="22" t="s">
        <v>1537</v>
      </c>
      <c r="D3551" s="22" t="s">
        <v>1549</v>
      </c>
      <c r="E3551" s="22" t="s">
        <v>1537</v>
      </c>
      <c r="F3551" s="22" t="s">
        <v>1537</v>
      </c>
      <c r="G3551" s="22" t="s">
        <v>1558</v>
      </c>
      <c r="H3551" s="22" t="s">
        <v>1540</v>
      </c>
      <c r="I3551" s="22" t="s">
        <v>1546</v>
      </c>
      <c r="J3551" s="22" t="s">
        <v>1543</v>
      </c>
      <c r="K3551" s="20" t="str">
        <f>IF(Tabela813[[#This Row],[C]]&lt;&gt;"",IF(Tabela813[[#This Row],[RED]]&lt;&gt;"",(Tabela813[[#This Row],[RED]] &amp; "."),"") &amp; CONCATENATE(Tabela813[[#This Row],[C]],".",Tabela813[[#This Row],[O]],".",Tabela813[[#This Row],[E]],".",Tabela813[[#This Row],[D1]],".",Tabela813[[#This Row],[D2]],".",Tabela813[[#This Row],[D3]],".",Tabela813[[#This Row],[T]],".",Tabela813[[#This Row],[D4]]),"")</f>
        <v>9.1.9.1.1.10.0.2.00</v>
      </c>
      <c r="L3551" s="23" t="s">
        <v>2248</v>
      </c>
      <c r="M3551" s="20" t="str">
        <f t="shared" si="67"/>
        <v>A</v>
      </c>
      <c r="N3551" s="20">
        <f>IF(VALUE(Tabela813[[#This Row],[RED]]) &gt; 0,1,0) + IF(VALUE(J3551)&gt;0,8,IF(VALUE(I3551)&gt;0,7,IF(VALUE(H3551)&gt;0,6,IF(VALUE(G3551)&gt;0,5,IF(VALUE(F3551)&gt;0,4,IF(VALUE(E3551)&gt;0,3,IF(VALUE(D3551)&gt;0,2,1)))))))</f>
        <v>8</v>
      </c>
      <c r="O3551" s="22" t="s">
        <v>51</v>
      </c>
      <c r="P3551" s="1" t="s">
        <v>2977</v>
      </c>
      <c r="Q3551" s="1"/>
      <c r="R3551" s="39"/>
      <c r="S3551" s="154" t="s">
        <v>158</v>
      </c>
      <c r="T3551" s="7" t="str">
        <f>Tabela813[[#This Row],[NR]]&amp;" - "&amp;Tabela813[[#This Row],[Especificação]]</f>
        <v>9.1.9.1.1.10.0.2.00 - (-) Dedução de Multas Previstas na Legislação sobre Regime de Previdência Privada Complementar - Multas e Juros de Mora</v>
      </c>
    </row>
    <row r="3552" spans="1:20" ht="30" x14ac:dyDescent="0.25">
      <c r="B3552" s="51" t="s">
        <v>1549</v>
      </c>
      <c r="C3552" s="22" t="s">
        <v>1537</v>
      </c>
      <c r="D3552" s="22" t="s">
        <v>1549</v>
      </c>
      <c r="E3552" s="22" t="s">
        <v>1537</v>
      </c>
      <c r="F3552" s="22" t="s">
        <v>1537</v>
      </c>
      <c r="G3552" s="22" t="s">
        <v>1558</v>
      </c>
      <c r="H3552" s="22" t="s">
        <v>1540</v>
      </c>
      <c r="I3552" s="22" t="s">
        <v>1538</v>
      </c>
      <c r="J3552" s="22" t="s">
        <v>1543</v>
      </c>
      <c r="K3552" s="20" t="str">
        <f>IF(Tabela813[[#This Row],[C]]&lt;&gt;"",IF(Tabela813[[#This Row],[RED]]&lt;&gt;"",(Tabela813[[#This Row],[RED]] &amp; "."),"") &amp; CONCATENATE(Tabela813[[#This Row],[C]],".",Tabela813[[#This Row],[O]],".",Tabela813[[#This Row],[E]],".",Tabela813[[#This Row],[D1]],".",Tabela813[[#This Row],[D2]],".",Tabela813[[#This Row],[D3]],".",Tabela813[[#This Row],[T]],".",Tabela813[[#This Row],[D4]]),"")</f>
        <v>9.1.9.1.1.10.0.3.00</v>
      </c>
      <c r="L3552" s="23" t="s">
        <v>2249</v>
      </c>
      <c r="M3552" s="20" t="str">
        <f t="shared" si="67"/>
        <v>A</v>
      </c>
      <c r="N3552" s="20">
        <f>IF(VALUE(Tabela813[[#This Row],[RED]]) &gt; 0,1,0) + IF(VALUE(J3552)&gt;0,8,IF(VALUE(I3552)&gt;0,7,IF(VALUE(H3552)&gt;0,6,IF(VALUE(G3552)&gt;0,5,IF(VALUE(F3552)&gt;0,4,IF(VALUE(E3552)&gt;0,3,IF(VALUE(D3552)&gt;0,2,1)))))))</f>
        <v>8</v>
      </c>
      <c r="O3552" s="22" t="s">
        <v>51</v>
      </c>
      <c r="P3552" s="1" t="s">
        <v>2977</v>
      </c>
      <c r="Q3552" s="1"/>
      <c r="R3552" s="39"/>
      <c r="S3552" s="154" t="s">
        <v>158</v>
      </c>
      <c r="T3552" s="7" t="str">
        <f>Tabela813[[#This Row],[NR]]&amp;" - "&amp;Tabela813[[#This Row],[Especificação]]</f>
        <v>9.1.9.1.1.10.0.3.00 - (-) Dedução de Multas Previstas na Legislação sobre Regime de Previdência Privada Complementar - Dívida Ativa</v>
      </c>
    </row>
    <row r="3553" spans="1:22" ht="45" x14ac:dyDescent="0.25">
      <c r="B3553" s="51" t="s">
        <v>1549</v>
      </c>
      <c r="C3553" s="22" t="s">
        <v>1537</v>
      </c>
      <c r="D3553" s="22" t="s">
        <v>1549</v>
      </c>
      <c r="E3553" s="22" t="s">
        <v>1537</v>
      </c>
      <c r="F3553" s="22" t="s">
        <v>1537</v>
      </c>
      <c r="G3553" s="22" t="s">
        <v>1558</v>
      </c>
      <c r="H3553" s="22" t="s">
        <v>1540</v>
      </c>
      <c r="I3553" s="22" t="s">
        <v>1547</v>
      </c>
      <c r="J3553" s="22" t="s">
        <v>1543</v>
      </c>
      <c r="K3553" s="20" t="str">
        <f>IF(Tabela813[[#This Row],[C]]&lt;&gt;"",IF(Tabela813[[#This Row],[RED]]&lt;&gt;"",(Tabela813[[#This Row],[RED]] &amp; "."),"") &amp; CONCATENATE(Tabela813[[#This Row],[C]],".",Tabela813[[#This Row],[O]],".",Tabela813[[#This Row],[E]],".",Tabela813[[#This Row],[D1]],".",Tabela813[[#This Row],[D2]],".",Tabela813[[#This Row],[D3]],".",Tabela813[[#This Row],[T]],".",Tabela813[[#This Row],[D4]]),"")</f>
        <v>9.1.9.1.1.10.0.4.00</v>
      </c>
      <c r="L3553" s="23" t="s">
        <v>2250</v>
      </c>
      <c r="M3553" s="20" t="str">
        <f t="shared" si="67"/>
        <v>A</v>
      </c>
      <c r="N3553" s="20">
        <f>IF(VALUE(Tabela813[[#This Row],[RED]]) &gt; 0,1,0) + IF(VALUE(J3553)&gt;0,8,IF(VALUE(I3553)&gt;0,7,IF(VALUE(H3553)&gt;0,6,IF(VALUE(G3553)&gt;0,5,IF(VALUE(F3553)&gt;0,4,IF(VALUE(E3553)&gt;0,3,IF(VALUE(D3553)&gt;0,2,1)))))))</f>
        <v>8</v>
      </c>
      <c r="O3553" s="22" t="s">
        <v>51</v>
      </c>
      <c r="P3553" s="1" t="s">
        <v>2977</v>
      </c>
      <c r="Q3553" s="1"/>
      <c r="R3553" s="39"/>
      <c r="S3553" s="154" t="s">
        <v>158</v>
      </c>
      <c r="T3553" s="7" t="str">
        <f>Tabela813[[#This Row],[NR]]&amp;" - "&amp;Tabela813[[#This Row],[Especificação]]</f>
        <v>9.1.9.1.1.10.0.4.00 - (-) Dedução de Multas Previstas na Legislação sobre Regime de Previdência Privada Complementar - Dívida Ativa - Multas e Juros de Mora da Dívida Ativa</v>
      </c>
    </row>
    <row r="3554" spans="1:22" ht="30" x14ac:dyDescent="0.25">
      <c r="B3554" s="51" t="s">
        <v>1549</v>
      </c>
      <c r="C3554" s="22" t="s">
        <v>1537</v>
      </c>
      <c r="D3554" s="22" t="s">
        <v>1549</v>
      </c>
      <c r="E3554" s="22" t="s">
        <v>1537</v>
      </c>
      <c r="F3554" s="22" t="s">
        <v>1537</v>
      </c>
      <c r="G3554" s="22" t="s">
        <v>1558</v>
      </c>
      <c r="H3554" s="22" t="s">
        <v>1540</v>
      </c>
      <c r="I3554" s="22" t="s">
        <v>1548</v>
      </c>
      <c r="J3554" s="22" t="s">
        <v>1543</v>
      </c>
      <c r="K3554" s="20" t="str">
        <f>IF(Tabela813[[#This Row],[C]]&lt;&gt;"",IF(Tabela813[[#This Row],[RED]]&lt;&gt;"",(Tabela813[[#This Row],[RED]] &amp; "."),"") &amp; CONCATENATE(Tabela813[[#This Row],[C]],".",Tabela813[[#This Row],[O]],".",Tabela813[[#This Row],[E]],".",Tabela813[[#This Row],[D1]],".",Tabela813[[#This Row],[D2]],".",Tabela813[[#This Row],[D3]],".",Tabela813[[#This Row],[T]],".",Tabela813[[#This Row],[D4]]),"")</f>
        <v>9.1.9.1.1.10.0.5.00</v>
      </c>
      <c r="L3554" s="23" t="s">
        <v>2251</v>
      </c>
      <c r="M3554" s="20" t="str">
        <f t="shared" si="67"/>
        <v>A</v>
      </c>
      <c r="N3554" s="20">
        <f>IF(VALUE(Tabela813[[#This Row],[RED]]) &gt; 0,1,0) + IF(VALUE(J3554)&gt;0,8,IF(VALUE(I3554)&gt;0,7,IF(VALUE(H3554)&gt;0,6,IF(VALUE(G3554)&gt;0,5,IF(VALUE(F3554)&gt;0,4,IF(VALUE(E3554)&gt;0,3,IF(VALUE(D3554)&gt;0,2,1)))))))</f>
        <v>8</v>
      </c>
      <c r="O3554" s="22" t="s">
        <v>51</v>
      </c>
      <c r="P3554" s="1" t="s">
        <v>2977</v>
      </c>
      <c r="Q3554" s="1"/>
      <c r="R3554" s="39"/>
      <c r="S3554" s="154" t="s">
        <v>158</v>
      </c>
      <c r="T3554" s="7" t="str">
        <f>Tabela813[[#This Row],[NR]]&amp;" - "&amp;Tabela813[[#This Row],[Especificação]]</f>
        <v>9.1.9.1.1.10.0.5.00 - (-) Dedução de Multas Previstas na Legislação sobre Regime de Previdência Privada Complementar - Multas</v>
      </c>
    </row>
    <row r="3555" spans="1:22" ht="30" x14ac:dyDescent="0.25">
      <c r="B3555" s="51" t="s">
        <v>1549</v>
      </c>
      <c r="C3555" s="22" t="s">
        <v>1537</v>
      </c>
      <c r="D3555" s="22" t="s">
        <v>1549</v>
      </c>
      <c r="E3555" s="22" t="s">
        <v>1537</v>
      </c>
      <c r="F3555" s="22" t="s">
        <v>1537</v>
      </c>
      <c r="G3555" s="22" t="s">
        <v>1558</v>
      </c>
      <c r="H3555" s="22" t="s">
        <v>1540</v>
      </c>
      <c r="I3555" s="22" t="s">
        <v>1542</v>
      </c>
      <c r="J3555" s="22" t="s">
        <v>1543</v>
      </c>
      <c r="K3555" s="20" t="str">
        <f>IF(Tabela813[[#This Row],[C]]&lt;&gt;"",IF(Tabela813[[#This Row],[RED]]&lt;&gt;"",(Tabela813[[#This Row],[RED]] &amp; "."),"") &amp; CONCATENATE(Tabela813[[#This Row],[C]],".",Tabela813[[#This Row],[O]],".",Tabela813[[#This Row],[E]],".",Tabela813[[#This Row],[D1]],".",Tabela813[[#This Row],[D2]],".",Tabela813[[#This Row],[D3]],".",Tabela813[[#This Row],[T]],".",Tabela813[[#This Row],[D4]]),"")</f>
        <v>9.1.9.1.1.10.0.6.00</v>
      </c>
      <c r="L3555" s="23" t="s">
        <v>2252</v>
      </c>
      <c r="M3555" s="20" t="str">
        <f t="shared" si="67"/>
        <v>A</v>
      </c>
      <c r="N3555" s="20">
        <f>IF(VALUE(Tabela813[[#This Row],[RED]]) &gt; 0,1,0) + IF(VALUE(J3555)&gt;0,8,IF(VALUE(I3555)&gt;0,7,IF(VALUE(H3555)&gt;0,6,IF(VALUE(G3555)&gt;0,5,IF(VALUE(F3555)&gt;0,4,IF(VALUE(E3555)&gt;0,3,IF(VALUE(D3555)&gt;0,2,1)))))))</f>
        <v>8</v>
      </c>
      <c r="O3555" s="22" t="s">
        <v>51</v>
      </c>
      <c r="P3555" s="1" t="s">
        <v>2977</v>
      </c>
      <c r="Q3555" s="1"/>
      <c r="R3555" s="39"/>
      <c r="S3555" s="154" t="s">
        <v>158</v>
      </c>
      <c r="T3555" s="7" t="str">
        <f>Tabela813[[#This Row],[NR]]&amp;" - "&amp;Tabela813[[#This Row],[Especificação]]</f>
        <v>9.1.9.1.1.10.0.6.00 - (-) Dedução de Multas Previstas na Legislação sobre Regime de Previdência Privada Complementar - Juros de Mora</v>
      </c>
    </row>
    <row r="3556" spans="1:22" ht="30" x14ac:dyDescent="0.25">
      <c r="B3556" s="51" t="s">
        <v>1549</v>
      </c>
      <c r="C3556" s="22" t="s">
        <v>1537</v>
      </c>
      <c r="D3556" s="22" t="s">
        <v>1549</v>
      </c>
      <c r="E3556" s="22" t="s">
        <v>1537</v>
      </c>
      <c r="F3556" s="22" t="s">
        <v>1537</v>
      </c>
      <c r="G3556" s="22" t="s">
        <v>1558</v>
      </c>
      <c r="H3556" s="22" t="s">
        <v>1540</v>
      </c>
      <c r="I3556" s="22" t="s">
        <v>1544</v>
      </c>
      <c r="J3556" s="22" t="s">
        <v>1543</v>
      </c>
      <c r="K3556" s="20" t="str">
        <f>IF(Tabela813[[#This Row],[C]]&lt;&gt;"",IF(Tabela813[[#This Row],[RED]]&lt;&gt;"",(Tabela813[[#This Row],[RED]] &amp; "."),"") &amp; CONCATENATE(Tabela813[[#This Row],[C]],".",Tabela813[[#This Row],[O]],".",Tabela813[[#This Row],[E]],".",Tabela813[[#This Row],[D1]],".",Tabela813[[#This Row],[D2]],".",Tabela813[[#This Row],[D3]],".",Tabela813[[#This Row],[T]],".",Tabela813[[#This Row],[D4]]),"")</f>
        <v>9.1.9.1.1.10.0.7.00</v>
      </c>
      <c r="L3556" s="23" t="s">
        <v>2253</v>
      </c>
      <c r="M3556" s="20" t="str">
        <f t="shared" si="67"/>
        <v>A</v>
      </c>
      <c r="N3556" s="20">
        <f>IF(VALUE(Tabela813[[#This Row],[RED]]) &gt; 0,1,0) + IF(VALUE(J3556)&gt;0,8,IF(VALUE(I3556)&gt;0,7,IF(VALUE(H3556)&gt;0,6,IF(VALUE(G3556)&gt;0,5,IF(VALUE(F3556)&gt;0,4,IF(VALUE(E3556)&gt;0,3,IF(VALUE(D3556)&gt;0,2,1)))))))</f>
        <v>8</v>
      </c>
      <c r="O3556" s="22" t="s">
        <v>51</v>
      </c>
      <c r="P3556" s="1" t="s">
        <v>2977</v>
      </c>
      <c r="Q3556" s="1"/>
      <c r="R3556" s="39"/>
      <c r="S3556" s="154" t="s">
        <v>158</v>
      </c>
      <c r="T3556" s="7" t="str">
        <f>Tabela813[[#This Row],[NR]]&amp;" - "&amp;Tabela813[[#This Row],[Especificação]]</f>
        <v>9.1.9.1.1.10.0.7.00 - (-) Dedução de Multas Previstas na Legislação sobre Regime de Previdência Privada Complementar - Dívida Ativa - Multas da Dívida Ativa</v>
      </c>
    </row>
    <row r="3557" spans="1:22" s="6" customFormat="1" ht="30" x14ac:dyDescent="0.25">
      <c r="A3557" s="181"/>
      <c r="B3557" s="51" t="s">
        <v>1549</v>
      </c>
      <c r="C3557" s="22" t="s">
        <v>1537</v>
      </c>
      <c r="D3557" s="22" t="s">
        <v>1549</v>
      </c>
      <c r="E3557" s="22" t="s">
        <v>1537</v>
      </c>
      <c r="F3557" s="22" t="s">
        <v>1537</v>
      </c>
      <c r="G3557" s="22" t="s">
        <v>1558</v>
      </c>
      <c r="H3557" s="22" t="s">
        <v>1540</v>
      </c>
      <c r="I3557" s="22" t="s">
        <v>1545</v>
      </c>
      <c r="J3557" s="22" t="s">
        <v>1543</v>
      </c>
      <c r="K3557" s="20" t="str">
        <f>IF(Tabela813[[#This Row],[C]]&lt;&gt;"",IF(Tabela813[[#This Row],[RED]]&lt;&gt;"",(Tabela813[[#This Row],[RED]] &amp; "."),"") &amp; CONCATENATE(Tabela813[[#This Row],[C]],".",Tabela813[[#This Row],[O]],".",Tabela813[[#This Row],[E]],".",Tabela813[[#This Row],[D1]],".",Tabela813[[#This Row],[D2]],".",Tabela813[[#This Row],[D3]],".",Tabela813[[#This Row],[T]],".",Tabela813[[#This Row],[D4]]),"")</f>
        <v>9.1.9.1.1.10.0.8.00</v>
      </c>
      <c r="L3557" s="23" t="s">
        <v>2254</v>
      </c>
      <c r="M3557" s="20" t="str">
        <f t="shared" si="67"/>
        <v>A</v>
      </c>
      <c r="N3557" s="20">
        <f>IF(VALUE(Tabela813[[#This Row],[RED]]) &gt; 0,1,0) + IF(VALUE(J3557)&gt;0,8,IF(VALUE(I3557)&gt;0,7,IF(VALUE(H3557)&gt;0,6,IF(VALUE(G3557)&gt;0,5,IF(VALUE(F3557)&gt;0,4,IF(VALUE(E3557)&gt;0,3,IF(VALUE(D3557)&gt;0,2,1)))))))</f>
        <v>8</v>
      </c>
      <c r="O3557" s="22" t="s">
        <v>51</v>
      </c>
      <c r="P3557" s="1" t="s">
        <v>2977</v>
      </c>
      <c r="Q3557" s="1"/>
      <c r="R3557" s="39"/>
      <c r="S3557" s="154" t="s">
        <v>158</v>
      </c>
      <c r="T3557" s="7" t="str">
        <f>Tabela813[[#This Row],[NR]]&amp;" - "&amp;Tabela813[[#This Row],[Especificação]]</f>
        <v>9.1.9.1.1.10.0.8.00 - (-) Dedução de Multas Previstas na Legislação sobre Regime de Previdência Privada Complementar - Juros de Mora da Dívida Ativa</v>
      </c>
      <c r="U3557" s="7"/>
      <c r="V3557" s="7"/>
    </row>
    <row r="3558" spans="1:22" s="6" customFormat="1" x14ac:dyDescent="0.25">
      <c r="A3558" s="181"/>
      <c r="B3558" s="51" t="s">
        <v>1549</v>
      </c>
      <c r="C3558" s="22" t="s">
        <v>1537</v>
      </c>
      <c r="D3558" s="22" t="s">
        <v>1549</v>
      </c>
      <c r="E3558" s="22" t="s">
        <v>1546</v>
      </c>
      <c r="F3558" s="22" t="s">
        <v>1540</v>
      </c>
      <c r="G3558" s="22" t="s">
        <v>1543</v>
      </c>
      <c r="H3558" s="22" t="s">
        <v>1540</v>
      </c>
      <c r="I3558" s="22" t="s">
        <v>1540</v>
      </c>
      <c r="J3558" s="22" t="s">
        <v>1543</v>
      </c>
      <c r="K3558" s="20" t="str">
        <f>IF(Tabela813[[#This Row],[C]]&lt;&gt;"",IF(Tabela813[[#This Row],[RED]]&lt;&gt;"",(Tabela813[[#This Row],[RED]] &amp; "."),"") &amp; CONCATENATE(Tabela813[[#This Row],[C]],".",Tabela813[[#This Row],[O]],".",Tabela813[[#This Row],[E]],".",Tabela813[[#This Row],[D1]],".",Tabela813[[#This Row],[D2]],".",Tabela813[[#This Row],[D3]],".",Tabela813[[#This Row],[T]],".",Tabela813[[#This Row],[D4]]),"")</f>
        <v>9.1.9.2.0.00.0.0.00</v>
      </c>
      <c r="L3558" s="23" t="s">
        <v>2255</v>
      </c>
      <c r="M3558" s="20" t="str">
        <f t="shared" si="67"/>
        <v>S</v>
      </c>
      <c r="N3558" s="20">
        <f>IF(VALUE(Tabela813[[#This Row],[RED]]) &gt; 0,1,0) + IF(VALUE(J3558)&gt;0,8,IF(VALUE(I3558)&gt;0,7,IF(VALUE(H3558)&gt;0,6,IF(VALUE(G3558)&gt;0,5,IF(VALUE(F3558)&gt;0,4,IF(VALUE(E3558)&gt;0,3,IF(VALUE(D3558)&gt;0,2,1)))))))</f>
        <v>4</v>
      </c>
      <c r="O3558" s="22" t="s">
        <v>45</v>
      </c>
      <c r="P3558" s="1" t="s">
        <v>4390</v>
      </c>
      <c r="Q3558" s="1"/>
      <c r="R3558" s="39"/>
      <c r="S3558" s="154" t="s">
        <v>158</v>
      </c>
      <c r="T3558" s="7" t="str">
        <f>Tabela813[[#This Row],[NR]]&amp;" - "&amp;Tabela813[[#This Row],[Especificação]]</f>
        <v>9.1.9.2.0.00.0.0.00 - (-) Dedução de Indenizações, Restituições e Ressarcimentos</v>
      </c>
      <c r="U3558" s="7"/>
      <c r="V3558" s="7"/>
    </row>
    <row r="3559" spans="1:22" s="6" customFormat="1" x14ac:dyDescent="0.25">
      <c r="A3559" s="181"/>
      <c r="B3559" s="51" t="s">
        <v>1549</v>
      </c>
      <c r="C3559" s="22" t="s">
        <v>1537</v>
      </c>
      <c r="D3559" s="22" t="s">
        <v>1549</v>
      </c>
      <c r="E3559" s="22" t="s">
        <v>1546</v>
      </c>
      <c r="F3559" s="22" t="s">
        <v>1537</v>
      </c>
      <c r="G3559" s="22" t="s">
        <v>1543</v>
      </c>
      <c r="H3559" s="22" t="s">
        <v>1540</v>
      </c>
      <c r="I3559" s="22" t="s">
        <v>1540</v>
      </c>
      <c r="J3559" s="22" t="s">
        <v>1543</v>
      </c>
      <c r="K3559" s="20" t="str">
        <f>IF(Tabela813[[#This Row],[C]]&lt;&gt;"",IF(Tabela813[[#This Row],[RED]]&lt;&gt;"",(Tabela813[[#This Row],[RED]] &amp; "."),"") &amp; CONCATENATE(Tabela813[[#This Row],[C]],".",Tabela813[[#This Row],[O]],".",Tabela813[[#This Row],[E]],".",Tabela813[[#This Row],[D1]],".",Tabela813[[#This Row],[D2]],".",Tabela813[[#This Row],[D3]],".",Tabela813[[#This Row],[T]],".",Tabela813[[#This Row],[D4]]),"")</f>
        <v>9.1.9.2.1.00.0.0.00</v>
      </c>
      <c r="L3559" s="23" t="s">
        <v>2256</v>
      </c>
      <c r="M3559" s="20" t="str">
        <f t="shared" si="67"/>
        <v>S</v>
      </c>
      <c r="N3559" s="20">
        <f>IF(VALUE(Tabela813[[#This Row],[RED]]) &gt; 0,1,0) + IF(VALUE(J3559)&gt;0,8,IF(VALUE(I3559)&gt;0,7,IF(VALUE(H3559)&gt;0,6,IF(VALUE(G3559)&gt;0,5,IF(VALUE(F3559)&gt;0,4,IF(VALUE(E3559)&gt;0,3,IF(VALUE(D3559)&gt;0,2,1)))))))</f>
        <v>5</v>
      </c>
      <c r="O3559" s="22" t="s">
        <v>45</v>
      </c>
      <c r="P3559" s="1" t="s">
        <v>4391</v>
      </c>
      <c r="Q3559" s="1"/>
      <c r="R3559" s="39"/>
      <c r="S3559" s="154" t="s">
        <v>158</v>
      </c>
      <c r="T3559" s="7" t="str">
        <f>Tabela813[[#This Row],[NR]]&amp;" - "&amp;Tabela813[[#This Row],[Especificação]]</f>
        <v>9.1.9.2.1.00.0.0.00 - (-) Dedução de Indenizações</v>
      </c>
      <c r="U3559" s="7"/>
      <c r="V3559" s="7"/>
    </row>
    <row r="3560" spans="1:22" s="6" customFormat="1" ht="30" x14ac:dyDescent="0.25">
      <c r="A3560" s="181"/>
      <c r="B3560" s="51" t="s">
        <v>1549</v>
      </c>
      <c r="C3560" s="22" t="s">
        <v>1537</v>
      </c>
      <c r="D3560" s="22" t="s">
        <v>1549</v>
      </c>
      <c r="E3560" s="22" t="s">
        <v>1546</v>
      </c>
      <c r="F3560" s="22" t="s">
        <v>1537</v>
      </c>
      <c r="G3560" s="22" t="s">
        <v>1539</v>
      </c>
      <c r="H3560" s="22" t="s">
        <v>1540</v>
      </c>
      <c r="I3560" s="22" t="s">
        <v>1540</v>
      </c>
      <c r="J3560" s="22" t="s">
        <v>1543</v>
      </c>
      <c r="K3560" s="20" t="str">
        <f>IF(Tabela813[[#This Row],[C]]&lt;&gt;"",IF(Tabela813[[#This Row],[RED]]&lt;&gt;"",(Tabela813[[#This Row],[RED]] &amp; "."),"") &amp; CONCATENATE(Tabela813[[#This Row],[C]],".",Tabela813[[#This Row],[O]],".",Tabela813[[#This Row],[E]],".",Tabela813[[#This Row],[D1]],".",Tabela813[[#This Row],[D2]],".",Tabela813[[#This Row],[D3]],".",Tabela813[[#This Row],[T]],".",Tabela813[[#This Row],[D4]]),"")</f>
        <v>9.1.9.2.1.01.0.0.00</v>
      </c>
      <c r="L3560" s="23" t="s">
        <v>6446</v>
      </c>
      <c r="M3560" s="20" t="str">
        <f t="shared" si="67"/>
        <v>S</v>
      </c>
      <c r="N3560" s="20">
        <f>IF(VALUE(Tabela813[[#This Row],[RED]]) &gt; 0,1,0) + IF(VALUE(J3560)&gt;0,8,IF(VALUE(I3560)&gt;0,7,IF(VALUE(H3560)&gt;0,6,IF(VALUE(G3560)&gt;0,5,IF(VALUE(F3560)&gt;0,4,IF(VALUE(E3560)&gt;0,3,IF(VALUE(D3560)&gt;0,2,1)))))))</f>
        <v>6</v>
      </c>
      <c r="O3560" s="22" t="s">
        <v>51</v>
      </c>
      <c r="P3560" s="1" t="s">
        <v>4392</v>
      </c>
      <c r="Q3560" s="1"/>
      <c r="R3560" s="39"/>
      <c r="S3560" s="154" t="s">
        <v>158</v>
      </c>
      <c r="T3560" s="7" t="str">
        <f>Tabela813[[#This Row],[NR]]&amp;" - "&amp;Tabela813[[#This Row],[Especificação]]</f>
        <v>9.1.9.2.1.01.0.0.00 - (-) Dedução de Indenizações por Danos Causados ao Patrimônio Público</v>
      </c>
      <c r="U3560" s="7"/>
      <c r="V3560" s="7"/>
    </row>
    <row r="3561" spans="1:22" s="6" customFormat="1" ht="30" x14ac:dyDescent="0.25">
      <c r="A3561" s="181"/>
      <c r="B3561" s="51" t="s">
        <v>1549</v>
      </c>
      <c r="C3561" s="22" t="s">
        <v>1537</v>
      </c>
      <c r="D3561" s="22" t="s">
        <v>1549</v>
      </c>
      <c r="E3561" s="22" t="s">
        <v>1546</v>
      </c>
      <c r="F3561" s="22" t="s">
        <v>1537</v>
      </c>
      <c r="G3561" s="22" t="s">
        <v>1539</v>
      </c>
      <c r="H3561" s="22" t="s">
        <v>1540</v>
      </c>
      <c r="I3561" s="22" t="s">
        <v>1537</v>
      </c>
      <c r="J3561" s="22" t="s">
        <v>1543</v>
      </c>
      <c r="K3561" s="20" t="str">
        <f>IF(Tabela813[[#This Row],[C]]&lt;&gt;"",IF(Tabela813[[#This Row],[RED]]&lt;&gt;"",(Tabela813[[#This Row],[RED]] &amp; "."),"") &amp; CONCATENATE(Tabela813[[#This Row],[C]],".",Tabela813[[#This Row],[O]],".",Tabela813[[#This Row],[E]],".",Tabela813[[#This Row],[D1]],".",Tabela813[[#This Row],[D2]],".",Tabela813[[#This Row],[D3]],".",Tabela813[[#This Row],[T]],".",Tabela813[[#This Row],[D4]]),"")</f>
        <v>9.1.9.2.1.01.0.1.00</v>
      </c>
      <c r="L3561" s="23" t="s">
        <v>6447</v>
      </c>
      <c r="M3561" s="20" t="str">
        <f t="shared" si="67"/>
        <v>A</v>
      </c>
      <c r="N3561" s="20">
        <f>IF(VALUE(Tabela813[[#This Row],[RED]]) &gt; 0,1,0) + IF(VALUE(J3561)&gt;0,8,IF(VALUE(I3561)&gt;0,7,IF(VALUE(H3561)&gt;0,6,IF(VALUE(G3561)&gt;0,5,IF(VALUE(F3561)&gt;0,4,IF(VALUE(E3561)&gt;0,3,IF(VALUE(D3561)&gt;0,2,1)))))))</f>
        <v>8</v>
      </c>
      <c r="O3561" s="22" t="s">
        <v>51</v>
      </c>
      <c r="P3561" s="1" t="s">
        <v>2978</v>
      </c>
      <c r="Q3561" s="1"/>
      <c r="R3561" s="39"/>
      <c r="S3561" s="154" t="s">
        <v>158</v>
      </c>
      <c r="T3561" s="7" t="str">
        <f>Tabela813[[#This Row],[NR]]&amp;" - "&amp;Tabela813[[#This Row],[Especificação]]</f>
        <v>9.1.9.2.1.01.0.1.00 - (-) Dedução de Indenizações por Danos Causados ao Patrimônio Público - Principal</v>
      </c>
      <c r="U3561" s="7"/>
      <c r="V3561" s="7"/>
    </row>
    <row r="3562" spans="1:22" s="6" customFormat="1" ht="30" x14ac:dyDescent="0.25">
      <c r="A3562" s="181"/>
      <c r="B3562" s="51" t="s">
        <v>1549</v>
      </c>
      <c r="C3562" s="22" t="s">
        <v>1537</v>
      </c>
      <c r="D3562" s="22" t="s">
        <v>1549</v>
      </c>
      <c r="E3562" s="22" t="s">
        <v>1546</v>
      </c>
      <c r="F3562" s="22" t="s">
        <v>1537</v>
      </c>
      <c r="G3562" s="22" t="s">
        <v>1539</v>
      </c>
      <c r="H3562" s="22" t="s">
        <v>1540</v>
      </c>
      <c r="I3562" s="22" t="s">
        <v>1546</v>
      </c>
      <c r="J3562" s="22" t="s">
        <v>1543</v>
      </c>
      <c r="K3562" s="20" t="str">
        <f>IF(Tabela813[[#This Row],[C]]&lt;&gt;"",IF(Tabela813[[#This Row],[RED]]&lt;&gt;"",(Tabela813[[#This Row],[RED]] &amp; "."),"") &amp; CONCATENATE(Tabela813[[#This Row],[C]],".",Tabela813[[#This Row],[O]],".",Tabela813[[#This Row],[E]],".",Tabela813[[#This Row],[D1]],".",Tabela813[[#This Row],[D2]],".",Tabela813[[#This Row],[D3]],".",Tabela813[[#This Row],[T]],".",Tabela813[[#This Row],[D4]]),"")</f>
        <v>9.1.9.2.1.01.0.2.00</v>
      </c>
      <c r="L3562" s="23" t="s">
        <v>6448</v>
      </c>
      <c r="M3562" s="20" t="str">
        <f t="shared" si="67"/>
        <v>A</v>
      </c>
      <c r="N3562" s="20">
        <f>IF(VALUE(Tabela813[[#This Row],[RED]]) &gt; 0,1,0) + IF(VALUE(J3562)&gt;0,8,IF(VALUE(I3562)&gt;0,7,IF(VALUE(H3562)&gt;0,6,IF(VALUE(G3562)&gt;0,5,IF(VALUE(F3562)&gt;0,4,IF(VALUE(E3562)&gt;0,3,IF(VALUE(D3562)&gt;0,2,1)))))))</f>
        <v>8</v>
      </c>
      <c r="O3562" s="22" t="s">
        <v>51</v>
      </c>
      <c r="P3562" s="1" t="s">
        <v>4125</v>
      </c>
      <c r="Q3562" s="1"/>
      <c r="R3562" s="39"/>
      <c r="S3562" s="154" t="s">
        <v>158</v>
      </c>
      <c r="T3562" s="7" t="str">
        <f>Tabela813[[#This Row],[NR]]&amp;" - "&amp;Tabela813[[#This Row],[Especificação]]</f>
        <v>9.1.9.2.1.01.0.2.00 - (-) Dedução de Indenizações por Danos Causados ao Patrimônio Público - Multas e Juros de Mora</v>
      </c>
      <c r="U3562" s="7"/>
      <c r="V3562" s="7"/>
    </row>
    <row r="3563" spans="1:22" s="6" customFormat="1" ht="30" x14ac:dyDescent="0.25">
      <c r="A3563" s="181"/>
      <c r="B3563" s="51" t="s">
        <v>1549</v>
      </c>
      <c r="C3563" s="22" t="s">
        <v>1537</v>
      </c>
      <c r="D3563" s="22" t="s">
        <v>1549</v>
      </c>
      <c r="E3563" s="22" t="s">
        <v>1546</v>
      </c>
      <c r="F3563" s="22" t="s">
        <v>1537</v>
      </c>
      <c r="G3563" s="22" t="s">
        <v>1539</v>
      </c>
      <c r="H3563" s="22" t="s">
        <v>1540</v>
      </c>
      <c r="I3563" s="22" t="s">
        <v>1538</v>
      </c>
      <c r="J3563" s="22" t="s">
        <v>1543</v>
      </c>
      <c r="K3563" s="20" t="str">
        <f>IF(Tabela813[[#This Row],[C]]&lt;&gt;"",IF(Tabela813[[#This Row],[RED]]&lt;&gt;"",(Tabela813[[#This Row],[RED]] &amp; "."),"") &amp; CONCATENATE(Tabela813[[#This Row],[C]],".",Tabela813[[#This Row],[O]],".",Tabela813[[#This Row],[E]],".",Tabela813[[#This Row],[D1]],".",Tabela813[[#This Row],[D2]],".",Tabela813[[#This Row],[D3]],".",Tabela813[[#This Row],[T]],".",Tabela813[[#This Row],[D4]]),"")</f>
        <v>9.1.9.2.1.01.0.3.00</v>
      </c>
      <c r="L3563" s="23" t="s">
        <v>6449</v>
      </c>
      <c r="M3563" s="20" t="str">
        <f t="shared" si="67"/>
        <v>A</v>
      </c>
      <c r="N3563" s="20">
        <f>IF(VALUE(Tabela813[[#This Row],[RED]]) &gt; 0,1,0) + IF(VALUE(J3563)&gt;0,8,IF(VALUE(I3563)&gt;0,7,IF(VALUE(H3563)&gt;0,6,IF(VALUE(G3563)&gt;0,5,IF(VALUE(F3563)&gt;0,4,IF(VALUE(E3563)&gt;0,3,IF(VALUE(D3563)&gt;0,2,1)))))))</f>
        <v>8</v>
      </c>
      <c r="O3563" s="22" t="s">
        <v>51</v>
      </c>
      <c r="P3563" s="1" t="s">
        <v>4125</v>
      </c>
      <c r="Q3563" s="1"/>
      <c r="R3563" s="39"/>
      <c r="S3563" s="154" t="s">
        <v>158</v>
      </c>
      <c r="T3563" s="7" t="str">
        <f>Tabela813[[#This Row],[NR]]&amp;" - "&amp;Tabela813[[#This Row],[Especificação]]</f>
        <v>9.1.9.2.1.01.0.3.00 - (-) Dedução de Indenizações por Danos Causados ao Patrimônio Público - Dívida Ativa</v>
      </c>
      <c r="U3563" s="7"/>
      <c r="V3563" s="7"/>
    </row>
    <row r="3564" spans="1:22" s="6" customFormat="1" ht="30" x14ac:dyDescent="0.25">
      <c r="A3564" s="181"/>
      <c r="B3564" s="51" t="s">
        <v>1549</v>
      </c>
      <c r="C3564" s="22" t="s">
        <v>1537</v>
      </c>
      <c r="D3564" s="22" t="s">
        <v>1549</v>
      </c>
      <c r="E3564" s="22" t="s">
        <v>1546</v>
      </c>
      <c r="F3564" s="22" t="s">
        <v>1537</v>
      </c>
      <c r="G3564" s="22" t="s">
        <v>1539</v>
      </c>
      <c r="H3564" s="22" t="s">
        <v>1540</v>
      </c>
      <c r="I3564" s="22" t="s">
        <v>1547</v>
      </c>
      <c r="J3564" s="22" t="s">
        <v>1543</v>
      </c>
      <c r="K3564" s="20" t="str">
        <f>IF(Tabela813[[#This Row],[C]]&lt;&gt;"",IF(Tabela813[[#This Row],[RED]]&lt;&gt;"",(Tabela813[[#This Row],[RED]] &amp; "."),"") &amp; CONCATENATE(Tabela813[[#This Row],[C]],".",Tabela813[[#This Row],[O]],".",Tabela813[[#This Row],[E]],".",Tabela813[[#This Row],[D1]],".",Tabela813[[#This Row],[D2]],".",Tabela813[[#This Row],[D3]],".",Tabela813[[#This Row],[T]],".",Tabela813[[#This Row],[D4]]),"")</f>
        <v>9.1.9.2.1.01.0.4.00</v>
      </c>
      <c r="L3564" s="23" t="s">
        <v>6450</v>
      </c>
      <c r="M3564" s="20" t="str">
        <f t="shared" si="67"/>
        <v>A</v>
      </c>
      <c r="N3564" s="20">
        <f>IF(VALUE(Tabela813[[#This Row],[RED]]) &gt; 0,1,0) + IF(VALUE(J3564)&gt;0,8,IF(VALUE(I3564)&gt;0,7,IF(VALUE(H3564)&gt;0,6,IF(VALUE(G3564)&gt;0,5,IF(VALUE(F3564)&gt;0,4,IF(VALUE(E3564)&gt;0,3,IF(VALUE(D3564)&gt;0,2,1)))))))</f>
        <v>8</v>
      </c>
      <c r="O3564" s="22" t="s">
        <v>51</v>
      </c>
      <c r="P3564" s="1" t="s">
        <v>4125</v>
      </c>
      <c r="Q3564" s="1"/>
      <c r="R3564" s="39"/>
      <c r="S3564" s="154" t="s">
        <v>158</v>
      </c>
      <c r="T3564" s="7" t="str">
        <f>Tabela813[[#This Row],[NR]]&amp;" - "&amp;Tabela813[[#This Row],[Especificação]]</f>
        <v>9.1.9.2.1.01.0.4.00 - (-) Dedução de Indenizações por Danos Causados ao Patrimônio Público - Multas e Juros de Mora da Dívida Ativa</v>
      </c>
      <c r="U3564" s="7"/>
      <c r="V3564" s="7"/>
    </row>
    <row r="3565" spans="1:22" s="6" customFormat="1" ht="30" x14ac:dyDescent="0.25">
      <c r="A3565" s="181"/>
      <c r="B3565" s="51" t="s">
        <v>1549</v>
      </c>
      <c r="C3565" s="22" t="s">
        <v>1537</v>
      </c>
      <c r="D3565" s="22" t="s">
        <v>1549</v>
      </c>
      <c r="E3565" s="22" t="s">
        <v>1546</v>
      </c>
      <c r="F3565" s="22" t="s">
        <v>1537</v>
      </c>
      <c r="G3565" s="22" t="s">
        <v>1539</v>
      </c>
      <c r="H3565" s="22" t="s">
        <v>1540</v>
      </c>
      <c r="I3565" s="22" t="s">
        <v>1548</v>
      </c>
      <c r="J3565" s="22" t="s">
        <v>1543</v>
      </c>
      <c r="K3565" s="20" t="str">
        <f>IF(Tabela813[[#This Row],[C]]&lt;&gt;"",IF(Tabela813[[#This Row],[RED]]&lt;&gt;"",(Tabela813[[#This Row],[RED]] &amp; "."),"") &amp; CONCATENATE(Tabela813[[#This Row],[C]],".",Tabela813[[#This Row],[O]],".",Tabela813[[#This Row],[E]],".",Tabela813[[#This Row],[D1]],".",Tabela813[[#This Row],[D2]],".",Tabela813[[#This Row],[D3]],".",Tabela813[[#This Row],[T]],".",Tabela813[[#This Row],[D4]]),"")</f>
        <v>9.1.9.2.1.01.0.5.00</v>
      </c>
      <c r="L3565" s="23" t="s">
        <v>6451</v>
      </c>
      <c r="M3565" s="20" t="str">
        <f t="shared" si="67"/>
        <v>A</v>
      </c>
      <c r="N3565" s="20">
        <f>IF(VALUE(Tabela813[[#This Row],[RED]]) &gt; 0,1,0) + IF(VALUE(J3565)&gt;0,8,IF(VALUE(I3565)&gt;0,7,IF(VALUE(H3565)&gt;0,6,IF(VALUE(G3565)&gt;0,5,IF(VALUE(F3565)&gt;0,4,IF(VALUE(E3565)&gt;0,3,IF(VALUE(D3565)&gt;0,2,1)))))))</f>
        <v>8</v>
      </c>
      <c r="O3565" s="22" t="s">
        <v>51</v>
      </c>
      <c r="P3565" s="1" t="s">
        <v>4125</v>
      </c>
      <c r="Q3565" s="1"/>
      <c r="R3565" s="39"/>
      <c r="S3565" s="154" t="s">
        <v>158</v>
      </c>
      <c r="T3565" s="7" t="str">
        <f>Tabela813[[#This Row],[NR]]&amp;" - "&amp;Tabela813[[#This Row],[Especificação]]</f>
        <v>9.1.9.2.1.01.0.5.00 - (-) Dedução de Indenizações por Danos Causados ao Patrimônio Público - Multas</v>
      </c>
      <c r="U3565" s="7"/>
      <c r="V3565" s="7"/>
    </row>
    <row r="3566" spans="1:22" s="6" customFormat="1" ht="30" x14ac:dyDescent="0.25">
      <c r="A3566" s="181"/>
      <c r="B3566" s="51" t="s">
        <v>1549</v>
      </c>
      <c r="C3566" s="22" t="s">
        <v>1537</v>
      </c>
      <c r="D3566" s="22" t="s">
        <v>1549</v>
      </c>
      <c r="E3566" s="22" t="s">
        <v>1546</v>
      </c>
      <c r="F3566" s="22" t="s">
        <v>1537</v>
      </c>
      <c r="G3566" s="22" t="s">
        <v>1539</v>
      </c>
      <c r="H3566" s="22" t="s">
        <v>1540</v>
      </c>
      <c r="I3566" s="22" t="s">
        <v>1542</v>
      </c>
      <c r="J3566" s="22" t="s">
        <v>1543</v>
      </c>
      <c r="K3566" s="20" t="str">
        <f>IF(Tabela813[[#This Row],[C]]&lt;&gt;"",IF(Tabela813[[#This Row],[RED]]&lt;&gt;"",(Tabela813[[#This Row],[RED]] &amp; "."),"") &amp; CONCATENATE(Tabela813[[#This Row],[C]],".",Tabela813[[#This Row],[O]],".",Tabela813[[#This Row],[E]],".",Tabela813[[#This Row],[D1]],".",Tabela813[[#This Row],[D2]],".",Tabela813[[#This Row],[D3]],".",Tabela813[[#This Row],[T]],".",Tabela813[[#This Row],[D4]]),"")</f>
        <v>9.1.9.2.1.01.0.6.00</v>
      </c>
      <c r="L3566" s="23" t="s">
        <v>6452</v>
      </c>
      <c r="M3566" s="20" t="str">
        <f t="shared" si="67"/>
        <v>A</v>
      </c>
      <c r="N3566" s="20">
        <f>IF(VALUE(Tabela813[[#This Row],[RED]]) &gt; 0,1,0) + IF(VALUE(J3566)&gt;0,8,IF(VALUE(I3566)&gt;0,7,IF(VALUE(H3566)&gt;0,6,IF(VALUE(G3566)&gt;0,5,IF(VALUE(F3566)&gt;0,4,IF(VALUE(E3566)&gt;0,3,IF(VALUE(D3566)&gt;0,2,1)))))))</f>
        <v>8</v>
      </c>
      <c r="O3566" s="22" t="s">
        <v>51</v>
      </c>
      <c r="P3566" s="1" t="s">
        <v>4126</v>
      </c>
      <c r="Q3566" s="1"/>
      <c r="R3566" s="39"/>
      <c r="S3566" s="154" t="s">
        <v>158</v>
      </c>
      <c r="T3566" s="7" t="str">
        <f>Tabela813[[#This Row],[NR]]&amp;" - "&amp;Tabela813[[#This Row],[Especificação]]</f>
        <v>9.1.9.2.1.01.0.6.00 - (-) Dedução de Indenizações por Danos Causados ao Patrimônio Público - Juros de Mora</v>
      </c>
      <c r="U3566" s="7"/>
      <c r="V3566" s="7"/>
    </row>
    <row r="3567" spans="1:22" s="6" customFormat="1" ht="30" x14ac:dyDescent="0.25">
      <c r="A3567" s="25"/>
      <c r="B3567" s="51" t="s">
        <v>1549</v>
      </c>
      <c r="C3567" s="22" t="s">
        <v>1537</v>
      </c>
      <c r="D3567" s="22" t="s">
        <v>1549</v>
      </c>
      <c r="E3567" s="22" t="s">
        <v>1546</v>
      </c>
      <c r="F3567" s="22" t="s">
        <v>1537</v>
      </c>
      <c r="G3567" s="22" t="s">
        <v>1539</v>
      </c>
      <c r="H3567" s="22" t="s">
        <v>1540</v>
      </c>
      <c r="I3567" s="22" t="s">
        <v>1544</v>
      </c>
      <c r="J3567" s="22" t="s">
        <v>1543</v>
      </c>
      <c r="K3567" s="20" t="str">
        <f>IF(Tabela813[[#This Row],[C]]&lt;&gt;"",IF(Tabela813[[#This Row],[RED]]&lt;&gt;"",(Tabela813[[#This Row],[RED]] &amp; "."),"") &amp; CONCATENATE(Tabela813[[#This Row],[C]],".",Tabela813[[#This Row],[O]],".",Tabela813[[#This Row],[E]],".",Tabela813[[#This Row],[D1]],".",Tabela813[[#This Row],[D2]],".",Tabela813[[#This Row],[D3]],".",Tabela813[[#This Row],[T]],".",Tabela813[[#This Row],[D4]]),"")</f>
        <v>9.1.9.2.1.01.0.7.00</v>
      </c>
      <c r="L3567" s="23" t="s">
        <v>6453</v>
      </c>
      <c r="M3567" s="20" t="str">
        <f t="shared" si="67"/>
        <v>A</v>
      </c>
      <c r="N3567" s="20">
        <f>IF(VALUE(Tabela813[[#This Row],[RED]]) &gt; 0,1,0) + IF(VALUE(J3567)&gt;0,8,IF(VALUE(I3567)&gt;0,7,IF(VALUE(H3567)&gt;0,6,IF(VALUE(G3567)&gt;0,5,IF(VALUE(F3567)&gt;0,4,IF(VALUE(E3567)&gt;0,3,IF(VALUE(D3567)&gt;0,2,1)))))))</f>
        <v>8</v>
      </c>
      <c r="O3567" s="22" t="s">
        <v>51</v>
      </c>
      <c r="P3567" s="1" t="s">
        <v>4125</v>
      </c>
      <c r="Q3567" s="1"/>
      <c r="R3567" s="39"/>
      <c r="S3567" s="154" t="s">
        <v>158</v>
      </c>
      <c r="T3567" s="7" t="str">
        <f>Tabela813[[#This Row],[NR]]&amp;" - "&amp;Tabela813[[#This Row],[Especificação]]</f>
        <v>9.1.9.2.1.01.0.7.00 - (-) Dedução de Indenizações por Danos Causados ao Patrimônio Público - Multas da Dívida Ativa</v>
      </c>
      <c r="U3567" s="7"/>
      <c r="V3567" s="7"/>
    </row>
    <row r="3568" spans="1:22" s="6" customFormat="1" ht="30" x14ac:dyDescent="0.25">
      <c r="A3568" s="25"/>
      <c r="B3568" s="51" t="s">
        <v>1549</v>
      </c>
      <c r="C3568" s="22" t="s">
        <v>1537</v>
      </c>
      <c r="D3568" s="22" t="s">
        <v>1549</v>
      </c>
      <c r="E3568" s="22" t="s">
        <v>1546</v>
      </c>
      <c r="F3568" s="22" t="s">
        <v>1537</v>
      </c>
      <c r="G3568" s="22" t="s">
        <v>1539</v>
      </c>
      <c r="H3568" s="22" t="s">
        <v>1540</v>
      </c>
      <c r="I3568" s="22" t="s">
        <v>1545</v>
      </c>
      <c r="J3568" s="22" t="s">
        <v>1543</v>
      </c>
      <c r="K3568" s="20" t="str">
        <f>IF(Tabela813[[#This Row],[C]]&lt;&gt;"",IF(Tabela813[[#This Row],[RED]]&lt;&gt;"",(Tabela813[[#This Row],[RED]] &amp; "."),"") &amp; CONCATENATE(Tabela813[[#This Row],[C]],".",Tabela813[[#This Row],[O]],".",Tabela813[[#This Row],[E]],".",Tabela813[[#This Row],[D1]],".",Tabela813[[#This Row],[D2]],".",Tabela813[[#This Row],[D3]],".",Tabela813[[#This Row],[T]],".",Tabela813[[#This Row],[D4]]),"")</f>
        <v>9.1.9.2.1.01.0.8.00</v>
      </c>
      <c r="L3568" s="23" t="s">
        <v>6454</v>
      </c>
      <c r="M3568" s="20" t="str">
        <f t="shared" si="67"/>
        <v>A</v>
      </c>
      <c r="N3568" s="20">
        <f>IF(VALUE(Tabela813[[#This Row],[RED]]) &gt; 0,1,0) + IF(VALUE(J3568)&gt;0,8,IF(VALUE(I3568)&gt;0,7,IF(VALUE(H3568)&gt;0,6,IF(VALUE(G3568)&gt;0,5,IF(VALUE(F3568)&gt;0,4,IF(VALUE(E3568)&gt;0,3,IF(VALUE(D3568)&gt;0,2,1)))))))</f>
        <v>8</v>
      </c>
      <c r="O3568" s="22" t="s">
        <v>51</v>
      </c>
      <c r="P3568" s="1" t="s">
        <v>4125</v>
      </c>
      <c r="Q3568" s="1"/>
      <c r="R3568" s="39"/>
      <c r="S3568" s="154" t="s">
        <v>158</v>
      </c>
      <c r="T3568" s="7" t="str">
        <f>Tabela813[[#This Row],[NR]]&amp;" - "&amp;Tabela813[[#This Row],[Especificação]]</f>
        <v>9.1.9.2.1.01.0.8.00 - (-) Dedução de Indenizações por Danos Causados ao Patrimônio Público - Juros da Dívida Ativa</v>
      </c>
      <c r="U3568" s="7"/>
      <c r="V3568" s="7"/>
    </row>
    <row r="3569" spans="1:22" s="6" customFormat="1" ht="60" x14ac:dyDescent="0.25">
      <c r="A3569" s="25"/>
      <c r="B3569" s="51" t="s">
        <v>1549</v>
      </c>
      <c r="C3569" s="22" t="s">
        <v>1537</v>
      </c>
      <c r="D3569" s="22" t="s">
        <v>1549</v>
      </c>
      <c r="E3569" s="22" t="s">
        <v>1546</v>
      </c>
      <c r="F3569" s="22" t="s">
        <v>1537</v>
      </c>
      <c r="G3569" s="22" t="s">
        <v>1550</v>
      </c>
      <c r="H3569" s="22" t="s">
        <v>1540</v>
      </c>
      <c r="I3569" s="22" t="s">
        <v>1540</v>
      </c>
      <c r="J3569" s="22" t="s">
        <v>1543</v>
      </c>
      <c r="K3569" s="20" t="str">
        <f>IF(Tabela813[[#This Row],[C]]&lt;&gt;"",IF(Tabela813[[#This Row],[RED]]&lt;&gt;"",(Tabela813[[#This Row],[RED]] &amp; "."),"") &amp; CONCATENATE(Tabela813[[#This Row],[C]],".",Tabela813[[#This Row],[O]],".",Tabela813[[#This Row],[E]],".",Tabela813[[#This Row],[D1]],".",Tabela813[[#This Row],[D2]],".",Tabela813[[#This Row],[D3]],".",Tabela813[[#This Row],[T]],".",Tabela813[[#This Row],[D4]]),"")</f>
        <v>9.1.9.2.1.03.0.0.00</v>
      </c>
      <c r="L3569" s="23" t="s">
        <v>6455</v>
      </c>
      <c r="M3569" s="20" t="str">
        <f t="shared" si="67"/>
        <v>S</v>
      </c>
      <c r="N3569" s="20">
        <f>IF(VALUE(Tabela813[[#This Row],[RED]]) &gt; 0,1,0) + IF(VALUE(J3569)&gt;0,8,IF(VALUE(I3569)&gt;0,7,IF(VALUE(H3569)&gt;0,6,IF(VALUE(G3569)&gt;0,5,IF(VALUE(F3569)&gt;0,4,IF(VALUE(E3569)&gt;0,3,IF(VALUE(D3569)&gt;0,2,1)))))))</f>
        <v>6</v>
      </c>
      <c r="O3569" s="22" t="s">
        <v>51</v>
      </c>
      <c r="P3569" s="1" t="s">
        <v>4393</v>
      </c>
      <c r="Q3569" s="1"/>
      <c r="R3569" s="39"/>
      <c r="S3569" s="154" t="s">
        <v>158</v>
      </c>
      <c r="T3569" s="7" t="str">
        <f>Tabela813[[#This Row],[NR]]&amp;" - "&amp;Tabela813[[#This Row],[Especificação]]</f>
        <v>9.1.9.2.1.03.0.0.00 - (-) Dedução de Indenização por Sinistro</v>
      </c>
      <c r="U3569" s="7"/>
      <c r="V3569" s="7"/>
    </row>
    <row r="3570" spans="1:22" s="6" customFormat="1" ht="60" x14ac:dyDescent="0.25">
      <c r="A3570" s="181"/>
      <c r="B3570" s="51" t="s">
        <v>1549</v>
      </c>
      <c r="C3570" s="22" t="s">
        <v>1537</v>
      </c>
      <c r="D3570" s="22" t="s">
        <v>1549</v>
      </c>
      <c r="E3570" s="22" t="s">
        <v>1546</v>
      </c>
      <c r="F3570" s="22" t="s">
        <v>1537</v>
      </c>
      <c r="G3570" s="22" t="s">
        <v>1550</v>
      </c>
      <c r="H3570" s="22" t="s">
        <v>1540</v>
      </c>
      <c r="I3570" s="22" t="s">
        <v>1537</v>
      </c>
      <c r="J3570" s="22" t="s">
        <v>1543</v>
      </c>
      <c r="K3570" s="20" t="str">
        <f>IF(Tabela813[[#This Row],[C]]&lt;&gt;"",IF(Tabela813[[#This Row],[RED]]&lt;&gt;"",(Tabela813[[#This Row],[RED]] &amp; "."),"") &amp; CONCATENATE(Tabela813[[#This Row],[C]],".",Tabela813[[#This Row],[O]],".",Tabela813[[#This Row],[E]],".",Tabela813[[#This Row],[D1]],".",Tabela813[[#This Row],[D2]],".",Tabela813[[#This Row],[D3]],".",Tabela813[[#This Row],[T]],".",Tabela813[[#This Row],[D4]]),"")</f>
        <v>9.1.9.2.1.03.0.1.00</v>
      </c>
      <c r="L3570" s="23" t="s">
        <v>6456</v>
      </c>
      <c r="M3570" s="20" t="str">
        <f t="shared" si="67"/>
        <v>A</v>
      </c>
      <c r="N3570" s="20">
        <f>IF(VALUE(Tabela813[[#This Row],[RED]]) &gt; 0,1,0) + IF(VALUE(J3570)&gt;0,8,IF(VALUE(I3570)&gt;0,7,IF(VALUE(H3570)&gt;0,6,IF(VALUE(G3570)&gt;0,5,IF(VALUE(F3570)&gt;0,4,IF(VALUE(E3570)&gt;0,3,IF(VALUE(D3570)&gt;0,2,1)))))))</f>
        <v>8</v>
      </c>
      <c r="O3570" s="22" t="s">
        <v>51</v>
      </c>
      <c r="P3570" s="1" t="s">
        <v>2979</v>
      </c>
      <c r="Q3570" s="1"/>
      <c r="R3570" s="39"/>
      <c r="S3570" s="154" t="s">
        <v>158</v>
      </c>
      <c r="T3570" s="7" t="str">
        <f>Tabela813[[#This Row],[NR]]&amp;" - "&amp;Tabela813[[#This Row],[Especificação]]</f>
        <v>9.1.9.2.1.03.0.1.00 - (-) Dedução de Indenização por Sinistro - Principal</v>
      </c>
      <c r="U3570" s="7"/>
      <c r="V3570" s="7"/>
    </row>
    <row r="3571" spans="1:22" ht="60" x14ac:dyDescent="0.25">
      <c r="B3571" s="51" t="s">
        <v>1549</v>
      </c>
      <c r="C3571" s="22" t="s">
        <v>1537</v>
      </c>
      <c r="D3571" s="22" t="s">
        <v>1549</v>
      </c>
      <c r="E3571" s="22" t="s">
        <v>1546</v>
      </c>
      <c r="F3571" s="22" t="s">
        <v>1537</v>
      </c>
      <c r="G3571" s="22" t="s">
        <v>1550</v>
      </c>
      <c r="H3571" s="22" t="s">
        <v>1540</v>
      </c>
      <c r="I3571" s="22" t="s">
        <v>1546</v>
      </c>
      <c r="J3571" s="22" t="s">
        <v>1543</v>
      </c>
      <c r="K3571" s="20" t="str">
        <f>IF(Tabela813[[#This Row],[C]]&lt;&gt;"",IF(Tabela813[[#This Row],[RED]]&lt;&gt;"",(Tabela813[[#This Row],[RED]] &amp; "."),"") &amp; CONCATENATE(Tabela813[[#This Row],[C]],".",Tabela813[[#This Row],[O]],".",Tabela813[[#This Row],[E]],".",Tabela813[[#This Row],[D1]],".",Tabela813[[#This Row],[D2]],".",Tabela813[[#This Row],[D3]],".",Tabela813[[#This Row],[T]],".",Tabela813[[#This Row],[D4]]),"")</f>
        <v>9.1.9.2.1.03.0.2.00</v>
      </c>
      <c r="L3571" s="23" t="s">
        <v>6457</v>
      </c>
      <c r="M3571" s="20" t="str">
        <f t="shared" si="67"/>
        <v>A</v>
      </c>
      <c r="N3571" s="20">
        <f>IF(VALUE(Tabela813[[#This Row],[RED]]) &gt; 0,1,0) + IF(VALUE(J3571)&gt;0,8,IF(VALUE(I3571)&gt;0,7,IF(VALUE(H3571)&gt;0,6,IF(VALUE(G3571)&gt;0,5,IF(VALUE(F3571)&gt;0,4,IF(VALUE(E3571)&gt;0,3,IF(VALUE(D3571)&gt;0,2,1)))))))</f>
        <v>8</v>
      </c>
      <c r="O3571" s="22" t="s">
        <v>51</v>
      </c>
      <c r="P3571" s="1" t="s">
        <v>4133</v>
      </c>
      <c r="Q3571" s="1"/>
      <c r="R3571" s="39"/>
      <c r="S3571" s="154" t="s">
        <v>158</v>
      </c>
      <c r="T3571" s="7" t="str">
        <f>Tabela813[[#This Row],[NR]]&amp;" - "&amp;Tabela813[[#This Row],[Especificação]]</f>
        <v>9.1.9.2.1.03.0.2.00 - (-) Dedução de Indenização por Sinistro - Multas e Juros de Mora</v>
      </c>
    </row>
    <row r="3572" spans="1:22" s="6" customFormat="1" ht="60" x14ac:dyDescent="0.25">
      <c r="A3572" s="25"/>
      <c r="B3572" s="51" t="s">
        <v>1549</v>
      </c>
      <c r="C3572" s="22" t="s">
        <v>1537</v>
      </c>
      <c r="D3572" s="22" t="s">
        <v>1549</v>
      </c>
      <c r="E3572" s="22" t="s">
        <v>1546</v>
      </c>
      <c r="F3572" s="22" t="s">
        <v>1537</v>
      </c>
      <c r="G3572" s="22" t="s">
        <v>1550</v>
      </c>
      <c r="H3572" s="22" t="s">
        <v>1540</v>
      </c>
      <c r="I3572" s="22" t="s">
        <v>1538</v>
      </c>
      <c r="J3572" s="22" t="s">
        <v>1543</v>
      </c>
      <c r="K3572" s="20" t="str">
        <f>IF(Tabela813[[#This Row],[C]]&lt;&gt;"",IF(Tabela813[[#This Row],[RED]]&lt;&gt;"",(Tabela813[[#This Row],[RED]] &amp; "."),"") &amp; CONCATENATE(Tabela813[[#This Row],[C]],".",Tabela813[[#This Row],[O]],".",Tabela813[[#This Row],[E]],".",Tabela813[[#This Row],[D1]],".",Tabela813[[#This Row],[D2]],".",Tabela813[[#This Row],[D3]],".",Tabela813[[#This Row],[T]],".",Tabela813[[#This Row],[D4]]),"")</f>
        <v>9.1.9.2.1.03.0.3.00</v>
      </c>
      <c r="L3572" s="23" t="s">
        <v>6458</v>
      </c>
      <c r="M3572" s="20" t="str">
        <f t="shared" si="67"/>
        <v>A</v>
      </c>
      <c r="N3572" s="20">
        <f>IF(VALUE(Tabela813[[#This Row],[RED]]) &gt; 0,1,0) + IF(VALUE(J3572)&gt;0,8,IF(VALUE(I3572)&gt;0,7,IF(VALUE(H3572)&gt;0,6,IF(VALUE(G3572)&gt;0,5,IF(VALUE(F3572)&gt;0,4,IF(VALUE(E3572)&gt;0,3,IF(VALUE(D3572)&gt;0,2,1)))))))</f>
        <v>8</v>
      </c>
      <c r="O3572" s="22" t="s">
        <v>51</v>
      </c>
      <c r="P3572" s="1" t="s">
        <v>4133</v>
      </c>
      <c r="Q3572" s="1"/>
      <c r="R3572" s="39"/>
      <c r="S3572" s="154" t="s">
        <v>158</v>
      </c>
      <c r="T3572" s="7" t="str">
        <f>Tabela813[[#This Row],[NR]]&amp;" - "&amp;Tabela813[[#This Row],[Especificação]]</f>
        <v>9.1.9.2.1.03.0.3.00 - (-) Dedução de Indenização por Sinistro - Dívida Ativa</v>
      </c>
      <c r="U3572" s="7"/>
      <c r="V3572" s="7"/>
    </row>
    <row r="3573" spans="1:22" s="6" customFormat="1" ht="60" x14ac:dyDescent="0.25">
      <c r="A3573" s="25"/>
      <c r="B3573" s="51" t="s">
        <v>1549</v>
      </c>
      <c r="C3573" s="22" t="s">
        <v>1537</v>
      </c>
      <c r="D3573" s="22" t="s">
        <v>1549</v>
      </c>
      <c r="E3573" s="22" t="s">
        <v>1546</v>
      </c>
      <c r="F3573" s="22" t="s">
        <v>1537</v>
      </c>
      <c r="G3573" s="22" t="s">
        <v>1550</v>
      </c>
      <c r="H3573" s="22" t="s">
        <v>1540</v>
      </c>
      <c r="I3573" s="22" t="s">
        <v>1547</v>
      </c>
      <c r="J3573" s="22" t="s">
        <v>1543</v>
      </c>
      <c r="K3573" s="20" t="str">
        <f>IF(Tabela813[[#This Row],[C]]&lt;&gt;"",IF(Tabela813[[#This Row],[RED]]&lt;&gt;"",(Tabela813[[#This Row],[RED]] &amp; "."),"") &amp; CONCATENATE(Tabela813[[#This Row],[C]],".",Tabela813[[#This Row],[O]],".",Tabela813[[#This Row],[E]],".",Tabela813[[#This Row],[D1]],".",Tabela813[[#This Row],[D2]],".",Tabela813[[#This Row],[D3]],".",Tabela813[[#This Row],[T]],".",Tabela813[[#This Row],[D4]]),"")</f>
        <v>9.1.9.2.1.03.0.4.00</v>
      </c>
      <c r="L3573" s="23" t="s">
        <v>6459</v>
      </c>
      <c r="M3573" s="20" t="str">
        <f t="shared" si="67"/>
        <v>A</v>
      </c>
      <c r="N3573" s="20">
        <f>IF(VALUE(Tabela813[[#This Row],[RED]]) &gt; 0,1,0) + IF(VALUE(J3573)&gt;0,8,IF(VALUE(I3573)&gt;0,7,IF(VALUE(H3573)&gt;0,6,IF(VALUE(G3573)&gt;0,5,IF(VALUE(F3573)&gt;0,4,IF(VALUE(E3573)&gt;0,3,IF(VALUE(D3573)&gt;0,2,1)))))))</f>
        <v>8</v>
      </c>
      <c r="O3573" s="22" t="s">
        <v>51</v>
      </c>
      <c r="P3573" s="1" t="s">
        <v>4133</v>
      </c>
      <c r="Q3573" s="1"/>
      <c r="R3573" s="39"/>
      <c r="S3573" s="154" t="s">
        <v>158</v>
      </c>
      <c r="T3573" s="7" t="str">
        <f>Tabela813[[#This Row],[NR]]&amp;" - "&amp;Tabela813[[#This Row],[Especificação]]</f>
        <v>9.1.9.2.1.03.0.4.00 - (-) Dedução de Indenização por Sinistro - Multas e Juros de Mora da Dívida Ativa</v>
      </c>
      <c r="U3573" s="7"/>
      <c r="V3573" s="7"/>
    </row>
    <row r="3574" spans="1:22" ht="60" x14ac:dyDescent="0.25">
      <c r="A3574" s="25"/>
      <c r="B3574" s="51" t="s">
        <v>1549</v>
      </c>
      <c r="C3574" s="22" t="s">
        <v>1537</v>
      </c>
      <c r="D3574" s="22" t="s">
        <v>1549</v>
      </c>
      <c r="E3574" s="22" t="s">
        <v>1546</v>
      </c>
      <c r="F3574" s="22" t="s">
        <v>1537</v>
      </c>
      <c r="G3574" s="22" t="s">
        <v>1550</v>
      </c>
      <c r="H3574" s="22" t="s">
        <v>1540</v>
      </c>
      <c r="I3574" s="22" t="s">
        <v>1548</v>
      </c>
      <c r="J3574" s="22" t="s">
        <v>1543</v>
      </c>
      <c r="K3574" s="20" t="str">
        <f>IF(Tabela813[[#This Row],[C]]&lt;&gt;"",IF(Tabela813[[#This Row],[RED]]&lt;&gt;"",(Tabela813[[#This Row],[RED]] &amp; "."),"") &amp; CONCATENATE(Tabela813[[#This Row],[C]],".",Tabela813[[#This Row],[O]],".",Tabela813[[#This Row],[E]],".",Tabela813[[#This Row],[D1]],".",Tabela813[[#This Row],[D2]],".",Tabela813[[#This Row],[D3]],".",Tabela813[[#This Row],[T]],".",Tabela813[[#This Row],[D4]]),"")</f>
        <v>9.1.9.2.1.03.0.5.00</v>
      </c>
      <c r="L3574" s="23" t="s">
        <v>6460</v>
      </c>
      <c r="M3574" s="20" t="str">
        <f t="shared" si="67"/>
        <v>A</v>
      </c>
      <c r="N3574" s="20">
        <f>IF(VALUE(Tabela813[[#This Row],[RED]]) &gt; 0,1,0) + IF(VALUE(J3574)&gt;0,8,IF(VALUE(I3574)&gt;0,7,IF(VALUE(H3574)&gt;0,6,IF(VALUE(G3574)&gt;0,5,IF(VALUE(F3574)&gt;0,4,IF(VALUE(E3574)&gt;0,3,IF(VALUE(D3574)&gt;0,2,1)))))))</f>
        <v>8</v>
      </c>
      <c r="O3574" s="22" t="s">
        <v>51</v>
      </c>
      <c r="P3574" s="1" t="s">
        <v>4133</v>
      </c>
      <c r="Q3574" s="1"/>
      <c r="R3574" s="39"/>
      <c r="S3574" s="154" t="s">
        <v>158</v>
      </c>
      <c r="T3574" s="7" t="str">
        <f>Tabela813[[#This Row],[NR]]&amp;" - "&amp;Tabela813[[#This Row],[Especificação]]</f>
        <v>9.1.9.2.1.03.0.5.00 - (-) Dedução de Indenização por Sinistro - Multas</v>
      </c>
    </row>
    <row r="3575" spans="1:22" ht="60" x14ac:dyDescent="0.25">
      <c r="B3575" s="51" t="s">
        <v>1549</v>
      </c>
      <c r="C3575" s="22" t="s">
        <v>1537</v>
      </c>
      <c r="D3575" s="22" t="s">
        <v>1549</v>
      </c>
      <c r="E3575" s="22" t="s">
        <v>1546</v>
      </c>
      <c r="F3575" s="22" t="s">
        <v>1537</v>
      </c>
      <c r="G3575" s="22" t="s">
        <v>1550</v>
      </c>
      <c r="H3575" s="22" t="s">
        <v>1540</v>
      </c>
      <c r="I3575" s="22" t="s">
        <v>1542</v>
      </c>
      <c r="J3575" s="22" t="s">
        <v>1543</v>
      </c>
      <c r="K3575" s="20" t="str">
        <f>IF(Tabela813[[#This Row],[C]]&lt;&gt;"",IF(Tabela813[[#This Row],[RED]]&lt;&gt;"",(Tabela813[[#This Row],[RED]] &amp; "."),"") &amp; CONCATENATE(Tabela813[[#This Row],[C]],".",Tabela813[[#This Row],[O]],".",Tabela813[[#This Row],[E]],".",Tabela813[[#This Row],[D1]],".",Tabela813[[#This Row],[D2]],".",Tabela813[[#This Row],[D3]],".",Tabela813[[#This Row],[T]],".",Tabela813[[#This Row],[D4]]),"")</f>
        <v>9.1.9.2.1.03.0.6.00</v>
      </c>
      <c r="L3575" s="23" t="s">
        <v>6461</v>
      </c>
      <c r="M3575" s="20" t="str">
        <f t="shared" si="67"/>
        <v>A</v>
      </c>
      <c r="N3575" s="20">
        <f>IF(VALUE(Tabela813[[#This Row],[RED]]) &gt; 0,1,0) + IF(VALUE(J3575)&gt;0,8,IF(VALUE(I3575)&gt;0,7,IF(VALUE(H3575)&gt;0,6,IF(VALUE(G3575)&gt;0,5,IF(VALUE(F3575)&gt;0,4,IF(VALUE(E3575)&gt;0,3,IF(VALUE(D3575)&gt;0,2,1)))))))</f>
        <v>8</v>
      </c>
      <c r="O3575" s="22" t="s">
        <v>51</v>
      </c>
      <c r="P3575" s="1" t="s">
        <v>4133</v>
      </c>
      <c r="Q3575" s="1"/>
      <c r="R3575" s="39"/>
      <c r="S3575" s="154" t="s">
        <v>158</v>
      </c>
      <c r="T3575" s="7" t="str">
        <f>Tabela813[[#This Row],[NR]]&amp;" - "&amp;Tabela813[[#This Row],[Especificação]]</f>
        <v>9.1.9.2.1.03.0.6.00 - (-) Dedução de Indenização por Sinistro - Juros de Mora</v>
      </c>
    </row>
    <row r="3576" spans="1:22" ht="60" x14ac:dyDescent="0.25">
      <c r="B3576" s="51" t="s">
        <v>1549</v>
      </c>
      <c r="C3576" s="22" t="s">
        <v>1537</v>
      </c>
      <c r="D3576" s="22" t="s">
        <v>1549</v>
      </c>
      <c r="E3576" s="22" t="s">
        <v>1546</v>
      </c>
      <c r="F3576" s="22" t="s">
        <v>1537</v>
      </c>
      <c r="G3576" s="22" t="s">
        <v>1550</v>
      </c>
      <c r="H3576" s="22" t="s">
        <v>1540</v>
      </c>
      <c r="I3576" s="22" t="s">
        <v>1544</v>
      </c>
      <c r="J3576" s="22" t="s">
        <v>1543</v>
      </c>
      <c r="K3576" s="20" t="str">
        <f>IF(Tabela813[[#This Row],[C]]&lt;&gt;"",IF(Tabela813[[#This Row],[RED]]&lt;&gt;"",(Tabela813[[#This Row],[RED]] &amp; "."),"") &amp; CONCATENATE(Tabela813[[#This Row],[C]],".",Tabela813[[#This Row],[O]],".",Tabela813[[#This Row],[E]],".",Tabela813[[#This Row],[D1]],".",Tabela813[[#This Row],[D2]],".",Tabela813[[#This Row],[D3]],".",Tabela813[[#This Row],[T]],".",Tabela813[[#This Row],[D4]]),"")</f>
        <v>9.1.9.2.1.03.0.7.00</v>
      </c>
      <c r="L3576" s="23" t="s">
        <v>6462</v>
      </c>
      <c r="M3576" s="20" t="str">
        <f t="shared" si="67"/>
        <v>A</v>
      </c>
      <c r="N3576" s="20">
        <f>IF(VALUE(Tabela813[[#This Row],[RED]]) &gt; 0,1,0) + IF(VALUE(J3576)&gt;0,8,IF(VALUE(I3576)&gt;0,7,IF(VALUE(H3576)&gt;0,6,IF(VALUE(G3576)&gt;0,5,IF(VALUE(F3576)&gt;0,4,IF(VALUE(E3576)&gt;0,3,IF(VALUE(D3576)&gt;0,2,1)))))))</f>
        <v>8</v>
      </c>
      <c r="O3576" s="22" t="s">
        <v>51</v>
      </c>
      <c r="P3576" s="1" t="s">
        <v>4133</v>
      </c>
      <c r="Q3576" s="1"/>
      <c r="R3576" s="39"/>
      <c r="S3576" s="154" t="s">
        <v>158</v>
      </c>
      <c r="T3576" s="7" t="str">
        <f>Tabela813[[#This Row],[NR]]&amp;" - "&amp;Tabela813[[#This Row],[Especificação]]</f>
        <v>9.1.9.2.1.03.0.7.00 - (-) Dedução de Indenização por Sinistro - Multas da Dívida Ativa</v>
      </c>
    </row>
    <row r="3577" spans="1:22" ht="60" x14ac:dyDescent="0.25">
      <c r="A3577" s="25"/>
      <c r="B3577" s="51" t="s">
        <v>1549</v>
      </c>
      <c r="C3577" s="22" t="s">
        <v>1537</v>
      </c>
      <c r="D3577" s="22" t="s">
        <v>1549</v>
      </c>
      <c r="E3577" s="22" t="s">
        <v>1546</v>
      </c>
      <c r="F3577" s="22" t="s">
        <v>1537</v>
      </c>
      <c r="G3577" s="22" t="s">
        <v>1550</v>
      </c>
      <c r="H3577" s="22" t="s">
        <v>1540</v>
      </c>
      <c r="I3577" s="22" t="s">
        <v>1545</v>
      </c>
      <c r="J3577" s="22" t="s">
        <v>1543</v>
      </c>
      <c r="K3577" s="20" t="str">
        <f>IF(Tabela813[[#This Row],[C]]&lt;&gt;"",IF(Tabela813[[#This Row],[RED]]&lt;&gt;"",(Tabela813[[#This Row],[RED]] &amp; "."),"") &amp; CONCATENATE(Tabela813[[#This Row],[C]],".",Tabela813[[#This Row],[O]],".",Tabela813[[#This Row],[E]],".",Tabela813[[#This Row],[D1]],".",Tabela813[[#This Row],[D2]],".",Tabela813[[#This Row],[D3]],".",Tabela813[[#This Row],[T]],".",Tabela813[[#This Row],[D4]]),"")</f>
        <v>9.1.9.2.1.03.0.8.00</v>
      </c>
      <c r="L3577" s="23" t="s">
        <v>6463</v>
      </c>
      <c r="M3577" s="20" t="str">
        <f t="shared" si="67"/>
        <v>A</v>
      </c>
      <c r="N3577" s="20">
        <f>IF(VALUE(Tabela813[[#This Row],[RED]]) &gt; 0,1,0) + IF(VALUE(J3577)&gt;0,8,IF(VALUE(I3577)&gt;0,7,IF(VALUE(H3577)&gt;0,6,IF(VALUE(G3577)&gt;0,5,IF(VALUE(F3577)&gt;0,4,IF(VALUE(E3577)&gt;0,3,IF(VALUE(D3577)&gt;0,2,1)))))))</f>
        <v>8</v>
      </c>
      <c r="O3577" s="22" t="s">
        <v>51</v>
      </c>
      <c r="P3577" s="1" t="s">
        <v>4133</v>
      </c>
      <c r="Q3577" s="1"/>
      <c r="R3577" s="39"/>
      <c r="S3577" s="154" t="s">
        <v>158</v>
      </c>
      <c r="T3577" s="7" t="str">
        <f>Tabela813[[#This Row],[NR]]&amp;" - "&amp;Tabela813[[#This Row],[Especificação]]</f>
        <v>9.1.9.2.1.03.0.8.00 - (-) Dedução de Indenização por Sinistro - Juros da Dívida Ativa</v>
      </c>
    </row>
    <row r="3578" spans="1:22" ht="30" x14ac:dyDescent="0.25">
      <c r="A3578" s="25"/>
      <c r="B3578" s="51" t="s">
        <v>1549</v>
      </c>
      <c r="C3578" s="22" t="s">
        <v>1537</v>
      </c>
      <c r="D3578" s="22" t="s">
        <v>1549</v>
      </c>
      <c r="E3578" s="22" t="s">
        <v>1546</v>
      </c>
      <c r="F3578" s="22" t="s">
        <v>1537</v>
      </c>
      <c r="G3578" s="22" t="s">
        <v>1553</v>
      </c>
      <c r="H3578" s="22" t="s">
        <v>1540</v>
      </c>
      <c r="I3578" s="22" t="s">
        <v>1540</v>
      </c>
      <c r="J3578" s="22" t="s">
        <v>1543</v>
      </c>
      <c r="K3578" s="20" t="str">
        <f>IF(Tabela813[[#This Row],[C]]&lt;&gt;"",IF(Tabela813[[#This Row],[RED]]&lt;&gt;"",(Tabela813[[#This Row],[RED]] &amp; "."),"") &amp; CONCATENATE(Tabela813[[#This Row],[C]],".",Tabela813[[#This Row],[O]],".",Tabela813[[#This Row],[E]],".",Tabela813[[#This Row],[D1]],".",Tabela813[[#This Row],[D2]],".",Tabela813[[#This Row],[D3]],".",Tabela813[[#This Row],[T]],".",Tabela813[[#This Row],[D4]]),"")</f>
        <v>9.1.9.2.1.99.0.0.00</v>
      </c>
      <c r="L3578" s="23" t="s">
        <v>2257</v>
      </c>
      <c r="M3578" s="20" t="str">
        <f t="shared" si="67"/>
        <v>S</v>
      </c>
      <c r="N3578" s="20">
        <f>IF(VALUE(Tabela813[[#This Row],[RED]]) &gt; 0,1,0) + IF(VALUE(J3578)&gt;0,8,IF(VALUE(I3578)&gt;0,7,IF(VALUE(H3578)&gt;0,6,IF(VALUE(G3578)&gt;0,5,IF(VALUE(F3578)&gt;0,4,IF(VALUE(E3578)&gt;0,3,IF(VALUE(D3578)&gt;0,2,1)))))))</f>
        <v>6</v>
      </c>
      <c r="O3578" s="22" t="s">
        <v>51</v>
      </c>
      <c r="P3578" s="1" t="s">
        <v>4394</v>
      </c>
      <c r="Q3578" s="1"/>
      <c r="R3578" s="39"/>
      <c r="S3578" s="154" t="s">
        <v>158</v>
      </c>
      <c r="T3578" s="7" t="str">
        <f>Tabela813[[#This Row],[NR]]&amp;" - "&amp;Tabela813[[#This Row],[Especificação]]</f>
        <v>9.1.9.2.1.99.0.0.00 - (-) Dedução de Outras Indenizações</v>
      </c>
    </row>
    <row r="3579" spans="1:22" ht="30" x14ac:dyDescent="0.25">
      <c r="A3579" s="25"/>
      <c r="B3579" s="51" t="s">
        <v>1549</v>
      </c>
      <c r="C3579" s="22" t="s">
        <v>1537</v>
      </c>
      <c r="D3579" s="22" t="s">
        <v>1549</v>
      </c>
      <c r="E3579" s="22" t="s">
        <v>1546</v>
      </c>
      <c r="F3579" s="22" t="s">
        <v>1537</v>
      </c>
      <c r="G3579" s="22" t="s">
        <v>1553</v>
      </c>
      <c r="H3579" s="22" t="s">
        <v>1540</v>
      </c>
      <c r="I3579" s="22" t="s">
        <v>1537</v>
      </c>
      <c r="J3579" s="22" t="s">
        <v>1543</v>
      </c>
      <c r="K3579" s="20" t="str">
        <f>IF(Tabela813[[#This Row],[C]]&lt;&gt;"",IF(Tabela813[[#This Row],[RED]]&lt;&gt;"",(Tabela813[[#This Row],[RED]] &amp; "."),"") &amp; CONCATENATE(Tabela813[[#This Row],[C]],".",Tabela813[[#This Row],[O]],".",Tabela813[[#This Row],[E]],".",Tabela813[[#This Row],[D1]],".",Tabela813[[#This Row],[D2]],".",Tabela813[[#This Row],[D3]],".",Tabela813[[#This Row],[T]],".",Tabela813[[#This Row],[D4]]),"")</f>
        <v>9.1.9.2.1.99.0.1.00</v>
      </c>
      <c r="L3579" s="23" t="s">
        <v>2258</v>
      </c>
      <c r="M3579" s="20" t="str">
        <f t="shared" si="67"/>
        <v>A</v>
      </c>
      <c r="N3579" s="20">
        <f>IF(VALUE(Tabela813[[#This Row],[RED]]) &gt; 0,1,0) + IF(VALUE(J3579)&gt;0,8,IF(VALUE(I3579)&gt;0,7,IF(VALUE(H3579)&gt;0,6,IF(VALUE(G3579)&gt;0,5,IF(VALUE(F3579)&gt;0,4,IF(VALUE(E3579)&gt;0,3,IF(VALUE(D3579)&gt;0,2,1)))))))</f>
        <v>8</v>
      </c>
      <c r="O3579" s="22" t="s">
        <v>51</v>
      </c>
      <c r="P3579" s="1" t="s">
        <v>2980</v>
      </c>
      <c r="Q3579" s="1"/>
      <c r="R3579" s="39"/>
      <c r="S3579" s="154" t="s">
        <v>158</v>
      </c>
      <c r="T3579" s="7" t="str">
        <f>Tabela813[[#This Row],[NR]]&amp;" - "&amp;Tabela813[[#This Row],[Especificação]]</f>
        <v>9.1.9.2.1.99.0.1.00 - (-) Dedução de Outras Indenizações - Principal</v>
      </c>
    </row>
    <row r="3580" spans="1:22" ht="30" x14ac:dyDescent="0.25">
      <c r="A3580" s="25"/>
      <c r="B3580" s="51" t="s">
        <v>1549</v>
      </c>
      <c r="C3580" s="22" t="s">
        <v>1537</v>
      </c>
      <c r="D3580" s="22" t="s">
        <v>1549</v>
      </c>
      <c r="E3580" s="22" t="s">
        <v>1546</v>
      </c>
      <c r="F3580" s="22" t="s">
        <v>1537</v>
      </c>
      <c r="G3580" s="22" t="s">
        <v>1553</v>
      </c>
      <c r="H3580" s="22" t="s">
        <v>1540</v>
      </c>
      <c r="I3580" s="22" t="s">
        <v>1546</v>
      </c>
      <c r="J3580" s="22" t="s">
        <v>1543</v>
      </c>
      <c r="K3580" s="20" t="str">
        <f>IF(Tabela813[[#This Row],[C]]&lt;&gt;"",IF(Tabela813[[#This Row],[RED]]&lt;&gt;"",(Tabela813[[#This Row],[RED]] &amp; "."),"") &amp; CONCATENATE(Tabela813[[#This Row],[C]],".",Tabela813[[#This Row],[O]],".",Tabela813[[#This Row],[E]],".",Tabela813[[#This Row],[D1]],".",Tabela813[[#This Row],[D2]],".",Tabela813[[#This Row],[D3]],".",Tabela813[[#This Row],[T]],".",Tabela813[[#This Row],[D4]]),"")</f>
        <v>9.1.9.2.1.99.0.2.00</v>
      </c>
      <c r="L3580" s="23" t="s">
        <v>3615</v>
      </c>
      <c r="M3580" s="20" t="str">
        <f t="shared" si="67"/>
        <v>A</v>
      </c>
      <c r="N3580" s="20">
        <f>IF(VALUE(Tabela813[[#This Row],[RED]]) &gt; 0,1,0) + IF(VALUE(J3580)&gt;0,8,IF(VALUE(I3580)&gt;0,7,IF(VALUE(H3580)&gt;0,6,IF(VALUE(G3580)&gt;0,5,IF(VALUE(F3580)&gt;0,4,IF(VALUE(E3580)&gt;0,3,IF(VALUE(D3580)&gt;0,2,1)))))))</f>
        <v>8</v>
      </c>
      <c r="O3580" s="22" t="s">
        <v>51</v>
      </c>
      <c r="P3580" s="1" t="s">
        <v>4129</v>
      </c>
      <c r="Q3580" s="1"/>
      <c r="R3580" s="39"/>
      <c r="S3580" s="154" t="s">
        <v>158</v>
      </c>
      <c r="T3580" s="7" t="str">
        <f>Tabela813[[#This Row],[NR]]&amp;" - "&amp;Tabela813[[#This Row],[Especificação]]</f>
        <v>9.1.9.2.1.99.0.2.00 - (-) Dedução de Outras Indenizações - Multas e Juros de Mora</v>
      </c>
    </row>
    <row r="3581" spans="1:22" ht="30" x14ac:dyDescent="0.25">
      <c r="A3581" s="25"/>
      <c r="B3581" s="51" t="s">
        <v>1549</v>
      </c>
      <c r="C3581" s="22" t="s">
        <v>1537</v>
      </c>
      <c r="D3581" s="22" t="s">
        <v>1549</v>
      </c>
      <c r="E3581" s="22" t="s">
        <v>1546</v>
      </c>
      <c r="F3581" s="22" t="s">
        <v>1537</v>
      </c>
      <c r="G3581" s="22" t="s">
        <v>1553</v>
      </c>
      <c r="H3581" s="22" t="s">
        <v>1540</v>
      </c>
      <c r="I3581" s="22" t="s">
        <v>1538</v>
      </c>
      <c r="J3581" s="22" t="s">
        <v>1543</v>
      </c>
      <c r="K3581" s="20" t="str">
        <f>IF(Tabela813[[#This Row],[C]]&lt;&gt;"",IF(Tabela813[[#This Row],[RED]]&lt;&gt;"",(Tabela813[[#This Row],[RED]] &amp; "."),"") &amp; CONCATENATE(Tabela813[[#This Row],[C]],".",Tabela813[[#This Row],[O]],".",Tabela813[[#This Row],[E]],".",Tabela813[[#This Row],[D1]],".",Tabela813[[#This Row],[D2]],".",Tabela813[[#This Row],[D3]],".",Tabela813[[#This Row],[T]],".",Tabela813[[#This Row],[D4]]),"")</f>
        <v>9.1.9.2.1.99.0.3.00</v>
      </c>
      <c r="L3581" s="23" t="s">
        <v>3616</v>
      </c>
      <c r="M3581" s="20" t="str">
        <f t="shared" ref="M3581:M3649" si="68">IF(N3581 &lt; N3582,"S","A")</f>
        <v>A</v>
      </c>
      <c r="N3581" s="20">
        <f>IF(VALUE(Tabela813[[#This Row],[RED]]) &gt; 0,1,0) + IF(VALUE(J3581)&gt;0,8,IF(VALUE(I3581)&gt;0,7,IF(VALUE(H3581)&gt;0,6,IF(VALUE(G3581)&gt;0,5,IF(VALUE(F3581)&gt;0,4,IF(VALUE(E3581)&gt;0,3,IF(VALUE(D3581)&gt;0,2,1)))))))</f>
        <v>8</v>
      </c>
      <c r="O3581" s="22" t="s">
        <v>51</v>
      </c>
      <c r="P3581" s="1" t="s">
        <v>4129</v>
      </c>
      <c r="Q3581" s="1"/>
      <c r="R3581" s="39"/>
      <c r="S3581" s="154" t="s">
        <v>158</v>
      </c>
      <c r="T3581" s="7" t="str">
        <f>Tabela813[[#This Row],[NR]]&amp;" - "&amp;Tabela813[[#This Row],[Especificação]]</f>
        <v>9.1.9.2.1.99.0.3.00 - (-) Dedução de Outras Indenizações - Dívida Ativa</v>
      </c>
    </row>
    <row r="3582" spans="1:22" ht="30" x14ac:dyDescent="0.25">
      <c r="A3582" s="25"/>
      <c r="B3582" s="51" t="s">
        <v>1549</v>
      </c>
      <c r="C3582" s="22" t="s">
        <v>1537</v>
      </c>
      <c r="D3582" s="22" t="s">
        <v>1549</v>
      </c>
      <c r="E3582" s="22" t="s">
        <v>1546</v>
      </c>
      <c r="F3582" s="22" t="s">
        <v>1537</v>
      </c>
      <c r="G3582" s="22" t="s">
        <v>1553</v>
      </c>
      <c r="H3582" s="22" t="s">
        <v>1540</v>
      </c>
      <c r="I3582" s="22" t="s">
        <v>1547</v>
      </c>
      <c r="J3582" s="22" t="s">
        <v>1543</v>
      </c>
      <c r="K3582" s="20" t="str">
        <f>IF(Tabela813[[#This Row],[C]]&lt;&gt;"",IF(Tabela813[[#This Row],[RED]]&lt;&gt;"",(Tabela813[[#This Row],[RED]] &amp; "."),"") &amp; CONCATENATE(Tabela813[[#This Row],[C]],".",Tabela813[[#This Row],[O]],".",Tabela813[[#This Row],[E]],".",Tabela813[[#This Row],[D1]],".",Tabela813[[#This Row],[D2]],".",Tabela813[[#This Row],[D3]],".",Tabela813[[#This Row],[T]],".",Tabela813[[#This Row],[D4]]),"")</f>
        <v>9.1.9.2.1.99.0.4.00</v>
      </c>
      <c r="L3582" s="23" t="s">
        <v>3617</v>
      </c>
      <c r="M3582" s="20" t="str">
        <f t="shared" si="68"/>
        <v>A</v>
      </c>
      <c r="N3582" s="20">
        <f>IF(VALUE(Tabela813[[#This Row],[RED]]) &gt; 0,1,0) + IF(VALUE(J3582)&gt;0,8,IF(VALUE(I3582)&gt;0,7,IF(VALUE(H3582)&gt;0,6,IF(VALUE(G3582)&gt;0,5,IF(VALUE(F3582)&gt;0,4,IF(VALUE(E3582)&gt;0,3,IF(VALUE(D3582)&gt;0,2,1)))))))</f>
        <v>8</v>
      </c>
      <c r="O3582" s="22" t="s">
        <v>51</v>
      </c>
      <c r="P3582" s="1" t="s">
        <v>4129</v>
      </c>
      <c r="Q3582" s="1"/>
      <c r="R3582" s="39"/>
      <c r="S3582" s="154" t="s">
        <v>158</v>
      </c>
      <c r="T3582" s="7" t="str">
        <f>Tabela813[[#This Row],[NR]]&amp;" - "&amp;Tabela813[[#This Row],[Especificação]]</f>
        <v>9.1.9.2.1.99.0.4.00 - (-) Dedução de Outras Indenizações - Multas e Juros de Mora da Dívida Ativa</v>
      </c>
    </row>
    <row r="3583" spans="1:22" ht="30" x14ac:dyDescent="0.25">
      <c r="A3583" s="25"/>
      <c r="B3583" s="51" t="s">
        <v>1549</v>
      </c>
      <c r="C3583" s="22" t="s">
        <v>1537</v>
      </c>
      <c r="D3583" s="22" t="s">
        <v>1549</v>
      </c>
      <c r="E3583" s="22" t="s">
        <v>1546</v>
      </c>
      <c r="F3583" s="22" t="s">
        <v>1537</v>
      </c>
      <c r="G3583" s="22" t="s">
        <v>1553</v>
      </c>
      <c r="H3583" s="22" t="s">
        <v>1540</v>
      </c>
      <c r="I3583" s="22" t="s">
        <v>1548</v>
      </c>
      <c r="J3583" s="22" t="s">
        <v>1543</v>
      </c>
      <c r="K3583" s="20" t="str">
        <f>IF(Tabela813[[#This Row],[C]]&lt;&gt;"",IF(Tabela813[[#This Row],[RED]]&lt;&gt;"",(Tabela813[[#This Row],[RED]] &amp; "."),"") &amp; CONCATENATE(Tabela813[[#This Row],[C]],".",Tabela813[[#This Row],[O]],".",Tabela813[[#This Row],[E]],".",Tabela813[[#This Row],[D1]],".",Tabela813[[#This Row],[D2]],".",Tabela813[[#This Row],[D3]],".",Tabela813[[#This Row],[T]],".",Tabela813[[#This Row],[D4]]),"")</f>
        <v>9.1.9.2.1.99.0.5.00</v>
      </c>
      <c r="L3583" s="23" t="s">
        <v>3618</v>
      </c>
      <c r="M3583" s="20" t="str">
        <f t="shared" si="68"/>
        <v>A</v>
      </c>
      <c r="N3583" s="20">
        <f>IF(VALUE(Tabela813[[#This Row],[RED]]) &gt; 0,1,0) + IF(VALUE(J3583)&gt;0,8,IF(VALUE(I3583)&gt;0,7,IF(VALUE(H3583)&gt;0,6,IF(VALUE(G3583)&gt;0,5,IF(VALUE(F3583)&gt;0,4,IF(VALUE(E3583)&gt;0,3,IF(VALUE(D3583)&gt;0,2,1)))))))</f>
        <v>8</v>
      </c>
      <c r="O3583" s="22" t="s">
        <v>51</v>
      </c>
      <c r="P3583" s="1" t="s">
        <v>4129</v>
      </c>
      <c r="Q3583" s="1"/>
      <c r="R3583" s="39"/>
      <c r="S3583" s="154" t="s">
        <v>158</v>
      </c>
      <c r="T3583" s="7" t="str">
        <f>Tabela813[[#This Row],[NR]]&amp;" - "&amp;Tabela813[[#This Row],[Especificação]]</f>
        <v>9.1.9.2.1.99.0.5.00 - (-) Dedução de Outras Indenizações - Multas</v>
      </c>
    </row>
    <row r="3584" spans="1:22" ht="30" x14ac:dyDescent="0.25">
      <c r="A3584" s="25"/>
      <c r="B3584" s="51" t="s">
        <v>1549</v>
      </c>
      <c r="C3584" s="22" t="s">
        <v>1537</v>
      </c>
      <c r="D3584" s="22" t="s">
        <v>1549</v>
      </c>
      <c r="E3584" s="22" t="s">
        <v>1546</v>
      </c>
      <c r="F3584" s="22" t="s">
        <v>1537</v>
      </c>
      <c r="G3584" s="22" t="s">
        <v>1553</v>
      </c>
      <c r="H3584" s="22" t="s">
        <v>1540</v>
      </c>
      <c r="I3584" s="22" t="s">
        <v>1542</v>
      </c>
      <c r="J3584" s="22" t="s">
        <v>1543</v>
      </c>
      <c r="K3584" s="20" t="str">
        <f>IF(Tabela813[[#This Row],[C]]&lt;&gt;"",IF(Tabela813[[#This Row],[RED]]&lt;&gt;"",(Tabela813[[#This Row],[RED]] &amp; "."),"") &amp; CONCATENATE(Tabela813[[#This Row],[C]],".",Tabela813[[#This Row],[O]],".",Tabela813[[#This Row],[E]],".",Tabela813[[#This Row],[D1]],".",Tabela813[[#This Row],[D2]],".",Tabela813[[#This Row],[D3]],".",Tabela813[[#This Row],[T]],".",Tabela813[[#This Row],[D4]]),"")</f>
        <v>9.1.9.2.1.99.0.6.00</v>
      </c>
      <c r="L3584" s="23" t="s">
        <v>3619</v>
      </c>
      <c r="M3584" s="20" t="str">
        <f t="shared" si="68"/>
        <v>A</v>
      </c>
      <c r="N3584" s="20">
        <f>IF(VALUE(Tabela813[[#This Row],[RED]]) &gt; 0,1,0) + IF(VALUE(J3584)&gt;0,8,IF(VALUE(I3584)&gt;0,7,IF(VALUE(H3584)&gt;0,6,IF(VALUE(G3584)&gt;0,5,IF(VALUE(F3584)&gt;0,4,IF(VALUE(E3584)&gt;0,3,IF(VALUE(D3584)&gt;0,2,1)))))))</f>
        <v>8</v>
      </c>
      <c r="O3584" s="22" t="s">
        <v>51</v>
      </c>
      <c r="P3584" s="1" t="s">
        <v>4129</v>
      </c>
      <c r="Q3584" s="1"/>
      <c r="R3584" s="39"/>
      <c r="S3584" s="154" t="s">
        <v>158</v>
      </c>
      <c r="T3584" s="7" t="str">
        <f>Tabela813[[#This Row],[NR]]&amp;" - "&amp;Tabela813[[#This Row],[Especificação]]</f>
        <v>9.1.9.2.1.99.0.6.00 - (-) Dedução de Outras Indenizações - Juros de Mora</v>
      </c>
    </row>
    <row r="3585" spans="1:20" ht="30" x14ac:dyDescent="0.25">
      <c r="B3585" s="51" t="s">
        <v>1549</v>
      </c>
      <c r="C3585" s="22" t="s">
        <v>1537</v>
      </c>
      <c r="D3585" s="22" t="s">
        <v>1549</v>
      </c>
      <c r="E3585" s="22" t="s">
        <v>1546</v>
      </c>
      <c r="F3585" s="22" t="s">
        <v>1537</v>
      </c>
      <c r="G3585" s="22" t="s">
        <v>1553</v>
      </c>
      <c r="H3585" s="22" t="s">
        <v>1540</v>
      </c>
      <c r="I3585" s="22" t="s">
        <v>1544</v>
      </c>
      <c r="J3585" s="22" t="s">
        <v>1543</v>
      </c>
      <c r="K3585" s="20" t="str">
        <f>IF(Tabela813[[#This Row],[C]]&lt;&gt;"",IF(Tabela813[[#This Row],[RED]]&lt;&gt;"",(Tabela813[[#This Row],[RED]] &amp; "."),"") &amp; CONCATENATE(Tabela813[[#This Row],[C]],".",Tabela813[[#This Row],[O]],".",Tabela813[[#This Row],[E]],".",Tabela813[[#This Row],[D1]],".",Tabela813[[#This Row],[D2]],".",Tabela813[[#This Row],[D3]],".",Tabela813[[#This Row],[T]],".",Tabela813[[#This Row],[D4]]),"")</f>
        <v>9.1.9.2.1.99.0.7.00</v>
      </c>
      <c r="L3585" s="23" t="s">
        <v>3620</v>
      </c>
      <c r="M3585" s="20" t="str">
        <f t="shared" si="68"/>
        <v>A</v>
      </c>
      <c r="N3585" s="20">
        <f>IF(VALUE(Tabela813[[#This Row],[RED]]) &gt; 0,1,0) + IF(VALUE(J3585)&gt;0,8,IF(VALUE(I3585)&gt;0,7,IF(VALUE(H3585)&gt;0,6,IF(VALUE(G3585)&gt;0,5,IF(VALUE(F3585)&gt;0,4,IF(VALUE(E3585)&gt;0,3,IF(VALUE(D3585)&gt;0,2,1)))))))</f>
        <v>8</v>
      </c>
      <c r="O3585" s="22" t="s">
        <v>51</v>
      </c>
      <c r="P3585" s="1" t="s">
        <v>4129</v>
      </c>
      <c r="Q3585" s="1"/>
      <c r="R3585" s="39"/>
      <c r="S3585" s="154" t="s">
        <v>158</v>
      </c>
      <c r="T3585" s="7" t="str">
        <f>Tabela813[[#This Row],[NR]]&amp;" - "&amp;Tabela813[[#This Row],[Especificação]]</f>
        <v>9.1.9.2.1.99.0.7.00 - (-) Dedução de Outras Indenizações - Multas da Dívida Ativa da</v>
      </c>
    </row>
    <row r="3586" spans="1:20" ht="30" x14ac:dyDescent="0.25">
      <c r="B3586" s="51" t="s">
        <v>1549</v>
      </c>
      <c r="C3586" s="22" t="s">
        <v>1537</v>
      </c>
      <c r="D3586" s="22" t="s">
        <v>1549</v>
      </c>
      <c r="E3586" s="22" t="s">
        <v>1546</v>
      </c>
      <c r="F3586" s="22" t="s">
        <v>1537</v>
      </c>
      <c r="G3586" s="22" t="s">
        <v>1553</v>
      </c>
      <c r="H3586" s="22" t="s">
        <v>1540</v>
      </c>
      <c r="I3586" s="22" t="s">
        <v>1545</v>
      </c>
      <c r="J3586" s="22" t="s">
        <v>1543</v>
      </c>
      <c r="K3586" s="20" t="str">
        <f>IF(Tabela813[[#This Row],[C]]&lt;&gt;"",IF(Tabela813[[#This Row],[RED]]&lt;&gt;"",(Tabela813[[#This Row],[RED]] &amp; "."),"") &amp; CONCATENATE(Tabela813[[#This Row],[C]],".",Tabela813[[#This Row],[O]],".",Tabela813[[#This Row],[E]],".",Tabela813[[#This Row],[D1]],".",Tabela813[[#This Row],[D2]],".",Tabela813[[#This Row],[D3]],".",Tabela813[[#This Row],[T]],".",Tabela813[[#This Row],[D4]]),"")</f>
        <v>9.1.9.2.1.99.0.8.00</v>
      </c>
      <c r="L3586" s="23" t="s">
        <v>3621</v>
      </c>
      <c r="M3586" s="20" t="str">
        <f t="shared" si="68"/>
        <v>A</v>
      </c>
      <c r="N3586" s="20">
        <f>IF(VALUE(Tabela813[[#This Row],[RED]]) &gt; 0,1,0) + IF(VALUE(J3586)&gt;0,8,IF(VALUE(I3586)&gt;0,7,IF(VALUE(H3586)&gt;0,6,IF(VALUE(G3586)&gt;0,5,IF(VALUE(F3586)&gt;0,4,IF(VALUE(E3586)&gt;0,3,IF(VALUE(D3586)&gt;0,2,1)))))))</f>
        <v>8</v>
      </c>
      <c r="O3586" s="22" t="s">
        <v>51</v>
      </c>
      <c r="P3586" s="1" t="s">
        <v>4129</v>
      </c>
      <c r="Q3586" s="1"/>
      <c r="R3586" s="39"/>
      <c r="S3586" s="154" t="s">
        <v>158</v>
      </c>
      <c r="T3586" s="7" t="str">
        <f>Tabela813[[#This Row],[NR]]&amp;" - "&amp;Tabela813[[#This Row],[Especificação]]</f>
        <v>9.1.9.2.1.99.0.8.00 - (-) Dedução de Outras Indenizações - Juros da Dívida Ativa</v>
      </c>
    </row>
    <row r="3587" spans="1:20" ht="30" x14ac:dyDescent="0.25">
      <c r="A3587" s="25"/>
      <c r="B3587" s="51" t="s">
        <v>1549</v>
      </c>
      <c r="C3587" s="22" t="s">
        <v>1537</v>
      </c>
      <c r="D3587" s="22" t="s">
        <v>1549</v>
      </c>
      <c r="E3587" s="22" t="s">
        <v>1546</v>
      </c>
      <c r="F3587" s="22" t="s">
        <v>1546</v>
      </c>
      <c r="G3587" s="22" t="s">
        <v>1543</v>
      </c>
      <c r="H3587" s="22" t="s">
        <v>1540</v>
      </c>
      <c r="I3587" s="22" t="s">
        <v>1540</v>
      </c>
      <c r="J3587" s="22" t="s">
        <v>1543</v>
      </c>
      <c r="K3587" s="20" t="str">
        <f>IF(Tabela813[[#This Row],[C]]&lt;&gt;"",IF(Tabela813[[#This Row],[RED]]&lt;&gt;"",(Tabela813[[#This Row],[RED]] &amp; "."),"") &amp; CONCATENATE(Tabela813[[#This Row],[C]],".",Tabela813[[#This Row],[O]],".",Tabela813[[#This Row],[E]],".",Tabela813[[#This Row],[D1]],".",Tabela813[[#This Row],[D2]],".",Tabela813[[#This Row],[D3]],".",Tabela813[[#This Row],[T]],".",Tabela813[[#This Row],[D4]]),"")</f>
        <v>9.1.9.2.2.00.0.0.00</v>
      </c>
      <c r="L3587" s="23" t="s">
        <v>2259</v>
      </c>
      <c r="M3587" s="20" t="str">
        <f t="shared" si="68"/>
        <v>S</v>
      </c>
      <c r="N3587" s="20">
        <f>IF(VALUE(Tabela813[[#This Row],[RED]]) &gt; 0,1,0) + IF(VALUE(J3587)&gt;0,8,IF(VALUE(I3587)&gt;0,7,IF(VALUE(H3587)&gt;0,6,IF(VALUE(G3587)&gt;0,5,IF(VALUE(F3587)&gt;0,4,IF(VALUE(E3587)&gt;0,3,IF(VALUE(D3587)&gt;0,2,1)))))))</f>
        <v>5</v>
      </c>
      <c r="O3587" s="22" t="s">
        <v>45</v>
      </c>
      <c r="P3587" s="1" t="s">
        <v>4395</v>
      </c>
      <c r="Q3587" s="1"/>
      <c r="R3587" s="39"/>
      <c r="S3587" s="154" t="s">
        <v>158</v>
      </c>
      <c r="T3587" s="7" t="str">
        <f>Tabela813[[#This Row],[NR]]&amp;" - "&amp;Tabela813[[#This Row],[Especificação]]</f>
        <v>9.1.9.2.2.00.0.0.00 - (-) Dedução de Restituições</v>
      </c>
    </row>
    <row r="3588" spans="1:20" ht="45" x14ac:dyDescent="0.25">
      <c r="A3588" s="25"/>
      <c r="B3588" s="51" t="s">
        <v>1549</v>
      </c>
      <c r="C3588" s="22" t="s">
        <v>1537</v>
      </c>
      <c r="D3588" s="22" t="s">
        <v>1549</v>
      </c>
      <c r="E3588" s="22" t="s">
        <v>1546</v>
      </c>
      <c r="F3588" s="22" t="s">
        <v>1546</v>
      </c>
      <c r="G3588" s="22" t="s">
        <v>1539</v>
      </c>
      <c r="H3588" s="22" t="s">
        <v>1540</v>
      </c>
      <c r="I3588" s="22" t="s">
        <v>1540</v>
      </c>
      <c r="J3588" s="22" t="s">
        <v>1543</v>
      </c>
      <c r="K3588" s="20" t="str">
        <f>IF(Tabela813[[#This Row],[C]]&lt;&gt;"",IF(Tabela813[[#This Row],[RED]]&lt;&gt;"",(Tabela813[[#This Row],[RED]] &amp; "."),"") &amp; CONCATENATE(Tabela813[[#This Row],[C]],".",Tabela813[[#This Row],[O]],".",Tabela813[[#This Row],[E]],".",Tabela813[[#This Row],[D1]],".",Tabela813[[#This Row],[D2]],".",Tabela813[[#This Row],[D3]],".",Tabela813[[#This Row],[T]],".",Tabela813[[#This Row],[D4]]),"")</f>
        <v>9.1.9.2.2.01.0.0.00</v>
      </c>
      <c r="L3588" s="23" t="s">
        <v>2260</v>
      </c>
      <c r="M3588" s="20" t="str">
        <f t="shared" si="68"/>
        <v>S</v>
      </c>
      <c r="N3588" s="20">
        <f>IF(VALUE(Tabela813[[#This Row],[RED]]) &gt; 0,1,0) + IF(VALUE(J3588)&gt;0,8,IF(VALUE(I3588)&gt;0,7,IF(VALUE(H3588)&gt;0,6,IF(VALUE(G3588)&gt;0,5,IF(VALUE(F3588)&gt;0,4,IF(VALUE(E3588)&gt;0,3,IF(VALUE(D3588)&gt;0,2,1)))))))</f>
        <v>6</v>
      </c>
      <c r="O3588" s="22" t="s">
        <v>51</v>
      </c>
      <c r="P3588" s="1" t="s">
        <v>4396</v>
      </c>
      <c r="Q3588" s="1"/>
      <c r="R3588" s="39"/>
      <c r="S3588" s="154" t="s">
        <v>158</v>
      </c>
      <c r="T3588" s="7" t="str">
        <f>Tabela813[[#This Row],[NR]]&amp;" - "&amp;Tabela813[[#This Row],[Especificação]]</f>
        <v>9.1.9.2.2.01.0.0.00 - (-) Dedução de Restituição de Convênios</v>
      </c>
    </row>
    <row r="3589" spans="1:20" ht="45" x14ac:dyDescent="0.25">
      <c r="A3589" s="25"/>
      <c r="B3589" s="51" t="s">
        <v>1549</v>
      </c>
      <c r="C3589" s="22" t="s">
        <v>1537</v>
      </c>
      <c r="D3589" s="22" t="s">
        <v>1549</v>
      </c>
      <c r="E3589" s="22" t="s">
        <v>1546</v>
      </c>
      <c r="F3589" s="22" t="s">
        <v>1546</v>
      </c>
      <c r="G3589" s="22" t="s">
        <v>1539</v>
      </c>
      <c r="H3589" s="22" t="s">
        <v>1537</v>
      </c>
      <c r="I3589" s="22" t="s">
        <v>1540</v>
      </c>
      <c r="J3589" s="22" t="s">
        <v>1543</v>
      </c>
      <c r="K3589" s="20" t="str">
        <f>IF(Tabela813[[#This Row],[C]]&lt;&gt;"",IF(Tabela813[[#This Row],[RED]]&lt;&gt;"",(Tabela813[[#This Row],[RED]] &amp; "."),"") &amp; CONCATENATE(Tabela813[[#This Row],[C]],".",Tabela813[[#This Row],[O]],".",Tabela813[[#This Row],[E]],".",Tabela813[[#This Row],[D1]],".",Tabela813[[#This Row],[D2]],".",Tabela813[[#This Row],[D3]],".",Tabela813[[#This Row],[T]],".",Tabela813[[#This Row],[D4]]),"")</f>
        <v>9.1.9.2.2.01.1.0.00</v>
      </c>
      <c r="L3589" s="23" t="s">
        <v>2261</v>
      </c>
      <c r="M3589" s="20" t="str">
        <f t="shared" si="68"/>
        <v>S</v>
      </c>
      <c r="N3589" s="20">
        <f>IF(VALUE(Tabela813[[#This Row],[RED]]) &gt; 0,1,0) + IF(VALUE(J3589)&gt;0,8,IF(VALUE(I3589)&gt;0,7,IF(VALUE(H3589)&gt;0,6,IF(VALUE(G3589)&gt;0,5,IF(VALUE(F3589)&gt;0,4,IF(VALUE(E3589)&gt;0,3,IF(VALUE(D3589)&gt;0,2,1)))))))</f>
        <v>7</v>
      </c>
      <c r="O3589" s="22" t="s">
        <v>51</v>
      </c>
      <c r="P3589" s="1" t="s">
        <v>2981</v>
      </c>
      <c r="Q3589" s="1"/>
      <c r="R3589" s="39"/>
      <c r="S3589" s="154" t="s">
        <v>158</v>
      </c>
      <c r="T3589" s="7" t="str">
        <f>Tabela813[[#This Row],[NR]]&amp;" - "&amp;Tabela813[[#This Row],[Especificação]]</f>
        <v>9.1.9.2.2.01.1.0.00 - (-) Dedução de Restituição de Convênios - Primárias</v>
      </c>
    </row>
    <row r="3590" spans="1:20" ht="45" x14ac:dyDescent="0.25">
      <c r="A3590" s="25"/>
      <c r="B3590" s="51" t="s">
        <v>1549</v>
      </c>
      <c r="C3590" s="22" t="s">
        <v>1537</v>
      </c>
      <c r="D3590" s="22" t="s">
        <v>1549</v>
      </c>
      <c r="E3590" s="22" t="s">
        <v>1546</v>
      </c>
      <c r="F3590" s="22" t="s">
        <v>1546</v>
      </c>
      <c r="G3590" s="22" t="s">
        <v>1539</v>
      </c>
      <c r="H3590" s="22" t="s">
        <v>1537</v>
      </c>
      <c r="I3590" s="22" t="s">
        <v>1537</v>
      </c>
      <c r="J3590" s="22" t="s">
        <v>1543</v>
      </c>
      <c r="K3590" s="20" t="str">
        <f>IF(Tabela813[[#This Row],[C]]&lt;&gt;"",IF(Tabela813[[#This Row],[RED]]&lt;&gt;"",(Tabela813[[#This Row],[RED]] &amp; "."),"") &amp; CONCATENATE(Tabela813[[#This Row],[C]],".",Tabela813[[#This Row],[O]],".",Tabela813[[#This Row],[E]],".",Tabela813[[#This Row],[D1]],".",Tabela813[[#This Row],[D2]],".",Tabela813[[#This Row],[D3]],".",Tabela813[[#This Row],[T]],".",Tabela813[[#This Row],[D4]]),"")</f>
        <v>9.1.9.2.2.01.1.1.00</v>
      </c>
      <c r="L3590" s="23" t="s">
        <v>2262</v>
      </c>
      <c r="M3590" s="20" t="str">
        <f t="shared" si="68"/>
        <v>A</v>
      </c>
      <c r="N3590" s="20">
        <f>IF(VALUE(Tabela813[[#This Row],[RED]]) &gt; 0,1,0) + IF(VALUE(J3590)&gt;0,8,IF(VALUE(I3590)&gt;0,7,IF(VALUE(H3590)&gt;0,6,IF(VALUE(G3590)&gt;0,5,IF(VALUE(F3590)&gt;0,4,IF(VALUE(E3590)&gt;0,3,IF(VALUE(D3590)&gt;0,2,1)))))))</f>
        <v>8</v>
      </c>
      <c r="O3590" s="22" t="s">
        <v>51</v>
      </c>
      <c r="P3590" s="1" t="s">
        <v>2981</v>
      </c>
      <c r="Q3590" s="1"/>
      <c r="R3590" s="39"/>
      <c r="S3590" s="154" t="s">
        <v>158</v>
      </c>
      <c r="T3590" s="7" t="str">
        <f>Tabela813[[#This Row],[NR]]&amp;" - "&amp;Tabela813[[#This Row],[Especificação]]</f>
        <v>9.1.9.2.2.01.1.1.00 - (-) Dedução de Restituição de Convênios - Primárias - Principal</v>
      </c>
    </row>
    <row r="3591" spans="1:20" ht="45" x14ac:dyDescent="0.25">
      <c r="A3591" s="25"/>
      <c r="B3591" s="51" t="s">
        <v>1549</v>
      </c>
      <c r="C3591" s="22" t="s">
        <v>1537</v>
      </c>
      <c r="D3591" s="22" t="s">
        <v>1549</v>
      </c>
      <c r="E3591" s="22" t="s">
        <v>1546</v>
      </c>
      <c r="F3591" s="22" t="s">
        <v>1546</v>
      </c>
      <c r="G3591" s="22" t="s">
        <v>1539</v>
      </c>
      <c r="H3591" s="22" t="s">
        <v>1537</v>
      </c>
      <c r="I3591" s="22" t="s">
        <v>1546</v>
      </c>
      <c r="J3591" s="22" t="s">
        <v>1543</v>
      </c>
      <c r="K3591" s="20" t="str">
        <f>IF(Tabela813[[#This Row],[C]]&lt;&gt;"",IF(Tabela813[[#This Row],[RED]]&lt;&gt;"",(Tabela813[[#This Row],[RED]] &amp; "."),"") &amp; CONCATENATE(Tabela813[[#This Row],[C]],".",Tabela813[[#This Row],[O]],".",Tabela813[[#This Row],[E]],".",Tabela813[[#This Row],[D1]],".",Tabela813[[#This Row],[D2]],".",Tabela813[[#This Row],[D3]],".",Tabela813[[#This Row],[T]],".",Tabela813[[#This Row],[D4]]),"")</f>
        <v>9.1.9.2.2.01.1.2.00</v>
      </c>
      <c r="L3591" s="23" t="s">
        <v>2263</v>
      </c>
      <c r="M3591" s="20" t="str">
        <f t="shared" si="68"/>
        <v>A</v>
      </c>
      <c r="N3591" s="20">
        <f>IF(VALUE(Tabela813[[#This Row],[RED]]) &gt; 0,1,0) + IF(VALUE(J3591)&gt;0,8,IF(VALUE(I3591)&gt;0,7,IF(VALUE(H3591)&gt;0,6,IF(VALUE(G3591)&gt;0,5,IF(VALUE(F3591)&gt;0,4,IF(VALUE(E3591)&gt;0,3,IF(VALUE(D3591)&gt;0,2,1)))))))</f>
        <v>8</v>
      </c>
      <c r="O3591" s="22" t="s">
        <v>51</v>
      </c>
      <c r="P3591" s="1" t="s">
        <v>2981</v>
      </c>
      <c r="Q3591" s="1"/>
      <c r="R3591" s="39"/>
      <c r="S3591" s="154" t="s">
        <v>158</v>
      </c>
      <c r="T3591" s="7" t="str">
        <f>Tabela813[[#This Row],[NR]]&amp;" - "&amp;Tabela813[[#This Row],[Especificação]]</f>
        <v>9.1.9.2.2.01.1.2.00 - (-) Dedução de Restituição de Convênios - Primárias - Multas e Juros de Mora</v>
      </c>
    </row>
    <row r="3592" spans="1:20" ht="45" x14ac:dyDescent="0.25">
      <c r="A3592" s="25"/>
      <c r="B3592" s="51" t="s">
        <v>1549</v>
      </c>
      <c r="C3592" s="22" t="s">
        <v>1537</v>
      </c>
      <c r="D3592" s="22" t="s">
        <v>1549</v>
      </c>
      <c r="E3592" s="22" t="s">
        <v>1546</v>
      </c>
      <c r="F3592" s="22" t="s">
        <v>1546</v>
      </c>
      <c r="G3592" s="22" t="s">
        <v>1539</v>
      </c>
      <c r="H3592" s="22" t="s">
        <v>1537</v>
      </c>
      <c r="I3592" s="22" t="s">
        <v>1548</v>
      </c>
      <c r="J3592" s="22" t="s">
        <v>1543</v>
      </c>
      <c r="K3592" s="20" t="str">
        <f>IF(Tabela813[[#This Row],[C]]&lt;&gt;"",IF(Tabela813[[#This Row],[RED]]&lt;&gt;"",(Tabela813[[#This Row],[RED]] &amp; "."),"") &amp; CONCATENATE(Tabela813[[#This Row],[C]],".",Tabela813[[#This Row],[O]],".",Tabela813[[#This Row],[E]],".",Tabela813[[#This Row],[D1]],".",Tabela813[[#This Row],[D2]],".",Tabela813[[#This Row],[D3]],".",Tabela813[[#This Row],[T]],".",Tabela813[[#This Row],[D4]]),"")</f>
        <v>9.1.9.2.2.01.1.5.00</v>
      </c>
      <c r="L3592" s="23" t="s">
        <v>2264</v>
      </c>
      <c r="M3592" s="20" t="str">
        <f t="shared" si="68"/>
        <v>A</v>
      </c>
      <c r="N3592" s="20">
        <f>IF(VALUE(Tabela813[[#This Row],[RED]]) &gt; 0,1,0) + IF(VALUE(J3592)&gt;0,8,IF(VALUE(I3592)&gt;0,7,IF(VALUE(H3592)&gt;0,6,IF(VALUE(G3592)&gt;0,5,IF(VALUE(F3592)&gt;0,4,IF(VALUE(E3592)&gt;0,3,IF(VALUE(D3592)&gt;0,2,1)))))))</f>
        <v>8</v>
      </c>
      <c r="O3592" s="22" t="s">
        <v>51</v>
      </c>
      <c r="P3592" s="1" t="s">
        <v>2981</v>
      </c>
      <c r="Q3592" s="1"/>
      <c r="R3592" s="39"/>
      <c r="S3592" s="154" t="s">
        <v>158</v>
      </c>
      <c r="T3592" s="7" t="str">
        <f>Tabela813[[#This Row],[NR]]&amp;" - "&amp;Tabela813[[#This Row],[Especificação]]</f>
        <v>9.1.9.2.2.01.1.5.00 - (-) Dedução de Restituição de Convênios - Primárias - Multas</v>
      </c>
    </row>
    <row r="3593" spans="1:20" ht="45" x14ac:dyDescent="0.25">
      <c r="A3593" s="25"/>
      <c r="B3593" s="51" t="s">
        <v>1549</v>
      </c>
      <c r="C3593" s="22" t="s">
        <v>1537</v>
      </c>
      <c r="D3593" s="22" t="s">
        <v>1549</v>
      </c>
      <c r="E3593" s="22" t="s">
        <v>1546</v>
      </c>
      <c r="F3593" s="22" t="s">
        <v>1546</v>
      </c>
      <c r="G3593" s="22" t="s">
        <v>1539</v>
      </c>
      <c r="H3593" s="22" t="s">
        <v>1537</v>
      </c>
      <c r="I3593" s="22" t="s">
        <v>1542</v>
      </c>
      <c r="J3593" s="22" t="s">
        <v>1543</v>
      </c>
      <c r="K3593" s="20" t="str">
        <f>IF(Tabela813[[#This Row],[C]]&lt;&gt;"",IF(Tabela813[[#This Row],[RED]]&lt;&gt;"",(Tabela813[[#This Row],[RED]] &amp; "."),"") &amp; CONCATENATE(Tabela813[[#This Row],[C]],".",Tabela813[[#This Row],[O]],".",Tabela813[[#This Row],[E]],".",Tabela813[[#This Row],[D1]],".",Tabela813[[#This Row],[D2]],".",Tabela813[[#This Row],[D3]],".",Tabela813[[#This Row],[T]],".",Tabela813[[#This Row],[D4]]),"")</f>
        <v>9.1.9.2.2.01.1.6.00</v>
      </c>
      <c r="L3593" s="23" t="s">
        <v>2265</v>
      </c>
      <c r="M3593" s="20" t="str">
        <f t="shared" si="68"/>
        <v>A</v>
      </c>
      <c r="N3593" s="20">
        <f>IF(VALUE(Tabela813[[#This Row],[RED]]) &gt; 0,1,0) + IF(VALUE(J3593)&gt;0,8,IF(VALUE(I3593)&gt;0,7,IF(VALUE(H3593)&gt;0,6,IF(VALUE(G3593)&gt;0,5,IF(VALUE(F3593)&gt;0,4,IF(VALUE(E3593)&gt;0,3,IF(VALUE(D3593)&gt;0,2,1)))))))</f>
        <v>8</v>
      </c>
      <c r="O3593" s="22" t="s">
        <v>51</v>
      </c>
      <c r="P3593" s="1" t="s">
        <v>2981</v>
      </c>
      <c r="Q3593" s="1"/>
      <c r="R3593" s="39"/>
      <c r="S3593" s="154" t="s">
        <v>158</v>
      </c>
      <c r="T3593" s="7" t="str">
        <f>Tabela813[[#This Row],[NR]]&amp;" - "&amp;Tabela813[[#This Row],[Especificação]]</f>
        <v>9.1.9.2.2.01.1.6.00 - (-) Dedução de Restituição de Convênios - Primárias - Juros de Mora</v>
      </c>
    </row>
    <row r="3594" spans="1:20" ht="45" x14ac:dyDescent="0.25">
      <c r="A3594" s="25"/>
      <c r="B3594" s="51" t="s">
        <v>1549</v>
      </c>
      <c r="C3594" s="22" t="s">
        <v>1537</v>
      </c>
      <c r="D3594" s="22" t="s">
        <v>1549</v>
      </c>
      <c r="E3594" s="22" t="s">
        <v>1546</v>
      </c>
      <c r="F3594" s="22" t="s">
        <v>1546</v>
      </c>
      <c r="G3594" s="22" t="s">
        <v>1539</v>
      </c>
      <c r="H3594" s="22" t="s">
        <v>1546</v>
      </c>
      <c r="I3594" s="22" t="s">
        <v>1540</v>
      </c>
      <c r="J3594" s="22" t="s">
        <v>1543</v>
      </c>
      <c r="K3594" s="20" t="str">
        <f>IF(Tabela813[[#This Row],[C]]&lt;&gt;"",IF(Tabela813[[#This Row],[RED]]&lt;&gt;"",(Tabela813[[#This Row],[RED]] &amp; "."),"") &amp; CONCATENATE(Tabela813[[#This Row],[C]],".",Tabela813[[#This Row],[O]],".",Tabela813[[#This Row],[E]],".",Tabela813[[#This Row],[D1]],".",Tabela813[[#This Row],[D2]],".",Tabela813[[#This Row],[D3]],".",Tabela813[[#This Row],[T]],".",Tabela813[[#This Row],[D4]]),"")</f>
        <v>9.1.9.2.2.01.2.0.00</v>
      </c>
      <c r="L3594" s="23" t="s">
        <v>2266</v>
      </c>
      <c r="M3594" s="20" t="str">
        <f t="shared" si="68"/>
        <v>S</v>
      </c>
      <c r="N3594" s="20">
        <f>IF(VALUE(Tabela813[[#This Row],[RED]]) &gt; 0,1,0) + IF(VALUE(J3594)&gt;0,8,IF(VALUE(I3594)&gt;0,7,IF(VALUE(H3594)&gt;0,6,IF(VALUE(G3594)&gt;0,5,IF(VALUE(F3594)&gt;0,4,IF(VALUE(E3594)&gt;0,3,IF(VALUE(D3594)&gt;0,2,1)))))))</f>
        <v>7</v>
      </c>
      <c r="O3594" s="22" t="s">
        <v>51</v>
      </c>
      <c r="P3594" s="1" t="s">
        <v>2981</v>
      </c>
      <c r="Q3594" s="1"/>
      <c r="R3594" s="39"/>
      <c r="S3594" s="154" t="s">
        <v>158</v>
      </c>
      <c r="T3594" s="7" t="str">
        <f>Tabela813[[#This Row],[NR]]&amp;" - "&amp;Tabela813[[#This Row],[Especificação]]</f>
        <v>9.1.9.2.2.01.2.0.00 - (-) Dedução de Restituição de Convênios - Financeiras</v>
      </c>
    </row>
    <row r="3595" spans="1:20" ht="45" x14ac:dyDescent="0.25">
      <c r="A3595" s="25"/>
      <c r="B3595" s="51" t="s">
        <v>1549</v>
      </c>
      <c r="C3595" s="22" t="s">
        <v>1537</v>
      </c>
      <c r="D3595" s="22" t="s">
        <v>1549</v>
      </c>
      <c r="E3595" s="22" t="s">
        <v>1546</v>
      </c>
      <c r="F3595" s="22" t="s">
        <v>1546</v>
      </c>
      <c r="G3595" s="22" t="s">
        <v>1539</v>
      </c>
      <c r="H3595" s="22" t="s">
        <v>1546</v>
      </c>
      <c r="I3595" s="22" t="s">
        <v>1537</v>
      </c>
      <c r="J3595" s="22" t="s">
        <v>1543</v>
      </c>
      <c r="K3595" s="20" t="str">
        <f>IF(Tabela813[[#This Row],[C]]&lt;&gt;"",IF(Tabela813[[#This Row],[RED]]&lt;&gt;"",(Tabela813[[#This Row],[RED]] &amp; "."),"") &amp; CONCATENATE(Tabela813[[#This Row],[C]],".",Tabela813[[#This Row],[O]],".",Tabela813[[#This Row],[E]],".",Tabela813[[#This Row],[D1]],".",Tabela813[[#This Row],[D2]],".",Tabela813[[#This Row],[D3]],".",Tabela813[[#This Row],[T]],".",Tabela813[[#This Row],[D4]]),"")</f>
        <v>9.1.9.2.2.01.2.1.00</v>
      </c>
      <c r="L3595" s="23" t="s">
        <v>2267</v>
      </c>
      <c r="M3595" s="20" t="str">
        <f t="shared" si="68"/>
        <v>A</v>
      </c>
      <c r="N3595" s="20">
        <f>IF(VALUE(Tabela813[[#This Row],[RED]]) &gt; 0,1,0) + IF(VALUE(J3595)&gt;0,8,IF(VALUE(I3595)&gt;0,7,IF(VALUE(H3595)&gt;0,6,IF(VALUE(G3595)&gt;0,5,IF(VALUE(F3595)&gt;0,4,IF(VALUE(E3595)&gt;0,3,IF(VALUE(D3595)&gt;0,2,1)))))))</f>
        <v>8</v>
      </c>
      <c r="O3595" s="22" t="s">
        <v>51</v>
      </c>
      <c r="P3595" s="1" t="s">
        <v>2981</v>
      </c>
      <c r="Q3595" s="1"/>
      <c r="R3595" s="39"/>
      <c r="S3595" s="154" t="s">
        <v>158</v>
      </c>
      <c r="T3595" s="7" t="str">
        <f>Tabela813[[#This Row],[NR]]&amp;" - "&amp;Tabela813[[#This Row],[Especificação]]</f>
        <v>9.1.9.2.2.01.2.1.00 - (-) Dedução de Restituição de Convênios - Financeiras - Principal</v>
      </c>
    </row>
    <row r="3596" spans="1:20" ht="45" x14ac:dyDescent="0.25">
      <c r="A3596" s="25"/>
      <c r="B3596" s="51" t="s">
        <v>1549</v>
      </c>
      <c r="C3596" s="22" t="s">
        <v>1537</v>
      </c>
      <c r="D3596" s="22" t="s">
        <v>1549</v>
      </c>
      <c r="E3596" s="22" t="s">
        <v>1546</v>
      </c>
      <c r="F3596" s="22" t="s">
        <v>1546</v>
      </c>
      <c r="G3596" s="22" t="s">
        <v>1539</v>
      </c>
      <c r="H3596" s="22" t="s">
        <v>1546</v>
      </c>
      <c r="I3596" s="22" t="s">
        <v>1546</v>
      </c>
      <c r="J3596" s="22" t="s">
        <v>1543</v>
      </c>
      <c r="K3596" s="20" t="str">
        <f>IF(Tabela813[[#This Row],[C]]&lt;&gt;"",IF(Tabela813[[#This Row],[RED]]&lt;&gt;"",(Tabela813[[#This Row],[RED]] &amp; "."),"") &amp; CONCATENATE(Tabela813[[#This Row],[C]],".",Tabela813[[#This Row],[O]],".",Tabela813[[#This Row],[E]],".",Tabela813[[#This Row],[D1]],".",Tabela813[[#This Row],[D2]],".",Tabela813[[#This Row],[D3]],".",Tabela813[[#This Row],[T]],".",Tabela813[[#This Row],[D4]]),"")</f>
        <v>9.1.9.2.2.01.2.2.00</v>
      </c>
      <c r="L3596" s="23" t="s">
        <v>2268</v>
      </c>
      <c r="M3596" s="20" t="str">
        <f t="shared" si="68"/>
        <v>A</v>
      </c>
      <c r="N3596" s="20">
        <f>IF(VALUE(Tabela813[[#This Row],[RED]]) &gt; 0,1,0) + IF(VALUE(J3596)&gt;0,8,IF(VALUE(I3596)&gt;0,7,IF(VALUE(H3596)&gt;0,6,IF(VALUE(G3596)&gt;0,5,IF(VALUE(F3596)&gt;0,4,IF(VALUE(E3596)&gt;0,3,IF(VALUE(D3596)&gt;0,2,1)))))))</f>
        <v>8</v>
      </c>
      <c r="O3596" s="22" t="s">
        <v>51</v>
      </c>
      <c r="P3596" s="1" t="s">
        <v>2981</v>
      </c>
      <c r="Q3596" s="1"/>
      <c r="R3596" s="39"/>
      <c r="S3596" s="154" t="s">
        <v>158</v>
      </c>
      <c r="T3596" s="7" t="str">
        <f>Tabela813[[#This Row],[NR]]&amp;" - "&amp;Tabela813[[#This Row],[Especificação]]</f>
        <v>9.1.9.2.2.01.2.2.00 - (-) Dedução de Restituição de Convênios - Financeiras - Multas e Juros de Mora</v>
      </c>
    </row>
    <row r="3597" spans="1:20" ht="45" x14ac:dyDescent="0.25">
      <c r="A3597" s="25"/>
      <c r="B3597" s="51" t="s">
        <v>1549</v>
      </c>
      <c r="C3597" s="22" t="s">
        <v>1537</v>
      </c>
      <c r="D3597" s="22" t="s">
        <v>1549</v>
      </c>
      <c r="E3597" s="22" t="s">
        <v>1546</v>
      </c>
      <c r="F3597" s="22" t="s">
        <v>1546</v>
      </c>
      <c r="G3597" s="22" t="s">
        <v>1539</v>
      </c>
      <c r="H3597" s="22" t="s">
        <v>1546</v>
      </c>
      <c r="I3597" s="22" t="s">
        <v>1548</v>
      </c>
      <c r="J3597" s="22" t="s">
        <v>1543</v>
      </c>
      <c r="K3597" s="20" t="str">
        <f>IF(Tabela813[[#This Row],[C]]&lt;&gt;"",IF(Tabela813[[#This Row],[RED]]&lt;&gt;"",(Tabela813[[#This Row],[RED]] &amp; "."),"") &amp; CONCATENATE(Tabela813[[#This Row],[C]],".",Tabela813[[#This Row],[O]],".",Tabela813[[#This Row],[E]],".",Tabela813[[#This Row],[D1]],".",Tabela813[[#This Row],[D2]],".",Tabela813[[#This Row],[D3]],".",Tabela813[[#This Row],[T]],".",Tabela813[[#This Row],[D4]]),"")</f>
        <v>9.1.9.2.2.01.2.5.00</v>
      </c>
      <c r="L3597" s="23" t="s">
        <v>2269</v>
      </c>
      <c r="M3597" s="20" t="str">
        <f t="shared" si="68"/>
        <v>A</v>
      </c>
      <c r="N3597" s="20">
        <f>IF(VALUE(Tabela813[[#This Row],[RED]]) &gt; 0,1,0) + IF(VALUE(J3597)&gt;0,8,IF(VALUE(I3597)&gt;0,7,IF(VALUE(H3597)&gt;0,6,IF(VALUE(G3597)&gt;0,5,IF(VALUE(F3597)&gt;0,4,IF(VALUE(E3597)&gt;0,3,IF(VALUE(D3597)&gt;0,2,1)))))))</f>
        <v>8</v>
      </c>
      <c r="O3597" s="22" t="s">
        <v>51</v>
      </c>
      <c r="P3597" s="1" t="s">
        <v>2981</v>
      </c>
      <c r="Q3597" s="1"/>
      <c r="R3597" s="39"/>
      <c r="S3597" s="154" t="s">
        <v>158</v>
      </c>
      <c r="T3597" s="7" t="str">
        <f>Tabela813[[#This Row],[NR]]&amp;" - "&amp;Tabela813[[#This Row],[Especificação]]</f>
        <v>9.1.9.2.2.01.2.5.00 - (-) Dedução de Restituição de Convênios - Financeiras - Multas</v>
      </c>
    </row>
    <row r="3598" spans="1:20" ht="45" x14ac:dyDescent="0.25">
      <c r="A3598" s="25"/>
      <c r="B3598" s="51" t="s">
        <v>1549</v>
      </c>
      <c r="C3598" s="22" t="s">
        <v>1537</v>
      </c>
      <c r="D3598" s="22" t="s">
        <v>1549</v>
      </c>
      <c r="E3598" s="22" t="s">
        <v>1546</v>
      </c>
      <c r="F3598" s="22" t="s">
        <v>1546</v>
      </c>
      <c r="G3598" s="22" t="s">
        <v>1539</v>
      </c>
      <c r="H3598" s="22" t="s">
        <v>1546</v>
      </c>
      <c r="I3598" s="22" t="s">
        <v>1542</v>
      </c>
      <c r="J3598" s="22" t="s">
        <v>1543</v>
      </c>
      <c r="K3598" s="20" t="str">
        <f>IF(Tabela813[[#This Row],[C]]&lt;&gt;"",IF(Tabela813[[#This Row],[RED]]&lt;&gt;"",(Tabela813[[#This Row],[RED]] &amp; "."),"") &amp; CONCATENATE(Tabela813[[#This Row],[C]],".",Tabela813[[#This Row],[O]],".",Tabela813[[#This Row],[E]],".",Tabela813[[#This Row],[D1]],".",Tabela813[[#This Row],[D2]],".",Tabela813[[#This Row],[D3]],".",Tabela813[[#This Row],[T]],".",Tabela813[[#This Row],[D4]]),"")</f>
        <v>9.1.9.2.2.01.2.6.00</v>
      </c>
      <c r="L3598" s="23" t="s">
        <v>2270</v>
      </c>
      <c r="M3598" s="20" t="str">
        <f t="shared" si="68"/>
        <v>A</v>
      </c>
      <c r="N3598" s="20">
        <f>IF(VALUE(Tabela813[[#This Row],[RED]]) &gt; 0,1,0) + IF(VALUE(J3598)&gt;0,8,IF(VALUE(I3598)&gt;0,7,IF(VALUE(H3598)&gt;0,6,IF(VALUE(G3598)&gt;0,5,IF(VALUE(F3598)&gt;0,4,IF(VALUE(E3598)&gt;0,3,IF(VALUE(D3598)&gt;0,2,1)))))))</f>
        <v>8</v>
      </c>
      <c r="O3598" s="22" t="s">
        <v>51</v>
      </c>
      <c r="P3598" s="1" t="s">
        <v>2981</v>
      </c>
      <c r="Q3598" s="1"/>
      <c r="R3598" s="39"/>
      <c r="S3598" s="154" t="s">
        <v>158</v>
      </c>
      <c r="T3598" s="7" t="str">
        <f>Tabela813[[#This Row],[NR]]&amp;" - "&amp;Tabela813[[#This Row],[Especificação]]</f>
        <v>9.1.9.2.2.01.2.6.00 - (-) Dedução de Restituição de Convênios - Financeiras - Juros de Mora</v>
      </c>
    </row>
    <row r="3599" spans="1:20" ht="45" x14ac:dyDescent="0.25">
      <c r="A3599" s="25"/>
      <c r="B3599" s="51" t="s">
        <v>1549</v>
      </c>
      <c r="C3599" s="22" t="s">
        <v>1537</v>
      </c>
      <c r="D3599" s="22" t="s">
        <v>1549</v>
      </c>
      <c r="E3599" s="22" t="s">
        <v>1546</v>
      </c>
      <c r="F3599" s="22" t="s">
        <v>1546</v>
      </c>
      <c r="G3599" s="22" t="s">
        <v>1554</v>
      </c>
      <c r="H3599" s="22" t="s">
        <v>1540</v>
      </c>
      <c r="I3599" s="22" t="s">
        <v>1540</v>
      </c>
      <c r="J3599" s="22" t="s">
        <v>1543</v>
      </c>
      <c r="K3599" s="20" t="str">
        <f>IF(Tabela813[[#This Row],[C]]&lt;&gt;"",IF(Tabela813[[#This Row],[RED]]&lt;&gt;"",(Tabela813[[#This Row],[RED]] &amp; "."),"") &amp; CONCATENATE(Tabela813[[#This Row],[C]],".",Tabela813[[#This Row],[O]],".",Tabela813[[#This Row],[E]],".",Tabela813[[#This Row],[D1]],".",Tabela813[[#This Row],[D2]],".",Tabela813[[#This Row],[D3]],".",Tabela813[[#This Row],[T]],".",Tabela813[[#This Row],[D4]]),"")</f>
        <v>9.1.9.2.2.06.0.0.00</v>
      </c>
      <c r="L3599" s="23" t="s">
        <v>2271</v>
      </c>
      <c r="M3599" s="20" t="str">
        <f>IF(N3599 &lt; N3602,"S","A")</f>
        <v>S</v>
      </c>
      <c r="N3599" s="20">
        <f>IF(VALUE(Tabela813[[#This Row],[RED]]) &gt; 0,1,0) + IF(VALUE(J3599)&gt;0,8,IF(VALUE(I3599)&gt;0,7,IF(VALUE(H3599)&gt;0,6,IF(VALUE(G3599)&gt;0,5,IF(VALUE(F3599)&gt;0,4,IF(VALUE(E3599)&gt;0,3,IF(VALUE(D3599)&gt;0,2,1)))))))</f>
        <v>6</v>
      </c>
      <c r="O3599" s="22" t="s">
        <v>51</v>
      </c>
      <c r="P3599" s="1" t="s">
        <v>4397</v>
      </c>
      <c r="Q3599" s="1"/>
      <c r="R3599" s="39"/>
      <c r="S3599" s="154" t="s">
        <v>158</v>
      </c>
      <c r="T3599" s="7" t="str">
        <f>Tabela813[[#This Row],[NR]]&amp;" - "&amp;Tabela813[[#This Row],[Especificação]]</f>
        <v>9.1.9.2.2.06.0.0.00 - (-) Dedução de Restituição de Despesas de Exercícios Anteriores</v>
      </c>
    </row>
    <row r="3600" spans="1:20" ht="45" x14ac:dyDescent="0.25">
      <c r="A3600" s="25"/>
      <c r="B3600" s="51" t="s">
        <v>1549</v>
      </c>
      <c r="C3600" s="22" t="s">
        <v>1537</v>
      </c>
      <c r="D3600" s="22" t="s">
        <v>1549</v>
      </c>
      <c r="E3600" s="22" t="s">
        <v>1546</v>
      </c>
      <c r="F3600" s="22" t="s">
        <v>1546</v>
      </c>
      <c r="G3600" s="22" t="s">
        <v>1554</v>
      </c>
      <c r="H3600" s="22" t="s">
        <v>1537</v>
      </c>
      <c r="I3600" s="22" t="s">
        <v>1540</v>
      </c>
      <c r="J3600" s="22" t="s">
        <v>1543</v>
      </c>
      <c r="K3600" s="20" t="str">
        <f>IF(Tabela813[[#This Row],[C]]&lt;&gt;"",IF(Tabela813[[#This Row],[RED]]&lt;&gt;"",(Tabela813[[#This Row],[RED]] &amp; "."),"") &amp; CONCATENATE(Tabela813[[#This Row],[C]],".",Tabela813[[#This Row],[O]],".",Tabela813[[#This Row],[E]],".",Tabela813[[#This Row],[D1]],".",Tabela813[[#This Row],[D2]],".",Tabela813[[#This Row],[D3]],".",Tabela813[[#This Row],[T]],".",Tabela813[[#This Row],[D4]]),"")</f>
        <v>9.1.9.2.2.06.1.0.00</v>
      </c>
      <c r="L3600" s="23" t="s">
        <v>2271</v>
      </c>
      <c r="M3600" s="20" t="str">
        <f t="shared" ref="M3600" si="69">IF(N3600 &lt; N3601,"S","A")</f>
        <v>S</v>
      </c>
      <c r="N3600" s="20">
        <f>IF(VALUE(Tabela813[[#This Row],[RED]]) &gt; 0,1,0) + IF(VALUE(J3600)&gt;0,8,IF(VALUE(I3600)&gt;0,7,IF(VALUE(H3600)&gt;0,6,IF(VALUE(G3600)&gt;0,5,IF(VALUE(F3600)&gt;0,4,IF(VALUE(E3600)&gt;0,3,IF(VALUE(D3600)&gt;0,2,1)))))))</f>
        <v>7</v>
      </c>
      <c r="O3600" s="22" t="s">
        <v>51</v>
      </c>
      <c r="P3600" s="1" t="s">
        <v>6565</v>
      </c>
      <c r="Q3600" s="1" t="s">
        <v>6580</v>
      </c>
      <c r="R3600" s="20" t="s">
        <v>14</v>
      </c>
      <c r="S3600" s="154">
        <v>45126</v>
      </c>
      <c r="T3600" s="7" t="str">
        <f>Tabela813[[#This Row],[NR]]&amp;" - "&amp;Tabela813[[#This Row],[Especificação]]</f>
        <v>9.1.9.2.2.06.1.0.00 - (-) Dedução de Restituição de Despesas de Exercícios Anteriores</v>
      </c>
    </row>
    <row r="3601" spans="1:20" ht="45" x14ac:dyDescent="0.25">
      <c r="A3601" s="25"/>
      <c r="B3601" s="51" t="s">
        <v>1549</v>
      </c>
      <c r="C3601" s="22" t="s">
        <v>1537</v>
      </c>
      <c r="D3601" s="22" t="s">
        <v>1549</v>
      </c>
      <c r="E3601" s="22" t="s">
        <v>1546</v>
      </c>
      <c r="F3601" s="22" t="s">
        <v>1546</v>
      </c>
      <c r="G3601" s="22" t="s">
        <v>1554</v>
      </c>
      <c r="H3601" s="22" t="s">
        <v>1537</v>
      </c>
      <c r="I3601" s="22" t="s">
        <v>1537</v>
      </c>
      <c r="J3601" s="22" t="s">
        <v>1543</v>
      </c>
      <c r="K3601" s="20" t="str">
        <f>IF(Tabela813[[#This Row],[C]]&lt;&gt;"",IF(Tabela813[[#This Row],[RED]]&lt;&gt;"",(Tabela813[[#This Row],[RED]] &amp; "."),"") &amp; CONCATENATE(Tabela813[[#This Row],[C]],".",Tabela813[[#This Row],[O]],".",Tabela813[[#This Row],[E]],".",Tabela813[[#This Row],[D1]],".",Tabela813[[#This Row],[D2]],".",Tabela813[[#This Row],[D3]],".",Tabela813[[#This Row],[T]],".",Tabela813[[#This Row],[D4]]),"")</f>
        <v>9.1.9.2.2.06.1.1.00</v>
      </c>
      <c r="L3601" s="23" t="s">
        <v>6715</v>
      </c>
      <c r="M3601" s="20" t="s">
        <v>3099</v>
      </c>
      <c r="N3601" s="20">
        <f>IF(VALUE(Tabela813[[#This Row],[RED]]) &gt; 0,1,0) + IF(VALUE(J3601)&gt;0,8,IF(VALUE(I3601)&gt;0,7,IF(VALUE(H3601)&gt;0,6,IF(VALUE(G3601)&gt;0,5,IF(VALUE(F3601)&gt;0,4,IF(VALUE(E3601)&gt;0,3,IF(VALUE(D3601)&gt;0,2,1)))))))</f>
        <v>8</v>
      </c>
      <c r="O3601" s="22" t="s">
        <v>51</v>
      </c>
      <c r="P3601" s="1" t="s">
        <v>6565</v>
      </c>
      <c r="Q3601" s="1"/>
      <c r="R3601" s="20" t="s">
        <v>14</v>
      </c>
      <c r="S3601" s="154">
        <v>45126</v>
      </c>
      <c r="T3601" s="7" t="str">
        <f>Tabela813[[#This Row],[NR]]&amp;" - "&amp;Tabela813[[#This Row],[Especificação]]</f>
        <v>9.1.9.2.2.06.1.1.00 - (-) Dedução de Restituição de Despesas de Exercícios Anteriores  - Principal</v>
      </c>
    </row>
    <row r="3602" spans="1:20" ht="45" x14ac:dyDescent="0.25">
      <c r="B3602" s="51" t="s">
        <v>1549</v>
      </c>
      <c r="C3602" s="22" t="s">
        <v>1537</v>
      </c>
      <c r="D3602" s="22" t="s">
        <v>1549</v>
      </c>
      <c r="E3602" s="22" t="s">
        <v>1546</v>
      </c>
      <c r="F3602" s="22" t="s">
        <v>1546</v>
      </c>
      <c r="G3602" s="22" t="s">
        <v>1554</v>
      </c>
      <c r="H3602" s="22" t="s">
        <v>1538</v>
      </c>
      <c r="I3602" s="22" t="s">
        <v>1540</v>
      </c>
      <c r="J3602" s="22" t="s">
        <v>1543</v>
      </c>
      <c r="K3602" s="20" t="str">
        <f>IF(Tabela813[[#This Row],[C]]&lt;&gt;"",IF(Tabela813[[#This Row],[RED]]&lt;&gt;"",(Tabela813[[#This Row],[RED]] &amp; "."),"") &amp; CONCATENATE(Tabela813[[#This Row],[C]],".",Tabela813[[#This Row],[O]],".",Tabela813[[#This Row],[E]],".",Tabela813[[#This Row],[D1]],".",Tabela813[[#This Row],[D2]],".",Tabela813[[#This Row],[D3]],".",Tabela813[[#This Row],[T]],".",Tabela813[[#This Row],[D4]]),"")</f>
        <v>9.1.9.2.2.06.3.0.00</v>
      </c>
      <c r="L3602" s="23" t="s">
        <v>4215</v>
      </c>
      <c r="M3602" s="20" t="str">
        <f t="shared" si="68"/>
        <v>S</v>
      </c>
      <c r="N3602" s="20">
        <f>IF(VALUE(Tabela813[[#This Row],[RED]]) &gt; 0,1,0) + IF(VALUE(J3602)&gt;0,8,IF(VALUE(I3602)&gt;0,7,IF(VALUE(H3602)&gt;0,6,IF(VALUE(G3602)&gt;0,5,IF(VALUE(F3602)&gt;0,4,IF(VALUE(E3602)&gt;0,3,IF(VALUE(D3602)&gt;0,2,1)))))))</f>
        <v>7</v>
      </c>
      <c r="O3602" s="22"/>
      <c r="P3602" s="1" t="s">
        <v>4213</v>
      </c>
      <c r="Q3602" s="1" t="s">
        <v>4188</v>
      </c>
      <c r="R3602" s="39"/>
      <c r="S3602" s="154" t="s">
        <v>158</v>
      </c>
      <c r="T3602" s="7" t="str">
        <f>Tabela813[[#This Row],[NR]]&amp;" - "&amp;Tabela813[[#This Row],[Especificação]]</f>
        <v>9.1.9.2.2.06.3.0.00 - (-) Dedução de Restituição de Despesas Primárias de Exercícios Anteriores</v>
      </c>
    </row>
    <row r="3603" spans="1:20" ht="30" x14ac:dyDescent="0.25">
      <c r="B3603" s="51" t="s">
        <v>1549</v>
      </c>
      <c r="C3603" s="22" t="s">
        <v>1537</v>
      </c>
      <c r="D3603" s="22" t="s">
        <v>1549</v>
      </c>
      <c r="E3603" s="22" t="s">
        <v>1546</v>
      </c>
      <c r="F3603" s="22" t="s">
        <v>1546</v>
      </c>
      <c r="G3603" s="22" t="s">
        <v>1554</v>
      </c>
      <c r="H3603" s="22" t="s">
        <v>1538</v>
      </c>
      <c r="I3603" s="22" t="s">
        <v>1537</v>
      </c>
      <c r="J3603" s="22" t="s">
        <v>1543</v>
      </c>
      <c r="K3603" s="20" t="str">
        <f>IF(Tabela813[[#This Row],[C]]&lt;&gt;"",IF(Tabela813[[#This Row],[RED]]&lt;&gt;"",(Tabela813[[#This Row],[RED]] &amp; "."),"") &amp; CONCATENATE(Tabela813[[#This Row],[C]],".",Tabela813[[#This Row],[O]],".",Tabela813[[#This Row],[E]],".",Tabela813[[#This Row],[D1]],".",Tabela813[[#This Row],[D2]],".",Tabela813[[#This Row],[D3]],".",Tabela813[[#This Row],[T]],".",Tabela813[[#This Row],[D4]]),"")</f>
        <v>9.1.9.2.2.06.3.1.00</v>
      </c>
      <c r="L3603" s="23" t="s">
        <v>4214</v>
      </c>
      <c r="M3603" s="20" t="str">
        <f t="shared" si="68"/>
        <v>A</v>
      </c>
      <c r="N3603" s="20">
        <f>IF(VALUE(Tabela813[[#This Row],[RED]]) &gt; 0,1,0) + IF(VALUE(J3603)&gt;0,8,IF(VALUE(I3603)&gt;0,7,IF(VALUE(H3603)&gt;0,6,IF(VALUE(G3603)&gt;0,5,IF(VALUE(F3603)&gt;0,4,IF(VALUE(E3603)&gt;0,3,IF(VALUE(D3603)&gt;0,2,1)))))))</f>
        <v>8</v>
      </c>
      <c r="O3603" s="22"/>
      <c r="P3603" s="1" t="s">
        <v>4212</v>
      </c>
      <c r="Q3603" s="1"/>
      <c r="R3603" s="39"/>
      <c r="S3603" s="154" t="s">
        <v>158</v>
      </c>
      <c r="T3603" s="7" t="str">
        <f>Tabela813[[#This Row],[NR]]&amp;" - "&amp;Tabela813[[#This Row],[Especificação]]</f>
        <v>9.1.9.2.2.06.3.1.00 - (-) Dedução de Restituição de Despesas Primárias de Exercícios Anteriores - Principal</v>
      </c>
    </row>
    <row r="3604" spans="1:20" ht="30" x14ac:dyDescent="0.25">
      <c r="A3604" s="25"/>
      <c r="B3604" s="51" t="s">
        <v>1549</v>
      </c>
      <c r="C3604" s="22" t="s">
        <v>1537</v>
      </c>
      <c r="D3604" s="22" t="s">
        <v>1549</v>
      </c>
      <c r="E3604" s="22" t="s">
        <v>1546</v>
      </c>
      <c r="F3604" s="22" t="s">
        <v>1546</v>
      </c>
      <c r="G3604" s="22" t="s">
        <v>1554</v>
      </c>
      <c r="H3604" s="22" t="s">
        <v>1538</v>
      </c>
      <c r="I3604" s="22" t="s">
        <v>1546</v>
      </c>
      <c r="J3604" s="22" t="s">
        <v>1543</v>
      </c>
      <c r="K3604" s="20" t="str">
        <f>IF(Tabela813[[#This Row],[C]]&lt;&gt;"",IF(Tabela813[[#This Row],[RED]]&lt;&gt;"",(Tabela813[[#This Row],[RED]] &amp; "."),"") &amp; CONCATENATE(Tabela813[[#This Row],[C]],".",Tabela813[[#This Row],[O]],".",Tabela813[[#This Row],[E]],".",Tabela813[[#This Row],[D1]],".",Tabela813[[#This Row],[D2]],".",Tabela813[[#This Row],[D3]],".",Tabela813[[#This Row],[T]],".",Tabela813[[#This Row],[D4]]),"")</f>
        <v>9.1.9.2.2.06.3.2.00</v>
      </c>
      <c r="L3604" s="23" t="s">
        <v>4230</v>
      </c>
      <c r="M3604" s="20" t="str">
        <f t="shared" si="68"/>
        <v>A</v>
      </c>
      <c r="N3604" s="20">
        <f>IF(VALUE(Tabela813[[#This Row],[RED]]) &gt; 0,1,0) + IF(VALUE(J3604)&gt;0,8,IF(VALUE(I3604)&gt;0,7,IF(VALUE(H3604)&gt;0,6,IF(VALUE(G3604)&gt;0,5,IF(VALUE(F3604)&gt;0,4,IF(VALUE(E3604)&gt;0,3,IF(VALUE(D3604)&gt;0,2,1)))))))</f>
        <v>8</v>
      </c>
      <c r="O3604" s="22"/>
      <c r="P3604" s="1" t="s">
        <v>4212</v>
      </c>
      <c r="Q3604" s="1"/>
      <c r="R3604" s="39"/>
      <c r="S3604" s="154" t="s">
        <v>158</v>
      </c>
      <c r="T3604" s="7" t="str">
        <f>Tabela813[[#This Row],[NR]]&amp;" - "&amp;Tabela813[[#This Row],[Especificação]]</f>
        <v>9.1.9.2.2.06.3.2.00 - (-) Dedução de Restituição de Despesas Primárias de Exercícios Anteriores - Multas e Juros de Mora</v>
      </c>
    </row>
    <row r="3605" spans="1:20" ht="30" x14ac:dyDescent="0.25">
      <c r="A3605" s="25"/>
      <c r="B3605" s="51" t="s">
        <v>1549</v>
      </c>
      <c r="C3605" s="22" t="s">
        <v>1537</v>
      </c>
      <c r="D3605" s="22" t="s">
        <v>1549</v>
      </c>
      <c r="E3605" s="22" t="s">
        <v>1546</v>
      </c>
      <c r="F3605" s="22" t="s">
        <v>1546</v>
      </c>
      <c r="G3605" s="22" t="s">
        <v>1554</v>
      </c>
      <c r="H3605" s="22" t="s">
        <v>1538</v>
      </c>
      <c r="I3605" s="22" t="s">
        <v>1538</v>
      </c>
      <c r="J3605" s="22" t="s">
        <v>1543</v>
      </c>
      <c r="K3605" s="20" t="str">
        <f>IF(Tabela813[[#This Row],[C]]&lt;&gt;"",IF(Tabela813[[#This Row],[RED]]&lt;&gt;"",(Tabela813[[#This Row],[RED]] &amp; "."),"") &amp; CONCATENATE(Tabela813[[#This Row],[C]],".",Tabela813[[#This Row],[O]],".",Tabela813[[#This Row],[E]],".",Tabela813[[#This Row],[D1]],".",Tabela813[[#This Row],[D2]],".",Tabela813[[#This Row],[D3]],".",Tabela813[[#This Row],[T]],".",Tabela813[[#This Row],[D4]]),"")</f>
        <v>9.1.9.2.2.06.3.3.00</v>
      </c>
      <c r="L3605" s="23" t="s">
        <v>4220</v>
      </c>
      <c r="M3605" s="20" t="str">
        <f t="shared" si="68"/>
        <v>A</v>
      </c>
      <c r="N3605" s="20">
        <f>IF(VALUE(Tabela813[[#This Row],[RED]]) &gt; 0,1,0) + IF(VALUE(J3605)&gt;0,8,IF(VALUE(I3605)&gt;0,7,IF(VALUE(H3605)&gt;0,6,IF(VALUE(G3605)&gt;0,5,IF(VALUE(F3605)&gt;0,4,IF(VALUE(E3605)&gt;0,3,IF(VALUE(D3605)&gt;0,2,1)))))))</f>
        <v>8</v>
      </c>
      <c r="O3605" s="22"/>
      <c r="P3605" s="1" t="s">
        <v>4212</v>
      </c>
      <c r="Q3605" s="1"/>
      <c r="R3605" s="39"/>
      <c r="S3605" s="154" t="s">
        <v>158</v>
      </c>
      <c r="T3605" s="7" t="str">
        <f>Tabela813[[#This Row],[NR]]&amp;" - "&amp;Tabela813[[#This Row],[Especificação]]</f>
        <v>9.1.9.2.2.06.3.3.00 - (-) Dedução de Restituição de Despesas Primárias de Exercícios Anteriores - Dívida Ativa</v>
      </c>
    </row>
    <row r="3606" spans="1:20" ht="30" x14ac:dyDescent="0.25">
      <c r="A3606" s="25"/>
      <c r="B3606" s="51" t="s">
        <v>1549</v>
      </c>
      <c r="C3606" s="22" t="s">
        <v>1537</v>
      </c>
      <c r="D3606" s="22" t="s">
        <v>1549</v>
      </c>
      <c r="E3606" s="22" t="s">
        <v>1546</v>
      </c>
      <c r="F3606" s="22" t="s">
        <v>1546</v>
      </c>
      <c r="G3606" s="22" t="s">
        <v>1554</v>
      </c>
      <c r="H3606" s="22" t="s">
        <v>1538</v>
      </c>
      <c r="I3606" s="22" t="s">
        <v>1547</v>
      </c>
      <c r="J3606" s="22" t="s">
        <v>1543</v>
      </c>
      <c r="K3606" s="20" t="str">
        <f>IF(Tabela813[[#This Row],[C]]&lt;&gt;"",IF(Tabela813[[#This Row],[RED]]&lt;&gt;"",(Tabela813[[#This Row],[RED]] &amp; "."),"") &amp; CONCATENATE(Tabela813[[#This Row],[C]],".",Tabela813[[#This Row],[O]],".",Tabela813[[#This Row],[E]],".",Tabela813[[#This Row],[D1]],".",Tabela813[[#This Row],[D2]],".",Tabela813[[#This Row],[D3]],".",Tabela813[[#This Row],[T]],".",Tabela813[[#This Row],[D4]]),"")</f>
        <v>9.1.9.2.2.06.3.4.00</v>
      </c>
      <c r="L3606" s="23" t="s">
        <v>4221</v>
      </c>
      <c r="M3606" s="20" t="str">
        <f t="shared" si="68"/>
        <v>A</v>
      </c>
      <c r="N3606" s="20">
        <f>IF(VALUE(Tabela813[[#This Row],[RED]]) &gt; 0,1,0) + IF(VALUE(J3606)&gt;0,8,IF(VALUE(I3606)&gt;0,7,IF(VALUE(H3606)&gt;0,6,IF(VALUE(G3606)&gt;0,5,IF(VALUE(F3606)&gt;0,4,IF(VALUE(E3606)&gt;0,3,IF(VALUE(D3606)&gt;0,2,1)))))))</f>
        <v>8</v>
      </c>
      <c r="O3606" s="22"/>
      <c r="P3606" s="1" t="s">
        <v>4212</v>
      </c>
      <c r="Q3606" s="1"/>
      <c r="R3606" s="39"/>
      <c r="S3606" s="154" t="s">
        <v>158</v>
      </c>
      <c r="T3606" s="7" t="str">
        <f>Tabela813[[#This Row],[NR]]&amp;" - "&amp;Tabela813[[#This Row],[Especificação]]</f>
        <v>9.1.9.2.2.06.3.4.00 - (-) Dedução de Restituição de Despesas Primárias de Exercícios Anteriores - Dívida Ativa - Multas e Juros de Mora da Dívida Ativa</v>
      </c>
    </row>
    <row r="3607" spans="1:20" ht="30" x14ac:dyDescent="0.25">
      <c r="A3607" s="25"/>
      <c r="B3607" s="51" t="s">
        <v>1549</v>
      </c>
      <c r="C3607" s="22" t="s">
        <v>1537</v>
      </c>
      <c r="D3607" s="22" t="s">
        <v>1549</v>
      </c>
      <c r="E3607" s="22" t="s">
        <v>1546</v>
      </c>
      <c r="F3607" s="22" t="s">
        <v>1546</v>
      </c>
      <c r="G3607" s="22" t="s">
        <v>1554</v>
      </c>
      <c r="H3607" s="22" t="s">
        <v>1538</v>
      </c>
      <c r="I3607" s="22" t="s">
        <v>1548</v>
      </c>
      <c r="J3607" s="22" t="s">
        <v>1543</v>
      </c>
      <c r="K3607" s="20" t="str">
        <f>IF(Tabela813[[#This Row],[C]]&lt;&gt;"",IF(Tabela813[[#This Row],[RED]]&lt;&gt;"",(Tabela813[[#This Row],[RED]] &amp; "."),"") &amp; CONCATENATE(Tabela813[[#This Row],[C]],".",Tabela813[[#This Row],[O]],".",Tabela813[[#This Row],[E]],".",Tabela813[[#This Row],[D1]],".",Tabela813[[#This Row],[D2]],".",Tabela813[[#This Row],[D3]],".",Tabela813[[#This Row],[T]],".",Tabela813[[#This Row],[D4]]),"")</f>
        <v>9.1.9.2.2.06.3.5.00</v>
      </c>
      <c r="L3607" s="23" t="s">
        <v>4231</v>
      </c>
      <c r="M3607" s="20" t="str">
        <f t="shared" si="68"/>
        <v>A</v>
      </c>
      <c r="N3607" s="20">
        <f>IF(VALUE(Tabela813[[#This Row],[RED]]) &gt; 0,1,0) + IF(VALUE(J3607)&gt;0,8,IF(VALUE(I3607)&gt;0,7,IF(VALUE(H3607)&gt;0,6,IF(VALUE(G3607)&gt;0,5,IF(VALUE(F3607)&gt;0,4,IF(VALUE(E3607)&gt;0,3,IF(VALUE(D3607)&gt;0,2,1)))))))</f>
        <v>8</v>
      </c>
      <c r="O3607" s="22"/>
      <c r="P3607" s="1" t="s">
        <v>4212</v>
      </c>
      <c r="Q3607" s="1"/>
      <c r="R3607" s="39"/>
      <c r="S3607" s="154" t="s">
        <v>158</v>
      </c>
      <c r="T3607" s="7" t="str">
        <f>Tabela813[[#This Row],[NR]]&amp;" - "&amp;Tabela813[[#This Row],[Especificação]]</f>
        <v>9.1.9.2.2.06.3.5.00 - (-) Dedução de Restituição de Despesas Primárias de Exercícios Anteriores - Multas</v>
      </c>
    </row>
    <row r="3608" spans="1:20" ht="30" x14ac:dyDescent="0.25">
      <c r="A3608" s="25"/>
      <c r="B3608" s="51" t="s">
        <v>1549</v>
      </c>
      <c r="C3608" s="22" t="s">
        <v>1537</v>
      </c>
      <c r="D3608" s="22" t="s">
        <v>1549</v>
      </c>
      <c r="E3608" s="22" t="s">
        <v>1546</v>
      </c>
      <c r="F3608" s="22" t="s">
        <v>1546</v>
      </c>
      <c r="G3608" s="22" t="s">
        <v>1554</v>
      </c>
      <c r="H3608" s="22" t="s">
        <v>1538</v>
      </c>
      <c r="I3608" s="22" t="s">
        <v>1542</v>
      </c>
      <c r="J3608" s="22" t="s">
        <v>1543</v>
      </c>
      <c r="K3608" s="20" t="str">
        <f>IF(Tabela813[[#This Row],[C]]&lt;&gt;"",IF(Tabela813[[#This Row],[RED]]&lt;&gt;"",(Tabela813[[#This Row],[RED]] &amp; "."),"") &amp; CONCATENATE(Tabela813[[#This Row],[C]],".",Tabela813[[#This Row],[O]],".",Tabela813[[#This Row],[E]],".",Tabela813[[#This Row],[D1]],".",Tabela813[[#This Row],[D2]],".",Tabela813[[#This Row],[D3]],".",Tabela813[[#This Row],[T]],".",Tabela813[[#This Row],[D4]]),"")</f>
        <v>9.1.9.2.2.06.3.6.00</v>
      </c>
      <c r="L3608" s="23" t="s">
        <v>4222</v>
      </c>
      <c r="M3608" s="20" t="str">
        <f t="shared" si="68"/>
        <v>A</v>
      </c>
      <c r="N3608" s="20">
        <f>IF(VALUE(Tabela813[[#This Row],[RED]]) &gt; 0,1,0) + IF(VALUE(J3608)&gt;0,8,IF(VALUE(I3608)&gt;0,7,IF(VALUE(H3608)&gt;0,6,IF(VALUE(G3608)&gt;0,5,IF(VALUE(F3608)&gt;0,4,IF(VALUE(E3608)&gt;0,3,IF(VALUE(D3608)&gt;0,2,1)))))))</f>
        <v>8</v>
      </c>
      <c r="O3608" s="22"/>
      <c r="P3608" s="1" t="s">
        <v>4212</v>
      </c>
      <c r="Q3608" s="1"/>
      <c r="R3608" s="39"/>
      <c r="S3608" s="154" t="s">
        <v>158</v>
      </c>
      <c r="T3608" s="7" t="str">
        <f>Tabela813[[#This Row],[NR]]&amp;" - "&amp;Tabela813[[#This Row],[Especificação]]</f>
        <v>9.1.9.2.2.06.3.6.00 - (-) Dedução de Restituição de Despesas Primárias de Exercícios Anteriores - Juros de Mora</v>
      </c>
    </row>
    <row r="3609" spans="1:20" ht="30" x14ac:dyDescent="0.25">
      <c r="A3609" s="25"/>
      <c r="B3609" s="51" t="s">
        <v>1549</v>
      </c>
      <c r="C3609" s="22" t="s">
        <v>1537</v>
      </c>
      <c r="D3609" s="22" t="s">
        <v>1549</v>
      </c>
      <c r="E3609" s="22" t="s">
        <v>1546</v>
      </c>
      <c r="F3609" s="22" t="s">
        <v>1546</v>
      </c>
      <c r="G3609" s="22" t="s">
        <v>1554</v>
      </c>
      <c r="H3609" s="22" t="s">
        <v>1538</v>
      </c>
      <c r="I3609" s="22" t="s">
        <v>1544</v>
      </c>
      <c r="J3609" s="22" t="s">
        <v>1543</v>
      </c>
      <c r="K3609" s="20" t="str">
        <f>IF(Tabela813[[#This Row],[C]]&lt;&gt;"",IF(Tabela813[[#This Row],[RED]]&lt;&gt;"",(Tabela813[[#This Row],[RED]] &amp; "."),"") &amp; CONCATENATE(Tabela813[[#This Row],[C]],".",Tabela813[[#This Row],[O]],".",Tabela813[[#This Row],[E]],".",Tabela813[[#This Row],[D1]],".",Tabela813[[#This Row],[D2]],".",Tabela813[[#This Row],[D3]],".",Tabela813[[#This Row],[T]],".",Tabela813[[#This Row],[D4]]),"")</f>
        <v>9.1.9.2.2.06.3.7.00</v>
      </c>
      <c r="L3609" s="23" t="s">
        <v>4223</v>
      </c>
      <c r="M3609" s="20" t="str">
        <f t="shared" si="68"/>
        <v>A</v>
      </c>
      <c r="N3609" s="20">
        <f>IF(VALUE(Tabela813[[#This Row],[RED]]) &gt; 0,1,0) + IF(VALUE(J3609)&gt;0,8,IF(VALUE(I3609)&gt;0,7,IF(VALUE(H3609)&gt;0,6,IF(VALUE(G3609)&gt;0,5,IF(VALUE(F3609)&gt;0,4,IF(VALUE(E3609)&gt;0,3,IF(VALUE(D3609)&gt;0,2,1)))))))</f>
        <v>8</v>
      </c>
      <c r="O3609" s="22"/>
      <c r="P3609" s="1" t="s">
        <v>4212</v>
      </c>
      <c r="Q3609" s="1"/>
      <c r="R3609" s="39"/>
      <c r="S3609" s="154" t="s">
        <v>158</v>
      </c>
      <c r="T3609" s="7" t="str">
        <f>Tabela813[[#This Row],[NR]]&amp;" - "&amp;Tabela813[[#This Row],[Especificação]]</f>
        <v>9.1.9.2.2.06.3.7.00 - (-) Dedução de Restituição de Despesas Primárias de Exercícios Anteriores - Dívida Ativa - Multas da Dívida Ativa</v>
      </c>
    </row>
    <row r="3610" spans="1:20" ht="30" x14ac:dyDescent="0.25">
      <c r="A3610" s="25"/>
      <c r="B3610" s="51" t="s">
        <v>1549</v>
      </c>
      <c r="C3610" s="22" t="s">
        <v>1537</v>
      </c>
      <c r="D3610" s="22" t="s">
        <v>1549</v>
      </c>
      <c r="E3610" s="22" t="s">
        <v>1546</v>
      </c>
      <c r="F3610" s="22" t="s">
        <v>1546</v>
      </c>
      <c r="G3610" s="22" t="s">
        <v>1554</v>
      </c>
      <c r="H3610" s="22" t="s">
        <v>1538</v>
      </c>
      <c r="I3610" s="22" t="s">
        <v>1545</v>
      </c>
      <c r="J3610" s="22" t="s">
        <v>1543</v>
      </c>
      <c r="K3610" s="20" t="str">
        <f>IF(Tabela813[[#This Row],[C]]&lt;&gt;"",IF(Tabela813[[#This Row],[RED]]&lt;&gt;"",(Tabela813[[#This Row],[RED]] &amp; "."),"") &amp; CONCATENATE(Tabela813[[#This Row],[C]],".",Tabela813[[#This Row],[O]],".",Tabela813[[#This Row],[E]],".",Tabela813[[#This Row],[D1]],".",Tabela813[[#This Row],[D2]],".",Tabela813[[#This Row],[D3]],".",Tabela813[[#This Row],[T]],".",Tabela813[[#This Row],[D4]]),"")</f>
        <v>9.1.9.2.2.06.3.8.00</v>
      </c>
      <c r="L3610" s="23" t="s">
        <v>4224</v>
      </c>
      <c r="M3610" s="20" t="str">
        <f t="shared" si="68"/>
        <v>A</v>
      </c>
      <c r="N3610" s="20">
        <f>IF(VALUE(Tabela813[[#This Row],[RED]]) &gt; 0,1,0) + IF(VALUE(J3610)&gt;0,8,IF(VALUE(I3610)&gt;0,7,IF(VALUE(H3610)&gt;0,6,IF(VALUE(G3610)&gt;0,5,IF(VALUE(F3610)&gt;0,4,IF(VALUE(E3610)&gt;0,3,IF(VALUE(D3610)&gt;0,2,1)))))))</f>
        <v>8</v>
      </c>
      <c r="O3610" s="22"/>
      <c r="P3610" s="1" t="s">
        <v>4212</v>
      </c>
      <c r="Q3610" s="1"/>
      <c r="R3610" s="39"/>
      <c r="S3610" s="154" t="s">
        <v>158</v>
      </c>
      <c r="T3610" s="7" t="str">
        <f>Tabela813[[#This Row],[NR]]&amp;" - "&amp;Tabela813[[#This Row],[Especificação]]</f>
        <v>9.1.9.2.2.06.3.8.00 - (-) Dedução de Restituição de Despesas Primárias de Exercícios Anteriores - Juros de Mora da Dívida Ativa</v>
      </c>
    </row>
    <row r="3611" spans="1:20" x14ac:dyDescent="0.25">
      <c r="A3611" s="25"/>
      <c r="B3611" s="51" t="s">
        <v>1549</v>
      </c>
      <c r="C3611" s="22" t="s">
        <v>1537</v>
      </c>
      <c r="D3611" s="22" t="s">
        <v>1549</v>
      </c>
      <c r="E3611" s="22" t="s">
        <v>1546</v>
      </c>
      <c r="F3611" s="22" t="s">
        <v>1546</v>
      </c>
      <c r="G3611" s="22" t="s">
        <v>1553</v>
      </c>
      <c r="H3611" s="22" t="s">
        <v>1540</v>
      </c>
      <c r="I3611" s="22" t="s">
        <v>1540</v>
      </c>
      <c r="J3611" s="22" t="s">
        <v>1543</v>
      </c>
      <c r="K3611" s="20" t="str">
        <f>IF(Tabela813[[#This Row],[C]]&lt;&gt;"",IF(Tabela813[[#This Row],[RED]]&lt;&gt;"",(Tabela813[[#This Row],[RED]] &amp; "."),"") &amp; CONCATENATE(Tabela813[[#This Row],[C]],".",Tabela813[[#This Row],[O]],".",Tabela813[[#This Row],[E]],".",Tabela813[[#This Row],[D1]],".",Tabela813[[#This Row],[D2]],".",Tabela813[[#This Row],[D3]],".",Tabela813[[#This Row],[T]],".",Tabela813[[#This Row],[D4]]),"")</f>
        <v>9.1.9.2.2.99.0.0.00</v>
      </c>
      <c r="L3611" s="23" t="s">
        <v>2272</v>
      </c>
      <c r="M3611" s="20" t="str">
        <f t="shared" si="68"/>
        <v>S</v>
      </c>
      <c r="N3611" s="20">
        <f>IF(VALUE(Tabela813[[#This Row],[RED]]) &gt; 0,1,0) + IF(VALUE(J3611)&gt;0,8,IF(VALUE(I3611)&gt;0,7,IF(VALUE(H3611)&gt;0,6,IF(VALUE(G3611)&gt;0,5,IF(VALUE(F3611)&gt;0,4,IF(VALUE(E3611)&gt;0,3,IF(VALUE(D3611)&gt;0,2,1)))))))</f>
        <v>6</v>
      </c>
      <c r="O3611" s="22" t="s">
        <v>51</v>
      </c>
      <c r="P3611" s="1" t="s">
        <v>4398</v>
      </c>
      <c r="Q3611" s="1"/>
      <c r="R3611" s="39"/>
      <c r="S3611" s="154" t="s">
        <v>158</v>
      </c>
      <c r="T3611" s="7" t="str">
        <f>Tabela813[[#This Row],[NR]]&amp;" - "&amp;Tabela813[[#This Row],[Especificação]]</f>
        <v>9.1.9.2.2.99.0.0.00 - (-) Dedução de Outras Restituições</v>
      </c>
    </row>
    <row r="3612" spans="1:20" x14ac:dyDescent="0.25">
      <c r="A3612" s="25"/>
      <c r="B3612" s="51" t="s">
        <v>1549</v>
      </c>
      <c r="C3612" s="22" t="s">
        <v>1537</v>
      </c>
      <c r="D3612" s="22" t="s">
        <v>1549</v>
      </c>
      <c r="E3612" s="22" t="s">
        <v>1546</v>
      </c>
      <c r="F3612" s="22" t="s">
        <v>1546</v>
      </c>
      <c r="G3612" s="22" t="s">
        <v>1553</v>
      </c>
      <c r="H3612" s="22" t="s">
        <v>1540</v>
      </c>
      <c r="I3612" s="22" t="s">
        <v>1537</v>
      </c>
      <c r="J3612" s="22" t="s">
        <v>1543</v>
      </c>
      <c r="K3612" s="20" t="str">
        <f>IF(Tabela813[[#This Row],[C]]&lt;&gt;"",IF(Tabela813[[#This Row],[RED]]&lt;&gt;"",(Tabela813[[#This Row],[RED]] &amp; "."),"") &amp; CONCATENATE(Tabela813[[#This Row],[C]],".",Tabela813[[#This Row],[O]],".",Tabela813[[#This Row],[E]],".",Tabela813[[#This Row],[D1]],".",Tabela813[[#This Row],[D2]],".",Tabela813[[#This Row],[D3]],".",Tabela813[[#This Row],[T]],".",Tabela813[[#This Row],[D4]]),"")</f>
        <v>9.1.9.2.2.99.0.1.00</v>
      </c>
      <c r="L3612" s="23" t="s">
        <v>2273</v>
      </c>
      <c r="M3612" s="20" t="str">
        <f t="shared" si="68"/>
        <v>A</v>
      </c>
      <c r="N3612" s="20">
        <f>IF(VALUE(Tabela813[[#This Row],[RED]]) &gt; 0,1,0) + IF(VALUE(J3612)&gt;0,8,IF(VALUE(I3612)&gt;0,7,IF(VALUE(H3612)&gt;0,6,IF(VALUE(G3612)&gt;0,5,IF(VALUE(F3612)&gt;0,4,IF(VALUE(E3612)&gt;0,3,IF(VALUE(D3612)&gt;0,2,1)))))))</f>
        <v>8</v>
      </c>
      <c r="O3612" s="22" t="s">
        <v>51</v>
      </c>
      <c r="P3612" s="1" t="s">
        <v>4130</v>
      </c>
      <c r="Q3612" s="1"/>
      <c r="R3612" s="39"/>
      <c r="S3612" s="154" t="s">
        <v>158</v>
      </c>
      <c r="T3612" s="7" t="str">
        <f>Tabela813[[#This Row],[NR]]&amp;" - "&amp;Tabela813[[#This Row],[Especificação]]</f>
        <v>9.1.9.2.2.99.0.1.00 - (-) Dedução de Outras Restituições - Principal</v>
      </c>
    </row>
    <row r="3613" spans="1:20" x14ac:dyDescent="0.25">
      <c r="A3613" s="25"/>
      <c r="B3613" s="51" t="s">
        <v>1549</v>
      </c>
      <c r="C3613" s="22" t="s">
        <v>1537</v>
      </c>
      <c r="D3613" s="22" t="s">
        <v>1549</v>
      </c>
      <c r="E3613" s="22" t="s">
        <v>1546</v>
      </c>
      <c r="F3613" s="22" t="s">
        <v>1546</v>
      </c>
      <c r="G3613" s="22" t="s">
        <v>1553</v>
      </c>
      <c r="H3613" s="22" t="s">
        <v>1540</v>
      </c>
      <c r="I3613" s="22" t="s">
        <v>1546</v>
      </c>
      <c r="J3613" s="22" t="s">
        <v>1543</v>
      </c>
      <c r="K3613" s="20" t="str">
        <f>IF(Tabela813[[#This Row],[C]]&lt;&gt;"",IF(Tabela813[[#This Row],[RED]]&lt;&gt;"",(Tabela813[[#This Row],[RED]] &amp; "."),"") &amp; CONCATENATE(Tabela813[[#This Row],[C]],".",Tabela813[[#This Row],[O]],".",Tabela813[[#This Row],[E]],".",Tabela813[[#This Row],[D1]],".",Tabela813[[#This Row],[D2]],".",Tabela813[[#This Row],[D3]],".",Tabela813[[#This Row],[T]],".",Tabela813[[#This Row],[D4]]),"")</f>
        <v>9.1.9.2.2.99.0.2.00</v>
      </c>
      <c r="L3613" s="23" t="s">
        <v>2274</v>
      </c>
      <c r="M3613" s="20" t="str">
        <f t="shared" si="68"/>
        <v>A</v>
      </c>
      <c r="N3613" s="20">
        <f>IF(VALUE(Tabela813[[#This Row],[RED]]) &gt; 0,1,0) + IF(VALUE(J3613)&gt;0,8,IF(VALUE(I3613)&gt;0,7,IF(VALUE(H3613)&gt;0,6,IF(VALUE(G3613)&gt;0,5,IF(VALUE(F3613)&gt;0,4,IF(VALUE(E3613)&gt;0,3,IF(VALUE(D3613)&gt;0,2,1)))))))</f>
        <v>8</v>
      </c>
      <c r="O3613" s="22" t="s">
        <v>51</v>
      </c>
      <c r="P3613" s="1" t="s">
        <v>4130</v>
      </c>
      <c r="Q3613" s="1"/>
      <c r="R3613" s="39"/>
      <c r="S3613" s="154" t="s">
        <v>158</v>
      </c>
      <c r="T3613" s="7" t="str">
        <f>Tabela813[[#This Row],[NR]]&amp;" - "&amp;Tabela813[[#This Row],[Especificação]]</f>
        <v>9.1.9.2.2.99.0.2.00 - (-) Dedução de Outras Restituições - Multas e Juros de Mora</v>
      </c>
    </row>
    <row r="3614" spans="1:20" x14ac:dyDescent="0.25">
      <c r="A3614" s="25"/>
      <c r="B3614" s="51" t="s">
        <v>1549</v>
      </c>
      <c r="C3614" s="22" t="s">
        <v>1537</v>
      </c>
      <c r="D3614" s="22" t="s">
        <v>1549</v>
      </c>
      <c r="E3614" s="22" t="s">
        <v>1546</v>
      </c>
      <c r="F3614" s="22" t="s">
        <v>1546</v>
      </c>
      <c r="G3614" s="22" t="s">
        <v>1553</v>
      </c>
      <c r="H3614" s="22" t="s">
        <v>1540</v>
      </c>
      <c r="I3614" s="22" t="s">
        <v>1538</v>
      </c>
      <c r="J3614" s="22" t="s">
        <v>1543</v>
      </c>
      <c r="K3614" s="20" t="str">
        <f>IF(Tabela813[[#This Row],[C]]&lt;&gt;"",IF(Tabela813[[#This Row],[RED]]&lt;&gt;"",(Tabela813[[#This Row],[RED]] &amp; "."),"") &amp; CONCATENATE(Tabela813[[#This Row],[C]],".",Tabela813[[#This Row],[O]],".",Tabela813[[#This Row],[E]],".",Tabela813[[#This Row],[D1]],".",Tabela813[[#This Row],[D2]],".",Tabela813[[#This Row],[D3]],".",Tabela813[[#This Row],[T]],".",Tabela813[[#This Row],[D4]]),"")</f>
        <v>9.1.9.2.2.99.0.3.00</v>
      </c>
      <c r="L3614" s="23" t="s">
        <v>2275</v>
      </c>
      <c r="M3614" s="20" t="str">
        <f t="shared" si="68"/>
        <v>A</v>
      </c>
      <c r="N3614" s="20">
        <f>IF(VALUE(Tabela813[[#This Row],[RED]]) &gt; 0,1,0) + IF(VALUE(J3614)&gt;0,8,IF(VALUE(I3614)&gt;0,7,IF(VALUE(H3614)&gt;0,6,IF(VALUE(G3614)&gt;0,5,IF(VALUE(F3614)&gt;0,4,IF(VALUE(E3614)&gt;0,3,IF(VALUE(D3614)&gt;0,2,1)))))))</f>
        <v>8</v>
      </c>
      <c r="O3614" s="22" t="s">
        <v>51</v>
      </c>
      <c r="P3614" s="1" t="s">
        <v>4130</v>
      </c>
      <c r="Q3614" s="1"/>
      <c r="R3614" s="39"/>
      <c r="S3614" s="154" t="s">
        <v>158</v>
      </c>
      <c r="T3614" s="7" t="str">
        <f>Tabela813[[#This Row],[NR]]&amp;" - "&amp;Tabela813[[#This Row],[Especificação]]</f>
        <v>9.1.9.2.2.99.0.3.00 - (-) Dedução de Outras Restituições - Dívida Ativa</v>
      </c>
    </row>
    <row r="3615" spans="1:20" ht="30" x14ac:dyDescent="0.25">
      <c r="A3615" s="25"/>
      <c r="B3615" s="51" t="s">
        <v>1549</v>
      </c>
      <c r="C3615" s="22" t="s">
        <v>1537</v>
      </c>
      <c r="D3615" s="22" t="s">
        <v>1549</v>
      </c>
      <c r="E3615" s="22" t="s">
        <v>1546</v>
      </c>
      <c r="F3615" s="22" t="s">
        <v>1546</v>
      </c>
      <c r="G3615" s="22" t="s">
        <v>1553</v>
      </c>
      <c r="H3615" s="22" t="s">
        <v>1540</v>
      </c>
      <c r="I3615" s="22" t="s">
        <v>1547</v>
      </c>
      <c r="J3615" s="22" t="s">
        <v>1543</v>
      </c>
      <c r="K3615" s="20" t="str">
        <f>IF(Tabela813[[#This Row],[C]]&lt;&gt;"",IF(Tabela813[[#This Row],[RED]]&lt;&gt;"",(Tabela813[[#This Row],[RED]] &amp; "."),"") &amp; CONCATENATE(Tabela813[[#This Row],[C]],".",Tabela813[[#This Row],[O]],".",Tabela813[[#This Row],[E]],".",Tabela813[[#This Row],[D1]],".",Tabela813[[#This Row],[D2]],".",Tabela813[[#This Row],[D3]],".",Tabela813[[#This Row],[T]],".",Tabela813[[#This Row],[D4]]),"")</f>
        <v>9.1.9.2.2.99.0.4.00</v>
      </c>
      <c r="L3615" s="23" t="s">
        <v>2276</v>
      </c>
      <c r="M3615" s="20" t="str">
        <f t="shared" si="68"/>
        <v>A</v>
      </c>
      <c r="N3615" s="20">
        <f>IF(VALUE(Tabela813[[#This Row],[RED]]) &gt; 0,1,0) + IF(VALUE(J3615)&gt;0,8,IF(VALUE(I3615)&gt;0,7,IF(VALUE(H3615)&gt;0,6,IF(VALUE(G3615)&gt;0,5,IF(VALUE(F3615)&gt;0,4,IF(VALUE(E3615)&gt;0,3,IF(VALUE(D3615)&gt;0,2,1)))))))</f>
        <v>8</v>
      </c>
      <c r="O3615" s="22" t="s">
        <v>51</v>
      </c>
      <c r="P3615" s="1" t="s">
        <v>4130</v>
      </c>
      <c r="Q3615" s="1"/>
      <c r="R3615" s="39"/>
      <c r="S3615" s="154" t="s">
        <v>158</v>
      </c>
      <c r="T3615" s="7" t="str">
        <f>Tabela813[[#This Row],[NR]]&amp;" - "&amp;Tabela813[[#This Row],[Especificação]]</f>
        <v>9.1.9.2.2.99.0.4.00 - (-) Dedução de Outras Restituições - Dívida Ativa - Multas e Juros de Mora da Dívida Ativa</v>
      </c>
    </row>
    <row r="3616" spans="1:20" x14ac:dyDescent="0.25">
      <c r="A3616" s="25"/>
      <c r="B3616" s="51" t="s">
        <v>1549</v>
      </c>
      <c r="C3616" s="22" t="s">
        <v>1537</v>
      </c>
      <c r="D3616" s="22" t="s">
        <v>1549</v>
      </c>
      <c r="E3616" s="22" t="s">
        <v>1546</v>
      </c>
      <c r="F3616" s="22" t="s">
        <v>1546</v>
      </c>
      <c r="G3616" s="22" t="s">
        <v>1553</v>
      </c>
      <c r="H3616" s="22" t="s">
        <v>1540</v>
      </c>
      <c r="I3616" s="22" t="s">
        <v>1548</v>
      </c>
      <c r="J3616" s="22" t="s">
        <v>1543</v>
      </c>
      <c r="K3616" s="20" t="str">
        <f>IF(Tabela813[[#This Row],[C]]&lt;&gt;"",IF(Tabela813[[#This Row],[RED]]&lt;&gt;"",(Tabela813[[#This Row],[RED]] &amp; "."),"") &amp; CONCATENATE(Tabela813[[#This Row],[C]],".",Tabela813[[#This Row],[O]],".",Tabela813[[#This Row],[E]],".",Tabela813[[#This Row],[D1]],".",Tabela813[[#This Row],[D2]],".",Tabela813[[#This Row],[D3]],".",Tabela813[[#This Row],[T]],".",Tabela813[[#This Row],[D4]]),"")</f>
        <v>9.1.9.2.2.99.0.5.00</v>
      </c>
      <c r="L3616" s="23" t="s">
        <v>2277</v>
      </c>
      <c r="M3616" s="20" t="str">
        <f t="shared" si="68"/>
        <v>A</v>
      </c>
      <c r="N3616" s="20">
        <f>IF(VALUE(Tabela813[[#This Row],[RED]]) &gt; 0,1,0) + IF(VALUE(J3616)&gt;0,8,IF(VALUE(I3616)&gt;0,7,IF(VALUE(H3616)&gt;0,6,IF(VALUE(G3616)&gt;0,5,IF(VALUE(F3616)&gt;0,4,IF(VALUE(E3616)&gt;0,3,IF(VALUE(D3616)&gt;0,2,1)))))))</f>
        <v>8</v>
      </c>
      <c r="O3616" s="22" t="s">
        <v>51</v>
      </c>
      <c r="P3616" s="1" t="s">
        <v>4130</v>
      </c>
      <c r="Q3616" s="1"/>
      <c r="R3616" s="39"/>
      <c r="S3616" s="154" t="s">
        <v>158</v>
      </c>
      <c r="T3616" s="7" t="str">
        <f>Tabela813[[#This Row],[NR]]&amp;" - "&amp;Tabela813[[#This Row],[Especificação]]</f>
        <v>9.1.9.2.2.99.0.5.00 - (-) Dedução de Outras Restituições - Multas</v>
      </c>
    </row>
    <row r="3617" spans="1:20" x14ac:dyDescent="0.25">
      <c r="A3617" s="25"/>
      <c r="B3617" s="51" t="s">
        <v>1549</v>
      </c>
      <c r="C3617" s="22" t="s">
        <v>1537</v>
      </c>
      <c r="D3617" s="22" t="s">
        <v>1549</v>
      </c>
      <c r="E3617" s="22" t="s">
        <v>1546</v>
      </c>
      <c r="F3617" s="22" t="s">
        <v>1546</v>
      </c>
      <c r="G3617" s="22" t="s">
        <v>1553</v>
      </c>
      <c r="H3617" s="22" t="s">
        <v>1540</v>
      </c>
      <c r="I3617" s="22" t="s">
        <v>1542</v>
      </c>
      <c r="J3617" s="22" t="s">
        <v>1543</v>
      </c>
      <c r="K3617" s="20" t="str">
        <f>IF(Tabela813[[#This Row],[C]]&lt;&gt;"",IF(Tabela813[[#This Row],[RED]]&lt;&gt;"",(Tabela813[[#This Row],[RED]] &amp; "."),"") &amp; CONCATENATE(Tabela813[[#This Row],[C]],".",Tabela813[[#This Row],[O]],".",Tabela813[[#This Row],[E]],".",Tabela813[[#This Row],[D1]],".",Tabela813[[#This Row],[D2]],".",Tabela813[[#This Row],[D3]],".",Tabela813[[#This Row],[T]],".",Tabela813[[#This Row],[D4]]),"")</f>
        <v>9.1.9.2.2.99.0.6.00</v>
      </c>
      <c r="L3617" s="23" t="s">
        <v>2278</v>
      </c>
      <c r="M3617" s="20" t="str">
        <f t="shared" si="68"/>
        <v>A</v>
      </c>
      <c r="N3617" s="20">
        <f>IF(VALUE(Tabela813[[#This Row],[RED]]) &gt; 0,1,0) + IF(VALUE(J3617)&gt;0,8,IF(VALUE(I3617)&gt;0,7,IF(VALUE(H3617)&gt;0,6,IF(VALUE(G3617)&gt;0,5,IF(VALUE(F3617)&gt;0,4,IF(VALUE(E3617)&gt;0,3,IF(VALUE(D3617)&gt;0,2,1)))))))</f>
        <v>8</v>
      </c>
      <c r="O3617" s="22" t="s">
        <v>51</v>
      </c>
      <c r="P3617" s="1" t="s">
        <v>4130</v>
      </c>
      <c r="Q3617" s="1"/>
      <c r="R3617" s="39"/>
      <c r="S3617" s="154" t="s">
        <v>158</v>
      </c>
      <c r="T3617" s="7" t="str">
        <f>Tabela813[[#This Row],[NR]]&amp;" - "&amp;Tabela813[[#This Row],[Especificação]]</f>
        <v>9.1.9.2.2.99.0.6.00 - (-) Dedução de Outras Restituições - Juros de Mora</v>
      </c>
    </row>
    <row r="3618" spans="1:20" x14ac:dyDescent="0.25">
      <c r="A3618" s="25"/>
      <c r="B3618" s="51" t="s">
        <v>1549</v>
      </c>
      <c r="C3618" s="22" t="s">
        <v>1537</v>
      </c>
      <c r="D3618" s="22" t="s">
        <v>1549</v>
      </c>
      <c r="E3618" s="22" t="s">
        <v>1546</v>
      </c>
      <c r="F3618" s="22" t="s">
        <v>1546</v>
      </c>
      <c r="G3618" s="22" t="s">
        <v>1553</v>
      </c>
      <c r="H3618" s="22" t="s">
        <v>1540</v>
      </c>
      <c r="I3618" s="22" t="s">
        <v>1544</v>
      </c>
      <c r="J3618" s="22" t="s">
        <v>1543</v>
      </c>
      <c r="K3618" s="20" t="str">
        <f>IF(Tabela813[[#This Row],[C]]&lt;&gt;"",IF(Tabela813[[#This Row],[RED]]&lt;&gt;"",(Tabela813[[#This Row],[RED]] &amp; "."),"") &amp; CONCATENATE(Tabela813[[#This Row],[C]],".",Tabela813[[#This Row],[O]],".",Tabela813[[#This Row],[E]],".",Tabela813[[#This Row],[D1]],".",Tabela813[[#This Row],[D2]],".",Tabela813[[#This Row],[D3]],".",Tabela813[[#This Row],[T]],".",Tabela813[[#This Row],[D4]]),"")</f>
        <v>9.1.9.2.2.99.0.7.00</v>
      </c>
      <c r="L3618" s="23" t="s">
        <v>2279</v>
      </c>
      <c r="M3618" s="20" t="str">
        <f t="shared" si="68"/>
        <v>A</v>
      </c>
      <c r="N3618" s="20">
        <f>IF(VALUE(Tabela813[[#This Row],[RED]]) &gt; 0,1,0) + IF(VALUE(J3618)&gt;0,8,IF(VALUE(I3618)&gt;0,7,IF(VALUE(H3618)&gt;0,6,IF(VALUE(G3618)&gt;0,5,IF(VALUE(F3618)&gt;0,4,IF(VALUE(E3618)&gt;0,3,IF(VALUE(D3618)&gt;0,2,1)))))))</f>
        <v>8</v>
      </c>
      <c r="O3618" s="22" t="s">
        <v>51</v>
      </c>
      <c r="P3618" s="1" t="s">
        <v>4130</v>
      </c>
      <c r="Q3618" s="1"/>
      <c r="R3618" s="39"/>
      <c r="S3618" s="154" t="s">
        <v>158</v>
      </c>
      <c r="T3618" s="7" t="str">
        <f>Tabela813[[#This Row],[NR]]&amp;" - "&amp;Tabela813[[#This Row],[Especificação]]</f>
        <v>9.1.9.2.2.99.0.7.00 - (-) Dedução de Outras Restituições - Dívida Ativa - Multas da Dívida Ativa</v>
      </c>
    </row>
    <row r="3619" spans="1:20" x14ac:dyDescent="0.25">
      <c r="A3619" s="25"/>
      <c r="B3619" s="51" t="s">
        <v>1549</v>
      </c>
      <c r="C3619" s="22" t="s">
        <v>1537</v>
      </c>
      <c r="D3619" s="22" t="s">
        <v>1549</v>
      </c>
      <c r="E3619" s="22" t="s">
        <v>1546</v>
      </c>
      <c r="F3619" s="22" t="s">
        <v>1546</v>
      </c>
      <c r="G3619" s="22" t="s">
        <v>1553</v>
      </c>
      <c r="H3619" s="22" t="s">
        <v>1540</v>
      </c>
      <c r="I3619" s="22" t="s">
        <v>1545</v>
      </c>
      <c r="J3619" s="22" t="s">
        <v>1543</v>
      </c>
      <c r="K3619" s="20" t="str">
        <f>IF(Tabela813[[#This Row],[C]]&lt;&gt;"",IF(Tabela813[[#This Row],[RED]]&lt;&gt;"",(Tabela813[[#This Row],[RED]] &amp; "."),"") &amp; CONCATENATE(Tabela813[[#This Row],[C]],".",Tabela813[[#This Row],[O]],".",Tabela813[[#This Row],[E]],".",Tabela813[[#This Row],[D1]],".",Tabela813[[#This Row],[D2]],".",Tabela813[[#This Row],[D3]],".",Tabela813[[#This Row],[T]],".",Tabela813[[#This Row],[D4]]),"")</f>
        <v>9.1.9.2.2.99.0.8.00</v>
      </c>
      <c r="L3619" s="23" t="s">
        <v>2280</v>
      </c>
      <c r="M3619" s="20" t="str">
        <f>IF(N3619 &lt; N3623,"S","A")</f>
        <v>A</v>
      </c>
      <c r="N3619" s="20">
        <f>IF(VALUE(Tabela813[[#This Row],[RED]]) &gt; 0,1,0) + IF(VALUE(J3619)&gt;0,8,IF(VALUE(I3619)&gt;0,7,IF(VALUE(H3619)&gt;0,6,IF(VALUE(G3619)&gt;0,5,IF(VALUE(F3619)&gt;0,4,IF(VALUE(E3619)&gt;0,3,IF(VALUE(D3619)&gt;0,2,1)))))))</f>
        <v>8</v>
      </c>
      <c r="O3619" s="22" t="s">
        <v>51</v>
      </c>
      <c r="P3619" s="1" t="s">
        <v>4130</v>
      </c>
      <c r="Q3619" s="1"/>
      <c r="R3619" s="39"/>
      <c r="S3619" s="154" t="s">
        <v>158</v>
      </c>
      <c r="T3619" s="7" t="str">
        <f>Tabela813[[#This Row],[NR]]&amp;" - "&amp;Tabela813[[#This Row],[Especificação]]</f>
        <v>9.1.9.2.2.99.0.8.00 - (-) Dedução de Outras Restituições - Juros de Mora da Dívida Ativa</v>
      </c>
    </row>
    <row r="3620" spans="1:20" x14ac:dyDescent="0.25">
      <c r="A3620" s="25"/>
      <c r="B3620" s="51" t="s">
        <v>1549</v>
      </c>
      <c r="C3620" s="22" t="s">
        <v>1537</v>
      </c>
      <c r="D3620" s="22" t="s">
        <v>1549</v>
      </c>
      <c r="E3620" s="22" t="s">
        <v>1546</v>
      </c>
      <c r="F3620" s="22" t="s">
        <v>1538</v>
      </c>
      <c r="G3620" s="22" t="s">
        <v>1543</v>
      </c>
      <c r="H3620" s="22" t="s">
        <v>1540</v>
      </c>
      <c r="I3620" s="22" t="s">
        <v>1540</v>
      </c>
      <c r="J3620" s="22" t="s">
        <v>1543</v>
      </c>
      <c r="K3620" s="20" t="str">
        <f>IF(Tabela813[[#This Row],[C]]&lt;&gt;"",IF(Tabela813[[#This Row],[RED]]&lt;&gt;"",(Tabela813[[#This Row],[RED]] &amp; "."),"") &amp; CONCATENATE(Tabela813[[#This Row],[C]],".",Tabela813[[#This Row],[O]],".",Tabela813[[#This Row],[E]],".",Tabela813[[#This Row],[D1]],".",Tabela813[[#This Row],[D2]],".",Tabela813[[#This Row],[D3]],".",Tabela813[[#This Row],[T]],".",Tabela813[[#This Row],[D4]]),"")</f>
        <v>9.1.9.2.3.00.0.0.00</v>
      </c>
      <c r="L3620" s="23" t="s">
        <v>6716</v>
      </c>
      <c r="M3620" s="20" t="str">
        <f t="shared" ref="M3620:M3621" si="70">IF(N3620 &lt; N3621,"S","A")</f>
        <v>S</v>
      </c>
      <c r="N3620" s="20">
        <f>IF(VALUE(Tabela813[[#This Row],[RED]]) &gt; 0,1,0) + IF(VALUE(J3620)&gt;0,8,IF(VALUE(I3620)&gt;0,7,IF(VALUE(H3620)&gt;0,6,IF(VALUE(G3620)&gt;0,5,IF(VALUE(F3620)&gt;0,4,IF(VALUE(E3620)&gt;0,3,IF(VALUE(D3620)&gt;0,2,1)))))))</f>
        <v>5</v>
      </c>
      <c r="O3620" s="22" t="s">
        <v>51</v>
      </c>
      <c r="P3620" s="1" t="s">
        <v>558</v>
      </c>
      <c r="Q3620" s="1"/>
      <c r="R3620" s="20" t="s">
        <v>14</v>
      </c>
      <c r="S3620" s="154">
        <v>45126</v>
      </c>
      <c r="T3620" s="7" t="str">
        <f>Tabela813[[#This Row],[NR]]&amp;" - "&amp;Tabela813[[#This Row],[Especificação]]</f>
        <v>9.1.9.2.3.00.0.0.00 - (-) Dedução de Ressarcimentos</v>
      </c>
    </row>
    <row r="3621" spans="1:20" ht="30" x14ac:dyDescent="0.25">
      <c r="A3621" s="25"/>
      <c r="B3621" s="51" t="s">
        <v>1549</v>
      </c>
      <c r="C3621" s="22" t="s">
        <v>1537</v>
      </c>
      <c r="D3621" s="22" t="s">
        <v>1549</v>
      </c>
      <c r="E3621" s="22" t="s">
        <v>1546</v>
      </c>
      <c r="F3621" s="22" t="s">
        <v>1538</v>
      </c>
      <c r="G3621" s="22" t="s">
        <v>1552</v>
      </c>
      <c r="H3621" s="22" t="s">
        <v>1540</v>
      </c>
      <c r="I3621" s="22" t="s">
        <v>1540</v>
      </c>
      <c r="J3621" s="22" t="s">
        <v>1543</v>
      </c>
      <c r="K3621" s="20" t="str">
        <f>IF(Tabela813[[#This Row],[C]]&lt;&gt;"",IF(Tabela813[[#This Row],[RED]]&lt;&gt;"",(Tabela813[[#This Row],[RED]] &amp; "."),"") &amp; CONCATENATE(Tabela813[[#This Row],[C]],".",Tabela813[[#This Row],[O]],".",Tabela813[[#This Row],[E]],".",Tabela813[[#This Row],[D1]],".",Tabela813[[#This Row],[D2]],".",Tabela813[[#This Row],[D3]],".",Tabela813[[#This Row],[T]],".",Tabela813[[#This Row],[D4]]),"")</f>
        <v>9.1.9.2.3.05.0.0.00</v>
      </c>
      <c r="L3621" s="23" t="s">
        <v>6717</v>
      </c>
      <c r="M3621" s="20" t="str">
        <f t="shared" si="70"/>
        <v>S</v>
      </c>
      <c r="N3621" s="20">
        <f>IF(VALUE(Tabela813[[#This Row],[RED]]) &gt; 0,1,0) + IF(VALUE(J3621)&gt;0,8,IF(VALUE(I3621)&gt;0,7,IF(VALUE(H3621)&gt;0,6,IF(VALUE(G3621)&gt;0,5,IF(VALUE(F3621)&gt;0,4,IF(VALUE(E3621)&gt;0,3,IF(VALUE(D3621)&gt;0,2,1)))))))</f>
        <v>6</v>
      </c>
      <c r="O3621" s="22" t="s">
        <v>51</v>
      </c>
      <c r="P3621" s="1" t="s">
        <v>6567</v>
      </c>
      <c r="Q3621" s="1" t="s">
        <v>6568</v>
      </c>
      <c r="R3621" s="20" t="s">
        <v>14</v>
      </c>
      <c r="S3621" s="154">
        <v>45126</v>
      </c>
      <c r="T3621" s="7" t="str">
        <f>Tabela813[[#This Row],[NR]]&amp;" - "&amp;Tabela813[[#This Row],[Especificação]]</f>
        <v>9.1.9.2.3.05.0.0.00 - (-) Dedução de Ressarcimento por Danos Causados por Usurpação de Recursos Minerais por Lavra Ilegal.</v>
      </c>
    </row>
    <row r="3622" spans="1:20" ht="30" x14ac:dyDescent="0.25">
      <c r="A3622" s="25"/>
      <c r="B3622" s="51" t="s">
        <v>1549</v>
      </c>
      <c r="C3622" s="22" t="s">
        <v>1537</v>
      </c>
      <c r="D3622" s="22" t="s">
        <v>1549</v>
      </c>
      <c r="E3622" s="22" t="s">
        <v>1546</v>
      </c>
      <c r="F3622" s="22" t="s">
        <v>1538</v>
      </c>
      <c r="G3622" s="22" t="s">
        <v>1552</v>
      </c>
      <c r="H3622" s="22" t="s">
        <v>1540</v>
      </c>
      <c r="I3622" s="22" t="s">
        <v>1537</v>
      </c>
      <c r="J3622" s="22" t="s">
        <v>1543</v>
      </c>
      <c r="K3622" s="20" t="str">
        <f>IF(Tabela813[[#This Row],[C]]&lt;&gt;"",IF(Tabela813[[#This Row],[RED]]&lt;&gt;"",(Tabela813[[#This Row],[RED]] &amp; "."),"") &amp; CONCATENATE(Tabela813[[#This Row],[C]],".",Tabela813[[#This Row],[O]],".",Tabela813[[#This Row],[E]],".",Tabela813[[#This Row],[D1]],".",Tabela813[[#This Row],[D2]],".",Tabela813[[#This Row],[D3]],".",Tabela813[[#This Row],[T]],".",Tabela813[[#This Row],[D4]]),"")</f>
        <v>9.1.9.2.3.05.0.1.00</v>
      </c>
      <c r="L3622" s="23" t="s">
        <v>6717</v>
      </c>
      <c r="M3622" s="20" t="s">
        <v>3099</v>
      </c>
      <c r="N3622" s="20">
        <f>IF(VALUE(Tabela813[[#This Row],[RED]]) &gt; 0,1,0) + IF(VALUE(J3622)&gt;0,8,IF(VALUE(I3622)&gt;0,7,IF(VALUE(H3622)&gt;0,6,IF(VALUE(G3622)&gt;0,5,IF(VALUE(F3622)&gt;0,4,IF(VALUE(E3622)&gt;0,3,IF(VALUE(D3622)&gt;0,2,1)))))))</f>
        <v>8</v>
      </c>
      <c r="O3622" s="22" t="s">
        <v>51</v>
      </c>
      <c r="P3622" s="1" t="s">
        <v>6567</v>
      </c>
      <c r="Q3622" s="1"/>
      <c r="R3622" s="20" t="s">
        <v>14</v>
      </c>
      <c r="S3622" s="154">
        <v>45126</v>
      </c>
      <c r="T3622" s="7" t="str">
        <f>Tabela813[[#This Row],[NR]]&amp;" - "&amp;Tabela813[[#This Row],[Especificação]]</f>
        <v>9.1.9.2.3.05.0.1.00 - (-) Dedução de Ressarcimento por Danos Causados por Usurpação de Recursos Minerais por Lavra Ilegal.</v>
      </c>
    </row>
    <row r="3623" spans="1:20" x14ac:dyDescent="0.25">
      <c r="B3623" s="51" t="s">
        <v>1549</v>
      </c>
      <c r="C3623" s="22" t="s">
        <v>1537</v>
      </c>
      <c r="D3623" s="22" t="s">
        <v>1549</v>
      </c>
      <c r="E3623" s="22" t="s">
        <v>1549</v>
      </c>
      <c r="F3623" s="22" t="s">
        <v>1540</v>
      </c>
      <c r="G3623" s="22" t="s">
        <v>1543</v>
      </c>
      <c r="H3623" s="22" t="s">
        <v>1540</v>
      </c>
      <c r="I3623" s="22" t="s">
        <v>1540</v>
      </c>
      <c r="J3623" s="22" t="s">
        <v>1543</v>
      </c>
      <c r="K3623" s="20" t="str">
        <f>IF(Tabela813[[#This Row],[C]]&lt;&gt;"",IF(Tabela813[[#This Row],[RED]]&lt;&gt;"",(Tabela813[[#This Row],[RED]] &amp; "."),"") &amp; CONCATENATE(Tabela813[[#This Row],[C]],".",Tabela813[[#This Row],[O]],".",Tabela813[[#This Row],[E]],".",Tabela813[[#This Row],[D1]],".",Tabela813[[#This Row],[D2]],".",Tabela813[[#This Row],[D3]],".",Tabela813[[#This Row],[T]],".",Tabela813[[#This Row],[D4]]),"")</f>
        <v>9.1.9.9.0.00.0.0.00</v>
      </c>
      <c r="L3623" s="23" t="s">
        <v>2281</v>
      </c>
      <c r="M3623" s="20" t="str">
        <f t="shared" si="68"/>
        <v>S</v>
      </c>
      <c r="N3623" s="20">
        <f>IF(VALUE(Tabela813[[#This Row],[RED]]) &gt; 0,1,0) + IF(VALUE(J3623)&gt;0,8,IF(VALUE(I3623)&gt;0,7,IF(VALUE(H3623)&gt;0,6,IF(VALUE(G3623)&gt;0,5,IF(VALUE(F3623)&gt;0,4,IF(VALUE(E3623)&gt;0,3,IF(VALUE(D3623)&gt;0,2,1)))))))</f>
        <v>4</v>
      </c>
      <c r="O3623" s="22" t="s">
        <v>45</v>
      </c>
      <c r="P3623" s="1" t="s">
        <v>4399</v>
      </c>
      <c r="Q3623" s="1"/>
      <c r="R3623" s="39"/>
      <c r="S3623" s="154" t="s">
        <v>158</v>
      </c>
      <c r="T3623" s="7" t="str">
        <f>Tabela813[[#This Row],[NR]]&amp;" - "&amp;Tabela813[[#This Row],[Especificação]]</f>
        <v>9.1.9.9.0.00.0.0.00 - (-) Dedução de Demais Receitas Correntes</v>
      </c>
    </row>
    <row r="3624" spans="1:20" x14ac:dyDescent="0.25">
      <c r="A3624" s="25"/>
      <c r="B3624" s="51" t="s">
        <v>1549</v>
      </c>
      <c r="C3624" s="22" t="s">
        <v>1537</v>
      </c>
      <c r="D3624" s="22" t="s">
        <v>1549</v>
      </c>
      <c r="E3624" s="22" t="s">
        <v>1549</v>
      </c>
      <c r="F3624" s="22" t="s">
        <v>1549</v>
      </c>
      <c r="G3624" s="22" t="s">
        <v>1543</v>
      </c>
      <c r="H3624" s="22" t="s">
        <v>1540</v>
      </c>
      <c r="I3624" s="22" t="s">
        <v>1540</v>
      </c>
      <c r="J3624" s="22" t="s">
        <v>1543</v>
      </c>
      <c r="K3624" s="20" t="str">
        <f>IF(Tabela813[[#This Row],[C]]&lt;&gt;"",IF(Tabela813[[#This Row],[RED]]&lt;&gt;"",(Tabela813[[#This Row],[RED]] &amp; "."),"") &amp; CONCATENATE(Tabela813[[#This Row],[C]],".",Tabela813[[#This Row],[O]],".",Tabela813[[#This Row],[E]],".",Tabela813[[#This Row],[D1]],".",Tabela813[[#This Row],[D2]],".",Tabela813[[#This Row],[D3]],".",Tabela813[[#This Row],[T]],".",Tabela813[[#This Row],[D4]]),"")</f>
        <v>9.1.9.9.9.00.0.0.00</v>
      </c>
      <c r="L3624" s="23" t="s">
        <v>2217</v>
      </c>
      <c r="M3624" s="20" t="str">
        <f t="shared" si="68"/>
        <v>S</v>
      </c>
      <c r="N3624" s="20">
        <f>IF(VALUE(Tabela813[[#This Row],[RED]]) &gt; 0,1,0) + IF(VALUE(J3624)&gt;0,8,IF(VALUE(I3624)&gt;0,7,IF(VALUE(H3624)&gt;0,6,IF(VALUE(G3624)&gt;0,5,IF(VALUE(F3624)&gt;0,4,IF(VALUE(E3624)&gt;0,3,IF(VALUE(D3624)&gt;0,2,1)))))))</f>
        <v>5</v>
      </c>
      <c r="O3624" s="22" t="s">
        <v>45</v>
      </c>
      <c r="P3624" s="1" t="s">
        <v>4400</v>
      </c>
      <c r="Q3624" s="1"/>
      <c r="R3624" s="39"/>
      <c r="S3624" s="154" t="s">
        <v>158</v>
      </c>
      <c r="T3624" s="7" t="str">
        <f>Tabela813[[#This Row],[NR]]&amp;" - "&amp;Tabela813[[#This Row],[Especificação]]</f>
        <v>9.1.9.9.9.00.0.0.00 - (-) Dedução de Outras Receitas Correntes</v>
      </c>
    </row>
    <row r="3625" spans="1:20" ht="30" x14ac:dyDescent="0.25">
      <c r="A3625" s="25"/>
      <c r="B3625" s="51" t="s">
        <v>1549</v>
      </c>
      <c r="C3625" s="22" t="s">
        <v>1537</v>
      </c>
      <c r="D3625" s="22" t="s">
        <v>1549</v>
      </c>
      <c r="E3625" s="22" t="s">
        <v>1549</v>
      </c>
      <c r="F3625" s="22" t="s">
        <v>1549</v>
      </c>
      <c r="G3625" s="22" t="s">
        <v>1554</v>
      </c>
      <c r="H3625" s="22" t="s">
        <v>1540</v>
      </c>
      <c r="I3625" s="22" t="s">
        <v>1540</v>
      </c>
      <c r="J3625" s="22" t="s">
        <v>1543</v>
      </c>
      <c r="K3625" s="20" t="str">
        <f>IF(Tabela813[[#This Row],[C]]&lt;&gt;"",IF(Tabela813[[#This Row],[RED]]&lt;&gt;"",(Tabela813[[#This Row],[RED]] &amp; "."),"") &amp; CONCATENATE(Tabela813[[#This Row],[C]],".",Tabela813[[#This Row],[O]],".",Tabela813[[#This Row],[E]],".",Tabela813[[#This Row],[D1]],".",Tabela813[[#This Row],[D2]],".",Tabela813[[#This Row],[D3]],".",Tabela813[[#This Row],[T]],".",Tabela813[[#This Row],[D4]]),"")</f>
        <v>9.1.9.9.9.06.0.0.00</v>
      </c>
      <c r="L3625" s="23" t="s">
        <v>2282</v>
      </c>
      <c r="M3625" s="20" t="str">
        <f t="shared" si="68"/>
        <v>S</v>
      </c>
      <c r="N3625" s="20">
        <f>IF(VALUE(Tabela813[[#This Row],[RED]]) &gt; 0,1,0) + IF(VALUE(J3625)&gt;0,8,IF(VALUE(I3625)&gt;0,7,IF(VALUE(H3625)&gt;0,6,IF(VALUE(G3625)&gt;0,5,IF(VALUE(F3625)&gt;0,4,IF(VALUE(E3625)&gt;0,3,IF(VALUE(D3625)&gt;0,2,1)))))))</f>
        <v>6</v>
      </c>
      <c r="O3625" s="22" t="s">
        <v>51</v>
      </c>
      <c r="P3625" s="1" t="s">
        <v>4401</v>
      </c>
      <c r="Q3625" s="1"/>
      <c r="R3625" s="39"/>
      <c r="S3625" s="154" t="s">
        <v>158</v>
      </c>
      <c r="T3625" s="7" t="str">
        <f>Tabela813[[#This Row],[NR]]&amp;" - "&amp;Tabela813[[#This Row],[Especificação]]</f>
        <v>9.1.9.9.9.06.0.0.00 - (-) Dedução de Contrapartida de Subvenções ou Subsídios</v>
      </c>
    </row>
    <row r="3626" spans="1:20" ht="30" x14ac:dyDescent="0.25">
      <c r="A3626" s="25"/>
      <c r="B3626" s="51" t="s">
        <v>1549</v>
      </c>
      <c r="C3626" s="22" t="s">
        <v>1537</v>
      </c>
      <c r="D3626" s="22" t="s">
        <v>1549</v>
      </c>
      <c r="E3626" s="22" t="s">
        <v>1549</v>
      </c>
      <c r="F3626" s="22" t="s">
        <v>1549</v>
      </c>
      <c r="G3626" s="22" t="s">
        <v>1554</v>
      </c>
      <c r="H3626" s="22" t="s">
        <v>1540</v>
      </c>
      <c r="I3626" s="22" t="s">
        <v>1537</v>
      </c>
      <c r="J3626" s="22" t="s">
        <v>1543</v>
      </c>
      <c r="K3626" s="20" t="str">
        <f>IF(Tabela813[[#This Row],[C]]&lt;&gt;"",IF(Tabela813[[#This Row],[RED]]&lt;&gt;"",(Tabela813[[#This Row],[RED]] &amp; "."),"") &amp; CONCATENATE(Tabela813[[#This Row],[C]],".",Tabela813[[#This Row],[O]],".",Tabela813[[#This Row],[E]],".",Tabela813[[#This Row],[D1]],".",Tabela813[[#This Row],[D2]],".",Tabela813[[#This Row],[D3]],".",Tabela813[[#This Row],[T]],".",Tabela813[[#This Row],[D4]]),"")</f>
        <v>9.1.9.9.9.06.0.1.00</v>
      </c>
      <c r="L3626" s="23" t="s">
        <v>2283</v>
      </c>
      <c r="M3626" s="20" t="str">
        <f t="shared" si="68"/>
        <v>A</v>
      </c>
      <c r="N3626" s="20">
        <f>IF(VALUE(Tabela813[[#This Row],[RED]]) &gt; 0,1,0) + IF(VALUE(J3626)&gt;0,8,IF(VALUE(I3626)&gt;0,7,IF(VALUE(H3626)&gt;0,6,IF(VALUE(G3626)&gt;0,5,IF(VALUE(F3626)&gt;0,4,IF(VALUE(E3626)&gt;0,3,IF(VALUE(D3626)&gt;0,2,1)))))))</f>
        <v>8</v>
      </c>
      <c r="O3626" s="22" t="s">
        <v>51</v>
      </c>
      <c r="P3626" s="1" t="s">
        <v>2982</v>
      </c>
      <c r="Q3626" s="1"/>
      <c r="R3626" s="39"/>
      <c r="S3626" s="154" t="s">
        <v>158</v>
      </c>
      <c r="T3626" s="7" t="str">
        <f>Tabela813[[#This Row],[NR]]&amp;" - "&amp;Tabela813[[#This Row],[Especificação]]</f>
        <v>9.1.9.9.9.06.0.1.00 - (-) Dedução de Contrapartida de Subvenções ou Subsídios - Principal</v>
      </c>
    </row>
    <row r="3627" spans="1:20" ht="30" x14ac:dyDescent="0.25">
      <c r="B3627" s="51" t="s">
        <v>1549</v>
      </c>
      <c r="C3627" s="22" t="s">
        <v>1537</v>
      </c>
      <c r="D3627" s="22" t="s">
        <v>1549</v>
      </c>
      <c r="E3627" s="22" t="s">
        <v>1549</v>
      </c>
      <c r="F3627" s="22" t="s">
        <v>1549</v>
      </c>
      <c r="G3627" s="22" t="s">
        <v>1554</v>
      </c>
      <c r="H3627" s="22" t="s">
        <v>1540</v>
      </c>
      <c r="I3627" s="22" t="s">
        <v>1546</v>
      </c>
      <c r="J3627" s="22" t="s">
        <v>1543</v>
      </c>
      <c r="K3627" s="20" t="str">
        <f>IF(Tabela813[[#This Row],[C]]&lt;&gt;"",IF(Tabela813[[#This Row],[RED]]&lt;&gt;"",(Tabela813[[#This Row],[RED]] &amp; "."),"") &amp; CONCATENATE(Tabela813[[#This Row],[C]],".",Tabela813[[#This Row],[O]],".",Tabela813[[#This Row],[E]],".",Tabela813[[#This Row],[D1]],".",Tabela813[[#This Row],[D2]],".",Tabela813[[#This Row],[D3]],".",Tabela813[[#This Row],[T]],".",Tabela813[[#This Row],[D4]]),"")</f>
        <v>9.1.9.9.9.06.0.2.00</v>
      </c>
      <c r="L3627" s="23" t="s">
        <v>3622</v>
      </c>
      <c r="M3627" s="20" t="str">
        <f t="shared" si="68"/>
        <v>A</v>
      </c>
      <c r="N3627" s="20">
        <f>IF(VALUE(Tabela813[[#This Row],[RED]]) &gt; 0,1,0) + IF(VALUE(J3627)&gt;0,8,IF(VALUE(I3627)&gt;0,7,IF(VALUE(H3627)&gt;0,6,IF(VALUE(G3627)&gt;0,5,IF(VALUE(F3627)&gt;0,4,IF(VALUE(E3627)&gt;0,3,IF(VALUE(D3627)&gt;0,2,1)))))))</f>
        <v>8</v>
      </c>
      <c r="O3627" s="22" t="s">
        <v>51</v>
      </c>
      <c r="P3627" s="1" t="s">
        <v>4131</v>
      </c>
      <c r="Q3627" s="1"/>
      <c r="R3627" s="39"/>
      <c r="S3627" s="154" t="s">
        <v>158</v>
      </c>
      <c r="T3627" s="7" t="str">
        <f>Tabela813[[#This Row],[NR]]&amp;" - "&amp;Tabela813[[#This Row],[Especificação]]</f>
        <v>9.1.9.9.9.06.0.2.00 - (-) Dedução de Contrapartida de Subvenções ou Subsídios - Multas e Juros de Mora</v>
      </c>
    </row>
    <row r="3628" spans="1:20" ht="30" x14ac:dyDescent="0.25">
      <c r="B3628" s="51" t="s">
        <v>1549</v>
      </c>
      <c r="C3628" s="22" t="s">
        <v>1537</v>
      </c>
      <c r="D3628" s="22" t="s">
        <v>1549</v>
      </c>
      <c r="E3628" s="22" t="s">
        <v>1549</v>
      </c>
      <c r="F3628" s="22" t="s">
        <v>1549</v>
      </c>
      <c r="G3628" s="22" t="s">
        <v>1559</v>
      </c>
      <c r="H3628" s="22" t="s">
        <v>1540</v>
      </c>
      <c r="I3628" s="22" t="s">
        <v>1540</v>
      </c>
      <c r="J3628" s="22" t="s">
        <v>1543</v>
      </c>
      <c r="K3628" s="20" t="str">
        <f>IF(Tabela813[[#This Row],[C]]&lt;&gt;"",IF(Tabela813[[#This Row],[RED]]&lt;&gt;"",(Tabela813[[#This Row],[RED]] &amp; "."),"") &amp; CONCATENATE(Tabela813[[#This Row],[C]],".",Tabela813[[#This Row],[O]],".",Tabela813[[#This Row],[E]],".",Tabela813[[#This Row],[D1]],".",Tabela813[[#This Row],[D2]],".",Tabela813[[#This Row],[D3]],".",Tabela813[[#This Row],[T]],".",Tabela813[[#This Row],[D4]]),"")</f>
        <v>9.1.9.9.9.12.0.0.00</v>
      </c>
      <c r="L3628" s="23" t="s">
        <v>4076</v>
      </c>
      <c r="M3628" s="20" t="str">
        <f t="shared" si="68"/>
        <v>S</v>
      </c>
      <c r="N3628" s="20">
        <f>IF(VALUE(Tabela813[[#This Row],[RED]]) &gt; 0,1,0) + IF(VALUE(J3628)&gt;0,8,IF(VALUE(I3628)&gt;0,7,IF(VALUE(H3628)&gt;0,6,IF(VALUE(G3628)&gt;0,5,IF(VALUE(F3628)&gt;0,4,IF(VALUE(E3628)&gt;0,3,IF(VALUE(D3628)&gt;0,2,1)))))))</f>
        <v>6</v>
      </c>
      <c r="O3628" s="22" t="s">
        <v>51</v>
      </c>
      <c r="P3628" s="1" t="s">
        <v>4402</v>
      </c>
      <c r="Q3628" s="1"/>
      <c r="R3628" s="39"/>
      <c r="S3628" s="154" t="s">
        <v>158</v>
      </c>
      <c r="T3628" s="7" t="str">
        <f>Tabela813[[#This Row],[NR]]&amp;" - "&amp;Tabela813[[#This Row],[Especificação]]</f>
        <v>9.1.9.9.9.12.0.0.00 - (-) Dedução de Encargos Legais Pela Inscrição em Dívida Ativa e Receitas de Ônus de Sucumbência</v>
      </c>
    </row>
    <row r="3629" spans="1:20" ht="30" x14ac:dyDescent="0.25">
      <c r="B3629" s="51" t="s">
        <v>1549</v>
      </c>
      <c r="C3629" s="22" t="s">
        <v>1537</v>
      </c>
      <c r="D3629" s="22" t="s">
        <v>1549</v>
      </c>
      <c r="E3629" s="22" t="s">
        <v>1549</v>
      </c>
      <c r="F3629" s="22" t="s">
        <v>1549</v>
      </c>
      <c r="G3629" s="22" t="s">
        <v>1559</v>
      </c>
      <c r="H3629" s="22" t="s">
        <v>1537</v>
      </c>
      <c r="I3629" s="22" t="s">
        <v>1540</v>
      </c>
      <c r="J3629" s="22" t="s">
        <v>1543</v>
      </c>
      <c r="K3629" s="20" t="str">
        <f>IF(Tabela813[[#This Row],[C]]&lt;&gt;"",IF(Tabela813[[#This Row],[RED]]&lt;&gt;"",(Tabela813[[#This Row],[RED]] &amp; "."),"") &amp; CONCATENATE(Tabela813[[#This Row],[C]],".",Tabela813[[#This Row],[O]],".",Tabela813[[#This Row],[E]],".",Tabela813[[#This Row],[D1]],".",Tabela813[[#This Row],[D2]],".",Tabela813[[#This Row],[D3]],".",Tabela813[[#This Row],[T]],".",Tabela813[[#This Row],[D4]]),"")</f>
        <v>9.1.9.9.9.12.1.0.00</v>
      </c>
      <c r="L3629" s="23" t="s">
        <v>4077</v>
      </c>
      <c r="M3629" s="20" t="str">
        <f t="shared" si="68"/>
        <v>S</v>
      </c>
      <c r="N3629" s="20">
        <f>IF(VALUE(Tabela813[[#This Row],[RED]]) &gt; 0,1,0) + IF(VALUE(J3629)&gt;0,8,IF(VALUE(I3629)&gt;0,7,IF(VALUE(H3629)&gt;0,6,IF(VALUE(G3629)&gt;0,5,IF(VALUE(F3629)&gt;0,4,IF(VALUE(E3629)&gt;0,3,IF(VALUE(D3629)&gt;0,2,1)))))))</f>
        <v>7</v>
      </c>
      <c r="O3629" s="22" t="s">
        <v>51</v>
      </c>
      <c r="P3629" s="1" t="s">
        <v>2983</v>
      </c>
      <c r="Q3629" s="1"/>
      <c r="R3629" s="39"/>
      <c r="S3629" s="154" t="s">
        <v>158</v>
      </c>
      <c r="T3629" s="7" t="str">
        <f>Tabela813[[#This Row],[NR]]&amp;" - "&amp;Tabela813[[#This Row],[Especificação]]</f>
        <v>9.1.9.9.9.12.1.0.00 - (-) Dedução de Encargos Legais Pela Inscrição em Dívida Ativa</v>
      </c>
    </row>
    <row r="3630" spans="1:20" ht="30" x14ac:dyDescent="0.25">
      <c r="B3630" s="51" t="s">
        <v>1549</v>
      </c>
      <c r="C3630" s="22" t="s">
        <v>1537</v>
      </c>
      <c r="D3630" s="22" t="s">
        <v>1549</v>
      </c>
      <c r="E3630" s="22" t="s">
        <v>1549</v>
      </c>
      <c r="F3630" s="22" t="s">
        <v>1549</v>
      </c>
      <c r="G3630" s="22" t="s">
        <v>1559</v>
      </c>
      <c r="H3630" s="22" t="s">
        <v>1537</v>
      </c>
      <c r="I3630" s="22" t="s">
        <v>1537</v>
      </c>
      <c r="J3630" s="22" t="s">
        <v>1543</v>
      </c>
      <c r="K3630" s="20" t="str">
        <f>IF(Tabela813[[#This Row],[C]]&lt;&gt;"",IF(Tabela813[[#This Row],[RED]]&lt;&gt;"",(Tabela813[[#This Row],[RED]] &amp; "."),"") &amp; CONCATENATE(Tabela813[[#This Row],[C]],".",Tabela813[[#This Row],[O]],".",Tabela813[[#This Row],[E]],".",Tabela813[[#This Row],[D1]],".",Tabela813[[#This Row],[D2]],".",Tabela813[[#This Row],[D3]],".",Tabela813[[#This Row],[T]],".",Tabela813[[#This Row],[D4]]),"")</f>
        <v>9.1.9.9.9.12.1.1.00</v>
      </c>
      <c r="L3630" s="23" t="s">
        <v>4078</v>
      </c>
      <c r="M3630" s="20" t="str">
        <f t="shared" si="68"/>
        <v>A</v>
      </c>
      <c r="N3630" s="20">
        <f>IF(VALUE(Tabela813[[#This Row],[RED]]) &gt; 0,1,0) + IF(VALUE(J3630)&gt;0,8,IF(VALUE(I3630)&gt;0,7,IF(VALUE(H3630)&gt;0,6,IF(VALUE(G3630)&gt;0,5,IF(VALUE(F3630)&gt;0,4,IF(VALUE(E3630)&gt;0,3,IF(VALUE(D3630)&gt;0,2,1)))))))</f>
        <v>8</v>
      </c>
      <c r="O3630" s="22" t="s">
        <v>51</v>
      </c>
      <c r="P3630" s="1" t="s">
        <v>2983</v>
      </c>
      <c r="Q3630" s="1"/>
      <c r="R3630" s="39"/>
      <c r="S3630" s="154" t="s">
        <v>158</v>
      </c>
      <c r="T3630" s="7" t="str">
        <f>Tabela813[[#This Row],[NR]]&amp;" - "&amp;Tabela813[[#This Row],[Especificação]]</f>
        <v>9.1.9.9.9.12.1.1.00 - (-) Dedução de Encargos Legais Pela Inscrição em Dívida Ativa - Principal</v>
      </c>
    </row>
    <row r="3631" spans="1:20" ht="45" x14ac:dyDescent="0.25">
      <c r="B3631" s="51" t="s">
        <v>1549</v>
      </c>
      <c r="C3631" s="22" t="s">
        <v>1537</v>
      </c>
      <c r="D3631" s="22" t="s">
        <v>1549</v>
      </c>
      <c r="E3631" s="22" t="s">
        <v>1549</v>
      </c>
      <c r="F3631" s="22" t="s">
        <v>1549</v>
      </c>
      <c r="G3631" s="22" t="s">
        <v>1559</v>
      </c>
      <c r="H3631" s="22" t="s">
        <v>1546</v>
      </c>
      <c r="I3631" s="22" t="s">
        <v>1540</v>
      </c>
      <c r="J3631" s="22" t="s">
        <v>1543</v>
      </c>
      <c r="K3631" s="20" t="str">
        <f>IF(Tabela813[[#This Row],[C]]&lt;&gt;"",IF(Tabela813[[#This Row],[RED]]&lt;&gt;"",(Tabela813[[#This Row],[RED]] &amp; "."),"") &amp; CONCATENATE(Tabela813[[#This Row],[C]],".",Tabela813[[#This Row],[O]],".",Tabela813[[#This Row],[E]],".",Tabela813[[#This Row],[D1]],".",Tabela813[[#This Row],[D2]],".",Tabela813[[#This Row],[D3]],".",Tabela813[[#This Row],[T]],".",Tabela813[[#This Row],[D4]]),"")</f>
        <v>9.1.9.9.9.12.2.0.00</v>
      </c>
      <c r="L3631" s="23" t="s">
        <v>2284</v>
      </c>
      <c r="M3631" s="20" t="str">
        <f t="shared" si="68"/>
        <v>S</v>
      </c>
      <c r="N3631" s="20">
        <f>IF(VALUE(Tabela813[[#This Row],[RED]]) &gt; 0,1,0) + IF(VALUE(J3631)&gt;0,8,IF(VALUE(I3631)&gt;0,7,IF(VALUE(H3631)&gt;0,6,IF(VALUE(G3631)&gt;0,5,IF(VALUE(F3631)&gt;0,4,IF(VALUE(E3631)&gt;0,3,IF(VALUE(D3631)&gt;0,2,1)))))))</f>
        <v>7</v>
      </c>
      <c r="O3631" s="22" t="s">
        <v>51</v>
      </c>
      <c r="P3631" s="1" t="s">
        <v>2984</v>
      </c>
      <c r="Q3631" s="1"/>
      <c r="R3631" s="39"/>
      <c r="S3631" s="154" t="s">
        <v>158</v>
      </c>
      <c r="T3631" s="7" t="str">
        <f>Tabela813[[#This Row],[NR]]&amp;" - "&amp;Tabela813[[#This Row],[Especificação]]</f>
        <v>9.1.9.9.9.12.2.0.00 - (-) Dedução de Ônus de Sucumbência</v>
      </c>
    </row>
    <row r="3632" spans="1:20" ht="45" x14ac:dyDescent="0.25">
      <c r="B3632" s="51" t="s">
        <v>1549</v>
      </c>
      <c r="C3632" s="22" t="s">
        <v>1537</v>
      </c>
      <c r="D3632" s="22" t="s">
        <v>1549</v>
      </c>
      <c r="E3632" s="22" t="s">
        <v>1549</v>
      </c>
      <c r="F3632" s="22" t="s">
        <v>1549</v>
      </c>
      <c r="G3632" s="22" t="s">
        <v>1559</v>
      </c>
      <c r="H3632" s="22" t="s">
        <v>1546</v>
      </c>
      <c r="I3632" s="22" t="s">
        <v>1537</v>
      </c>
      <c r="J3632" s="22" t="s">
        <v>1543</v>
      </c>
      <c r="K3632" s="20" t="str">
        <f>IF(Tabela813[[#This Row],[C]]&lt;&gt;"",IF(Tabela813[[#This Row],[RED]]&lt;&gt;"",(Tabela813[[#This Row],[RED]] &amp; "."),"") &amp; CONCATENATE(Tabela813[[#This Row],[C]],".",Tabela813[[#This Row],[O]],".",Tabela813[[#This Row],[E]],".",Tabela813[[#This Row],[D1]],".",Tabela813[[#This Row],[D2]],".",Tabela813[[#This Row],[D3]],".",Tabela813[[#This Row],[T]],".",Tabela813[[#This Row],[D4]]),"")</f>
        <v>9.1.9.9.9.12.2.1.00</v>
      </c>
      <c r="L3632" s="23" t="s">
        <v>2285</v>
      </c>
      <c r="M3632" s="20" t="str">
        <f t="shared" si="68"/>
        <v>A</v>
      </c>
      <c r="N3632" s="20">
        <f>IF(VALUE(Tabela813[[#This Row],[RED]]) &gt; 0,1,0) + IF(VALUE(J3632)&gt;0,8,IF(VALUE(I3632)&gt;0,7,IF(VALUE(H3632)&gt;0,6,IF(VALUE(G3632)&gt;0,5,IF(VALUE(F3632)&gt;0,4,IF(VALUE(E3632)&gt;0,3,IF(VALUE(D3632)&gt;0,2,1)))))))</f>
        <v>8</v>
      </c>
      <c r="O3632" s="22" t="s">
        <v>51</v>
      </c>
      <c r="P3632" s="1" t="s">
        <v>2984</v>
      </c>
      <c r="Q3632" s="1"/>
      <c r="R3632" s="39"/>
      <c r="S3632" s="154" t="s">
        <v>158</v>
      </c>
      <c r="T3632" s="7" t="str">
        <f>Tabela813[[#This Row],[NR]]&amp;" - "&amp;Tabela813[[#This Row],[Especificação]]</f>
        <v>9.1.9.9.9.12.2.1.00 - (-) Dedução de Ônus de Sucumbência - Principal</v>
      </c>
    </row>
    <row r="3633" spans="1:20" ht="45" x14ac:dyDescent="0.25">
      <c r="B3633" s="51" t="s">
        <v>1549</v>
      </c>
      <c r="C3633" s="22" t="s">
        <v>1537</v>
      </c>
      <c r="D3633" s="22" t="s">
        <v>1549</v>
      </c>
      <c r="E3633" s="22" t="s">
        <v>1549</v>
      </c>
      <c r="F3633" s="22" t="s">
        <v>1549</v>
      </c>
      <c r="G3633" s="22" t="s">
        <v>1559</v>
      </c>
      <c r="H3633" s="22" t="s">
        <v>1546</v>
      </c>
      <c r="I3633" s="22" t="s">
        <v>1546</v>
      </c>
      <c r="J3633" s="22" t="s">
        <v>1543</v>
      </c>
      <c r="K3633" s="20" t="str">
        <f>IF(Tabela813[[#This Row],[C]]&lt;&gt;"",IF(Tabela813[[#This Row],[RED]]&lt;&gt;"",(Tabela813[[#This Row],[RED]] &amp; "."),"") &amp; CONCATENATE(Tabela813[[#This Row],[C]],".",Tabela813[[#This Row],[O]],".",Tabela813[[#This Row],[E]],".",Tabela813[[#This Row],[D1]],".",Tabela813[[#This Row],[D2]],".",Tabela813[[#This Row],[D3]],".",Tabela813[[#This Row],[T]],".",Tabela813[[#This Row],[D4]]),"")</f>
        <v>9.1.9.9.9.12.2.2.00</v>
      </c>
      <c r="L3633" s="23" t="s">
        <v>3623</v>
      </c>
      <c r="M3633" s="20" t="str">
        <f t="shared" si="68"/>
        <v>A</v>
      </c>
      <c r="N3633" s="20">
        <f>IF(VALUE(Tabela813[[#This Row],[RED]]) &gt; 0,1,0) + IF(VALUE(J3633)&gt;0,8,IF(VALUE(I3633)&gt;0,7,IF(VALUE(H3633)&gt;0,6,IF(VALUE(G3633)&gt;0,5,IF(VALUE(F3633)&gt;0,4,IF(VALUE(E3633)&gt;0,3,IF(VALUE(D3633)&gt;0,2,1)))))))</f>
        <v>8</v>
      </c>
      <c r="O3633" s="22" t="s">
        <v>51</v>
      </c>
      <c r="P3633" s="1" t="s">
        <v>4132</v>
      </c>
      <c r="Q3633" s="1"/>
      <c r="R3633" s="39"/>
      <c r="S3633" s="154" t="s">
        <v>158</v>
      </c>
      <c r="T3633" s="7" t="str">
        <f>Tabela813[[#This Row],[NR]]&amp;" - "&amp;Tabela813[[#This Row],[Especificação]]</f>
        <v>9.1.9.9.9.12.2.2.00 - (-) Dedução de Ônus de Sucumbência - Multas e Juros e Mora</v>
      </c>
    </row>
    <row r="3634" spans="1:20" x14ac:dyDescent="0.25">
      <c r="B3634" s="51" t="s">
        <v>1549</v>
      </c>
      <c r="C3634" s="22" t="s">
        <v>1537</v>
      </c>
      <c r="D3634" s="22" t="s">
        <v>1549</v>
      </c>
      <c r="E3634" s="22" t="s">
        <v>1549</v>
      </c>
      <c r="F3634" s="22" t="s">
        <v>1549</v>
      </c>
      <c r="G3634" s="22" t="s">
        <v>1553</v>
      </c>
      <c r="H3634" s="22" t="s">
        <v>1540</v>
      </c>
      <c r="I3634" s="22" t="s">
        <v>1540</v>
      </c>
      <c r="J3634" s="22" t="s">
        <v>1543</v>
      </c>
      <c r="K3634" s="20" t="str">
        <f>IF(Tabela813[[#This Row],[C]]&lt;&gt;"",IF(Tabela813[[#This Row],[RED]]&lt;&gt;"",(Tabela813[[#This Row],[RED]] &amp; "."),"") &amp; CONCATENATE(Tabela813[[#This Row],[C]],".",Tabela813[[#This Row],[O]],".",Tabela813[[#This Row],[E]],".",Tabela813[[#This Row],[D1]],".",Tabela813[[#This Row],[D2]],".",Tabela813[[#This Row],[D3]],".",Tabela813[[#This Row],[T]],".",Tabela813[[#This Row],[D4]]),"")</f>
        <v>9.1.9.9.9.99.0.0.00</v>
      </c>
      <c r="L3634" s="23" t="s">
        <v>2286</v>
      </c>
      <c r="M3634" s="20" t="str">
        <f t="shared" si="68"/>
        <v>S</v>
      </c>
      <c r="N3634" s="20">
        <f>IF(VALUE(Tabela813[[#This Row],[RED]]) &gt; 0,1,0) + IF(VALUE(J3634)&gt;0,8,IF(VALUE(I3634)&gt;0,7,IF(VALUE(H3634)&gt;0,6,IF(VALUE(G3634)&gt;0,5,IF(VALUE(F3634)&gt;0,4,IF(VALUE(E3634)&gt;0,3,IF(VALUE(D3634)&gt;0,2,1)))))))</f>
        <v>6</v>
      </c>
      <c r="O3634" s="22" t="s">
        <v>51</v>
      </c>
      <c r="P3634" s="1" t="s">
        <v>4403</v>
      </c>
      <c r="Q3634" s="1"/>
      <c r="R3634" s="39"/>
      <c r="S3634" s="154" t="s">
        <v>158</v>
      </c>
      <c r="T3634" s="7" t="str">
        <f>Tabela813[[#This Row],[NR]]&amp;" - "&amp;Tabela813[[#This Row],[Especificação]]</f>
        <v>9.1.9.9.9.99.0.0.00 - (-) Dedução de Outras Receitas</v>
      </c>
    </row>
    <row r="3635" spans="1:20" ht="30" x14ac:dyDescent="0.25">
      <c r="A3635" s="25"/>
      <c r="B3635" s="51" t="s">
        <v>1549</v>
      </c>
      <c r="C3635" s="22" t="s">
        <v>1537</v>
      </c>
      <c r="D3635" s="22" t="s">
        <v>1549</v>
      </c>
      <c r="E3635" s="22" t="s">
        <v>1549</v>
      </c>
      <c r="F3635" s="22" t="s">
        <v>1549</v>
      </c>
      <c r="G3635" s="22" t="s">
        <v>1553</v>
      </c>
      <c r="H3635" s="22" t="s">
        <v>1546</v>
      </c>
      <c r="I3635" s="22" t="s">
        <v>1540</v>
      </c>
      <c r="J3635" s="22" t="s">
        <v>1543</v>
      </c>
      <c r="K3635" s="20" t="str">
        <f>IF(Tabela813[[#This Row],[C]]&lt;&gt;"",IF(Tabela813[[#This Row],[RED]]&lt;&gt;"",(Tabela813[[#This Row],[RED]] &amp; "."),"") &amp; CONCATENATE(Tabela813[[#This Row],[C]],".",Tabela813[[#This Row],[O]],".",Tabela813[[#This Row],[E]],".",Tabela813[[#This Row],[D1]],".",Tabela813[[#This Row],[D2]],".",Tabela813[[#This Row],[D3]],".",Tabela813[[#This Row],[T]],".",Tabela813[[#This Row],[D4]]),"")</f>
        <v>9.1.9.9.9.99.2.0.00</v>
      </c>
      <c r="L3635" s="23" t="s">
        <v>4079</v>
      </c>
      <c r="M3635" s="20" t="str">
        <f t="shared" si="68"/>
        <v>S</v>
      </c>
      <c r="N3635" s="20">
        <f>IF(VALUE(Tabela813[[#This Row],[RED]]) &gt; 0,1,0) + IF(VALUE(J3635)&gt;0,8,IF(VALUE(I3635)&gt;0,7,IF(VALUE(H3635)&gt;0,6,IF(VALUE(G3635)&gt;0,5,IF(VALUE(F3635)&gt;0,4,IF(VALUE(E3635)&gt;0,3,IF(VALUE(D3635)&gt;0,2,1)))))))</f>
        <v>7</v>
      </c>
      <c r="O3635" s="22" t="s">
        <v>51</v>
      </c>
      <c r="P3635" s="1" t="s">
        <v>4127</v>
      </c>
      <c r="Q3635" s="1"/>
      <c r="R3635" s="39"/>
      <c r="S3635" s="154" t="s">
        <v>158</v>
      </c>
      <c r="T3635" s="7" t="str">
        <f>Tabela813[[#This Row],[NR]]&amp;" - "&amp;Tabela813[[#This Row],[Especificação]]</f>
        <v>9.1.9.9.9.99.2.0.00 - (-) Dedução de Outras Receitas Não Arrecadadas e Não Projetadas Pela RFB - Primárias</v>
      </c>
    </row>
    <row r="3636" spans="1:20" ht="30" x14ac:dyDescent="0.25">
      <c r="B3636" s="51" t="s">
        <v>1549</v>
      </c>
      <c r="C3636" s="22" t="s">
        <v>1537</v>
      </c>
      <c r="D3636" s="22" t="s">
        <v>1549</v>
      </c>
      <c r="E3636" s="22" t="s">
        <v>1549</v>
      </c>
      <c r="F3636" s="22" t="s">
        <v>1549</v>
      </c>
      <c r="G3636" s="22" t="s">
        <v>1553</v>
      </c>
      <c r="H3636" s="22" t="s">
        <v>1546</v>
      </c>
      <c r="I3636" s="22" t="s">
        <v>1537</v>
      </c>
      <c r="J3636" s="22" t="s">
        <v>1543</v>
      </c>
      <c r="K3636" s="20" t="str">
        <f>IF(Tabela813[[#This Row],[C]]&lt;&gt;"",IF(Tabela813[[#This Row],[RED]]&lt;&gt;"",(Tabela813[[#This Row],[RED]] &amp; "."),"") &amp; CONCATENATE(Tabela813[[#This Row],[C]],".",Tabela813[[#This Row],[O]],".",Tabela813[[#This Row],[E]],".",Tabela813[[#This Row],[D1]],".",Tabela813[[#This Row],[D2]],".",Tabela813[[#This Row],[D3]],".",Tabela813[[#This Row],[T]],".",Tabela813[[#This Row],[D4]]),"")</f>
        <v>9.1.9.9.9.99.2.1.00</v>
      </c>
      <c r="L3636" s="23" t="s">
        <v>4080</v>
      </c>
      <c r="M3636" s="20" t="str">
        <f t="shared" si="68"/>
        <v>A</v>
      </c>
      <c r="N3636" s="20">
        <f>IF(VALUE(Tabela813[[#This Row],[RED]]) &gt; 0,1,0) + IF(VALUE(J3636)&gt;0,8,IF(VALUE(I3636)&gt;0,7,IF(VALUE(H3636)&gt;0,6,IF(VALUE(G3636)&gt;0,5,IF(VALUE(F3636)&gt;0,4,IF(VALUE(E3636)&gt;0,3,IF(VALUE(D3636)&gt;0,2,1)))))))</f>
        <v>8</v>
      </c>
      <c r="O3636" s="22" t="s">
        <v>51</v>
      </c>
      <c r="P3636" s="1" t="s">
        <v>4127</v>
      </c>
      <c r="Q3636" s="1"/>
      <c r="R3636" s="39"/>
      <c r="S3636" s="154" t="s">
        <v>158</v>
      </c>
      <c r="T3636" s="7" t="str">
        <f>Tabela813[[#This Row],[NR]]&amp;" - "&amp;Tabela813[[#This Row],[Especificação]]</f>
        <v>9.1.9.9.9.99.2.1.00 - (-) Dedução de Outras Receitas Não Arrecadadas e Não Projetadas Pela RFB - Primárias - Principal</v>
      </c>
    </row>
    <row r="3637" spans="1:20" ht="30" x14ac:dyDescent="0.25">
      <c r="B3637" s="51" t="s">
        <v>1549</v>
      </c>
      <c r="C3637" s="22" t="s">
        <v>1537</v>
      </c>
      <c r="D3637" s="22" t="s">
        <v>1549</v>
      </c>
      <c r="E3637" s="22" t="s">
        <v>1549</v>
      </c>
      <c r="F3637" s="22" t="s">
        <v>1549</v>
      </c>
      <c r="G3637" s="22" t="s">
        <v>1553</v>
      </c>
      <c r="H3637" s="22" t="s">
        <v>1546</v>
      </c>
      <c r="I3637" s="22" t="s">
        <v>1546</v>
      </c>
      <c r="J3637" s="22" t="s">
        <v>1543</v>
      </c>
      <c r="K3637" s="20" t="str">
        <f>IF(Tabela813[[#This Row],[C]]&lt;&gt;"",IF(Tabela813[[#This Row],[RED]]&lt;&gt;"",(Tabela813[[#This Row],[RED]] &amp; "."),"") &amp; CONCATENATE(Tabela813[[#This Row],[C]],".",Tabela813[[#This Row],[O]],".",Tabela813[[#This Row],[E]],".",Tabela813[[#This Row],[D1]],".",Tabela813[[#This Row],[D2]],".",Tabela813[[#This Row],[D3]],".",Tabela813[[#This Row],[T]],".",Tabela813[[#This Row],[D4]]),"")</f>
        <v>9.1.9.9.9.99.2.2.00</v>
      </c>
      <c r="L3637" s="23" t="s">
        <v>4081</v>
      </c>
      <c r="M3637" s="20" t="str">
        <f t="shared" si="68"/>
        <v>A</v>
      </c>
      <c r="N3637" s="20">
        <f>IF(VALUE(Tabela813[[#This Row],[RED]]) &gt; 0,1,0) + IF(VALUE(J3637)&gt;0,8,IF(VALUE(I3637)&gt;0,7,IF(VALUE(H3637)&gt;0,6,IF(VALUE(G3637)&gt;0,5,IF(VALUE(F3637)&gt;0,4,IF(VALUE(E3637)&gt;0,3,IF(VALUE(D3637)&gt;0,2,1)))))))</f>
        <v>8</v>
      </c>
      <c r="O3637" s="22" t="s">
        <v>51</v>
      </c>
      <c r="P3637" s="1" t="s">
        <v>4127</v>
      </c>
      <c r="Q3637" s="1"/>
      <c r="R3637" s="39"/>
      <c r="S3637" s="154" t="s">
        <v>158</v>
      </c>
      <c r="T3637" s="7" t="str">
        <f>Tabela813[[#This Row],[NR]]&amp;" - "&amp;Tabela813[[#This Row],[Especificação]]</f>
        <v>9.1.9.9.9.99.2.2.00 - (-) Dedução de Outras Receitas Não Arrecadadas e Não Projetadas Pela RFB - Primárias - Multas e Juros de Mora</v>
      </c>
    </row>
    <row r="3638" spans="1:20" ht="30" x14ac:dyDescent="0.25">
      <c r="B3638" s="51" t="s">
        <v>1549</v>
      </c>
      <c r="C3638" s="22" t="s">
        <v>1537</v>
      </c>
      <c r="D3638" s="22" t="s">
        <v>1549</v>
      </c>
      <c r="E3638" s="22" t="s">
        <v>1549</v>
      </c>
      <c r="F3638" s="22" t="s">
        <v>1549</v>
      </c>
      <c r="G3638" s="22" t="s">
        <v>1553</v>
      </c>
      <c r="H3638" s="22" t="s">
        <v>1546</v>
      </c>
      <c r="I3638" s="22" t="s">
        <v>1548</v>
      </c>
      <c r="J3638" s="22" t="s">
        <v>1543</v>
      </c>
      <c r="K3638" s="20" t="str">
        <f>IF(Tabela813[[#This Row],[C]]&lt;&gt;"",IF(Tabela813[[#This Row],[RED]]&lt;&gt;"",(Tabela813[[#This Row],[RED]] &amp; "."),"") &amp; CONCATENATE(Tabela813[[#This Row],[C]],".",Tabela813[[#This Row],[O]],".",Tabela813[[#This Row],[E]],".",Tabela813[[#This Row],[D1]],".",Tabela813[[#This Row],[D2]],".",Tabela813[[#This Row],[D3]],".",Tabela813[[#This Row],[T]],".",Tabela813[[#This Row],[D4]]),"")</f>
        <v>9.1.9.9.9.99.2.5.00</v>
      </c>
      <c r="L3638" s="23" t="s">
        <v>4082</v>
      </c>
      <c r="M3638" s="20" t="str">
        <f t="shared" si="68"/>
        <v>A</v>
      </c>
      <c r="N3638" s="20">
        <f>IF(VALUE(Tabela813[[#This Row],[RED]]) &gt; 0,1,0) + IF(VALUE(J3638)&gt;0,8,IF(VALUE(I3638)&gt;0,7,IF(VALUE(H3638)&gt;0,6,IF(VALUE(G3638)&gt;0,5,IF(VALUE(F3638)&gt;0,4,IF(VALUE(E3638)&gt;0,3,IF(VALUE(D3638)&gt;0,2,1)))))))</f>
        <v>8</v>
      </c>
      <c r="O3638" s="22" t="s">
        <v>51</v>
      </c>
      <c r="P3638" s="1" t="s">
        <v>4127</v>
      </c>
      <c r="Q3638" s="1"/>
      <c r="R3638" s="39"/>
      <c r="S3638" s="154" t="s">
        <v>158</v>
      </c>
      <c r="T3638" s="7" t="str">
        <f>Tabela813[[#This Row],[NR]]&amp;" - "&amp;Tabela813[[#This Row],[Especificação]]</f>
        <v>9.1.9.9.9.99.2.5.00 - (-) Dedução de Outras Receitas Não Arrecadadas e Não Projetadas Pela RFB - Primárias - Multas</v>
      </c>
    </row>
    <row r="3639" spans="1:20" ht="30" x14ac:dyDescent="0.25">
      <c r="B3639" s="51" t="s">
        <v>1549</v>
      </c>
      <c r="C3639" s="22" t="s">
        <v>1537</v>
      </c>
      <c r="D3639" s="22" t="s">
        <v>1549</v>
      </c>
      <c r="E3639" s="22" t="s">
        <v>1549</v>
      </c>
      <c r="F3639" s="22" t="s">
        <v>1549</v>
      </c>
      <c r="G3639" s="22" t="s">
        <v>1553</v>
      </c>
      <c r="H3639" s="22" t="s">
        <v>1546</v>
      </c>
      <c r="I3639" s="22" t="s">
        <v>1542</v>
      </c>
      <c r="J3639" s="22" t="s">
        <v>1543</v>
      </c>
      <c r="K3639" s="20" t="str">
        <f>IF(Tabela813[[#This Row],[C]]&lt;&gt;"",IF(Tabela813[[#This Row],[RED]]&lt;&gt;"",(Tabela813[[#This Row],[RED]] &amp; "."),"") &amp; CONCATENATE(Tabela813[[#This Row],[C]],".",Tabela813[[#This Row],[O]],".",Tabela813[[#This Row],[E]],".",Tabela813[[#This Row],[D1]],".",Tabela813[[#This Row],[D2]],".",Tabela813[[#This Row],[D3]],".",Tabela813[[#This Row],[T]],".",Tabela813[[#This Row],[D4]]),"")</f>
        <v>9.1.9.9.9.99.2.6.00</v>
      </c>
      <c r="L3639" s="23" t="s">
        <v>4083</v>
      </c>
      <c r="M3639" s="20" t="str">
        <f t="shared" si="68"/>
        <v>A</v>
      </c>
      <c r="N3639" s="20">
        <f>IF(VALUE(Tabela813[[#This Row],[RED]]) &gt; 0,1,0) + IF(VALUE(J3639)&gt;0,8,IF(VALUE(I3639)&gt;0,7,IF(VALUE(H3639)&gt;0,6,IF(VALUE(G3639)&gt;0,5,IF(VALUE(F3639)&gt;0,4,IF(VALUE(E3639)&gt;0,3,IF(VALUE(D3639)&gt;0,2,1)))))))</f>
        <v>8</v>
      </c>
      <c r="O3639" s="22" t="s">
        <v>51</v>
      </c>
      <c r="P3639" s="1" t="s">
        <v>4127</v>
      </c>
      <c r="Q3639" s="1"/>
      <c r="R3639" s="39"/>
      <c r="S3639" s="154" t="s">
        <v>158</v>
      </c>
      <c r="T3639" s="7" t="str">
        <f>Tabela813[[#This Row],[NR]]&amp;" - "&amp;Tabela813[[#This Row],[Especificação]]</f>
        <v>9.1.9.9.9.99.2.6.00 - (-) Dedução de Outras Receitas Não Arrecadadas e Não Projetadas Pela RFB - Primárias - Juros de Mora</v>
      </c>
    </row>
    <row r="3640" spans="1:20" ht="30" x14ac:dyDescent="0.25">
      <c r="B3640" s="51" t="s">
        <v>1549</v>
      </c>
      <c r="C3640" s="22" t="s">
        <v>1537</v>
      </c>
      <c r="D3640" s="22" t="s">
        <v>1549</v>
      </c>
      <c r="E3640" s="22" t="s">
        <v>1549</v>
      </c>
      <c r="F3640" s="22" t="s">
        <v>1549</v>
      </c>
      <c r="G3640" s="22" t="s">
        <v>1553</v>
      </c>
      <c r="H3640" s="22" t="s">
        <v>1538</v>
      </c>
      <c r="I3640" s="22" t="s">
        <v>1540</v>
      </c>
      <c r="J3640" s="22" t="s">
        <v>1543</v>
      </c>
      <c r="K3640" s="20" t="str">
        <f>IF(Tabela813[[#This Row],[C]]&lt;&gt;"",IF(Tabela813[[#This Row],[RED]]&lt;&gt;"",(Tabela813[[#This Row],[RED]] &amp; "."),"") &amp; CONCATENATE(Tabela813[[#This Row],[C]],".",Tabela813[[#This Row],[O]],".",Tabela813[[#This Row],[E]],".",Tabela813[[#This Row],[D1]],".",Tabela813[[#This Row],[D2]],".",Tabela813[[#This Row],[D3]],".",Tabela813[[#This Row],[T]],".",Tabela813[[#This Row],[D4]]),"")</f>
        <v>9.1.9.9.9.99.3.0.00</v>
      </c>
      <c r="L3640" s="23" t="s">
        <v>4084</v>
      </c>
      <c r="M3640" s="20" t="str">
        <f t="shared" si="68"/>
        <v>S</v>
      </c>
      <c r="N3640" s="20">
        <f>IF(VALUE(Tabela813[[#This Row],[RED]]) &gt; 0,1,0) + IF(VALUE(J3640)&gt;0,8,IF(VALUE(I3640)&gt;0,7,IF(VALUE(H3640)&gt;0,6,IF(VALUE(G3640)&gt;0,5,IF(VALUE(F3640)&gt;0,4,IF(VALUE(E3640)&gt;0,3,IF(VALUE(D3640)&gt;0,2,1)))))))</f>
        <v>7</v>
      </c>
      <c r="O3640" s="22" t="s">
        <v>51</v>
      </c>
      <c r="P3640" s="1" t="s">
        <v>4128</v>
      </c>
      <c r="Q3640" s="1"/>
      <c r="R3640" s="39"/>
      <c r="S3640" s="154" t="s">
        <v>158</v>
      </c>
      <c r="T3640" s="7" t="str">
        <f>Tabela813[[#This Row],[NR]]&amp;" - "&amp;Tabela813[[#This Row],[Especificação]]</f>
        <v>9.1.9.9.9.99.3.0.00 - (-) Dedução de Outras Receitas Não Arrecadadas e Não Projetadas Pela RFB - Financeiras</v>
      </c>
    </row>
    <row r="3641" spans="1:20" ht="30" x14ac:dyDescent="0.25">
      <c r="B3641" s="51" t="s">
        <v>1549</v>
      </c>
      <c r="C3641" s="22" t="s">
        <v>1537</v>
      </c>
      <c r="D3641" s="22" t="s">
        <v>1549</v>
      </c>
      <c r="E3641" s="22" t="s">
        <v>1549</v>
      </c>
      <c r="F3641" s="22" t="s">
        <v>1549</v>
      </c>
      <c r="G3641" s="22" t="s">
        <v>1553</v>
      </c>
      <c r="H3641" s="22" t="s">
        <v>1538</v>
      </c>
      <c r="I3641" s="22" t="s">
        <v>1537</v>
      </c>
      <c r="J3641" s="22" t="s">
        <v>1543</v>
      </c>
      <c r="K3641" s="20" t="str">
        <f>IF(Tabela813[[#This Row],[C]]&lt;&gt;"",IF(Tabela813[[#This Row],[RED]]&lt;&gt;"",(Tabela813[[#This Row],[RED]] &amp; "."),"") &amp; CONCATENATE(Tabela813[[#This Row],[C]],".",Tabela813[[#This Row],[O]],".",Tabela813[[#This Row],[E]],".",Tabela813[[#This Row],[D1]],".",Tabela813[[#This Row],[D2]],".",Tabela813[[#This Row],[D3]],".",Tabela813[[#This Row],[T]],".",Tabela813[[#This Row],[D4]]),"")</f>
        <v>9.1.9.9.9.99.3.1.00</v>
      </c>
      <c r="L3641" s="23" t="s">
        <v>4085</v>
      </c>
      <c r="M3641" s="20" t="str">
        <f t="shared" si="68"/>
        <v>A</v>
      </c>
      <c r="N3641" s="20">
        <f>IF(VALUE(Tabela813[[#This Row],[RED]]) &gt; 0,1,0) + IF(VALUE(J3641)&gt;0,8,IF(VALUE(I3641)&gt;0,7,IF(VALUE(H3641)&gt;0,6,IF(VALUE(G3641)&gt;0,5,IF(VALUE(F3641)&gt;0,4,IF(VALUE(E3641)&gt;0,3,IF(VALUE(D3641)&gt;0,2,1)))))))</f>
        <v>8</v>
      </c>
      <c r="O3641" s="22" t="s">
        <v>51</v>
      </c>
      <c r="P3641" s="1" t="s">
        <v>4128</v>
      </c>
      <c r="Q3641" s="1"/>
      <c r="R3641" s="39"/>
      <c r="S3641" s="154" t="s">
        <v>158</v>
      </c>
      <c r="T3641" s="7" t="str">
        <f>Tabela813[[#This Row],[NR]]&amp;" - "&amp;Tabela813[[#This Row],[Especificação]]</f>
        <v>9.1.9.9.9.99.3.1.00 - (-) Dedução de Outras Receitas Não Arrecadadas e Não Projetadas Pela RFB - Financeiras - Principal</v>
      </c>
    </row>
    <row r="3642" spans="1:20" ht="30" x14ac:dyDescent="0.25">
      <c r="B3642" s="51" t="s">
        <v>1549</v>
      </c>
      <c r="C3642" s="22" t="s">
        <v>1537</v>
      </c>
      <c r="D3642" s="22" t="s">
        <v>1549</v>
      </c>
      <c r="E3642" s="22" t="s">
        <v>1549</v>
      </c>
      <c r="F3642" s="22" t="s">
        <v>1549</v>
      </c>
      <c r="G3642" s="22" t="s">
        <v>1553</v>
      </c>
      <c r="H3642" s="22" t="s">
        <v>1538</v>
      </c>
      <c r="I3642" s="22" t="s">
        <v>1546</v>
      </c>
      <c r="J3642" s="22" t="s">
        <v>1543</v>
      </c>
      <c r="K3642" s="20" t="str">
        <f>IF(Tabela813[[#This Row],[C]]&lt;&gt;"",IF(Tabela813[[#This Row],[RED]]&lt;&gt;"",(Tabela813[[#This Row],[RED]] &amp; "."),"") &amp; CONCATENATE(Tabela813[[#This Row],[C]],".",Tabela813[[#This Row],[O]],".",Tabela813[[#This Row],[E]],".",Tabela813[[#This Row],[D1]],".",Tabela813[[#This Row],[D2]],".",Tabela813[[#This Row],[D3]],".",Tabela813[[#This Row],[T]],".",Tabela813[[#This Row],[D4]]),"")</f>
        <v>9.1.9.9.9.99.3.2.00</v>
      </c>
      <c r="L3642" s="23" t="s">
        <v>4086</v>
      </c>
      <c r="M3642" s="20" t="str">
        <f t="shared" si="68"/>
        <v>A</v>
      </c>
      <c r="N3642" s="20">
        <f>IF(VALUE(Tabela813[[#This Row],[RED]]) &gt; 0,1,0) + IF(VALUE(J3642)&gt;0,8,IF(VALUE(I3642)&gt;0,7,IF(VALUE(H3642)&gt;0,6,IF(VALUE(G3642)&gt;0,5,IF(VALUE(F3642)&gt;0,4,IF(VALUE(E3642)&gt;0,3,IF(VALUE(D3642)&gt;0,2,1)))))))</f>
        <v>8</v>
      </c>
      <c r="O3642" s="22" t="s">
        <v>51</v>
      </c>
      <c r="P3642" s="1" t="s">
        <v>4128</v>
      </c>
      <c r="Q3642" s="1"/>
      <c r="R3642" s="39"/>
      <c r="S3642" s="154" t="s">
        <v>158</v>
      </c>
      <c r="T3642" s="7" t="str">
        <f>Tabela813[[#This Row],[NR]]&amp;" - "&amp;Tabela813[[#This Row],[Especificação]]</f>
        <v>9.1.9.9.9.99.3.2.00 - (-) Dedução de Outras Receitas Não Arrecadadas e Não Projetadas Pela RFB - Financeiras - Multas e Juros de Mora</v>
      </c>
    </row>
    <row r="3643" spans="1:20" ht="30" x14ac:dyDescent="0.25">
      <c r="B3643" s="51" t="s">
        <v>1549</v>
      </c>
      <c r="C3643" s="22" t="s">
        <v>1537</v>
      </c>
      <c r="D3643" s="22" t="s">
        <v>1549</v>
      </c>
      <c r="E3643" s="22" t="s">
        <v>1549</v>
      </c>
      <c r="F3643" s="22" t="s">
        <v>1549</v>
      </c>
      <c r="G3643" s="22" t="s">
        <v>1553</v>
      </c>
      <c r="H3643" s="22" t="s">
        <v>1538</v>
      </c>
      <c r="I3643" s="22" t="s">
        <v>1548</v>
      </c>
      <c r="J3643" s="22" t="s">
        <v>1543</v>
      </c>
      <c r="K3643" s="20" t="str">
        <f>IF(Tabela813[[#This Row],[C]]&lt;&gt;"",IF(Tabela813[[#This Row],[RED]]&lt;&gt;"",(Tabela813[[#This Row],[RED]] &amp; "."),"") &amp; CONCATENATE(Tabela813[[#This Row],[C]],".",Tabela813[[#This Row],[O]],".",Tabela813[[#This Row],[E]],".",Tabela813[[#This Row],[D1]],".",Tabela813[[#This Row],[D2]],".",Tabela813[[#This Row],[D3]],".",Tabela813[[#This Row],[T]],".",Tabela813[[#This Row],[D4]]),"")</f>
        <v>9.1.9.9.9.99.3.5.00</v>
      </c>
      <c r="L3643" s="23" t="s">
        <v>4087</v>
      </c>
      <c r="M3643" s="20" t="str">
        <f t="shared" si="68"/>
        <v>A</v>
      </c>
      <c r="N3643" s="20">
        <f>IF(VALUE(Tabela813[[#This Row],[RED]]) &gt; 0,1,0) + IF(VALUE(J3643)&gt;0,8,IF(VALUE(I3643)&gt;0,7,IF(VALUE(H3643)&gt;0,6,IF(VALUE(G3643)&gt;0,5,IF(VALUE(F3643)&gt;0,4,IF(VALUE(E3643)&gt;0,3,IF(VALUE(D3643)&gt;0,2,1)))))))</f>
        <v>8</v>
      </c>
      <c r="O3643" s="22" t="s">
        <v>51</v>
      </c>
      <c r="P3643" s="1" t="s">
        <v>4128</v>
      </c>
      <c r="Q3643" s="1"/>
      <c r="R3643" s="39"/>
      <c r="S3643" s="154" t="s">
        <v>158</v>
      </c>
      <c r="T3643" s="7" t="str">
        <f>Tabela813[[#This Row],[NR]]&amp;" - "&amp;Tabela813[[#This Row],[Especificação]]</f>
        <v>9.1.9.9.9.99.3.5.00 - (-) Dedução de Outras Receitas Não Arrecadadas e Não Projetadas Pela RFB - Financeiras - Multas</v>
      </c>
    </row>
    <row r="3644" spans="1:20" ht="30" x14ac:dyDescent="0.25">
      <c r="B3644" s="51" t="s">
        <v>1549</v>
      </c>
      <c r="C3644" s="22" t="s">
        <v>1537</v>
      </c>
      <c r="D3644" s="22" t="s">
        <v>1549</v>
      </c>
      <c r="E3644" s="22" t="s">
        <v>1549</v>
      </c>
      <c r="F3644" s="22" t="s">
        <v>1549</v>
      </c>
      <c r="G3644" s="22" t="s">
        <v>1553</v>
      </c>
      <c r="H3644" s="22" t="s">
        <v>1538</v>
      </c>
      <c r="I3644" s="22" t="s">
        <v>1542</v>
      </c>
      <c r="J3644" s="22" t="s">
        <v>1543</v>
      </c>
      <c r="K3644" s="20" t="str">
        <f>IF(Tabela813[[#This Row],[C]]&lt;&gt;"",IF(Tabela813[[#This Row],[RED]]&lt;&gt;"",(Tabela813[[#This Row],[RED]] &amp; "."),"") &amp; CONCATENATE(Tabela813[[#This Row],[C]],".",Tabela813[[#This Row],[O]],".",Tabela813[[#This Row],[E]],".",Tabela813[[#This Row],[D1]],".",Tabela813[[#This Row],[D2]],".",Tabela813[[#This Row],[D3]],".",Tabela813[[#This Row],[T]],".",Tabela813[[#This Row],[D4]]),"")</f>
        <v>9.1.9.9.9.99.3.6.00</v>
      </c>
      <c r="L3644" s="23" t="s">
        <v>4088</v>
      </c>
      <c r="M3644" s="20" t="str">
        <f t="shared" si="68"/>
        <v>A</v>
      </c>
      <c r="N3644" s="20">
        <f>IF(VALUE(Tabela813[[#This Row],[RED]]) &gt; 0,1,0) + IF(VALUE(J3644)&gt;0,8,IF(VALUE(I3644)&gt;0,7,IF(VALUE(H3644)&gt;0,6,IF(VALUE(G3644)&gt;0,5,IF(VALUE(F3644)&gt;0,4,IF(VALUE(E3644)&gt;0,3,IF(VALUE(D3644)&gt;0,2,1)))))))</f>
        <v>8</v>
      </c>
      <c r="O3644" s="22" t="s">
        <v>51</v>
      </c>
      <c r="P3644" s="1" t="s">
        <v>4128</v>
      </c>
      <c r="Q3644" s="1"/>
      <c r="R3644" s="39"/>
      <c r="S3644" s="154" t="s">
        <v>158</v>
      </c>
      <c r="T3644" s="7" t="str">
        <f>Tabela813[[#This Row],[NR]]&amp;" - "&amp;Tabela813[[#This Row],[Especificação]]</f>
        <v>9.1.9.9.9.99.3.6.00 - (-) Dedução de Outras Receitas Não Arrecadadas e Não Projetadas Pela RFB - Financeiras - Juros de Mora</v>
      </c>
    </row>
    <row r="3645" spans="1:20" ht="45" x14ac:dyDescent="0.25">
      <c r="B3645" s="51" t="s">
        <v>1549</v>
      </c>
      <c r="C3645" s="22" t="s">
        <v>1546</v>
      </c>
      <c r="D3645" s="22" t="s">
        <v>1540</v>
      </c>
      <c r="E3645" s="22" t="s">
        <v>1540</v>
      </c>
      <c r="F3645" s="22" t="s">
        <v>1540</v>
      </c>
      <c r="G3645" s="22" t="s">
        <v>1543</v>
      </c>
      <c r="H3645" s="22" t="s">
        <v>1540</v>
      </c>
      <c r="I3645" s="22" t="s">
        <v>1540</v>
      </c>
      <c r="J3645" s="22" t="s">
        <v>1543</v>
      </c>
      <c r="K3645" s="20" t="str">
        <f>IF(Tabela813[[#This Row],[C]]&lt;&gt;"",IF(Tabela813[[#This Row],[RED]]&lt;&gt;"",(Tabela813[[#This Row],[RED]] &amp; "."),"") &amp; CONCATENATE(Tabela813[[#This Row],[C]],".",Tabela813[[#This Row],[O]],".",Tabela813[[#This Row],[E]],".",Tabela813[[#This Row],[D1]],".",Tabela813[[#This Row],[D2]],".",Tabela813[[#This Row],[D3]],".",Tabela813[[#This Row],[T]],".",Tabela813[[#This Row],[D4]]),"")</f>
        <v>9.2.0.0.0.00.0.0.00</v>
      </c>
      <c r="L3645" s="23" t="s">
        <v>2287</v>
      </c>
      <c r="M3645" s="20" t="str">
        <f t="shared" si="68"/>
        <v>S</v>
      </c>
      <c r="N3645" s="20">
        <f>IF(VALUE(Tabela813[[#This Row],[RED]]) &gt; 0,1,0) + IF(VALUE(J3645)&gt;0,8,IF(VALUE(I3645)&gt;0,7,IF(VALUE(H3645)&gt;0,6,IF(VALUE(G3645)&gt;0,5,IF(VALUE(F3645)&gt;0,4,IF(VALUE(E3645)&gt;0,3,IF(VALUE(D3645)&gt;0,2,1)))))))</f>
        <v>2</v>
      </c>
      <c r="O3645" s="22" t="s">
        <v>45</v>
      </c>
      <c r="P3645" s="1" t="s">
        <v>4404</v>
      </c>
      <c r="Q3645" s="1"/>
      <c r="R3645" s="39"/>
      <c r="S3645" s="154" t="s">
        <v>158</v>
      </c>
      <c r="T3645" s="7" t="str">
        <f>Tabela813[[#This Row],[NR]]&amp;" - "&amp;Tabela813[[#This Row],[Especificação]]</f>
        <v>9.2.0.0.0.00.0.0.00 - (-) Dedução de Receitas de Capital</v>
      </c>
    </row>
    <row r="3646" spans="1:20" ht="30" x14ac:dyDescent="0.25">
      <c r="B3646" s="51" t="s">
        <v>1549</v>
      </c>
      <c r="C3646" s="22" t="s">
        <v>1546</v>
      </c>
      <c r="D3646" s="22" t="s">
        <v>1546</v>
      </c>
      <c r="E3646" s="22" t="s">
        <v>1540</v>
      </c>
      <c r="F3646" s="22" t="s">
        <v>1540</v>
      </c>
      <c r="G3646" s="22" t="s">
        <v>1543</v>
      </c>
      <c r="H3646" s="22" t="s">
        <v>1540</v>
      </c>
      <c r="I3646" s="22" t="s">
        <v>1540</v>
      </c>
      <c r="J3646" s="22" t="s">
        <v>1543</v>
      </c>
      <c r="K3646" s="20" t="str">
        <f>IF(Tabela813[[#This Row],[C]]&lt;&gt;"",IF(Tabela813[[#This Row],[RED]]&lt;&gt;"",(Tabela813[[#This Row],[RED]] &amp; "."),"") &amp; CONCATENATE(Tabela813[[#This Row],[C]],".",Tabela813[[#This Row],[O]],".",Tabela813[[#This Row],[E]],".",Tabela813[[#This Row],[D1]],".",Tabela813[[#This Row],[D2]],".",Tabela813[[#This Row],[D3]],".",Tabela813[[#This Row],[T]],".",Tabela813[[#This Row],[D4]]),"")</f>
        <v>9.2.2.0.0.00.0.0.00</v>
      </c>
      <c r="L3646" s="23" t="s">
        <v>2288</v>
      </c>
      <c r="M3646" s="20" t="str">
        <f t="shared" si="68"/>
        <v>S</v>
      </c>
      <c r="N3646" s="20">
        <f>IF(VALUE(Tabela813[[#This Row],[RED]]) &gt; 0,1,0) + IF(VALUE(J3646)&gt;0,8,IF(VALUE(I3646)&gt;0,7,IF(VALUE(H3646)&gt;0,6,IF(VALUE(G3646)&gt;0,5,IF(VALUE(F3646)&gt;0,4,IF(VALUE(E3646)&gt;0,3,IF(VALUE(D3646)&gt;0,2,1)))))))</f>
        <v>3</v>
      </c>
      <c r="O3646" s="22" t="s">
        <v>45</v>
      </c>
      <c r="P3646" s="1" t="s">
        <v>4405</v>
      </c>
      <c r="Q3646" s="1"/>
      <c r="R3646" s="39"/>
      <c r="S3646" s="154" t="s">
        <v>158</v>
      </c>
      <c r="T3646" s="7" t="str">
        <f>Tabela813[[#This Row],[NR]]&amp;" - "&amp;Tabela813[[#This Row],[Especificação]]</f>
        <v>9.2.2.0.0.00.0.0.00 - (-) Dedução de Alienação de Bens</v>
      </c>
    </row>
    <row r="3647" spans="1:20" ht="33" customHeight="1" x14ac:dyDescent="0.25">
      <c r="B3647" s="51" t="s">
        <v>1549</v>
      </c>
      <c r="C3647" s="22" t="s">
        <v>1546</v>
      </c>
      <c r="D3647" s="22" t="s">
        <v>1546</v>
      </c>
      <c r="E3647" s="22" t="s">
        <v>1537</v>
      </c>
      <c r="F3647" s="22" t="s">
        <v>1540</v>
      </c>
      <c r="G3647" s="22" t="s">
        <v>1543</v>
      </c>
      <c r="H3647" s="22" t="s">
        <v>1540</v>
      </c>
      <c r="I3647" s="22" t="s">
        <v>1540</v>
      </c>
      <c r="J3647" s="22" t="s">
        <v>1543</v>
      </c>
      <c r="K3647" s="20" t="str">
        <f>IF(Tabela813[[#This Row],[C]]&lt;&gt;"",IF(Tabela813[[#This Row],[RED]]&lt;&gt;"",(Tabela813[[#This Row],[RED]] &amp; "."),"") &amp; CONCATENATE(Tabela813[[#This Row],[C]],".",Tabela813[[#This Row],[O]],".",Tabela813[[#This Row],[E]],".",Tabela813[[#This Row],[D1]],".",Tabela813[[#This Row],[D2]],".",Tabela813[[#This Row],[D3]],".",Tabela813[[#This Row],[T]],".",Tabela813[[#This Row],[D4]]),"")</f>
        <v>9.2.2.1.0.00.0.0.00</v>
      </c>
      <c r="L3647" s="23" t="s">
        <v>2289</v>
      </c>
      <c r="M3647" s="20" t="str">
        <f t="shared" si="68"/>
        <v>S</v>
      </c>
      <c r="N3647" s="20">
        <f>IF(VALUE(Tabela813[[#This Row],[RED]]) &gt; 0,1,0) + IF(VALUE(J3647)&gt;0,8,IF(VALUE(I3647)&gt;0,7,IF(VALUE(H3647)&gt;0,6,IF(VALUE(G3647)&gt;0,5,IF(VALUE(F3647)&gt;0,4,IF(VALUE(E3647)&gt;0,3,IF(VALUE(D3647)&gt;0,2,1)))))))</f>
        <v>4</v>
      </c>
      <c r="O3647" s="22" t="s">
        <v>45</v>
      </c>
      <c r="P3647" s="1" t="s">
        <v>4406</v>
      </c>
      <c r="Q3647" s="1"/>
      <c r="R3647" s="39"/>
      <c r="S3647" s="154" t="s">
        <v>158</v>
      </c>
      <c r="T3647" s="7" t="str">
        <f>Tabela813[[#This Row],[NR]]&amp;" - "&amp;Tabela813[[#This Row],[Especificação]]</f>
        <v>9.2.2.1.0.00.0.0.00 - (-) Dedução de Alienação de Bens Móveis</v>
      </c>
    </row>
    <row r="3648" spans="1:20" ht="30" x14ac:dyDescent="0.25">
      <c r="B3648" s="51" t="s">
        <v>1549</v>
      </c>
      <c r="C3648" s="22" t="s">
        <v>1546</v>
      </c>
      <c r="D3648" s="22" t="s">
        <v>1546</v>
      </c>
      <c r="E3648" s="22" t="s">
        <v>1537</v>
      </c>
      <c r="F3648" s="22" t="s">
        <v>1537</v>
      </c>
      <c r="G3648" s="22" t="s">
        <v>1543</v>
      </c>
      <c r="H3648" s="22" t="s">
        <v>1540</v>
      </c>
      <c r="I3648" s="22" t="s">
        <v>1540</v>
      </c>
      <c r="J3648" s="22" t="s">
        <v>1543</v>
      </c>
      <c r="K3648" s="20" t="str">
        <f>IF(Tabela813[[#This Row],[C]]&lt;&gt;"",IF(Tabela813[[#This Row],[RED]]&lt;&gt;"",(Tabela813[[#This Row],[RED]] &amp; "."),"") &amp; CONCATENATE(Tabela813[[#This Row],[C]],".",Tabela813[[#This Row],[O]],".",Tabela813[[#This Row],[E]],".",Tabela813[[#This Row],[D1]],".",Tabela813[[#This Row],[D2]],".",Tabela813[[#This Row],[D3]],".",Tabela813[[#This Row],[T]],".",Tabela813[[#This Row],[D4]]),"")</f>
        <v>9.2.2.1.1.00.0.0.00</v>
      </c>
      <c r="L3648" s="23" t="s">
        <v>4254</v>
      </c>
      <c r="M3648" s="20" t="str">
        <f t="shared" si="68"/>
        <v>S</v>
      </c>
      <c r="N3648" s="20">
        <f>IF(VALUE(Tabela813[[#This Row],[RED]]) &gt; 0,1,0) + IF(VALUE(J3648)&gt;0,8,IF(VALUE(I3648)&gt;0,7,IF(VALUE(H3648)&gt;0,6,IF(VALUE(G3648)&gt;0,5,IF(VALUE(F3648)&gt;0,4,IF(VALUE(E3648)&gt;0,3,IF(VALUE(D3648)&gt;0,2,1)))))))</f>
        <v>5</v>
      </c>
      <c r="O3648" s="22" t="s">
        <v>45</v>
      </c>
      <c r="P3648" s="1" t="s">
        <v>4407</v>
      </c>
      <c r="Q3648" s="1"/>
      <c r="R3648" s="39"/>
      <c r="S3648" s="154" t="s">
        <v>158</v>
      </c>
      <c r="T3648" s="7" t="str">
        <f>Tabela813[[#This Row],[NR]]&amp;" - "&amp;Tabela813[[#This Row],[Especificação]]</f>
        <v>9.2.2.1.1.00.0.0.00 - (-) Dedução de Alienação de Títulos, Valores Mobiliários e Aplicações Congêneres</v>
      </c>
    </row>
    <row r="3649" spans="2:20" ht="57" customHeight="1" x14ac:dyDescent="0.25">
      <c r="B3649" s="51" t="s">
        <v>1549</v>
      </c>
      <c r="C3649" s="22" t="s">
        <v>1546</v>
      </c>
      <c r="D3649" s="22" t="s">
        <v>1546</v>
      </c>
      <c r="E3649" s="22" t="s">
        <v>1537</v>
      </c>
      <c r="F3649" s="22" t="s">
        <v>1537</v>
      </c>
      <c r="G3649" s="22" t="s">
        <v>1539</v>
      </c>
      <c r="H3649" s="22" t="s">
        <v>1540</v>
      </c>
      <c r="I3649" s="22" t="s">
        <v>1540</v>
      </c>
      <c r="J3649" s="22" t="s">
        <v>1543</v>
      </c>
      <c r="K3649" s="20" t="str">
        <f>IF(Tabela813[[#This Row],[C]]&lt;&gt;"",IF(Tabela813[[#This Row],[RED]]&lt;&gt;"",(Tabela813[[#This Row],[RED]] &amp; "."),"") &amp; CONCATENATE(Tabela813[[#This Row],[C]],".",Tabela813[[#This Row],[O]],".",Tabela813[[#This Row],[E]],".",Tabela813[[#This Row],[D1]],".",Tabela813[[#This Row],[D2]],".",Tabela813[[#This Row],[D3]],".",Tabela813[[#This Row],[T]],".",Tabela813[[#This Row],[D4]]),"")</f>
        <v>9.2.2.1.1.01.0.0.00</v>
      </c>
      <c r="L3649" s="23" t="s">
        <v>2290</v>
      </c>
      <c r="M3649" s="20" t="str">
        <f t="shared" si="68"/>
        <v>S</v>
      </c>
      <c r="N3649" s="20">
        <f>IF(VALUE(Tabela813[[#This Row],[RED]]) &gt; 0,1,0) + IF(VALUE(J3649)&gt;0,8,IF(VALUE(I3649)&gt;0,7,IF(VALUE(H3649)&gt;0,6,IF(VALUE(G3649)&gt;0,5,IF(VALUE(F3649)&gt;0,4,IF(VALUE(E3649)&gt;0,3,IF(VALUE(D3649)&gt;0,2,1)))))))</f>
        <v>6</v>
      </c>
      <c r="O3649" s="22" t="s">
        <v>51</v>
      </c>
      <c r="P3649" s="1" t="s">
        <v>4408</v>
      </c>
      <c r="Q3649" s="1"/>
      <c r="R3649" s="39"/>
      <c r="S3649" s="154" t="s">
        <v>158</v>
      </c>
      <c r="T3649" s="7" t="str">
        <f>Tabela813[[#This Row],[NR]]&amp;" - "&amp;Tabela813[[#This Row],[Especificação]]</f>
        <v>9.2.2.1.1.01.0.0.00 - (-) Dedução de Alienação de Títulos, Valores Mobiliários e Aplicações Congêneres Temporárias</v>
      </c>
    </row>
    <row r="3650" spans="2:20" ht="30" x14ac:dyDescent="0.25">
      <c r="B3650" s="51" t="s">
        <v>1549</v>
      </c>
      <c r="C3650" s="22" t="s">
        <v>1546</v>
      </c>
      <c r="D3650" s="22" t="s">
        <v>1546</v>
      </c>
      <c r="E3650" s="22" t="s">
        <v>1537</v>
      </c>
      <c r="F3650" s="22" t="s">
        <v>1537</v>
      </c>
      <c r="G3650" s="22" t="s">
        <v>1539</v>
      </c>
      <c r="H3650" s="22" t="s">
        <v>1540</v>
      </c>
      <c r="I3650" s="22" t="s">
        <v>1537</v>
      </c>
      <c r="J3650" s="22" t="s">
        <v>1543</v>
      </c>
      <c r="K3650" s="20" t="str">
        <f>IF(Tabela813[[#This Row],[C]]&lt;&gt;"",IF(Tabela813[[#This Row],[RED]]&lt;&gt;"",(Tabela813[[#This Row],[RED]] &amp; "."),"") &amp; CONCATENATE(Tabela813[[#This Row],[C]],".",Tabela813[[#This Row],[O]],".",Tabela813[[#This Row],[E]],".",Tabela813[[#This Row],[D1]],".",Tabela813[[#This Row],[D2]],".",Tabela813[[#This Row],[D3]],".",Tabela813[[#This Row],[T]],".",Tabela813[[#This Row],[D4]]),"")</f>
        <v>9.2.2.1.1.01.0.1.00</v>
      </c>
      <c r="L3650" s="23" t="s">
        <v>2291</v>
      </c>
      <c r="M3650" s="20" t="str">
        <f t="shared" ref="M3650:M3713" si="71">IF(N3650 &lt; N3651,"S","A")</f>
        <v>A</v>
      </c>
      <c r="N3650" s="20">
        <f>IF(VALUE(Tabela813[[#This Row],[RED]]) &gt; 0,1,0) + IF(VALUE(J3650)&gt;0,8,IF(VALUE(I3650)&gt;0,7,IF(VALUE(H3650)&gt;0,6,IF(VALUE(G3650)&gt;0,5,IF(VALUE(F3650)&gt;0,4,IF(VALUE(E3650)&gt;0,3,IF(VALUE(D3650)&gt;0,2,1)))))))</f>
        <v>8</v>
      </c>
      <c r="O3650" s="22" t="s">
        <v>51</v>
      </c>
      <c r="P3650" s="1" t="s">
        <v>2985</v>
      </c>
      <c r="Q3650" s="1"/>
      <c r="R3650" s="39"/>
      <c r="S3650" s="154" t="s">
        <v>158</v>
      </c>
      <c r="T3650" s="7" t="str">
        <f>Tabela813[[#This Row],[NR]]&amp;" - "&amp;Tabela813[[#This Row],[Especificação]]</f>
        <v>9.2.2.1.1.01.0.1.00 - (-) Dedução de Alienação de Títulos, Valores Mobiliários e Aplicações Congêneres Temporárias - Principal</v>
      </c>
    </row>
    <row r="3651" spans="2:20" ht="30" x14ac:dyDescent="0.25">
      <c r="B3651" s="51" t="s">
        <v>1549</v>
      </c>
      <c r="C3651" s="22" t="s">
        <v>1546</v>
      </c>
      <c r="D3651" s="22" t="s">
        <v>1546</v>
      </c>
      <c r="E3651" s="22" t="s">
        <v>1537</v>
      </c>
      <c r="F3651" s="22" t="s">
        <v>1538</v>
      </c>
      <c r="G3651" s="22" t="s">
        <v>1543</v>
      </c>
      <c r="H3651" s="22" t="s">
        <v>1540</v>
      </c>
      <c r="I3651" s="22" t="s">
        <v>1540</v>
      </c>
      <c r="J3651" s="22" t="s">
        <v>1543</v>
      </c>
      <c r="K3651" s="20" t="str">
        <f>IF(Tabela813[[#This Row],[C]]&lt;&gt;"",IF(Tabela813[[#This Row],[RED]]&lt;&gt;"",(Tabela813[[#This Row],[RED]] &amp; "."),"") &amp; CONCATENATE(Tabela813[[#This Row],[C]],".",Tabela813[[#This Row],[O]],".",Tabela813[[#This Row],[E]],".",Tabela813[[#This Row],[D1]],".",Tabela813[[#This Row],[D2]],".",Tabela813[[#This Row],[D3]],".",Tabela813[[#This Row],[T]],".",Tabela813[[#This Row],[D4]]),"")</f>
        <v>9.2.2.1.3.00.0.0.00</v>
      </c>
      <c r="L3651" s="23" t="s">
        <v>2292</v>
      </c>
      <c r="M3651" s="20" t="str">
        <f t="shared" si="71"/>
        <v>S</v>
      </c>
      <c r="N3651" s="20">
        <f>IF(VALUE(Tabela813[[#This Row],[RED]]) &gt; 0,1,0) + IF(VALUE(J3651)&gt;0,8,IF(VALUE(I3651)&gt;0,7,IF(VALUE(H3651)&gt;0,6,IF(VALUE(G3651)&gt;0,5,IF(VALUE(F3651)&gt;0,4,IF(VALUE(E3651)&gt;0,3,IF(VALUE(D3651)&gt;0,2,1)))))))</f>
        <v>5</v>
      </c>
      <c r="O3651" s="22" t="s">
        <v>45</v>
      </c>
      <c r="P3651" s="1" t="s">
        <v>4409</v>
      </c>
      <c r="Q3651" s="1"/>
      <c r="R3651" s="39"/>
      <c r="S3651" s="154" t="s">
        <v>158</v>
      </c>
      <c r="T3651" s="7" t="str">
        <f>Tabela813[[#This Row],[NR]]&amp;" - "&amp;Tabela813[[#This Row],[Especificação]]</f>
        <v>9.2.2.1.3.00.0.0.00 - (-) Dedução de Alienação de Bens Móveis e Semoventes</v>
      </c>
    </row>
    <row r="3652" spans="2:20" ht="30" x14ac:dyDescent="0.25">
      <c r="B3652" s="51" t="s">
        <v>1549</v>
      </c>
      <c r="C3652" s="22" t="s">
        <v>1546</v>
      </c>
      <c r="D3652" s="22" t="s">
        <v>1546</v>
      </c>
      <c r="E3652" s="22" t="s">
        <v>1537</v>
      </c>
      <c r="F3652" s="22" t="s">
        <v>1538</v>
      </c>
      <c r="G3652" s="22" t="s">
        <v>1539</v>
      </c>
      <c r="H3652" s="22" t="s">
        <v>1540</v>
      </c>
      <c r="I3652" s="22" t="s">
        <v>1540</v>
      </c>
      <c r="J3652" s="22" t="s">
        <v>1543</v>
      </c>
      <c r="K3652" s="20" t="str">
        <f>IF(Tabela813[[#This Row],[C]]&lt;&gt;"",IF(Tabela813[[#This Row],[RED]]&lt;&gt;"",(Tabela813[[#This Row],[RED]] &amp; "."),"") &amp; CONCATENATE(Tabela813[[#This Row],[C]],".",Tabela813[[#This Row],[O]],".",Tabela813[[#This Row],[E]],".",Tabela813[[#This Row],[D1]],".",Tabela813[[#This Row],[D2]],".",Tabela813[[#This Row],[D3]],".",Tabela813[[#This Row],[T]],".",Tabela813[[#This Row],[D4]]),"")</f>
        <v>9.2.2.1.3.01.0.0.00</v>
      </c>
      <c r="L3652" s="23" t="s">
        <v>2292</v>
      </c>
      <c r="M3652" s="20" t="str">
        <f t="shared" si="71"/>
        <v>S</v>
      </c>
      <c r="N3652" s="20">
        <f>IF(VALUE(Tabela813[[#This Row],[RED]]) &gt; 0,1,0) + IF(VALUE(J3652)&gt;0,8,IF(VALUE(I3652)&gt;0,7,IF(VALUE(H3652)&gt;0,6,IF(VALUE(G3652)&gt;0,5,IF(VALUE(F3652)&gt;0,4,IF(VALUE(E3652)&gt;0,3,IF(VALUE(D3652)&gt;0,2,1)))))))</f>
        <v>6</v>
      </c>
      <c r="O3652" s="22" t="s">
        <v>51</v>
      </c>
      <c r="P3652" s="1" t="s">
        <v>4409</v>
      </c>
      <c r="Q3652" s="1"/>
      <c r="R3652" s="39"/>
      <c r="S3652" s="154" t="s">
        <v>158</v>
      </c>
      <c r="T3652" s="7" t="str">
        <f>Tabela813[[#This Row],[NR]]&amp;" - "&amp;Tabela813[[#This Row],[Especificação]]</f>
        <v>9.2.2.1.3.01.0.0.00 - (-) Dedução de Alienação de Bens Móveis e Semoventes</v>
      </c>
    </row>
    <row r="3653" spans="2:20" ht="30" x14ac:dyDescent="0.25">
      <c r="B3653" s="51" t="s">
        <v>1549</v>
      </c>
      <c r="C3653" s="22" t="s">
        <v>1546</v>
      </c>
      <c r="D3653" s="22" t="s">
        <v>1546</v>
      </c>
      <c r="E3653" s="22" t="s">
        <v>1537</v>
      </c>
      <c r="F3653" s="22" t="s">
        <v>1538</v>
      </c>
      <c r="G3653" s="22" t="s">
        <v>1539</v>
      </c>
      <c r="H3653" s="22" t="s">
        <v>1540</v>
      </c>
      <c r="I3653" s="22" t="s">
        <v>1537</v>
      </c>
      <c r="J3653" s="22" t="s">
        <v>1543</v>
      </c>
      <c r="K3653" s="20" t="str">
        <f>IF(Tabela813[[#This Row],[C]]&lt;&gt;"",IF(Tabela813[[#This Row],[RED]]&lt;&gt;"",(Tabela813[[#This Row],[RED]] &amp; "."),"") &amp; CONCATENATE(Tabela813[[#This Row],[C]],".",Tabela813[[#This Row],[O]],".",Tabela813[[#This Row],[E]],".",Tabela813[[#This Row],[D1]],".",Tabela813[[#This Row],[D2]],".",Tabela813[[#This Row],[D3]],".",Tabela813[[#This Row],[T]],".",Tabela813[[#This Row],[D4]]),"")</f>
        <v>9.2.2.1.3.01.0.1.00</v>
      </c>
      <c r="L3653" s="23" t="s">
        <v>2293</v>
      </c>
      <c r="M3653" s="20" t="str">
        <f t="shared" si="71"/>
        <v>A</v>
      </c>
      <c r="N3653" s="20">
        <f>IF(VALUE(Tabela813[[#This Row],[RED]]) &gt; 0,1,0) + IF(VALUE(J3653)&gt;0,8,IF(VALUE(I3653)&gt;0,7,IF(VALUE(H3653)&gt;0,6,IF(VALUE(G3653)&gt;0,5,IF(VALUE(F3653)&gt;0,4,IF(VALUE(E3653)&gt;0,3,IF(VALUE(D3653)&gt;0,2,1)))))))</f>
        <v>8</v>
      </c>
      <c r="O3653" s="22" t="s">
        <v>51</v>
      </c>
      <c r="P3653" s="1" t="s">
        <v>4164</v>
      </c>
      <c r="Q3653" s="1"/>
      <c r="R3653" s="39"/>
      <c r="S3653" s="154" t="s">
        <v>158</v>
      </c>
      <c r="T3653" s="7" t="str">
        <f>Tabela813[[#This Row],[NR]]&amp;" - "&amp;Tabela813[[#This Row],[Especificação]]</f>
        <v>9.2.2.1.3.01.0.1.00 - (-) Dedução de Alienação de Bens Móveis e Semoventes - Principal</v>
      </c>
    </row>
    <row r="3654" spans="2:20" ht="30" x14ac:dyDescent="0.25">
      <c r="B3654" s="51" t="s">
        <v>1549</v>
      </c>
      <c r="C3654" s="22" t="s">
        <v>1546</v>
      </c>
      <c r="D3654" s="22" t="s">
        <v>1546</v>
      </c>
      <c r="E3654" s="22" t="s">
        <v>1537</v>
      </c>
      <c r="F3654" s="22" t="s">
        <v>1538</v>
      </c>
      <c r="G3654" s="22" t="s">
        <v>1539</v>
      </c>
      <c r="H3654" s="22" t="s">
        <v>1540</v>
      </c>
      <c r="I3654" s="22" t="s">
        <v>1538</v>
      </c>
      <c r="J3654" s="22" t="s">
        <v>1543</v>
      </c>
      <c r="K3654" s="20" t="str">
        <f>IF(Tabela813[[#This Row],[C]]&lt;&gt;"",IF(Tabela813[[#This Row],[RED]]&lt;&gt;"",(Tabela813[[#This Row],[RED]] &amp; "."),"") &amp; CONCATENATE(Tabela813[[#This Row],[C]],".",Tabela813[[#This Row],[O]],".",Tabela813[[#This Row],[E]],".",Tabela813[[#This Row],[D1]],".",Tabela813[[#This Row],[D2]],".",Tabela813[[#This Row],[D3]],".",Tabela813[[#This Row],[T]],".",Tabela813[[#This Row],[D4]]),"")</f>
        <v>9.2.2.1.3.01.0.3.00</v>
      </c>
      <c r="L3654" s="23" t="s">
        <v>2294</v>
      </c>
      <c r="M3654" s="20" t="str">
        <f t="shared" si="71"/>
        <v>A</v>
      </c>
      <c r="N3654" s="20">
        <f>IF(VALUE(Tabela813[[#This Row],[RED]]) &gt; 0,1,0) + IF(VALUE(J3654)&gt;0,8,IF(VALUE(I3654)&gt;0,7,IF(VALUE(H3654)&gt;0,6,IF(VALUE(G3654)&gt;0,5,IF(VALUE(F3654)&gt;0,4,IF(VALUE(E3654)&gt;0,3,IF(VALUE(D3654)&gt;0,2,1)))))))</f>
        <v>8</v>
      </c>
      <c r="O3654" s="22" t="s">
        <v>51</v>
      </c>
      <c r="P3654" s="1" t="s">
        <v>4164</v>
      </c>
      <c r="Q3654" s="1"/>
      <c r="R3654" s="39"/>
      <c r="S3654" s="154" t="s">
        <v>158</v>
      </c>
      <c r="T3654" s="7" t="str">
        <f>Tabela813[[#This Row],[NR]]&amp;" - "&amp;Tabela813[[#This Row],[Especificação]]</f>
        <v>9.2.2.1.3.01.0.3.00 - (-) Dedução de Alienação de Bens Móveis e Semoventes - Dívida Ativa</v>
      </c>
    </row>
    <row r="3655" spans="2:20" ht="30" x14ac:dyDescent="0.25">
      <c r="B3655" s="51" t="s">
        <v>1549</v>
      </c>
      <c r="C3655" s="22" t="s">
        <v>1546</v>
      </c>
      <c r="D3655" s="22" t="s">
        <v>1546</v>
      </c>
      <c r="E3655" s="22" t="s">
        <v>1546</v>
      </c>
      <c r="F3655" s="22" t="s">
        <v>1540</v>
      </c>
      <c r="G3655" s="22" t="s">
        <v>1543</v>
      </c>
      <c r="H3655" s="22" t="s">
        <v>1540</v>
      </c>
      <c r="I3655" s="22" t="s">
        <v>1540</v>
      </c>
      <c r="J3655" s="22" t="s">
        <v>1543</v>
      </c>
      <c r="K3655" s="20" t="str">
        <f>IF(Tabela813[[#This Row],[C]]&lt;&gt;"",IF(Tabela813[[#This Row],[RED]]&lt;&gt;"",(Tabela813[[#This Row],[RED]] &amp; "."),"") &amp; CONCATENATE(Tabela813[[#This Row],[C]],".",Tabela813[[#This Row],[O]],".",Tabela813[[#This Row],[E]],".",Tabela813[[#This Row],[D1]],".",Tabela813[[#This Row],[D2]],".",Tabela813[[#This Row],[D3]],".",Tabela813[[#This Row],[T]],".",Tabela813[[#This Row],[D4]]),"")</f>
        <v>9.2.2.2.0.00.0.0.00</v>
      </c>
      <c r="L3655" s="23" t="s">
        <v>2295</v>
      </c>
      <c r="M3655" s="20" t="str">
        <f t="shared" si="71"/>
        <v>S</v>
      </c>
      <c r="N3655" s="20">
        <f>IF(VALUE(Tabela813[[#This Row],[RED]]) &gt; 0,1,0) + IF(VALUE(J3655)&gt;0,8,IF(VALUE(I3655)&gt;0,7,IF(VALUE(H3655)&gt;0,6,IF(VALUE(G3655)&gt;0,5,IF(VALUE(F3655)&gt;0,4,IF(VALUE(E3655)&gt;0,3,IF(VALUE(D3655)&gt;0,2,1)))))))</f>
        <v>4</v>
      </c>
      <c r="O3655" s="22" t="s">
        <v>45</v>
      </c>
      <c r="P3655" s="1" t="s">
        <v>4410</v>
      </c>
      <c r="Q3655" s="1"/>
      <c r="R3655" s="39"/>
      <c r="S3655" s="154" t="s">
        <v>158</v>
      </c>
      <c r="T3655" s="7" t="str">
        <f>Tabela813[[#This Row],[NR]]&amp;" - "&amp;Tabela813[[#This Row],[Especificação]]</f>
        <v>9.2.2.2.0.00.0.0.00 - (-) Dedução de Alienação de Bens Imóveis</v>
      </c>
    </row>
    <row r="3656" spans="2:20" ht="30" x14ac:dyDescent="0.25">
      <c r="B3656" s="51" t="s">
        <v>1549</v>
      </c>
      <c r="C3656" s="22" t="s">
        <v>1546</v>
      </c>
      <c r="D3656" s="22" t="s">
        <v>1546</v>
      </c>
      <c r="E3656" s="22" t="s">
        <v>1546</v>
      </c>
      <c r="F3656" s="22" t="s">
        <v>1537</v>
      </c>
      <c r="G3656" s="22" t="s">
        <v>1543</v>
      </c>
      <c r="H3656" s="22" t="s">
        <v>1540</v>
      </c>
      <c r="I3656" s="22" t="s">
        <v>1540</v>
      </c>
      <c r="J3656" s="22" t="s">
        <v>1543</v>
      </c>
      <c r="K3656" s="20" t="str">
        <f>IF(Tabela813[[#This Row],[C]]&lt;&gt;"",IF(Tabela813[[#This Row],[RED]]&lt;&gt;"",(Tabela813[[#This Row],[RED]] &amp; "."),"") &amp; CONCATENATE(Tabela813[[#This Row],[C]],".",Tabela813[[#This Row],[O]],".",Tabela813[[#This Row],[E]],".",Tabela813[[#This Row],[D1]],".",Tabela813[[#This Row],[D2]],".",Tabela813[[#This Row],[D3]],".",Tabela813[[#This Row],[T]],".",Tabela813[[#This Row],[D4]]),"")</f>
        <v>9.2.2.2.1.00.0.0.00</v>
      </c>
      <c r="L3656" s="23" t="s">
        <v>2295</v>
      </c>
      <c r="M3656" s="20" t="str">
        <f t="shared" si="71"/>
        <v>S</v>
      </c>
      <c r="N3656" s="20">
        <f>IF(VALUE(Tabela813[[#This Row],[RED]]) &gt; 0,1,0) + IF(VALUE(J3656)&gt;0,8,IF(VALUE(I3656)&gt;0,7,IF(VALUE(H3656)&gt;0,6,IF(VALUE(G3656)&gt;0,5,IF(VALUE(F3656)&gt;0,4,IF(VALUE(E3656)&gt;0,3,IF(VALUE(D3656)&gt;0,2,1)))))))</f>
        <v>5</v>
      </c>
      <c r="O3656" s="22" t="s">
        <v>45</v>
      </c>
      <c r="P3656" s="1" t="s">
        <v>4411</v>
      </c>
      <c r="Q3656" s="1"/>
      <c r="R3656" s="39"/>
      <c r="S3656" s="154" t="s">
        <v>158</v>
      </c>
      <c r="T3656" s="7" t="str">
        <f>Tabela813[[#This Row],[NR]]&amp;" - "&amp;Tabela813[[#This Row],[Especificação]]</f>
        <v>9.2.2.2.1.00.0.0.00 - (-) Dedução de Alienação de Bens Imóveis</v>
      </c>
    </row>
    <row r="3657" spans="2:20" ht="30" x14ac:dyDescent="0.25">
      <c r="B3657" s="51" t="s">
        <v>1549</v>
      </c>
      <c r="C3657" s="22" t="s">
        <v>1546</v>
      </c>
      <c r="D3657" s="22" t="s">
        <v>1546</v>
      </c>
      <c r="E3657" s="22" t="s">
        <v>1546</v>
      </c>
      <c r="F3657" s="22" t="s">
        <v>1537</v>
      </c>
      <c r="G3657" s="22" t="s">
        <v>1539</v>
      </c>
      <c r="H3657" s="22" t="s">
        <v>1540</v>
      </c>
      <c r="I3657" s="22" t="s">
        <v>1540</v>
      </c>
      <c r="J3657" s="22" t="s">
        <v>1543</v>
      </c>
      <c r="K3657" s="20" t="str">
        <f>IF(Tabela813[[#This Row],[C]]&lt;&gt;"",IF(Tabela813[[#This Row],[RED]]&lt;&gt;"",(Tabela813[[#This Row],[RED]] &amp; "."),"") &amp; CONCATENATE(Tabela813[[#This Row],[C]],".",Tabela813[[#This Row],[O]],".",Tabela813[[#This Row],[E]],".",Tabela813[[#This Row],[D1]],".",Tabela813[[#This Row],[D2]],".",Tabela813[[#This Row],[D3]],".",Tabela813[[#This Row],[T]],".",Tabela813[[#This Row],[D4]]),"")</f>
        <v>9.2.2.2.1.01.0.0.00</v>
      </c>
      <c r="L3657" s="23" t="s">
        <v>2295</v>
      </c>
      <c r="M3657" s="20" t="str">
        <f t="shared" si="71"/>
        <v>S</v>
      </c>
      <c r="N3657" s="20">
        <f>IF(VALUE(Tabela813[[#This Row],[RED]]) &gt; 0,1,0) + IF(VALUE(J3657)&gt;0,8,IF(VALUE(I3657)&gt;0,7,IF(VALUE(H3657)&gt;0,6,IF(VALUE(G3657)&gt;0,5,IF(VALUE(F3657)&gt;0,4,IF(VALUE(E3657)&gt;0,3,IF(VALUE(D3657)&gt;0,2,1)))))))</f>
        <v>6</v>
      </c>
      <c r="O3657" s="22" t="s">
        <v>51</v>
      </c>
      <c r="P3657" s="1" t="s">
        <v>4412</v>
      </c>
      <c r="Q3657" s="1"/>
      <c r="R3657" s="39"/>
      <c r="S3657" s="154" t="s">
        <v>158</v>
      </c>
      <c r="T3657" s="7" t="str">
        <f>Tabela813[[#This Row],[NR]]&amp;" - "&amp;Tabela813[[#This Row],[Especificação]]</f>
        <v>9.2.2.2.1.01.0.0.00 - (-) Dedução de Alienação de Bens Imóveis</v>
      </c>
    </row>
    <row r="3658" spans="2:20" ht="30" x14ac:dyDescent="0.25">
      <c r="B3658" s="51" t="s">
        <v>1549</v>
      </c>
      <c r="C3658" s="22" t="s">
        <v>1546</v>
      </c>
      <c r="D3658" s="22" t="s">
        <v>1546</v>
      </c>
      <c r="E3658" s="22" t="s">
        <v>1546</v>
      </c>
      <c r="F3658" s="22" t="s">
        <v>1537</v>
      </c>
      <c r="G3658" s="22" t="s">
        <v>1539</v>
      </c>
      <c r="H3658" s="22" t="s">
        <v>1540</v>
      </c>
      <c r="I3658" s="22" t="s">
        <v>1537</v>
      </c>
      <c r="J3658" s="22" t="s">
        <v>1543</v>
      </c>
      <c r="K3658" s="20" t="str">
        <f>IF(Tabela813[[#This Row],[C]]&lt;&gt;"",IF(Tabela813[[#This Row],[RED]]&lt;&gt;"",(Tabela813[[#This Row],[RED]] &amp; "."),"") &amp; CONCATENATE(Tabela813[[#This Row],[C]],".",Tabela813[[#This Row],[O]],".",Tabela813[[#This Row],[E]],".",Tabela813[[#This Row],[D1]],".",Tabela813[[#This Row],[D2]],".",Tabela813[[#This Row],[D3]],".",Tabela813[[#This Row],[T]],".",Tabela813[[#This Row],[D4]]),"")</f>
        <v>9.2.2.2.1.01.0.1.00</v>
      </c>
      <c r="L3658" s="23" t="s">
        <v>2296</v>
      </c>
      <c r="M3658" s="20" t="str">
        <f t="shared" si="71"/>
        <v>A</v>
      </c>
      <c r="N3658" s="20">
        <f>IF(VALUE(Tabela813[[#This Row],[RED]]) &gt; 0,1,0) + IF(VALUE(J3658)&gt;0,8,IF(VALUE(I3658)&gt;0,7,IF(VALUE(H3658)&gt;0,6,IF(VALUE(G3658)&gt;0,5,IF(VALUE(F3658)&gt;0,4,IF(VALUE(E3658)&gt;0,3,IF(VALUE(D3658)&gt;0,2,1)))))))</f>
        <v>8</v>
      </c>
      <c r="O3658" s="22" t="s">
        <v>51</v>
      </c>
      <c r="P3658" s="1" t="s">
        <v>2986</v>
      </c>
      <c r="Q3658" s="1"/>
      <c r="R3658" s="39"/>
      <c r="S3658" s="154" t="s">
        <v>158</v>
      </c>
      <c r="T3658" s="7" t="str">
        <f>Tabela813[[#This Row],[NR]]&amp;" - "&amp;Tabela813[[#This Row],[Especificação]]</f>
        <v>9.2.2.2.1.01.0.1.00 - (-) Dedução de Alienação de Bens Imóveis - Principal</v>
      </c>
    </row>
    <row r="3659" spans="2:20" ht="30" x14ac:dyDescent="0.25">
      <c r="B3659" s="51" t="s">
        <v>1549</v>
      </c>
      <c r="C3659" s="22" t="s">
        <v>1546</v>
      </c>
      <c r="D3659" s="22" t="s">
        <v>1546</v>
      </c>
      <c r="E3659" s="22" t="s">
        <v>1546</v>
      </c>
      <c r="F3659" s="22" t="s">
        <v>1537</v>
      </c>
      <c r="G3659" s="22" t="s">
        <v>1539</v>
      </c>
      <c r="H3659" s="22" t="s">
        <v>1540</v>
      </c>
      <c r="I3659" s="22" t="s">
        <v>1538</v>
      </c>
      <c r="J3659" s="22" t="s">
        <v>1543</v>
      </c>
      <c r="K3659" s="20" t="str">
        <f>IF(Tabela813[[#This Row],[C]]&lt;&gt;"",IF(Tabela813[[#This Row],[RED]]&lt;&gt;"",(Tabela813[[#This Row],[RED]] &amp; "."),"") &amp; CONCATENATE(Tabela813[[#This Row],[C]],".",Tabela813[[#This Row],[O]],".",Tabela813[[#This Row],[E]],".",Tabela813[[#This Row],[D1]],".",Tabela813[[#This Row],[D2]],".",Tabela813[[#This Row],[D3]],".",Tabela813[[#This Row],[T]],".",Tabela813[[#This Row],[D4]]),"")</f>
        <v>9.2.2.2.1.01.0.3.00</v>
      </c>
      <c r="L3659" s="23" t="s">
        <v>2297</v>
      </c>
      <c r="M3659" s="20" t="str">
        <f t="shared" si="71"/>
        <v>A</v>
      </c>
      <c r="N3659" s="20">
        <f>IF(VALUE(Tabela813[[#This Row],[RED]]) &gt; 0,1,0) + IF(VALUE(J3659)&gt;0,8,IF(VALUE(I3659)&gt;0,7,IF(VALUE(H3659)&gt;0,6,IF(VALUE(G3659)&gt;0,5,IF(VALUE(F3659)&gt;0,4,IF(VALUE(E3659)&gt;0,3,IF(VALUE(D3659)&gt;0,2,1)))))))</f>
        <v>8</v>
      </c>
      <c r="O3659" s="22" t="s">
        <v>51</v>
      </c>
      <c r="P3659" s="1" t="s">
        <v>2986</v>
      </c>
      <c r="Q3659" s="1"/>
      <c r="R3659" s="39"/>
      <c r="S3659" s="154" t="s">
        <v>158</v>
      </c>
      <c r="T3659" s="7" t="str">
        <f>Tabela813[[#This Row],[NR]]&amp;" - "&amp;Tabela813[[#This Row],[Especificação]]</f>
        <v>9.2.2.2.1.01.0.3.00 - (-) Dedução de Alienação de Bens Imóveis - Dívida Ativa</v>
      </c>
    </row>
    <row r="3660" spans="2:20" ht="75" x14ac:dyDescent="0.25">
      <c r="B3660" s="51" t="s">
        <v>1549</v>
      </c>
      <c r="C3660" s="22" t="s">
        <v>1546</v>
      </c>
      <c r="D3660" s="22" t="s">
        <v>1546</v>
      </c>
      <c r="E3660" s="22" t="s">
        <v>1538</v>
      </c>
      <c r="F3660" s="22" t="s">
        <v>1540</v>
      </c>
      <c r="G3660" s="22" t="s">
        <v>1543</v>
      </c>
      <c r="H3660" s="22" t="s">
        <v>1540</v>
      </c>
      <c r="I3660" s="22" t="s">
        <v>1540</v>
      </c>
      <c r="J3660" s="22" t="s">
        <v>1543</v>
      </c>
      <c r="K3660" s="20" t="str">
        <f>IF(Tabela813[[#This Row],[C]]&lt;&gt;"",IF(Tabela813[[#This Row],[RED]]&lt;&gt;"",(Tabela813[[#This Row],[RED]] &amp; "."),"") &amp; CONCATENATE(Tabela813[[#This Row],[C]],".",Tabela813[[#This Row],[O]],".",Tabela813[[#This Row],[E]],".",Tabela813[[#This Row],[D1]],".",Tabela813[[#This Row],[D2]],".",Tabela813[[#This Row],[D3]],".",Tabela813[[#This Row],[T]],".",Tabela813[[#This Row],[D4]]),"")</f>
        <v>9.2.2.3.0.00.0.0.00</v>
      </c>
      <c r="L3660" s="23" t="s">
        <v>2298</v>
      </c>
      <c r="M3660" s="20" t="str">
        <f t="shared" si="71"/>
        <v>S</v>
      </c>
      <c r="N3660" s="20">
        <f>IF(VALUE(Tabela813[[#This Row],[RED]]) &gt; 0,1,0) + IF(VALUE(J3660)&gt;0,8,IF(VALUE(I3660)&gt;0,7,IF(VALUE(H3660)&gt;0,6,IF(VALUE(G3660)&gt;0,5,IF(VALUE(F3660)&gt;0,4,IF(VALUE(E3660)&gt;0,3,IF(VALUE(D3660)&gt;0,2,1)))))))</f>
        <v>4</v>
      </c>
      <c r="O3660" s="22" t="s">
        <v>45</v>
      </c>
      <c r="P3660" s="1" t="s">
        <v>4413</v>
      </c>
      <c r="Q3660" s="1"/>
      <c r="R3660" s="39"/>
      <c r="S3660" s="154" t="s">
        <v>158</v>
      </c>
      <c r="T3660" s="7" t="str">
        <f>Tabela813[[#This Row],[NR]]&amp;" - "&amp;Tabela813[[#This Row],[Especificação]]</f>
        <v>9.2.2.3.0.00.0.0.00 - (-) Dedução de Alienação de Bens Intangíveis</v>
      </c>
    </row>
    <row r="3661" spans="2:20" ht="75" x14ac:dyDescent="0.25">
      <c r="B3661" s="51" t="s">
        <v>1549</v>
      </c>
      <c r="C3661" s="22" t="s">
        <v>1546</v>
      </c>
      <c r="D3661" s="22" t="s">
        <v>1546</v>
      </c>
      <c r="E3661" s="22" t="s">
        <v>1538</v>
      </c>
      <c r="F3661" s="22" t="s">
        <v>1537</v>
      </c>
      <c r="G3661" s="22" t="s">
        <v>1543</v>
      </c>
      <c r="H3661" s="22" t="s">
        <v>1540</v>
      </c>
      <c r="I3661" s="22" t="s">
        <v>1540</v>
      </c>
      <c r="J3661" s="22" t="s">
        <v>1543</v>
      </c>
      <c r="K3661" s="20" t="str">
        <f>IF(Tabela813[[#This Row],[C]]&lt;&gt;"",IF(Tabela813[[#This Row],[RED]]&lt;&gt;"",(Tabela813[[#This Row],[RED]] &amp; "."),"") &amp; CONCATENATE(Tabela813[[#This Row],[C]],".",Tabela813[[#This Row],[O]],".",Tabela813[[#This Row],[E]],".",Tabela813[[#This Row],[D1]],".",Tabela813[[#This Row],[D2]],".",Tabela813[[#This Row],[D3]],".",Tabela813[[#This Row],[T]],".",Tabela813[[#This Row],[D4]]),"")</f>
        <v>9.2.2.3.1.00.0.0.00</v>
      </c>
      <c r="L3661" s="23" t="s">
        <v>2298</v>
      </c>
      <c r="M3661" s="20" t="str">
        <f t="shared" si="71"/>
        <v>S</v>
      </c>
      <c r="N3661" s="20">
        <f>IF(VALUE(Tabela813[[#This Row],[RED]]) &gt; 0,1,0) + IF(VALUE(J3661)&gt;0,8,IF(VALUE(I3661)&gt;0,7,IF(VALUE(H3661)&gt;0,6,IF(VALUE(G3661)&gt;0,5,IF(VALUE(F3661)&gt;0,4,IF(VALUE(E3661)&gt;0,3,IF(VALUE(D3661)&gt;0,2,1)))))))</f>
        <v>5</v>
      </c>
      <c r="O3661" s="22" t="s">
        <v>45</v>
      </c>
      <c r="P3661" s="1" t="s">
        <v>4413</v>
      </c>
      <c r="Q3661" s="1"/>
      <c r="R3661" s="39"/>
      <c r="S3661" s="154" t="s">
        <v>158</v>
      </c>
      <c r="T3661" s="7" t="str">
        <f>Tabela813[[#This Row],[NR]]&amp;" - "&amp;Tabela813[[#This Row],[Especificação]]</f>
        <v>9.2.2.3.1.00.0.0.00 - (-) Dedução de Alienação de Bens Intangíveis</v>
      </c>
    </row>
    <row r="3662" spans="2:20" ht="75" x14ac:dyDescent="0.25">
      <c r="B3662" s="51" t="s">
        <v>1549</v>
      </c>
      <c r="C3662" s="22" t="s">
        <v>1546</v>
      </c>
      <c r="D3662" s="22" t="s">
        <v>1546</v>
      </c>
      <c r="E3662" s="22" t="s">
        <v>1538</v>
      </c>
      <c r="F3662" s="22" t="s">
        <v>1537</v>
      </c>
      <c r="G3662" s="22" t="s">
        <v>1539</v>
      </c>
      <c r="H3662" s="22" t="s">
        <v>1540</v>
      </c>
      <c r="I3662" s="22" t="s">
        <v>1540</v>
      </c>
      <c r="J3662" s="22" t="s">
        <v>1543</v>
      </c>
      <c r="K3662" s="20" t="str">
        <f>IF(Tabela813[[#This Row],[C]]&lt;&gt;"",IF(Tabela813[[#This Row],[RED]]&lt;&gt;"",(Tabela813[[#This Row],[RED]] &amp; "."),"") &amp; CONCATENATE(Tabela813[[#This Row],[C]],".",Tabela813[[#This Row],[O]],".",Tabela813[[#This Row],[E]],".",Tabela813[[#This Row],[D1]],".",Tabela813[[#This Row],[D2]],".",Tabela813[[#This Row],[D3]],".",Tabela813[[#This Row],[T]],".",Tabela813[[#This Row],[D4]]),"")</f>
        <v>9.2.2.3.1.01.0.0.00</v>
      </c>
      <c r="L3662" s="23" t="s">
        <v>2298</v>
      </c>
      <c r="M3662" s="20" t="str">
        <f t="shared" si="71"/>
        <v>S</v>
      </c>
      <c r="N3662" s="20">
        <f>IF(VALUE(Tabela813[[#This Row],[RED]]) &gt; 0,1,0) + IF(VALUE(J3662)&gt;0,8,IF(VALUE(I3662)&gt;0,7,IF(VALUE(H3662)&gt;0,6,IF(VALUE(G3662)&gt;0,5,IF(VALUE(F3662)&gt;0,4,IF(VALUE(E3662)&gt;0,3,IF(VALUE(D3662)&gt;0,2,1)))))))</f>
        <v>6</v>
      </c>
      <c r="O3662" s="22" t="s">
        <v>51</v>
      </c>
      <c r="P3662" s="1" t="s">
        <v>4414</v>
      </c>
      <c r="Q3662" s="1"/>
      <c r="R3662" s="39"/>
      <c r="S3662" s="154" t="s">
        <v>158</v>
      </c>
      <c r="T3662" s="7" t="str">
        <f>Tabela813[[#This Row],[NR]]&amp;" - "&amp;Tabela813[[#This Row],[Especificação]]</f>
        <v>9.2.2.3.1.01.0.0.00 - (-) Dedução de Alienação de Bens Intangíveis</v>
      </c>
    </row>
    <row r="3663" spans="2:20" ht="75" x14ac:dyDescent="0.25">
      <c r="B3663" s="51" t="s">
        <v>1549</v>
      </c>
      <c r="C3663" s="22" t="s">
        <v>1546</v>
      </c>
      <c r="D3663" s="22" t="s">
        <v>1546</v>
      </c>
      <c r="E3663" s="22" t="s">
        <v>1538</v>
      </c>
      <c r="F3663" s="22" t="s">
        <v>1537</v>
      </c>
      <c r="G3663" s="22" t="s">
        <v>1539</v>
      </c>
      <c r="H3663" s="22" t="s">
        <v>1540</v>
      </c>
      <c r="I3663" s="22" t="s">
        <v>1537</v>
      </c>
      <c r="J3663" s="22" t="s">
        <v>1543</v>
      </c>
      <c r="K3663" s="20" t="str">
        <f>IF(Tabela813[[#This Row],[C]]&lt;&gt;"",IF(Tabela813[[#This Row],[RED]]&lt;&gt;"",(Tabela813[[#This Row],[RED]] &amp; "."),"") &amp; CONCATENATE(Tabela813[[#This Row],[C]],".",Tabela813[[#This Row],[O]],".",Tabela813[[#This Row],[E]],".",Tabela813[[#This Row],[D1]],".",Tabela813[[#This Row],[D2]],".",Tabela813[[#This Row],[D3]],".",Tabela813[[#This Row],[T]],".",Tabela813[[#This Row],[D4]]),"")</f>
        <v>9.2.2.3.1.01.0.1.00</v>
      </c>
      <c r="L3663" s="23" t="s">
        <v>2299</v>
      </c>
      <c r="M3663" s="20" t="str">
        <f t="shared" si="71"/>
        <v>A</v>
      </c>
      <c r="N3663" s="20">
        <f>IF(VALUE(Tabela813[[#This Row],[RED]]) &gt; 0,1,0) + IF(VALUE(J3663)&gt;0,8,IF(VALUE(I3663)&gt;0,7,IF(VALUE(H3663)&gt;0,6,IF(VALUE(G3663)&gt;0,5,IF(VALUE(F3663)&gt;0,4,IF(VALUE(E3663)&gt;0,3,IF(VALUE(D3663)&gt;0,2,1)))))))</f>
        <v>8</v>
      </c>
      <c r="O3663" s="22" t="s">
        <v>51</v>
      </c>
      <c r="P3663" s="1" t="s">
        <v>4239</v>
      </c>
      <c r="Q3663" s="1"/>
      <c r="R3663" s="39"/>
      <c r="S3663" s="154" t="s">
        <v>158</v>
      </c>
      <c r="T3663" s="6" t="str">
        <f>Tabela813[[#This Row],[NR]]&amp;" - "&amp;Tabela813[[#This Row],[Especificação]]</f>
        <v>9.2.2.3.1.01.0.1.00 - (-) Dedução de Alienação de Bens Intangíveis - Principal</v>
      </c>
    </row>
    <row r="3664" spans="2:20" ht="75" x14ac:dyDescent="0.25">
      <c r="B3664" s="51" t="s">
        <v>1549</v>
      </c>
      <c r="C3664" s="22" t="s">
        <v>1546</v>
      </c>
      <c r="D3664" s="22" t="s">
        <v>1546</v>
      </c>
      <c r="E3664" s="22" t="s">
        <v>1538</v>
      </c>
      <c r="F3664" s="22" t="s">
        <v>1537</v>
      </c>
      <c r="G3664" s="22" t="s">
        <v>1539</v>
      </c>
      <c r="H3664" s="22" t="s">
        <v>1540</v>
      </c>
      <c r="I3664" s="22" t="s">
        <v>1538</v>
      </c>
      <c r="J3664" s="22" t="s">
        <v>1543</v>
      </c>
      <c r="K3664" s="20" t="str">
        <f>IF(Tabela813[[#This Row],[C]]&lt;&gt;"",IF(Tabela813[[#This Row],[RED]]&lt;&gt;"",(Tabela813[[#This Row],[RED]] &amp; "."),"") &amp; CONCATENATE(Tabela813[[#This Row],[C]],".",Tabela813[[#This Row],[O]],".",Tabela813[[#This Row],[E]],".",Tabela813[[#This Row],[D1]],".",Tabela813[[#This Row],[D2]],".",Tabela813[[#This Row],[D3]],".",Tabela813[[#This Row],[T]],".",Tabela813[[#This Row],[D4]]),"")</f>
        <v>9.2.2.3.1.01.0.3.00</v>
      </c>
      <c r="L3664" s="1" t="s">
        <v>2300</v>
      </c>
      <c r="M3664" s="20" t="str">
        <f t="shared" si="71"/>
        <v>A</v>
      </c>
      <c r="N3664" s="20">
        <f>IF(VALUE(Tabela813[[#This Row],[RED]]) &gt; 0,1,0) + IF(VALUE(J3664)&gt;0,8,IF(VALUE(I3664)&gt;0,7,IF(VALUE(H3664)&gt;0,6,IF(VALUE(G3664)&gt;0,5,IF(VALUE(F3664)&gt;0,4,IF(VALUE(E3664)&gt;0,3,IF(VALUE(D3664)&gt;0,2,1)))))))</f>
        <v>8</v>
      </c>
      <c r="O3664" s="22" t="s">
        <v>51</v>
      </c>
      <c r="P3664" s="1" t="s">
        <v>4239</v>
      </c>
      <c r="Q3664" s="1"/>
      <c r="R3664" s="39"/>
      <c r="S3664" s="154" t="s">
        <v>158</v>
      </c>
      <c r="T3664" s="6" t="str">
        <f>Tabela813[[#This Row],[NR]]&amp;" - "&amp;Tabela813[[#This Row],[Especificação]]</f>
        <v>9.2.2.3.1.01.0.3.00 - (-) Dedução de Alienação de Bens Intangíveis - Dívida Ativa</v>
      </c>
    </row>
    <row r="3665" spans="2:20" ht="45" x14ac:dyDescent="0.25">
      <c r="B3665" s="51" t="s">
        <v>1549</v>
      </c>
      <c r="C3665" s="22" t="s">
        <v>1546</v>
      </c>
      <c r="D3665" s="22" t="s">
        <v>1547</v>
      </c>
      <c r="E3665" s="22" t="s">
        <v>1540</v>
      </c>
      <c r="F3665" s="22" t="s">
        <v>1540</v>
      </c>
      <c r="G3665" s="22" t="s">
        <v>1543</v>
      </c>
      <c r="H3665" s="22" t="s">
        <v>1540</v>
      </c>
      <c r="I3665" s="22" t="s">
        <v>1540</v>
      </c>
      <c r="J3665" s="22" t="s">
        <v>1543</v>
      </c>
      <c r="K3665" s="20" t="str">
        <f>IF(Tabela813[[#This Row],[C]]&lt;&gt;"",IF(Tabela813[[#This Row],[RED]]&lt;&gt;"",(Tabela813[[#This Row],[RED]] &amp; "."),"") &amp; CONCATENATE(Tabela813[[#This Row],[C]],".",Tabela813[[#This Row],[O]],".",Tabela813[[#This Row],[E]],".",Tabela813[[#This Row],[D1]],".",Tabela813[[#This Row],[D2]],".",Tabela813[[#This Row],[D3]],".",Tabela813[[#This Row],[T]],".",Tabela813[[#This Row],[D4]]),"")</f>
        <v>9.2.4.0.0.00.0.0.00</v>
      </c>
      <c r="L3665" s="1" t="s">
        <v>2301</v>
      </c>
      <c r="M3665" s="20" t="str">
        <f t="shared" si="71"/>
        <v>S</v>
      </c>
      <c r="N3665" s="20">
        <f>IF(VALUE(Tabela813[[#This Row],[RED]]) &gt; 0,1,0) + IF(VALUE(J3665)&gt;0,8,IF(VALUE(I3665)&gt;0,7,IF(VALUE(H3665)&gt;0,6,IF(VALUE(G3665)&gt;0,5,IF(VALUE(F3665)&gt;0,4,IF(VALUE(E3665)&gt;0,3,IF(VALUE(D3665)&gt;0,2,1)))))))</f>
        <v>3</v>
      </c>
      <c r="O3665" s="22" t="s">
        <v>45</v>
      </c>
      <c r="P3665" s="1" t="s">
        <v>4415</v>
      </c>
      <c r="Q3665" s="1"/>
      <c r="R3665" s="39"/>
      <c r="S3665" s="154" t="s">
        <v>158</v>
      </c>
      <c r="T3665" s="6" t="str">
        <f>Tabela813[[#This Row],[NR]]&amp;" - "&amp;Tabela813[[#This Row],[Especificação]]</f>
        <v>9.2.4.0.0.00.0.0.00 - (-) Dedução de Transferências de Capital</v>
      </c>
    </row>
    <row r="3666" spans="2:20" ht="45" x14ac:dyDescent="0.25">
      <c r="B3666" s="51" t="s">
        <v>1549</v>
      </c>
      <c r="C3666" s="22" t="s">
        <v>1546</v>
      </c>
      <c r="D3666" s="22" t="s">
        <v>1547</v>
      </c>
      <c r="E3666" s="22" t="s">
        <v>1537</v>
      </c>
      <c r="F3666" s="22" t="s">
        <v>1540</v>
      </c>
      <c r="G3666" s="22" t="s">
        <v>1543</v>
      </c>
      <c r="H3666" s="22" t="s">
        <v>1540</v>
      </c>
      <c r="I3666" s="22" t="s">
        <v>1540</v>
      </c>
      <c r="J3666" s="22" t="s">
        <v>1543</v>
      </c>
      <c r="K3666" s="20" t="str">
        <f>IF(Tabela813[[#This Row],[C]]&lt;&gt;"",IF(Tabela813[[#This Row],[RED]]&lt;&gt;"",(Tabela813[[#This Row],[RED]] &amp; "."),"") &amp; CONCATENATE(Tabela813[[#This Row],[C]],".",Tabela813[[#This Row],[O]],".",Tabela813[[#This Row],[E]],".",Tabela813[[#This Row],[D1]],".",Tabela813[[#This Row],[D2]],".",Tabela813[[#This Row],[D3]],".",Tabela813[[#This Row],[T]],".",Tabela813[[#This Row],[D4]]),"")</f>
        <v>9.2.4.1.0.00.0.0.00</v>
      </c>
      <c r="L3666" s="1" t="s">
        <v>4040</v>
      </c>
      <c r="M3666" s="20" t="str">
        <f t="shared" si="71"/>
        <v>S</v>
      </c>
      <c r="N3666" s="20">
        <f>IF(VALUE(Tabela813[[#This Row],[RED]]) &gt; 0,1,0) + IF(VALUE(J3666)&gt;0,8,IF(VALUE(I3666)&gt;0,7,IF(VALUE(H3666)&gt;0,6,IF(VALUE(G3666)&gt;0,5,IF(VALUE(F3666)&gt;0,4,IF(VALUE(E3666)&gt;0,3,IF(VALUE(D3666)&gt;0,2,1)))))))</f>
        <v>4</v>
      </c>
      <c r="O3666" s="22" t="s">
        <v>45</v>
      </c>
      <c r="P3666" s="1" t="s">
        <v>4416</v>
      </c>
      <c r="Q3666" s="1"/>
      <c r="R3666" s="39"/>
      <c r="S3666" s="154" t="s">
        <v>158</v>
      </c>
      <c r="T3666" s="6" t="str">
        <f>Tabela813[[#This Row],[NR]]&amp;" - "&amp;Tabela813[[#This Row],[Especificação]]</f>
        <v>9.2.4.1.0.00.0.0.00 - (-) Dedução de Transferências da União e de Suas Entidades</v>
      </c>
    </row>
    <row r="3667" spans="2:20" ht="60" x14ac:dyDescent="0.25">
      <c r="B3667" s="51" t="s">
        <v>1549</v>
      </c>
      <c r="C3667" s="22" t="s">
        <v>1546</v>
      </c>
      <c r="D3667" s="22" t="s">
        <v>1547</v>
      </c>
      <c r="E3667" s="22" t="s">
        <v>1537</v>
      </c>
      <c r="F3667" s="22" t="s">
        <v>1547</v>
      </c>
      <c r="G3667" s="22" t="s">
        <v>1543</v>
      </c>
      <c r="H3667" s="22" t="s">
        <v>1540</v>
      </c>
      <c r="I3667" s="22" t="s">
        <v>1540</v>
      </c>
      <c r="J3667" s="22" t="s">
        <v>1543</v>
      </c>
      <c r="K3667" s="20" t="str">
        <f>IF(Tabela813[[#This Row],[C]]&lt;&gt;"",IF(Tabela813[[#This Row],[RED]]&lt;&gt;"",(Tabela813[[#This Row],[RED]] &amp; "."),"") &amp; CONCATENATE(Tabela813[[#This Row],[C]],".",Tabela813[[#This Row],[O]],".",Tabela813[[#This Row],[E]],".",Tabela813[[#This Row],[D1]],".",Tabela813[[#This Row],[D2]],".",Tabela813[[#This Row],[D3]],".",Tabela813[[#This Row],[T]],".",Tabela813[[#This Row],[D4]]),"")</f>
        <v>9.2.4.1.4.00.0.0.00</v>
      </c>
      <c r="L3667" s="1" t="s">
        <v>2189</v>
      </c>
      <c r="M3667" s="20" t="str">
        <f t="shared" si="71"/>
        <v>S</v>
      </c>
      <c r="N3667" s="20">
        <f>IF(VALUE(Tabela813[[#This Row],[RED]]) &gt; 0,1,0) + IF(VALUE(J3667)&gt;0,8,IF(VALUE(I3667)&gt;0,7,IF(VALUE(H3667)&gt;0,6,IF(VALUE(G3667)&gt;0,5,IF(VALUE(F3667)&gt;0,4,IF(VALUE(E3667)&gt;0,3,IF(VALUE(D3667)&gt;0,2,1)))))))</f>
        <v>5</v>
      </c>
      <c r="O3667" s="22" t="s">
        <v>45</v>
      </c>
      <c r="P3667" s="1" t="s">
        <v>4417</v>
      </c>
      <c r="Q3667" s="1"/>
      <c r="R3667" s="39"/>
      <c r="S3667" s="154" t="s">
        <v>158</v>
      </c>
      <c r="T3667" s="6" t="str">
        <f>Tabela813[[#This Row],[NR]]&amp;" - "&amp;Tabela813[[#This Row],[Especificação]]</f>
        <v>9.2.4.1.4.00.0.0.00 - (-) Dedução de Transferências de Convênios da União e de Suas Entidades</v>
      </c>
    </row>
    <row r="3668" spans="2:20" ht="30" x14ac:dyDescent="0.25">
      <c r="B3668" s="51" t="s">
        <v>1549</v>
      </c>
      <c r="C3668" s="22" t="s">
        <v>1546</v>
      </c>
      <c r="D3668" s="22" t="s">
        <v>1547</v>
      </c>
      <c r="E3668" s="22" t="s">
        <v>1537</v>
      </c>
      <c r="F3668" s="22" t="s">
        <v>1547</v>
      </c>
      <c r="G3668" s="22" t="s">
        <v>1570</v>
      </c>
      <c r="H3668" s="22" t="s">
        <v>1540</v>
      </c>
      <c r="I3668" s="22" t="s">
        <v>1540</v>
      </c>
      <c r="J3668" s="22" t="s">
        <v>1543</v>
      </c>
      <c r="K3668" s="20" t="str">
        <f>IF(Tabela813[[#This Row],[C]]&lt;&gt;"",IF(Tabela813[[#This Row],[RED]]&lt;&gt;"",(Tabela813[[#This Row],[RED]] &amp; "."),"") &amp; CONCATENATE(Tabela813[[#This Row],[C]],".",Tabela813[[#This Row],[O]],".",Tabela813[[#This Row],[E]],".",Tabela813[[#This Row],[D1]],".",Tabela813[[#This Row],[D2]],".",Tabela813[[#This Row],[D3]],".",Tabela813[[#This Row],[T]],".",Tabela813[[#This Row],[D4]]),"")</f>
        <v>9.2.4.1.4.50.0.0.00</v>
      </c>
      <c r="L3668" s="1" t="s">
        <v>6419</v>
      </c>
      <c r="M3668" s="20" t="str">
        <f t="shared" si="71"/>
        <v>S</v>
      </c>
      <c r="N3668" s="20">
        <f>IF(VALUE(Tabela813[[#This Row],[RED]]) &gt; 0,1,0) + IF(VALUE(J3668)&gt;0,8,IF(VALUE(I3668)&gt;0,7,IF(VALUE(H3668)&gt;0,6,IF(VALUE(G3668)&gt;0,5,IF(VALUE(F3668)&gt;0,4,IF(VALUE(E3668)&gt;0,3,IF(VALUE(D3668)&gt;0,2,1)))))))</f>
        <v>6</v>
      </c>
      <c r="O3668" s="22" t="s">
        <v>55</v>
      </c>
      <c r="P3668" s="1" t="s">
        <v>4418</v>
      </c>
      <c r="Q3668" s="1"/>
      <c r="R3668" s="39"/>
      <c r="S3668" s="154" t="s">
        <v>158</v>
      </c>
      <c r="T3668" s="6" t="str">
        <f>Tabela813[[#This Row],[NR]]&amp;" - "&amp;Tabela813[[#This Row],[Especificação]]</f>
        <v>9.2.4.1.4.50.0.0.00 - (-) Dedução de Transferências de Convênios da União para o Sistema Único de Saúde - SUS</v>
      </c>
    </row>
    <row r="3669" spans="2:20" ht="30" x14ac:dyDescent="0.25">
      <c r="B3669" s="51" t="s">
        <v>1549</v>
      </c>
      <c r="C3669" s="22" t="s">
        <v>1546</v>
      </c>
      <c r="D3669" s="22" t="s">
        <v>1547</v>
      </c>
      <c r="E3669" s="22" t="s">
        <v>1537</v>
      </c>
      <c r="F3669" s="22" t="s">
        <v>1547</v>
      </c>
      <c r="G3669" s="22" t="s">
        <v>1570</v>
      </c>
      <c r="H3669" s="22" t="s">
        <v>1540</v>
      </c>
      <c r="I3669" s="22" t="s">
        <v>1537</v>
      </c>
      <c r="J3669" s="22" t="s">
        <v>1543</v>
      </c>
      <c r="K3669" s="20" t="str">
        <f>IF(Tabela813[[#This Row],[C]]&lt;&gt;"",IF(Tabela813[[#This Row],[RED]]&lt;&gt;"",(Tabela813[[#This Row],[RED]] &amp; "."),"") &amp; CONCATENATE(Tabela813[[#This Row],[C]],".",Tabela813[[#This Row],[O]],".",Tabela813[[#This Row],[E]],".",Tabela813[[#This Row],[D1]],".",Tabela813[[#This Row],[D2]],".",Tabela813[[#This Row],[D3]],".",Tabela813[[#This Row],[T]],".",Tabela813[[#This Row],[D4]]),"")</f>
        <v>9.2.4.1.4.50.0.1.00</v>
      </c>
      <c r="L3669" s="23" t="s">
        <v>4044</v>
      </c>
      <c r="M3669" s="20" t="str">
        <f t="shared" si="71"/>
        <v>S</v>
      </c>
      <c r="N3669" s="20">
        <f>IF(VALUE(Tabela813[[#This Row],[RED]]) &gt; 0,1,0) + IF(VALUE(J3669)&gt;0,8,IF(VALUE(I3669)&gt;0,7,IF(VALUE(H3669)&gt;0,6,IF(VALUE(G3669)&gt;0,5,IF(VALUE(F3669)&gt;0,4,IF(VALUE(E3669)&gt;0,3,IF(VALUE(D3669)&gt;0,2,1)))))))</f>
        <v>8</v>
      </c>
      <c r="O3669" s="22" t="s">
        <v>55</v>
      </c>
      <c r="P3669" s="1" t="s">
        <v>2988</v>
      </c>
      <c r="Q3669" s="1"/>
      <c r="R3669" s="39"/>
      <c r="S3669" s="154" t="s">
        <v>158</v>
      </c>
      <c r="T3669" s="6" t="str">
        <f>Tabela813[[#This Row],[NR]]&amp;" - "&amp;Tabela813[[#This Row],[Especificação]]</f>
        <v>9.2.4.1.4.50.0.1.00 - (-) Dedução de Transferências de Convênios da União para o Sistema Único de Saúde - SUS - Principal</v>
      </c>
    </row>
    <row r="3670" spans="2:20" ht="30" x14ac:dyDescent="0.25">
      <c r="B3670" s="51" t="s">
        <v>1549</v>
      </c>
      <c r="C3670" s="22" t="s">
        <v>1546</v>
      </c>
      <c r="D3670" s="22" t="s">
        <v>1547</v>
      </c>
      <c r="E3670" s="22" t="s">
        <v>1537</v>
      </c>
      <c r="F3670" s="22" t="s">
        <v>1547</v>
      </c>
      <c r="G3670" s="22" t="s">
        <v>1570</v>
      </c>
      <c r="H3670" s="22" t="s">
        <v>1540</v>
      </c>
      <c r="I3670" s="22" t="s">
        <v>1537</v>
      </c>
      <c r="J3670" s="22" t="s">
        <v>1539</v>
      </c>
      <c r="K3670" s="20" t="str">
        <f>IF(Tabela813[[#This Row],[C]]&lt;&gt;"",IF(Tabela813[[#This Row],[RED]]&lt;&gt;"",(Tabela813[[#This Row],[RED]] &amp; "."),"") &amp; CONCATENATE(Tabela813[[#This Row],[C]],".",Tabela813[[#This Row],[O]],".",Tabela813[[#This Row],[E]],".",Tabela813[[#This Row],[D1]],".",Tabela813[[#This Row],[D2]],".",Tabela813[[#This Row],[D3]],".",Tabela813[[#This Row],[T]],".",Tabela813[[#This Row],[D4]]),"")</f>
        <v>9.2.4.1.4.50.0.1.01</v>
      </c>
      <c r="L3670" s="23" t="s">
        <v>4044</v>
      </c>
      <c r="M3670" s="20" t="str">
        <f t="shared" si="71"/>
        <v>A</v>
      </c>
      <c r="N3670" s="20">
        <f>IF(VALUE(Tabela813[[#This Row],[RED]]) &gt; 0,1,0) + IF(VALUE(J3670)&gt;0,8,IF(VALUE(I3670)&gt;0,7,IF(VALUE(H3670)&gt;0,6,IF(VALUE(G3670)&gt;0,5,IF(VALUE(F3670)&gt;0,4,IF(VALUE(E3670)&gt;0,3,IF(VALUE(D3670)&gt;0,2,1)))))))</f>
        <v>9</v>
      </c>
      <c r="O3670" s="22" t="s">
        <v>3107</v>
      </c>
      <c r="P3670" s="1" t="s">
        <v>2988</v>
      </c>
      <c r="Q3670" s="1"/>
      <c r="R3670" s="39"/>
      <c r="S3670" s="154" t="s">
        <v>158</v>
      </c>
      <c r="T3670" s="6" t="str">
        <f>Tabela813[[#This Row],[NR]]&amp;" - "&amp;Tabela813[[#This Row],[Especificação]]</f>
        <v>9.2.4.1.4.50.0.1.01 - (-) Dedução de Transferências de Convênios da União para o Sistema Único de Saúde - SUS - Principal</v>
      </c>
    </row>
    <row r="3671" spans="2:20" ht="45" x14ac:dyDescent="0.25">
      <c r="B3671" s="51" t="s">
        <v>1549</v>
      </c>
      <c r="C3671" s="22" t="s">
        <v>1546</v>
      </c>
      <c r="D3671" s="22" t="s">
        <v>1547</v>
      </c>
      <c r="E3671" s="22" t="s">
        <v>1537</v>
      </c>
      <c r="F3671" s="22" t="s">
        <v>1547</v>
      </c>
      <c r="G3671" s="22" t="s">
        <v>1570</v>
      </c>
      <c r="H3671" s="22" t="s">
        <v>1540</v>
      </c>
      <c r="I3671" s="22" t="s">
        <v>1537</v>
      </c>
      <c r="J3671" s="22" t="s">
        <v>1541</v>
      </c>
      <c r="K3671" s="20" t="str">
        <f>IF(Tabela813[[#This Row],[C]]&lt;&gt;"",IF(Tabela813[[#This Row],[RED]]&lt;&gt;"",(Tabela813[[#This Row],[RED]] &amp; "."),"") &amp; CONCATENATE(Tabela813[[#This Row],[C]],".",Tabela813[[#This Row],[O]],".",Tabela813[[#This Row],[E]],".",Tabela813[[#This Row],[D1]],".",Tabela813[[#This Row],[D2]],".",Tabela813[[#This Row],[D3]],".",Tabela813[[#This Row],[T]],".",Tabela813[[#This Row],[D4]]),"")</f>
        <v>9.2.4.1.4.50.0.1.02</v>
      </c>
      <c r="L3671" s="23" t="s">
        <v>4045</v>
      </c>
      <c r="M3671" s="20" t="str">
        <f t="shared" si="71"/>
        <v>A</v>
      </c>
      <c r="N3671" s="20">
        <f>IF(VALUE(Tabela813[[#This Row],[RED]]) &gt; 0,1,0) + IF(VALUE(J3671)&gt;0,8,IF(VALUE(I3671)&gt;0,7,IF(VALUE(H3671)&gt;0,6,IF(VALUE(G3671)&gt;0,5,IF(VALUE(F3671)&gt;0,4,IF(VALUE(E3671)&gt;0,3,IF(VALUE(D3671)&gt;0,2,1)))))))</f>
        <v>9</v>
      </c>
      <c r="O3671" s="22" t="s">
        <v>3107</v>
      </c>
      <c r="P3671" s="1" t="s">
        <v>4238</v>
      </c>
      <c r="Q3671" s="1"/>
      <c r="R3671" s="39"/>
      <c r="S3671" s="154" t="s">
        <v>158</v>
      </c>
      <c r="T3671" s="6" t="str">
        <f>Tabela813[[#This Row],[NR]]&amp;" - "&amp;Tabela813[[#This Row],[Especificação]]</f>
        <v>9.2.4.1.4.50.0.1.02 - (-) Dedução de Transferências de Convênios da União para o Sistema Único de Saúde - SUS - Transferências da União Decorrentes de Emendas Parlamentares Individuais - Finalidade Definida</v>
      </c>
    </row>
    <row r="3672" spans="2:20" ht="45" x14ac:dyDescent="0.25">
      <c r="B3672" s="51" t="s">
        <v>1549</v>
      </c>
      <c r="C3672" s="22" t="s">
        <v>1546</v>
      </c>
      <c r="D3672" s="22" t="s">
        <v>1547</v>
      </c>
      <c r="E3672" s="22" t="s">
        <v>1537</v>
      </c>
      <c r="F3672" s="22" t="s">
        <v>1547</v>
      </c>
      <c r="G3672" s="22" t="s">
        <v>1570</v>
      </c>
      <c r="H3672" s="22" t="s">
        <v>1540</v>
      </c>
      <c r="I3672" s="22" t="s">
        <v>1537</v>
      </c>
      <c r="J3672" s="22" t="s">
        <v>1550</v>
      </c>
      <c r="K3672" s="20" t="str">
        <f>IF(Tabela813[[#This Row],[C]]&lt;&gt;"",IF(Tabela813[[#This Row],[RED]]&lt;&gt;"",(Tabela813[[#This Row],[RED]] &amp; "."),"") &amp; CONCATENATE(Tabela813[[#This Row],[C]],".",Tabela813[[#This Row],[O]],".",Tabela813[[#This Row],[E]],".",Tabela813[[#This Row],[D1]],".",Tabela813[[#This Row],[D2]],".",Tabela813[[#This Row],[D3]],".",Tabela813[[#This Row],[T]],".",Tabela813[[#This Row],[D4]]),"")</f>
        <v>9.2.4.1.4.50.0.1.03</v>
      </c>
      <c r="L3672" s="23" t="s">
        <v>4046</v>
      </c>
      <c r="M3672" s="20" t="str">
        <f t="shared" si="71"/>
        <v>A</v>
      </c>
      <c r="N3672" s="20">
        <f>IF(VALUE(Tabela813[[#This Row],[RED]]) &gt; 0,1,0) + IF(VALUE(J3672)&gt;0,8,IF(VALUE(I3672)&gt;0,7,IF(VALUE(H3672)&gt;0,6,IF(VALUE(G3672)&gt;0,5,IF(VALUE(F3672)&gt;0,4,IF(VALUE(E3672)&gt;0,3,IF(VALUE(D3672)&gt;0,2,1)))))))</f>
        <v>9</v>
      </c>
      <c r="O3672" s="22" t="s">
        <v>3107</v>
      </c>
      <c r="P3672" s="1" t="s">
        <v>4242</v>
      </c>
      <c r="Q3672" s="1"/>
      <c r="R3672" s="39"/>
      <c r="S3672" s="154" t="s">
        <v>158</v>
      </c>
      <c r="T3672" s="6" t="str">
        <f>Tabela813[[#This Row],[NR]]&amp;" - "&amp;Tabela813[[#This Row],[Especificação]]</f>
        <v>9.2.4.1.4.50.0.1.03 - (-) Dedução de Transferências de Convênios da União para o Sistema Único de Saúde - SUS - Transferências da União Decorrentes de Emendas Parlamentares de Bancada</v>
      </c>
    </row>
    <row r="3673" spans="2:20" ht="45" x14ac:dyDescent="0.25">
      <c r="B3673" s="51" t="s">
        <v>1549</v>
      </c>
      <c r="C3673" s="22" t="s">
        <v>1546</v>
      </c>
      <c r="D3673" s="22" t="s">
        <v>1547</v>
      </c>
      <c r="E3673" s="22" t="s">
        <v>1537</v>
      </c>
      <c r="F3673" s="22" t="s">
        <v>1547</v>
      </c>
      <c r="G3673" s="22" t="s">
        <v>1575</v>
      </c>
      <c r="H3673" s="22" t="s">
        <v>1540</v>
      </c>
      <c r="I3673" s="22" t="s">
        <v>1540</v>
      </c>
      <c r="J3673" s="22" t="s">
        <v>1543</v>
      </c>
      <c r="K3673" s="20" t="str">
        <f>IF(Tabela813[[#This Row],[C]]&lt;&gt;"",IF(Tabela813[[#This Row],[RED]]&lt;&gt;"",(Tabela813[[#This Row],[RED]] &amp; "."),"") &amp; CONCATENATE(Tabela813[[#This Row],[C]],".",Tabela813[[#This Row],[O]],".",Tabela813[[#This Row],[E]],".",Tabela813[[#This Row],[D1]],".",Tabela813[[#This Row],[D2]],".",Tabela813[[#This Row],[D3]],".",Tabela813[[#This Row],[T]],".",Tabela813[[#This Row],[D4]]),"")</f>
        <v>9.2.4.1.4.51.0.0.00</v>
      </c>
      <c r="L3673" s="23" t="s">
        <v>2192</v>
      </c>
      <c r="M3673" s="20" t="str">
        <f t="shared" si="71"/>
        <v>S</v>
      </c>
      <c r="N3673" s="20">
        <f>IF(VALUE(Tabela813[[#This Row],[RED]]) &gt; 0,1,0) + IF(VALUE(J3673)&gt;0,8,IF(VALUE(I3673)&gt;0,7,IF(VALUE(H3673)&gt;0,6,IF(VALUE(G3673)&gt;0,5,IF(VALUE(F3673)&gt;0,4,IF(VALUE(E3673)&gt;0,3,IF(VALUE(D3673)&gt;0,2,1)))))))</f>
        <v>6</v>
      </c>
      <c r="O3673" s="22" t="s">
        <v>55</v>
      </c>
      <c r="P3673" s="1" t="s">
        <v>4419</v>
      </c>
      <c r="Q3673" s="1"/>
      <c r="R3673" s="39"/>
      <c r="S3673" s="154" t="s">
        <v>158</v>
      </c>
      <c r="T3673" s="6" t="str">
        <f>Tabela813[[#This Row],[NR]]&amp;" - "&amp;Tabela813[[#This Row],[Especificação]]</f>
        <v>9.2.4.1.4.51.0.0.00 - (-) Dedução de Transferências de Convênios da União Destinadas a Programas de Educação</v>
      </c>
    </row>
    <row r="3674" spans="2:20" ht="30" x14ac:dyDescent="0.25">
      <c r="B3674" s="51" t="s">
        <v>1549</v>
      </c>
      <c r="C3674" s="22" t="s">
        <v>1546</v>
      </c>
      <c r="D3674" s="22" t="s">
        <v>1547</v>
      </c>
      <c r="E3674" s="22" t="s">
        <v>1537</v>
      </c>
      <c r="F3674" s="22" t="s">
        <v>1547</v>
      </c>
      <c r="G3674" s="22" t="s">
        <v>1575</v>
      </c>
      <c r="H3674" s="22" t="s">
        <v>1540</v>
      </c>
      <c r="I3674" s="22" t="s">
        <v>1537</v>
      </c>
      <c r="J3674" s="22" t="s">
        <v>1543</v>
      </c>
      <c r="K3674" s="20" t="str">
        <f>IF(Tabela813[[#This Row],[C]]&lt;&gt;"",IF(Tabela813[[#This Row],[RED]]&lt;&gt;"",(Tabela813[[#This Row],[RED]] &amp; "."),"") &amp; CONCATENATE(Tabela813[[#This Row],[C]],".",Tabela813[[#This Row],[O]],".",Tabela813[[#This Row],[E]],".",Tabela813[[#This Row],[D1]],".",Tabela813[[#This Row],[D2]],".",Tabela813[[#This Row],[D3]],".",Tabela813[[#This Row],[T]],".",Tabela813[[#This Row],[D4]]),"")</f>
        <v>9.2.4.1.4.51.0.1.00</v>
      </c>
      <c r="L3674" s="23" t="s">
        <v>2193</v>
      </c>
      <c r="M3674" s="20" t="str">
        <f t="shared" si="71"/>
        <v>S</v>
      </c>
      <c r="N3674" s="20">
        <f>IF(VALUE(Tabela813[[#This Row],[RED]]) &gt; 0,1,0) + IF(VALUE(J3674)&gt;0,8,IF(VALUE(I3674)&gt;0,7,IF(VALUE(H3674)&gt;0,6,IF(VALUE(G3674)&gt;0,5,IF(VALUE(F3674)&gt;0,4,IF(VALUE(E3674)&gt;0,3,IF(VALUE(D3674)&gt;0,2,1)))))))</f>
        <v>8</v>
      </c>
      <c r="O3674" s="22" t="s">
        <v>55</v>
      </c>
      <c r="P3674" s="1" t="s">
        <v>2989</v>
      </c>
      <c r="Q3674" s="1"/>
      <c r="R3674" s="39"/>
      <c r="S3674" s="154" t="s">
        <v>158</v>
      </c>
      <c r="T3674" s="6" t="str">
        <f>Tabela813[[#This Row],[NR]]&amp;" - "&amp;Tabela813[[#This Row],[Especificação]]</f>
        <v>9.2.4.1.4.51.0.1.00 - (-) Dedução de Transferências de Convênios da União Destinadas a Programas de Educação - Principal</v>
      </c>
    </row>
    <row r="3675" spans="2:20" ht="30" x14ac:dyDescent="0.25">
      <c r="B3675" s="51" t="s">
        <v>1549</v>
      </c>
      <c r="C3675" s="22" t="s">
        <v>1546</v>
      </c>
      <c r="D3675" s="22" t="s">
        <v>1547</v>
      </c>
      <c r="E3675" s="22" t="s">
        <v>1537</v>
      </c>
      <c r="F3675" s="22" t="s">
        <v>1547</v>
      </c>
      <c r="G3675" s="22" t="s">
        <v>1575</v>
      </c>
      <c r="H3675" s="22" t="s">
        <v>1540</v>
      </c>
      <c r="I3675" s="22" t="s">
        <v>1537</v>
      </c>
      <c r="J3675" s="22" t="s">
        <v>1539</v>
      </c>
      <c r="K3675" s="20" t="str">
        <f>IF(Tabela813[[#This Row],[C]]&lt;&gt;"",IF(Tabela813[[#This Row],[RED]]&lt;&gt;"",(Tabela813[[#This Row],[RED]] &amp; "."),"") &amp; CONCATENATE(Tabela813[[#This Row],[C]],".",Tabela813[[#This Row],[O]],".",Tabela813[[#This Row],[E]],".",Tabela813[[#This Row],[D1]],".",Tabela813[[#This Row],[D2]],".",Tabela813[[#This Row],[D3]],".",Tabela813[[#This Row],[T]],".",Tabela813[[#This Row],[D4]]),"")</f>
        <v>9.2.4.1.4.51.0.1.01</v>
      </c>
      <c r="L3675" s="23" t="s">
        <v>2193</v>
      </c>
      <c r="M3675" s="20" t="str">
        <f t="shared" si="71"/>
        <v>A</v>
      </c>
      <c r="N3675" s="20">
        <f>IF(VALUE(Tabela813[[#This Row],[RED]]) &gt; 0,1,0) + IF(VALUE(J3675)&gt;0,8,IF(VALUE(I3675)&gt;0,7,IF(VALUE(H3675)&gt;0,6,IF(VALUE(G3675)&gt;0,5,IF(VALUE(F3675)&gt;0,4,IF(VALUE(E3675)&gt;0,3,IF(VALUE(D3675)&gt;0,2,1)))))))</f>
        <v>9</v>
      </c>
      <c r="O3675" s="22" t="s">
        <v>3107</v>
      </c>
      <c r="P3675" s="1" t="s">
        <v>2989</v>
      </c>
      <c r="Q3675" s="1"/>
      <c r="R3675" s="39"/>
      <c r="S3675" s="154" t="s">
        <v>158</v>
      </c>
      <c r="T3675" s="6" t="str">
        <f>Tabela813[[#This Row],[NR]]&amp;" - "&amp;Tabela813[[#This Row],[Especificação]]</f>
        <v>9.2.4.1.4.51.0.1.01 - (-) Dedução de Transferências de Convênios da União Destinadas a Programas de Educação - Principal</v>
      </c>
    </row>
    <row r="3676" spans="2:20" ht="45" x14ac:dyDescent="0.25">
      <c r="B3676" s="51" t="s">
        <v>1549</v>
      </c>
      <c r="C3676" s="22" t="s">
        <v>1546</v>
      </c>
      <c r="D3676" s="22" t="s">
        <v>1547</v>
      </c>
      <c r="E3676" s="22" t="s">
        <v>1537</v>
      </c>
      <c r="F3676" s="22" t="s">
        <v>1547</v>
      </c>
      <c r="G3676" s="22" t="s">
        <v>1575</v>
      </c>
      <c r="H3676" s="22" t="s">
        <v>1540</v>
      </c>
      <c r="I3676" s="22" t="s">
        <v>1537</v>
      </c>
      <c r="J3676" s="22" t="s">
        <v>1541</v>
      </c>
      <c r="K3676" s="20" t="str">
        <f>IF(Tabela813[[#This Row],[C]]&lt;&gt;"",IF(Tabela813[[#This Row],[RED]]&lt;&gt;"",(Tabela813[[#This Row],[RED]] &amp; "."),"") &amp; CONCATENATE(Tabela813[[#This Row],[C]],".",Tabela813[[#This Row],[O]],".",Tabela813[[#This Row],[E]],".",Tabela813[[#This Row],[D1]],".",Tabela813[[#This Row],[D2]],".",Tabela813[[#This Row],[D3]],".",Tabela813[[#This Row],[T]],".",Tabela813[[#This Row],[D4]]),"")</f>
        <v>9.2.4.1.4.51.0.1.02</v>
      </c>
      <c r="L3676" s="23" t="s">
        <v>4047</v>
      </c>
      <c r="M3676" s="20" t="str">
        <f t="shared" si="71"/>
        <v>A</v>
      </c>
      <c r="N3676" s="20">
        <f>IF(VALUE(Tabela813[[#This Row],[RED]]) &gt; 0,1,0) + IF(VALUE(J3676)&gt;0,8,IF(VALUE(I3676)&gt;0,7,IF(VALUE(H3676)&gt;0,6,IF(VALUE(G3676)&gt;0,5,IF(VALUE(F3676)&gt;0,4,IF(VALUE(E3676)&gt;0,3,IF(VALUE(D3676)&gt;0,2,1)))))))</f>
        <v>9</v>
      </c>
      <c r="O3676" s="22" t="s">
        <v>3107</v>
      </c>
      <c r="P3676" s="1" t="s">
        <v>4238</v>
      </c>
      <c r="Q3676" s="1"/>
      <c r="R3676" s="39"/>
      <c r="S3676" s="154" t="s">
        <v>158</v>
      </c>
      <c r="T3676" s="6" t="str">
        <f>Tabela813[[#This Row],[NR]]&amp;" - "&amp;Tabela813[[#This Row],[Especificação]]</f>
        <v>9.2.4.1.4.51.0.1.02 - (-) Dedução de Transferências de Convênios da União Destinadas a Programas de Educação - Transferências da União Decorrentes de Emendas Parlamentares Individuais - Finalidade Definida</v>
      </c>
    </row>
    <row r="3677" spans="2:20" ht="45" x14ac:dyDescent="0.25">
      <c r="B3677" s="51" t="s">
        <v>1549</v>
      </c>
      <c r="C3677" s="22" t="s">
        <v>1546</v>
      </c>
      <c r="D3677" s="22" t="s">
        <v>1547</v>
      </c>
      <c r="E3677" s="22" t="s">
        <v>1537</v>
      </c>
      <c r="F3677" s="22" t="s">
        <v>1547</v>
      </c>
      <c r="G3677" s="22" t="s">
        <v>1575</v>
      </c>
      <c r="H3677" s="22" t="s">
        <v>1540</v>
      </c>
      <c r="I3677" s="22" t="s">
        <v>1537</v>
      </c>
      <c r="J3677" s="22" t="s">
        <v>1550</v>
      </c>
      <c r="K3677" s="20" t="str">
        <f>IF(Tabela813[[#This Row],[C]]&lt;&gt;"",IF(Tabela813[[#This Row],[RED]]&lt;&gt;"",(Tabela813[[#This Row],[RED]] &amp; "."),"") &amp; CONCATENATE(Tabela813[[#This Row],[C]],".",Tabela813[[#This Row],[O]],".",Tabela813[[#This Row],[E]],".",Tabela813[[#This Row],[D1]],".",Tabela813[[#This Row],[D2]],".",Tabela813[[#This Row],[D3]],".",Tabela813[[#This Row],[T]],".",Tabela813[[#This Row],[D4]]),"")</f>
        <v>9.2.4.1.4.51.0.1.03</v>
      </c>
      <c r="L3677" s="23" t="s">
        <v>4089</v>
      </c>
      <c r="M3677" s="20" t="str">
        <f t="shared" si="71"/>
        <v>A</v>
      </c>
      <c r="N3677" s="20">
        <f>IF(VALUE(Tabela813[[#This Row],[RED]]) &gt; 0,1,0) + IF(VALUE(J3677)&gt;0,8,IF(VALUE(I3677)&gt;0,7,IF(VALUE(H3677)&gt;0,6,IF(VALUE(G3677)&gt;0,5,IF(VALUE(F3677)&gt;0,4,IF(VALUE(E3677)&gt;0,3,IF(VALUE(D3677)&gt;0,2,1)))))))</f>
        <v>9</v>
      </c>
      <c r="O3677" s="22" t="s">
        <v>3107</v>
      </c>
      <c r="P3677" s="1" t="s">
        <v>4242</v>
      </c>
      <c r="Q3677" s="1"/>
      <c r="R3677" s="39"/>
      <c r="S3677" s="154" t="s">
        <v>158</v>
      </c>
      <c r="T3677" s="7" t="str">
        <f>Tabela813[[#This Row],[NR]]&amp;" - "&amp;Tabela813[[#This Row],[Especificação]]</f>
        <v>9.2.4.1.4.51.0.1.03 - (-) Dedução de Transferências de Convênios da União Destinadas a Programas de Educação - Transferências da União Decorrentes de Emendas Parlamentares de Bancada</v>
      </c>
    </row>
    <row r="3678" spans="2:20" ht="45" x14ac:dyDescent="0.25">
      <c r="B3678" s="51" t="s">
        <v>1549</v>
      </c>
      <c r="C3678" s="22" t="s">
        <v>1546</v>
      </c>
      <c r="D3678" s="22" t="s">
        <v>1547</v>
      </c>
      <c r="E3678" s="22" t="s">
        <v>1537</v>
      </c>
      <c r="F3678" s="22" t="s">
        <v>1547</v>
      </c>
      <c r="G3678" s="22" t="s">
        <v>1577</v>
      </c>
      <c r="H3678" s="22" t="s">
        <v>1540</v>
      </c>
      <c r="I3678" s="22" t="s">
        <v>1540</v>
      </c>
      <c r="J3678" s="22" t="s">
        <v>1543</v>
      </c>
      <c r="K3678" s="20" t="str">
        <f>IF(Tabela813[[#This Row],[C]]&lt;&gt;"",IF(Tabela813[[#This Row],[RED]]&lt;&gt;"",(Tabela813[[#This Row],[RED]] &amp; "."),"") &amp; CONCATENATE(Tabela813[[#This Row],[C]],".",Tabela813[[#This Row],[O]],".",Tabela813[[#This Row],[E]],".",Tabela813[[#This Row],[D1]],".",Tabela813[[#This Row],[D2]],".",Tabela813[[#This Row],[D3]],".",Tabela813[[#This Row],[T]],".",Tabela813[[#This Row],[D4]]),"")</f>
        <v>9.2.4.1.4.52.0.0.00</v>
      </c>
      <c r="L3678" s="23" t="s">
        <v>2198</v>
      </c>
      <c r="M3678" s="20" t="str">
        <f t="shared" si="71"/>
        <v>S</v>
      </c>
      <c r="N3678" s="20">
        <f>IF(VALUE(Tabela813[[#This Row],[RED]]) &gt; 0,1,0) + IF(VALUE(J3678)&gt;0,8,IF(VALUE(I3678)&gt;0,7,IF(VALUE(H3678)&gt;0,6,IF(VALUE(G3678)&gt;0,5,IF(VALUE(F3678)&gt;0,4,IF(VALUE(E3678)&gt;0,3,IF(VALUE(D3678)&gt;0,2,1)))))))</f>
        <v>6</v>
      </c>
      <c r="O3678" s="22" t="s">
        <v>55</v>
      </c>
      <c r="P3678" s="1" t="s">
        <v>4420</v>
      </c>
      <c r="Q3678" s="1"/>
      <c r="R3678" s="39"/>
      <c r="S3678" s="154" t="s">
        <v>158</v>
      </c>
      <c r="T3678" s="6" t="str">
        <f>Tabela813[[#This Row],[NR]]&amp;" - "&amp;Tabela813[[#This Row],[Especificação]]</f>
        <v>9.2.4.1.4.52.0.0.00 - (-) Dedução de Transferências de Convênios da União Destinadas a Programas de Saneamento Básico</v>
      </c>
    </row>
    <row r="3679" spans="2:20" ht="45" x14ac:dyDescent="0.25">
      <c r="B3679" s="51" t="s">
        <v>1549</v>
      </c>
      <c r="C3679" s="22" t="s">
        <v>1546</v>
      </c>
      <c r="D3679" s="22" t="s">
        <v>1547</v>
      </c>
      <c r="E3679" s="22" t="s">
        <v>1537</v>
      </c>
      <c r="F3679" s="22" t="s">
        <v>1547</v>
      </c>
      <c r="G3679" s="22" t="s">
        <v>1577</v>
      </c>
      <c r="H3679" s="22" t="s">
        <v>1540</v>
      </c>
      <c r="I3679" s="22" t="s">
        <v>1537</v>
      </c>
      <c r="J3679" s="22" t="s">
        <v>1543</v>
      </c>
      <c r="K3679" s="20" t="str">
        <f>IF(Tabela813[[#This Row],[C]]&lt;&gt;"",IF(Tabela813[[#This Row],[RED]]&lt;&gt;"",(Tabela813[[#This Row],[RED]] &amp; "."),"") &amp; CONCATENATE(Tabela813[[#This Row],[C]],".",Tabela813[[#This Row],[O]],".",Tabela813[[#This Row],[E]],".",Tabela813[[#This Row],[D1]],".",Tabela813[[#This Row],[D2]],".",Tabela813[[#This Row],[D3]],".",Tabela813[[#This Row],[T]],".",Tabela813[[#This Row],[D4]]),"")</f>
        <v>9.2.4.1.4.52.0.1.00</v>
      </c>
      <c r="L3679" s="23" t="s">
        <v>2199</v>
      </c>
      <c r="M3679" s="20" t="str">
        <f t="shared" si="71"/>
        <v>S</v>
      </c>
      <c r="N3679" s="20">
        <f>IF(VALUE(Tabela813[[#This Row],[RED]]) &gt; 0,1,0) + IF(VALUE(J3679)&gt;0,8,IF(VALUE(I3679)&gt;0,7,IF(VALUE(H3679)&gt;0,6,IF(VALUE(G3679)&gt;0,5,IF(VALUE(F3679)&gt;0,4,IF(VALUE(E3679)&gt;0,3,IF(VALUE(D3679)&gt;0,2,1)))))))</f>
        <v>8</v>
      </c>
      <c r="O3679" s="22" t="s">
        <v>55</v>
      </c>
      <c r="P3679" s="1" t="s">
        <v>2990</v>
      </c>
      <c r="Q3679" s="1"/>
      <c r="R3679" s="39"/>
      <c r="S3679" s="154" t="s">
        <v>158</v>
      </c>
      <c r="T3679" s="6" t="str">
        <f>Tabela813[[#This Row],[NR]]&amp;" - "&amp;Tabela813[[#This Row],[Especificação]]</f>
        <v>9.2.4.1.4.52.0.1.00 - (-) Dedução de Transferências de Convênios da União Destinadas a Programas de Saneamento Básico - Principal</v>
      </c>
    </row>
    <row r="3680" spans="2:20" ht="45" x14ac:dyDescent="0.25">
      <c r="B3680" s="51" t="s">
        <v>1549</v>
      </c>
      <c r="C3680" s="22" t="s">
        <v>1546</v>
      </c>
      <c r="D3680" s="22" t="s">
        <v>1547</v>
      </c>
      <c r="E3680" s="22" t="s">
        <v>1537</v>
      </c>
      <c r="F3680" s="22" t="s">
        <v>1547</v>
      </c>
      <c r="G3680" s="22" t="s">
        <v>1577</v>
      </c>
      <c r="H3680" s="22" t="s">
        <v>1540</v>
      </c>
      <c r="I3680" s="22" t="s">
        <v>1537</v>
      </c>
      <c r="J3680" s="22" t="s">
        <v>1539</v>
      </c>
      <c r="K3680" s="20" t="str">
        <f>IF(Tabela813[[#This Row],[C]]&lt;&gt;"",IF(Tabela813[[#This Row],[RED]]&lt;&gt;"",(Tabela813[[#This Row],[RED]] &amp; "."),"") &amp; CONCATENATE(Tabela813[[#This Row],[C]],".",Tabela813[[#This Row],[O]],".",Tabela813[[#This Row],[E]],".",Tabela813[[#This Row],[D1]],".",Tabela813[[#This Row],[D2]],".",Tabela813[[#This Row],[D3]],".",Tabela813[[#This Row],[T]],".",Tabela813[[#This Row],[D4]]),"")</f>
        <v>9.2.4.1.4.52.0.1.01</v>
      </c>
      <c r="L3680" s="23" t="s">
        <v>2199</v>
      </c>
      <c r="M3680" s="20" t="str">
        <f t="shared" si="71"/>
        <v>A</v>
      </c>
      <c r="N3680" s="20">
        <f>IF(VALUE(Tabela813[[#This Row],[RED]]) &gt; 0,1,0) + IF(VALUE(J3680)&gt;0,8,IF(VALUE(I3680)&gt;0,7,IF(VALUE(H3680)&gt;0,6,IF(VALUE(G3680)&gt;0,5,IF(VALUE(F3680)&gt;0,4,IF(VALUE(E3680)&gt;0,3,IF(VALUE(D3680)&gt;0,2,1)))))))</f>
        <v>9</v>
      </c>
      <c r="O3680" s="22" t="s">
        <v>3107</v>
      </c>
      <c r="P3680" s="1" t="s">
        <v>2990</v>
      </c>
      <c r="Q3680" s="1"/>
      <c r="R3680" s="39"/>
      <c r="S3680" s="154" t="s">
        <v>158</v>
      </c>
      <c r="T3680" s="7" t="str">
        <f>Tabela813[[#This Row],[NR]]&amp;" - "&amp;Tabela813[[#This Row],[Especificação]]</f>
        <v>9.2.4.1.4.52.0.1.01 - (-) Dedução de Transferências de Convênios da União Destinadas a Programas de Saneamento Básico - Principal</v>
      </c>
    </row>
    <row r="3681" spans="2:20" ht="45" x14ac:dyDescent="0.25">
      <c r="B3681" s="51" t="s">
        <v>1549</v>
      </c>
      <c r="C3681" s="22" t="s">
        <v>1546</v>
      </c>
      <c r="D3681" s="22" t="s">
        <v>1547</v>
      </c>
      <c r="E3681" s="22" t="s">
        <v>1537</v>
      </c>
      <c r="F3681" s="22" t="s">
        <v>1547</v>
      </c>
      <c r="G3681" s="22" t="s">
        <v>1577</v>
      </c>
      <c r="H3681" s="22" t="s">
        <v>1540</v>
      </c>
      <c r="I3681" s="22" t="s">
        <v>1537</v>
      </c>
      <c r="J3681" s="22" t="s">
        <v>1541</v>
      </c>
      <c r="K3681" s="20" t="str">
        <f>IF(Tabela813[[#This Row],[C]]&lt;&gt;"",IF(Tabela813[[#This Row],[RED]]&lt;&gt;"",(Tabela813[[#This Row],[RED]] &amp; "."),"") &amp; CONCATENATE(Tabela813[[#This Row],[C]],".",Tabela813[[#This Row],[O]],".",Tabela813[[#This Row],[E]],".",Tabela813[[#This Row],[D1]],".",Tabela813[[#This Row],[D2]],".",Tabela813[[#This Row],[D3]],".",Tabela813[[#This Row],[T]],".",Tabela813[[#This Row],[D4]]),"")</f>
        <v>9.2.4.1.4.52.0.1.02</v>
      </c>
      <c r="L3681" s="23" t="s">
        <v>4052</v>
      </c>
      <c r="M3681" s="20" t="str">
        <f t="shared" si="71"/>
        <v>A</v>
      </c>
      <c r="N3681" s="20">
        <f>IF(VALUE(Tabela813[[#This Row],[RED]]) &gt; 0,1,0) + IF(VALUE(J3681)&gt;0,8,IF(VALUE(I3681)&gt;0,7,IF(VALUE(H3681)&gt;0,6,IF(VALUE(G3681)&gt;0,5,IF(VALUE(F3681)&gt;0,4,IF(VALUE(E3681)&gt;0,3,IF(VALUE(D3681)&gt;0,2,1)))))))</f>
        <v>9</v>
      </c>
      <c r="O3681" s="22" t="s">
        <v>3107</v>
      </c>
      <c r="P3681" s="1" t="s">
        <v>4238</v>
      </c>
      <c r="Q3681" s="1"/>
      <c r="R3681" s="39"/>
      <c r="S3681" s="154" t="s">
        <v>158</v>
      </c>
      <c r="T3681" s="7" t="str">
        <f>Tabela813[[#This Row],[NR]]&amp;" - "&amp;Tabela813[[#This Row],[Especificação]]</f>
        <v>9.2.4.1.4.52.0.1.02 - (-) Dedução de Transferências de Convênios da União Destinadas a Programas de Saneamento Básico - Transferências da União Decorrentes de Emendas Parlamentares Individuais - Finalidade Definida</v>
      </c>
    </row>
    <row r="3682" spans="2:20" ht="45" x14ac:dyDescent="0.25">
      <c r="B3682" s="51" t="s">
        <v>1549</v>
      </c>
      <c r="C3682" s="22" t="s">
        <v>1546</v>
      </c>
      <c r="D3682" s="22" t="s">
        <v>1547</v>
      </c>
      <c r="E3682" s="22" t="s">
        <v>1537</v>
      </c>
      <c r="F3682" s="22" t="s">
        <v>1547</v>
      </c>
      <c r="G3682" s="22" t="s">
        <v>1577</v>
      </c>
      <c r="H3682" s="22" t="s">
        <v>1540</v>
      </c>
      <c r="I3682" s="22" t="s">
        <v>1537</v>
      </c>
      <c r="J3682" s="22" t="s">
        <v>1550</v>
      </c>
      <c r="K3682" s="20" t="str">
        <f>IF(Tabela813[[#This Row],[C]]&lt;&gt;"",IF(Tabela813[[#This Row],[RED]]&lt;&gt;"",(Tabela813[[#This Row],[RED]] &amp; "."),"") &amp; CONCATENATE(Tabela813[[#This Row],[C]],".",Tabela813[[#This Row],[O]],".",Tabela813[[#This Row],[E]],".",Tabela813[[#This Row],[D1]],".",Tabela813[[#This Row],[D2]],".",Tabela813[[#This Row],[D3]],".",Tabela813[[#This Row],[T]],".",Tabela813[[#This Row],[D4]]),"")</f>
        <v>9.2.4.1.4.52.0.1.03</v>
      </c>
      <c r="L3682" s="23" t="s">
        <v>4053</v>
      </c>
      <c r="M3682" s="20" t="str">
        <f t="shared" si="71"/>
        <v>A</v>
      </c>
      <c r="N3682" s="20">
        <f>IF(VALUE(Tabela813[[#This Row],[RED]]) &gt; 0,1,0) + IF(VALUE(J3682)&gt;0,8,IF(VALUE(I3682)&gt;0,7,IF(VALUE(H3682)&gt;0,6,IF(VALUE(G3682)&gt;0,5,IF(VALUE(F3682)&gt;0,4,IF(VALUE(E3682)&gt;0,3,IF(VALUE(D3682)&gt;0,2,1)))))))</f>
        <v>9</v>
      </c>
      <c r="O3682" s="22" t="s">
        <v>3107</v>
      </c>
      <c r="P3682" s="1" t="s">
        <v>4242</v>
      </c>
      <c r="Q3682" s="1"/>
      <c r="R3682" s="39"/>
      <c r="S3682" s="154" t="s">
        <v>158</v>
      </c>
      <c r="T3682" s="7" t="str">
        <f>Tabela813[[#This Row],[NR]]&amp;" - "&amp;Tabela813[[#This Row],[Especificação]]</f>
        <v>9.2.4.1.4.52.0.1.03 - (-) Dedução de Transferências de Convênios da União Destinadas a Programas de Saneamento Básico - Transferências da União Decorrentes de Emendas Parlamentares de Bancada</v>
      </c>
    </row>
    <row r="3683" spans="2:20" ht="60" x14ac:dyDescent="0.25">
      <c r="B3683" s="51" t="s">
        <v>1549</v>
      </c>
      <c r="C3683" s="22" t="s">
        <v>1546</v>
      </c>
      <c r="D3683" s="22" t="s">
        <v>1547</v>
      </c>
      <c r="E3683" s="22" t="s">
        <v>1537</v>
      </c>
      <c r="F3683" s="22" t="s">
        <v>1547</v>
      </c>
      <c r="G3683" s="22" t="s">
        <v>1574</v>
      </c>
      <c r="H3683" s="22" t="s">
        <v>1540</v>
      </c>
      <c r="I3683" s="22" t="s">
        <v>1540</v>
      </c>
      <c r="J3683" s="22" t="s">
        <v>1543</v>
      </c>
      <c r="K3683" s="20" t="str">
        <f>IF(Tabela813[[#This Row],[C]]&lt;&gt;"",IF(Tabela813[[#This Row],[RED]]&lt;&gt;"",(Tabela813[[#This Row],[RED]] &amp; "."),"") &amp; CONCATENATE(Tabela813[[#This Row],[C]],".",Tabela813[[#This Row],[O]],".",Tabela813[[#This Row],[E]],".",Tabela813[[#This Row],[D1]],".",Tabela813[[#This Row],[D2]],".",Tabela813[[#This Row],[D3]],".",Tabela813[[#This Row],[T]],".",Tabela813[[#This Row],[D4]]),"")</f>
        <v>9.2.4.1.4.53.0.0.00</v>
      </c>
      <c r="L3683" s="23" t="s">
        <v>4090</v>
      </c>
      <c r="M3683" s="20" t="str">
        <f t="shared" si="71"/>
        <v>S</v>
      </c>
      <c r="N3683" s="20">
        <f>IF(VALUE(Tabela813[[#This Row],[RED]]) &gt; 0,1,0) + IF(VALUE(J3683)&gt;0,8,IF(VALUE(I3683)&gt;0,7,IF(VALUE(H3683)&gt;0,6,IF(VALUE(G3683)&gt;0,5,IF(VALUE(F3683)&gt;0,4,IF(VALUE(E3683)&gt;0,3,IF(VALUE(D3683)&gt;0,2,1)))))))</f>
        <v>6</v>
      </c>
      <c r="O3683" s="22" t="s">
        <v>55</v>
      </c>
      <c r="P3683" s="1" t="s">
        <v>4421</v>
      </c>
      <c r="Q3683" s="1"/>
      <c r="R3683" s="39"/>
      <c r="S3683" s="154" t="s">
        <v>158</v>
      </c>
      <c r="T3683" s="7" t="str">
        <f>Tabela813[[#This Row],[NR]]&amp;" - "&amp;Tabela813[[#This Row],[Especificação]]</f>
        <v>9.2.4.1.4.53.0.0.00 - (-) Dedução de Transferências de Convênios da União Destinadas a Programas de Meio Ambiente</v>
      </c>
    </row>
    <row r="3684" spans="2:20" ht="60" x14ac:dyDescent="0.25">
      <c r="B3684" s="51" t="s">
        <v>1549</v>
      </c>
      <c r="C3684" s="22" t="s">
        <v>1546</v>
      </c>
      <c r="D3684" s="22" t="s">
        <v>1547</v>
      </c>
      <c r="E3684" s="22" t="s">
        <v>1537</v>
      </c>
      <c r="F3684" s="22" t="s">
        <v>1547</v>
      </c>
      <c r="G3684" s="22" t="s">
        <v>1574</v>
      </c>
      <c r="H3684" s="22" t="s">
        <v>1540</v>
      </c>
      <c r="I3684" s="22" t="s">
        <v>1537</v>
      </c>
      <c r="J3684" s="22" t="s">
        <v>1543</v>
      </c>
      <c r="K3684" s="20" t="str">
        <f>IF(Tabela813[[#This Row],[C]]&lt;&gt;"",IF(Tabela813[[#This Row],[RED]]&lt;&gt;"",(Tabela813[[#This Row],[RED]] &amp; "."),"") &amp; CONCATENATE(Tabela813[[#This Row],[C]],".",Tabela813[[#This Row],[O]],".",Tabela813[[#This Row],[E]],".",Tabela813[[#This Row],[D1]],".",Tabela813[[#This Row],[D2]],".",Tabela813[[#This Row],[D3]],".",Tabela813[[#This Row],[T]],".",Tabela813[[#This Row],[D4]]),"")</f>
        <v>9.2.4.1.4.53.0.1.00</v>
      </c>
      <c r="L3684" s="23" t="s">
        <v>4091</v>
      </c>
      <c r="M3684" s="20" t="str">
        <f t="shared" si="71"/>
        <v>S</v>
      </c>
      <c r="N3684" s="20">
        <f>IF(VALUE(Tabela813[[#This Row],[RED]]) &gt; 0,1,0) + IF(VALUE(J3684)&gt;0,8,IF(VALUE(I3684)&gt;0,7,IF(VALUE(H3684)&gt;0,6,IF(VALUE(G3684)&gt;0,5,IF(VALUE(F3684)&gt;0,4,IF(VALUE(E3684)&gt;0,3,IF(VALUE(D3684)&gt;0,2,1)))))))</f>
        <v>8</v>
      </c>
      <c r="O3684" s="22" t="s">
        <v>55</v>
      </c>
      <c r="P3684" s="1" t="s">
        <v>2991</v>
      </c>
      <c r="Q3684" s="1"/>
      <c r="R3684" s="39"/>
      <c r="S3684" s="154" t="s">
        <v>158</v>
      </c>
      <c r="T3684" s="7" t="str">
        <f>Tabela813[[#This Row],[NR]]&amp;" - "&amp;Tabela813[[#This Row],[Especificação]]</f>
        <v>9.2.4.1.4.53.0.1.00 - (-) Dedução de Transferências de Convênios da União Destinadas a Programas de Meio Ambiente - Principal</v>
      </c>
    </row>
    <row r="3685" spans="2:20" ht="60" x14ac:dyDescent="0.25">
      <c r="B3685" s="51" t="s">
        <v>1549</v>
      </c>
      <c r="C3685" s="22" t="s">
        <v>1546</v>
      </c>
      <c r="D3685" s="22" t="s">
        <v>1547</v>
      </c>
      <c r="E3685" s="22" t="s">
        <v>1537</v>
      </c>
      <c r="F3685" s="22" t="s">
        <v>1547</v>
      </c>
      <c r="G3685" s="22" t="s">
        <v>1574</v>
      </c>
      <c r="H3685" s="22" t="s">
        <v>1540</v>
      </c>
      <c r="I3685" s="22" t="s">
        <v>1537</v>
      </c>
      <c r="J3685" s="22" t="s">
        <v>1539</v>
      </c>
      <c r="K3685" s="20" t="str">
        <f>IF(Tabela813[[#This Row],[C]]&lt;&gt;"",IF(Tabela813[[#This Row],[RED]]&lt;&gt;"",(Tabela813[[#This Row],[RED]] &amp; "."),"") &amp; CONCATENATE(Tabela813[[#This Row],[C]],".",Tabela813[[#This Row],[O]],".",Tabela813[[#This Row],[E]],".",Tabela813[[#This Row],[D1]],".",Tabela813[[#This Row],[D2]],".",Tabela813[[#This Row],[D3]],".",Tabela813[[#This Row],[T]],".",Tabela813[[#This Row],[D4]]),"")</f>
        <v>9.2.4.1.4.53.0.1.01</v>
      </c>
      <c r="L3685" s="23" t="s">
        <v>4091</v>
      </c>
      <c r="M3685" s="20" t="str">
        <f t="shared" si="71"/>
        <v>A</v>
      </c>
      <c r="N3685" s="20">
        <f>IF(VALUE(Tabela813[[#This Row],[RED]]) &gt; 0,1,0) + IF(VALUE(J3685)&gt;0,8,IF(VALUE(I3685)&gt;0,7,IF(VALUE(H3685)&gt;0,6,IF(VALUE(G3685)&gt;0,5,IF(VALUE(F3685)&gt;0,4,IF(VALUE(E3685)&gt;0,3,IF(VALUE(D3685)&gt;0,2,1)))))))</f>
        <v>9</v>
      </c>
      <c r="O3685" s="22" t="s">
        <v>3107</v>
      </c>
      <c r="P3685" s="1" t="s">
        <v>2991</v>
      </c>
      <c r="Q3685" s="1"/>
      <c r="R3685" s="39"/>
      <c r="S3685" s="154" t="s">
        <v>158</v>
      </c>
      <c r="T3685" s="7" t="str">
        <f>Tabela813[[#This Row],[NR]]&amp;" - "&amp;Tabela813[[#This Row],[Especificação]]</f>
        <v>9.2.4.1.4.53.0.1.01 - (-) Dedução de Transferências de Convênios da União Destinadas a Programas de Meio Ambiente - Principal</v>
      </c>
    </row>
    <row r="3686" spans="2:20" ht="45" x14ac:dyDescent="0.25">
      <c r="B3686" s="51" t="s">
        <v>1549</v>
      </c>
      <c r="C3686" s="22" t="s">
        <v>1546</v>
      </c>
      <c r="D3686" s="22" t="s">
        <v>1547</v>
      </c>
      <c r="E3686" s="22" t="s">
        <v>1537</v>
      </c>
      <c r="F3686" s="22" t="s">
        <v>1547</v>
      </c>
      <c r="G3686" s="22" t="s">
        <v>1574</v>
      </c>
      <c r="H3686" s="22" t="s">
        <v>1540</v>
      </c>
      <c r="I3686" s="22" t="s">
        <v>1537</v>
      </c>
      <c r="J3686" s="22" t="s">
        <v>1541</v>
      </c>
      <c r="K3686" s="20" t="str">
        <f>IF(Tabela813[[#This Row],[C]]&lt;&gt;"",IF(Tabela813[[#This Row],[RED]]&lt;&gt;"",(Tabela813[[#This Row],[RED]] &amp; "."),"") &amp; CONCATENATE(Tabela813[[#This Row],[C]],".",Tabela813[[#This Row],[O]],".",Tabela813[[#This Row],[E]],".",Tabela813[[#This Row],[D1]],".",Tabela813[[#This Row],[D2]],".",Tabela813[[#This Row],[D3]],".",Tabela813[[#This Row],[T]],".",Tabela813[[#This Row],[D4]]),"")</f>
        <v>9.2.4.1.4.53.0.1.02</v>
      </c>
      <c r="L3686" s="23" t="s">
        <v>4092</v>
      </c>
      <c r="M3686" s="20" t="str">
        <f t="shared" si="71"/>
        <v>A</v>
      </c>
      <c r="N3686" s="20">
        <f>IF(VALUE(Tabela813[[#This Row],[RED]]) &gt; 0,1,0) + IF(VALUE(J3686)&gt;0,8,IF(VALUE(I3686)&gt;0,7,IF(VALUE(H3686)&gt;0,6,IF(VALUE(G3686)&gt;0,5,IF(VALUE(F3686)&gt;0,4,IF(VALUE(E3686)&gt;0,3,IF(VALUE(D3686)&gt;0,2,1)))))))</f>
        <v>9</v>
      </c>
      <c r="O3686" s="22" t="s">
        <v>3107</v>
      </c>
      <c r="P3686" s="1" t="s">
        <v>4238</v>
      </c>
      <c r="Q3686" s="1"/>
      <c r="R3686" s="39"/>
      <c r="S3686" s="154" t="s">
        <v>158</v>
      </c>
      <c r="T3686" s="7" t="str">
        <f>Tabela813[[#This Row],[NR]]&amp;" - "&amp;Tabela813[[#This Row],[Especificação]]</f>
        <v>9.2.4.1.4.53.0.1.02 - (-) Dedução de Transferências de Convênios da União Destinadas a Programas de Meio Ambiente - Transferências da União Decorrentes de Emendas Parlamentares Individuais - Finalidade Definida</v>
      </c>
    </row>
    <row r="3687" spans="2:20" ht="45" x14ac:dyDescent="0.25">
      <c r="B3687" s="51" t="s">
        <v>1549</v>
      </c>
      <c r="C3687" s="22" t="s">
        <v>1546</v>
      </c>
      <c r="D3687" s="22" t="s">
        <v>1547</v>
      </c>
      <c r="E3687" s="22" t="s">
        <v>1537</v>
      </c>
      <c r="F3687" s="22" t="s">
        <v>1547</v>
      </c>
      <c r="G3687" s="22" t="s">
        <v>1574</v>
      </c>
      <c r="H3687" s="22" t="s">
        <v>1540</v>
      </c>
      <c r="I3687" s="22" t="s">
        <v>1537</v>
      </c>
      <c r="J3687" s="22" t="s">
        <v>1550</v>
      </c>
      <c r="K3687" s="20" t="str">
        <f>IF(Tabela813[[#This Row],[C]]&lt;&gt;"",IF(Tabela813[[#This Row],[RED]]&lt;&gt;"",(Tabela813[[#This Row],[RED]] &amp; "."),"") &amp; CONCATENATE(Tabela813[[#This Row],[C]],".",Tabela813[[#This Row],[O]],".",Tabela813[[#This Row],[E]],".",Tabela813[[#This Row],[D1]],".",Tabela813[[#This Row],[D2]],".",Tabela813[[#This Row],[D3]],".",Tabela813[[#This Row],[T]],".",Tabela813[[#This Row],[D4]]),"")</f>
        <v>9.2.4.1.4.53.0.1.03</v>
      </c>
      <c r="L3687" s="23" t="s">
        <v>4093</v>
      </c>
      <c r="M3687" s="20" t="str">
        <f t="shared" si="71"/>
        <v>A</v>
      </c>
      <c r="N3687" s="20">
        <f>IF(VALUE(Tabela813[[#This Row],[RED]]) &gt; 0,1,0) + IF(VALUE(J3687)&gt;0,8,IF(VALUE(I3687)&gt;0,7,IF(VALUE(H3687)&gt;0,6,IF(VALUE(G3687)&gt;0,5,IF(VALUE(F3687)&gt;0,4,IF(VALUE(E3687)&gt;0,3,IF(VALUE(D3687)&gt;0,2,1)))))))</f>
        <v>9</v>
      </c>
      <c r="O3687" s="22" t="s">
        <v>3107</v>
      </c>
      <c r="P3687" s="1" t="s">
        <v>4242</v>
      </c>
      <c r="Q3687" s="1"/>
      <c r="R3687" s="39"/>
      <c r="S3687" s="154" t="s">
        <v>158</v>
      </c>
      <c r="T3687" s="7" t="str">
        <f>Tabela813[[#This Row],[NR]]&amp;" - "&amp;Tabela813[[#This Row],[Especificação]]</f>
        <v>9.2.4.1.4.53.0.1.03 - (-) Dedução de Transferências de Convênios da União Destinadas a Programas de Meio Ambiente - Transferências da União Decorrentes de Emendas Parlamentares de Bancada</v>
      </c>
    </row>
    <row r="3688" spans="2:20" ht="75" x14ac:dyDescent="0.25">
      <c r="B3688" s="51" t="s">
        <v>1549</v>
      </c>
      <c r="C3688" s="22" t="s">
        <v>1546</v>
      </c>
      <c r="D3688" s="22" t="s">
        <v>1547</v>
      </c>
      <c r="E3688" s="22" t="s">
        <v>1537</v>
      </c>
      <c r="F3688" s="22" t="s">
        <v>1547</v>
      </c>
      <c r="G3688" s="22" t="s">
        <v>1578</v>
      </c>
      <c r="H3688" s="22" t="s">
        <v>1540</v>
      </c>
      <c r="I3688" s="22" t="s">
        <v>1540</v>
      </c>
      <c r="J3688" s="22" t="s">
        <v>1543</v>
      </c>
      <c r="K3688" s="20" t="str">
        <f>IF(Tabela813[[#This Row],[C]]&lt;&gt;"",IF(Tabela813[[#This Row],[RED]]&lt;&gt;"",(Tabela813[[#This Row],[RED]] &amp; "."),"") &amp; CONCATENATE(Tabela813[[#This Row],[C]],".",Tabela813[[#This Row],[O]],".",Tabela813[[#This Row],[E]],".",Tabela813[[#This Row],[D1]],".",Tabela813[[#This Row],[D2]],".",Tabela813[[#This Row],[D3]],".",Tabela813[[#This Row],[T]],".",Tabela813[[#This Row],[D4]]),"")</f>
        <v>9.2.4.1.4.54.0.0.00</v>
      </c>
      <c r="L3688" s="23" t="s">
        <v>4094</v>
      </c>
      <c r="M3688" s="20" t="str">
        <f t="shared" si="71"/>
        <v>S</v>
      </c>
      <c r="N3688" s="20">
        <f>IF(VALUE(Tabela813[[#This Row],[RED]]) &gt; 0,1,0) + IF(VALUE(J3688)&gt;0,8,IF(VALUE(I3688)&gt;0,7,IF(VALUE(H3688)&gt;0,6,IF(VALUE(G3688)&gt;0,5,IF(VALUE(F3688)&gt;0,4,IF(VALUE(E3688)&gt;0,3,IF(VALUE(D3688)&gt;0,2,1)))))))</f>
        <v>6</v>
      </c>
      <c r="O3688" s="22" t="s">
        <v>55</v>
      </c>
      <c r="P3688" s="1" t="s">
        <v>4422</v>
      </c>
      <c r="Q3688" s="1"/>
      <c r="R3688" s="39"/>
      <c r="S3688" s="154" t="s">
        <v>158</v>
      </c>
      <c r="T3688" s="7" t="str">
        <f>Tabela813[[#This Row],[NR]]&amp;" - "&amp;Tabela813[[#This Row],[Especificação]]</f>
        <v>9.2.4.1.4.54.0.0.00 - (-) Dedução de Transferências de Convênios da União Destinadas a Programas de Infraestrutura em Transporte</v>
      </c>
    </row>
    <row r="3689" spans="2:20" ht="75" x14ac:dyDescent="0.25">
      <c r="B3689" s="51" t="s">
        <v>1549</v>
      </c>
      <c r="C3689" s="22" t="s">
        <v>1546</v>
      </c>
      <c r="D3689" s="22" t="s">
        <v>1547</v>
      </c>
      <c r="E3689" s="22" t="s">
        <v>1537</v>
      </c>
      <c r="F3689" s="22" t="s">
        <v>1547</v>
      </c>
      <c r="G3689" s="22" t="s">
        <v>1578</v>
      </c>
      <c r="H3689" s="22" t="s">
        <v>1540</v>
      </c>
      <c r="I3689" s="22" t="s">
        <v>1537</v>
      </c>
      <c r="J3689" s="22" t="s">
        <v>1543</v>
      </c>
      <c r="K3689" s="20" t="str">
        <f>IF(Tabela813[[#This Row],[C]]&lt;&gt;"",IF(Tabela813[[#This Row],[RED]]&lt;&gt;"",(Tabela813[[#This Row],[RED]] &amp; "."),"") &amp; CONCATENATE(Tabela813[[#This Row],[C]],".",Tabela813[[#This Row],[O]],".",Tabela813[[#This Row],[E]],".",Tabela813[[#This Row],[D1]],".",Tabela813[[#This Row],[D2]],".",Tabela813[[#This Row],[D3]],".",Tabela813[[#This Row],[T]],".",Tabela813[[#This Row],[D4]]),"")</f>
        <v>9.2.4.1.4.54.0.1.00</v>
      </c>
      <c r="L3689" s="23" t="s">
        <v>4095</v>
      </c>
      <c r="M3689" s="20" t="str">
        <f t="shared" si="71"/>
        <v>S</v>
      </c>
      <c r="N3689" s="20">
        <f>IF(VALUE(Tabela813[[#This Row],[RED]]) &gt; 0,1,0) + IF(VALUE(J3689)&gt;0,8,IF(VALUE(I3689)&gt;0,7,IF(VALUE(H3689)&gt;0,6,IF(VALUE(G3689)&gt;0,5,IF(VALUE(F3689)&gt;0,4,IF(VALUE(E3689)&gt;0,3,IF(VALUE(D3689)&gt;0,2,1)))))))</f>
        <v>8</v>
      </c>
      <c r="O3689" s="22" t="s">
        <v>55</v>
      </c>
      <c r="P3689" s="1" t="s">
        <v>2992</v>
      </c>
      <c r="Q3689" s="1"/>
      <c r="R3689" s="39"/>
      <c r="S3689" s="154" t="s">
        <v>158</v>
      </c>
      <c r="T3689" s="7" t="str">
        <f>Tabela813[[#This Row],[NR]]&amp;" - "&amp;Tabela813[[#This Row],[Especificação]]</f>
        <v>9.2.4.1.4.54.0.1.00 - (-) Dedução de Transferências de Convênios da União Destinadas a Programas de Infraestrutura em Transporte - Principal</v>
      </c>
    </row>
    <row r="3690" spans="2:20" ht="75" x14ac:dyDescent="0.25">
      <c r="B3690" s="51" t="s">
        <v>1549</v>
      </c>
      <c r="C3690" s="22" t="s">
        <v>1546</v>
      </c>
      <c r="D3690" s="22" t="s">
        <v>1547</v>
      </c>
      <c r="E3690" s="22" t="s">
        <v>1537</v>
      </c>
      <c r="F3690" s="22" t="s">
        <v>1547</v>
      </c>
      <c r="G3690" s="22" t="s">
        <v>1578</v>
      </c>
      <c r="H3690" s="22" t="s">
        <v>1540</v>
      </c>
      <c r="I3690" s="22" t="s">
        <v>1537</v>
      </c>
      <c r="J3690" s="22" t="s">
        <v>1539</v>
      </c>
      <c r="K3690" s="20" t="str">
        <f>IF(Tabela813[[#This Row],[C]]&lt;&gt;"",IF(Tabela813[[#This Row],[RED]]&lt;&gt;"",(Tabela813[[#This Row],[RED]] &amp; "."),"") &amp; CONCATENATE(Tabela813[[#This Row],[C]],".",Tabela813[[#This Row],[O]],".",Tabela813[[#This Row],[E]],".",Tabela813[[#This Row],[D1]],".",Tabela813[[#This Row],[D2]],".",Tabela813[[#This Row],[D3]],".",Tabela813[[#This Row],[T]],".",Tabela813[[#This Row],[D4]]),"")</f>
        <v>9.2.4.1.4.54.0.1.01</v>
      </c>
      <c r="L3690" s="23" t="s">
        <v>4095</v>
      </c>
      <c r="M3690" s="20" t="str">
        <f t="shared" si="71"/>
        <v>A</v>
      </c>
      <c r="N3690" s="20">
        <f>IF(VALUE(Tabela813[[#This Row],[RED]]) &gt; 0,1,0) + IF(VALUE(J3690)&gt;0,8,IF(VALUE(I3690)&gt;0,7,IF(VALUE(H3690)&gt;0,6,IF(VALUE(G3690)&gt;0,5,IF(VALUE(F3690)&gt;0,4,IF(VALUE(E3690)&gt;0,3,IF(VALUE(D3690)&gt;0,2,1)))))))</f>
        <v>9</v>
      </c>
      <c r="O3690" s="22" t="s">
        <v>3107</v>
      </c>
      <c r="P3690" s="1" t="s">
        <v>2992</v>
      </c>
      <c r="Q3690" s="1"/>
      <c r="R3690" s="39"/>
      <c r="S3690" s="154" t="s">
        <v>158</v>
      </c>
      <c r="T3690" s="7" t="str">
        <f>Tabela813[[#This Row],[NR]]&amp;" - "&amp;Tabela813[[#This Row],[Especificação]]</f>
        <v>9.2.4.1.4.54.0.1.01 - (-) Dedução de Transferências de Convênios da União Destinadas a Programas de Infraestrutura em Transporte - Principal</v>
      </c>
    </row>
    <row r="3691" spans="2:20" ht="45" x14ac:dyDescent="0.25">
      <c r="B3691" s="51" t="s">
        <v>1549</v>
      </c>
      <c r="C3691" s="22" t="s">
        <v>1546</v>
      </c>
      <c r="D3691" s="22" t="s">
        <v>1547</v>
      </c>
      <c r="E3691" s="22" t="s">
        <v>1537</v>
      </c>
      <c r="F3691" s="22" t="s">
        <v>1547</v>
      </c>
      <c r="G3691" s="22" t="s">
        <v>1578</v>
      </c>
      <c r="H3691" s="22" t="s">
        <v>1540</v>
      </c>
      <c r="I3691" s="22" t="s">
        <v>1537</v>
      </c>
      <c r="J3691" s="22" t="s">
        <v>1541</v>
      </c>
      <c r="K3691" s="20" t="str">
        <f>IF(Tabela813[[#This Row],[C]]&lt;&gt;"",IF(Tabela813[[#This Row],[RED]]&lt;&gt;"",(Tabela813[[#This Row],[RED]] &amp; "."),"") &amp; CONCATENATE(Tabela813[[#This Row],[C]],".",Tabela813[[#This Row],[O]],".",Tabela813[[#This Row],[E]],".",Tabela813[[#This Row],[D1]],".",Tabela813[[#This Row],[D2]],".",Tabela813[[#This Row],[D3]],".",Tabela813[[#This Row],[T]],".",Tabela813[[#This Row],[D4]]),"")</f>
        <v>9.2.4.1.4.54.0.1.02</v>
      </c>
      <c r="L3691" s="23" t="s">
        <v>4096</v>
      </c>
      <c r="M3691" s="20" t="str">
        <f t="shared" si="71"/>
        <v>A</v>
      </c>
      <c r="N3691" s="20">
        <f>IF(VALUE(Tabela813[[#This Row],[RED]]) &gt; 0,1,0) + IF(VALUE(J3691)&gt;0,8,IF(VALUE(I3691)&gt;0,7,IF(VALUE(H3691)&gt;0,6,IF(VALUE(G3691)&gt;0,5,IF(VALUE(F3691)&gt;0,4,IF(VALUE(E3691)&gt;0,3,IF(VALUE(D3691)&gt;0,2,1)))))))</f>
        <v>9</v>
      </c>
      <c r="O3691" s="22" t="s">
        <v>3107</v>
      </c>
      <c r="P3691" s="1" t="s">
        <v>4238</v>
      </c>
      <c r="Q3691" s="1"/>
      <c r="R3691" s="39"/>
      <c r="S3691" s="154" t="s">
        <v>158</v>
      </c>
      <c r="T3691" s="7" t="str">
        <f>Tabela813[[#This Row],[NR]]&amp;" - "&amp;Tabela813[[#This Row],[Especificação]]</f>
        <v>9.2.4.1.4.54.0.1.02 - (-) Dedução de Transferências de Convênios da União Destinadas a Programas de Infraestrutura em Transporte - Transferências da União Decorrentes de Emendas Parlamentares Individuais - Finalidade Definida</v>
      </c>
    </row>
    <row r="3692" spans="2:20" ht="45" x14ac:dyDescent="0.25">
      <c r="B3692" s="51" t="s">
        <v>1549</v>
      </c>
      <c r="C3692" s="22" t="s">
        <v>1546</v>
      </c>
      <c r="D3692" s="22" t="s">
        <v>1547</v>
      </c>
      <c r="E3692" s="22" t="s">
        <v>1537</v>
      </c>
      <c r="F3692" s="22" t="s">
        <v>1547</v>
      </c>
      <c r="G3692" s="22" t="s">
        <v>1578</v>
      </c>
      <c r="H3692" s="22" t="s">
        <v>1540</v>
      </c>
      <c r="I3692" s="22" t="s">
        <v>1537</v>
      </c>
      <c r="J3692" s="22" t="s">
        <v>1550</v>
      </c>
      <c r="K3692" s="20" t="str">
        <f>IF(Tabela813[[#This Row],[C]]&lt;&gt;"",IF(Tabela813[[#This Row],[RED]]&lt;&gt;"",(Tabela813[[#This Row],[RED]] &amp; "."),"") &amp; CONCATENATE(Tabela813[[#This Row],[C]],".",Tabela813[[#This Row],[O]],".",Tabela813[[#This Row],[E]],".",Tabela813[[#This Row],[D1]],".",Tabela813[[#This Row],[D2]],".",Tabela813[[#This Row],[D3]],".",Tabela813[[#This Row],[T]],".",Tabela813[[#This Row],[D4]]),"")</f>
        <v>9.2.4.1.4.54.0.1.03</v>
      </c>
      <c r="L3692" s="23" t="s">
        <v>4097</v>
      </c>
      <c r="M3692" s="20" t="str">
        <f t="shared" si="71"/>
        <v>A</v>
      </c>
      <c r="N3692" s="20">
        <f>IF(VALUE(Tabela813[[#This Row],[RED]]) &gt; 0,1,0) + IF(VALUE(J3692)&gt;0,8,IF(VALUE(I3692)&gt;0,7,IF(VALUE(H3692)&gt;0,6,IF(VALUE(G3692)&gt;0,5,IF(VALUE(F3692)&gt;0,4,IF(VALUE(E3692)&gt;0,3,IF(VALUE(D3692)&gt;0,2,1)))))))</f>
        <v>9</v>
      </c>
      <c r="O3692" s="22" t="s">
        <v>3107</v>
      </c>
      <c r="P3692" s="1" t="s">
        <v>4242</v>
      </c>
      <c r="Q3692" s="1"/>
      <c r="R3692" s="39"/>
      <c r="S3692" s="154" t="s">
        <v>158</v>
      </c>
      <c r="T3692" s="7" t="str">
        <f>Tabela813[[#This Row],[NR]]&amp;" - "&amp;Tabela813[[#This Row],[Especificação]]</f>
        <v>9.2.4.1.4.54.0.1.03 - (-) Dedução de Transferências de Convênios da União Destinadas a Programas de Infraestrutura em Transporte - Transferências da União Decorrentes de Emendas Parlamentares de Bancada</v>
      </c>
    </row>
    <row r="3693" spans="2:20" ht="45" x14ac:dyDescent="0.25">
      <c r="B3693" s="51" t="s">
        <v>1549</v>
      </c>
      <c r="C3693" s="22" t="s">
        <v>1546</v>
      </c>
      <c r="D3693" s="22" t="s">
        <v>1547</v>
      </c>
      <c r="E3693" s="22" t="s">
        <v>1537</v>
      </c>
      <c r="F3693" s="22" t="s">
        <v>1547</v>
      </c>
      <c r="G3693" s="22" t="s">
        <v>1553</v>
      </c>
      <c r="H3693" s="22" t="s">
        <v>1540</v>
      </c>
      <c r="I3693" s="22" t="s">
        <v>1540</v>
      </c>
      <c r="J3693" s="22" t="s">
        <v>1543</v>
      </c>
      <c r="K3693" s="20" t="str">
        <f>IF(Tabela813[[#This Row],[C]]&lt;&gt;"",IF(Tabela813[[#This Row],[RED]]&lt;&gt;"",(Tabela813[[#This Row],[RED]] &amp; "."),"") &amp; CONCATENATE(Tabela813[[#This Row],[C]],".",Tabela813[[#This Row],[O]],".",Tabela813[[#This Row],[E]],".",Tabela813[[#This Row],[D1]],".",Tabela813[[#This Row],[D2]],".",Tabela813[[#This Row],[D3]],".",Tabela813[[#This Row],[T]],".",Tabela813[[#This Row],[D4]]),"")</f>
        <v>9.2.4.1.4.99.0.0.00</v>
      </c>
      <c r="L3693" s="23" t="s">
        <v>4219</v>
      </c>
      <c r="M3693" s="20" t="str">
        <f t="shared" si="71"/>
        <v>S</v>
      </c>
      <c r="N3693" s="20">
        <f>IF(VALUE(Tabela813[[#This Row],[RED]]) &gt; 0,1,0) + IF(VALUE(J3693)&gt;0,8,IF(VALUE(I3693)&gt;0,7,IF(VALUE(H3693)&gt;0,6,IF(VALUE(G3693)&gt;0,5,IF(VALUE(F3693)&gt;0,4,IF(VALUE(E3693)&gt;0,3,IF(VALUE(D3693)&gt;0,2,1)))))))</f>
        <v>6</v>
      </c>
      <c r="O3693" s="22" t="s">
        <v>51</v>
      </c>
      <c r="P3693" s="1" t="s">
        <v>4423</v>
      </c>
      <c r="Q3693" s="1"/>
      <c r="R3693" s="39"/>
      <c r="S3693" s="154" t="s">
        <v>158</v>
      </c>
      <c r="T3693" s="7" t="str">
        <f>Tabela813[[#This Row],[NR]]&amp;" - "&amp;Tabela813[[#This Row],[Especificação]]</f>
        <v>9.2.4.1.4.99.0.0.00 - (-) Dedução de Outras Transferências de Convênios da União e de Suas Entidades</v>
      </c>
    </row>
    <row r="3694" spans="2:20" ht="45" x14ac:dyDescent="0.25">
      <c r="B3694" s="51" t="s">
        <v>1549</v>
      </c>
      <c r="C3694" s="22" t="s">
        <v>1546</v>
      </c>
      <c r="D3694" s="22" t="s">
        <v>1547</v>
      </c>
      <c r="E3694" s="22" t="s">
        <v>1537</v>
      </c>
      <c r="F3694" s="22" t="s">
        <v>1547</v>
      </c>
      <c r="G3694" s="22" t="s">
        <v>1553</v>
      </c>
      <c r="H3694" s="22" t="s">
        <v>1540</v>
      </c>
      <c r="I3694" s="22" t="s">
        <v>1537</v>
      </c>
      <c r="J3694" s="22" t="s">
        <v>1543</v>
      </c>
      <c r="K3694" s="20" t="str">
        <f>IF(Tabela813[[#This Row],[C]]&lt;&gt;"",IF(Tabela813[[#This Row],[RED]]&lt;&gt;"",(Tabela813[[#This Row],[RED]] &amp; "."),"") &amp; CONCATENATE(Tabela813[[#This Row],[C]],".",Tabela813[[#This Row],[O]],".",Tabela813[[#This Row],[E]],".",Tabela813[[#This Row],[D1]],".",Tabela813[[#This Row],[D2]],".",Tabela813[[#This Row],[D3]],".",Tabela813[[#This Row],[T]],".",Tabela813[[#This Row],[D4]]),"")</f>
        <v>9.2.4.1.4.99.0.1.00</v>
      </c>
      <c r="L3694" s="23" t="s">
        <v>4219</v>
      </c>
      <c r="M3694" s="20" t="str">
        <f t="shared" si="71"/>
        <v>S</v>
      </c>
      <c r="N3694" s="20">
        <f>IF(VALUE(Tabela813[[#This Row],[RED]]) &gt; 0,1,0) + IF(VALUE(J3694)&gt;0,8,IF(VALUE(I3694)&gt;0,7,IF(VALUE(H3694)&gt;0,6,IF(VALUE(G3694)&gt;0,5,IF(VALUE(F3694)&gt;0,4,IF(VALUE(E3694)&gt;0,3,IF(VALUE(D3694)&gt;0,2,1)))))))</f>
        <v>8</v>
      </c>
      <c r="O3694" s="22" t="s">
        <v>51</v>
      </c>
      <c r="P3694" s="1" t="s">
        <v>4165</v>
      </c>
      <c r="Q3694" s="1"/>
      <c r="R3694" s="39"/>
      <c r="S3694" s="154" t="s">
        <v>158</v>
      </c>
      <c r="T3694" s="7" t="str">
        <f>Tabela813[[#This Row],[NR]]&amp;" - "&amp;Tabela813[[#This Row],[Especificação]]</f>
        <v>9.2.4.1.4.99.0.1.00 - (-) Dedução de Outras Transferências de Convênios da União e de Suas Entidades</v>
      </c>
    </row>
    <row r="3695" spans="2:20" ht="45" x14ac:dyDescent="0.25">
      <c r="B3695" s="51" t="s">
        <v>1549</v>
      </c>
      <c r="C3695" s="22" t="s">
        <v>1546</v>
      </c>
      <c r="D3695" s="22" t="s">
        <v>1547</v>
      </c>
      <c r="E3695" s="22" t="s">
        <v>1537</v>
      </c>
      <c r="F3695" s="22" t="s">
        <v>1547</v>
      </c>
      <c r="G3695" s="22" t="s">
        <v>1553</v>
      </c>
      <c r="H3695" s="22" t="s">
        <v>1540</v>
      </c>
      <c r="I3695" s="22" t="s">
        <v>1537</v>
      </c>
      <c r="J3695" s="22" t="s">
        <v>1539</v>
      </c>
      <c r="K3695" s="20" t="str">
        <f>IF(Tabela813[[#This Row],[C]]&lt;&gt;"",IF(Tabela813[[#This Row],[RED]]&lt;&gt;"",(Tabela813[[#This Row],[RED]] &amp; "."),"") &amp; CONCATENATE(Tabela813[[#This Row],[C]],".",Tabela813[[#This Row],[O]],".",Tabela813[[#This Row],[E]],".",Tabela813[[#This Row],[D1]],".",Tabela813[[#This Row],[D2]],".",Tabela813[[#This Row],[D3]],".",Tabela813[[#This Row],[T]],".",Tabela813[[#This Row],[D4]]),"")</f>
        <v>9.2.4.1.4.99.0.1.01</v>
      </c>
      <c r="L3695" s="23" t="s">
        <v>4219</v>
      </c>
      <c r="M3695" s="20" t="str">
        <f t="shared" si="71"/>
        <v>A</v>
      </c>
      <c r="N3695" s="20">
        <f>IF(VALUE(Tabela813[[#This Row],[RED]]) &gt; 0,1,0) + IF(VALUE(J3695)&gt;0,8,IF(VALUE(I3695)&gt;0,7,IF(VALUE(H3695)&gt;0,6,IF(VALUE(G3695)&gt;0,5,IF(VALUE(F3695)&gt;0,4,IF(VALUE(E3695)&gt;0,3,IF(VALUE(D3695)&gt;0,2,1)))))))</f>
        <v>9</v>
      </c>
      <c r="O3695" s="22" t="s">
        <v>51</v>
      </c>
      <c r="P3695" s="1" t="s">
        <v>4165</v>
      </c>
      <c r="Q3695" s="1"/>
      <c r="R3695" s="39"/>
      <c r="S3695" s="154" t="s">
        <v>158</v>
      </c>
      <c r="T3695" s="7" t="str">
        <f>Tabela813[[#This Row],[NR]]&amp;" - "&amp;Tabela813[[#This Row],[Especificação]]</f>
        <v>9.2.4.1.4.99.0.1.01 - (-) Dedução de Outras Transferências de Convênios da União e de Suas Entidades</v>
      </c>
    </row>
    <row r="3696" spans="2:20" ht="45" x14ac:dyDescent="0.25">
      <c r="B3696" s="51" t="s">
        <v>1549</v>
      </c>
      <c r="C3696" s="22" t="s">
        <v>1546</v>
      </c>
      <c r="D3696" s="22" t="s">
        <v>1547</v>
      </c>
      <c r="E3696" s="22" t="s">
        <v>1537</v>
      </c>
      <c r="F3696" s="22" t="s">
        <v>1547</v>
      </c>
      <c r="G3696" s="22" t="s">
        <v>1553</v>
      </c>
      <c r="H3696" s="22" t="s">
        <v>1540</v>
      </c>
      <c r="I3696" s="22" t="s">
        <v>1537</v>
      </c>
      <c r="J3696" s="22" t="s">
        <v>1541</v>
      </c>
      <c r="K3696" s="20" t="str">
        <f>IF(Tabela813[[#This Row],[C]]&lt;&gt;"",IF(Tabela813[[#This Row],[RED]]&lt;&gt;"",(Tabela813[[#This Row],[RED]] &amp; "."),"") &amp; CONCATENATE(Tabela813[[#This Row],[C]],".",Tabela813[[#This Row],[O]],".",Tabela813[[#This Row],[E]],".",Tabela813[[#This Row],[D1]],".",Tabela813[[#This Row],[D2]],".",Tabela813[[#This Row],[D3]],".",Tabela813[[#This Row],[T]],".",Tabela813[[#This Row],[D4]]),"")</f>
        <v>9.2.4.1.4.99.0.1.02</v>
      </c>
      <c r="L3696" s="1" t="s">
        <v>4217</v>
      </c>
      <c r="M3696" s="20" t="str">
        <f t="shared" si="71"/>
        <v>A</v>
      </c>
      <c r="N3696" s="20">
        <f>IF(VALUE(Tabela813[[#This Row],[RED]]) &gt; 0,1,0) + IF(VALUE(J3696)&gt;0,8,IF(VALUE(I3696)&gt;0,7,IF(VALUE(H3696)&gt;0,6,IF(VALUE(G3696)&gt;0,5,IF(VALUE(F3696)&gt;0,4,IF(VALUE(E3696)&gt;0,3,IF(VALUE(D3696)&gt;0,2,1)))))))</f>
        <v>9</v>
      </c>
      <c r="O3696" s="22" t="s">
        <v>3107</v>
      </c>
      <c r="P3696" s="1" t="s">
        <v>4238</v>
      </c>
      <c r="Q3696" s="1"/>
      <c r="R3696" s="39"/>
      <c r="S3696" s="154" t="s">
        <v>158</v>
      </c>
      <c r="T3696" s="7" t="str">
        <f>Tabela813[[#This Row],[NR]]&amp;" - "&amp;Tabela813[[#This Row],[Especificação]]</f>
        <v>9.2.4.1.4.99.0.1.02 - (-) Dedução de Outras Transferências de Convênios da União e de Suas Entidades - Transferências da União Decorrentes de Emendas Parlamentares Individuais - Finalidade Definida</v>
      </c>
    </row>
    <row r="3697" spans="2:20" ht="45" x14ac:dyDescent="0.25">
      <c r="B3697" s="51" t="s">
        <v>1549</v>
      </c>
      <c r="C3697" s="22" t="s">
        <v>1546</v>
      </c>
      <c r="D3697" s="22" t="s">
        <v>1547</v>
      </c>
      <c r="E3697" s="22" t="s">
        <v>1537</v>
      </c>
      <c r="F3697" s="22" t="s">
        <v>1547</v>
      </c>
      <c r="G3697" s="22" t="s">
        <v>1553</v>
      </c>
      <c r="H3697" s="22" t="s">
        <v>1540</v>
      </c>
      <c r="I3697" s="22" t="s">
        <v>1537</v>
      </c>
      <c r="J3697" s="22" t="s">
        <v>1550</v>
      </c>
      <c r="K3697" s="20" t="str">
        <f>IF(Tabela813[[#This Row],[C]]&lt;&gt;"",IF(Tabela813[[#This Row],[RED]]&lt;&gt;"",(Tabela813[[#This Row],[RED]] &amp; "."),"") &amp; CONCATENATE(Tabela813[[#This Row],[C]],".",Tabela813[[#This Row],[O]],".",Tabela813[[#This Row],[E]],".",Tabela813[[#This Row],[D1]],".",Tabela813[[#This Row],[D2]],".",Tabela813[[#This Row],[D3]],".",Tabela813[[#This Row],[T]],".",Tabela813[[#This Row],[D4]]),"")</f>
        <v>9.2.4.1.4.99.0.1.03</v>
      </c>
      <c r="L3697" s="1" t="s">
        <v>4216</v>
      </c>
      <c r="M3697" s="20" t="str">
        <f t="shared" si="71"/>
        <v>A</v>
      </c>
      <c r="N3697" s="20">
        <f>IF(VALUE(Tabela813[[#This Row],[RED]]) &gt; 0,1,0) + IF(VALUE(J3697)&gt;0,8,IF(VALUE(I3697)&gt;0,7,IF(VALUE(H3697)&gt;0,6,IF(VALUE(G3697)&gt;0,5,IF(VALUE(F3697)&gt;0,4,IF(VALUE(E3697)&gt;0,3,IF(VALUE(D3697)&gt;0,2,1)))))))</f>
        <v>9</v>
      </c>
      <c r="O3697" s="22" t="s">
        <v>3107</v>
      </c>
      <c r="P3697" s="1" t="s">
        <v>4242</v>
      </c>
      <c r="Q3697" s="1"/>
      <c r="R3697" s="39"/>
      <c r="S3697" s="154" t="s">
        <v>158</v>
      </c>
      <c r="T3697" s="7" t="str">
        <f>Tabela813[[#This Row],[NR]]&amp;" - "&amp;Tabela813[[#This Row],[Especificação]]</f>
        <v>9.2.4.1.4.99.0.1.03 - (-) Dedução de Outras Transferências de Convênios da União e de Suas Entidades - Transferências da União Decorrentes de Emendas Parlamentares de Bancada</v>
      </c>
    </row>
    <row r="3698" spans="2:20" ht="45" x14ac:dyDescent="0.25">
      <c r="B3698" s="51" t="s">
        <v>1549</v>
      </c>
      <c r="C3698" s="22" t="s">
        <v>1546</v>
      </c>
      <c r="D3698" s="22" t="s">
        <v>1547</v>
      </c>
      <c r="E3698" s="22" t="s">
        <v>1546</v>
      </c>
      <c r="F3698" s="22" t="s">
        <v>1540</v>
      </c>
      <c r="G3698" s="22" t="s">
        <v>1543</v>
      </c>
      <c r="H3698" s="22" t="s">
        <v>1540</v>
      </c>
      <c r="I3698" s="22" t="s">
        <v>1540</v>
      </c>
      <c r="J3698" s="22" t="s">
        <v>1543</v>
      </c>
      <c r="K3698" s="20" t="str">
        <f>IF(Tabela813[[#This Row],[C]]&lt;&gt;"",IF(Tabela813[[#This Row],[RED]]&lt;&gt;"",(Tabela813[[#This Row],[RED]] &amp; "."),"") &amp; CONCATENATE(Tabela813[[#This Row],[C]],".",Tabela813[[#This Row],[O]],".",Tabela813[[#This Row],[E]],".",Tabela813[[#This Row],[D1]],".",Tabela813[[#This Row],[D2]],".",Tabela813[[#This Row],[D3]],".",Tabela813[[#This Row],[T]],".",Tabela813[[#This Row],[D4]]),"")</f>
        <v>9.2.4.2.0.00.0.0.00</v>
      </c>
      <c r="L3698" s="1" t="s">
        <v>4054</v>
      </c>
      <c r="M3698" s="20" t="str">
        <f t="shared" si="71"/>
        <v>S</v>
      </c>
      <c r="N3698" s="20">
        <f>IF(VALUE(Tabela813[[#This Row],[RED]]) &gt; 0,1,0) + IF(VALUE(J3698)&gt;0,8,IF(VALUE(I3698)&gt;0,7,IF(VALUE(H3698)&gt;0,6,IF(VALUE(G3698)&gt;0,5,IF(VALUE(F3698)&gt;0,4,IF(VALUE(E3698)&gt;0,3,IF(VALUE(D3698)&gt;0,2,1)))))))</f>
        <v>4</v>
      </c>
      <c r="O3698" s="22" t="s">
        <v>45</v>
      </c>
      <c r="P3698" s="1" t="s">
        <v>4424</v>
      </c>
      <c r="Q3698" s="1"/>
      <c r="R3698" s="39"/>
      <c r="S3698" s="154" t="s">
        <v>158</v>
      </c>
      <c r="T3698" s="7" t="str">
        <f>Tabela813[[#This Row],[NR]]&amp;" - "&amp;Tabela813[[#This Row],[Especificação]]</f>
        <v>9.2.4.2.0.00.0.0.00 - (-) Dedução de Transferências dos Estados e do Distrito Federal e de Suas Entidades</v>
      </c>
    </row>
    <row r="3699" spans="2:20" ht="45" x14ac:dyDescent="0.25">
      <c r="B3699" s="51" t="s">
        <v>1549</v>
      </c>
      <c r="C3699" s="22" t="s">
        <v>1546</v>
      </c>
      <c r="D3699" s="22" t="s">
        <v>1547</v>
      </c>
      <c r="E3699" s="22" t="s">
        <v>1546</v>
      </c>
      <c r="F3699" s="22" t="s">
        <v>1546</v>
      </c>
      <c r="G3699" s="22" t="s">
        <v>1543</v>
      </c>
      <c r="H3699" s="22" t="s">
        <v>1540</v>
      </c>
      <c r="I3699" s="22" t="s">
        <v>1540</v>
      </c>
      <c r="J3699" s="22" t="s">
        <v>1543</v>
      </c>
      <c r="K3699" s="20" t="str">
        <f>IF(Tabela813[[#This Row],[C]]&lt;&gt;"",IF(Tabela813[[#This Row],[RED]]&lt;&gt;"",(Tabela813[[#This Row],[RED]] &amp; "."),"") &amp; CONCATENATE(Tabela813[[#This Row],[C]],".",Tabela813[[#This Row],[O]],".",Tabela813[[#This Row],[E]],".",Tabela813[[#This Row],[D1]],".",Tabela813[[#This Row],[D2]],".",Tabela813[[#This Row],[D3]],".",Tabela813[[#This Row],[T]],".",Tabela813[[#This Row],[D4]]),"")</f>
        <v>9.2.4.2.2.00.0.0.00</v>
      </c>
      <c r="L3699" s="1" t="s">
        <v>2204</v>
      </c>
      <c r="M3699" s="20" t="str">
        <f t="shared" si="71"/>
        <v>S</v>
      </c>
      <c r="N3699" s="20">
        <f>IF(VALUE(Tabela813[[#This Row],[RED]]) &gt; 0,1,0) + IF(VALUE(J3699)&gt;0,8,IF(VALUE(I3699)&gt;0,7,IF(VALUE(H3699)&gt;0,6,IF(VALUE(G3699)&gt;0,5,IF(VALUE(F3699)&gt;0,4,IF(VALUE(E3699)&gt;0,3,IF(VALUE(D3699)&gt;0,2,1)))))))</f>
        <v>5</v>
      </c>
      <c r="O3699" s="22" t="s">
        <v>45</v>
      </c>
      <c r="P3699" s="1" t="s">
        <v>4425</v>
      </c>
      <c r="Q3699" s="1"/>
      <c r="R3699" s="39"/>
      <c r="S3699" s="154" t="s">
        <v>158</v>
      </c>
      <c r="T3699" s="7" t="str">
        <f>Tabela813[[#This Row],[NR]]&amp;" - "&amp;Tabela813[[#This Row],[Especificação]]</f>
        <v>9.2.4.2.2.00.0.0.00 - (-) Dedução de Transferências de Convênios dos Estados e DF e de Suas Entidades</v>
      </c>
    </row>
    <row r="3700" spans="2:20" ht="45" x14ac:dyDescent="0.25">
      <c r="B3700" s="51" t="s">
        <v>1549</v>
      </c>
      <c r="C3700" s="22" t="s">
        <v>1546</v>
      </c>
      <c r="D3700" s="22" t="s">
        <v>1547</v>
      </c>
      <c r="E3700" s="22" t="s">
        <v>1546</v>
      </c>
      <c r="F3700" s="22" t="s">
        <v>1546</v>
      </c>
      <c r="G3700" s="22" t="s">
        <v>1570</v>
      </c>
      <c r="H3700" s="22" t="s">
        <v>1540</v>
      </c>
      <c r="I3700" s="22" t="s">
        <v>1540</v>
      </c>
      <c r="J3700" s="22" t="s">
        <v>1543</v>
      </c>
      <c r="K3700" s="20" t="str">
        <f>IF(Tabela813[[#This Row],[C]]&lt;&gt;"",IF(Tabela813[[#This Row],[RED]]&lt;&gt;"",(Tabela813[[#This Row],[RED]] &amp; "."),"") &amp; CONCATENATE(Tabela813[[#This Row],[C]],".",Tabela813[[#This Row],[O]],".",Tabela813[[#This Row],[E]],".",Tabela813[[#This Row],[D1]],".",Tabela813[[#This Row],[D2]],".",Tabela813[[#This Row],[D3]],".",Tabela813[[#This Row],[T]],".",Tabela813[[#This Row],[D4]]),"")</f>
        <v>9.2.4.2.2.50.0.0.00</v>
      </c>
      <c r="L3700" s="1" t="s">
        <v>6464</v>
      </c>
      <c r="M3700" s="20" t="str">
        <f t="shared" si="71"/>
        <v>S</v>
      </c>
      <c r="N3700" s="20">
        <f>IF(VALUE(Tabela813[[#This Row],[RED]]) &gt; 0,1,0) + IF(VALUE(J3700)&gt;0,8,IF(VALUE(I3700)&gt;0,7,IF(VALUE(H3700)&gt;0,6,IF(VALUE(G3700)&gt;0,5,IF(VALUE(F3700)&gt;0,4,IF(VALUE(E3700)&gt;0,3,IF(VALUE(D3700)&gt;0,2,1)))))))</f>
        <v>6</v>
      </c>
      <c r="O3700" s="22" t="s">
        <v>55</v>
      </c>
      <c r="P3700" s="1" t="s">
        <v>4426</v>
      </c>
      <c r="Q3700" s="1"/>
      <c r="R3700" s="39"/>
      <c r="S3700" s="154" t="s">
        <v>158</v>
      </c>
      <c r="T3700" s="7" t="str">
        <f>Tabela813[[#This Row],[NR]]&amp;" - "&amp;Tabela813[[#This Row],[Especificação]]</f>
        <v>9.2.4.2.2.50.0.0.00 - (-) Dedução de Transferências de Convênios dos Estados para o Sistema Único de Saúde - SUS</v>
      </c>
    </row>
    <row r="3701" spans="2:20" ht="45" x14ac:dyDescent="0.25">
      <c r="B3701" s="51" t="s">
        <v>1549</v>
      </c>
      <c r="C3701" s="22" t="s">
        <v>1546</v>
      </c>
      <c r="D3701" s="22" t="s">
        <v>1547</v>
      </c>
      <c r="E3701" s="22" t="s">
        <v>1546</v>
      </c>
      <c r="F3701" s="22" t="s">
        <v>1546</v>
      </c>
      <c r="G3701" s="22" t="s">
        <v>1570</v>
      </c>
      <c r="H3701" s="22" t="s">
        <v>1540</v>
      </c>
      <c r="I3701" s="22" t="s">
        <v>1537</v>
      </c>
      <c r="J3701" s="22" t="s">
        <v>1543</v>
      </c>
      <c r="K3701" s="20" t="str">
        <f>IF(Tabela813[[#This Row],[C]]&lt;&gt;"",IF(Tabela813[[#This Row],[RED]]&lt;&gt;"",(Tabela813[[#This Row],[RED]] &amp; "."),"") &amp; CONCATENATE(Tabela813[[#This Row],[C]],".",Tabela813[[#This Row],[O]],".",Tabela813[[#This Row],[E]],".",Tabela813[[#This Row],[D1]],".",Tabela813[[#This Row],[D2]],".",Tabela813[[#This Row],[D3]],".",Tabela813[[#This Row],[T]],".",Tabela813[[#This Row],[D4]]),"")</f>
        <v>9.2.4.2.2.50.0.1.00</v>
      </c>
      <c r="L3701" s="23" t="s">
        <v>4098</v>
      </c>
      <c r="M3701" s="20" t="str">
        <f t="shared" si="71"/>
        <v>S</v>
      </c>
      <c r="N3701" s="20">
        <f>IF(VALUE(Tabela813[[#This Row],[RED]]) &gt; 0,1,0) + IF(VALUE(J3701)&gt;0,8,IF(VALUE(I3701)&gt;0,7,IF(VALUE(H3701)&gt;0,6,IF(VALUE(G3701)&gt;0,5,IF(VALUE(F3701)&gt;0,4,IF(VALUE(E3701)&gt;0,3,IF(VALUE(D3701)&gt;0,2,1)))))))</f>
        <v>8</v>
      </c>
      <c r="O3701" s="22" t="s">
        <v>55</v>
      </c>
      <c r="P3701" s="1" t="s">
        <v>2995</v>
      </c>
      <c r="Q3701" s="1"/>
      <c r="R3701" s="39"/>
      <c r="S3701" s="154" t="s">
        <v>158</v>
      </c>
      <c r="T3701" s="7" t="str">
        <f>Tabela813[[#This Row],[NR]]&amp;" - "&amp;Tabela813[[#This Row],[Especificação]]</f>
        <v>9.2.4.2.2.50.0.1.00 - (-) Dedução de Transferências de Convênios dos Estados para o Sistema Único de Saúde - SUS - Principal</v>
      </c>
    </row>
    <row r="3702" spans="2:20" ht="45" x14ac:dyDescent="0.25">
      <c r="B3702" s="51" t="s">
        <v>1549</v>
      </c>
      <c r="C3702" s="22" t="s">
        <v>1546</v>
      </c>
      <c r="D3702" s="22" t="s">
        <v>1547</v>
      </c>
      <c r="E3702" s="22" t="s">
        <v>1546</v>
      </c>
      <c r="F3702" s="22" t="s">
        <v>1546</v>
      </c>
      <c r="G3702" s="22" t="s">
        <v>1570</v>
      </c>
      <c r="H3702" s="22" t="s">
        <v>1540</v>
      </c>
      <c r="I3702" s="22" t="s">
        <v>1537</v>
      </c>
      <c r="J3702" s="22" t="s">
        <v>1539</v>
      </c>
      <c r="K3702" s="20" t="str">
        <f>IF(Tabela813[[#This Row],[C]]&lt;&gt;"",IF(Tabela813[[#This Row],[RED]]&lt;&gt;"",(Tabela813[[#This Row],[RED]] &amp; "."),"") &amp; CONCATENATE(Tabela813[[#This Row],[C]],".",Tabela813[[#This Row],[O]],".",Tabela813[[#This Row],[E]],".",Tabela813[[#This Row],[D1]],".",Tabela813[[#This Row],[D2]],".",Tabela813[[#This Row],[D3]],".",Tabela813[[#This Row],[T]],".",Tabela813[[#This Row],[D4]]),"")</f>
        <v>9.2.4.2.2.50.0.1.01</v>
      </c>
      <c r="L3702" s="23" t="s">
        <v>4098</v>
      </c>
      <c r="M3702" s="20" t="str">
        <f t="shared" si="71"/>
        <v>A</v>
      </c>
      <c r="N3702" s="20">
        <f>IF(VALUE(Tabela813[[#This Row],[RED]]) &gt; 0,1,0) + IF(VALUE(J3702)&gt;0,8,IF(VALUE(I3702)&gt;0,7,IF(VALUE(H3702)&gt;0,6,IF(VALUE(G3702)&gt;0,5,IF(VALUE(F3702)&gt;0,4,IF(VALUE(E3702)&gt;0,3,IF(VALUE(D3702)&gt;0,2,1)))))))</f>
        <v>9</v>
      </c>
      <c r="O3702" s="22" t="s">
        <v>3107</v>
      </c>
      <c r="P3702" s="1" t="s">
        <v>4166</v>
      </c>
      <c r="Q3702" s="1"/>
      <c r="R3702" s="39"/>
      <c r="S3702" s="154" t="s">
        <v>158</v>
      </c>
      <c r="T3702" s="7" t="str">
        <f>Tabela813[[#This Row],[NR]]&amp;" - "&amp;Tabela813[[#This Row],[Especificação]]</f>
        <v>9.2.4.2.2.50.0.1.01 - (-) Dedução de Transferências de Convênios dos Estados para o Sistema Único de Saúde - SUS - Principal</v>
      </c>
    </row>
    <row r="3703" spans="2:20" ht="45" x14ac:dyDescent="0.25">
      <c r="B3703" s="51" t="s">
        <v>1549</v>
      </c>
      <c r="C3703" s="22" t="s">
        <v>1546</v>
      </c>
      <c r="D3703" s="22" t="s">
        <v>1547</v>
      </c>
      <c r="E3703" s="22" t="s">
        <v>1546</v>
      </c>
      <c r="F3703" s="22" t="s">
        <v>1546</v>
      </c>
      <c r="G3703" s="22" t="s">
        <v>1570</v>
      </c>
      <c r="H3703" s="22" t="s">
        <v>1540</v>
      </c>
      <c r="I3703" s="22" t="s">
        <v>1537</v>
      </c>
      <c r="J3703" s="22" t="s">
        <v>1541</v>
      </c>
      <c r="K3703" s="20" t="str">
        <f>IF(Tabela813[[#This Row],[C]]&lt;&gt;"",IF(Tabela813[[#This Row],[RED]]&lt;&gt;"",(Tabela813[[#This Row],[RED]] &amp; "."),"") &amp; CONCATENATE(Tabela813[[#This Row],[C]],".",Tabela813[[#This Row],[O]],".",Tabela813[[#This Row],[E]],".",Tabela813[[#This Row],[D1]],".",Tabela813[[#This Row],[D2]],".",Tabela813[[#This Row],[D3]],".",Tabela813[[#This Row],[T]],".",Tabela813[[#This Row],[D4]]),"")</f>
        <v>9.2.4.2.2.50.0.1.02</v>
      </c>
      <c r="L3703" s="23" t="s">
        <v>6465</v>
      </c>
      <c r="M3703" s="20" t="str">
        <f t="shared" si="71"/>
        <v>A</v>
      </c>
      <c r="N3703" s="20">
        <f>IF(VALUE(Tabela813[[#This Row],[RED]]) &gt; 0,1,0) + IF(VALUE(J3703)&gt;0,8,IF(VALUE(I3703)&gt;0,7,IF(VALUE(H3703)&gt;0,6,IF(VALUE(G3703)&gt;0,5,IF(VALUE(F3703)&gt;0,4,IF(VALUE(E3703)&gt;0,3,IF(VALUE(D3703)&gt;0,2,1)))))))</f>
        <v>9</v>
      </c>
      <c r="O3703" s="22" t="s">
        <v>3107</v>
      </c>
      <c r="P3703" s="1" t="s">
        <v>4507</v>
      </c>
      <c r="Q3703" s="1"/>
      <c r="R3703" s="39"/>
      <c r="S3703" s="154" t="s">
        <v>158</v>
      </c>
      <c r="T3703" s="7" t="str">
        <f>Tabela813[[#This Row],[NR]]&amp;" - "&amp;Tabela813[[#This Row],[Especificação]]</f>
        <v>9.2.4.2.2.50.0.1.02 - (-) Dedução de Transferências de Convênios dos Estados para o Sistema Único de Saúde - SUS - Transferências dos Estados Decorrentes de Emendas Parlamentares Individuais</v>
      </c>
    </row>
    <row r="3704" spans="2:20" ht="45" x14ac:dyDescent="0.25">
      <c r="B3704" s="51" t="s">
        <v>1549</v>
      </c>
      <c r="C3704" s="22" t="s">
        <v>1546</v>
      </c>
      <c r="D3704" s="22" t="s">
        <v>1547</v>
      </c>
      <c r="E3704" s="22" t="s">
        <v>1546</v>
      </c>
      <c r="F3704" s="22" t="s">
        <v>1546</v>
      </c>
      <c r="G3704" s="22" t="s">
        <v>1570</v>
      </c>
      <c r="H3704" s="22" t="s">
        <v>1540</v>
      </c>
      <c r="I3704" s="22" t="s">
        <v>1537</v>
      </c>
      <c r="J3704" s="22" t="s">
        <v>1550</v>
      </c>
      <c r="K3704" s="20" t="str">
        <f>IF(Tabela813[[#This Row],[C]]&lt;&gt;"",IF(Tabela813[[#This Row],[RED]]&lt;&gt;"",(Tabela813[[#This Row],[RED]] &amp; "."),"") &amp; CONCATENATE(Tabela813[[#This Row],[C]],".",Tabela813[[#This Row],[O]],".",Tabela813[[#This Row],[E]],".",Tabela813[[#This Row],[D1]],".",Tabela813[[#This Row],[D2]],".",Tabela813[[#This Row],[D3]],".",Tabela813[[#This Row],[T]],".",Tabela813[[#This Row],[D4]]),"")</f>
        <v>9.2.4.2.2.50.0.1.03</v>
      </c>
      <c r="L3704" s="23" t="s">
        <v>4099</v>
      </c>
      <c r="M3704" s="20" t="str">
        <f t="shared" si="71"/>
        <v>A</v>
      </c>
      <c r="N3704" s="20">
        <f>IF(VALUE(Tabela813[[#This Row],[RED]]) &gt; 0,1,0) + IF(VALUE(J3704)&gt;0,8,IF(VALUE(I3704)&gt;0,7,IF(VALUE(H3704)&gt;0,6,IF(VALUE(G3704)&gt;0,5,IF(VALUE(F3704)&gt;0,4,IF(VALUE(E3704)&gt;0,3,IF(VALUE(D3704)&gt;0,2,1)))))))</f>
        <v>9</v>
      </c>
      <c r="O3704" s="22" t="s">
        <v>3107</v>
      </c>
      <c r="P3704" s="1" t="s">
        <v>4508</v>
      </c>
      <c r="Q3704" s="1"/>
      <c r="R3704" s="39"/>
      <c r="S3704" s="154" t="s">
        <v>158</v>
      </c>
      <c r="T3704" s="7" t="str">
        <f>Tabela813[[#This Row],[NR]]&amp;" - "&amp;Tabela813[[#This Row],[Especificação]]</f>
        <v>9.2.4.2.2.50.0.1.03 - (-) Dedução de Transferências de Convênios dos Estados para o Sistema Único de Saúde - SUS - Transferências dos Estados Decorrentes de Emendas Parlamentares de Bancada</v>
      </c>
    </row>
    <row r="3705" spans="2:20" ht="45" x14ac:dyDescent="0.25">
      <c r="B3705" s="51" t="s">
        <v>1549</v>
      </c>
      <c r="C3705" s="22" t="s">
        <v>1546</v>
      </c>
      <c r="D3705" s="22" t="s">
        <v>1547</v>
      </c>
      <c r="E3705" s="22" t="s">
        <v>1546</v>
      </c>
      <c r="F3705" s="22" t="s">
        <v>1546</v>
      </c>
      <c r="G3705" s="22" t="s">
        <v>1575</v>
      </c>
      <c r="H3705" s="22" t="s">
        <v>1540</v>
      </c>
      <c r="I3705" s="22" t="s">
        <v>1540</v>
      </c>
      <c r="J3705" s="22" t="s">
        <v>1543</v>
      </c>
      <c r="K3705" s="20" t="str">
        <f>IF(Tabela813[[#This Row],[C]]&lt;&gt;"",IF(Tabela813[[#This Row],[RED]]&lt;&gt;"",(Tabela813[[#This Row],[RED]] &amp; "."),"") &amp; CONCATENATE(Tabela813[[#This Row],[C]],".",Tabela813[[#This Row],[O]],".",Tabela813[[#This Row],[E]],".",Tabela813[[#This Row],[D1]],".",Tabela813[[#This Row],[D2]],".",Tabela813[[#This Row],[D3]],".",Tabela813[[#This Row],[T]],".",Tabela813[[#This Row],[D4]]),"")</f>
        <v>9.2.4.2.2.51.0.0.00</v>
      </c>
      <c r="L3705" s="23" t="s">
        <v>2207</v>
      </c>
      <c r="M3705" s="20" t="str">
        <f t="shared" si="71"/>
        <v>S</v>
      </c>
      <c r="N3705" s="20">
        <f>IF(VALUE(Tabela813[[#This Row],[RED]]) &gt; 0,1,0) + IF(VALUE(J3705)&gt;0,8,IF(VALUE(I3705)&gt;0,7,IF(VALUE(H3705)&gt;0,6,IF(VALUE(G3705)&gt;0,5,IF(VALUE(F3705)&gt;0,4,IF(VALUE(E3705)&gt;0,3,IF(VALUE(D3705)&gt;0,2,1)))))))</f>
        <v>6</v>
      </c>
      <c r="O3705" s="22" t="s">
        <v>55</v>
      </c>
      <c r="P3705" s="1" t="s">
        <v>4427</v>
      </c>
      <c r="Q3705" s="1"/>
      <c r="R3705" s="39"/>
      <c r="S3705" s="154" t="s">
        <v>158</v>
      </c>
      <c r="T3705" s="7" t="str">
        <f>Tabela813[[#This Row],[NR]]&amp;" - "&amp;Tabela813[[#This Row],[Especificação]]</f>
        <v>9.2.4.2.2.51.0.0.00 - (-) Dedução de Transferências de Convênios dos Estados Destinadas a Programas de Educação</v>
      </c>
    </row>
    <row r="3706" spans="2:20" ht="45" x14ac:dyDescent="0.25">
      <c r="B3706" s="51" t="s">
        <v>1549</v>
      </c>
      <c r="C3706" s="22" t="s">
        <v>1546</v>
      </c>
      <c r="D3706" s="22" t="s">
        <v>1547</v>
      </c>
      <c r="E3706" s="22" t="s">
        <v>1546</v>
      </c>
      <c r="F3706" s="22" t="s">
        <v>1546</v>
      </c>
      <c r="G3706" s="22" t="s">
        <v>1575</v>
      </c>
      <c r="H3706" s="22" t="s">
        <v>1540</v>
      </c>
      <c r="I3706" s="22" t="s">
        <v>1537</v>
      </c>
      <c r="J3706" s="22" t="s">
        <v>1543</v>
      </c>
      <c r="K3706" s="20" t="str">
        <f>IF(Tabela813[[#This Row],[C]]&lt;&gt;"",IF(Tabela813[[#This Row],[RED]]&lt;&gt;"",(Tabela813[[#This Row],[RED]] &amp; "."),"") &amp; CONCATENATE(Tabela813[[#This Row],[C]],".",Tabela813[[#This Row],[O]],".",Tabela813[[#This Row],[E]],".",Tabela813[[#This Row],[D1]],".",Tabela813[[#This Row],[D2]],".",Tabela813[[#This Row],[D3]],".",Tabela813[[#This Row],[T]],".",Tabela813[[#This Row],[D4]]),"")</f>
        <v>9.2.4.2.2.51.0.1.00</v>
      </c>
      <c r="L3706" s="23" t="s">
        <v>2208</v>
      </c>
      <c r="M3706" s="20" t="str">
        <f t="shared" si="71"/>
        <v>S</v>
      </c>
      <c r="N3706" s="20">
        <f>IF(VALUE(Tabela813[[#This Row],[RED]]) &gt; 0,1,0) + IF(VALUE(J3706)&gt;0,8,IF(VALUE(I3706)&gt;0,7,IF(VALUE(H3706)&gt;0,6,IF(VALUE(G3706)&gt;0,5,IF(VALUE(F3706)&gt;0,4,IF(VALUE(E3706)&gt;0,3,IF(VALUE(D3706)&gt;0,2,1)))))))</f>
        <v>8</v>
      </c>
      <c r="O3706" s="22" t="s">
        <v>55</v>
      </c>
      <c r="P3706" s="1" t="s">
        <v>2996</v>
      </c>
      <c r="Q3706" s="1"/>
      <c r="R3706" s="39"/>
      <c r="S3706" s="154" t="s">
        <v>158</v>
      </c>
      <c r="T3706" s="7" t="str">
        <f>Tabela813[[#This Row],[NR]]&amp;" - "&amp;Tabela813[[#This Row],[Especificação]]</f>
        <v>9.2.4.2.2.51.0.1.00 - (-) Dedução de Transferências de Convênios dos Estados Destinadas a Programas de Educação - Principal</v>
      </c>
    </row>
    <row r="3707" spans="2:20" ht="45" x14ac:dyDescent="0.25">
      <c r="B3707" s="51" t="s">
        <v>1549</v>
      </c>
      <c r="C3707" s="22" t="s">
        <v>1546</v>
      </c>
      <c r="D3707" s="22" t="s">
        <v>1547</v>
      </c>
      <c r="E3707" s="22" t="s">
        <v>1546</v>
      </c>
      <c r="F3707" s="22" t="s">
        <v>1546</v>
      </c>
      <c r="G3707" s="22" t="s">
        <v>1575</v>
      </c>
      <c r="H3707" s="22" t="s">
        <v>1540</v>
      </c>
      <c r="I3707" s="22" t="s">
        <v>1537</v>
      </c>
      <c r="J3707" s="22" t="s">
        <v>1539</v>
      </c>
      <c r="K3707" s="20" t="str">
        <f>IF(Tabela813[[#This Row],[C]]&lt;&gt;"",IF(Tabela813[[#This Row],[RED]]&lt;&gt;"",(Tabela813[[#This Row],[RED]] &amp; "."),"") &amp; CONCATENATE(Tabela813[[#This Row],[C]],".",Tabela813[[#This Row],[O]],".",Tabela813[[#This Row],[E]],".",Tabela813[[#This Row],[D1]],".",Tabela813[[#This Row],[D2]],".",Tabela813[[#This Row],[D3]],".",Tabela813[[#This Row],[T]],".",Tabela813[[#This Row],[D4]]),"")</f>
        <v>9.2.4.2.2.51.0.1.01</v>
      </c>
      <c r="L3707" s="23" t="s">
        <v>2208</v>
      </c>
      <c r="M3707" s="20" t="str">
        <f t="shared" si="71"/>
        <v>A</v>
      </c>
      <c r="N3707" s="20">
        <f>IF(VALUE(Tabela813[[#This Row],[RED]]) &gt; 0,1,0) + IF(VALUE(J3707)&gt;0,8,IF(VALUE(I3707)&gt;0,7,IF(VALUE(H3707)&gt;0,6,IF(VALUE(G3707)&gt;0,5,IF(VALUE(F3707)&gt;0,4,IF(VALUE(E3707)&gt;0,3,IF(VALUE(D3707)&gt;0,2,1)))))))</f>
        <v>9</v>
      </c>
      <c r="O3707" s="22" t="s">
        <v>3107</v>
      </c>
      <c r="P3707" s="1" t="s">
        <v>4167</v>
      </c>
      <c r="Q3707" s="1"/>
      <c r="R3707" s="39"/>
      <c r="S3707" s="154" t="s">
        <v>158</v>
      </c>
      <c r="T3707" s="7" t="str">
        <f>Tabela813[[#This Row],[NR]]&amp;" - "&amp;Tabela813[[#This Row],[Especificação]]</f>
        <v>9.2.4.2.2.51.0.1.01 - (-) Dedução de Transferências de Convênios dos Estados Destinadas a Programas de Educação - Principal</v>
      </c>
    </row>
    <row r="3708" spans="2:20" ht="45" x14ac:dyDescent="0.25">
      <c r="B3708" s="51" t="s">
        <v>1549</v>
      </c>
      <c r="C3708" s="22" t="s">
        <v>1546</v>
      </c>
      <c r="D3708" s="22" t="s">
        <v>1547</v>
      </c>
      <c r="E3708" s="22" t="s">
        <v>1546</v>
      </c>
      <c r="F3708" s="22" t="s">
        <v>1546</v>
      </c>
      <c r="G3708" s="22" t="s">
        <v>1575</v>
      </c>
      <c r="H3708" s="22" t="s">
        <v>1540</v>
      </c>
      <c r="I3708" s="22" t="s">
        <v>1537</v>
      </c>
      <c r="J3708" s="22" t="s">
        <v>1541</v>
      </c>
      <c r="K3708" s="20" t="str">
        <f>IF(Tabela813[[#This Row],[C]]&lt;&gt;"",IF(Tabela813[[#This Row],[RED]]&lt;&gt;"",(Tabela813[[#This Row],[RED]] &amp; "."),"") &amp; CONCATENATE(Tabela813[[#This Row],[C]],".",Tabela813[[#This Row],[O]],".",Tabela813[[#This Row],[E]],".",Tabela813[[#This Row],[D1]],".",Tabela813[[#This Row],[D2]],".",Tabela813[[#This Row],[D3]],".",Tabela813[[#This Row],[T]],".",Tabela813[[#This Row],[D4]]),"")</f>
        <v>9.2.4.2.2.51.0.1.02</v>
      </c>
      <c r="L3708" s="23" t="s">
        <v>6422</v>
      </c>
      <c r="M3708" s="20" t="str">
        <f t="shared" si="71"/>
        <v>A</v>
      </c>
      <c r="N3708" s="20">
        <f>IF(VALUE(Tabela813[[#This Row],[RED]]) &gt; 0,1,0) + IF(VALUE(J3708)&gt;0,8,IF(VALUE(I3708)&gt;0,7,IF(VALUE(H3708)&gt;0,6,IF(VALUE(G3708)&gt;0,5,IF(VALUE(F3708)&gt;0,4,IF(VALUE(E3708)&gt;0,3,IF(VALUE(D3708)&gt;0,2,1)))))))</f>
        <v>9</v>
      </c>
      <c r="O3708" s="22" t="s">
        <v>3107</v>
      </c>
      <c r="P3708" s="1" t="s">
        <v>4507</v>
      </c>
      <c r="Q3708" s="1"/>
      <c r="R3708" s="39"/>
      <c r="S3708" s="154" t="s">
        <v>158</v>
      </c>
      <c r="T3708" s="7" t="str">
        <f>Tabela813[[#This Row],[NR]]&amp;" - "&amp;Tabela813[[#This Row],[Especificação]]</f>
        <v>9.2.4.2.2.51.0.1.02 - (-) Dedução de Transferências de Convênios dos Estados Destinadas a Programas de Educação - Transferências dos Estados Decorrentes de Emendas Parlamentares Individuais</v>
      </c>
    </row>
    <row r="3709" spans="2:20" ht="45" x14ac:dyDescent="0.25">
      <c r="B3709" s="51" t="s">
        <v>1549</v>
      </c>
      <c r="C3709" s="22" t="s">
        <v>1546</v>
      </c>
      <c r="D3709" s="22" t="s">
        <v>1547</v>
      </c>
      <c r="E3709" s="22" t="s">
        <v>1546</v>
      </c>
      <c r="F3709" s="22" t="s">
        <v>1546</v>
      </c>
      <c r="G3709" s="22" t="s">
        <v>1575</v>
      </c>
      <c r="H3709" s="22" t="s">
        <v>1540</v>
      </c>
      <c r="I3709" s="22" t="s">
        <v>1537</v>
      </c>
      <c r="J3709" s="22" t="s">
        <v>1550</v>
      </c>
      <c r="K3709" s="20" t="str">
        <f>IF(Tabela813[[#This Row],[C]]&lt;&gt;"",IF(Tabela813[[#This Row],[RED]]&lt;&gt;"",(Tabela813[[#This Row],[RED]] &amp; "."),"") &amp; CONCATENATE(Tabela813[[#This Row],[C]],".",Tabela813[[#This Row],[O]],".",Tabela813[[#This Row],[E]],".",Tabela813[[#This Row],[D1]],".",Tabela813[[#This Row],[D2]],".",Tabela813[[#This Row],[D3]],".",Tabela813[[#This Row],[T]],".",Tabela813[[#This Row],[D4]]),"")</f>
        <v>9.2.4.2.2.51.0.1.03</v>
      </c>
      <c r="L3709" s="1" t="s">
        <v>4058</v>
      </c>
      <c r="M3709" s="20" t="str">
        <f t="shared" si="71"/>
        <v>A</v>
      </c>
      <c r="N3709" s="20">
        <f>IF(VALUE(Tabela813[[#This Row],[RED]]) &gt; 0,1,0) + IF(VALUE(J3709)&gt;0,8,IF(VALUE(I3709)&gt;0,7,IF(VALUE(H3709)&gt;0,6,IF(VALUE(G3709)&gt;0,5,IF(VALUE(F3709)&gt;0,4,IF(VALUE(E3709)&gt;0,3,IF(VALUE(D3709)&gt;0,2,1)))))))</f>
        <v>9</v>
      </c>
      <c r="O3709" s="22" t="s">
        <v>3107</v>
      </c>
      <c r="P3709" s="1" t="s">
        <v>4508</v>
      </c>
      <c r="Q3709" s="1"/>
      <c r="R3709" s="39"/>
      <c r="S3709" s="154" t="s">
        <v>158</v>
      </c>
      <c r="T3709" s="7" t="str">
        <f>Tabela813[[#This Row],[NR]]&amp;" - "&amp;Tabela813[[#This Row],[Especificação]]</f>
        <v>9.2.4.2.2.51.0.1.03 - (-) Dedução de Transferências de Convênios dos Estados Destinadas a Programas de Educação - Transferências dos Estados Decorrentes de Emendas Parlamentares de Bancada</v>
      </c>
    </row>
    <row r="3710" spans="2:20" ht="45" x14ac:dyDescent="0.25">
      <c r="B3710" s="51" t="s">
        <v>1549</v>
      </c>
      <c r="C3710" s="22" t="s">
        <v>1546</v>
      </c>
      <c r="D3710" s="22" t="s">
        <v>1547</v>
      </c>
      <c r="E3710" s="22" t="s">
        <v>1546</v>
      </c>
      <c r="F3710" s="22" t="s">
        <v>1546</v>
      </c>
      <c r="G3710" s="22" t="s">
        <v>1577</v>
      </c>
      <c r="H3710" s="22" t="s">
        <v>1540</v>
      </c>
      <c r="I3710" s="22" t="s">
        <v>1540</v>
      </c>
      <c r="J3710" s="22" t="s">
        <v>1543</v>
      </c>
      <c r="K3710" s="20" t="str">
        <f>IF(Tabela813[[#This Row],[C]]&lt;&gt;"",IF(Tabela813[[#This Row],[RED]]&lt;&gt;"",(Tabela813[[#This Row],[RED]] &amp; "."),"") &amp; CONCATENATE(Tabela813[[#This Row],[C]],".",Tabela813[[#This Row],[O]],".",Tabela813[[#This Row],[E]],".",Tabela813[[#This Row],[D1]],".",Tabela813[[#This Row],[D2]],".",Tabela813[[#This Row],[D3]],".",Tabela813[[#This Row],[T]],".",Tabela813[[#This Row],[D4]]),"")</f>
        <v>9.2.4.2.2.52.0.0.00</v>
      </c>
      <c r="L3710" s="1" t="s">
        <v>4100</v>
      </c>
      <c r="M3710" s="20" t="str">
        <f t="shared" si="71"/>
        <v>S</v>
      </c>
      <c r="N3710" s="20">
        <f>IF(VALUE(Tabela813[[#This Row],[RED]]) &gt; 0,1,0) + IF(VALUE(J3710)&gt;0,8,IF(VALUE(I3710)&gt;0,7,IF(VALUE(H3710)&gt;0,6,IF(VALUE(G3710)&gt;0,5,IF(VALUE(F3710)&gt;0,4,IF(VALUE(E3710)&gt;0,3,IF(VALUE(D3710)&gt;0,2,1)))))))</f>
        <v>6</v>
      </c>
      <c r="O3710" s="22" t="s">
        <v>55</v>
      </c>
      <c r="P3710" s="1" t="s">
        <v>4428</v>
      </c>
      <c r="Q3710" s="1"/>
      <c r="R3710" s="39"/>
      <c r="S3710" s="154" t="s">
        <v>158</v>
      </c>
      <c r="T3710" s="7" t="str">
        <f>Tabela813[[#This Row],[NR]]&amp;" - "&amp;Tabela813[[#This Row],[Especificação]]</f>
        <v>9.2.4.2.2.52.0.0.00 - (-) Dedução de Transferências de Convênios dos Estados Destinadas a Programas de Saneamento Básico</v>
      </c>
    </row>
    <row r="3711" spans="2:20" ht="45" x14ac:dyDescent="0.25">
      <c r="B3711" s="51" t="s">
        <v>1549</v>
      </c>
      <c r="C3711" s="22" t="s">
        <v>1546</v>
      </c>
      <c r="D3711" s="22" t="s">
        <v>1547</v>
      </c>
      <c r="E3711" s="22" t="s">
        <v>1546</v>
      </c>
      <c r="F3711" s="22" t="s">
        <v>1546</v>
      </c>
      <c r="G3711" s="22" t="s">
        <v>1577</v>
      </c>
      <c r="H3711" s="22" t="s">
        <v>1540</v>
      </c>
      <c r="I3711" s="22" t="s">
        <v>1537</v>
      </c>
      <c r="J3711" s="22" t="s">
        <v>1543</v>
      </c>
      <c r="K3711" s="20" t="str">
        <f>IF(Tabela813[[#This Row],[C]]&lt;&gt;"",IF(Tabela813[[#This Row],[RED]]&lt;&gt;"",(Tabela813[[#This Row],[RED]] &amp; "."),"") &amp; CONCATENATE(Tabela813[[#This Row],[C]],".",Tabela813[[#This Row],[O]],".",Tabela813[[#This Row],[E]],".",Tabela813[[#This Row],[D1]],".",Tabela813[[#This Row],[D2]],".",Tabela813[[#This Row],[D3]],".",Tabela813[[#This Row],[T]],".",Tabela813[[#This Row],[D4]]),"")</f>
        <v>9.2.4.2.2.52.0.1.00</v>
      </c>
      <c r="L3711" s="23" t="s">
        <v>4101</v>
      </c>
      <c r="M3711" s="20" t="str">
        <f t="shared" si="71"/>
        <v>S</v>
      </c>
      <c r="N3711" s="20">
        <f>IF(VALUE(Tabela813[[#This Row],[RED]]) &gt; 0,1,0) + IF(VALUE(J3711)&gt;0,8,IF(VALUE(I3711)&gt;0,7,IF(VALUE(H3711)&gt;0,6,IF(VALUE(G3711)&gt;0,5,IF(VALUE(F3711)&gt;0,4,IF(VALUE(E3711)&gt;0,3,IF(VALUE(D3711)&gt;0,2,1)))))))</f>
        <v>8</v>
      </c>
      <c r="O3711" s="22" t="s">
        <v>55</v>
      </c>
      <c r="P3711" s="1" t="s">
        <v>2997</v>
      </c>
      <c r="Q3711" s="1"/>
      <c r="R3711" s="39"/>
      <c r="S3711" s="154" t="s">
        <v>158</v>
      </c>
      <c r="T3711" s="7" t="str">
        <f>Tabela813[[#This Row],[NR]]&amp;" - "&amp;Tabela813[[#This Row],[Especificação]]</f>
        <v>9.2.4.2.2.52.0.1.00 - (-) Dedução de Transferências de Convênios dos Estados Destinadas a Programas de Saneamento Básico - Principal</v>
      </c>
    </row>
    <row r="3712" spans="2:20" ht="45" x14ac:dyDescent="0.25">
      <c r="B3712" s="51" t="s">
        <v>1549</v>
      </c>
      <c r="C3712" s="22" t="s">
        <v>1546</v>
      </c>
      <c r="D3712" s="22" t="s">
        <v>1547</v>
      </c>
      <c r="E3712" s="22" t="s">
        <v>1546</v>
      </c>
      <c r="F3712" s="22" t="s">
        <v>1546</v>
      </c>
      <c r="G3712" s="22" t="s">
        <v>1577</v>
      </c>
      <c r="H3712" s="22" t="s">
        <v>1540</v>
      </c>
      <c r="I3712" s="22" t="s">
        <v>1537</v>
      </c>
      <c r="J3712" s="22" t="s">
        <v>1539</v>
      </c>
      <c r="K3712" s="20" t="str">
        <f>IF(Tabela813[[#This Row],[C]]&lt;&gt;"",IF(Tabela813[[#This Row],[RED]]&lt;&gt;"",(Tabela813[[#This Row],[RED]] &amp; "."),"") &amp; CONCATENATE(Tabela813[[#This Row],[C]],".",Tabela813[[#This Row],[O]],".",Tabela813[[#This Row],[E]],".",Tabela813[[#This Row],[D1]],".",Tabela813[[#This Row],[D2]],".",Tabela813[[#This Row],[D3]],".",Tabela813[[#This Row],[T]],".",Tabela813[[#This Row],[D4]]),"")</f>
        <v>9.2.4.2.2.52.0.1.01</v>
      </c>
      <c r="L3712" s="23" t="s">
        <v>4101</v>
      </c>
      <c r="M3712" s="20" t="str">
        <f t="shared" si="71"/>
        <v>A</v>
      </c>
      <c r="N3712" s="20">
        <f>IF(VALUE(Tabela813[[#This Row],[RED]]) &gt; 0,1,0) + IF(VALUE(J3712)&gt;0,8,IF(VALUE(I3712)&gt;0,7,IF(VALUE(H3712)&gt;0,6,IF(VALUE(G3712)&gt;0,5,IF(VALUE(F3712)&gt;0,4,IF(VALUE(E3712)&gt;0,3,IF(VALUE(D3712)&gt;0,2,1)))))))</f>
        <v>9</v>
      </c>
      <c r="O3712" s="22" t="s">
        <v>3107</v>
      </c>
      <c r="P3712" s="1" t="s">
        <v>4168</v>
      </c>
      <c r="Q3712" s="1"/>
      <c r="R3712" s="39"/>
      <c r="S3712" s="154" t="s">
        <v>158</v>
      </c>
      <c r="T3712" s="7" t="str">
        <f>Tabela813[[#This Row],[NR]]&amp;" - "&amp;Tabela813[[#This Row],[Especificação]]</f>
        <v>9.2.4.2.2.52.0.1.01 - (-) Dedução de Transferências de Convênios dos Estados Destinadas a Programas de Saneamento Básico - Principal</v>
      </c>
    </row>
    <row r="3713" spans="2:20" ht="45" x14ac:dyDescent="0.25">
      <c r="B3713" s="51" t="s">
        <v>1549</v>
      </c>
      <c r="C3713" s="22" t="s">
        <v>1546</v>
      </c>
      <c r="D3713" s="22" t="s">
        <v>1547</v>
      </c>
      <c r="E3713" s="22" t="s">
        <v>1546</v>
      </c>
      <c r="F3713" s="22" t="s">
        <v>1546</v>
      </c>
      <c r="G3713" s="22" t="s">
        <v>1577</v>
      </c>
      <c r="H3713" s="22" t="s">
        <v>1540</v>
      </c>
      <c r="I3713" s="22" t="s">
        <v>1537</v>
      </c>
      <c r="J3713" s="22" t="s">
        <v>1541</v>
      </c>
      <c r="K3713" s="20" t="str">
        <f>IF(Tabela813[[#This Row],[C]]&lt;&gt;"",IF(Tabela813[[#This Row],[RED]]&lt;&gt;"",(Tabela813[[#This Row],[RED]] &amp; "."),"") &amp; CONCATENATE(Tabela813[[#This Row],[C]],".",Tabela813[[#This Row],[O]],".",Tabela813[[#This Row],[E]],".",Tabela813[[#This Row],[D1]],".",Tabela813[[#This Row],[D2]],".",Tabela813[[#This Row],[D3]],".",Tabela813[[#This Row],[T]],".",Tabela813[[#This Row],[D4]]),"")</f>
        <v>9.2.4.2.2.52.0.1.02</v>
      </c>
      <c r="L3713" s="23" t="s">
        <v>4547</v>
      </c>
      <c r="M3713" s="20" t="str">
        <f t="shared" si="71"/>
        <v>A</v>
      </c>
      <c r="N3713" s="20">
        <f>IF(VALUE(Tabela813[[#This Row],[RED]]) &gt; 0,1,0) + IF(VALUE(J3713)&gt;0,8,IF(VALUE(I3713)&gt;0,7,IF(VALUE(H3713)&gt;0,6,IF(VALUE(G3713)&gt;0,5,IF(VALUE(F3713)&gt;0,4,IF(VALUE(E3713)&gt;0,3,IF(VALUE(D3713)&gt;0,2,1)))))))</f>
        <v>9</v>
      </c>
      <c r="O3713" s="22" t="s">
        <v>3107</v>
      </c>
      <c r="P3713" s="1" t="s">
        <v>4507</v>
      </c>
      <c r="Q3713" s="1"/>
      <c r="R3713" s="39"/>
      <c r="S3713" s="154" t="s">
        <v>158</v>
      </c>
      <c r="T3713" s="7" t="str">
        <f>Tabela813[[#This Row],[NR]]&amp;" - "&amp;Tabela813[[#This Row],[Especificação]]</f>
        <v>9.2.4.2.2.52.0.1.02 - (-) Dedução de Transferências de Convênios dos Estados Destinadas a Programas de Saneamento Básico - Transferências dos Estados Decorrentes de Emendas Parlamentares Individuais</v>
      </c>
    </row>
    <row r="3714" spans="2:20" ht="45" x14ac:dyDescent="0.25">
      <c r="B3714" s="51" t="s">
        <v>1549</v>
      </c>
      <c r="C3714" s="22" t="s">
        <v>1546</v>
      </c>
      <c r="D3714" s="22" t="s">
        <v>1547</v>
      </c>
      <c r="E3714" s="22" t="s">
        <v>1546</v>
      </c>
      <c r="F3714" s="22" t="s">
        <v>1546</v>
      </c>
      <c r="G3714" s="22" t="s">
        <v>1577</v>
      </c>
      <c r="H3714" s="22" t="s">
        <v>1540</v>
      </c>
      <c r="I3714" s="22" t="s">
        <v>1537</v>
      </c>
      <c r="J3714" s="22" t="s">
        <v>1550</v>
      </c>
      <c r="K3714" s="20" t="str">
        <f>IF(Tabela813[[#This Row],[C]]&lt;&gt;"",IF(Tabela813[[#This Row],[RED]]&lt;&gt;"",(Tabela813[[#This Row],[RED]] &amp; "."),"") &amp; CONCATENATE(Tabela813[[#This Row],[C]],".",Tabela813[[#This Row],[O]],".",Tabela813[[#This Row],[E]],".",Tabela813[[#This Row],[D1]],".",Tabela813[[#This Row],[D2]],".",Tabela813[[#This Row],[D3]],".",Tabela813[[#This Row],[T]],".",Tabela813[[#This Row],[D4]]),"")</f>
        <v>9.2.4.2.2.52.0.1.03</v>
      </c>
      <c r="L3714" s="23" t="s">
        <v>4102</v>
      </c>
      <c r="M3714" s="20" t="str">
        <f t="shared" ref="M3714:M3777" si="72">IF(N3714 &lt; N3715,"S","A")</f>
        <v>A</v>
      </c>
      <c r="N3714" s="20">
        <f>IF(VALUE(Tabela813[[#This Row],[RED]]) &gt; 0,1,0) + IF(VALUE(J3714)&gt;0,8,IF(VALUE(I3714)&gt;0,7,IF(VALUE(H3714)&gt;0,6,IF(VALUE(G3714)&gt;0,5,IF(VALUE(F3714)&gt;0,4,IF(VALUE(E3714)&gt;0,3,IF(VALUE(D3714)&gt;0,2,1)))))))</f>
        <v>9</v>
      </c>
      <c r="O3714" s="22" t="s">
        <v>3107</v>
      </c>
      <c r="P3714" s="65" t="s">
        <v>4508</v>
      </c>
      <c r="Q3714" s="1"/>
      <c r="R3714" s="39"/>
      <c r="S3714" s="154" t="s">
        <v>158</v>
      </c>
      <c r="T3714" s="7" t="str">
        <f>Tabela813[[#This Row],[NR]]&amp;" - "&amp;Tabela813[[#This Row],[Especificação]]</f>
        <v>9.2.4.2.2.52.0.1.03 - (-) Dedução de Transferências de Convênios dos Estados Destinadas a Programas de Saneamento Básico - Transferências dos Estados Decorrentes de Emendas Parlamentares de Bancada</v>
      </c>
    </row>
    <row r="3715" spans="2:20" ht="75" x14ac:dyDescent="0.25">
      <c r="B3715" s="51" t="s">
        <v>1549</v>
      </c>
      <c r="C3715" s="22" t="s">
        <v>1546</v>
      </c>
      <c r="D3715" s="22" t="s">
        <v>1547</v>
      </c>
      <c r="E3715" s="22" t="s">
        <v>1546</v>
      </c>
      <c r="F3715" s="22" t="s">
        <v>1546</v>
      </c>
      <c r="G3715" s="22" t="s">
        <v>1574</v>
      </c>
      <c r="H3715" s="22" t="s">
        <v>1540</v>
      </c>
      <c r="I3715" s="22" t="s">
        <v>1540</v>
      </c>
      <c r="J3715" s="22" t="s">
        <v>1543</v>
      </c>
      <c r="K3715" s="20" t="str">
        <f>IF(Tabela813[[#This Row],[C]]&lt;&gt;"",IF(Tabela813[[#This Row],[RED]]&lt;&gt;"",(Tabela813[[#This Row],[RED]] &amp; "."),"") &amp; CONCATENATE(Tabela813[[#This Row],[C]],".",Tabela813[[#This Row],[O]],".",Tabela813[[#This Row],[E]],".",Tabela813[[#This Row],[D1]],".",Tabela813[[#This Row],[D2]],".",Tabela813[[#This Row],[D3]],".",Tabela813[[#This Row],[T]],".",Tabela813[[#This Row],[D4]]),"")</f>
        <v>9.2.4.2.2.53.0.0.00</v>
      </c>
      <c r="L3715" s="23" t="s">
        <v>4103</v>
      </c>
      <c r="M3715" s="20" t="str">
        <f t="shared" si="72"/>
        <v>S</v>
      </c>
      <c r="N3715" s="20">
        <f>IF(VALUE(Tabela813[[#This Row],[RED]]) &gt; 0,1,0) + IF(VALUE(J3715)&gt;0,8,IF(VALUE(I3715)&gt;0,7,IF(VALUE(H3715)&gt;0,6,IF(VALUE(G3715)&gt;0,5,IF(VALUE(F3715)&gt;0,4,IF(VALUE(E3715)&gt;0,3,IF(VALUE(D3715)&gt;0,2,1)))))))</f>
        <v>6</v>
      </c>
      <c r="O3715" s="22" t="s">
        <v>55</v>
      </c>
      <c r="P3715" s="1" t="s">
        <v>4429</v>
      </c>
      <c r="Q3715" s="1"/>
      <c r="R3715" s="39"/>
      <c r="S3715" s="154" t="s">
        <v>158</v>
      </c>
      <c r="T3715" s="7" t="str">
        <f>Tabela813[[#This Row],[NR]]&amp;" - "&amp;Tabela813[[#This Row],[Especificação]]</f>
        <v>9.2.4.2.2.53.0.0.00 - (-) Dedução de Transferências de Convênios dos Estados Destinadas a Programas de Meio Ambiente</v>
      </c>
    </row>
    <row r="3716" spans="2:20" ht="75" x14ac:dyDescent="0.25">
      <c r="B3716" s="51" t="s">
        <v>1549</v>
      </c>
      <c r="C3716" s="22" t="s">
        <v>1546</v>
      </c>
      <c r="D3716" s="22" t="s">
        <v>1547</v>
      </c>
      <c r="E3716" s="22" t="s">
        <v>1546</v>
      </c>
      <c r="F3716" s="22" t="s">
        <v>1546</v>
      </c>
      <c r="G3716" s="22" t="s">
        <v>1574</v>
      </c>
      <c r="H3716" s="22" t="s">
        <v>1540</v>
      </c>
      <c r="I3716" s="22" t="s">
        <v>1537</v>
      </c>
      <c r="J3716" s="22" t="s">
        <v>1543</v>
      </c>
      <c r="K3716" s="20" t="str">
        <f>IF(Tabela813[[#This Row],[C]]&lt;&gt;"",IF(Tabela813[[#This Row],[RED]]&lt;&gt;"",(Tabela813[[#This Row],[RED]] &amp; "."),"") &amp; CONCATENATE(Tabela813[[#This Row],[C]],".",Tabela813[[#This Row],[O]],".",Tabela813[[#This Row],[E]],".",Tabela813[[#This Row],[D1]],".",Tabela813[[#This Row],[D2]],".",Tabela813[[#This Row],[D3]],".",Tabela813[[#This Row],[T]],".",Tabela813[[#This Row],[D4]]),"")</f>
        <v>9.2.4.2.2.53.0.1.00</v>
      </c>
      <c r="L3716" s="23" t="s">
        <v>4104</v>
      </c>
      <c r="M3716" s="20" t="str">
        <f t="shared" si="72"/>
        <v>S</v>
      </c>
      <c r="N3716" s="20">
        <f>IF(VALUE(Tabela813[[#This Row],[RED]]) &gt; 0,1,0) + IF(VALUE(J3716)&gt;0,8,IF(VALUE(I3716)&gt;0,7,IF(VALUE(H3716)&gt;0,6,IF(VALUE(G3716)&gt;0,5,IF(VALUE(F3716)&gt;0,4,IF(VALUE(E3716)&gt;0,3,IF(VALUE(D3716)&gt;0,2,1)))))))</f>
        <v>8</v>
      </c>
      <c r="O3716" s="22" t="s">
        <v>55</v>
      </c>
      <c r="P3716" s="1" t="s">
        <v>2998</v>
      </c>
      <c r="Q3716" s="1"/>
      <c r="R3716" s="39"/>
      <c r="S3716" s="154" t="s">
        <v>158</v>
      </c>
      <c r="T3716" s="7" t="str">
        <f>Tabela813[[#This Row],[NR]]&amp;" - "&amp;Tabela813[[#This Row],[Especificação]]</f>
        <v>9.2.4.2.2.53.0.1.00 - (-) Dedução de Transferências de Convênios dos Estados Destinadas a Programas de Meio Ambiente - Principal</v>
      </c>
    </row>
    <row r="3717" spans="2:20" ht="75" x14ac:dyDescent="0.25">
      <c r="B3717" s="51" t="s">
        <v>1549</v>
      </c>
      <c r="C3717" s="22" t="s">
        <v>1546</v>
      </c>
      <c r="D3717" s="22" t="s">
        <v>1547</v>
      </c>
      <c r="E3717" s="22" t="s">
        <v>1546</v>
      </c>
      <c r="F3717" s="22" t="s">
        <v>1546</v>
      </c>
      <c r="G3717" s="22" t="s">
        <v>1574</v>
      </c>
      <c r="H3717" s="22" t="s">
        <v>1540</v>
      </c>
      <c r="I3717" s="22" t="s">
        <v>1537</v>
      </c>
      <c r="J3717" s="22" t="s">
        <v>1539</v>
      </c>
      <c r="K3717" s="20" t="str">
        <f>IF(Tabela813[[#This Row],[C]]&lt;&gt;"",IF(Tabela813[[#This Row],[RED]]&lt;&gt;"",(Tabela813[[#This Row],[RED]] &amp; "."),"") &amp; CONCATENATE(Tabela813[[#This Row],[C]],".",Tabela813[[#This Row],[O]],".",Tabela813[[#This Row],[E]],".",Tabela813[[#This Row],[D1]],".",Tabela813[[#This Row],[D2]],".",Tabela813[[#This Row],[D3]],".",Tabela813[[#This Row],[T]],".",Tabela813[[#This Row],[D4]]),"")</f>
        <v>9.2.4.2.2.53.0.1.01</v>
      </c>
      <c r="L3717" s="23" t="s">
        <v>4104</v>
      </c>
      <c r="M3717" s="20" t="str">
        <f t="shared" si="72"/>
        <v>A</v>
      </c>
      <c r="N3717" s="20">
        <f>IF(VALUE(Tabela813[[#This Row],[RED]]) &gt; 0,1,0) + IF(VALUE(J3717)&gt;0,8,IF(VALUE(I3717)&gt;0,7,IF(VALUE(H3717)&gt;0,6,IF(VALUE(G3717)&gt;0,5,IF(VALUE(F3717)&gt;0,4,IF(VALUE(E3717)&gt;0,3,IF(VALUE(D3717)&gt;0,2,1)))))))</f>
        <v>9</v>
      </c>
      <c r="O3717" s="22" t="s">
        <v>55</v>
      </c>
      <c r="P3717" s="1" t="s">
        <v>4169</v>
      </c>
      <c r="Q3717" s="1"/>
      <c r="R3717" s="39"/>
      <c r="S3717" s="154" t="s">
        <v>158</v>
      </c>
      <c r="T3717" s="7" t="str">
        <f>Tabela813[[#This Row],[NR]]&amp;" - "&amp;Tabela813[[#This Row],[Especificação]]</f>
        <v>9.2.4.2.2.53.0.1.01 - (-) Dedução de Transferências de Convênios dos Estados Destinadas a Programas de Meio Ambiente - Principal</v>
      </c>
    </row>
    <row r="3718" spans="2:20" ht="45" x14ac:dyDescent="0.25">
      <c r="B3718" s="51" t="s">
        <v>1549</v>
      </c>
      <c r="C3718" s="22" t="s">
        <v>1546</v>
      </c>
      <c r="D3718" s="22" t="s">
        <v>1547</v>
      </c>
      <c r="E3718" s="22" t="s">
        <v>1546</v>
      </c>
      <c r="F3718" s="22" t="s">
        <v>1546</v>
      </c>
      <c r="G3718" s="22" t="s">
        <v>1574</v>
      </c>
      <c r="H3718" s="22" t="s">
        <v>1540</v>
      </c>
      <c r="I3718" s="22" t="s">
        <v>1537</v>
      </c>
      <c r="J3718" s="22" t="s">
        <v>1541</v>
      </c>
      <c r="K3718" s="20" t="str">
        <f>IF(Tabela813[[#This Row],[C]]&lt;&gt;"",IF(Tabela813[[#This Row],[RED]]&lt;&gt;"",(Tabela813[[#This Row],[RED]] &amp; "."),"") &amp; CONCATENATE(Tabela813[[#This Row],[C]],".",Tabela813[[#This Row],[O]],".",Tabela813[[#This Row],[E]],".",Tabela813[[#This Row],[D1]],".",Tabela813[[#This Row],[D2]],".",Tabela813[[#This Row],[D3]],".",Tabela813[[#This Row],[T]],".",Tabela813[[#This Row],[D4]]),"")</f>
        <v>9.2.4.2.2.53.0.1.02</v>
      </c>
      <c r="L3718" s="23" t="s">
        <v>4105</v>
      </c>
      <c r="M3718" s="20" t="str">
        <f t="shared" si="72"/>
        <v>A</v>
      </c>
      <c r="N3718" s="20">
        <f>IF(VALUE(Tabela813[[#This Row],[RED]]) &gt; 0,1,0) + IF(VALUE(J3718)&gt;0,8,IF(VALUE(I3718)&gt;0,7,IF(VALUE(H3718)&gt;0,6,IF(VALUE(G3718)&gt;0,5,IF(VALUE(F3718)&gt;0,4,IF(VALUE(E3718)&gt;0,3,IF(VALUE(D3718)&gt;0,2,1)))))))</f>
        <v>9</v>
      </c>
      <c r="O3718" s="22" t="s">
        <v>3107</v>
      </c>
      <c r="P3718" s="1" t="s">
        <v>4507</v>
      </c>
      <c r="Q3718" s="1"/>
      <c r="R3718" s="39"/>
      <c r="S3718" s="154" t="s">
        <v>158</v>
      </c>
      <c r="T3718" s="7" t="str">
        <f>Tabela813[[#This Row],[NR]]&amp;" - "&amp;Tabela813[[#This Row],[Especificação]]</f>
        <v>9.2.4.2.2.53.0.1.02 - (-) Dedução de Transferências de Convênios dos Estados Destinadas a Programas de Meio Ambiente - Transferências dos Estados Decorrentes de Emendas Parlamentares Individuais - Finalidade Definida</v>
      </c>
    </row>
    <row r="3719" spans="2:20" ht="45" x14ac:dyDescent="0.25">
      <c r="B3719" s="51" t="s">
        <v>1549</v>
      </c>
      <c r="C3719" s="22" t="s">
        <v>1546</v>
      </c>
      <c r="D3719" s="22" t="s">
        <v>1547</v>
      </c>
      <c r="E3719" s="22" t="s">
        <v>1546</v>
      </c>
      <c r="F3719" s="22" t="s">
        <v>1546</v>
      </c>
      <c r="G3719" s="22" t="s">
        <v>1574</v>
      </c>
      <c r="H3719" s="22" t="s">
        <v>1540</v>
      </c>
      <c r="I3719" s="22" t="s">
        <v>1537</v>
      </c>
      <c r="J3719" s="22" t="s">
        <v>1550</v>
      </c>
      <c r="K3719" s="20" t="str">
        <f>IF(Tabela813[[#This Row],[C]]&lt;&gt;"",IF(Tabela813[[#This Row],[RED]]&lt;&gt;"",(Tabela813[[#This Row],[RED]] &amp; "."),"") &amp; CONCATENATE(Tabela813[[#This Row],[C]],".",Tabela813[[#This Row],[O]],".",Tabela813[[#This Row],[E]],".",Tabela813[[#This Row],[D1]],".",Tabela813[[#This Row],[D2]],".",Tabela813[[#This Row],[D3]],".",Tabela813[[#This Row],[T]],".",Tabela813[[#This Row],[D4]]),"")</f>
        <v>9.2.4.2.2.53.0.1.03</v>
      </c>
      <c r="L3719" s="23" t="s">
        <v>4106</v>
      </c>
      <c r="M3719" s="20" t="str">
        <f t="shared" si="72"/>
        <v>A</v>
      </c>
      <c r="N3719" s="20">
        <f>IF(VALUE(Tabela813[[#This Row],[RED]]) &gt; 0,1,0) + IF(VALUE(J3719)&gt;0,8,IF(VALUE(I3719)&gt;0,7,IF(VALUE(H3719)&gt;0,6,IF(VALUE(G3719)&gt;0,5,IF(VALUE(F3719)&gt;0,4,IF(VALUE(E3719)&gt;0,3,IF(VALUE(D3719)&gt;0,2,1)))))))</f>
        <v>9</v>
      </c>
      <c r="O3719" s="22" t="s">
        <v>3107</v>
      </c>
      <c r="P3719" s="1" t="s">
        <v>4508</v>
      </c>
      <c r="Q3719" s="1"/>
      <c r="R3719" s="39"/>
      <c r="S3719" s="154" t="s">
        <v>158</v>
      </c>
      <c r="T3719" s="7" t="str">
        <f>Tabela813[[#This Row],[NR]]&amp;" - "&amp;Tabela813[[#This Row],[Especificação]]</f>
        <v>9.2.4.2.2.53.0.1.03 - (-) Dedução de Transferências de Convênios dos Estados Destinadas a Programas de Meio Ambiente - Transferências dos Estados Decorrentes de Emendas Parlamentares de Bancada</v>
      </c>
    </row>
    <row r="3720" spans="2:20" ht="75" x14ac:dyDescent="0.25">
      <c r="B3720" s="51" t="s">
        <v>1549</v>
      </c>
      <c r="C3720" s="22" t="s">
        <v>1546</v>
      </c>
      <c r="D3720" s="22" t="s">
        <v>1547</v>
      </c>
      <c r="E3720" s="22" t="s">
        <v>1546</v>
      </c>
      <c r="F3720" s="22" t="s">
        <v>1546</v>
      </c>
      <c r="G3720" s="22" t="s">
        <v>1578</v>
      </c>
      <c r="H3720" s="22" t="s">
        <v>1540</v>
      </c>
      <c r="I3720" s="22" t="s">
        <v>1540</v>
      </c>
      <c r="J3720" s="22" t="s">
        <v>1543</v>
      </c>
      <c r="K3720" s="20" t="str">
        <f>IF(Tabela813[[#This Row],[C]]&lt;&gt;"",IF(Tabela813[[#This Row],[RED]]&lt;&gt;"",(Tabela813[[#This Row],[RED]] &amp; "."),"") &amp; CONCATENATE(Tabela813[[#This Row],[C]],".",Tabela813[[#This Row],[O]],".",Tabela813[[#This Row],[E]],".",Tabela813[[#This Row],[D1]],".",Tabela813[[#This Row],[D2]],".",Tabela813[[#This Row],[D3]],".",Tabela813[[#This Row],[T]],".",Tabela813[[#This Row],[D4]]),"")</f>
        <v>9.2.4.2.2.54.0.0.00</v>
      </c>
      <c r="L3720" s="23" t="s">
        <v>4107</v>
      </c>
      <c r="M3720" s="20" t="str">
        <f t="shared" si="72"/>
        <v>S</v>
      </c>
      <c r="N3720" s="20">
        <f>IF(VALUE(Tabela813[[#This Row],[RED]]) &gt; 0,1,0) + IF(VALUE(J3720)&gt;0,8,IF(VALUE(I3720)&gt;0,7,IF(VALUE(H3720)&gt;0,6,IF(VALUE(G3720)&gt;0,5,IF(VALUE(F3720)&gt;0,4,IF(VALUE(E3720)&gt;0,3,IF(VALUE(D3720)&gt;0,2,1)))))))</f>
        <v>6</v>
      </c>
      <c r="O3720" s="22" t="s">
        <v>55</v>
      </c>
      <c r="P3720" s="1" t="s">
        <v>4430</v>
      </c>
      <c r="Q3720" s="1"/>
      <c r="R3720" s="39"/>
      <c r="S3720" s="154" t="s">
        <v>158</v>
      </c>
      <c r="T3720" s="7" t="str">
        <f>Tabela813[[#This Row],[NR]]&amp;" - "&amp;Tabela813[[#This Row],[Especificação]]</f>
        <v>9.2.4.2.2.54.0.0.00 - (-) Dedução de Transferências de Convênios dos Estados Destinadas a Programas de Infraestrutura em Transporte</v>
      </c>
    </row>
    <row r="3721" spans="2:20" ht="75" x14ac:dyDescent="0.25">
      <c r="B3721" s="51" t="s">
        <v>1549</v>
      </c>
      <c r="C3721" s="22" t="s">
        <v>1546</v>
      </c>
      <c r="D3721" s="22" t="s">
        <v>1547</v>
      </c>
      <c r="E3721" s="22" t="s">
        <v>1546</v>
      </c>
      <c r="F3721" s="22" t="s">
        <v>1546</v>
      </c>
      <c r="G3721" s="22" t="s">
        <v>1578</v>
      </c>
      <c r="H3721" s="22" t="s">
        <v>1540</v>
      </c>
      <c r="I3721" s="22" t="s">
        <v>1537</v>
      </c>
      <c r="J3721" s="22" t="s">
        <v>1543</v>
      </c>
      <c r="K3721" s="20" t="str">
        <f>IF(Tabela813[[#This Row],[C]]&lt;&gt;"",IF(Tabela813[[#This Row],[RED]]&lt;&gt;"",(Tabela813[[#This Row],[RED]] &amp; "."),"") &amp; CONCATENATE(Tabela813[[#This Row],[C]],".",Tabela813[[#This Row],[O]],".",Tabela813[[#This Row],[E]],".",Tabela813[[#This Row],[D1]],".",Tabela813[[#This Row],[D2]],".",Tabela813[[#This Row],[D3]],".",Tabela813[[#This Row],[T]],".",Tabela813[[#This Row],[D4]]),"")</f>
        <v>9.2.4.2.2.54.0.1.00</v>
      </c>
      <c r="L3721" s="23" t="s">
        <v>4108</v>
      </c>
      <c r="M3721" s="20" t="str">
        <f t="shared" si="72"/>
        <v>S</v>
      </c>
      <c r="N3721" s="20">
        <f>IF(VALUE(Tabela813[[#This Row],[RED]]) &gt; 0,1,0) + IF(VALUE(J3721)&gt;0,8,IF(VALUE(I3721)&gt;0,7,IF(VALUE(H3721)&gt;0,6,IF(VALUE(G3721)&gt;0,5,IF(VALUE(F3721)&gt;0,4,IF(VALUE(E3721)&gt;0,3,IF(VALUE(D3721)&gt;0,2,1)))))))</f>
        <v>8</v>
      </c>
      <c r="O3721" s="22" t="s">
        <v>55</v>
      </c>
      <c r="P3721" s="1" t="s">
        <v>2999</v>
      </c>
      <c r="Q3721" s="1"/>
      <c r="R3721" s="39"/>
      <c r="S3721" s="154" t="s">
        <v>158</v>
      </c>
      <c r="T3721" s="7" t="str">
        <f>Tabela813[[#This Row],[NR]]&amp;" - "&amp;Tabela813[[#This Row],[Especificação]]</f>
        <v>9.2.4.2.2.54.0.1.00 - (-) Dedução de Transferências de Convênios dos Estados Destinadas a Programas de Infraestrutura em Transporte - Principal</v>
      </c>
    </row>
    <row r="3722" spans="2:20" ht="75" x14ac:dyDescent="0.25">
      <c r="B3722" s="51" t="s">
        <v>1549</v>
      </c>
      <c r="C3722" s="22" t="s">
        <v>1546</v>
      </c>
      <c r="D3722" s="22" t="s">
        <v>1547</v>
      </c>
      <c r="E3722" s="22" t="s">
        <v>1546</v>
      </c>
      <c r="F3722" s="22" t="s">
        <v>1546</v>
      </c>
      <c r="G3722" s="22" t="s">
        <v>1578</v>
      </c>
      <c r="H3722" s="22" t="s">
        <v>1540</v>
      </c>
      <c r="I3722" s="22" t="s">
        <v>1537</v>
      </c>
      <c r="J3722" s="22" t="s">
        <v>1539</v>
      </c>
      <c r="K3722" s="20" t="str">
        <f>IF(Tabela813[[#This Row],[C]]&lt;&gt;"",IF(Tabela813[[#This Row],[RED]]&lt;&gt;"",(Tabela813[[#This Row],[RED]] &amp; "."),"") &amp; CONCATENATE(Tabela813[[#This Row],[C]],".",Tabela813[[#This Row],[O]],".",Tabela813[[#This Row],[E]],".",Tabela813[[#This Row],[D1]],".",Tabela813[[#This Row],[D2]],".",Tabela813[[#This Row],[D3]],".",Tabela813[[#This Row],[T]],".",Tabela813[[#This Row],[D4]]),"")</f>
        <v>9.2.4.2.2.54.0.1.01</v>
      </c>
      <c r="L3722" s="23" t="s">
        <v>4108</v>
      </c>
      <c r="M3722" s="20" t="str">
        <f t="shared" si="72"/>
        <v>A</v>
      </c>
      <c r="N3722" s="20">
        <f>IF(VALUE(Tabela813[[#This Row],[RED]]) &gt; 0,1,0) + IF(VALUE(J3722)&gt;0,8,IF(VALUE(I3722)&gt;0,7,IF(VALUE(H3722)&gt;0,6,IF(VALUE(G3722)&gt;0,5,IF(VALUE(F3722)&gt;0,4,IF(VALUE(E3722)&gt;0,3,IF(VALUE(D3722)&gt;0,2,1)))))))</f>
        <v>9</v>
      </c>
      <c r="O3722" s="22" t="s">
        <v>3107</v>
      </c>
      <c r="P3722" s="1" t="s">
        <v>4170</v>
      </c>
      <c r="Q3722" s="1"/>
      <c r="R3722" s="39"/>
      <c r="S3722" s="154" t="s">
        <v>158</v>
      </c>
      <c r="T3722" s="7" t="str">
        <f>Tabela813[[#This Row],[NR]]&amp;" - "&amp;Tabela813[[#This Row],[Especificação]]</f>
        <v>9.2.4.2.2.54.0.1.01 - (-) Dedução de Transferências de Convênios dos Estados Destinadas a Programas de Infraestrutura em Transporte - Principal</v>
      </c>
    </row>
    <row r="3723" spans="2:20" ht="45" x14ac:dyDescent="0.25">
      <c r="B3723" s="51" t="s">
        <v>1549</v>
      </c>
      <c r="C3723" s="22" t="s">
        <v>1546</v>
      </c>
      <c r="D3723" s="22" t="s">
        <v>1547</v>
      </c>
      <c r="E3723" s="22" t="s">
        <v>1546</v>
      </c>
      <c r="F3723" s="22" t="s">
        <v>1546</v>
      </c>
      <c r="G3723" s="22" t="s">
        <v>1578</v>
      </c>
      <c r="H3723" s="22" t="s">
        <v>1540</v>
      </c>
      <c r="I3723" s="22" t="s">
        <v>1537</v>
      </c>
      <c r="J3723" s="22" t="s">
        <v>1541</v>
      </c>
      <c r="K3723" s="20" t="str">
        <f>IF(Tabela813[[#This Row],[C]]&lt;&gt;"",IF(Tabela813[[#This Row],[RED]]&lt;&gt;"",(Tabela813[[#This Row],[RED]] &amp; "."),"") &amp; CONCATENATE(Tabela813[[#This Row],[C]],".",Tabela813[[#This Row],[O]],".",Tabela813[[#This Row],[E]],".",Tabela813[[#This Row],[D1]],".",Tabela813[[#This Row],[D2]],".",Tabela813[[#This Row],[D3]],".",Tabela813[[#This Row],[T]],".",Tabela813[[#This Row],[D4]]),"")</f>
        <v>9.2.4.2.2.54.0.1.02</v>
      </c>
      <c r="L3723" s="23" t="s">
        <v>6466</v>
      </c>
      <c r="M3723" s="20" t="str">
        <f t="shared" si="72"/>
        <v>A</v>
      </c>
      <c r="N3723" s="20">
        <f>IF(VALUE(Tabela813[[#This Row],[RED]]) &gt; 0,1,0) + IF(VALUE(J3723)&gt;0,8,IF(VALUE(I3723)&gt;0,7,IF(VALUE(H3723)&gt;0,6,IF(VALUE(G3723)&gt;0,5,IF(VALUE(F3723)&gt;0,4,IF(VALUE(E3723)&gt;0,3,IF(VALUE(D3723)&gt;0,2,1)))))))</f>
        <v>9</v>
      </c>
      <c r="O3723" s="22" t="s">
        <v>3107</v>
      </c>
      <c r="P3723" s="1" t="s">
        <v>4507</v>
      </c>
      <c r="Q3723" s="1"/>
      <c r="R3723" s="39"/>
      <c r="S3723" s="154" t="s">
        <v>158</v>
      </c>
      <c r="T3723" s="7" t="str">
        <f>Tabela813[[#This Row],[NR]]&amp;" - "&amp;Tabela813[[#This Row],[Especificação]]</f>
        <v>9.2.4.2.2.54.0.1.02 - (-) Dedução de Transferências de Convênios dos Estados Destinadas a Programas de Infraestrutura em Transporte - Transferências dos Estados Decorrentes de Emendas Parlamentares Individuais</v>
      </c>
    </row>
    <row r="3724" spans="2:20" ht="45" x14ac:dyDescent="0.25">
      <c r="B3724" s="51" t="s">
        <v>1549</v>
      </c>
      <c r="C3724" s="22" t="s">
        <v>1546</v>
      </c>
      <c r="D3724" s="22" t="s">
        <v>1547</v>
      </c>
      <c r="E3724" s="22" t="s">
        <v>1546</v>
      </c>
      <c r="F3724" s="22" t="s">
        <v>1546</v>
      </c>
      <c r="G3724" s="22" t="s">
        <v>1578</v>
      </c>
      <c r="H3724" s="22" t="s">
        <v>1540</v>
      </c>
      <c r="I3724" s="22" t="s">
        <v>1537</v>
      </c>
      <c r="J3724" s="22" t="s">
        <v>1550</v>
      </c>
      <c r="K3724" s="20" t="str">
        <f>IF(Tabela813[[#This Row],[C]]&lt;&gt;"",IF(Tabela813[[#This Row],[RED]]&lt;&gt;"",(Tabela813[[#This Row],[RED]] &amp; "."),"") &amp; CONCATENATE(Tabela813[[#This Row],[C]],".",Tabela813[[#This Row],[O]],".",Tabela813[[#This Row],[E]],".",Tabela813[[#This Row],[D1]],".",Tabela813[[#This Row],[D2]],".",Tabela813[[#This Row],[D3]],".",Tabela813[[#This Row],[T]],".",Tabela813[[#This Row],[D4]]),"")</f>
        <v>9.2.4.2.2.54.0.1.03</v>
      </c>
      <c r="L3724" s="23" t="s">
        <v>4109</v>
      </c>
      <c r="M3724" s="20" t="str">
        <f t="shared" si="72"/>
        <v>A</v>
      </c>
      <c r="N3724" s="20">
        <f>IF(VALUE(Tabela813[[#This Row],[RED]]) &gt; 0,1,0) + IF(VALUE(J3724)&gt;0,8,IF(VALUE(I3724)&gt;0,7,IF(VALUE(H3724)&gt;0,6,IF(VALUE(G3724)&gt;0,5,IF(VALUE(F3724)&gt;0,4,IF(VALUE(E3724)&gt;0,3,IF(VALUE(D3724)&gt;0,2,1)))))))</f>
        <v>9</v>
      </c>
      <c r="O3724" s="22" t="s">
        <v>3107</v>
      </c>
      <c r="P3724" s="1" t="s">
        <v>4508</v>
      </c>
      <c r="Q3724" s="1"/>
      <c r="R3724" s="39"/>
      <c r="S3724" s="154" t="s">
        <v>158</v>
      </c>
      <c r="T3724" s="7" t="str">
        <f>Tabela813[[#This Row],[NR]]&amp;" - "&amp;Tabela813[[#This Row],[Especificação]]</f>
        <v>9.2.4.2.2.54.0.1.03 - (-) Dedução de Transferências de Convênios dos Estados Destinadas a Programas de Infraestrutura em Transporte - Transferências dos Estados Decorrentes de Emendas Parlamentares de Bancada</v>
      </c>
    </row>
    <row r="3725" spans="2:20" ht="45" x14ac:dyDescent="0.25">
      <c r="B3725" s="51" t="s">
        <v>1549</v>
      </c>
      <c r="C3725" s="22" t="s">
        <v>1546</v>
      </c>
      <c r="D3725" s="22" t="s">
        <v>1547</v>
      </c>
      <c r="E3725" s="22" t="s">
        <v>1546</v>
      </c>
      <c r="F3725" s="22" t="s">
        <v>1546</v>
      </c>
      <c r="G3725" s="22" t="s">
        <v>1553</v>
      </c>
      <c r="H3725" s="22" t="s">
        <v>1540</v>
      </c>
      <c r="I3725" s="22" t="s">
        <v>1540</v>
      </c>
      <c r="J3725" s="22" t="s">
        <v>1543</v>
      </c>
      <c r="K3725" s="20" t="str">
        <f>IF(Tabela813[[#This Row],[C]]&lt;&gt;"",IF(Tabela813[[#This Row],[RED]]&lt;&gt;"",(Tabela813[[#This Row],[RED]] &amp; "."),"") &amp; CONCATENATE(Tabela813[[#This Row],[C]],".",Tabela813[[#This Row],[O]],".",Tabela813[[#This Row],[E]],".",Tabela813[[#This Row],[D1]],".",Tabela813[[#This Row],[D2]],".",Tabela813[[#This Row],[D3]],".",Tabela813[[#This Row],[T]],".",Tabela813[[#This Row],[D4]]),"")</f>
        <v>9.2.4.2.2.99.0.0.00</v>
      </c>
      <c r="L3725" s="23" t="s">
        <v>3609</v>
      </c>
      <c r="M3725" s="20" t="str">
        <f t="shared" si="72"/>
        <v>S</v>
      </c>
      <c r="N3725" s="20">
        <f>IF(VALUE(Tabela813[[#This Row],[RED]]) &gt; 0,1,0) + IF(VALUE(J3725)&gt;0,8,IF(VALUE(I3725)&gt;0,7,IF(VALUE(H3725)&gt;0,6,IF(VALUE(G3725)&gt;0,5,IF(VALUE(F3725)&gt;0,4,IF(VALUE(E3725)&gt;0,3,IF(VALUE(D3725)&gt;0,2,1)))))))</f>
        <v>6</v>
      </c>
      <c r="O3725" s="22" t="s">
        <v>51</v>
      </c>
      <c r="P3725" s="1" t="s">
        <v>4431</v>
      </c>
      <c r="Q3725" s="1"/>
      <c r="R3725" s="39"/>
      <c r="S3725" s="154" t="s">
        <v>158</v>
      </c>
      <c r="T3725" s="7" t="str">
        <f>Tabela813[[#This Row],[NR]]&amp;" - "&amp;Tabela813[[#This Row],[Especificação]]</f>
        <v>9.2.4.2.2.99.0.0.00 - (-) Dedução de Outras Transferências de Convênios dos Estados e DF e de Suas Entidades</v>
      </c>
    </row>
    <row r="3726" spans="2:20" ht="45" x14ac:dyDescent="0.25">
      <c r="B3726" s="51" t="s">
        <v>1549</v>
      </c>
      <c r="C3726" s="22" t="s">
        <v>1546</v>
      </c>
      <c r="D3726" s="22" t="s">
        <v>1547</v>
      </c>
      <c r="E3726" s="22" t="s">
        <v>1546</v>
      </c>
      <c r="F3726" s="22" t="s">
        <v>1546</v>
      </c>
      <c r="G3726" s="22" t="s">
        <v>1553</v>
      </c>
      <c r="H3726" s="22" t="s">
        <v>1540</v>
      </c>
      <c r="I3726" s="22" t="s">
        <v>1537</v>
      </c>
      <c r="J3726" s="22" t="s">
        <v>1543</v>
      </c>
      <c r="K3726" s="20" t="str">
        <f>IF(Tabela813[[#This Row],[C]]&lt;&gt;"",IF(Tabela813[[#This Row],[RED]]&lt;&gt;"",(Tabela813[[#This Row],[RED]] &amp; "."),"") &amp; CONCATENATE(Tabela813[[#This Row],[C]],".",Tabela813[[#This Row],[O]],".",Tabela813[[#This Row],[E]],".",Tabela813[[#This Row],[D1]],".",Tabela813[[#This Row],[D2]],".",Tabela813[[#This Row],[D3]],".",Tabela813[[#This Row],[T]],".",Tabela813[[#This Row],[D4]]),"")</f>
        <v>9.2.4.2.2.99.0.1.00</v>
      </c>
      <c r="L3726" s="23" t="s">
        <v>3609</v>
      </c>
      <c r="M3726" s="20" t="str">
        <f t="shared" si="72"/>
        <v>S</v>
      </c>
      <c r="N3726" s="20">
        <f>IF(VALUE(Tabela813[[#This Row],[RED]]) &gt; 0,1,0) + IF(VALUE(J3726)&gt;0,8,IF(VALUE(I3726)&gt;0,7,IF(VALUE(H3726)&gt;0,6,IF(VALUE(G3726)&gt;0,5,IF(VALUE(F3726)&gt;0,4,IF(VALUE(E3726)&gt;0,3,IF(VALUE(D3726)&gt;0,2,1)))))))</f>
        <v>8</v>
      </c>
      <c r="O3726" s="22" t="s">
        <v>51</v>
      </c>
      <c r="P3726" s="1" t="s">
        <v>4171</v>
      </c>
      <c r="Q3726" s="1"/>
      <c r="R3726" s="39"/>
      <c r="S3726" s="154" t="s">
        <v>158</v>
      </c>
      <c r="T3726" s="7" t="str">
        <f>Tabela813[[#This Row],[NR]]&amp;" - "&amp;Tabela813[[#This Row],[Especificação]]</f>
        <v>9.2.4.2.2.99.0.1.00 - (-) Dedução de Outras Transferências de Convênios dos Estados e DF e de Suas Entidades</v>
      </c>
    </row>
    <row r="3727" spans="2:20" ht="45" x14ac:dyDescent="0.25">
      <c r="B3727" s="51" t="s">
        <v>1549</v>
      </c>
      <c r="C3727" s="22" t="s">
        <v>1546</v>
      </c>
      <c r="D3727" s="22" t="s">
        <v>1547</v>
      </c>
      <c r="E3727" s="22" t="s">
        <v>1546</v>
      </c>
      <c r="F3727" s="22" t="s">
        <v>1546</v>
      </c>
      <c r="G3727" s="22" t="s">
        <v>1553</v>
      </c>
      <c r="H3727" s="22" t="s">
        <v>1540</v>
      </c>
      <c r="I3727" s="22" t="s">
        <v>1537</v>
      </c>
      <c r="J3727" s="22" t="s">
        <v>1539</v>
      </c>
      <c r="K3727" s="20" t="str">
        <f>IF(Tabela813[[#This Row],[C]]&lt;&gt;"",IF(Tabela813[[#This Row],[RED]]&lt;&gt;"",(Tabela813[[#This Row],[RED]] &amp; "."),"") &amp; CONCATENATE(Tabela813[[#This Row],[C]],".",Tabela813[[#This Row],[O]],".",Tabela813[[#This Row],[E]],".",Tabela813[[#This Row],[D1]],".",Tabela813[[#This Row],[D2]],".",Tabela813[[#This Row],[D3]],".",Tabela813[[#This Row],[T]],".",Tabela813[[#This Row],[D4]]),"")</f>
        <v>9.2.4.2.2.99.0.1.01</v>
      </c>
      <c r="L3727" s="23" t="s">
        <v>3609</v>
      </c>
      <c r="M3727" s="20" t="str">
        <f t="shared" si="72"/>
        <v>A</v>
      </c>
      <c r="N3727" s="20">
        <f>IF(VALUE(Tabela813[[#This Row],[RED]]) &gt; 0,1,0) + IF(VALUE(J3727)&gt;0,8,IF(VALUE(I3727)&gt;0,7,IF(VALUE(H3727)&gt;0,6,IF(VALUE(G3727)&gt;0,5,IF(VALUE(F3727)&gt;0,4,IF(VALUE(E3727)&gt;0,3,IF(VALUE(D3727)&gt;0,2,1)))))))</f>
        <v>9</v>
      </c>
      <c r="O3727" s="22" t="s">
        <v>3107</v>
      </c>
      <c r="P3727" s="1" t="s">
        <v>4171</v>
      </c>
      <c r="Q3727" s="1"/>
      <c r="R3727" s="39"/>
      <c r="S3727" s="154" t="s">
        <v>158</v>
      </c>
      <c r="T3727" s="7" t="str">
        <f>Tabela813[[#This Row],[NR]]&amp;" - "&amp;Tabela813[[#This Row],[Especificação]]</f>
        <v>9.2.4.2.2.99.0.1.01 - (-) Dedução de Outras Transferências de Convênios dos Estados e DF e de Suas Entidades</v>
      </c>
    </row>
    <row r="3728" spans="2:20" ht="45" x14ac:dyDescent="0.25">
      <c r="B3728" s="51" t="s">
        <v>1549</v>
      </c>
      <c r="C3728" s="22" t="s">
        <v>1546</v>
      </c>
      <c r="D3728" s="22" t="s">
        <v>1547</v>
      </c>
      <c r="E3728" s="22" t="s">
        <v>1546</v>
      </c>
      <c r="F3728" s="22" t="s">
        <v>1546</v>
      </c>
      <c r="G3728" s="22" t="s">
        <v>1553</v>
      </c>
      <c r="H3728" s="22" t="s">
        <v>1540</v>
      </c>
      <c r="I3728" s="22" t="s">
        <v>1537</v>
      </c>
      <c r="J3728" s="22" t="s">
        <v>1541</v>
      </c>
      <c r="K3728" s="20" t="str">
        <f>IF(Tabela813[[#This Row],[C]]&lt;&gt;"",IF(Tabela813[[#This Row],[RED]]&lt;&gt;"",(Tabela813[[#This Row],[RED]] &amp; "."),"") &amp; CONCATENATE(Tabela813[[#This Row],[C]],".",Tabela813[[#This Row],[O]],".",Tabela813[[#This Row],[E]],".",Tabela813[[#This Row],[D1]],".",Tabela813[[#This Row],[D2]],".",Tabela813[[#This Row],[D3]],".",Tabela813[[#This Row],[T]],".",Tabela813[[#This Row],[D4]]),"")</f>
        <v>9.2.4.2.2.99.0.1.02</v>
      </c>
      <c r="L3728" s="23" t="s">
        <v>4548</v>
      </c>
      <c r="M3728" s="20" t="str">
        <f t="shared" si="72"/>
        <v>A</v>
      </c>
      <c r="N3728" s="20">
        <f>IF(VALUE(Tabela813[[#This Row],[RED]]) &gt; 0,1,0) + IF(VALUE(J3728)&gt;0,8,IF(VALUE(I3728)&gt;0,7,IF(VALUE(H3728)&gt;0,6,IF(VALUE(G3728)&gt;0,5,IF(VALUE(F3728)&gt;0,4,IF(VALUE(E3728)&gt;0,3,IF(VALUE(D3728)&gt;0,2,1)))))))</f>
        <v>9</v>
      </c>
      <c r="O3728" s="22" t="s">
        <v>3107</v>
      </c>
      <c r="P3728" s="1" t="s">
        <v>4507</v>
      </c>
      <c r="Q3728" s="1"/>
      <c r="R3728" s="39"/>
      <c r="S3728" s="154" t="s">
        <v>158</v>
      </c>
      <c r="T3728" s="7" t="str">
        <f>Tabela813[[#This Row],[NR]]&amp;" - "&amp;Tabela813[[#This Row],[Especificação]]</f>
        <v>9.2.4.2.2.99.0.1.02 - (-) Dedução de Outras Transferências de Convênios dos Estados e DF e de Suas - Transferências dos Estados Decorrentes de Emendas Parlamentares Individuais</v>
      </c>
    </row>
    <row r="3729" spans="2:20" ht="60" x14ac:dyDescent="0.25">
      <c r="B3729" s="51" t="s">
        <v>1549</v>
      </c>
      <c r="C3729" s="22" t="s">
        <v>1546</v>
      </c>
      <c r="D3729" s="22" t="s">
        <v>1547</v>
      </c>
      <c r="E3729" s="22" t="s">
        <v>1546</v>
      </c>
      <c r="F3729" s="22" t="s">
        <v>1546</v>
      </c>
      <c r="G3729" s="22" t="s">
        <v>1553</v>
      </c>
      <c r="H3729" s="22" t="s">
        <v>1540</v>
      </c>
      <c r="I3729" s="22" t="s">
        <v>1537</v>
      </c>
      <c r="J3729" s="22" t="s">
        <v>1550</v>
      </c>
      <c r="K3729" s="20" t="str">
        <f>IF(Tabela813[[#This Row],[C]]&lt;&gt;"",IF(Tabela813[[#This Row],[RED]]&lt;&gt;"",(Tabela813[[#This Row],[RED]] &amp; "."),"") &amp; CONCATENATE(Tabela813[[#This Row],[C]],".",Tabela813[[#This Row],[O]],".",Tabela813[[#This Row],[E]],".",Tabela813[[#This Row],[D1]],".",Tabela813[[#This Row],[D2]],".",Tabela813[[#This Row],[D3]],".",Tabela813[[#This Row],[T]],".",Tabela813[[#This Row],[D4]]),"")</f>
        <v>9.2.4.2.2.99.0.1.03</v>
      </c>
      <c r="L3729" s="23" t="s">
        <v>4110</v>
      </c>
      <c r="M3729" s="20" t="str">
        <f t="shared" si="72"/>
        <v>A</v>
      </c>
      <c r="N3729" s="20">
        <f>IF(VALUE(Tabela813[[#This Row],[RED]]) &gt; 0,1,0) + IF(VALUE(J3729)&gt;0,8,IF(VALUE(I3729)&gt;0,7,IF(VALUE(H3729)&gt;0,6,IF(VALUE(G3729)&gt;0,5,IF(VALUE(F3729)&gt;0,4,IF(VALUE(E3729)&gt;0,3,IF(VALUE(D3729)&gt;0,2,1)))))))</f>
        <v>9</v>
      </c>
      <c r="O3729" s="22" t="s">
        <v>3107</v>
      </c>
      <c r="P3729" s="1" t="s">
        <v>4549</v>
      </c>
      <c r="Q3729" s="1"/>
      <c r="R3729" s="39"/>
      <c r="S3729" s="154" t="s">
        <v>158</v>
      </c>
      <c r="T3729" s="7" t="str">
        <f>Tabela813[[#This Row],[NR]]&amp;" - "&amp;Tabela813[[#This Row],[Especificação]]</f>
        <v>9.2.4.2.2.99.0.1.03 - (-) Dedução de Outras Transferências de Convênios dos Estados e DF e de Suas Entidades - Transferências dos Estados Decorrentes de Emendas Parlamentares de Bancada</v>
      </c>
    </row>
    <row r="3730" spans="2:20" ht="45" x14ac:dyDescent="0.25">
      <c r="B3730" s="51" t="s">
        <v>1549</v>
      </c>
      <c r="C3730" s="22" t="s">
        <v>1546</v>
      </c>
      <c r="D3730" s="22" t="s">
        <v>1547</v>
      </c>
      <c r="E3730" s="22" t="s">
        <v>1538</v>
      </c>
      <c r="F3730" s="22" t="s">
        <v>1540</v>
      </c>
      <c r="G3730" s="22" t="s">
        <v>1543</v>
      </c>
      <c r="H3730" s="22" t="s">
        <v>1540</v>
      </c>
      <c r="I3730" s="22" t="s">
        <v>1540</v>
      </c>
      <c r="J3730" s="22" t="s">
        <v>1543</v>
      </c>
      <c r="K3730" s="20" t="str">
        <f>IF(Tabela813[[#This Row],[C]]&lt;&gt;"",IF(Tabela813[[#This Row],[RED]]&lt;&gt;"",(Tabela813[[#This Row],[RED]] &amp; "."),"") &amp; CONCATENATE(Tabela813[[#This Row],[C]],".",Tabela813[[#This Row],[O]],".",Tabela813[[#This Row],[E]],".",Tabela813[[#This Row],[D1]],".",Tabela813[[#This Row],[D2]],".",Tabela813[[#This Row],[D3]],".",Tabela813[[#This Row],[T]],".",Tabela813[[#This Row],[D4]]),"")</f>
        <v>9.2.4.3.0.00.0.0.00</v>
      </c>
      <c r="L3730" s="23" t="s">
        <v>4060</v>
      </c>
      <c r="M3730" s="20" t="str">
        <f t="shared" si="72"/>
        <v>S</v>
      </c>
      <c r="N3730" s="20">
        <f>IF(VALUE(Tabela813[[#This Row],[RED]]) &gt; 0,1,0) + IF(VALUE(J3730)&gt;0,8,IF(VALUE(I3730)&gt;0,7,IF(VALUE(H3730)&gt;0,6,IF(VALUE(G3730)&gt;0,5,IF(VALUE(F3730)&gt;0,4,IF(VALUE(E3730)&gt;0,3,IF(VALUE(D3730)&gt;0,2,1)))))))</f>
        <v>4</v>
      </c>
      <c r="O3730" s="22" t="s">
        <v>45</v>
      </c>
      <c r="P3730" s="1" t="s">
        <v>4432</v>
      </c>
      <c r="Q3730" s="1"/>
      <c r="R3730" s="39"/>
      <c r="S3730" s="154" t="s">
        <v>158</v>
      </c>
      <c r="T3730" s="7" t="str">
        <f>Tabela813[[#This Row],[NR]]&amp;" - "&amp;Tabela813[[#This Row],[Especificação]]</f>
        <v>9.2.4.3.0.00.0.0.00 - (-) Dedução de Transferências dos Municípios e de Suas Entidades</v>
      </c>
    </row>
    <row r="3731" spans="2:20" ht="45" x14ac:dyDescent="0.25">
      <c r="B3731" s="51" t="s">
        <v>1549</v>
      </c>
      <c r="C3731" s="22" t="s">
        <v>1546</v>
      </c>
      <c r="D3731" s="22" t="s">
        <v>1547</v>
      </c>
      <c r="E3731" s="22" t="s">
        <v>1538</v>
      </c>
      <c r="F3731" s="22" t="s">
        <v>1546</v>
      </c>
      <c r="G3731" s="22" t="s">
        <v>1543</v>
      </c>
      <c r="H3731" s="22" t="s">
        <v>1540</v>
      </c>
      <c r="I3731" s="22" t="s">
        <v>1540</v>
      </c>
      <c r="J3731" s="22" t="s">
        <v>1543</v>
      </c>
      <c r="K3731" s="20" t="str">
        <f>IF(Tabela813[[#This Row],[C]]&lt;&gt;"",IF(Tabela813[[#This Row],[RED]]&lt;&gt;"",(Tabela813[[#This Row],[RED]] &amp; "."),"") &amp; CONCATENATE(Tabela813[[#This Row],[C]],".",Tabela813[[#This Row],[O]],".",Tabela813[[#This Row],[E]],".",Tabela813[[#This Row],[D1]],".",Tabela813[[#This Row],[D2]],".",Tabela813[[#This Row],[D3]],".",Tabela813[[#This Row],[T]],".",Tabela813[[#This Row],[D4]]),"")</f>
        <v>9.2.4.3.2.00.0.0.00</v>
      </c>
      <c r="L3731" s="23" t="s">
        <v>2209</v>
      </c>
      <c r="M3731" s="20" t="str">
        <f t="shared" si="72"/>
        <v>S</v>
      </c>
      <c r="N3731" s="20">
        <f>IF(VALUE(Tabela813[[#This Row],[RED]]) &gt; 0,1,0) + IF(VALUE(J3731)&gt;0,8,IF(VALUE(I3731)&gt;0,7,IF(VALUE(H3731)&gt;0,6,IF(VALUE(G3731)&gt;0,5,IF(VALUE(F3731)&gt;0,4,IF(VALUE(E3731)&gt;0,3,IF(VALUE(D3731)&gt;0,2,1)))))))</f>
        <v>5</v>
      </c>
      <c r="O3731" s="22" t="s">
        <v>45</v>
      </c>
      <c r="P3731" s="1" t="s">
        <v>4433</v>
      </c>
      <c r="Q3731" s="1"/>
      <c r="R3731" s="39"/>
      <c r="S3731" s="154" t="s">
        <v>158</v>
      </c>
      <c r="T3731" s="7" t="str">
        <f>Tabela813[[#This Row],[NR]]&amp;" - "&amp;Tabela813[[#This Row],[Especificação]]</f>
        <v>9.2.4.3.2.00.0.0.00 - (-) Dedução de Transferências de Convênios dos Municípios e de Suas Entidades</v>
      </c>
    </row>
    <row r="3732" spans="2:20" ht="45" x14ac:dyDescent="0.25">
      <c r="B3732" s="51" t="s">
        <v>1549</v>
      </c>
      <c r="C3732" s="22" t="s">
        <v>1546</v>
      </c>
      <c r="D3732" s="22" t="s">
        <v>1547</v>
      </c>
      <c r="E3732" s="22" t="s">
        <v>1538</v>
      </c>
      <c r="F3732" s="22" t="s">
        <v>1546</v>
      </c>
      <c r="G3732" s="22" t="s">
        <v>1570</v>
      </c>
      <c r="H3732" s="22" t="s">
        <v>1540</v>
      </c>
      <c r="I3732" s="22" t="s">
        <v>1540</v>
      </c>
      <c r="J3732" s="22" t="s">
        <v>1543</v>
      </c>
      <c r="K3732" s="20" t="str">
        <f>IF(Tabela813[[#This Row],[C]]&lt;&gt;"",IF(Tabela813[[#This Row],[RED]]&lt;&gt;"",(Tabela813[[#This Row],[RED]] &amp; "."),"") &amp; CONCATENATE(Tabela813[[#This Row],[C]],".",Tabela813[[#This Row],[O]],".",Tabela813[[#This Row],[E]],".",Tabela813[[#This Row],[D1]],".",Tabela813[[#This Row],[D2]],".",Tabela813[[#This Row],[D3]],".",Tabela813[[#This Row],[T]],".",Tabela813[[#This Row],[D4]]),"")</f>
        <v>9.2.4.3.2.50.0.0.00</v>
      </c>
      <c r="L3732" s="23" t="s">
        <v>4111</v>
      </c>
      <c r="M3732" s="20" t="str">
        <f t="shared" si="72"/>
        <v>S</v>
      </c>
      <c r="N3732" s="20">
        <f>IF(VALUE(Tabela813[[#This Row],[RED]]) &gt; 0,1,0) + IF(VALUE(J3732)&gt;0,8,IF(VALUE(I3732)&gt;0,7,IF(VALUE(H3732)&gt;0,6,IF(VALUE(G3732)&gt;0,5,IF(VALUE(F3732)&gt;0,4,IF(VALUE(E3732)&gt;0,3,IF(VALUE(D3732)&gt;0,2,1)))))))</f>
        <v>6</v>
      </c>
      <c r="O3732" s="22" t="s">
        <v>55</v>
      </c>
      <c r="P3732" s="1" t="s">
        <v>4434</v>
      </c>
      <c r="Q3732" s="1"/>
      <c r="R3732" s="39"/>
      <c r="S3732" s="154" t="s">
        <v>158</v>
      </c>
      <c r="T3732" s="7" t="str">
        <f>Tabela813[[#This Row],[NR]]&amp;" - "&amp;Tabela813[[#This Row],[Especificação]]</f>
        <v>9.2.4.3.2.50.0.0.00 - (-) Dedução de Transferências de Convênios dos Municípios Destinados a Programas de Saúde</v>
      </c>
    </row>
    <row r="3733" spans="2:20" ht="45" x14ac:dyDescent="0.25">
      <c r="B3733" s="51" t="s">
        <v>1549</v>
      </c>
      <c r="C3733" s="22" t="s">
        <v>1546</v>
      </c>
      <c r="D3733" s="22" t="s">
        <v>1547</v>
      </c>
      <c r="E3733" s="22" t="s">
        <v>1538</v>
      </c>
      <c r="F3733" s="22" t="s">
        <v>1546</v>
      </c>
      <c r="G3733" s="22" t="s">
        <v>1570</v>
      </c>
      <c r="H3733" s="22" t="s">
        <v>1540</v>
      </c>
      <c r="I3733" s="22" t="s">
        <v>1537</v>
      </c>
      <c r="J3733" s="22" t="s">
        <v>1543</v>
      </c>
      <c r="K3733" s="20" t="str">
        <f>IF(Tabela813[[#This Row],[C]]&lt;&gt;"",IF(Tabela813[[#This Row],[RED]]&lt;&gt;"",(Tabela813[[#This Row],[RED]] &amp; "."),"") &amp; CONCATENATE(Tabela813[[#This Row],[C]],".",Tabela813[[#This Row],[O]],".",Tabela813[[#This Row],[E]],".",Tabela813[[#This Row],[D1]],".",Tabela813[[#This Row],[D2]],".",Tabela813[[#This Row],[D3]],".",Tabela813[[#This Row],[T]],".",Tabela813[[#This Row],[D4]]),"")</f>
        <v>9.2.4.3.2.50.0.1.00</v>
      </c>
      <c r="L3733" s="23" t="s">
        <v>4112</v>
      </c>
      <c r="M3733" s="20" t="str">
        <f t="shared" si="72"/>
        <v>A</v>
      </c>
      <c r="N3733" s="20">
        <f>IF(VALUE(Tabela813[[#This Row],[RED]]) &gt; 0,1,0) + IF(VALUE(J3733)&gt;0,8,IF(VALUE(I3733)&gt;0,7,IF(VALUE(H3733)&gt;0,6,IF(VALUE(G3733)&gt;0,5,IF(VALUE(F3733)&gt;0,4,IF(VALUE(E3733)&gt;0,3,IF(VALUE(D3733)&gt;0,2,1)))))))</f>
        <v>8</v>
      </c>
      <c r="O3733" s="22" t="s">
        <v>55</v>
      </c>
      <c r="P3733" s="1" t="s">
        <v>4172</v>
      </c>
      <c r="Q3733" s="1"/>
      <c r="R3733" s="39"/>
      <c r="S3733" s="154" t="s">
        <v>158</v>
      </c>
      <c r="T3733" s="7" t="str">
        <f>Tabela813[[#This Row],[NR]]&amp;" - "&amp;Tabela813[[#This Row],[Especificação]]</f>
        <v>9.2.4.3.2.50.0.1.00 - (-) Dedução de Transferências de Convênios dos Municípios Destinados a Programas de Saúde - Principal</v>
      </c>
    </row>
    <row r="3734" spans="2:20" ht="45" x14ac:dyDescent="0.25">
      <c r="B3734" s="51" t="s">
        <v>1549</v>
      </c>
      <c r="C3734" s="22" t="s">
        <v>1546</v>
      </c>
      <c r="D3734" s="22" t="s">
        <v>1547</v>
      </c>
      <c r="E3734" s="22" t="s">
        <v>1538</v>
      </c>
      <c r="F3734" s="22" t="s">
        <v>1546</v>
      </c>
      <c r="G3734" s="22" t="s">
        <v>1575</v>
      </c>
      <c r="H3734" s="22" t="s">
        <v>1540</v>
      </c>
      <c r="I3734" s="22" t="s">
        <v>1540</v>
      </c>
      <c r="J3734" s="22" t="s">
        <v>1543</v>
      </c>
      <c r="K3734" s="20" t="str">
        <f>IF(Tabela813[[#This Row],[C]]&lt;&gt;"",IF(Tabela813[[#This Row],[RED]]&lt;&gt;"",(Tabela813[[#This Row],[RED]] &amp; "."),"") &amp; CONCATENATE(Tabela813[[#This Row],[C]],".",Tabela813[[#This Row],[O]],".",Tabela813[[#This Row],[E]],".",Tabela813[[#This Row],[D1]],".",Tabela813[[#This Row],[D2]],".",Tabela813[[#This Row],[D3]],".",Tabela813[[#This Row],[T]],".",Tabela813[[#This Row],[D4]]),"")</f>
        <v>9.2.4.3.2.51.0.0.00</v>
      </c>
      <c r="L3734" s="23" t="s">
        <v>4062</v>
      </c>
      <c r="M3734" s="20" t="str">
        <f t="shared" si="72"/>
        <v>S</v>
      </c>
      <c r="N3734" s="20">
        <f>IF(VALUE(Tabela813[[#This Row],[RED]]) &gt; 0,1,0) + IF(VALUE(J3734)&gt;0,8,IF(VALUE(I3734)&gt;0,7,IF(VALUE(H3734)&gt;0,6,IF(VALUE(G3734)&gt;0,5,IF(VALUE(F3734)&gt;0,4,IF(VALUE(E3734)&gt;0,3,IF(VALUE(D3734)&gt;0,2,1)))))))</f>
        <v>6</v>
      </c>
      <c r="O3734" s="22" t="s">
        <v>55</v>
      </c>
      <c r="P3734" s="1" t="s">
        <v>4435</v>
      </c>
      <c r="Q3734" s="1"/>
      <c r="R3734" s="39"/>
      <c r="S3734" s="154" t="s">
        <v>158</v>
      </c>
      <c r="T3734" s="7" t="str">
        <f>Tabela813[[#This Row],[NR]]&amp;" - "&amp;Tabela813[[#This Row],[Especificação]]</f>
        <v>9.2.4.3.2.51.0.0.00 - (-) Dedução de Transferências de Convênios dos Municípios Destinadas a Programas de Educação</v>
      </c>
    </row>
    <row r="3735" spans="2:20" ht="45" x14ac:dyDescent="0.25">
      <c r="B3735" s="51" t="s">
        <v>1549</v>
      </c>
      <c r="C3735" s="22" t="s">
        <v>1546</v>
      </c>
      <c r="D3735" s="22" t="s">
        <v>1547</v>
      </c>
      <c r="E3735" s="22" t="s">
        <v>1538</v>
      </c>
      <c r="F3735" s="22" t="s">
        <v>1546</v>
      </c>
      <c r="G3735" s="22" t="s">
        <v>1575</v>
      </c>
      <c r="H3735" s="22" t="s">
        <v>1540</v>
      </c>
      <c r="I3735" s="22" t="s">
        <v>1537</v>
      </c>
      <c r="J3735" s="22" t="s">
        <v>1543</v>
      </c>
      <c r="K3735" s="20" t="str">
        <f>IF(Tabela813[[#This Row],[C]]&lt;&gt;"",IF(Tabela813[[#This Row],[RED]]&lt;&gt;"",(Tabela813[[#This Row],[RED]] &amp; "."),"") &amp; CONCATENATE(Tabela813[[#This Row],[C]],".",Tabela813[[#This Row],[O]],".",Tabela813[[#This Row],[E]],".",Tabela813[[#This Row],[D1]],".",Tabela813[[#This Row],[D2]],".",Tabela813[[#This Row],[D3]],".",Tabela813[[#This Row],[T]],".",Tabela813[[#This Row],[D4]]),"")</f>
        <v>9.2.4.3.2.51.0.1.00</v>
      </c>
      <c r="L3735" s="23" t="s">
        <v>4063</v>
      </c>
      <c r="M3735" s="20" t="str">
        <f t="shared" si="72"/>
        <v>A</v>
      </c>
      <c r="N3735" s="20">
        <f>IF(VALUE(Tabela813[[#This Row],[RED]]) &gt; 0,1,0) + IF(VALUE(J3735)&gt;0,8,IF(VALUE(I3735)&gt;0,7,IF(VALUE(H3735)&gt;0,6,IF(VALUE(G3735)&gt;0,5,IF(VALUE(F3735)&gt;0,4,IF(VALUE(E3735)&gt;0,3,IF(VALUE(D3735)&gt;0,2,1)))))))</f>
        <v>8</v>
      </c>
      <c r="O3735" s="22" t="s">
        <v>55</v>
      </c>
      <c r="P3735" s="1" t="s">
        <v>4173</v>
      </c>
      <c r="Q3735" s="1"/>
      <c r="R3735" s="39"/>
      <c r="S3735" s="154" t="s">
        <v>158</v>
      </c>
      <c r="T3735" s="7" t="str">
        <f>Tabela813[[#This Row],[NR]]&amp;" - "&amp;Tabela813[[#This Row],[Especificação]]</f>
        <v>9.2.4.3.2.51.0.1.00 - (-) Dedução de Transferências de Convênios dos Municípios Destinadas a Programas de Educação - Principal</v>
      </c>
    </row>
    <row r="3736" spans="2:20" ht="45" x14ac:dyDescent="0.25">
      <c r="B3736" s="51" t="s">
        <v>1549</v>
      </c>
      <c r="C3736" s="22" t="s">
        <v>1546</v>
      </c>
      <c r="D3736" s="22" t="s">
        <v>1547</v>
      </c>
      <c r="E3736" s="22" t="s">
        <v>1538</v>
      </c>
      <c r="F3736" s="22" t="s">
        <v>1546</v>
      </c>
      <c r="G3736" s="22" t="s">
        <v>1577</v>
      </c>
      <c r="H3736" s="22" t="s">
        <v>1540</v>
      </c>
      <c r="I3736" s="22" t="s">
        <v>1540</v>
      </c>
      <c r="J3736" s="22" t="s">
        <v>1543</v>
      </c>
      <c r="K3736" s="20" t="str">
        <f>IF(Tabela813[[#This Row],[C]]&lt;&gt;"",IF(Tabela813[[#This Row],[RED]]&lt;&gt;"",(Tabela813[[#This Row],[RED]] &amp; "."),"") &amp; CONCATENATE(Tabela813[[#This Row],[C]],".",Tabela813[[#This Row],[O]],".",Tabela813[[#This Row],[E]],".",Tabela813[[#This Row],[D1]],".",Tabela813[[#This Row],[D2]],".",Tabela813[[#This Row],[D3]],".",Tabela813[[#This Row],[T]],".",Tabela813[[#This Row],[D4]]),"")</f>
        <v>9.2.4.3.2.52.0.0.00</v>
      </c>
      <c r="L3736" s="23" t="s">
        <v>4113</v>
      </c>
      <c r="M3736" s="20" t="str">
        <f t="shared" si="72"/>
        <v>S</v>
      </c>
      <c r="N3736" s="20">
        <f>IF(VALUE(Tabela813[[#This Row],[RED]]) &gt; 0,1,0) + IF(VALUE(J3736)&gt;0,8,IF(VALUE(I3736)&gt;0,7,IF(VALUE(H3736)&gt;0,6,IF(VALUE(G3736)&gt;0,5,IF(VALUE(F3736)&gt;0,4,IF(VALUE(E3736)&gt;0,3,IF(VALUE(D3736)&gt;0,2,1)))))))</f>
        <v>6</v>
      </c>
      <c r="O3736" s="22" t="s">
        <v>55</v>
      </c>
      <c r="P3736" s="1" t="s">
        <v>4436</v>
      </c>
      <c r="Q3736" s="1"/>
      <c r="R3736" s="39"/>
      <c r="S3736" s="154" t="s">
        <v>158</v>
      </c>
      <c r="T3736" s="7" t="str">
        <f>Tabela813[[#This Row],[NR]]&amp;" - "&amp;Tabela813[[#This Row],[Especificação]]</f>
        <v>9.2.4.3.2.52.0.0.00 - (-) Dedução de Transferências de Convênios dos Municípios Destinadas a Programas de Saneamento</v>
      </c>
    </row>
    <row r="3737" spans="2:20" ht="45" x14ac:dyDescent="0.25">
      <c r="B3737" s="51" t="s">
        <v>1549</v>
      </c>
      <c r="C3737" s="22" t="s">
        <v>1546</v>
      </c>
      <c r="D3737" s="22" t="s">
        <v>1547</v>
      </c>
      <c r="E3737" s="22" t="s">
        <v>1538</v>
      </c>
      <c r="F3737" s="22" t="s">
        <v>1546</v>
      </c>
      <c r="G3737" s="22" t="s">
        <v>1577</v>
      </c>
      <c r="H3737" s="22" t="s">
        <v>1540</v>
      </c>
      <c r="I3737" s="22" t="s">
        <v>1537</v>
      </c>
      <c r="J3737" s="22" t="s">
        <v>1543</v>
      </c>
      <c r="K3737" s="20" t="str">
        <f>IF(Tabela813[[#This Row],[C]]&lt;&gt;"",IF(Tabela813[[#This Row],[RED]]&lt;&gt;"",(Tabela813[[#This Row],[RED]] &amp; "."),"") &amp; CONCATENATE(Tabela813[[#This Row],[C]],".",Tabela813[[#This Row],[O]],".",Tabela813[[#This Row],[E]],".",Tabela813[[#This Row],[D1]],".",Tabela813[[#This Row],[D2]],".",Tabela813[[#This Row],[D3]],".",Tabela813[[#This Row],[T]],".",Tabela813[[#This Row],[D4]]),"")</f>
        <v>9.2.4.3.2.52.0.1.00</v>
      </c>
      <c r="L3737" s="23" t="s">
        <v>4114</v>
      </c>
      <c r="M3737" s="20" t="str">
        <f t="shared" si="72"/>
        <v>A</v>
      </c>
      <c r="N3737" s="20">
        <f>IF(VALUE(Tabela813[[#This Row],[RED]]) &gt; 0,1,0) + IF(VALUE(J3737)&gt;0,8,IF(VALUE(I3737)&gt;0,7,IF(VALUE(H3737)&gt;0,6,IF(VALUE(G3737)&gt;0,5,IF(VALUE(F3737)&gt;0,4,IF(VALUE(E3737)&gt;0,3,IF(VALUE(D3737)&gt;0,2,1)))))))</f>
        <v>8</v>
      </c>
      <c r="O3737" s="22" t="s">
        <v>55</v>
      </c>
      <c r="P3737" s="1" t="s">
        <v>4174</v>
      </c>
      <c r="Q3737" s="1"/>
      <c r="R3737" s="39"/>
      <c r="S3737" s="154" t="s">
        <v>158</v>
      </c>
      <c r="T3737" s="7" t="str">
        <f>Tabela813[[#This Row],[NR]]&amp;" - "&amp;Tabela813[[#This Row],[Especificação]]</f>
        <v>9.2.4.3.2.52.0.1.00 - (-) Dedução de Transferências de Convênios dos Municípios Destinadas a Programas de Saneamento - Principal</v>
      </c>
    </row>
    <row r="3738" spans="2:20" ht="45" x14ac:dyDescent="0.25">
      <c r="B3738" s="51" t="s">
        <v>1549</v>
      </c>
      <c r="C3738" s="22" t="s">
        <v>1546</v>
      </c>
      <c r="D3738" s="22" t="s">
        <v>1547</v>
      </c>
      <c r="E3738" s="22" t="s">
        <v>1538</v>
      </c>
      <c r="F3738" s="22" t="s">
        <v>1546</v>
      </c>
      <c r="G3738" s="22" t="s">
        <v>1553</v>
      </c>
      <c r="H3738" s="22" t="s">
        <v>1540</v>
      </c>
      <c r="I3738" s="22" t="s">
        <v>1540</v>
      </c>
      <c r="J3738" s="22" t="s">
        <v>1543</v>
      </c>
      <c r="K3738" s="20" t="str">
        <f>IF(Tabela813[[#This Row],[C]]&lt;&gt;"",IF(Tabela813[[#This Row],[RED]]&lt;&gt;"",(Tabela813[[#This Row],[RED]] &amp; "."),"") &amp; CONCATENATE(Tabela813[[#This Row],[C]],".",Tabela813[[#This Row],[O]],".",Tabela813[[#This Row],[E]],".",Tabela813[[#This Row],[D1]],".",Tabela813[[#This Row],[D2]],".",Tabela813[[#This Row],[D3]],".",Tabela813[[#This Row],[T]],".",Tabela813[[#This Row],[D4]]),"")</f>
        <v>9.2.4.3.2.99.0.0.00</v>
      </c>
      <c r="L3738" s="23" t="s">
        <v>4064</v>
      </c>
      <c r="M3738" s="20" t="str">
        <f t="shared" si="72"/>
        <v>S</v>
      </c>
      <c r="N3738" s="20">
        <f>IF(VALUE(Tabela813[[#This Row],[RED]]) &gt; 0,1,0) + IF(VALUE(J3738)&gt;0,8,IF(VALUE(I3738)&gt;0,7,IF(VALUE(H3738)&gt;0,6,IF(VALUE(G3738)&gt;0,5,IF(VALUE(F3738)&gt;0,4,IF(VALUE(E3738)&gt;0,3,IF(VALUE(D3738)&gt;0,2,1)))))))</f>
        <v>6</v>
      </c>
      <c r="O3738" s="22" t="s">
        <v>51</v>
      </c>
      <c r="P3738" s="1" t="s">
        <v>4437</v>
      </c>
      <c r="Q3738" s="1"/>
      <c r="R3738" s="39"/>
      <c r="S3738" s="154" t="s">
        <v>158</v>
      </c>
      <c r="T3738" s="7" t="str">
        <f>Tabela813[[#This Row],[NR]]&amp;" - "&amp;Tabela813[[#This Row],[Especificação]]</f>
        <v>9.2.4.3.2.99.0.0.00 - (-) Dedução de Outras Transferências de Convênios dos Municípios e de Suas Entidades</v>
      </c>
    </row>
    <row r="3739" spans="2:20" ht="45" x14ac:dyDescent="0.25">
      <c r="B3739" s="51" t="s">
        <v>1549</v>
      </c>
      <c r="C3739" s="22" t="s">
        <v>1546</v>
      </c>
      <c r="D3739" s="22" t="s">
        <v>1547</v>
      </c>
      <c r="E3739" s="22" t="s">
        <v>1538</v>
      </c>
      <c r="F3739" s="22" t="s">
        <v>1546</v>
      </c>
      <c r="G3739" s="22" t="s">
        <v>1553</v>
      </c>
      <c r="H3739" s="22" t="s">
        <v>1540</v>
      </c>
      <c r="I3739" s="22" t="s">
        <v>1537</v>
      </c>
      <c r="J3739" s="22" t="s">
        <v>1543</v>
      </c>
      <c r="K3739" s="20" t="str">
        <f>IF(Tabela813[[#This Row],[C]]&lt;&gt;"",IF(Tabela813[[#This Row],[RED]]&lt;&gt;"",(Tabela813[[#This Row],[RED]] &amp; "."),"") &amp; CONCATENATE(Tabela813[[#This Row],[C]],".",Tabela813[[#This Row],[O]],".",Tabela813[[#This Row],[E]],".",Tabela813[[#This Row],[D1]],".",Tabela813[[#This Row],[D2]],".",Tabela813[[#This Row],[D3]],".",Tabela813[[#This Row],[T]],".",Tabela813[[#This Row],[D4]]),"")</f>
        <v>9.2.4.3.2.99.0.1.00</v>
      </c>
      <c r="L3739" s="23" t="s">
        <v>4115</v>
      </c>
      <c r="M3739" s="20" t="str">
        <f t="shared" si="72"/>
        <v>A</v>
      </c>
      <c r="N3739" s="20">
        <f>IF(VALUE(Tabela813[[#This Row],[RED]]) &gt; 0,1,0) + IF(VALUE(J3739)&gt;0,8,IF(VALUE(I3739)&gt;0,7,IF(VALUE(H3739)&gt;0,6,IF(VALUE(G3739)&gt;0,5,IF(VALUE(F3739)&gt;0,4,IF(VALUE(E3739)&gt;0,3,IF(VALUE(D3739)&gt;0,2,1)))))))</f>
        <v>8</v>
      </c>
      <c r="O3739" s="22" t="s">
        <v>51</v>
      </c>
      <c r="P3739" s="1" t="s">
        <v>4175</v>
      </c>
      <c r="Q3739" s="1"/>
      <c r="R3739" s="39"/>
      <c r="S3739" s="154" t="s">
        <v>158</v>
      </c>
      <c r="T3739" s="7" t="str">
        <f>Tabela813[[#This Row],[NR]]&amp;" - "&amp;Tabela813[[#This Row],[Especificação]]</f>
        <v>9.2.4.3.2.99.0.1.00 - (-) Dedução de Outras Transferências de Convênios dos Municípios e de Suas Entidades - Principal</v>
      </c>
    </row>
    <row r="3740" spans="2:20" ht="12.75" customHeight="1" x14ac:dyDescent="0.25">
      <c r="B3740" s="51" t="s">
        <v>1549</v>
      </c>
      <c r="C3740" s="22" t="s">
        <v>1546</v>
      </c>
      <c r="D3740" s="22" t="s">
        <v>1547</v>
      </c>
      <c r="E3740" s="22" t="s">
        <v>1547</v>
      </c>
      <c r="F3740" s="22" t="s">
        <v>1540</v>
      </c>
      <c r="G3740" s="22" t="s">
        <v>1543</v>
      </c>
      <c r="H3740" s="22" t="s">
        <v>1540</v>
      </c>
      <c r="I3740" s="22" t="s">
        <v>1540</v>
      </c>
      <c r="J3740" s="22" t="s">
        <v>1543</v>
      </c>
      <c r="K3740" s="20" t="str">
        <f>IF(Tabela813[[#This Row],[C]]&lt;&gt;"",IF(Tabela813[[#This Row],[RED]]&lt;&gt;"",(Tabela813[[#This Row],[RED]] &amp; "."),"") &amp; CONCATENATE(Tabela813[[#This Row],[C]],".",Tabela813[[#This Row],[O]],".",Tabela813[[#This Row],[E]],".",Tabela813[[#This Row],[D1]],".",Tabela813[[#This Row],[D2]],".",Tabela813[[#This Row],[D3]],".",Tabela813[[#This Row],[T]],".",Tabela813[[#This Row],[D4]]),"")</f>
        <v>9.2.4.4.0.00.0.0.00</v>
      </c>
      <c r="L3740" s="23" t="s">
        <v>2210</v>
      </c>
      <c r="M3740" s="20" t="str">
        <f t="shared" si="72"/>
        <v>S</v>
      </c>
      <c r="N3740" s="20">
        <f>IF(VALUE(Tabela813[[#This Row],[RED]]) &gt; 0,1,0) + IF(VALUE(J3740)&gt;0,8,IF(VALUE(I3740)&gt;0,7,IF(VALUE(H3740)&gt;0,6,IF(VALUE(G3740)&gt;0,5,IF(VALUE(F3740)&gt;0,4,IF(VALUE(E3740)&gt;0,3,IF(VALUE(D3740)&gt;0,2,1)))))))</f>
        <v>4</v>
      </c>
      <c r="O3740" s="22" t="s">
        <v>45</v>
      </c>
      <c r="P3740" s="1" t="s">
        <v>4438</v>
      </c>
      <c r="Q3740" s="1"/>
      <c r="R3740" s="39"/>
      <c r="S3740" s="154" t="s">
        <v>158</v>
      </c>
      <c r="T3740" s="7" t="str">
        <f>Tabela813[[#This Row],[NR]]&amp;" - "&amp;Tabela813[[#This Row],[Especificação]]</f>
        <v>9.2.4.4.0.00.0.0.00 - (-) Dedução de Transferências de Instituições Privadas</v>
      </c>
    </row>
    <row r="3741" spans="2:20" ht="45" x14ac:dyDescent="0.25">
      <c r="B3741" s="51" t="s">
        <v>1549</v>
      </c>
      <c r="C3741" s="22" t="s">
        <v>1546</v>
      </c>
      <c r="D3741" s="22" t="s">
        <v>1547</v>
      </c>
      <c r="E3741" s="22" t="s">
        <v>1547</v>
      </c>
      <c r="F3741" s="22" t="s">
        <v>1537</v>
      </c>
      <c r="G3741" s="22" t="s">
        <v>1543</v>
      </c>
      <c r="H3741" s="22" t="s">
        <v>1540</v>
      </c>
      <c r="I3741" s="22" t="s">
        <v>1540</v>
      </c>
      <c r="J3741" s="22" t="s">
        <v>1543</v>
      </c>
      <c r="K3741" s="20" t="str">
        <f>IF(Tabela813[[#This Row],[C]]&lt;&gt;"",IF(Tabela813[[#This Row],[RED]]&lt;&gt;"",(Tabela813[[#This Row],[RED]] &amp; "."),"") &amp; CONCATENATE(Tabela813[[#This Row],[C]],".",Tabela813[[#This Row],[O]],".",Tabela813[[#This Row],[E]],".",Tabela813[[#This Row],[D1]],".",Tabela813[[#This Row],[D2]],".",Tabela813[[#This Row],[D3]],".",Tabela813[[#This Row],[T]],".",Tabela813[[#This Row],[D4]]),"")</f>
        <v>9.2.4.4.1.00.0.0.00</v>
      </c>
      <c r="L3741" s="23" t="s">
        <v>2210</v>
      </c>
      <c r="M3741" s="20" t="str">
        <f t="shared" si="72"/>
        <v>S</v>
      </c>
      <c r="N3741" s="20">
        <f>IF(VALUE(Tabela813[[#This Row],[RED]]) &gt; 0,1,0) + IF(VALUE(J3741)&gt;0,8,IF(VALUE(I3741)&gt;0,7,IF(VALUE(H3741)&gt;0,6,IF(VALUE(G3741)&gt;0,5,IF(VALUE(F3741)&gt;0,4,IF(VALUE(E3741)&gt;0,3,IF(VALUE(D3741)&gt;0,2,1)))))))</f>
        <v>5</v>
      </c>
      <c r="O3741" s="22" t="s">
        <v>45</v>
      </c>
      <c r="P3741" s="1" t="s">
        <v>4438</v>
      </c>
      <c r="Q3741" s="1"/>
      <c r="R3741" s="39"/>
      <c r="S3741" s="154" t="s">
        <v>158</v>
      </c>
      <c r="T3741" s="7" t="str">
        <f>Tabela813[[#This Row],[NR]]&amp;" - "&amp;Tabela813[[#This Row],[Especificação]]</f>
        <v>9.2.4.4.1.00.0.0.00 - (-) Dedução de Transferências de Instituições Privadas</v>
      </c>
    </row>
    <row r="3742" spans="2:20" ht="45" x14ac:dyDescent="0.25">
      <c r="B3742" s="51" t="s">
        <v>1549</v>
      </c>
      <c r="C3742" s="22" t="s">
        <v>1546</v>
      </c>
      <c r="D3742" s="22" t="s">
        <v>1547</v>
      </c>
      <c r="E3742" s="22" t="s">
        <v>1547</v>
      </c>
      <c r="F3742" s="22" t="s">
        <v>1537</v>
      </c>
      <c r="G3742" s="22" t="s">
        <v>1570</v>
      </c>
      <c r="H3742" s="22" t="s">
        <v>1540</v>
      </c>
      <c r="I3742" s="22" t="s">
        <v>1540</v>
      </c>
      <c r="J3742" s="22" t="s">
        <v>1543</v>
      </c>
      <c r="K3742" s="20" t="str">
        <f>IF(Tabela813[[#This Row],[C]]&lt;&gt;"",IF(Tabela813[[#This Row],[RED]]&lt;&gt;"",(Tabela813[[#This Row],[RED]] &amp; "."),"") &amp; CONCATENATE(Tabela813[[#This Row],[C]],".",Tabela813[[#This Row],[O]],".",Tabela813[[#This Row],[E]],".",Tabela813[[#This Row],[D1]],".",Tabela813[[#This Row],[D2]],".",Tabela813[[#This Row],[D3]],".",Tabela813[[#This Row],[T]],".",Tabela813[[#This Row],[D4]]),"")</f>
        <v>9.2.4.4.1.50.0.0.00</v>
      </c>
      <c r="L3742" s="23" t="s">
        <v>2322</v>
      </c>
      <c r="M3742" s="20" t="str">
        <f t="shared" si="72"/>
        <v>S</v>
      </c>
      <c r="N3742" s="20">
        <f>IF(VALUE(Tabela813[[#This Row],[RED]]) &gt; 0,1,0) + IF(VALUE(J3742)&gt;0,8,IF(VALUE(I3742)&gt;0,7,IF(VALUE(H3742)&gt;0,6,IF(VALUE(G3742)&gt;0,5,IF(VALUE(F3742)&gt;0,4,IF(VALUE(E3742)&gt;0,3,IF(VALUE(D3742)&gt;0,2,1)))))))</f>
        <v>6</v>
      </c>
      <c r="O3742" s="22" t="s">
        <v>55</v>
      </c>
      <c r="P3742" s="1" t="s">
        <v>4439</v>
      </c>
      <c r="Q3742" s="1"/>
      <c r="R3742" s="39"/>
      <c r="S3742" s="154" t="s">
        <v>158</v>
      </c>
      <c r="T3742" s="7" t="str">
        <f>Tabela813[[#This Row],[NR]]&amp;" - "&amp;Tabela813[[#This Row],[Especificação]]</f>
        <v>9.2.4.4.1.50.0.0.00 - (-) Dedução de Transferências de Convênios de Instituições Privadas Destinados a Programas de Saúde</v>
      </c>
    </row>
    <row r="3743" spans="2:20" ht="45" x14ac:dyDescent="0.25">
      <c r="B3743" s="51" t="s">
        <v>1549</v>
      </c>
      <c r="C3743" s="22" t="s">
        <v>1546</v>
      </c>
      <c r="D3743" s="22" t="s">
        <v>1547</v>
      </c>
      <c r="E3743" s="22" t="s">
        <v>1547</v>
      </c>
      <c r="F3743" s="22" t="s">
        <v>1537</v>
      </c>
      <c r="G3743" s="22" t="s">
        <v>1570</v>
      </c>
      <c r="H3743" s="22" t="s">
        <v>1540</v>
      </c>
      <c r="I3743" s="22" t="s">
        <v>1537</v>
      </c>
      <c r="J3743" s="22" t="s">
        <v>1543</v>
      </c>
      <c r="K3743" s="20" t="str">
        <f>IF(Tabela813[[#This Row],[C]]&lt;&gt;"",IF(Tabela813[[#This Row],[RED]]&lt;&gt;"",(Tabela813[[#This Row],[RED]] &amp; "."),"") &amp; CONCATENATE(Tabela813[[#This Row],[C]],".",Tabela813[[#This Row],[O]],".",Tabela813[[#This Row],[E]],".",Tabela813[[#This Row],[D1]],".",Tabela813[[#This Row],[D2]],".",Tabela813[[#This Row],[D3]],".",Tabela813[[#This Row],[T]],".",Tabela813[[#This Row],[D4]]),"")</f>
        <v>9.2.4.4.1.50.0.1.00</v>
      </c>
      <c r="L3743" s="23" t="s">
        <v>2323</v>
      </c>
      <c r="M3743" s="20" t="str">
        <f t="shared" si="72"/>
        <v>A</v>
      </c>
      <c r="N3743" s="20">
        <f>IF(VALUE(Tabela813[[#This Row],[RED]]) &gt; 0,1,0) + IF(VALUE(J3743)&gt;0,8,IF(VALUE(I3743)&gt;0,7,IF(VALUE(H3743)&gt;0,6,IF(VALUE(G3743)&gt;0,5,IF(VALUE(F3743)&gt;0,4,IF(VALUE(E3743)&gt;0,3,IF(VALUE(D3743)&gt;0,2,1)))))))</f>
        <v>8</v>
      </c>
      <c r="O3743" s="22" t="s">
        <v>55</v>
      </c>
      <c r="P3743" s="1" t="s">
        <v>4176</v>
      </c>
      <c r="Q3743" s="1"/>
      <c r="R3743" s="39"/>
      <c r="S3743" s="154" t="s">
        <v>158</v>
      </c>
      <c r="T3743" s="7" t="str">
        <f>Tabela813[[#This Row],[NR]]&amp;" - "&amp;Tabela813[[#This Row],[Especificação]]</f>
        <v>9.2.4.4.1.50.0.1.00 - (-) Dedução de Transferências de Convênios de Instituições Privadas Destinados a Programas de Saúde - Principal</v>
      </c>
    </row>
    <row r="3744" spans="2:20" ht="45" x14ac:dyDescent="0.25">
      <c r="B3744" s="51" t="s">
        <v>1549</v>
      </c>
      <c r="C3744" s="22" t="s">
        <v>1546</v>
      </c>
      <c r="D3744" s="22" t="s">
        <v>1547</v>
      </c>
      <c r="E3744" s="22" t="s">
        <v>1547</v>
      </c>
      <c r="F3744" s="22" t="s">
        <v>1537</v>
      </c>
      <c r="G3744" s="22" t="s">
        <v>1575</v>
      </c>
      <c r="H3744" s="22" t="s">
        <v>1540</v>
      </c>
      <c r="I3744" s="22" t="s">
        <v>1540</v>
      </c>
      <c r="J3744" s="22" t="s">
        <v>1543</v>
      </c>
      <c r="K3744" s="20" t="str">
        <f>IF(Tabela813[[#This Row],[C]]&lt;&gt;"",IF(Tabela813[[#This Row],[RED]]&lt;&gt;"",(Tabela813[[#This Row],[RED]] &amp; "."),"") &amp; CONCATENATE(Tabela813[[#This Row],[C]],".",Tabela813[[#This Row],[O]],".",Tabela813[[#This Row],[E]],".",Tabela813[[#This Row],[D1]],".",Tabela813[[#This Row],[D2]],".",Tabela813[[#This Row],[D3]],".",Tabela813[[#This Row],[T]],".",Tabela813[[#This Row],[D4]]),"")</f>
        <v>9.2.4.4.1.51.0.0.00</v>
      </c>
      <c r="L3744" s="23" t="s">
        <v>2324</v>
      </c>
      <c r="M3744" s="20" t="str">
        <f t="shared" si="72"/>
        <v>S</v>
      </c>
      <c r="N3744" s="20">
        <f>IF(VALUE(Tabela813[[#This Row],[RED]]) &gt; 0,1,0) + IF(VALUE(J3744)&gt;0,8,IF(VALUE(I3744)&gt;0,7,IF(VALUE(H3744)&gt;0,6,IF(VALUE(G3744)&gt;0,5,IF(VALUE(F3744)&gt;0,4,IF(VALUE(E3744)&gt;0,3,IF(VALUE(D3744)&gt;0,2,1)))))))</f>
        <v>6</v>
      </c>
      <c r="O3744" s="22" t="s">
        <v>55</v>
      </c>
      <c r="P3744" s="1" t="s">
        <v>4440</v>
      </c>
      <c r="Q3744" s="1"/>
      <c r="R3744" s="39"/>
      <c r="S3744" s="154" t="s">
        <v>158</v>
      </c>
      <c r="T3744" s="7" t="str">
        <f>Tabela813[[#This Row],[NR]]&amp;" - "&amp;Tabela813[[#This Row],[Especificação]]</f>
        <v>9.2.4.4.1.51.0.0.00 - (-) Dedução de Transferências de Convênios de Instituições Privadas Destinados a Programas de Educação</v>
      </c>
    </row>
    <row r="3745" spans="2:20" ht="45" x14ac:dyDescent="0.25">
      <c r="B3745" s="51" t="s">
        <v>1549</v>
      </c>
      <c r="C3745" s="22" t="s">
        <v>1546</v>
      </c>
      <c r="D3745" s="22" t="s">
        <v>1547</v>
      </c>
      <c r="E3745" s="22" t="s">
        <v>1547</v>
      </c>
      <c r="F3745" s="22" t="s">
        <v>1537</v>
      </c>
      <c r="G3745" s="22" t="s">
        <v>1575</v>
      </c>
      <c r="H3745" s="22" t="s">
        <v>1540</v>
      </c>
      <c r="I3745" s="22" t="s">
        <v>1537</v>
      </c>
      <c r="J3745" s="22" t="s">
        <v>1543</v>
      </c>
      <c r="K3745" s="20" t="str">
        <f>IF(Tabela813[[#This Row],[C]]&lt;&gt;"",IF(Tabela813[[#This Row],[RED]]&lt;&gt;"",(Tabela813[[#This Row],[RED]] &amp; "."),"") &amp; CONCATENATE(Tabela813[[#This Row],[C]],".",Tabela813[[#This Row],[O]],".",Tabela813[[#This Row],[E]],".",Tabela813[[#This Row],[D1]],".",Tabela813[[#This Row],[D2]],".",Tabela813[[#This Row],[D3]],".",Tabela813[[#This Row],[T]],".",Tabela813[[#This Row],[D4]]),"")</f>
        <v>9.2.4.4.1.51.0.1.00</v>
      </c>
      <c r="L3745" s="23" t="s">
        <v>2325</v>
      </c>
      <c r="M3745" s="20" t="str">
        <f t="shared" si="72"/>
        <v>A</v>
      </c>
      <c r="N3745" s="20">
        <f>IF(VALUE(Tabela813[[#This Row],[RED]]) &gt; 0,1,0) + IF(VALUE(J3745)&gt;0,8,IF(VALUE(I3745)&gt;0,7,IF(VALUE(H3745)&gt;0,6,IF(VALUE(G3745)&gt;0,5,IF(VALUE(F3745)&gt;0,4,IF(VALUE(E3745)&gt;0,3,IF(VALUE(D3745)&gt;0,2,1)))))))</f>
        <v>8</v>
      </c>
      <c r="O3745" s="22" t="s">
        <v>55</v>
      </c>
      <c r="P3745" s="1" t="s">
        <v>4177</v>
      </c>
      <c r="Q3745" s="1"/>
      <c r="R3745" s="39"/>
      <c r="S3745" s="154" t="s">
        <v>158</v>
      </c>
      <c r="T3745" s="7" t="str">
        <f>Tabela813[[#This Row],[NR]]&amp;" - "&amp;Tabela813[[#This Row],[Especificação]]</f>
        <v>9.2.4.4.1.51.0.1.00 - (-) Dedução de Transferências de Convênios de Instituições Privadas Destinados a Programas de Educação - Principal</v>
      </c>
    </row>
    <row r="3746" spans="2:20" ht="45" x14ac:dyDescent="0.25">
      <c r="B3746" s="51" t="s">
        <v>1549</v>
      </c>
      <c r="C3746" s="22" t="s">
        <v>1544</v>
      </c>
      <c r="D3746" s="22" t="s">
        <v>1546</v>
      </c>
      <c r="E3746" s="22" t="s">
        <v>1540</v>
      </c>
      <c r="F3746" s="22" t="s">
        <v>1540</v>
      </c>
      <c r="G3746" s="22" t="s">
        <v>1543</v>
      </c>
      <c r="H3746" s="22" t="s">
        <v>1540</v>
      </c>
      <c r="I3746" s="22" t="s">
        <v>1540</v>
      </c>
      <c r="J3746" s="22" t="s">
        <v>1543</v>
      </c>
      <c r="K3746" s="20" t="str">
        <f>IF(Tabela813[[#This Row],[C]]&lt;&gt;"",IF(Tabela813[[#This Row],[RED]]&lt;&gt;"",(Tabela813[[#This Row],[RED]] &amp; "."),"") &amp; CONCATENATE(Tabela813[[#This Row],[C]],".",Tabela813[[#This Row],[O]],".",Tabela813[[#This Row],[E]],".",Tabela813[[#This Row],[D1]],".",Tabela813[[#This Row],[D2]],".",Tabela813[[#This Row],[D3]],".",Tabela813[[#This Row],[T]],".",Tabela813[[#This Row],[D4]]),"")</f>
        <v>9.7.2.0.0.00.0.0.00</v>
      </c>
      <c r="L3746" s="23" t="s">
        <v>2326</v>
      </c>
      <c r="M3746" s="20" t="str">
        <f t="shared" si="72"/>
        <v>S</v>
      </c>
      <c r="N3746" s="20">
        <f>IF(VALUE(Tabela813[[#This Row],[RED]]) &gt; 0,1,0) + IF(VALUE(J3746)&gt;0,8,IF(VALUE(I3746)&gt;0,7,IF(VALUE(H3746)&gt;0,6,IF(VALUE(G3746)&gt;0,5,IF(VALUE(F3746)&gt;0,4,IF(VALUE(E3746)&gt;0,3,IF(VALUE(D3746)&gt;0,2,1)))))))</f>
        <v>3</v>
      </c>
      <c r="O3746" s="22" t="s">
        <v>45</v>
      </c>
      <c r="P3746" s="1" t="s">
        <v>4283</v>
      </c>
      <c r="Q3746" s="1"/>
      <c r="R3746" s="39"/>
      <c r="S3746" s="154" t="s">
        <v>158</v>
      </c>
      <c r="T3746" s="7" t="str">
        <f>Tabela813[[#This Row],[NR]]&amp;" - "&amp;Tabela813[[#This Row],[Especificação]]</f>
        <v>9.7.2.0.0.00.0.0.00 - (-) Dedução de Contribuições - Intra OFSS</v>
      </c>
    </row>
    <row r="3747" spans="2:20" ht="30" x14ac:dyDescent="0.25">
      <c r="B3747" s="51" t="s">
        <v>1549</v>
      </c>
      <c r="C3747" s="22" t="s">
        <v>1544</v>
      </c>
      <c r="D3747" s="22" t="s">
        <v>1546</v>
      </c>
      <c r="E3747" s="22" t="s">
        <v>1537</v>
      </c>
      <c r="F3747" s="22" t="s">
        <v>1540</v>
      </c>
      <c r="G3747" s="22" t="s">
        <v>1543</v>
      </c>
      <c r="H3747" s="22" t="s">
        <v>1540</v>
      </c>
      <c r="I3747" s="22" t="s">
        <v>1540</v>
      </c>
      <c r="J3747" s="22" t="s">
        <v>1543</v>
      </c>
      <c r="K3747" s="20" t="str">
        <f>IF(Tabela813[[#This Row],[C]]&lt;&gt;"",IF(Tabela813[[#This Row],[RED]]&lt;&gt;"",(Tabela813[[#This Row],[RED]] &amp; "."),"") &amp; CONCATENATE(Tabela813[[#This Row],[C]],".",Tabela813[[#This Row],[O]],".",Tabela813[[#This Row],[E]],".",Tabela813[[#This Row],[D1]],".",Tabela813[[#This Row],[D2]],".",Tabela813[[#This Row],[D3]],".",Tabela813[[#This Row],[T]],".",Tabela813[[#This Row],[D4]]),"")</f>
        <v>9.7.2.1.0.00.0.0.00</v>
      </c>
      <c r="L3747" s="23" t="s">
        <v>2327</v>
      </c>
      <c r="M3747" s="20" t="str">
        <f t="shared" si="72"/>
        <v>S</v>
      </c>
      <c r="N3747" s="20">
        <f>IF(VALUE(Tabela813[[#This Row],[RED]]) &gt; 0,1,0) + IF(VALUE(J3747)&gt;0,8,IF(VALUE(I3747)&gt;0,7,IF(VALUE(H3747)&gt;0,6,IF(VALUE(G3747)&gt;0,5,IF(VALUE(F3747)&gt;0,4,IF(VALUE(E3747)&gt;0,3,IF(VALUE(D3747)&gt;0,2,1)))))))</f>
        <v>4</v>
      </c>
      <c r="O3747" s="22" t="s">
        <v>45</v>
      </c>
      <c r="P3747" s="1" t="s">
        <v>4284</v>
      </c>
      <c r="Q3747" s="1"/>
      <c r="R3747" s="39"/>
      <c r="S3747" s="154" t="s">
        <v>158</v>
      </c>
      <c r="T3747" s="7" t="str">
        <f>Tabela813[[#This Row],[NR]]&amp;" - "&amp;Tabela813[[#This Row],[Especificação]]</f>
        <v>9.7.2.1.0.00.0.0.00 - (-) Dedução de Contribuições Sociais - Intra OFSS</v>
      </c>
    </row>
    <row r="3748" spans="2:20" ht="45" x14ac:dyDescent="0.25">
      <c r="B3748" s="51" t="s">
        <v>1549</v>
      </c>
      <c r="C3748" s="22" t="s">
        <v>1544</v>
      </c>
      <c r="D3748" s="22" t="s">
        <v>1546</v>
      </c>
      <c r="E3748" s="22" t="s">
        <v>1537</v>
      </c>
      <c r="F3748" s="22" t="s">
        <v>1548</v>
      </c>
      <c r="G3748" s="22" t="s">
        <v>1543</v>
      </c>
      <c r="H3748" s="22" t="s">
        <v>1540</v>
      </c>
      <c r="I3748" s="22" t="s">
        <v>1540</v>
      </c>
      <c r="J3748" s="22" t="s">
        <v>1543</v>
      </c>
      <c r="K3748" s="20" t="str">
        <f>IF(Tabela813[[#This Row],[C]]&lt;&gt;"",IF(Tabela813[[#This Row],[RED]]&lt;&gt;"",(Tabela813[[#This Row],[RED]] &amp; "."),"") &amp; CONCATENATE(Tabela813[[#This Row],[C]],".",Tabela813[[#This Row],[O]],".",Tabela813[[#This Row],[E]],".",Tabela813[[#This Row],[D1]],".",Tabela813[[#This Row],[D2]],".",Tabela813[[#This Row],[D3]],".",Tabela813[[#This Row],[T]],".",Tabela813[[#This Row],[D4]]),"")</f>
        <v>9.7.2.1.5.00.0.0.00</v>
      </c>
      <c r="L3748" s="23" t="s">
        <v>4116</v>
      </c>
      <c r="M3748" s="20" t="str">
        <f t="shared" si="72"/>
        <v>S</v>
      </c>
      <c r="N3748" s="20">
        <f>IF(VALUE(Tabela813[[#This Row],[RED]]) &gt; 0,1,0) + IF(VALUE(J3748)&gt;0,8,IF(VALUE(I3748)&gt;0,7,IF(VALUE(H3748)&gt;0,6,IF(VALUE(G3748)&gt;0,5,IF(VALUE(F3748)&gt;0,4,IF(VALUE(E3748)&gt;0,3,IF(VALUE(D3748)&gt;0,2,1)))))))</f>
        <v>5</v>
      </c>
      <c r="O3748" s="22" t="s">
        <v>45</v>
      </c>
      <c r="P3748" s="1" t="s">
        <v>4285</v>
      </c>
      <c r="Q3748" s="1"/>
      <c r="R3748" s="39"/>
      <c r="S3748" s="154" t="s">
        <v>158</v>
      </c>
      <c r="T3748" s="7" t="str">
        <f>Tabela813[[#This Row],[NR]]&amp;" - "&amp;Tabela813[[#This Row],[Especificação]]</f>
        <v>9.7.2.1.5.00.0.0.00 - (-) Dedução de Contribuições para Regimes Próprios de Previdência e Sistema de Proteção Social - Intra OFSS</v>
      </c>
    </row>
    <row r="3749" spans="2:20" ht="30" x14ac:dyDescent="0.25">
      <c r="B3749" s="51" t="s">
        <v>1549</v>
      </c>
      <c r="C3749" s="22" t="s">
        <v>1544</v>
      </c>
      <c r="D3749" s="22" t="s">
        <v>1546</v>
      </c>
      <c r="E3749" s="22" t="s">
        <v>1537</v>
      </c>
      <c r="F3749" s="22" t="s">
        <v>1548</v>
      </c>
      <c r="G3749" s="22" t="s">
        <v>1541</v>
      </c>
      <c r="H3749" s="22" t="s">
        <v>1540</v>
      </c>
      <c r="I3749" s="22" t="s">
        <v>1540</v>
      </c>
      <c r="J3749" s="22" t="s">
        <v>1543</v>
      </c>
      <c r="K3749" s="20" t="str">
        <f>IF(Tabela813[[#This Row],[C]]&lt;&gt;"",IF(Tabela813[[#This Row],[RED]]&lt;&gt;"",(Tabela813[[#This Row],[RED]] &amp; "."),"") &amp; CONCATENATE(Tabela813[[#This Row],[C]],".",Tabela813[[#This Row],[O]],".",Tabela813[[#This Row],[E]],".",Tabela813[[#This Row],[D1]],".",Tabela813[[#This Row],[D2]],".",Tabela813[[#This Row],[D3]],".",Tabela813[[#This Row],[T]],".",Tabela813[[#This Row],[D4]]),"")</f>
        <v>9.7.2.1.5.02.0.0.00</v>
      </c>
      <c r="L3749" s="23" t="s">
        <v>2328</v>
      </c>
      <c r="M3749" s="20" t="str">
        <f t="shared" si="72"/>
        <v>S</v>
      </c>
      <c r="N3749" s="20">
        <f>IF(VALUE(Tabela813[[#This Row],[RED]]) &gt; 0,1,0) + IF(VALUE(J3749)&gt;0,8,IF(VALUE(I3749)&gt;0,7,IF(VALUE(H3749)&gt;0,6,IF(VALUE(G3749)&gt;0,5,IF(VALUE(F3749)&gt;0,4,IF(VALUE(E3749)&gt;0,3,IF(VALUE(D3749)&gt;0,2,1)))))))</f>
        <v>6</v>
      </c>
      <c r="O3749" s="22" t="s">
        <v>51</v>
      </c>
      <c r="P3749" s="1" t="s">
        <v>4287</v>
      </c>
      <c r="Q3749" s="1"/>
      <c r="R3749" s="39"/>
      <c r="S3749" s="154" t="s">
        <v>158</v>
      </c>
      <c r="T3749" s="7" t="str">
        <f>Tabela813[[#This Row],[NR]]&amp;" - "&amp;Tabela813[[#This Row],[Especificação]]</f>
        <v>9.7.2.1.5.02.0.0.00 - (-) Dedução de Contribuição Patronal - Servidor Civil - Intra OFSS</v>
      </c>
    </row>
    <row r="3750" spans="2:20" ht="30" x14ac:dyDescent="0.25">
      <c r="B3750" s="51" t="s">
        <v>1549</v>
      </c>
      <c r="C3750" s="22" t="s">
        <v>1544</v>
      </c>
      <c r="D3750" s="22" t="s">
        <v>1546</v>
      </c>
      <c r="E3750" s="22" t="s">
        <v>1537</v>
      </c>
      <c r="F3750" s="22" t="s">
        <v>1548</v>
      </c>
      <c r="G3750" s="22" t="s">
        <v>1541</v>
      </c>
      <c r="H3750" s="22" t="s">
        <v>1537</v>
      </c>
      <c r="I3750" s="22" t="s">
        <v>1540</v>
      </c>
      <c r="J3750" s="22" t="s">
        <v>1543</v>
      </c>
      <c r="K3750" s="20" t="str">
        <f>IF(Tabela813[[#This Row],[C]]&lt;&gt;"",IF(Tabela813[[#This Row],[RED]]&lt;&gt;"",(Tabela813[[#This Row],[RED]] &amp; "."),"") &amp; CONCATENATE(Tabela813[[#This Row],[C]],".",Tabela813[[#This Row],[O]],".",Tabela813[[#This Row],[E]],".",Tabela813[[#This Row],[D1]],".",Tabela813[[#This Row],[D2]],".",Tabela813[[#This Row],[D3]],".",Tabela813[[#This Row],[T]],".",Tabela813[[#This Row],[D4]]),"")</f>
        <v>9.7.2.1.5.02.1.0.00</v>
      </c>
      <c r="L3750" s="23" t="s">
        <v>2329</v>
      </c>
      <c r="M3750" s="20" t="str">
        <f t="shared" si="72"/>
        <v>S</v>
      </c>
      <c r="N3750" s="20">
        <f>IF(VALUE(Tabela813[[#This Row],[RED]]) &gt; 0,1,0) + IF(VALUE(J3750)&gt;0,8,IF(VALUE(I3750)&gt;0,7,IF(VALUE(H3750)&gt;0,6,IF(VALUE(G3750)&gt;0,5,IF(VALUE(F3750)&gt;0,4,IF(VALUE(E3750)&gt;0,3,IF(VALUE(D3750)&gt;0,2,1)))))))</f>
        <v>7</v>
      </c>
      <c r="O3750" s="22" t="s">
        <v>51</v>
      </c>
      <c r="P3750" s="1" t="s">
        <v>2906</v>
      </c>
      <c r="Q3750" s="1"/>
      <c r="R3750" s="39"/>
      <c r="S3750" s="154" t="s">
        <v>158</v>
      </c>
      <c r="T3750" s="7" t="str">
        <f>Tabela813[[#This Row],[NR]]&amp;" - "&amp;Tabela813[[#This Row],[Especificação]]</f>
        <v>9.7.2.1.5.02.1.0.00 - (-) Dedução de Contribuição Patronal - Servidor Civil Ativo - Intra OFSS</v>
      </c>
    </row>
    <row r="3751" spans="2:20" ht="15" customHeight="1" x14ac:dyDescent="0.25">
      <c r="B3751" s="51" t="s">
        <v>1549</v>
      </c>
      <c r="C3751" s="22" t="s">
        <v>1544</v>
      </c>
      <c r="D3751" s="22" t="s">
        <v>1546</v>
      </c>
      <c r="E3751" s="22" t="s">
        <v>1537</v>
      </c>
      <c r="F3751" s="22" t="s">
        <v>1548</v>
      </c>
      <c r="G3751" s="22" t="s">
        <v>1541</v>
      </c>
      <c r="H3751" s="22" t="s">
        <v>1537</v>
      </c>
      <c r="I3751" s="22" t="s">
        <v>1537</v>
      </c>
      <c r="J3751" s="22" t="s">
        <v>1543</v>
      </c>
      <c r="K3751" s="20" t="str">
        <f>IF(Tabela813[[#This Row],[C]]&lt;&gt;"",IF(Tabela813[[#This Row],[RED]]&lt;&gt;"",(Tabela813[[#This Row],[RED]] &amp; "."),"") &amp; CONCATENATE(Tabela813[[#This Row],[C]],".",Tabela813[[#This Row],[O]],".",Tabela813[[#This Row],[E]],".",Tabela813[[#This Row],[D1]],".",Tabela813[[#This Row],[D2]],".",Tabela813[[#This Row],[D3]],".",Tabela813[[#This Row],[T]],".",Tabela813[[#This Row],[D4]]),"")</f>
        <v>9.7.2.1.5.02.1.1.00</v>
      </c>
      <c r="L3751" s="23" t="s">
        <v>2330</v>
      </c>
      <c r="M3751" s="20" t="str">
        <f t="shared" si="72"/>
        <v>A</v>
      </c>
      <c r="N3751" s="20">
        <f>IF(VALUE(Tabela813[[#This Row],[RED]]) &gt; 0,1,0) + IF(VALUE(J3751)&gt;0,8,IF(VALUE(I3751)&gt;0,7,IF(VALUE(H3751)&gt;0,6,IF(VALUE(G3751)&gt;0,5,IF(VALUE(F3751)&gt;0,4,IF(VALUE(E3751)&gt;0,3,IF(VALUE(D3751)&gt;0,2,1)))))))</f>
        <v>8</v>
      </c>
      <c r="O3751" s="22" t="s">
        <v>51</v>
      </c>
      <c r="P3751" s="1" t="s">
        <v>2906</v>
      </c>
      <c r="Q3751" s="1"/>
      <c r="R3751" s="39"/>
      <c r="S3751" s="154" t="s">
        <v>158</v>
      </c>
      <c r="T3751" s="7" t="str">
        <f>Tabela813[[#This Row],[NR]]&amp;" - "&amp;Tabela813[[#This Row],[Especificação]]</f>
        <v>9.7.2.1.5.02.1.1.00 - (-) Dedução de Contribuição Patronal - Servidor Civil Ativo - Principal - Intra OFSS</v>
      </c>
    </row>
    <row r="3752" spans="2:20" ht="15" customHeight="1" x14ac:dyDescent="0.25">
      <c r="B3752" s="51" t="s">
        <v>1549</v>
      </c>
      <c r="C3752" s="22" t="s">
        <v>1544</v>
      </c>
      <c r="D3752" s="22" t="s">
        <v>1546</v>
      </c>
      <c r="E3752" s="22" t="s">
        <v>1537</v>
      </c>
      <c r="F3752" s="22" t="s">
        <v>1548</v>
      </c>
      <c r="G3752" s="22" t="s">
        <v>1541</v>
      </c>
      <c r="H3752" s="22" t="s">
        <v>1537</v>
      </c>
      <c r="I3752" s="22" t="s">
        <v>1546</v>
      </c>
      <c r="J3752" s="22" t="s">
        <v>1543</v>
      </c>
      <c r="K3752" s="20" t="str">
        <f>IF(Tabela813[[#This Row],[C]]&lt;&gt;"",IF(Tabela813[[#This Row],[RED]]&lt;&gt;"",(Tabela813[[#This Row],[RED]] &amp; "."),"") &amp; CONCATENATE(Tabela813[[#This Row],[C]],".",Tabela813[[#This Row],[O]],".",Tabela813[[#This Row],[E]],".",Tabela813[[#This Row],[D1]],".",Tabela813[[#This Row],[D2]],".",Tabela813[[#This Row],[D3]],".",Tabela813[[#This Row],[T]],".",Tabela813[[#This Row],[D4]]),"")</f>
        <v>9.7.2.1.5.02.1.2.00</v>
      </c>
      <c r="L3752" s="23" t="s">
        <v>2331</v>
      </c>
      <c r="M3752" s="20" t="str">
        <f t="shared" si="72"/>
        <v>A</v>
      </c>
      <c r="N3752" s="20">
        <f>IF(VALUE(Tabela813[[#This Row],[RED]]) &gt; 0,1,0) + IF(VALUE(J3752)&gt;0,8,IF(VALUE(I3752)&gt;0,7,IF(VALUE(H3752)&gt;0,6,IF(VALUE(G3752)&gt;0,5,IF(VALUE(F3752)&gt;0,4,IF(VALUE(E3752)&gt;0,3,IF(VALUE(D3752)&gt;0,2,1)))))))</f>
        <v>8</v>
      </c>
      <c r="O3752" s="22" t="s">
        <v>51</v>
      </c>
      <c r="P3752" s="1" t="s">
        <v>2906</v>
      </c>
      <c r="Q3752" s="1"/>
      <c r="R3752" s="39"/>
      <c r="S3752" s="154" t="s">
        <v>158</v>
      </c>
      <c r="T3752" s="7" t="str">
        <f>Tabela813[[#This Row],[NR]]&amp;" - "&amp;Tabela813[[#This Row],[Especificação]]</f>
        <v>9.7.2.1.5.02.1.2.00 - (-) Dedução de Contribuição Patronal - Servidor Civil Ativo - Multas e Juros de Mora - Intra OFSS</v>
      </c>
    </row>
    <row r="3753" spans="2:20" ht="16.5" customHeight="1" x14ac:dyDescent="0.25">
      <c r="B3753" s="51" t="s">
        <v>1549</v>
      </c>
      <c r="C3753" s="22" t="s">
        <v>1544</v>
      </c>
      <c r="D3753" s="22" t="s">
        <v>1546</v>
      </c>
      <c r="E3753" s="22" t="s">
        <v>1537</v>
      </c>
      <c r="F3753" s="22" t="s">
        <v>1548</v>
      </c>
      <c r="G3753" s="22" t="s">
        <v>1541</v>
      </c>
      <c r="H3753" s="22" t="s">
        <v>1537</v>
      </c>
      <c r="I3753" s="22" t="s">
        <v>1538</v>
      </c>
      <c r="J3753" s="22" t="s">
        <v>1543</v>
      </c>
      <c r="K3753" s="20" t="str">
        <f>IF(Tabela813[[#This Row],[C]]&lt;&gt;"",IF(Tabela813[[#This Row],[RED]]&lt;&gt;"",(Tabela813[[#This Row],[RED]] &amp; "."),"") &amp; CONCATENATE(Tabela813[[#This Row],[C]],".",Tabela813[[#This Row],[O]],".",Tabela813[[#This Row],[E]],".",Tabela813[[#This Row],[D1]],".",Tabela813[[#This Row],[D2]],".",Tabela813[[#This Row],[D3]],".",Tabela813[[#This Row],[T]],".",Tabela813[[#This Row],[D4]]),"")</f>
        <v>9.7.2.1.5.02.1.3.00</v>
      </c>
      <c r="L3753" s="23" t="s">
        <v>2332</v>
      </c>
      <c r="M3753" s="20" t="str">
        <f t="shared" si="72"/>
        <v>A</v>
      </c>
      <c r="N3753" s="20">
        <f>IF(VALUE(Tabela813[[#This Row],[RED]]) &gt; 0,1,0) + IF(VALUE(J3753)&gt;0,8,IF(VALUE(I3753)&gt;0,7,IF(VALUE(H3753)&gt;0,6,IF(VALUE(G3753)&gt;0,5,IF(VALUE(F3753)&gt;0,4,IF(VALUE(E3753)&gt;0,3,IF(VALUE(D3753)&gt;0,2,1)))))))</f>
        <v>8</v>
      </c>
      <c r="O3753" s="22" t="s">
        <v>51</v>
      </c>
      <c r="P3753" s="1" t="s">
        <v>2906</v>
      </c>
      <c r="Q3753" s="1"/>
      <c r="R3753" s="39"/>
      <c r="S3753" s="154" t="s">
        <v>158</v>
      </c>
      <c r="T3753" s="7" t="str">
        <f>Tabela813[[#This Row],[NR]]&amp;" - "&amp;Tabela813[[#This Row],[Especificação]]</f>
        <v>9.7.2.1.5.02.1.3.00 - (-) Dedução de Contribuição Patronal - Servidor Civil Ativo - Dívida Ativa - Intra OFSS</v>
      </c>
    </row>
    <row r="3754" spans="2:20" ht="30" x14ac:dyDescent="0.25">
      <c r="B3754" s="51" t="s">
        <v>1549</v>
      </c>
      <c r="C3754" s="22" t="s">
        <v>1544</v>
      </c>
      <c r="D3754" s="22" t="s">
        <v>1546</v>
      </c>
      <c r="E3754" s="22" t="s">
        <v>1537</v>
      </c>
      <c r="F3754" s="22" t="s">
        <v>1548</v>
      </c>
      <c r="G3754" s="22" t="s">
        <v>1541</v>
      </c>
      <c r="H3754" s="22" t="s">
        <v>1537</v>
      </c>
      <c r="I3754" s="22" t="s">
        <v>1547</v>
      </c>
      <c r="J3754" s="22" t="s">
        <v>1543</v>
      </c>
      <c r="K3754" s="20" t="str">
        <f>IF(Tabela813[[#This Row],[C]]&lt;&gt;"",IF(Tabela813[[#This Row],[RED]]&lt;&gt;"",(Tabela813[[#This Row],[RED]] &amp; "."),"") &amp; CONCATENATE(Tabela813[[#This Row],[C]],".",Tabela813[[#This Row],[O]],".",Tabela813[[#This Row],[E]],".",Tabela813[[#This Row],[D1]],".",Tabela813[[#This Row],[D2]],".",Tabela813[[#This Row],[D3]],".",Tabela813[[#This Row],[T]],".",Tabela813[[#This Row],[D4]]),"")</f>
        <v>9.7.2.1.5.02.1.4.00</v>
      </c>
      <c r="L3754" s="23" t="s">
        <v>2333</v>
      </c>
      <c r="M3754" s="20" t="str">
        <f t="shared" si="72"/>
        <v>A</v>
      </c>
      <c r="N3754" s="20">
        <f>IF(VALUE(Tabela813[[#This Row],[RED]]) &gt; 0,1,0) + IF(VALUE(J3754)&gt;0,8,IF(VALUE(I3754)&gt;0,7,IF(VALUE(H3754)&gt;0,6,IF(VALUE(G3754)&gt;0,5,IF(VALUE(F3754)&gt;0,4,IF(VALUE(E3754)&gt;0,3,IF(VALUE(D3754)&gt;0,2,1)))))))</f>
        <v>8</v>
      </c>
      <c r="O3754" s="22" t="s">
        <v>51</v>
      </c>
      <c r="P3754" s="1" t="s">
        <v>2906</v>
      </c>
      <c r="Q3754" s="1"/>
      <c r="R3754" s="39"/>
      <c r="S3754" s="154" t="s">
        <v>158</v>
      </c>
      <c r="T3754" s="7" t="str">
        <f>Tabela813[[#This Row],[NR]]&amp;" - "&amp;Tabela813[[#This Row],[Especificação]]</f>
        <v>9.7.2.1.5.02.1.4.00 - (-) Dedução de Contribuição Patronal - Servidor Civil Ativo - Dívida Ativa - Multas e Juros de Mora da Dívida Ativa - Intra OFSS</v>
      </c>
    </row>
    <row r="3755" spans="2:20" ht="50.25" customHeight="1" x14ac:dyDescent="0.25">
      <c r="B3755" s="51" t="s">
        <v>1549</v>
      </c>
      <c r="C3755" s="22" t="s">
        <v>1544</v>
      </c>
      <c r="D3755" s="22" t="s">
        <v>1546</v>
      </c>
      <c r="E3755" s="22" t="s">
        <v>1537</v>
      </c>
      <c r="F3755" s="22" t="s">
        <v>1548</v>
      </c>
      <c r="G3755" s="22" t="s">
        <v>1541</v>
      </c>
      <c r="H3755" s="22" t="s">
        <v>1537</v>
      </c>
      <c r="I3755" s="22" t="s">
        <v>1548</v>
      </c>
      <c r="J3755" s="22" t="s">
        <v>1543</v>
      </c>
      <c r="K3755" s="20" t="str">
        <f>IF(Tabela813[[#This Row],[C]]&lt;&gt;"",IF(Tabela813[[#This Row],[RED]]&lt;&gt;"",(Tabela813[[#This Row],[RED]] &amp; "."),"") &amp; CONCATENATE(Tabela813[[#This Row],[C]],".",Tabela813[[#This Row],[O]],".",Tabela813[[#This Row],[E]],".",Tabela813[[#This Row],[D1]],".",Tabela813[[#This Row],[D2]],".",Tabela813[[#This Row],[D3]],".",Tabela813[[#This Row],[T]],".",Tabela813[[#This Row],[D4]]),"")</f>
        <v>9.7.2.1.5.02.1.5.00</v>
      </c>
      <c r="L3755" s="23" t="s">
        <v>2334</v>
      </c>
      <c r="M3755" s="20" t="str">
        <f t="shared" si="72"/>
        <v>A</v>
      </c>
      <c r="N3755" s="20">
        <f>IF(VALUE(Tabela813[[#This Row],[RED]]) &gt; 0,1,0) + IF(VALUE(J3755)&gt;0,8,IF(VALUE(I3755)&gt;0,7,IF(VALUE(H3755)&gt;0,6,IF(VALUE(G3755)&gt;0,5,IF(VALUE(F3755)&gt;0,4,IF(VALUE(E3755)&gt;0,3,IF(VALUE(D3755)&gt;0,2,1)))))))</f>
        <v>8</v>
      </c>
      <c r="O3755" s="22" t="s">
        <v>51</v>
      </c>
      <c r="P3755" s="1" t="s">
        <v>2906</v>
      </c>
      <c r="Q3755" s="1"/>
      <c r="R3755" s="39"/>
      <c r="S3755" s="154" t="s">
        <v>158</v>
      </c>
      <c r="T3755" s="7" t="str">
        <f>Tabela813[[#This Row],[NR]]&amp;" - "&amp;Tabela813[[#This Row],[Especificação]]</f>
        <v>9.7.2.1.5.02.1.5.00 - (-) Dedução de Contribuição Patronal - Servidor Civil Ativo - Multas - Intra OFSS</v>
      </c>
    </row>
    <row r="3756" spans="2:20" ht="142.5" customHeight="1" x14ac:dyDescent="0.25">
      <c r="B3756" s="51" t="s">
        <v>1549</v>
      </c>
      <c r="C3756" s="22" t="s">
        <v>1544</v>
      </c>
      <c r="D3756" s="22" t="s">
        <v>1546</v>
      </c>
      <c r="E3756" s="22" t="s">
        <v>1537</v>
      </c>
      <c r="F3756" s="22" t="s">
        <v>1548</v>
      </c>
      <c r="G3756" s="22" t="s">
        <v>1541</v>
      </c>
      <c r="H3756" s="22" t="s">
        <v>1537</v>
      </c>
      <c r="I3756" s="22" t="s">
        <v>1542</v>
      </c>
      <c r="J3756" s="22" t="s">
        <v>1543</v>
      </c>
      <c r="K3756" s="20" t="str">
        <f>IF(Tabela813[[#This Row],[C]]&lt;&gt;"",IF(Tabela813[[#This Row],[RED]]&lt;&gt;"",(Tabela813[[#This Row],[RED]] &amp; "."),"") &amp; CONCATENATE(Tabela813[[#This Row],[C]],".",Tabela813[[#This Row],[O]],".",Tabela813[[#This Row],[E]],".",Tabela813[[#This Row],[D1]],".",Tabela813[[#This Row],[D2]],".",Tabela813[[#This Row],[D3]],".",Tabela813[[#This Row],[T]],".",Tabela813[[#This Row],[D4]]),"")</f>
        <v>9.7.2.1.5.02.1.6.00</v>
      </c>
      <c r="L3756" s="23" t="s">
        <v>2335</v>
      </c>
      <c r="M3756" s="20" t="str">
        <f t="shared" si="72"/>
        <v>A</v>
      </c>
      <c r="N3756" s="20">
        <f>IF(VALUE(Tabela813[[#This Row],[RED]]) &gt; 0,1,0) + IF(VALUE(J3756)&gt;0,8,IF(VALUE(I3756)&gt;0,7,IF(VALUE(H3756)&gt;0,6,IF(VALUE(G3756)&gt;0,5,IF(VALUE(F3756)&gt;0,4,IF(VALUE(E3756)&gt;0,3,IF(VALUE(D3756)&gt;0,2,1)))))))</f>
        <v>8</v>
      </c>
      <c r="O3756" s="22" t="s">
        <v>51</v>
      </c>
      <c r="P3756" s="1" t="s">
        <v>2906</v>
      </c>
      <c r="Q3756" s="1"/>
      <c r="R3756" s="39"/>
      <c r="S3756" s="154" t="s">
        <v>158</v>
      </c>
      <c r="T3756" s="7" t="str">
        <f>Tabela813[[#This Row],[NR]]&amp;" - "&amp;Tabela813[[#This Row],[Especificação]]</f>
        <v>9.7.2.1.5.02.1.6.00 - (-) Dedução de Contribuição Patronal - Servidor Civil Ativo - Juros de Mora - Intra OFSS</v>
      </c>
    </row>
    <row r="3757" spans="2:20" ht="30" x14ac:dyDescent="0.25">
      <c r="B3757" s="51" t="s">
        <v>1549</v>
      </c>
      <c r="C3757" s="22" t="s">
        <v>1544</v>
      </c>
      <c r="D3757" s="22" t="s">
        <v>1546</v>
      </c>
      <c r="E3757" s="22" t="s">
        <v>1537</v>
      </c>
      <c r="F3757" s="22" t="s">
        <v>1548</v>
      </c>
      <c r="G3757" s="22" t="s">
        <v>1541</v>
      </c>
      <c r="H3757" s="22" t="s">
        <v>1537</v>
      </c>
      <c r="I3757" s="22" t="s">
        <v>1544</v>
      </c>
      <c r="J3757" s="22" t="s">
        <v>1543</v>
      </c>
      <c r="K3757" s="20" t="str">
        <f>IF(Tabela813[[#This Row],[C]]&lt;&gt;"",IF(Tabela813[[#This Row],[RED]]&lt;&gt;"",(Tabela813[[#This Row],[RED]] &amp; "."),"") &amp; CONCATENATE(Tabela813[[#This Row],[C]],".",Tabela813[[#This Row],[O]],".",Tabela813[[#This Row],[E]],".",Tabela813[[#This Row],[D1]],".",Tabela813[[#This Row],[D2]],".",Tabela813[[#This Row],[D3]],".",Tabela813[[#This Row],[T]],".",Tabela813[[#This Row],[D4]]),"")</f>
        <v>9.7.2.1.5.02.1.7.00</v>
      </c>
      <c r="L3757" s="23" t="s">
        <v>2336</v>
      </c>
      <c r="M3757" s="20" t="str">
        <f t="shared" si="72"/>
        <v>A</v>
      </c>
      <c r="N3757" s="20">
        <f>IF(VALUE(Tabela813[[#This Row],[RED]]) &gt; 0,1,0) + IF(VALUE(J3757)&gt;0,8,IF(VALUE(I3757)&gt;0,7,IF(VALUE(H3757)&gt;0,6,IF(VALUE(G3757)&gt;0,5,IF(VALUE(F3757)&gt;0,4,IF(VALUE(E3757)&gt;0,3,IF(VALUE(D3757)&gt;0,2,1)))))))</f>
        <v>8</v>
      </c>
      <c r="O3757" s="22" t="s">
        <v>51</v>
      </c>
      <c r="P3757" s="1" t="s">
        <v>2906</v>
      </c>
      <c r="Q3757" s="1"/>
      <c r="R3757" s="39"/>
      <c r="S3757" s="154" t="s">
        <v>158</v>
      </c>
      <c r="T3757" s="7" t="str">
        <f>Tabela813[[#This Row],[NR]]&amp;" - "&amp;Tabela813[[#This Row],[Especificação]]</f>
        <v>9.7.2.1.5.02.1.7.00 - (-) Dedução de Contribuição Patronal - Servidor Civil Ativo - Dívida Ativa - Multas da Dívida Ativa - Intra OFSS</v>
      </c>
    </row>
    <row r="3758" spans="2:20" ht="30" x14ac:dyDescent="0.25">
      <c r="B3758" s="51" t="s">
        <v>1549</v>
      </c>
      <c r="C3758" s="22" t="s">
        <v>1544</v>
      </c>
      <c r="D3758" s="22" t="s">
        <v>1546</v>
      </c>
      <c r="E3758" s="22" t="s">
        <v>1537</v>
      </c>
      <c r="F3758" s="22" t="s">
        <v>1548</v>
      </c>
      <c r="G3758" s="22" t="s">
        <v>1541</v>
      </c>
      <c r="H3758" s="22" t="s">
        <v>1537</v>
      </c>
      <c r="I3758" s="22" t="s">
        <v>1545</v>
      </c>
      <c r="J3758" s="22" t="s">
        <v>1543</v>
      </c>
      <c r="K3758" s="20" t="str">
        <f>IF(Tabela813[[#This Row],[C]]&lt;&gt;"",IF(Tabela813[[#This Row],[RED]]&lt;&gt;"",(Tabela813[[#This Row],[RED]] &amp; "."),"") &amp; CONCATENATE(Tabela813[[#This Row],[C]],".",Tabela813[[#This Row],[O]],".",Tabela813[[#This Row],[E]],".",Tabela813[[#This Row],[D1]],".",Tabela813[[#This Row],[D2]],".",Tabela813[[#This Row],[D3]],".",Tabela813[[#This Row],[T]],".",Tabela813[[#This Row],[D4]]),"")</f>
        <v>9.7.2.1.5.02.1.8.00</v>
      </c>
      <c r="L3758" s="23" t="s">
        <v>2337</v>
      </c>
      <c r="M3758" s="20" t="str">
        <f t="shared" si="72"/>
        <v>A</v>
      </c>
      <c r="N3758" s="20">
        <f>IF(VALUE(Tabela813[[#This Row],[RED]]) &gt; 0,1,0) + IF(VALUE(J3758)&gt;0,8,IF(VALUE(I3758)&gt;0,7,IF(VALUE(H3758)&gt;0,6,IF(VALUE(G3758)&gt;0,5,IF(VALUE(F3758)&gt;0,4,IF(VALUE(E3758)&gt;0,3,IF(VALUE(D3758)&gt;0,2,1)))))))</f>
        <v>8</v>
      </c>
      <c r="O3758" s="22" t="s">
        <v>51</v>
      </c>
      <c r="P3758" s="1" t="s">
        <v>2906</v>
      </c>
      <c r="Q3758" s="1"/>
      <c r="R3758" s="39"/>
      <c r="S3758" s="154" t="s">
        <v>158</v>
      </c>
      <c r="T3758" s="7" t="str">
        <f>Tabela813[[#This Row],[NR]]&amp;" - "&amp;Tabela813[[#This Row],[Especificação]]</f>
        <v>9.7.2.1.5.02.1.8.00 - (-) Dedução de Contribuição Patronal - Servidor Civil Ativo - Juros de Mora da Dívida Ativa - Intra OFSS</v>
      </c>
    </row>
    <row r="3759" spans="2:20" ht="30" x14ac:dyDescent="0.25">
      <c r="B3759" s="51" t="s">
        <v>1549</v>
      </c>
      <c r="C3759" s="22" t="s">
        <v>1544</v>
      </c>
      <c r="D3759" s="22" t="s">
        <v>1546</v>
      </c>
      <c r="E3759" s="22" t="s">
        <v>1537</v>
      </c>
      <c r="F3759" s="22" t="s">
        <v>1548</v>
      </c>
      <c r="G3759" s="22" t="s">
        <v>1570</v>
      </c>
      <c r="H3759" s="22" t="s">
        <v>1540</v>
      </c>
      <c r="I3759" s="22" t="s">
        <v>1540</v>
      </c>
      <c r="J3759" s="22" t="s">
        <v>1543</v>
      </c>
      <c r="K3759" s="20" t="str">
        <f>IF(Tabela813[[#This Row],[C]]&lt;&gt;"",IF(Tabela813[[#This Row],[RED]]&lt;&gt;"",(Tabela813[[#This Row],[RED]] &amp; "."),"") &amp; CONCATENATE(Tabela813[[#This Row],[C]],".",Tabela813[[#This Row],[O]],".",Tabela813[[#This Row],[E]],".",Tabela813[[#This Row],[D1]],".",Tabela813[[#This Row],[D2]],".",Tabela813[[#This Row],[D3]],".",Tabela813[[#This Row],[T]],".",Tabela813[[#This Row],[D4]]),"")</f>
        <v>9.7.2.1.5.50.0.0.00</v>
      </c>
      <c r="L3759" s="23" t="s">
        <v>2835</v>
      </c>
      <c r="M3759" s="20" t="str">
        <f t="shared" si="72"/>
        <v>S</v>
      </c>
      <c r="N3759" s="20">
        <f>IF(VALUE(Tabela813[[#This Row],[RED]]) &gt; 0,1,0) + IF(VALUE(J3759)&gt;0,8,IF(VALUE(I3759)&gt;0,7,IF(VALUE(H3759)&gt;0,6,IF(VALUE(G3759)&gt;0,5,IF(VALUE(F3759)&gt;0,4,IF(VALUE(E3759)&gt;0,3,IF(VALUE(D3759)&gt;0,2,1)))))))</f>
        <v>6</v>
      </c>
      <c r="O3759" s="22" t="s">
        <v>55</v>
      </c>
      <c r="P3759" s="1" t="s">
        <v>4289</v>
      </c>
      <c r="Q3759" s="1"/>
      <c r="R3759" s="39"/>
      <c r="S3759" s="154" t="s">
        <v>158</v>
      </c>
      <c r="T3759" s="7" t="str">
        <f>Tabela813[[#This Row],[NR]]&amp;" - "&amp;Tabela813[[#This Row],[Especificação]]</f>
        <v>9.7.2.1.5.50.0.0.00 - (-) Dedução de Contribuição Patronal - Servidor Civil Inativo e Pensionistas - Intra OFSS</v>
      </c>
    </row>
    <row r="3760" spans="2:20" ht="30" x14ac:dyDescent="0.25">
      <c r="B3760" s="51" t="s">
        <v>1549</v>
      </c>
      <c r="C3760" s="22" t="s">
        <v>1544</v>
      </c>
      <c r="D3760" s="22" t="s">
        <v>1546</v>
      </c>
      <c r="E3760" s="22" t="s">
        <v>1537</v>
      </c>
      <c r="F3760" s="22" t="s">
        <v>1548</v>
      </c>
      <c r="G3760" s="22" t="s">
        <v>1570</v>
      </c>
      <c r="H3760" s="22" t="s">
        <v>1537</v>
      </c>
      <c r="I3760" s="22" t="s">
        <v>1540</v>
      </c>
      <c r="J3760" s="22" t="s">
        <v>1543</v>
      </c>
      <c r="K3760" s="20" t="str">
        <f>IF(Tabela813[[#This Row],[C]]&lt;&gt;"",IF(Tabela813[[#This Row],[RED]]&lt;&gt;"",(Tabela813[[#This Row],[RED]] &amp; "."),"") &amp; CONCATENATE(Tabela813[[#This Row],[C]],".",Tabela813[[#This Row],[O]],".",Tabela813[[#This Row],[E]],".",Tabela813[[#This Row],[D1]],".",Tabela813[[#This Row],[D2]],".",Tabela813[[#This Row],[D3]],".",Tabela813[[#This Row],[T]],".",Tabela813[[#This Row],[D4]]),"")</f>
        <v>9.7.2.1.5.50.1.0.00</v>
      </c>
      <c r="L3760" s="23" t="s">
        <v>2836</v>
      </c>
      <c r="M3760" s="20" t="str">
        <f t="shared" si="72"/>
        <v>S</v>
      </c>
      <c r="N3760" s="20">
        <f>IF(VALUE(Tabela813[[#This Row],[RED]]) &gt; 0,1,0) + IF(VALUE(J3760)&gt;0,8,IF(VALUE(I3760)&gt;0,7,IF(VALUE(H3760)&gt;0,6,IF(VALUE(G3760)&gt;0,5,IF(VALUE(F3760)&gt;0,4,IF(VALUE(E3760)&gt;0,3,IF(VALUE(D3760)&gt;0,2,1)))))))</f>
        <v>7</v>
      </c>
      <c r="O3760" s="22" t="s">
        <v>55</v>
      </c>
      <c r="P3760" s="1" t="s">
        <v>2909</v>
      </c>
      <c r="Q3760" s="1"/>
      <c r="R3760" s="39"/>
      <c r="S3760" s="154" t="s">
        <v>158</v>
      </c>
      <c r="T3760" s="7" t="str">
        <f>Tabela813[[#This Row],[NR]]&amp;" - "&amp;Tabela813[[#This Row],[Especificação]]</f>
        <v>9.7.2.1.5.50.1.0.00 - (-) Dedução de Contribuição Patronal - Servidor Civil - Inativo - Intra OFSS</v>
      </c>
    </row>
    <row r="3761" spans="2:20" ht="30" x14ac:dyDescent="0.25">
      <c r="B3761" s="51" t="s">
        <v>1549</v>
      </c>
      <c r="C3761" s="22" t="s">
        <v>1544</v>
      </c>
      <c r="D3761" s="22" t="s">
        <v>1546</v>
      </c>
      <c r="E3761" s="22" t="s">
        <v>1537</v>
      </c>
      <c r="F3761" s="22" t="s">
        <v>1548</v>
      </c>
      <c r="G3761" s="22" t="s">
        <v>1570</v>
      </c>
      <c r="H3761" s="22" t="s">
        <v>1537</v>
      </c>
      <c r="I3761" s="22" t="s">
        <v>1537</v>
      </c>
      <c r="J3761" s="22" t="s">
        <v>1543</v>
      </c>
      <c r="K3761" s="20" t="str">
        <f>IF(Tabela813[[#This Row],[C]]&lt;&gt;"",IF(Tabela813[[#This Row],[RED]]&lt;&gt;"",(Tabela813[[#This Row],[RED]] &amp; "."),"") &amp; CONCATENATE(Tabela813[[#This Row],[C]],".",Tabela813[[#This Row],[O]],".",Tabela813[[#This Row],[E]],".",Tabela813[[#This Row],[D1]],".",Tabela813[[#This Row],[D2]],".",Tabela813[[#This Row],[D3]],".",Tabela813[[#This Row],[T]],".",Tabela813[[#This Row],[D4]]),"")</f>
        <v>9.7.2.1.5.50.1.1.00</v>
      </c>
      <c r="L3761" s="23" t="s">
        <v>2837</v>
      </c>
      <c r="M3761" s="20" t="str">
        <f t="shared" si="72"/>
        <v>A</v>
      </c>
      <c r="N3761" s="20">
        <f>IF(VALUE(Tabela813[[#This Row],[RED]]) &gt; 0,1,0) + IF(VALUE(J3761)&gt;0,8,IF(VALUE(I3761)&gt;0,7,IF(VALUE(H3761)&gt;0,6,IF(VALUE(G3761)&gt;0,5,IF(VALUE(F3761)&gt;0,4,IF(VALUE(E3761)&gt;0,3,IF(VALUE(D3761)&gt;0,2,1)))))))</f>
        <v>8</v>
      </c>
      <c r="O3761" s="22" t="s">
        <v>55</v>
      </c>
      <c r="P3761" s="1" t="s">
        <v>2909</v>
      </c>
      <c r="Q3761" s="1"/>
      <c r="R3761" s="39"/>
      <c r="S3761" s="154" t="s">
        <v>158</v>
      </c>
      <c r="T3761" s="7" t="str">
        <f>Tabela813[[#This Row],[NR]]&amp;" - "&amp;Tabela813[[#This Row],[Especificação]]</f>
        <v>9.7.2.1.5.50.1.1.00 - (-) Dedução de Contribuição Patronal - Servidor Civil - Inativo - Principal - Intra OFSS</v>
      </c>
    </row>
    <row r="3762" spans="2:20" ht="30" x14ac:dyDescent="0.25">
      <c r="B3762" s="51" t="s">
        <v>1549</v>
      </c>
      <c r="C3762" s="22" t="s">
        <v>1544</v>
      </c>
      <c r="D3762" s="22" t="s">
        <v>1546</v>
      </c>
      <c r="E3762" s="22" t="s">
        <v>1537</v>
      </c>
      <c r="F3762" s="22" t="s">
        <v>1548</v>
      </c>
      <c r="G3762" s="22" t="s">
        <v>1570</v>
      </c>
      <c r="H3762" s="22" t="s">
        <v>1537</v>
      </c>
      <c r="I3762" s="22" t="s">
        <v>1546</v>
      </c>
      <c r="J3762" s="22" t="s">
        <v>1543</v>
      </c>
      <c r="K3762" s="20" t="str">
        <f>IF(Tabela813[[#This Row],[C]]&lt;&gt;"",IF(Tabela813[[#This Row],[RED]]&lt;&gt;"",(Tabela813[[#This Row],[RED]] &amp; "."),"") &amp; CONCATENATE(Tabela813[[#This Row],[C]],".",Tabela813[[#This Row],[O]],".",Tabela813[[#This Row],[E]],".",Tabela813[[#This Row],[D1]],".",Tabela813[[#This Row],[D2]],".",Tabela813[[#This Row],[D3]],".",Tabela813[[#This Row],[T]],".",Tabela813[[#This Row],[D4]]),"")</f>
        <v>9.7.2.1.5.50.1.2.00</v>
      </c>
      <c r="L3762" s="23" t="s">
        <v>2838</v>
      </c>
      <c r="M3762" s="20" t="str">
        <f t="shared" si="72"/>
        <v>A</v>
      </c>
      <c r="N3762" s="20">
        <f>IF(VALUE(Tabela813[[#This Row],[RED]]) &gt; 0,1,0) + IF(VALUE(J3762)&gt;0,8,IF(VALUE(I3762)&gt;0,7,IF(VALUE(H3762)&gt;0,6,IF(VALUE(G3762)&gt;0,5,IF(VALUE(F3762)&gt;0,4,IF(VALUE(E3762)&gt;0,3,IF(VALUE(D3762)&gt;0,2,1)))))))</f>
        <v>8</v>
      </c>
      <c r="O3762" s="22" t="s">
        <v>55</v>
      </c>
      <c r="P3762" s="1" t="s">
        <v>2909</v>
      </c>
      <c r="Q3762" s="1"/>
      <c r="R3762" s="39"/>
      <c r="S3762" s="154" t="s">
        <v>158</v>
      </c>
      <c r="T3762" s="7" t="str">
        <f>Tabela813[[#This Row],[NR]]&amp;" - "&amp;Tabela813[[#This Row],[Especificação]]</f>
        <v>9.7.2.1.5.50.1.2.00 - (-) Dedução de Contribuição Patronal - Servidor Civil - Inativo - Multas e Juros de Mora - Intra OFSS</v>
      </c>
    </row>
    <row r="3763" spans="2:20" ht="30" x14ac:dyDescent="0.25">
      <c r="B3763" s="51" t="s">
        <v>1549</v>
      </c>
      <c r="C3763" s="22" t="s">
        <v>1544</v>
      </c>
      <c r="D3763" s="22" t="s">
        <v>1546</v>
      </c>
      <c r="E3763" s="22" t="s">
        <v>1537</v>
      </c>
      <c r="F3763" s="22" t="s">
        <v>1548</v>
      </c>
      <c r="G3763" s="22" t="s">
        <v>1570</v>
      </c>
      <c r="H3763" s="22" t="s">
        <v>1537</v>
      </c>
      <c r="I3763" s="22" t="s">
        <v>1538</v>
      </c>
      <c r="J3763" s="22" t="s">
        <v>1543</v>
      </c>
      <c r="K3763" s="20" t="str">
        <f>IF(Tabela813[[#This Row],[C]]&lt;&gt;"",IF(Tabela813[[#This Row],[RED]]&lt;&gt;"",(Tabela813[[#This Row],[RED]] &amp; "."),"") &amp; CONCATENATE(Tabela813[[#This Row],[C]],".",Tabela813[[#This Row],[O]],".",Tabela813[[#This Row],[E]],".",Tabela813[[#This Row],[D1]],".",Tabela813[[#This Row],[D2]],".",Tabela813[[#This Row],[D3]],".",Tabela813[[#This Row],[T]],".",Tabela813[[#This Row],[D4]]),"")</f>
        <v>9.7.2.1.5.50.1.3.00</v>
      </c>
      <c r="L3763" s="23" t="s">
        <v>2839</v>
      </c>
      <c r="M3763" s="20" t="str">
        <f t="shared" si="72"/>
        <v>A</v>
      </c>
      <c r="N3763" s="20">
        <f>IF(VALUE(Tabela813[[#This Row],[RED]]) &gt; 0,1,0) + IF(VALUE(J3763)&gt;0,8,IF(VALUE(I3763)&gt;0,7,IF(VALUE(H3763)&gt;0,6,IF(VALUE(G3763)&gt;0,5,IF(VALUE(F3763)&gt;0,4,IF(VALUE(E3763)&gt;0,3,IF(VALUE(D3763)&gt;0,2,1)))))))</f>
        <v>8</v>
      </c>
      <c r="O3763" s="22" t="s">
        <v>55</v>
      </c>
      <c r="P3763" s="1" t="s">
        <v>2909</v>
      </c>
      <c r="Q3763" s="1"/>
      <c r="R3763" s="39"/>
      <c r="S3763" s="154" t="s">
        <v>158</v>
      </c>
      <c r="T3763" s="7" t="str">
        <f>Tabela813[[#This Row],[NR]]&amp;" - "&amp;Tabela813[[#This Row],[Especificação]]</f>
        <v>9.7.2.1.5.50.1.3.00 - (-) Dedução de Contribuição Patronal - Servidor Civil - Inativo - Dívida Ativa - Intra OFSS</v>
      </c>
    </row>
    <row r="3764" spans="2:20" ht="30" x14ac:dyDescent="0.25">
      <c r="B3764" s="51" t="s">
        <v>1549</v>
      </c>
      <c r="C3764" s="22" t="s">
        <v>1544</v>
      </c>
      <c r="D3764" s="22" t="s">
        <v>1546</v>
      </c>
      <c r="E3764" s="22" t="s">
        <v>1537</v>
      </c>
      <c r="F3764" s="22" t="s">
        <v>1548</v>
      </c>
      <c r="G3764" s="22" t="s">
        <v>1570</v>
      </c>
      <c r="H3764" s="22" t="s">
        <v>1537</v>
      </c>
      <c r="I3764" s="22" t="s">
        <v>1547</v>
      </c>
      <c r="J3764" s="22" t="s">
        <v>1543</v>
      </c>
      <c r="K3764" s="20" t="str">
        <f>IF(Tabela813[[#This Row],[C]]&lt;&gt;"",IF(Tabela813[[#This Row],[RED]]&lt;&gt;"",(Tabela813[[#This Row],[RED]] &amp; "."),"") &amp; CONCATENATE(Tabela813[[#This Row],[C]],".",Tabela813[[#This Row],[O]],".",Tabela813[[#This Row],[E]],".",Tabela813[[#This Row],[D1]],".",Tabela813[[#This Row],[D2]],".",Tabela813[[#This Row],[D3]],".",Tabela813[[#This Row],[T]],".",Tabela813[[#This Row],[D4]]),"")</f>
        <v>9.7.2.1.5.50.1.4.00</v>
      </c>
      <c r="L3764" s="23" t="s">
        <v>2840</v>
      </c>
      <c r="M3764" s="20" t="str">
        <f t="shared" si="72"/>
        <v>A</v>
      </c>
      <c r="N3764" s="20">
        <f>IF(VALUE(Tabela813[[#This Row],[RED]]) &gt; 0,1,0) + IF(VALUE(J3764)&gt;0,8,IF(VALUE(I3764)&gt;0,7,IF(VALUE(H3764)&gt;0,6,IF(VALUE(G3764)&gt;0,5,IF(VALUE(F3764)&gt;0,4,IF(VALUE(E3764)&gt;0,3,IF(VALUE(D3764)&gt;0,2,1)))))))</f>
        <v>8</v>
      </c>
      <c r="O3764" s="22" t="s">
        <v>55</v>
      </c>
      <c r="P3764" s="1" t="s">
        <v>2909</v>
      </c>
      <c r="Q3764" s="1"/>
      <c r="R3764" s="39"/>
      <c r="S3764" s="154" t="s">
        <v>158</v>
      </c>
      <c r="T3764" s="7" t="str">
        <f>Tabela813[[#This Row],[NR]]&amp;" - "&amp;Tabela813[[#This Row],[Especificação]]</f>
        <v>9.7.2.1.5.50.1.4.00 - (-) Dedução de Contribuição Patronal - Servidor Civil - Inativo - Dívida Ativa - Multas e Juros de Mora da Dívida Ativa - Intra OFSS</v>
      </c>
    </row>
    <row r="3765" spans="2:20" ht="30" x14ac:dyDescent="0.25">
      <c r="B3765" s="51" t="s">
        <v>1549</v>
      </c>
      <c r="C3765" s="22" t="s">
        <v>1544</v>
      </c>
      <c r="D3765" s="22" t="s">
        <v>1546</v>
      </c>
      <c r="E3765" s="22" t="s">
        <v>1537</v>
      </c>
      <c r="F3765" s="22" t="s">
        <v>1548</v>
      </c>
      <c r="G3765" s="22" t="s">
        <v>1570</v>
      </c>
      <c r="H3765" s="22" t="s">
        <v>1537</v>
      </c>
      <c r="I3765" s="22" t="s">
        <v>1548</v>
      </c>
      <c r="J3765" s="22" t="s">
        <v>1543</v>
      </c>
      <c r="K3765" s="20" t="str">
        <f>IF(Tabela813[[#This Row],[C]]&lt;&gt;"",IF(Tabela813[[#This Row],[RED]]&lt;&gt;"",(Tabela813[[#This Row],[RED]] &amp; "."),"") &amp; CONCATENATE(Tabela813[[#This Row],[C]],".",Tabela813[[#This Row],[O]],".",Tabela813[[#This Row],[E]],".",Tabela813[[#This Row],[D1]],".",Tabela813[[#This Row],[D2]],".",Tabela813[[#This Row],[D3]],".",Tabela813[[#This Row],[T]],".",Tabela813[[#This Row],[D4]]),"")</f>
        <v>9.7.2.1.5.50.1.5.00</v>
      </c>
      <c r="L3765" s="23" t="s">
        <v>2841</v>
      </c>
      <c r="M3765" s="20" t="str">
        <f t="shared" si="72"/>
        <v>A</v>
      </c>
      <c r="N3765" s="20">
        <f>IF(VALUE(Tabela813[[#This Row],[RED]]) &gt; 0,1,0) + IF(VALUE(J3765)&gt;0,8,IF(VALUE(I3765)&gt;0,7,IF(VALUE(H3765)&gt;0,6,IF(VALUE(G3765)&gt;0,5,IF(VALUE(F3765)&gt;0,4,IF(VALUE(E3765)&gt;0,3,IF(VALUE(D3765)&gt;0,2,1)))))))</f>
        <v>8</v>
      </c>
      <c r="O3765" s="22" t="s">
        <v>55</v>
      </c>
      <c r="P3765" s="1" t="s">
        <v>2909</v>
      </c>
      <c r="Q3765" s="1"/>
      <c r="R3765" s="39"/>
      <c r="S3765" s="154" t="s">
        <v>158</v>
      </c>
      <c r="T3765" s="7" t="str">
        <f>Tabela813[[#This Row],[NR]]&amp;" - "&amp;Tabela813[[#This Row],[Especificação]]</f>
        <v>9.7.2.1.5.50.1.5.00 - (-) Dedução de Contribuição Patronal - Servidor Civil - Inativo - Multas - Intra OFSS</v>
      </c>
    </row>
    <row r="3766" spans="2:20" ht="30" x14ac:dyDescent="0.25">
      <c r="B3766" s="51" t="s">
        <v>1549</v>
      </c>
      <c r="C3766" s="22" t="s">
        <v>1544</v>
      </c>
      <c r="D3766" s="22" t="s">
        <v>1546</v>
      </c>
      <c r="E3766" s="22" t="s">
        <v>1537</v>
      </c>
      <c r="F3766" s="22" t="s">
        <v>1548</v>
      </c>
      <c r="G3766" s="22" t="s">
        <v>1570</v>
      </c>
      <c r="H3766" s="22" t="s">
        <v>1537</v>
      </c>
      <c r="I3766" s="22" t="s">
        <v>1542</v>
      </c>
      <c r="J3766" s="22" t="s">
        <v>1543</v>
      </c>
      <c r="K3766" s="20" t="str">
        <f>IF(Tabela813[[#This Row],[C]]&lt;&gt;"",IF(Tabela813[[#This Row],[RED]]&lt;&gt;"",(Tabela813[[#This Row],[RED]] &amp; "."),"") &amp; CONCATENATE(Tabela813[[#This Row],[C]],".",Tabela813[[#This Row],[O]],".",Tabela813[[#This Row],[E]],".",Tabela813[[#This Row],[D1]],".",Tabela813[[#This Row],[D2]],".",Tabela813[[#This Row],[D3]],".",Tabela813[[#This Row],[T]],".",Tabela813[[#This Row],[D4]]),"")</f>
        <v>9.7.2.1.5.50.1.6.00</v>
      </c>
      <c r="L3766" s="23" t="s">
        <v>2842</v>
      </c>
      <c r="M3766" s="20" t="str">
        <f t="shared" si="72"/>
        <v>A</v>
      </c>
      <c r="N3766" s="20">
        <f>IF(VALUE(Tabela813[[#This Row],[RED]]) &gt; 0,1,0) + IF(VALUE(J3766)&gt;0,8,IF(VALUE(I3766)&gt;0,7,IF(VALUE(H3766)&gt;0,6,IF(VALUE(G3766)&gt;0,5,IF(VALUE(F3766)&gt;0,4,IF(VALUE(E3766)&gt;0,3,IF(VALUE(D3766)&gt;0,2,1)))))))</f>
        <v>8</v>
      </c>
      <c r="O3766" s="22" t="s">
        <v>55</v>
      </c>
      <c r="P3766" s="1" t="s">
        <v>2909</v>
      </c>
      <c r="Q3766" s="1"/>
      <c r="R3766" s="39"/>
      <c r="S3766" s="154" t="s">
        <v>158</v>
      </c>
      <c r="T3766" s="7" t="str">
        <f>Tabela813[[#This Row],[NR]]&amp;" - "&amp;Tabela813[[#This Row],[Especificação]]</f>
        <v>9.7.2.1.5.50.1.6.00 - (-) Dedução de Contribuição Patronal - Servidor Civil - Inativo - Juros de Mora - Intra OFSS</v>
      </c>
    </row>
    <row r="3767" spans="2:20" ht="30" x14ac:dyDescent="0.25">
      <c r="B3767" s="51" t="s">
        <v>1549</v>
      </c>
      <c r="C3767" s="22" t="s">
        <v>1544</v>
      </c>
      <c r="D3767" s="22" t="s">
        <v>1546</v>
      </c>
      <c r="E3767" s="22" t="s">
        <v>1537</v>
      </c>
      <c r="F3767" s="22" t="s">
        <v>1548</v>
      </c>
      <c r="G3767" s="22" t="s">
        <v>1570</v>
      </c>
      <c r="H3767" s="22" t="s">
        <v>1537</v>
      </c>
      <c r="I3767" s="22" t="s">
        <v>1544</v>
      </c>
      <c r="J3767" s="22" t="s">
        <v>1543</v>
      </c>
      <c r="K3767" s="20" t="str">
        <f>IF(Tabela813[[#This Row],[C]]&lt;&gt;"",IF(Tabela813[[#This Row],[RED]]&lt;&gt;"",(Tabela813[[#This Row],[RED]] &amp; "."),"") &amp; CONCATENATE(Tabela813[[#This Row],[C]],".",Tabela813[[#This Row],[O]],".",Tabela813[[#This Row],[E]],".",Tabela813[[#This Row],[D1]],".",Tabela813[[#This Row],[D2]],".",Tabela813[[#This Row],[D3]],".",Tabela813[[#This Row],[T]],".",Tabela813[[#This Row],[D4]]),"")</f>
        <v>9.7.2.1.5.50.1.7.00</v>
      </c>
      <c r="L3767" s="23" t="s">
        <v>2843</v>
      </c>
      <c r="M3767" s="20" t="str">
        <f t="shared" si="72"/>
        <v>A</v>
      </c>
      <c r="N3767" s="20">
        <f>IF(VALUE(Tabela813[[#This Row],[RED]]) &gt; 0,1,0) + IF(VALUE(J3767)&gt;0,8,IF(VALUE(I3767)&gt;0,7,IF(VALUE(H3767)&gt;0,6,IF(VALUE(G3767)&gt;0,5,IF(VALUE(F3767)&gt;0,4,IF(VALUE(E3767)&gt;0,3,IF(VALUE(D3767)&gt;0,2,1)))))))</f>
        <v>8</v>
      </c>
      <c r="O3767" s="22" t="s">
        <v>55</v>
      </c>
      <c r="P3767" s="1" t="s">
        <v>2909</v>
      </c>
      <c r="Q3767" s="1"/>
      <c r="R3767" s="39"/>
      <c r="S3767" s="154" t="s">
        <v>158</v>
      </c>
      <c r="T3767" s="7" t="str">
        <f>Tabela813[[#This Row],[NR]]&amp;" - "&amp;Tabela813[[#This Row],[Especificação]]</f>
        <v>9.7.2.1.5.50.1.7.00 - (-) Dedução de Contribuição Patronal - Servidor Civil - Inativo - Dívida Ativa - Multas da Dívida Ativa - Intra OFSS</v>
      </c>
    </row>
    <row r="3768" spans="2:20" ht="30" x14ac:dyDescent="0.25">
      <c r="B3768" s="51" t="s">
        <v>1549</v>
      </c>
      <c r="C3768" s="22" t="s">
        <v>1544</v>
      </c>
      <c r="D3768" s="22" t="s">
        <v>1546</v>
      </c>
      <c r="E3768" s="22" t="s">
        <v>1537</v>
      </c>
      <c r="F3768" s="22" t="s">
        <v>1548</v>
      </c>
      <c r="G3768" s="22" t="s">
        <v>1570</v>
      </c>
      <c r="H3768" s="22" t="s">
        <v>1537</v>
      </c>
      <c r="I3768" s="22" t="s">
        <v>1545</v>
      </c>
      <c r="J3768" s="22" t="s">
        <v>1543</v>
      </c>
      <c r="K3768" s="20" t="str">
        <f>IF(Tabela813[[#This Row],[C]]&lt;&gt;"",IF(Tabela813[[#This Row],[RED]]&lt;&gt;"",(Tabela813[[#This Row],[RED]] &amp; "."),"") &amp; CONCATENATE(Tabela813[[#This Row],[C]],".",Tabela813[[#This Row],[O]],".",Tabela813[[#This Row],[E]],".",Tabela813[[#This Row],[D1]],".",Tabela813[[#This Row],[D2]],".",Tabela813[[#This Row],[D3]],".",Tabela813[[#This Row],[T]],".",Tabela813[[#This Row],[D4]]),"")</f>
        <v>9.7.2.1.5.50.1.8.00</v>
      </c>
      <c r="L3768" s="23" t="s">
        <v>2844</v>
      </c>
      <c r="M3768" s="20" t="str">
        <f t="shared" si="72"/>
        <v>A</v>
      </c>
      <c r="N3768" s="20">
        <f>IF(VALUE(Tabela813[[#This Row],[RED]]) &gt; 0,1,0) + IF(VALUE(J3768)&gt;0,8,IF(VALUE(I3768)&gt;0,7,IF(VALUE(H3768)&gt;0,6,IF(VALUE(G3768)&gt;0,5,IF(VALUE(F3768)&gt;0,4,IF(VALUE(E3768)&gt;0,3,IF(VALUE(D3768)&gt;0,2,1)))))))</f>
        <v>8</v>
      </c>
      <c r="O3768" s="22" t="s">
        <v>55</v>
      </c>
      <c r="P3768" s="1" t="s">
        <v>2909</v>
      </c>
      <c r="Q3768" s="1"/>
      <c r="R3768" s="39"/>
      <c r="S3768" s="154" t="s">
        <v>158</v>
      </c>
      <c r="T3768" s="7" t="str">
        <f>Tabela813[[#This Row],[NR]]&amp;" - "&amp;Tabela813[[#This Row],[Especificação]]</f>
        <v>9.7.2.1.5.50.1.8.00 - (-) Dedução de Contribuição Patronal - Servidor Civil - Inativo - Juros de Mora da Dívida Ativa - Intra OFSS</v>
      </c>
    </row>
    <row r="3769" spans="2:20" ht="30" x14ac:dyDescent="0.25">
      <c r="B3769" s="51" t="s">
        <v>1549</v>
      </c>
      <c r="C3769" s="22" t="s">
        <v>1544</v>
      </c>
      <c r="D3769" s="22" t="s">
        <v>1546</v>
      </c>
      <c r="E3769" s="22" t="s">
        <v>1537</v>
      </c>
      <c r="F3769" s="22" t="s">
        <v>1548</v>
      </c>
      <c r="G3769" s="22" t="s">
        <v>1570</v>
      </c>
      <c r="H3769" s="22" t="s">
        <v>1546</v>
      </c>
      <c r="I3769" s="22" t="s">
        <v>1540</v>
      </c>
      <c r="J3769" s="22" t="s">
        <v>1543</v>
      </c>
      <c r="K3769" s="20" t="str">
        <f>IF(Tabela813[[#This Row],[C]]&lt;&gt;"",IF(Tabela813[[#This Row],[RED]]&lt;&gt;"",(Tabela813[[#This Row],[RED]] &amp; "."),"") &amp; CONCATENATE(Tabela813[[#This Row],[C]],".",Tabela813[[#This Row],[O]],".",Tabela813[[#This Row],[E]],".",Tabela813[[#This Row],[D1]],".",Tabela813[[#This Row],[D2]],".",Tabela813[[#This Row],[D3]],".",Tabela813[[#This Row],[T]],".",Tabela813[[#This Row],[D4]]),"")</f>
        <v>9.7.2.1.5.50.2.0.00</v>
      </c>
      <c r="L3769" s="23" t="s">
        <v>2845</v>
      </c>
      <c r="M3769" s="20" t="str">
        <f t="shared" si="72"/>
        <v>S</v>
      </c>
      <c r="N3769" s="20">
        <f>IF(VALUE(Tabela813[[#This Row],[RED]]) &gt; 0,1,0) + IF(VALUE(J3769)&gt;0,8,IF(VALUE(I3769)&gt;0,7,IF(VALUE(H3769)&gt;0,6,IF(VALUE(G3769)&gt;0,5,IF(VALUE(F3769)&gt;0,4,IF(VALUE(E3769)&gt;0,3,IF(VALUE(D3769)&gt;0,2,1)))))))</f>
        <v>7</v>
      </c>
      <c r="O3769" s="22" t="s">
        <v>55</v>
      </c>
      <c r="P3769" s="1" t="s">
        <v>2910</v>
      </c>
      <c r="Q3769" s="1"/>
      <c r="R3769" s="39"/>
      <c r="S3769" s="154" t="s">
        <v>158</v>
      </c>
      <c r="T3769" s="7" t="str">
        <f>Tabela813[[#This Row],[NR]]&amp;" - "&amp;Tabela813[[#This Row],[Especificação]]</f>
        <v>9.7.2.1.5.50.2.0.00 - (-) Dedução de Contribuição Patronal - Servidor Civil - Pensionistas - Intra OFSS</v>
      </c>
    </row>
    <row r="3770" spans="2:20" ht="30" x14ac:dyDescent="0.25">
      <c r="B3770" s="51" t="s">
        <v>1549</v>
      </c>
      <c r="C3770" s="22" t="s">
        <v>1544</v>
      </c>
      <c r="D3770" s="22" t="s">
        <v>1546</v>
      </c>
      <c r="E3770" s="22" t="s">
        <v>1537</v>
      </c>
      <c r="F3770" s="22" t="s">
        <v>1548</v>
      </c>
      <c r="G3770" s="22" t="s">
        <v>1570</v>
      </c>
      <c r="H3770" s="22" t="s">
        <v>1546</v>
      </c>
      <c r="I3770" s="22" t="s">
        <v>1537</v>
      </c>
      <c r="J3770" s="22" t="s">
        <v>1543</v>
      </c>
      <c r="K3770" s="20" t="str">
        <f>IF(Tabela813[[#This Row],[C]]&lt;&gt;"",IF(Tabela813[[#This Row],[RED]]&lt;&gt;"",(Tabela813[[#This Row],[RED]] &amp; "."),"") &amp; CONCATENATE(Tabela813[[#This Row],[C]],".",Tabela813[[#This Row],[O]],".",Tabela813[[#This Row],[E]],".",Tabela813[[#This Row],[D1]],".",Tabela813[[#This Row],[D2]],".",Tabela813[[#This Row],[D3]],".",Tabela813[[#This Row],[T]],".",Tabela813[[#This Row],[D4]]),"")</f>
        <v>9.7.2.1.5.50.2.1.00</v>
      </c>
      <c r="L3770" s="23" t="s">
        <v>2846</v>
      </c>
      <c r="M3770" s="20" t="str">
        <f t="shared" si="72"/>
        <v>A</v>
      </c>
      <c r="N3770" s="20">
        <f>IF(VALUE(Tabela813[[#This Row],[RED]]) &gt; 0,1,0) + IF(VALUE(J3770)&gt;0,8,IF(VALUE(I3770)&gt;0,7,IF(VALUE(H3770)&gt;0,6,IF(VALUE(G3770)&gt;0,5,IF(VALUE(F3770)&gt;0,4,IF(VALUE(E3770)&gt;0,3,IF(VALUE(D3770)&gt;0,2,1)))))))</f>
        <v>8</v>
      </c>
      <c r="O3770" s="22" t="s">
        <v>55</v>
      </c>
      <c r="P3770" s="1" t="s">
        <v>2910</v>
      </c>
      <c r="Q3770" s="1"/>
      <c r="R3770" s="39"/>
      <c r="S3770" s="154" t="s">
        <v>158</v>
      </c>
      <c r="T3770" s="7" t="str">
        <f>Tabela813[[#This Row],[NR]]&amp;" - "&amp;Tabela813[[#This Row],[Especificação]]</f>
        <v>9.7.2.1.5.50.2.1.00 - (-) Dedução de Contribuição Patronal - Servidor Civil - Pensionistas - Principal - Intra OFSS</v>
      </c>
    </row>
    <row r="3771" spans="2:20" ht="30" x14ac:dyDescent="0.25">
      <c r="B3771" s="51" t="s">
        <v>1549</v>
      </c>
      <c r="C3771" s="22" t="s">
        <v>1544</v>
      </c>
      <c r="D3771" s="22" t="s">
        <v>1546</v>
      </c>
      <c r="E3771" s="22" t="s">
        <v>1537</v>
      </c>
      <c r="F3771" s="22" t="s">
        <v>1548</v>
      </c>
      <c r="G3771" s="22" t="s">
        <v>1570</v>
      </c>
      <c r="H3771" s="22" t="s">
        <v>1546</v>
      </c>
      <c r="I3771" s="22" t="s">
        <v>1546</v>
      </c>
      <c r="J3771" s="22" t="s">
        <v>1543</v>
      </c>
      <c r="K3771" s="20" t="str">
        <f>IF(Tabela813[[#This Row],[C]]&lt;&gt;"",IF(Tabela813[[#This Row],[RED]]&lt;&gt;"",(Tabela813[[#This Row],[RED]] &amp; "."),"") &amp; CONCATENATE(Tabela813[[#This Row],[C]],".",Tabela813[[#This Row],[O]],".",Tabela813[[#This Row],[E]],".",Tabela813[[#This Row],[D1]],".",Tabela813[[#This Row],[D2]],".",Tabela813[[#This Row],[D3]],".",Tabela813[[#This Row],[T]],".",Tabela813[[#This Row],[D4]]),"")</f>
        <v>9.7.2.1.5.50.2.2.00</v>
      </c>
      <c r="L3771" s="23" t="s">
        <v>2847</v>
      </c>
      <c r="M3771" s="20" t="str">
        <f t="shared" si="72"/>
        <v>A</v>
      </c>
      <c r="N3771" s="20">
        <f>IF(VALUE(Tabela813[[#This Row],[RED]]) &gt; 0,1,0) + IF(VALUE(J3771)&gt;0,8,IF(VALUE(I3771)&gt;0,7,IF(VALUE(H3771)&gt;0,6,IF(VALUE(G3771)&gt;0,5,IF(VALUE(F3771)&gt;0,4,IF(VALUE(E3771)&gt;0,3,IF(VALUE(D3771)&gt;0,2,1)))))))</f>
        <v>8</v>
      </c>
      <c r="O3771" s="22" t="s">
        <v>55</v>
      </c>
      <c r="P3771" s="1" t="s">
        <v>2910</v>
      </c>
      <c r="Q3771" s="1"/>
      <c r="R3771" s="39"/>
      <c r="S3771" s="154" t="s">
        <v>158</v>
      </c>
      <c r="T3771" s="7" t="str">
        <f>Tabela813[[#This Row],[NR]]&amp;" - "&amp;Tabela813[[#This Row],[Especificação]]</f>
        <v>9.7.2.1.5.50.2.2.00 - (-) Dedução de Contribuição Patronal - Servidor Civil - Pensionistas - Multas e Juros de Mora - Intra OFSS</v>
      </c>
    </row>
    <row r="3772" spans="2:20" ht="30" x14ac:dyDescent="0.25">
      <c r="B3772" s="51" t="s">
        <v>1549</v>
      </c>
      <c r="C3772" s="22" t="s">
        <v>1544</v>
      </c>
      <c r="D3772" s="22" t="s">
        <v>1546</v>
      </c>
      <c r="E3772" s="22" t="s">
        <v>1537</v>
      </c>
      <c r="F3772" s="22" t="s">
        <v>1548</v>
      </c>
      <c r="G3772" s="22" t="s">
        <v>1570</v>
      </c>
      <c r="H3772" s="22" t="s">
        <v>1546</v>
      </c>
      <c r="I3772" s="22" t="s">
        <v>1538</v>
      </c>
      <c r="J3772" s="22" t="s">
        <v>1543</v>
      </c>
      <c r="K3772" s="20" t="str">
        <f>IF(Tabela813[[#This Row],[C]]&lt;&gt;"",IF(Tabela813[[#This Row],[RED]]&lt;&gt;"",(Tabela813[[#This Row],[RED]] &amp; "."),"") &amp; CONCATENATE(Tabela813[[#This Row],[C]],".",Tabela813[[#This Row],[O]],".",Tabela813[[#This Row],[E]],".",Tabela813[[#This Row],[D1]],".",Tabela813[[#This Row],[D2]],".",Tabela813[[#This Row],[D3]],".",Tabela813[[#This Row],[T]],".",Tabela813[[#This Row],[D4]]),"")</f>
        <v>9.7.2.1.5.50.2.3.00</v>
      </c>
      <c r="L3772" s="23" t="s">
        <v>2848</v>
      </c>
      <c r="M3772" s="20" t="str">
        <f t="shared" si="72"/>
        <v>A</v>
      </c>
      <c r="N3772" s="20">
        <f>IF(VALUE(Tabela813[[#This Row],[RED]]) &gt; 0,1,0) + IF(VALUE(J3772)&gt;0,8,IF(VALUE(I3772)&gt;0,7,IF(VALUE(H3772)&gt;0,6,IF(VALUE(G3772)&gt;0,5,IF(VALUE(F3772)&gt;0,4,IF(VALUE(E3772)&gt;0,3,IF(VALUE(D3772)&gt;0,2,1)))))))</f>
        <v>8</v>
      </c>
      <c r="O3772" s="22" t="s">
        <v>55</v>
      </c>
      <c r="P3772" s="1" t="s">
        <v>2910</v>
      </c>
      <c r="Q3772" s="1"/>
      <c r="R3772" s="39"/>
      <c r="S3772" s="154" t="s">
        <v>158</v>
      </c>
      <c r="T3772" s="7" t="str">
        <f>Tabela813[[#This Row],[NR]]&amp;" - "&amp;Tabela813[[#This Row],[Especificação]]</f>
        <v>9.7.2.1.5.50.2.3.00 - (-) Dedução de Contribuição Patronal - Servidor Civil - Pensionistas - Dívida Ativa - Intra OFSS</v>
      </c>
    </row>
    <row r="3773" spans="2:20" ht="30" x14ac:dyDescent="0.25">
      <c r="B3773" s="51" t="s">
        <v>1549</v>
      </c>
      <c r="C3773" s="22" t="s">
        <v>1544</v>
      </c>
      <c r="D3773" s="22" t="s">
        <v>1546</v>
      </c>
      <c r="E3773" s="22" t="s">
        <v>1537</v>
      </c>
      <c r="F3773" s="22" t="s">
        <v>1548</v>
      </c>
      <c r="G3773" s="22" t="s">
        <v>1570</v>
      </c>
      <c r="H3773" s="22" t="s">
        <v>1546</v>
      </c>
      <c r="I3773" s="22" t="s">
        <v>1547</v>
      </c>
      <c r="J3773" s="22" t="s">
        <v>1543</v>
      </c>
      <c r="K3773" s="20" t="str">
        <f>IF(Tabela813[[#This Row],[C]]&lt;&gt;"",IF(Tabela813[[#This Row],[RED]]&lt;&gt;"",(Tabela813[[#This Row],[RED]] &amp; "."),"") &amp; CONCATENATE(Tabela813[[#This Row],[C]],".",Tabela813[[#This Row],[O]],".",Tabela813[[#This Row],[E]],".",Tabela813[[#This Row],[D1]],".",Tabela813[[#This Row],[D2]],".",Tabela813[[#This Row],[D3]],".",Tabela813[[#This Row],[T]],".",Tabela813[[#This Row],[D4]]),"")</f>
        <v>9.7.2.1.5.50.2.4.00</v>
      </c>
      <c r="L3773" s="23" t="s">
        <v>2849</v>
      </c>
      <c r="M3773" s="20" t="str">
        <f t="shared" si="72"/>
        <v>A</v>
      </c>
      <c r="N3773" s="20">
        <f>IF(VALUE(Tabela813[[#This Row],[RED]]) &gt; 0,1,0) + IF(VALUE(J3773)&gt;0,8,IF(VALUE(I3773)&gt;0,7,IF(VALUE(H3773)&gt;0,6,IF(VALUE(G3773)&gt;0,5,IF(VALUE(F3773)&gt;0,4,IF(VALUE(E3773)&gt;0,3,IF(VALUE(D3773)&gt;0,2,1)))))))</f>
        <v>8</v>
      </c>
      <c r="O3773" s="22" t="s">
        <v>55</v>
      </c>
      <c r="P3773" s="1" t="s">
        <v>2910</v>
      </c>
      <c r="Q3773" s="1"/>
      <c r="R3773" s="39"/>
      <c r="S3773" s="154" t="s">
        <v>158</v>
      </c>
      <c r="T3773" s="7" t="str">
        <f>Tabela813[[#This Row],[NR]]&amp;" - "&amp;Tabela813[[#This Row],[Especificação]]</f>
        <v>9.7.2.1.5.50.2.4.00 - (-) Dedução de Contribuição Patronal - Servidor Civil - Pensionistas - Dívida Ativa - Multas e Juros de Mora da Dívida Ativa - Intra OFSS</v>
      </c>
    </row>
    <row r="3774" spans="2:20" ht="30" x14ac:dyDescent="0.25">
      <c r="B3774" s="51" t="s">
        <v>1549</v>
      </c>
      <c r="C3774" s="22" t="s">
        <v>1544</v>
      </c>
      <c r="D3774" s="22" t="s">
        <v>1546</v>
      </c>
      <c r="E3774" s="22" t="s">
        <v>1537</v>
      </c>
      <c r="F3774" s="22" t="s">
        <v>1548</v>
      </c>
      <c r="G3774" s="22" t="s">
        <v>1570</v>
      </c>
      <c r="H3774" s="22" t="s">
        <v>1546</v>
      </c>
      <c r="I3774" s="22" t="s">
        <v>1548</v>
      </c>
      <c r="J3774" s="22" t="s">
        <v>1543</v>
      </c>
      <c r="K3774" s="20" t="str">
        <f>IF(Tabela813[[#This Row],[C]]&lt;&gt;"",IF(Tabela813[[#This Row],[RED]]&lt;&gt;"",(Tabela813[[#This Row],[RED]] &amp; "."),"") &amp; CONCATENATE(Tabela813[[#This Row],[C]],".",Tabela813[[#This Row],[O]],".",Tabela813[[#This Row],[E]],".",Tabela813[[#This Row],[D1]],".",Tabela813[[#This Row],[D2]],".",Tabela813[[#This Row],[D3]],".",Tabela813[[#This Row],[T]],".",Tabela813[[#This Row],[D4]]),"")</f>
        <v>9.7.2.1.5.50.2.5.00</v>
      </c>
      <c r="L3774" s="23" t="s">
        <v>2850</v>
      </c>
      <c r="M3774" s="20" t="str">
        <f t="shared" si="72"/>
        <v>A</v>
      </c>
      <c r="N3774" s="20">
        <f>IF(VALUE(Tabela813[[#This Row],[RED]]) &gt; 0,1,0) + IF(VALUE(J3774)&gt;0,8,IF(VALUE(I3774)&gt;0,7,IF(VALUE(H3774)&gt;0,6,IF(VALUE(G3774)&gt;0,5,IF(VALUE(F3774)&gt;0,4,IF(VALUE(E3774)&gt;0,3,IF(VALUE(D3774)&gt;0,2,1)))))))</f>
        <v>8</v>
      </c>
      <c r="O3774" s="22" t="s">
        <v>55</v>
      </c>
      <c r="P3774" s="1" t="s">
        <v>2910</v>
      </c>
      <c r="Q3774" s="1"/>
      <c r="R3774" s="39"/>
      <c r="S3774" s="154" t="s">
        <v>158</v>
      </c>
      <c r="T3774" s="7" t="str">
        <f>Tabela813[[#This Row],[NR]]&amp;" - "&amp;Tabela813[[#This Row],[Especificação]]</f>
        <v>9.7.2.1.5.50.2.5.00 - (-) Dedução de Contribuição Patronal - Servidor Civil - Pensionistas - Multas - Intra OFSS</v>
      </c>
    </row>
    <row r="3775" spans="2:20" ht="30" x14ac:dyDescent="0.25">
      <c r="B3775" s="51" t="s">
        <v>1549</v>
      </c>
      <c r="C3775" s="22" t="s">
        <v>1544</v>
      </c>
      <c r="D3775" s="22" t="s">
        <v>1546</v>
      </c>
      <c r="E3775" s="22" t="s">
        <v>1537</v>
      </c>
      <c r="F3775" s="22" t="s">
        <v>1548</v>
      </c>
      <c r="G3775" s="22" t="s">
        <v>1570</v>
      </c>
      <c r="H3775" s="22" t="s">
        <v>1546</v>
      </c>
      <c r="I3775" s="22" t="s">
        <v>1542</v>
      </c>
      <c r="J3775" s="22" t="s">
        <v>1543</v>
      </c>
      <c r="K3775" s="20" t="str">
        <f>IF(Tabela813[[#This Row],[C]]&lt;&gt;"",IF(Tabela813[[#This Row],[RED]]&lt;&gt;"",(Tabela813[[#This Row],[RED]] &amp; "."),"") &amp; CONCATENATE(Tabela813[[#This Row],[C]],".",Tabela813[[#This Row],[O]],".",Tabela813[[#This Row],[E]],".",Tabela813[[#This Row],[D1]],".",Tabela813[[#This Row],[D2]],".",Tabela813[[#This Row],[D3]],".",Tabela813[[#This Row],[T]],".",Tabela813[[#This Row],[D4]]),"")</f>
        <v>9.7.2.1.5.50.2.6.00</v>
      </c>
      <c r="L3775" s="23" t="s">
        <v>2851</v>
      </c>
      <c r="M3775" s="20" t="str">
        <f t="shared" si="72"/>
        <v>A</v>
      </c>
      <c r="N3775" s="20">
        <f>IF(VALUE(Tabela813[[#This Row],[RED]]) &gt; 0,1,0) + IF(VALUE(J3775)&gt;0,8,IF(VALUE(I3775)&gt;0,7,IF(VALUE(H3775)&gt;0,6,IF(VALUE(G3775)&gt;0,5,IF(VALUE(F3775)&gt;0,4,IF(VALUE(E3775)&gt;0,3,IF(VALUE(D3775)&gt;0,2,1)))))))</f>
        <v>8</v>
      </c>
      <c r="O3775" s="22" t="s">
        <v>55</v>
      </c>
      <c r="P3775" s="1" t="s">
        <v>2910</v>
      </c>
      <c r="Q3775" s="1"/>
      <c r="R3775" s="39"/>
      <c r="S3775" s="154" t="s">
        <v>158</v>
      </c>
      <c r="T3775" s="7" t="str">
        <f>Tabela813[[#This Row],[NR]]&amp;" - "&amp;Tabela813[[#This Row],[Especificação]]</f>
        <v>9.7.2.1.5.50.2.6.00 - (-) Dedução de Contribuição Patronal - Servidor Civil - Pensionistas - Juros de Mora - Intra OFSS</v>
      </c>
    </row>
    <row r="3776" spans="2:20" ht="30" x14ac:dyDescent="0.25">
      <c r="B3776" s="51" t="s">
        <v>1549</v>
      </c>
      <c r="C3776" s="22" t="s">
        <v>1544</v>
      </c>
      <c r="D3776" s="22" t="s">
        <v>1546</v>
      </c>
      <c r="E3776" s="22" t="s">
        <v>1537</v>
      </c>
      <c r="F3776" s="22" t="s">
        <v>1548</v>
      </c>
      <c r="G3776" s="22" t="s">
        <v>1570</v>
      </c>
      <c r="H3776" s="22" t="s">
        <v>1546</v>
      </c>
      <c r="I3776" s="22" t="s">
        <v>1544</v>
      </c>
      <c r="J3776" s="22" t="s">
        <v>1543</v>
      </c>
      <c r="K3776" s="20" t="str">
        <f>IF(Tabela813[[#This Row],[C]]&lt;&gt;"",IF(Tabela813[[#This Row],[RED]]&lt;&gt;"",(Tabela813[[#This Row],[RED]] &amp; "."),"") &amp; CONCATENATE(Tabela813[[#This Row],[C]],".",Tabela813[[#This Row],[O]],".",Tabela813[[#This Row],[E]],".",Tabela813[[#This Row],[D1]],".",Tabela813[[#This Row],[D2]],".",Tabela813[[#This Row],[D3]],".",Tabela813[[#This Row],[T]],".",Tabela813[[#This Row],[D4]]),"")</f>
        <v>9.7.2.1.5.50.2.7.00</v>
      </c>
      <c r="L3776" s="23" t="s">
        <v>2852</v>
      </c>
      <c r="M3776" s="20" t="str">
        <f t="shared" si="72"/>
        <v>A</v>
      </c>
      <c r="N3776" s="20">
        <f>IF(VALUE(Tabela813[[#This Row],[RED]]) &gt; 0,1,0) + IF(VALUE(J3776)&gt;0,8,IF(VALUE(I3776)&gt;0,7,IF(VALUE(H3776)&gt;0,6,IF(VALUE(G3776)&gt;0,5,IF(VALUE(F3776)&gt;0,4,IF(VALUE(E3776)&gt;0,3,IF(VALUE(D3776)&gt;0,2,1)))))))</f>
        <v>8</v>
      </c>
      <c r="O3776" s="22" t="s">
        <v>55</v>
      </c>
      <c r="P3776" s="1" t="s">
        <v>2910</v>
      </c>
      <c r="Q3776" s="1"/>
      <c r="R3776" s="39"/>
      <c r="S3776" s="154" t="s">
        <v>158</v>
      </c>
      <c r="T3776" s="7" t="str">
        <f>Tabela813[[#This Row],[NR]]&amp;" - "&amp;Tabela813[[#This Row],[Especificação]]</f>
        <v>9.7.2.1.5.50.2.7.00 - (-) Dedução de Contribuição Patronal - Servidor Civil - Pensionistas - Dívida Ativa - Multas da Dívida Ativa - Intra OFSS</v>
      </c>
    </row>
    <row r="3777" spans="2:20" ht="30" x14ac:dyDescent="0.25">
      <c r="B3777" s="51" t="s">
        <v>1549</v>
      </c>
      <c r="C3777" s="22" t="s">
        <v>1544</v>
      </c>
      <c r="D3777" s="22" t="s">
        <v>1546</v>
      </c>
      <c r="E3777" s="22" t="s">
        <v>1537</v>
      </c>
      <c r="F3777" s="22" t="s">
        <v>1548</v>
      </c>
      <c r="G3777" s="22" t="s">
        <v>1570</v>
      </c>
      <c r="H3777" s="22" t="s">
        <v>1546</v>
      </c>
      <c r="I3777" s="22" t="s">
        <v>1545</v>
      </c>
      <c r="J3777" s="22" t="s">
        <v>1543</v>
      </c>
      <c r="K3777" s="20" t="str">
        <f>IF(Tabela813[[#This Row],[C]]&lt;&gt;"",IF(Tabela813[[#This Row],[RED]]&lt;&gt;"",(Tabela813[[#This Row],[RED]] &amp; "."),"") &amp; CONCATENATE(Tabela813[[#This Row],[C]],".",Tabela813[[#This Row],[O]],".",Tabela813[[#This Row],[E]],".",Tabela813[[#This Row],[D1]],".",Tabela813[[#This Row],[D2]],".",Tabela813[[#This Row],[D3]],".",Tabela813[[#This Row],[T]],".",Tabela813[[#This Row],[D4]]),"")</f>
        <v>9.7.2.1.5.50.2.8.00</v>
      </c>
      <c r="L3777" s="23" t="s">
        <v>2853</v>
      </c>
      <c r="M3777" s="20" t="str">
        <f t="shared" si="72"/>
        <v>A</v>
      </c>
      <c r="N3777" s="20">
        <f>IF(VALUE(Tabela813[[#This Row],[RED]]) &gt; 0,1,0) + IF(VALUE(J3777)&gt;0,8,IF(VALUE(I3777)&gt;0,7,IF(VALUE(H3777)&gt;0,6,IF(VALUE(G3777)&gt;0,5,IF(VALUE(F3777)&gt;0,4,IF(VALUE(E3777)&gt;0,3,IF(VALUE(D3777)&gt;0,2,1)))))))</f>
        <v>8</v>
      </c>
      <c r="O3777" s="22" t="s">
        <v>55</v>
      </c>
      <c r="P3777" s="1" t="s">
        <v>2910</v>
      </c>
      <c r="Q3777" s="1"/>
      <c r="R3777" s="39"/>
      <c r="S3777" s="154" t="s">
        <v>158</v>
      </c>
      <c r="T3777" s="7" t="str">
        <f>Tabela813[[#This Row],[NR]]&amp;" - "&amp;Tabela813[[#This Row],[Especificação]]</f>
        <v>9.7.2.1.5.50.2.8.00 - (-) Dedução de Contribuição Patronal - Servidor Civil - Pensionistas - Juros de Mora da Dívida Ativa - Intra OFSS</v>
      </c>
    </row>
    <row r="3778" spans="2:20" ht="45" x14ac:dyDescent="0.25">
      <c r="B3778" s="51" t="s">
        <v>1549</v>
      </c>
      <c r="C3778" s="22" t="s">
        <v>1544</v>
      </c>
      <c r="D3778" s="22" t="s">
        <v>1546</v>
      </c>
      <c r="E3778" s="22" t="s">
        <v>1537</v>
      </c>
      <c r="F3778" s="22" t="s">
        <v>1548</v>
      </c>
      <c r="G3778" s="22" t="s">
        <v>1575</v>
      </c>
      <c r="H3778" s="22" t="s">
        <v>1540</v>
      </c>
      <c r="I3778" s="22" t="s">
        <v>1540</v>
      </c>
      <c r="J3778" s="22" t="s">
        <v>1543</v>
      </c>
      <c r="K3778" s="20" t="str">
        <f>IF(Tabela813[[#This Row],[C]]&lt;&gt;"",IF(Tabela813[[#This Row],[RED]]&lt;&gt;"",(Tabela813[[#This Row],[RED]] &amp; "."),"") &amp; CONCATENATE(Tabela813[[#This Row],[C]],".",Tabela813[[#This Row],[O]],".",Tabela813[[#This Row],[E]],".",Tabela813[[#This Row],[D1]],".",Tabela813[[#This Row],[D2]],".",Tabela813[[#This Row],[D3]],".",Tabela813[[#This Row],[T]],".",Tabela813[[#This Row],[D4]]),"")</f>
        <v>9.7.2.1.5.51.0.0.00</v>
      </c>
      <c r="L3778" s="23" t="s">
        <v>2854</v>
      </c>
      <c r="M3778" s="20" t="str">
        <f t="shared" ref="M3778:M3805" si="73">IF(N3778 &lt; N3779,"S","A")</f>
        <v>S</v>
      </c>
      <c r="N3778" s="20">
        <f>IF(VALUE(Tabela813[[#This Row],[RED]]) &gt; 0,1,0) + IF(VALUE(J3778)&gt;0,8,IF(VALUE(I3778)&gt;0,7,IF(VALUE(H3778)&gt;0,6,IF(VALUE(G3778)&gt;0,5,IF(VALUE(F3778)&gt;0,4,IF(VALUE(E3778)&gt;0,3,IF(VALUE(D3778)&gt;0,2,1)))))))</f>
        <v>6</v>
      </c>
      <c r="O3778" s="22" t="s">
        <v>55</v>
      </c>
      <c r="P3778" s="1" t="s">
        <v>4290</v>
      </c>
      <c r="Q3778" s="1"/>
      <c r="R3778" s="39"/>
      <c r="S3778" s="154" t="s">
        <v>158</v>
      </c>
      <c r="T3778" s="7" t="str">
        <f>Tabela813[[#This Row],[NR]]&amp;" - "&amp;Tabela813[[#This Row],[Especificação]]</f>
        <v>9.7.2.1.5.51.0.0.00 - (-) Dedução de Contribuição Patronal - Parcelamentos - Intra OFSS</v>
      </c>
    </row>
    <row r="3779" spans="2:20" ht="30" x14ac:dyDescent="0.25">
      <c r="B3779" s="51" t="s">
        <v>1549</v>
      </c>
      <c r="C3779" s="22" t="s">
        <v>1544</v>
      </c>
      <c r="D3779" s="22" t="s">
        <v>1546</v>
      </c>
      <c r="E3779" s="22" t="s">
        <v>1537</v>
      </c>
      <c r="F3779" s="22" t="s">
        <v>1548</v>
      </c>
      <c r="G3779" s="22" t="s">
        <v>1575</v>
      </c>
      <c r="H3779" s="22" t="s">
        <v>1537</v>
      </c>
      <c r="I3779" s="22" t="s">
        <v>1540</v>
      </c>
      <c r="J3779" s="22" t="s">
        <v>1543</v>
      </c>
      <c r="K3779" s="20" t="str">
        <f>IF(Tabela813[[#This Row],[C]]&lt;&gt;"",IF(Tabela813[[#This Row],[RED]]&lt;&gt;"",(Tabela813[[#This Row],[RED]] &amp; "."),"") &amp; CONCATENATE(Tabela813[[#This Row],[C]],".",Tabela813[[#This Row],[O]],".",Tabela813[[#This Row],[E]],".",Tabela813[[#This Row],[D1]],".",Tabela813[[#This Row],[D2]],".",Tabela813[[#This Row],[D3]],".",Tabela813[[#This Row],[T]],".",Tabela813[[#This Row],[D4]]),"")</f>
        <v>9.7.2.1.5.51.1.0.00</v>
      </c>
      <c r="L3779" s="23" t="s">
        <v>2855</v>
      </c>
      <c r="M3779" s="20" t="str">
        <f t="shared" si="73"/>
        <v>S</v>
      </c>
      <c r="N3779" s="20">
        <f>IF(VALUE(Tabela813[[#This Row],[RED]]) &gt; 0,1,0) + IF(VALUE(J3779)&gt;0,8,IF(VALUE(I3779)&gt;0,7,IF(VALUE(H3779)&gt;0,6,IF(VALUE(G3779)&gt;0,5,IF(VALUE(F3779)&gt;0,4,IF(VALUE(E3779)&gt;0,3,IF(VALUE(D3779)&gt;0,2,1)))))))</f>
        <v>7</v>
      </c>
      <c r="O3779" s="22" t="s">
        <v>55</v>
      </c>
      <c r="P3779" s="1" t="s">
        <v>4178</v>
      </c>
      <c r="Q3779" s="1"/>
      <c r="R3779" s="39"/>
      <c r="S3779" s="154" t="s">
        <v>158</v>
      </c>
      <c r="T3779" s="7" t="str">
        <f>Tabela813[[#This Row],[NR]]&amp;" - "&amp;Tabela813[[#This Row],[Especificação]]</f>
        <v>9.7.2.1.5.51.1.0.00 - (-) Dedução de Contribuição Patronal - Servidor Civil Ativo - Parcelamentos - Intra OFSS</v>
      </c>
    </row>
    <row r="3780" spans="2:20" ht="30" x14ac:dyDescent="0.25">
      <c r="B3780" s="51" t="s">
        <v>1549</v>
      </c>
      <c r="C3780" s="22" t="s">
        <v>1544</v>
      </c>
      <c r="D3780" s="22" t="s">
        <v>1546</v>
      </c>
      <c r="E3780" s="22" t="s">
        <v>1537</v>
      </c>
      <c r="F3780" s="22" t="s">
        <v>1548</v>
      </c>
      <c r="G3780" s="22" t="s">
        <v>1575</v>
      </c>
      <c r="H3780" s="22" t="s">
        <v>1537</v>
      </c>
      <c r="I3780" s="22" t="s">
        <v>1537</v>
      </c>
      <c r="J3780" s="22" t="s">
        <v>1543</v>
      </c>
      <c r="K3780" s="20" t="str">
        <f>IF(Tabela813[[#This Row],[C]]&lt;&gt;"",IF(Tabela813[[#This Row],[RED]]&lt;&gt;"",(Tabela813[[#This Row],[RED]] &amp; "."),"") &amp; CONCATENATE(Tabela813[[#This Row],[C]],".",Tabela813[[#This Row],[O]],".",Tabela813[[#This Row],[E]],".",Tabela813[[#This Row],[D1]],".",Tabela813[[#This Row],[D2]],".",Tabela813[[#This Row],[D3]],".",Tabela813[[#This Row],[T]],".",Tabela813[[#This Row],[D4]]),"")</f>
        <v>9.7.2.1.5.51.1.1.00</v>
      </c>
      <c r="L3780" s="23" t="s">
        <v>2856</v>
      </c>
      <c r="M3780" s="20" t="str">
        <f t="shared" si="73"/>
        <v>A</v>
      </c>
      <c r="N3780" s="20">
        <f>IF(VALUE(Tabela813[[#This Row],[RED]]) &gt; 0,1,0) + IF(VALUE(J3780)&gt;0,8,IF(VALUE(I3780)&gt;0,7,IF(VALUE(H3780)&gt;0,6,IF(VALUE(G3780)&gt;0,5,IF(VALUE(F3780)&gt;0,4,IF(VALUE(E3780)&gt;0,3,IF(VALUE(D3780)&gt;0,2,1)))))))</f>
        <v>8</v>
      </c>
      <c r="O3780" s="22" t="s">
        <v>55</v>
      </c>
      <c r="P3780" s="1" t="s">
        <v>2913</v>
      </c>
      <c r="Q3780" s="1"/>
      <c r="R3780" s="39"/>
      <c r="S3780" s="154" t="s">
        <v>158</v>
      </c>
      <c r="T3780" s="7" t="str">
        <f>Tabela813[[#This Row],[NR]]&amp;" - "&amp;Tabela813[[#This Row],[Especificação]]</f>
        <v>9.7.2.1.5.51.1.1.00 - (-) Dedução de Contribuição Patronal - Servidor Civil Ativo - Parcelamentos - Principal - Intra OFSS</v>
      </c>
    </row>
    <row r="3781" spans="2:20" ht="30" x14ac:dyDescent="0.25">
      <c r="B3781" s="51" t="s">
        <v>1549</v>
      </c>
      <c r="C3781" s="22" t="s">
        <v>1544</v>
      </c>
      <c r="D3781" s="22" t="s">
        <v>1546</v>
      </c>
      <c r="E3781" s="22" t="s">
        <v>1537</v>
      </c>
      <c r="F3781" s="22" t="s">
        <v>1548</v>
      </c>
      <c r="G3781" s="22" t="s">
        <v>1575</v>
      </c>
      <c r="H3781" s="22" t="s">
        <v>1537</v>
      </c>
      <c r="I3781" s="22" t="s">
        <v>1546</v>
      </c>
      <c r="J3781" s="22" t="s">
        <v>1543</v>
      </c>
      <c r="K3781" s="20" t="str">
        <f>IF(Tabela813[[#This Row],[C]]&lt;&gt;"",IF(Tabela813[[#This Row],[RED]]&lt;&gt;"",(Tabela813[[#This Row],[RED]] &amp; "."),"") &amp; CONCATENATE(Tabela813[[#This Row],[C]],".",Tabela813[[#This Row],[O]],".",Tabela813[[#This Row],[E]],".",Tabela813[[#This Row],[D1]],".",Tabela813[[#This Row],[D2]],".",Tabela813[[#This Row],[D3]],".",Tabela813[[#This Row],[T]],".",Tabela813[[#This Row],[D4]]),"")</f>
        <v>9.7.2.1.5.51.1.2.00</v>
      </c>
      <c r="L3781" s="23" t="s">
        <v>2857</v>
      </c>
      <c r="M3781" s="20" t="str">
        <f t="shared" si="73"/>
        <v>A</v>
      </c>
      <c r="N3781" s="20">
        <f>IF(VALUE(Tabela813[[#This Row],[RED]]) &gt; 0,1,0) + IF(VALUE(J3781)&gt;0,8,IF(VALUE(I3781)&gt;0,7,IF(VALUE(H3781)&gt;0,6,IF(VALUE(G3781)&gt;0,5,IF(VALUE(F3781)&gt;0,4,IF(VALUE(E3781)&gt;0,3,IF(VALUE(D3781)&gt;0,2,1)))))))</f>
        <v>8</v>
      </c>
      <c r="O3781" s="22" t="s">
        <v>55</v>
      </c>
      <c r="P3781" s="1" t="s">
        <v>2913</v>
      </c>
      <c r="Q3781" s="1"/>
      <c r="R3781" s="39"/>
      <c r="S3781" s="154" t="s">
        <v>158</v>
      </c>
      <c r="T3781" s="7" t="str">
        <f>Tabela813[[#This Row],[NR]]&amp;" - "&amp;Tabela813[[#This Row],[Especificação]]</f>
        <v>9.7.2.1.5.51.1.2.00 - (-) Dedução de Contribuição Patronal - Servidor Civil Ativo - Parcelamentos - Multas e Juros de Mora - Intra OFSS</v>
      </c>
    </row>
    <row r="3782" spans="2:20" ht="30" x14ac:dyDescent="0.25">
      <c r="B3782" s="51" t="s">
        <v>1549</v>
      </c>
      <c r="C3782" s="22" t="s">
        <v>1544</v>
      </c>
      <c r="D3782" s="22" t="s">
        <v>1546</v>
      </c>
      <c r="E3782" s="22" t="s">
        <v>1537</v>
      </c>
      <c r="F3782" s="22" t="s">
        <v>1548</v>
      </c>
      <c r="G3782" s="22" t="s">
        <v>1575</v>
      </c>
      <c r="H3782" s="22" t="s">
        <v>1537</v>
      </c>
      <c r="I3782" s="22" t="s">
        <v>1538</v>
      </c>
      <c r="J3782" s="22" t="s">
        <v>1543</v>
      </c>
      <c r="K3782" s="20" t="str">
        <f>IF(Tabela813[[#This Row],[C]]&lt;&gt;"",IF(Tabela813[[#This Row],[RED]]&lt;&gt;"",(Tabela813[[#This Row],[RED]] &amp; "."),"") &amp; CONCATENATE(Tabela813[[#This Row],[C]],".",Tabela813[[#This Row],[O]],".",Tabela813[[#This Row],[E]],".",Tabela813[[#This Row],[D1]],".",Tabela813[[#This Row],[D2]],".",Tabela813[[#This Row],[D3]],".",Tabela813[[#This Row],[T]],".",Tabela813[[#This Row],[D4]]),"")</f>
        <v>9.7.2.1.5.51.1.3.00</v>
      </c>
      <c r="L3782" s="23" t="s">
        <v>2858</v>
      </c>
      <c r="M3782" s="20" t="str">
        <f t="shared" si="73"/>
        <v>A</v>
      </c>
      <c r="N3782" s="20">
        <f>IF(VALUE(Tabela813[[#This Row],[RED]]) &gt; 0,1,0) + IF(VALUE(J3782)&gt;0,8,IF(VALUE(I3782)&gt;0,7,IF(VALUE(H3782)&gt;0,6,IF(VALUE(G3782)&gt;0,5,IF(VALUE(F3782)&gt;0,4,IF(VALUE(E3782)&gt;0,3,IF(VALUE(D3782)&gt;0,2,1)))))))</f>
        <v>8</v>
      </c>
      <c r="O3782" s="22" t="s">
        <v>55</v>
      </c>
      <c r="P3782" s="1" t="s">
        <v>2913</v>
      </c>
      <c r="Q3782" s="1"/>
      <c r="R3782" s="39"/>
      <c r="S3782" s="154" t="s">
        <v>158</v>
      </c>
      <c r="T3782" s="7" t="str">
        <f>Tabela813[[#This Row],[NR]]&amp;" - "&amp;Tabela813[[#This Row],[Especificação]]</f>
        <v>9.7.2.1.5.51.1.3.00 - (-) Dedução de Contribuição Patronal - Servidor Civil Ativo - Parcelamentos - Dívida Ativa - Intra OFSS</v>
      </c>
    </row>
    <row r="3783" spans="2:20" ht="30" x14ac:dyDescent="0.25">
      <c r="B3783" s="51" t="s">
        <v>1549</v>
      </c>
      <c r="C3783" s="22" t="s">
        <v>1544</v>
      </c>
      <c r="D3783" s="22" t="s">
        <v>1546</v>
      </c>
      <c r="E3783" s="22" t="s">
        <v>1537</v>
      </c>
      <c r="F3783" s="22" t="s">
        <v>1548</v>
      </c>
      <c r="G3783" s="22" t="s">
        <v>1575</v>
      </c>
      <c r="H3783" s="22" t="s">
        <v>1537</v>
      </c>
      <c r="I3783" s="22" t="s">
        <v>1547</v>
      </c>
      <c r="J3783" s="22" t="s">
        <v>1543</v>
      </c>
      <c r="K3783" s="20" t="str">
        <f>IF(Tabela813[[#This Row],[C]]&lt;&gt;"",IF(Tabela813[[#This Row],[RED]]&lt;&gt;"",(Tabela813[[#This Row],[RED]] &amp; "."),"") &amp; CONCATENATE(Tabela813[[#This Row],[C]],".",Tabela813[[#This Row],[O]],".",Tabela813[[#This Row],[E]],".",Tabela813[[#This Row],[D1]],".",Tabela813[[#This Row],[D2]],".",Tabela813[[#This Row],[D3]],".",Tabela813[[#This Row],[T]],".",Tabela813[[#This Row],[D4]]),"")</f>
        <v>9.7.2.1.5.51.1.4.00</v>
      </c>
      <c r="L3783" s="23" t="s">
        <v>2859</v>
      </c>
      <c r="M3783" s="20" t="str">
        <f t="shared" si="73"/>
        <v>A</v>
      </c>
      <c r="N3783" s="20">
        <f>IF(VALUE(Tabela813[[#This Row],[RED]]) &gt; 0,1,0) + IF(VALUE(J3783)&gt;0,8,IF(VALUE(I3783)&gt;0,7,IF(VALUE(H3783)&gt;0,6,IF(VALUE(G3783)&gt;0,5,IF(VALUE(F3783)&gt;0,4,IF(VALUE(E3783)&gt;0,3,IF(VALUE(D3783)&gt;0,2,1)))))))</f>
        <v>8</v>
      </c>
      <c r="O3783" s="22" t="s">
        <v>55</v>
      </c>
      <c r="P3783" s="1" t="s">
        <v>2913</v>
      </c>
      <c r="Q3783" s="1"/>
      <c r="R3783" s="39"/>
      <c r="S3783" s="154" t="s">
        <v>158</v>
      </c>
      <c r="T3783" s="7" t="str">
        <f>Tabela813[[#This Row],[NR]]&amp;" - "&amp;Tabela813[[#This Row],[Especificação]]</f>
        <v>9.7.2.1.5.51.1.4.00 - (-) Dedução de Contribuição Patronal - Servidor Civil Ativo - Parcelamentos - Dívida Ativa - Multas e Juros de Mora da Dívida Ativa - Intra OFSS</v>
      </c>
    </row>
    <row r="3784" spans="2:20" ht="30" x14ac:dyDescent="0.25">
      <c r="B3784" s="51" t="s">
        <v>1549</v>
      </c>
      <c r="C3784" s="22" t="s">
        <v>1544</v>
      </c>
      <c r="D3784" s="22" t="s">
        <v>1546</v>
      </c>
      <c r="E3784" s="22" t="s">
        <v>1537</v>
      </c>
      <c r="F3784" s="22" t="s">
        <v>1548</v>
      </c>
      <c r="G3784" s="22" t="s">
        <v>1575</v>
      </c>
      <c r="H3784" s="22" t="s">
        <v>1537</v>
      </c>
      <c r="I3784" s="22" t="s">
        <v>1548</v>
      </c>
      <c r="J3784" s="22" t="s">
        <v>1543</v>
      </c>
      <c r="K3784" s="20" t="str">
        <f>IF(Tabela813[[#This Row],[C]]&lt;&gt;"",IF(Tabela813[[#This Row],[RED]]&lt;&gt;"",(Tabela813[[#This Row],[RED]] &amp; "."),"") &amp; CONCATENATE(Tabela813[[#This Row],[C]],".",Tabela813[[#This Row],[O]],".",Tabela813[[#This Row],[E]],".",Tabela813[[#This Row],[D1]],".",Tabela813[[#This Row],[D2]],".",Tabela813[[#This Row],[D3]],".",Tabela813[[#This Row],[T]],".",Tabela813[[#This Row],[D4]]),"")</f>
        <v>9.7.2.1.5.51.1.5.00</v>
      </c>
      <c r="L3784" s="23" t="s">
        <v>2860</v>
      </c>
      <c r="M3784" s="20" t="str">
        <f t="shared" si="73"/>
        <v>A</v>
      </c>
      <c r="N3784" s="20">
        <f>IF(VALUE(Tabela813[[#This Row],[RED]]) &gt; 0,1,0) + IF(VALUE(J3784)&gt;0,8,IF(VALUE(I3784)&gt;0,7,IF(VALUE(H3784)&gt;0,6,IF(VALUE(G3784)&gt;0,5,IF(VALUE(F3784)&gt;0,4,IF(VALUE(E3784)&gt;0,3,IF(VALUE(D3784)&gt;0,2,1)))))))</f>
        <v>8</v>
      </c>
      <c r="O3784" s="22" t="s">
        <v>55</v>
      </c>
      <c r="P3784" s="1" t="s">
        <v>2913</v>
      </c>
      <c r="Q3784" s="1"/>
      <c r="R3784" s="39"/>
      <c r="S3784" s="154" t="s">
        <v>158</v>
      </c>
      <c r="T3784" s="7" t="str">
        <f>Tabela813[[#This Row],[NR]]&amp;" - "&amp;Tabela813[[#This Row],[Especificação]]</f>
        <v>9.7.2.1.5.51.1.5.00 - (-) Dedução de Contribuição Patronal - Servidor Civil Ativo - Parcelamentos - Multas - Intra OFSS</v>
      </c>
    </row>
    <row r="3785" spans="2:20" ht="30" x14ac:dyDescent="0.25">
      <c r="B3785" s="51" t="s">
        <v>1549</v>
      </c>
      <c r="C3785" s="22" t="s">
        <v>1544</v>
      </c>
      <c r="D3785" s="22" t="s">
        <v>1546</v>
      </c>
      <c r="E3785" s="22" t="s">
        <v>1537</v>
      </c>
      <c r="F3785" s="22" t="s">
        <v>1548</v>
      </c>
      <c r="G3785" s="22" t="s">
        <v>1575</v>
      </c>
      <c r="H3785" s="22" t="s">
        <v>1537</v>
      </c>
      <c r="I3785" s="22" t="s">
        <v>1542</v>
      </c>
      <c r="J3785" s="22" t="s">
        <v>1543</v>
      </c>
      <c r="K3785" s="20" t="str">
        <f>IF(Tabela813[[#This Row],[C]]&lt;&gt;"",IF(Tabela813[[#This Row],[RED]]&lt;&gt;"",(Tabela813[[#This Row],[RED]] &amp; "."),"") &amp; CONCATENATE(Tabela813[[#This Row],[C]],".",Tabela813[[#This Row],[O]],".",Tabela813[[#This Row],[E]],".",Tabela813[[#This Row],[D1]],".",Tabela813[[#This Row],[D2]],".",Tabela813[[#This Row],[D3]],".",Tabela813[[#This Row],[T]],".",Tabela813[[#This Row],[D4]]),"")</f>
        <v>9.7.2.1.5.51.1.6.00</v>
      </c>
      <c r="L3785" s="23" t="s">
        <v>2861</v>
      </c>
      <c r="M3785" s="20" t="str">
        <f t="shared" si="73"/>
        <v>A</v>
      </c>
      <c r="N3785" s="20">
        <f>IF(VALUE(Tabela813[[#This Row],[RED]]) &gt; 0,1,0) + IF(VALUE(J3785)&gt;0,8,IF(VALUE(I3785)&gt;0,7,IF(VALUE(H3785)&gt;0,6,IF(VALUE(G3785)&gt;0,5,IF(VALUE(F3785)&gt;0,4,IF(VALUE(E3785)&gt;0,3,IF(VALUE(D3785)&gt;0,2,1)))))))</f>
        <v>8</v>
      </c>
      <c r="O3785" s="22" t="s">
        <v>55</v>
      </c>
      <c r="P3785" s="1" t="s">
        <v>2913</v>
      </c>
      <c r="Q3785" s="1"/>
      <c r="R3785" s="39"/>
      <c r="S3785" s="154" t="s">
        <v>158</v>
      </c>
      <c r="T3785" s="7" t="str">
        <f>Tabela813[[#This Row],[NR]]&amp;" - "&amp;Tabela813[[#This Row],[Especificação]]</f>
        <v>9.7.2.1.5.51.1.6.00 - (-) Dedução de Contribuição Patronal - Servidor Civil Ativo - Parcelamentos - Juros de Mora - Intra OFSS</v>
      </c>
    </row>
    <row r="3786" spans="2:20" ht="30" x14ac:dyDescent="0.25">
      <c r="B3786" s="51" t="s">
        <v>1549</v>
      </c>
      <c r="C3786" s="22" t="s">
        <v>1544</v>
      </c>
      <c r="D3786" s="22" t="s">
        <v>1546</v>
      </c>
      <c r="E3786" s="22" t="s">
        <v>1537</v>
      </c>
      <c r="F3786" s="22" t="s">
        <v>1548</v>
      </c>
      <c r="G3786" s="22" t="s">
        <v>1575</v>
      </c>
      <c r="H3786" s="22" t="s">
        <v>1537</v>
      </c>
      <c r="I3786" s="22" t="s">
        <v>1544</v>
      </c>
      <c r="J3786" s="22" t="s">
        <v>1543</v>
      </c>
      <c r="K3786" s="20" t="str">
        <f>IF(Tabela813[[#This Row],[C]]&lt;&gt;"",IF(Tabela813[[#This Row],[RED]]&lt;&gt;"",(Tabela813[[#This Row],[RED]] &amp; "."),"") &amp; CONCATENATE(Tabela813[[#This Row],[C]],".",Tabela813[[#This Row],[O]],".",Tabela813[[#This Row],[E]],".",Tabela813[[#This Row],[D1]],".",Tabela813[[#This Row],[D2]],".",Tabela813[[#This Row],[D3]],".",Tabela813[[#This Row],[T]],".",Tabela813[[#This Row],[D4]]),"")</f>
        <v>9.7.2.1.5.51.1.7.00</v>
      </c>
      <c r="L3786" s="23" t="s">
        <v>2862</v>
      </c>
      <c r="M3786" s="20" t="str">
        <f t="shared" si="73"/>
        <v>A</v>
      </c>
      <c r="N3786" s="20">
        <f>IF(VALUE(Tabela813[[#This Row],[RED]]) &gt; 0,1,0) + IF(VALUE(J3786)&gt;0,8,IF(VALUE(I3786)&gt;0,7,IF(VALUE(H3786)&gt;0,6,IF(VALUE(G3786)&gt;0,5,IF(VALUE(F3786)&gt;0,4,IF(VALUE(E3786)&gt;0,3,IF(VALUE(D3786)&gt;0,2,1)))))))</f>
        <v>8</v>
      </c>
      <c r="O3786" s="22" t="s">
        <v>55</v>
      </c>
      <c r="P3786" s="1" t="s">
        <v>2913</v>
      </c>
      <c r="Q3786" s="1"/>
      <c r="R3786" s="39"/>
      <c r="S3786" s="154" t="s">
        <v>158</v>
      </c>
      <c r="T3786" s="7" t="str">
        <f>Tabela813[[#This Row],[NR]]&amp;" - "&amp;Tabela813[[#This Row],[Especificação]]</f>
        <v>9.7.2.1.5.51.1.7.00 - (-) Dedução de Contribuição Patronal - Servidor Civil Ativo - Parcelamentos - Dívida Ativa - Multas da Dívida Ativa - Intra OFSS</v>
      </c>
    </row>
    <row r="3787" spans="2:20" ht="30" x14ac:dyDescent="0.25">
      <c r="B3787" s="51" t="s">
        <v>1549</v>
      </c>
      <c r="C3787" s="22" t="s">
        <v>1544</v>
      </c>
      <c r="D3787" s="22" t="s">
        <v>1546</v>
      </c>
      <c r="E3787" s="22" t="s">
        <v>1537</v>
      </c>
      <c r="F3787" s="22" t="s">
        <v>1548</v>
      </c>
      <c r="G3787" s="22" t="s">
        <v>1575</v>
      </c>
      <c r="H3787" s="22" t="s">
        <v>1537</v>
      </c>
      <c r="I3787" s="22" t="s">
        <v>1545</v>
      </c>
      <c r="J3787" s="22" t="s">
        <v>1543</v>
      </c>
      <c r="K3787" s="20" t="str">
        <f>IF(Tabela813[[#This Row],[C]]&lt;&gt;"",IF(Tabela813[[#This Row],[RED]]&lt;&gt;"",(Tabela813[[#This Row],[RED]] &amp; "."),"") &amp; CONCATENATE(Tabela813[[#This Row],[C]],".",Tabela813[[#This Row],[O]],".",Tabela813[[#This Row],[E]],".",Tabela813[[#This Row],[D1]],".",Tabela813[[#This Row],[D2]],".",Tabela813[[#This Row],[D3]],".",Tabela813[[#This Row],[T]],".",Tabela813[[#This Row],[D4]]),"")</f>
        <v>9.7.2.1.5.51.1.8.00</v>
      </c>
      <c r="L3787" s="23" t="s">
        <v>2863</v>
      </c>
      <c r="M3787" s="20" t="str">
        <f t="shared" si="73"/>
        <v>A</v>
      </c>
      <c r="N3787" s="20">
        <f>IF(VALUE(Tabela813[[#This Row],[RED]]) &gt; 0,1,0) + IF(VALUE(J3787)&gt;0,8,IF(VALUE(I3787)&gt;0,7,IF(VALUE(H3787)&gt;0,6,IF(VALUE(G3787)&gt;0,5,IF(VALUE(F3787)&gt;0,4,IF(VALUE(E3787)&gt;0,3,IF(VALUE(D3787)&gt;0,2,1)))))))</f>
        <v>8</v>
      </c>
      <c r="O3787" s="22" t="s">
        <v>55</v>
      </c>
      <c r="P3787" s="1" t="s">
        <v>2913</v>
      </c>
      <c r="Q3787" s="1"/>
      <c r="R3787" s="39"/>
      <c r="S3787" s="154" t="s">
        <v>158</v>
      </c>
      <c r="T3787" s="7" t="str">
        <f>Tabela813[[#This Row],[NR]]&amp;" - "&amp;Tabela813[[#This Row],[Especificação]]</f>
        <v>9.7.2.1.5.51.1.8.00 - (-) Dedução de Contribuição Patronal - Servidor Civil Ativo - Parcelamentos - Juros de Mora da Dívida Ativa - Intra OFSS</v>
      </c>
    </row>
    <row r="3788" spans="2:20" ht="30" x14ac:dyDescent="0.25">
      <c r="B3788" s="51" t="s">
        <v>1549</v>
      </c>
      <c r="C3788" s="22" t="s">
        <v>1544</v>
      </c>
      <c r="D3788" s="22" t="s">
        <v>1546</v>
      </c>
      <c r="E3788" s="22" t="s">
        <v>1537</v>
      </c>
      <c r="F3788" s="22" t="s">
        <v>1548</v>
      </c>
      <c r="G3788" s="22" t="s">
        <v>1575</v>
      </c>
      <c r="H3788" s="22" t="s">
        <v>1546</v>
      </c>
      <c r="I3788" s="22" t="s">
        <v>1540</v>
      </c>
      <c r="J3788" s="22" t="s">
        <v>1543</v>
      </c>
      <c r="K3788" s="20" t="str">
        <f>IF(Tabela813[[#This Row],[C]]&lt;&gt;"",IF(Tabela813[[#This Row],[RED]]&lt;&gt;"",(Tabela813[[#This Row],[RED]] &amp; "."),"") &amp; CONCATENATE(Tabela813[[#This Row],[C]],".",Tabela813[[#This Row],[O]],".",Tabela813[[#This Row],[E]],".",Tabela813[[#This Row],[D1]],".",Tabela813[[#This Row],[D2]],".",Tabela813[[#This Row],[D3]],".",Tabela813[[#This Row],[T]],".",Tabela813[[#This Row],[D4]]),"")</f>
        <v>9.7.2.1.5.51.2.0.00</v>
      </c>
      <c r="L3788" s="23" t="s">
        <v>2864</v>
      </c>
      <c r="M3788" s="20" t="str">
        <f t="shared" si="73"/>
        <v>S</v>
      </c>
      <c r="N3788" s="20">
        <f>IF(VALUE(Tabela813[[#This Row],[RED]]) &gt; 0,1,0) + IF(VALUE(J3788)&gt;0,8,IF(VALUE(I3788)&gt;0,7,IF(VALUE(H3788)&gt;0,6,IF(VALUE(G3788)&gt;0,5,IF(VALUE(F3788)&gt;0,4,IF(VALUE(E3788)&gt;0,3,IF(VALUE(D3788)&gt;0,2,1)))))))</f>
        <v>7</v>
      </c>
      <c r="O3788" s="22" t="s">
        <v>55</v>
      </c>
      <c r="P3788" s="1" t="s">
        <v>2914</v>
      </c>
      <c r="Q3788" s="1"/>
      <c r="R3788" s="39"/>
      <c r="S3788" s="154" t="s">
        <v>158</v>
      </c>
      <c r="T3788" s="7" t="str">
        <f>Tabela813[[#This Row],[NR]]&amp;" - "&amp;Tabela813[[#This Row],[Especificação]]</f>
        <v>9.7.2.1.5.51.2.0.00 - (-) Dedução de Contribuição Patronal - Servidor Civil Inativo - Parcelamentos - Intra OFSS</v>
      </c>
    </row>
    <row r="3789" spans="2:20" ht="30" x14ac:dyDescent="0.25">
      <c r="B3789" s="51" t="s">
        <v>1549</v>
      </c>
      <c r="C3789" s="22" t="s">
        <v>1544</v>
      </c>
      <c r="D3789" s="22" t="s">
        <v>1546</v>
      </c>
      <c r="E3789" s="22" t="s">
        <v>1537</v>
      </c>
      <c r="F3789" s="22" t="s">
        <v>1548</v>
      </c>
      <c r="G3789" s="22" t="s">
        <v>1575</v>
      </c>
      <c r="H3789" s="22" t="s">
        <v>1546</v>
      </c>
      <c r="I3789" s="22" t="s">
        <v>1537</v>
      </c>
      <c r="J3789" s="22" t="s">
        <v>1543</v>
      </c>
      <c r="K3789" s="20" t="str">
        <f>IF(Tabela813[[#This Row],[C]]&lt;&gt;"",IF(Tabela813[[#This Row],[RED]]&lt;&gt;"",(Tabela813[[#This Row],[RED]] &amp; "."),"") &amp; CONCATENATE(Tabela813[[#This Row],[C]],".",Tabela813[[#This Row],[O]],".",Tabela813[[#This Row],[E]],".",Tabela813[[#This Row],[D1]],".",Tabela813[[#This Row],[D2]],".",Tabela813[[#This Row],[D3]],".",Tabela813[[#This Row],[T]],".",Tabela813[[#This Row],[D4]]),"")</f>
        <v>9.7.2.1.5.51.2.1.00</v>
      </c>
      <c r="L3789" s="23" t="s">
        <v>2865</v>
      </c>
      <c r="M3789" s="20" t="str">
        <f t="shared" si="73"/>
        <v>A</v>
      </c>
      <c r="N3789" s="20">
        <f>IF(VALUE(Tabela813[[#This Row],[RED]]) &gt; 0,1,0) + IF(VALUE(J3789)&gt;0,8,IF(VALUE(I3789)&gt;0,7,IF(VALUE(H3789)&gt;0,6,IF(VALUE(G3789)&gt;0,5,IF(VALUE(F3789)&gt;0,4,IF(VALUE(E3789)&gt;0,3,IF(VALUE(D3789)&gt;0,2,1)))))))</f>
        <v>8</v>
      </c>
      <c r="O3789" s="22" t="s">
        <v>55</v>
      </c>
      <c r="P3789" s="1" t="s">
        <v>2914</v>
      </c>
      <c r="Q3789" s="1"/>
      <c r="R3789" s="39"/>
      <c r="S3789" s="154" t="s">
        <v>158</v>
      </c>
      <c r="T3789" s="7" t="str">
        <f>Tabela813[[#This Row],[NR]]&amp;" - "&amp;Tabela813[[#This Row],[Especificação]]</f>
        <v>9.7.2.1.5.51.2.1.00 - (-) Dedução de Contribuição Patronal - Servidor Civil Inativo - Parcelamentos - Principal - Intra OFSS</v>
      </c>
    </row>
    <row r="3790" spans="2:20" ht="30" x14ac:dyDescent="0.25">
      <c r="B3790" s="51" t="s">
        <v>1549</v>
      </c>
      <c r="C3790" s="22" t="s">
        <v>1544</v>
      </c>
      <c r="D3790" s="22" t="s">
        <v>1546</v>
      </c>
      <c r="E3790" s="22" t="s">
        <v>1537</v>
      </c>
      <c r="F3790" s="22" t="s">
        <v>1548</v>
      </c>
      <c r="G3790" s="22" t="s">
        <v>1575</v>
      </c>
      <c r="H3790" s="22" t="s">
        <v>1546</v>
      </c>
      <c r="I3790" s="22" t="s">
        <v>1546</v>
      </c>
      <c r="J3790" s="22" t="s">
        <v>1543</v>
      </c>
      <c r="K3790" s="20" t="str">
        <f>IF(Tabela813[[#This Row],[C]]&lt;&gt;"",IF(Tabela813[[#This Row],[RED]]&lt;&gt;"",(Tabela813[[#This Row],[RED]] &amp; "."),"") &amp; CONCATENATE(Tabela813[[#This Row],[C]],".",Tabela813[[#This Row],[O]],".",Tabela813[[#This Row],[E]],".",Tabela813[[#This Row],[D1]],".",Tabela813[[#This Row],[D2]],".",Tabela813[[#This Row],[D3]],".",Tabela813[[#This Row],[T]],".",Tabela813[[#This Row],[D4]]),"")</f>
        <v>9.7.2.1.5.51.2.2.00</v>
      </c>
      <c r="L3790" s="23" t="s">
        <v>2866</v>
      </c>
      <c r="M3790" s="20" t="str">
        <f t="shared" si="73"/>
        <v>A</v>
      </c>
      <c r="N3790" s="20">
        <f>IF(VALUE(Tabela813[[#This Row],[RED]]) &gt; 0,1,0) + IF(VALUE(J3790)&gt;0,8,IF(VALUE(I3790)&gt;0,7,IF(VALUE(H3790)&gt;0,6,IF(VALUE(G3790)&gt;0,5,IF(VALUE(F3790)&gt;0,4,IF(VALUE(E3790)&gt;0,3,IF(VALUE(D3790)&gt;0,2,1)))))))</f>
        <v>8</v>
      </c>
      <c r="O3790" s="22" t="s">
        <v>55</v>
      </c>
      <c r="P3790" s="1" t="s">
        <v>2914</v>
      </c>
      <c r="Q3790" s="1"/>
      <c r="R3790" s="39"/>
      <c r="S3790" s="154" t="s">
        <v>158</v>
      </c>
      <c r="T3790" s="7" t="str">
        <f>Tabela813[[#This Row],[NR]]&amp;" - "&amp;Tabela813[[#This Row],[Especificação]]</f>
        <v>9.7.2.1.5.51.2.2.00 - (-) Dedução de Contribuição Patronal - Servidor Civil Inativo - Parcelamentos - Multas e Juros de Mora - Intra OFSS</v>
      </c>
    </row>
    <row r="3791" spans="2:20" ht="30" x14ac:dyDescent="0.25">
      <c r="B3791" s="51" t="s">
        <v>1549</v>
      </c>
      <c r="C3791" s="22" t="s">
        <v>1544</v>
      </c>
      <c r="D3791" s="22" t="s">
        <v>1546</v>
      </c>
      <c r="E3791" s="22" t="s">
        <v>1537</v>
      </c>
      <c r="F3791" s="22" t="s">
        <v>1548</v>
      </c>
      <c r="G3791" s="22" t="s">
        <v>1575</v>
      </c>
      <c r="H3791" s="22" t="s">
        <v>1546</v>
      </c>
      <c r="I3791" s="22" t="s">
        <v>1538</v>
      </c>
      <c r="J3791" s="22" t="s">
        <v>1543</v>
      </c>
      <c r="K3791" s="20" t="str">
        <f>IF(Tabela813[[#This Row],[C]]&lt;&gt;"",IF(Tabela813[[#This Row],[RED]]&lt;&gt;"",(Tabela813[[#This Row],[RED]] &amp; "."),"") &amp; CONCATENATE(Tabela813[[#This Row],[C]],".",Tabela813[[#This Row],[O]],".",Tabela813[[#This Row],[E]],".",Tabela813[[#This Row],[D1]],".",Tabela813[[#This Row],[D2]],".",Tabela813[[#This Row],[D3]],".",Tabela813[[#This Row],[T]],".",Tabela813[[#This Row],[D4]]),"")</f>
        <v>9.7.2.1.5.51.2.3.00</v>
      </c>
      <c r="L3791" s="23" t="s">
        <v>2867</v>
      </c>
      <c r="M3791" s="20" t="str">
        <f t="shared" si="73"/>
        <v>A</v>
      </c>
      <c r="N3791" s="20">
        <f>IF(VALUE(Tabela813[[#This Row],[RED]]) &gt; 0,1,0) + IF(VALUE(J3791)&gt;0,8,IF(VALUE(I3791)&gt;0,7,IF(VALUE(H3791)&gt;0,6,IF(VALUE(G3791)&gt;0,5,IF(VALUE(F3791)&gt;0,4,IF(VALUE(E3791)&gt;0,3,IF(VALUE(D3791)&gt;0,2,1)))))))</f>
        <v>8</v>
      </c>
      <c r="O3791" s="22" t="s">
        <v>55</v>
      </c>
      <c r="P3791" s="1" t="s">
        <v>2914</v>
      </c>
      <c r="Q3791" s="1"/>
      <c r="R3791" s="39"/>
      <c r="S3791" s="154" t="s">
        <v>158</v>
      </c>
      <c r="T3791" s="7" t="str">
        <f>Tabela813[[#This Row],[NR]]&amp;" - "&amp;Tabela813[[#This Row],[Especificação]]</f>
        <v>9.7.2.1.5.51.2.3.00 - (-) Dedução de Contribuição Patronal - Servidor Civil Inativo - Parcelamentos - Dívida Ativa - Intra OFSS</v>
      </c>
    </row>
    <row r="3792" spans="2:20" ht="45" x14ac:dyDescent="0.25">
      <c r="B3792" s="51" t="s">
        <v>1549</v>
      </c>
      <c r="C3792" s="22" t="s">
        <v>1544</v>
      </c>
      <c r="D3792" s="22" t="s">
        <v>1546</v>
      </c>
      <c r="E3792" s="22" t="s">
        <v>1537</v>
      </c>
      <c r="F3792" s="22" t="s">
        <v>1548</v>
      </c>
      <c r="G3792" s="22" t="s">
        <v>1575</v>
      </c>
      <c r="H3792" s="22" t="s">
        <v>1546</v>
      </c>
      <c r="I3792" s="22" t="s">
        <v>1547</v>
      </c>
      <c r="J3792" s="22" t="s">
        <v>1543</v>
      </c>
      <c r="K3792" s="20" t="str">
        <f>IF(Tabela813[[#This Row],[C]]&lt;&gt;"",IF(Tabela813[[#This Row],[RED]]&lt;&gt;"",(Tabela813[[#This Row],[RED]] &amp; "."),"") &amp; CONCATENATE(Tabela813[[#This Row],[C]],".",Tabela813[[#This Row],[O]],".",Tabela813[[#This Row],[E]],".",Tabela813[[#This Row],[D1]],".",Tabela813[[#This Row],[D2]],".",Tabela813[[#This Row],[D3]],".",Tabela813[[#This Row],[T]],".",Tabela813[[#This Row],[D4]]),"")</f>
        <v>9.7.2.1.5.51.2.4.00</v>
      </c>
      <c r="L3792" s="23" t="s">
        <v>2868</v>
      </c>
      <c r="M3792" s="20" t="str">
        <f t="shared" si="73"/>
        <v>A</v>
      </c>
      <c r="N3792" s="20">
        <f>IF(VALUE(Tabela813[[#This Row],[RED]]) &gt; 0,1,0) + IF(VALUE(J3792)&gt;0,8,IF(VALUE(I3792)&gt;0,7,IF(VALUE(H3792)&gt;0,6,IF(VALUE(G3792)&gt;0,5,IF(VALUE(F3792)&gt;0,4,IF(VALUE(E3792)&gt;0,3,IF(VALUE(D3792)&gt;0,2,1)))))))</f>
        <v>8</v>
      </c>
      <c r="O3792" s="22" t="s">
        <v>55</v>
      </c>
      <c r="P3792" s="1" t="s">
        <v>2914</v>
      </c>
      <c r="Q3792" s="1"/>
      <c r="R3792" s="39"/>
      <c r="S3792" s="154" t="s">
        <v>158</v>
      </c>
      <c r="T3792" s="7" t="str">
        <f>Tabela813[[#This Row],[NR]]&amp;" - "&amp;Tabela813[[#This Row],[Especificação]]</f>
        <v>9.7.2.1.5.51.2.4.00 - (-) Dedução de Contribuição Patronal - Servidor Civil Inativo - Parcelamentos - Dívida Ativa - Multas e Juros de Mora da Dívida Ativa - Intra OFSS</v>
      </c>
    </row>
    <row r="3793" spans="2:20" ht="30" x14ac:dyDescent="0.25">
      <c r="B3793" s="51" t="s">
        <v>1549</v>
      </c>
      <c r="C3793" s="22" t="s">
        <v>1544</v>
      </c>
      <c r="D3793" s="22" t="s">
        <v>1546</v>
      </c>
      <c r="E3793" s="22" t="s">
        <v>1537</v>
      </c>
      <c r="F3793" s="22" t="s">
        <v>1548</v>
      </c>
      <c r="G3793" s="22" t="s">
        <v>1575</v>
      </c>
      <c r="H3793" s="22" t="s">
        <v>1546</v>
      </c>
      <c r="I3793" s="22" t="s">
        <v>1548</v>
      </c>
      <c r="J3793" s="22" t="s">
        <v>1543</v>
      </c>
      <c r="K3793" s="20" t="str">
        <f>IF(Tabela813[[#This Row],[C]]&lt;&gt;"",IF(Tabela813[[#This Row],[RED]]&lt;&gt;"",(Tabela813[[#This Row],[RED]] &amp; "."),"") &amp; CONCATENATE(Tabela813[[#This Row],[C]],".",Tabela813[[#This Row],[O]],".",Tabela813[[#This Row],[E]],".",Tabela813[[#This Row],[D1]],".",Tabela813[[#This Row],[D2]],".",Tabela813[[#This Row],[D3]],".",Tabela813[[#This Row],[T]],".",Tabela813[[#This Row],[D4]]),"")</f>
        <v>9.7.2.1.5.51.2.5.00</v>
      </c>
      <c r="L3793" s="23" t="s">
        <v>2869</v>
      </c>
      <c r="M3793" s="20" t="str">
        <f t="shared" si="73"/>
        <v>A</v>
      </c>
      <c r="N3793" s="20">
        <f>IF(VALUE(Tabela813[[#This Row],[RED]]) &gt; 0,1,0) + IF(VALUE(J3793)&gt;0,8,IF(VALUE(I3793)&gt;0,7,IF(VALUE(H3793)&gt;0,6,IF(VALUE(G3793)&gt;0,5,IF(VALUE(F3793)&gt;0,4,IF(VALUE(E3793)&gt;0,3,IF(VALUE(D3793)&gt;0,2,1)))))))</f>
        <v>8</v>
      </c>
      <c r="O3793" s="22" t="s">
        <v>55</v>
      </c>
      <c r="P3793" s="1" t="s">
        <v>2914</v>
      </c>
      <c r="Q3793" s="1"/>
      <c r="R3793" s="39"/>
      <c r="S3793" s="154" t="s">
        <v>158</v>
      </c>
      <c r="T3793" s="7" t="str">
        <f>Tabela813[[#This Row],[NR]]&amp;" - "&amp;Tabela813[[#This Row],[Especificação]]</f>
        <v>9.7.2.1.5.51.2.5.00 - (-) Dedução de Contribuição Patronal - Servidor Civil Inativo - Parcelamentos - Multas - Intra OFSS</v>
      </c>
    </row>
    <row r="3794" spans="2:20" ht="30" x14ac:dyDescent="0.25">
      <c r="B3794" s="51" t="s">
        <v>1549</v>
      </c>
      <c r="C3794" s="22" t="s">
        <v>1544</v>
      </c>
      <c r="D3794" s="22" t="s">
        <v>1546</v>
      </c>
      <c r="E3794" s="22" t="s">
        <v>1537</v>
      </c>
      <c r="F3794" s="22" t="s">
        <v>1548</v>
      </c>
      <c r="G3794" s="22" t="s">
        <v>1575</v>
      </c>
      <c r="H3794" s="22" t="s">
        <v>1546</v>
      </c>
      <c r="I3794" s="22" t="s">
        <v>1542</v>
      </c>
      <c r="J3794" s="22" t="s">
        <v>1543</v>
      </c>
      <c r="K3794" s="20" t="str">
        <f>IF(Tabela813[[#This Row],[C]]&lt;&gt;"",IF(Tabela813[[#This Row],[RED]]&lt;&gt;"",(Tabela813[[#This Row],[RED]] &amp; "."),"") &amp; CONCATENATE(Tabela813[[#This Row],[C]],".",Tabela813[[#This Row],[O]],".",Tabela813[[#This Row],[E]],".",Tabela813[[#This Row],[D1]],".",Tabela813[[#This Row],[D2]],".",Tabela813[[#This Row],[D3]],".",Tabela813[[#This Row],[T]],".",Tabela813[[#This Row],[D4]]),"")</f>
        <v>9.7.2.1.5.51.2.6.00</v>
      </c>
      <c r="L3794" s="23" t="s">
        <v>2870</v>
      </c>
      <c r="M3794" s="20" t="str">
        <f t="shared" si="73"/>
        <v>A</v>
      </c>
      <c r="N3794" s="20">
        <f>IF(VALUE(Tabela813[[#This Row],[RED]]) &gt; 0,1,0) + IF(VALUE(J3794)&gt;0,8,IF(VALUE(I3794)&gt;0,7,IF(VALUE(H3794)&gt;0,6,IF(VALUE(G3794)&gt;0,5,IF(VALUE(F3794)&gt;0,4,IF(VALUE(E3794)&gt;0,3,IF(VALUE(D3794)&gt;0,2,1)))))))</f>
        <v>8</v>
      </c>
      <c r="O3794" s="22" t="s">
        <v>55</v>
      </c>
      <c r="P3794" s="1" t="s">
        <v>2914</v>
      </c>
      <c r="Q3794" s="1"/>
      <c r="R3794" s="39"/>
      <c r="S3794" s="154" t="s">
        <v>158</v>
      </c>
      <c r="T3794" s="7" t="str">
        <f>Tabela813[[#This Row],[NR]]&amp;" - "&amp;Tabela813[[#This Row],[Especificação]]</f>
        <v>9.7.2.1.5.51.2.6.00 - (-) Dedução de Contribuição Patronal - Servidor Civil Inativo - Parcelamentos - Juros de Mora - Intra OFSS</v>
      </c>
    </row>
    <row r="3795" spans="2:20" ht="30" x14ac:dyDescent="0.25">
      <c r="B3795" s="51" t="s">
        <v>1549</v>
      </c>
      <c r="C3795" s="22" t="s">
        <v>1544</v>
      </c>
      <c r="D3795" s="22" t="s">
        <v>1546</v>
      </c>
      <c r="E3795" s="22" t="s">
        <v>1537</v>
      </c>
      <c r="F3795" s="22" t="s">
        <v>1548</v>
      </c>
      <c r="G3795" s="22" t="s">
        <v>1575</v>
      </c>
      <c r="H3795" s="22" t="s">
        <v>1546</v>
      </c>
      <c r="I3795" s="22" t="s">
        <v>1544</v>
      </c>
      <c r="J3795" s="22" t="s">
        <v>1543</v>
      </c>
      <c r="K3795" s="20" t="str">
        <f>IF(Tabela813[[#This Row],[C]]&lt;&gt;"",IF(Tabela813[[#This Row],[RED]]&lt;&gt;"",(Tabela813[[#This Row],[RED]] &amp; "."),"") &amp; CONCATENATE(Tabela813[[#This Row],[C]],".",Tabela813[[#This Row],[O]],".",Tabela813[[#This Row],[E]],".",Tabela813[[#This Row],[D1]],".",Tabela813[[#This Row],[D2]],".",Tabela813[[#This Row],[D3]],".",Tabela813[[#This Row],[T]],".",Tabela813[[#This Row],[D4]]),"")</f>
        <v>9.7.2.1.5.51.2.7.00</v>
      </c>
      <c r="L3795" s="23" t="s">
        <v>2871</v>
      </c>
      <c r="M3795" s="20" t="str">
        <f t="shared" si="73"/>
        <v>A</v>
      </c>
      <c r="N3795" s="20">
        <f>IF(VALUE(Tabela813[[#This Row],[RED]]) &gt; 0,1,0) + IF(VALUE(J3795)&gt;0,8,IF(VALUE(I3795)&gt;0,7,IF(VALUE(H3795)&gt;0,6,IF(VALUE(G3795)&gt;0,5,IF(VALUE(F3795)&gt;0,4,IF(VALUE(E3795)&gt;0,3,IF(VALUE(D3795)&gt;0,2,1)))))))</f>
        <v>8</v>
      </c>
      <c r="O3795" s="22" t="s">
        <v>55</v>
      </c>
      <c r="P3795" s="1" t="s">
        <v>2914</v>
      </c>
      <c r="Q3795" s="1"/>
      <c r="R3795" s="39"/>
      <c r="S3795" s="154" t="s">
        <v>158</v>
      </c>
      <c r="T3795" s="7" t="str">
        <f>Tabela813[[#This Row],[NR]]&amp;" - "&amp;Tabela813[[#This Row],[Especificação]]</f>
        <v>9.7.2.1.5.51.2.7.00 - (-) Dedução de Contribuição Patronal - Servidor Civil Inativo - Parcelamentos - Dívida Ativa - Multas da Dívida Ativa - Intra OFSS</v>
      </c>
    </row>
    <row r="3796" spans="2:20" ht="30" x14ac:dyDescent="0.25">
      <c r="B3796" s="51" t="s">
        <v>1549</v>
      </c>
      <c r="C3796" s="22" t="s">
        <v>1544</v>
      </c>
      <c r="D3796" s="22" t="s">
        <v>1546</v>
      </c>
      <c r="E3796" s="22" t="s">
        <v>1537</v>
      </c>
      <c r="F3796" s="22" t="s">
        <v>1548</v>
      </c>
      <c r="G3796" s="22" t="s">
        <v>1575</v>
      </c>
      <c r="H3796" s="22" t="s">
        <v>1546</v>
      </c>
      <c r="I3796" s="22" t="s">
        <v>1545</v>
      </c>
      <c r="J3796" s="22" t="s">
        <v>1543</v>
      </c>
      <c r="K3796" s="20" t="str">
        <f>IF(Tabela813[[#This Row],[C]]&lt;&gt;"",IF(Tabela813[[#This Row],[RED]]&lt;&gt;"",(Tabela813[[#This Row],[RED]] &amp; "."),"") &amp; CONCATENATE(Tabela813[[#This Row],[C]],".",Tabela813[[#This Row],[O]],".",Tabela813[[#This Row],[E]],".",Tabela813[[#This Row],[D1]],".",Tabela813[[#This Row],[D2]],".",Tabela813[[#This Row],[D3]],".",Tabela813[[#This Row],[T]],".",Tabela813[[#This Row],[D4]]),"")</f>
        <v>9.7.2.1.5.51.2.8.00</v>
      </c>
      <c r="L3796" s="23" t="s">
        <v>2872</v>
      </c>
      <c r="M3796" s="20" t="str">
        <f t="shared" si="73"/>
        <v>A</v>
      </c>
      <c r="N3796" s="20">
        <f>IF(VALUE(Tabela813[[#This Row],[RED]]) &gt; 0,1,0) + IF(VALUE(J3796)&gt;0,8,IF(VALUE(I3796)&gt;0,7,IF(VALUE(H3796)&gt;0,6,IF(VALUE(G3796)&gt;0,5,IF(VALUE(F3796)&gt;0,4,IF(VALUE(E3796)&gt;0,3,IF(VALUE(D3796)&gt;0,2,1)))))))</f>
        <v>8</v>
      </c>
      <c r="O3796" s="22" t="s">
        <v>55</v>
      </c>
      <c r="P3796" s="1" t="s">
        <v>2914</v>
      </c>
      <c r="Q3796" s="1"/>
      <c r="R3796" s="39"/>
      <c r="S3796" s="154" t="s">
        <v>158</v>
      </c>
      <c r="T3796" s="7" t="str">
        <f>Tabela813[[#This Row],[NR]]&amp;" - "&amp;Tabela813[[#This Row],[Especificação]]</f>
        <v>9.7.2.1.5.51.2.8.00 - (-) Dedução de Contribuição Patronal - Servidor Civil Inativo - Parcelamentos - Juros de Mora da Dívida Ativa - Intra OFSS</v>
      </c>
    </row>
    <row r="3797" spans="2:20" ht="30" x14ac:dyDescent="0.25">
      <c r="B3797" s="51" t="s">
        <v>1549</v>
      </c>
      <c r="C3797" s="22" t="s">
        <v>1544</v>
      </c>
      <c r="D3797" s="22" t="s">
        <v>1546</v>
      </c>
      <c r="E3797" s="22" t="s">
        <v>1537</v>
      </c>
      <c r="F3797" s="22" t="s">
        <v>1548</v>
      </c>
      <c r="G3797" s="22" t="s">
        <v>1575</v>
      </c>
      <c r="H3797" s="22" t="s">
        <v>1538</v>
      </c>
      <c r="I3797" s="22" t="s">
        <v>1540</v>
      </c>
      <c r="J3797" s="22" t="s">
        <v>1543</v>
      </c>
      <c r="K3797" s="20" t="str">
        <f>IF(Tabela813[[#This Row],[C]]&lt;&gt;"",IF(Tabela813[[#This Row],[RED]]&lt;&gt;"",(Tabela813[[#This Row],[RED]] &amp; "."),"") &amp; CONCATENATE(Tabela813[[#This Row],[C]],".",Tabela813[[#This Row],[O]],".",Tabela813[[#This Row],[E]],".",Tabela813[[#This Row],[D1]],".",Tabela813[[#This Row],[D2]],".",Tabela813[[#This Row],[D3]],".",Tabela813[[#This Row],[T]],".",Tabela813[[#This Row],[D4]]),"")</f>
        <v>9.7.2.1.5.51.3.0.00</v>
      </c>
      <c r="L3797" s="23" t="s">
        <v>2873</v>
      </c>
      <c r="M3797" s="20" t="str">
        <f t="shared" si="73"/>
        <v>S</v>
      </c>
      <c r="N3797" s="20">
        <f>IF(VALUE(Tabela813[[#This Row],[RED]]) &gt; 0,1,0) + IF(VALUE(J3797)&gt;0,8,IF(VALUE(I3797)&gt;0,7,IF(VALUE(H3797)&gt;0,6,IF(VALUE(G3797)&gt;0,5,IF(VALUE(F3797)&gt;0,4,IF(VALUE(E3797)&gt;0,3,IF(VALUE(D3797)&gt;0,2,1)))))))</f>
        <v>7</v>
      </c>
      <c r="O3797" s="22" t="s">
        <v>55</v>
      </c>
      <c r="P3797" s="1" t="s">
        <v>2915</v>
      </c>
      <c r="Q3797" s="1"/>
      <c r="R3797" s="39"/>
      <c r="S3797" s="154" t="s">
        <v>158</v>
      </c>
      <c r="T3797" s="7" t="str">
        <f>Tabela813[[#This Row],[NR]]&amp;" - "&amp;Tabela813[[#This Row],[Especificação]]</f>
        <v>9.7.2.1.5.51.3.0.00 - (-) Dedução de Contribuição Patronal - Servidor Civil - Pensionistas - Parcelamentos - Intra OFSS</v>
      </c>
    </row>
    <row r="3798" spans="2:20" ht="30" x14ac:dyDescent="0.25">
      <c r="B3798" s="51" t="s">
        <v>1549</v>
      </c>
      <c r="C3798" s="22" t="s">
        <v>1544</v>
      </c>
      <c r="D3798" s="22" t="s">
        <v>1546</v>
      </c>
      <c r="E3798" s="22" t="s">
        <v>1537</v>
      </c>
      <c r="F3798" s="22" t="s">
        <v>1548</v>
      </c>
      <c r="G3798" s="22" t="s">
        <v>1575</v>
      </c>
      <c r="H3798" s="22" t="s">
        <v>1538</v>
      </c>
      <c r="I3798" s="22" t="s">
        <v>1537</v>
      </c>
      <c r="J3798" s="22" t="s">
        <v>1543</v>
      </c>
      <c r="K3798" s="20" t="str">
        <f>IF(Tabela813[[#This Row],[C]]&lt;&gt;"",IF(Tabela813[[#This Row],[RED]]&lt;&gt;"",(Tabela813[[#This Row],[RED]] &amp; "."),"") &amp; CONCATENATE(Tabela813[[#This Row],[C]],".",Tabela813[[#This Row],[O]],".",Tabela813[[#This Row],[E]],".",Tabela813[[#This Row],[D1]],".",Tabela813[[#This Row],[D2]],".",Tabela813[[#This Row],[D3]],".",Tabela813[[#This Row],[T]],".",Tabela813[[#This Row],[D4]]),"")</f>
        <v>9.7.2.1.5.51.3.1.00</v>
      </c>
      <c r="L3798" s="23" t="s">
        <v>2874</v>
      </c>
      <c r="M3798" s="20" t="str">
        <f t="shared" si="73"/>
        <v>A</v>
      </c>
      <c r="N3798" s="20">
        <f>IF(VALUE(Tabela813[[#This Row],[RED]]) &gt; 0,1,0) + IF(VALUE(J3798)&gt;0,8,IF(VALUE(I3798)&gt;0,7,IF(VALUE(H3798)&gt;0,6,IF(VALUE(G3798)&gt;0,5,IF(VALUE(F3798)&gt;0,4,IF(VALUE(E3798)&gt;0,3,IF(VALUE(D3798)&gt;0,2,1)))))))</f>
        <v>8</v>
      </c>
      <c r="O3798" s="22" t="s">
        <v>55</v>
      </c>
      <c r="P3798" s="1" t="s">
        <v>2915</v>
      </c>
      <c r="Q3798" s="1"/>
      <c r="R3798" s="39"/>
      <c r="S3798" s="154" t="s">
        <v>158</v>
      </c>
      <c r="T3798" s="7" t="str">
        <f>Tabela813[[#This Row],[NR]]&amp;" - "&amp;Tabela813[[#This Row],[Especificação]]</f>
        <v>9.7.2.1.5.51.3.1.00 - (-) Dedução de Contribuição Patronal - Servidor Civil - Pensionistas - Parcelamentos - Principal - Intra OFSS</v>
      </c>
    </row>
    <row r="3799" spans="2:20" ht="30" x14ac:dyDescent="0.25">
      <c r="B3799" s="51" t="s">
        <v>1549</v>
      </c>
      <c r="C3799" s="22" t="s">
        <v>1544</v>
      </c>
      <c r="D3799" s="22" t="s">
        <v>1546</v>
      </c>
      <c r="E3799" s="22" t="s">
        <v>1537</v>
      </c>
      <c r="F3799" s="22" t="s">
        <v>1548</v>
      </c>
      <c r="G3799" s="22" t="s">
        <v>1575</v>
      </c>
      <c r="H3799" s="22" t="s">
        <v>1538</v>
      </c>
      <c r="I3799" s="22" t="s">
        <v>1546</v>
      </c>
      <c r="J3799" s="22" t="s">
        <v>1543</v>
      </c>
      <c r="K3799" s="20" t="str">
        <f>IF(Tabela813[[#This Row],[C]]&lt;&gt;"",IF(Tabela813[[#This Row],[RED]]&lt;&gt;"",(Tabela813[[#This Row],[RED]] &amp; "."),"") &amp; CONCATENATE(Tabela813[[#This Row],[C]],".",Tabela813[[#This Row],[O]],".",Tabela813[[#This Row],[E]],".",Tabela813[[#This Row],[D1]],".",Tabela813[[#This Row],[D2]],".",Tabela813[[#This Row],[D3]],".",Tabela813[[#This Row],[T]],".",Tabela813[[#This Row],[D4]]),"")</f>
        <v>9.7.2.1.5.51.3.2.00</v>
      </c>
      <c r="L3799" s="23" t="s">
        <v>2875</v>
      </c>
      <c r="M3799" s="20" t="str">
        <f t="shared" si="73"/>
        <v>A</v>
      </c>
      <c r="N3799" s="20">
        <f>IF(VALUE(Tabela813[[#This Row],[RED]]) &gt; 0,1,0) + IF(VALUE(J3799)&gt;0,8,IF(VALUE(I3799)&gt;0,7,IF(VALUE(H3799)&gt;0,6,IF(VALUE(G3799)&gt;0,5,IF(VALUE(F3799)&gt;0,4,IF(VALUE(E3799)&gt;0,3,IF(VALUE(D3799)&gt;0,2,1)))))))</f>
        <v>8</v>
      </c>
      <c r="O3799" s="22" t="s">
        <v>55</v>
      </c>
      <c r="P3799" s="1" t="s">
        <v>2915</v>
      </c>
      <c r="Q3799" s="1"/>
      <c r="R3799" s="39"/>
      <c r="S3799" s="154" t="s">
        <v>158</v>
      </c>
      <c r="T3799" s="7" t="str">
        <f>Tabela813[[#This Row],[NR]]&amp;" - "&amp;Tabela813[[#This Row],[Especificação]]</f>
        <v>9.7.2.1.5.51.3.2.00 - (-) Dedução de Contribuição Patronal - Servidor Civil - Pensionistas - Parcelamentos - Multas e Juros de Mora - Intra OFSS</v>
      </c>
    </row>
    <row r="3800" spans="2:20" ht="30" x14ac:dyDescent="0.25">
      <c r="B3800" s="51" t="s">
        <v>1549</v>
      </c>
      <c r="C3800" s="22" t="s">
        <v>1544</v>
      </c>
      <c r="D3800" s="22" t="s">
        <v>1546</v>
      </c>
      <c r="E3800" s="22" t="s">
        <v>1537</v>
      </c>
      <c r="F3800" s="22" t="s">
        <v>1548</v>
      </c>
      <c r="G3800" s="22" t="s">
        <v>1575</v>
      </c>
      <c r="H3800" s="22" t="s">
        <v>1538</v>
      </c>
      <c r="I3800" s="22" t="s">
        <v>1538</v>
      </c>
      <c r="J3800" s="22" t="s">
        <v>1543</v>
      </c>
      <c r="K3800" s="20" t="str">
        <f>IF(Tabela813[[#This Row],[C]]&lt;&gt;"",IF(Tabela813[[#This Row],[RED]]&lt;&gt;"",(Tabela813[[#This Row],[RED]] &amp; "."),"") &amp; CONCATENATE(Tabela813[[#This Row],[C]],".",Tabela813[[#This Row],[O]],".",Tabela813[[#This Row],[E]],".",Tabela813[[#This Row],[D1]],".",Tabela813[[#This Row],[D2]],".",Tabela813[[#This Row],[D3]],".",Tabela813[[#This Row],[T]],".",Tabela813[[#This Row],[D4]]),"")</f>
        <v>9.7.2.1.5.51.3.3.00</v>
      </c>
      <c r="L3800" s="23" t="s">
        <v>2876</v>
      </c>
      <c r="M3800" s="20" t="str">
        <f t="shared" si="73"/>
        <v>A</v>
      </c>
      <c r="N3800" s="20">
        <f>IF(VALUE(Tabela813[[#This Row],[RED]]) &gt; 0,1,0) + IF(VALUE(J3800)&gt;0,8,IF(VALUE(I3800)&gt;0,7,IF(VALUE(H3800)&gt;0,6,IF(VALUE(G3800)&gt;0,5,IF(VALUE(F3800)&gt;0,4,IF(VALUE(E3800)&gt;0,3,IF(VALUE(D3800)&gt;0,2,1)))))))</f>
        <v>8</v>
      </c>
      <c r="O3800" s="22" t="s">
        <v>55</v>
      </c>
      <c r="P3800" s="1" t="s">
        <v>2915</v>
      </c>
      <c r="Q3800" s="1"/>
      <c r="R3800" s="39"/>
      <c r="S3800" s="154" t="s">
        <v>158</v>
      </c>
      <c r="T3800" s="7" t="str">
        <f>Tabela813[[#This Row],[NR]]&amp;" - "&amp;Tabela813[[#This Row],[Especificação]]</f>
        <v>9.7.2.1.5.51.3.3.00 - (-) Dedução de Contribuição Patronal - Servidor Civil - Pensionistas - Parcelamentos - Dívida Ativa - Intra OFSS</v>
      </c>
    </row>
    <row r="3801" spans="2:20" ht="45" x14ac:dyDescent="0.25">
      <c r="B3801" s="51" t="s">
        <v>1549</v>
      </c>
      <c r="C3801" s="22" t="s">
        <v>1544</v>
      </c>
      <c r="D3801" s="22" t="s">
        <v>1546</v>
      </c>
      <c r="E3801" s="22" t="s">
        <v>1537</v>
      </c>
      <c r="F3801" s="22" t="s">
        <v>1548</v>
      </c>
      <c r="G3801" s="22" t="s">
        <v>1575</v>
      </c>
      <c r="H3801" s="22" t="s">
        <v>1538</v>
      </c>
      <c r="I3801" s="22" t="s">
        <v>1547</v>
      </c>
      <c r="J3801" s="22" t="s">
        <v>1543</v>
      </c>
      <c r="K3801" s="20" t="str">
        <f>IF(Tabela813[[#This Row],[C]]&lt;&gt;"",IF(Tabela813[[#This Row],[RED]]&lt;&gt;"",(Tabela813[[#This Row],[RED]] &amp; "."),"") &amp; CONCATENATE(Tabela813[[#This Row],[C]],".",Tabela813[[#This Row],[O]],".",Tabela813[[#This Row],[E]],".",Tabela813[[#This Row],[D1]],".",Tabela813[[#This Row],[D2]],".",Tabela813[[#This Row],[D3]],".",Tabela813[[#This Row],[T]],".",Tabela813[[#This Row],[D4]]),"")</f>
        <v>9.7.2.1.5.51.3.4.00</v>
      </c>
      <c r="L3801" s="23" t="s">
        <v>2877</v>
      </c>
      <c r="M3801" s="20" t="str">
        <f t="shared" si="73"/>
        <v>A</v>
      </c>
      <c r="N3801" s="20">
        <f>IF(VALUE(Tabela813[[#This Row],[RED]]) &gt; 0,1,0) + IF(VALUE(J3801)&gt;0,8,IF(VALUE(I3801)&gt;0,7,IF(VALUE(H3801)&gt;0,6,IF(VALUE(G3801)&gt;0,5,IF(VALUE(F3801)&gt;0,4,IF(VALUE(E3801)&gt;0,3,IF(VALUE(D3801)&gt;0,2,1)))))))</f>
        <v>8</v>
      </c>
      <c r="O3801" s="22" t="s">
        <v>55</v>
      </c>
      <c r="P3801" s="1" t="s">
        <v>2915</v>
      </c>
      <c r="Q3801" s="1"/>
      <c r="R3801" s="39"/>
      <c r="S3801" s="154" t="s">
        <v>158</v>
      </c>
      <c r="T3801" s="7" t="str">
        <f>Tabela813[[#This Row],[NR]]&amp;" - "&amp;Tabela813[[#This Row],[Especificação]]</f>
        <v>9.7.2.1.5.51.3.4.00 - (-) Dedução de Contribuição Patronal - Servidor Civil - Pensionistas - Parcelamentos - Dívida Ativa - Multas e Juros de Mora da Dívida Ativa - Intra OFSS</v>
      </c>
    </row>
    <row r="3802" spans="2:20" ht="30" x14ac:dyDescent="0.25">
      <c r="B3802" s="51" t="s">
        <v>1549</v>
      </c>
      <c r="C3802" s="22" t="s">
        <v>1544</v>
      </c>
      <c r="D3802" s="22" t="s">
        <v>1546</v>
      </c>
      <c r="E3802" s="22" t="s">
        <v>1537</v>
      </c>
      <c r="F3802" s="22" t="s">
        <v>1548</v>
      </c>
      <c r="G3802" s="22" t="s">
        <v>1575</v>
      </c>
      <c r="H3802" s="22" t="s">
        <v>1538</v>
      </c>
      <c r="I3802" s="22" t="s">
        <v>1548</v>
      </c>
      <c r="J3802" s="22" t="s">
        <v>1543</v>
      </c>
      <c r="K3802" s="20" t="str">
        <f>IF(Tabela813[[#This Row],[C]]&lt;&gt;"",IF(Tabela813[[#This Row],[RED]]&lt;&gt;"",(Tabela813[[#This Row],[RED]] &amp; "."),"") &amp; CONCATENATE(Tabela813[[#This Row],[C]],".",Tabela813[[#This Row],[O]],".",Tabela813[[#This Row],[E]],".",Tabela813[[#This Row],[D1]],".",Tabela813[[#This Row],[D2]],".",Tabela813[[#This Row],[D3]],".",Tabela813[[#This Row],[T]],".",Tabela813[[#This Row],[D4]]),"")</f>
        <v>9.7.2.1.5.51.3.5.00</v>
      </c>
      <c r="L3802" s="23" t="s">
        <v>2878</v>
      </c>
      <c r="M3802" s="20" t="str">
        <f t="shared" si="73"/>
        <v>A</v>
      </c>
      <c r="N3802" s="20">
        <f>IF(VALUE(Tabela813[[#This Row],[RED]]) &gt; 0,1,0) + IF(VALUE(J3802)&gt;0,8,IF(VALUE(I3802)&gt;0,7,IF(VALUE(H3802)&gt;0,6,IF(VALUE(G3802)&gt;0,5,IF(VALUE(F3802)&gt;0,4,IF(VALUE(E3802)&gt;0,3,IF(VALUE(D3802)&gt;0,2,1)))))))</f>
        <v>8</v>
      </c>
      <c r="O3802" s="22" t="s">
        <v>55</v>
      </c>
      <c r="P3802" s="1" t="s">
        <v>2915</v>
      </c>
      <c r="Q3802" s="1"/>
      <c r="R3802" s="39"/>
      <c r="S3802" s="154" t="s">
        <v>158</v>
      </c>
      <c r="T3802" s="7" t="str">
        <f>Tabela813[[#This Row],[NR]]&amp;" - "&amp;Tabela813[[#This Row],[Especificação]]</f>
        <v>9.7.2.1.5.51.3.5.00 - (-) Dedução de Contribuição Patronal - Servidor Civil - Pensionistas - Parcelamentos - Multas - Intra OFSS</v>
      </c>
    </row>
    <row r="3803" spans="2:20" ht="30" x14ac:dyDescent="0.25">
      <c r="B3803" s="51" t="s">
        <v>1549</v>
      </c>
      <c r="C3803" s="22" t="s">
        <v>1544</v>
      </c>
      <c r="D3803" s="22" t="s">
        <v>1546</v>
      </c>
      <c r="E3803" s="22" t="s">
        <v>1537</v>
      </c>
      <c r="F3803" s="22" t="s">
        <v>1548</v>
      </c>
      <c r="G3803" s="22" t="s">
        <v>1575</v>
      </c>
      <c r="H3803" s="22" t="s">
        <v>1538</v>
      </c>
      <c r="I3803" s="22" t="s">
        <v>1542</v>
      </c>
      <c r="J3803" s="22" t="s">
        <v>1543</v>
      </c>
      <c r="K3803" s="20" t="str">
        <f>IF(Tabela813[[#This Row],[C]]&lt;&gt;"",IF(Tabela813[[#This Row],[RED]]&lt;&gt;"",(Tabela813[[#This Row],[RED]] &amp; "."),"") &amp; CONCATENATE(Tabela813[[#This Row],[C]],".",Tabela813[[#This Row],[O]],".",Tabela813[[#This Row],[E]],".",Tabela813[[#This Row],[D1]],".",Tabela813[[#This Row],[D2]],".",Tabela813[[#This Row],[D3]],".",Tabela813[[#This Row],[T]],".",Tabela813[[#This Row],[D4]]),"")</f>
        <v>9.7.2.1.5.51.3.6.00</v>
      </c>
      <c r="L3803" s="23" t="s">
        <v>2879</v>
      </c>
      <c r="M3803" s="20" t="str">
        <f t="shared" si="73"/>
        <v>A</v>
      </c>
      <c r="N3803" s="20">
        <f>IF(VALUE(Tabela813[[#This Row],[RED]]) &gt; 0,1,0) + IF(VALUE(J3803)&gt;0,8,IF(VALUE(I3803)&gt;0,7,IF(VALUE(H3803)&gt;0,6,IF(VALUE(G3803)&gt;0,5,IF(VALUE(F3803)&gt;0,4,IF(VALUE(E3803)&gt;0,3,IF(VALUE(D3803)&gt;0,2,1)))))))</f>
        <v>8</v>
      </c>
      <c r="O3803" s="22" t="s">
        <v>55</v>
      </c>
      <c r="P3803" s="1" t="s">
        <v>2915</v>
      </c>
      <c r="Q3803" s="1"/>
      <c r="R3803" s="39"/>
      <c r="S3803" s="154" t="s">
        <v>158</v>
      </c>
      <c r="T3803" s="7" t="str">
        <f>Tabela813[[#This Row],[NR]]&amp;" - "&amp;Tabela813[[#This Row],[Especificação]]</f>
        <v>9.7.2.1.5.51.3.6.00 - (-) Dedução de Contribuição Patronal - Servidor Civil - Pensionistas - Parcelamentos - Juros de Mora - Intra OFSS</v>
      </c>
    </row>
    <row r="3804" spans="2:20" ht="30" x14ac:dyDescent="0.25">
      <c r="B3804" s="51" t="s">
        <v>1549</v>
      </c>
      <c r="C3804" s="22" t="s">
        <v>1544</v>
      </c>
      <c r="D3804" s="22" t="s">
        <v>1546</v>
      </c>
      <c r="E3804" s="22" t="s">
        <v>1537</v>
      </c>
      <c r="F3804" s="22" t="s">
        <v>1548</v>
      </c>
      <c r="G3804" s="22" t="s">
        <v>1575</v>
      </c>
      <c r="H3804" s="22" t="s">
        <v>1538</v>
      </c>
      <c r="I3804" s="22" t="s">
        <v>1544</v>
      </c>
      <c r="J3804" s="22" t="s">
        <v>1543</v>
      </c>
      <c r="K3804" s="20" t="str">
        <f>IF(Tabela813[[#This Row],[C]]&lt;&gt;"",IF(Tabela813[[#This Row],[RED]]&lt;&gt;"",(Tabela813[[#This Row],[RED]] &amp; "."),"") &amp; CONCATENATE(Tabela813[[#This Row],[C]],".",Tabela813[[#This Row],[O]],".",Tabela813[[#This Row],[E]],".",Tabela813[[#This Row],[D1]],".",Tabela813[[#This Row],[D2]],".",Tabela813[[#This Row],[D3]],".",Tabela813[[#This Row],[T]],".",Tabela813[[#This Row],[D4]]),"")</f>
        <v>9.7.2.1.5.51.3.7.00</v>
      </c>
      <c r="L3804" s="23" t="s">
        <v>2880</v>
      </c>
      <c r="M3804" s="20" t="str">
        <f t="shared" si="73"/>
        <v>A</v>
      </c>
      <c r="N3804" s="20">
        <f>IF(VALUE(Tabela813[[#This Row],[RED]]) &gt; 0,1,0) + IF(VALUE(J3804)&gt;0,8,IF(VALUE(I3804)&gt;0,7,IF(VALUE(H3804)&gt;0,6,IF(VALUE(G3804)&gt;0,5,IF(VALUE(F3804)&gt;0,4,IF(VALUE(E3804)&gt;0,3,IF(VALUE(D3804)&gt;0,2,1)))))))</f>
        <v>8</v>
      </c>
      <c r="O3804" s="22" t="s">
        <v>55</v>
      </c>
      <c r="P3804" s="1" t="s">
        <v>2915</v>
      </c>
      <c r="Q3804" s="1"/>
      <c r="R3804" s="39"/>
      <c r="S3804" s="154" t="s">
        <v>158</v>
      </c>
      <c r="T3804" s="7" t="str">
        <f>Tabela813[[#This Row],[NR]]&amp;" - "&amp;Tabela813[[#This Row],[Especificação]]</f>
        <v>9.7.2.1.5.51.3.7.00 - (-) Dedução de Contribuição Patronal - Servidor Civil - Pensionistas - Parcelamentos - Dívida Ativa - Multas da Dívida Ativa - Intra OFSS</v>
      </c>
    </row>
    <row r="3805" spans="2:20" ht="30" x14ac:dyDescent="0.25">
      <c r="B3805" s="51" t="s">
        <v>1549</v>
      </c>
      <c r="C3805" s="22" t="s">
        <v>1544</v>
      </c>
      <c r="D3805" s="22" t="s">
        <v>1546</v>
      </c>
      <c r="E3805" s="22" t="s">
        <v>1537</v>
      </c>
      <c r="F3805" s="22" t="s">
        <v>1548</v>
      </c>
      <c r="G3805" s="22" t="s">
        <v>1575</v>
      </c>
      <c r="H3805" s="22" t="s">
        <v>1538</v>
      </c>
      <c r="I3805" s="22" t="s">
        <v>1545</v>
      </c>
      <c r="J3805" s="22" t="s">
        <v>1543</v>
      </c>
      <c r="K3805" s="20" t="str">
        <f>IF(Tabela813[[#This Row],[C]]&lt;&gt;"",IF(Tabela813[[#This Row],[RED]]&lt;&gt;"",(Tabela813[[#This Row],[RED]] &amp; "."),"") &amp; CONCATENATE(Tabela813[[#This Row],[C]],".",Tabela813[[#This Row],[O]],".",Tabela813[[#This Row],[E]],".",Tabela813[[#This Row],[D1]],".",Tabela813[[#This Row],[D2]],".",Tabela813[[#This Row],[D3]],".",Tabela813[[#This Row],[T]],".",Tabela813[[#This Row],[D4]]),"")</f>
        <v>9.7.2.1.5.51.3.8.00</v>
      </c>
      <c r="L3805" s="23" t="s">
        <v>2881</v>
      </c>
      <c r="M3805" s="20" t="str">
        <f t="shared" si="73"/>
        <v>A</v>
      </c>
      <c r="N3805" s="20">
        <f>IF(VALUE(Tabela813[[#This Row],[RED]]) &gt; 0,1,0) + IF(VALUE(J3805)&gt;0,8,IF(VALUE(I3805)&gt;0,7,IF(VALUE(H3805)&gt;0,6,IF(VALUE(G3805)&gt;0,5,IF(VALUE(F3805)&gt;0,4,IF(VALUE(E3805)&gt;0,3,IF(VALUE(D3805)&gt;0,2,1)))))))</f>
        <v>8</v>
      </c>
      <c r="O3805" s="22" t="s">
        <v>55</v>
      </c>
      <c r="P3805" s="1" t="s">
        <v>2915</v>
      </c>
      <c r="Q3805" s="1"/>
      <c r="R3805" s="39"/>
      <c r="S3805" s="154" t="s">
        <v>158</v>
      </c>
      <c r="T3805" s="7" t="str">
        <f>Tabela813[[#This Row],[NR]]&amp;" - "&amp;Tabela813[[#This Row],[Especificação]]</f>
        <v>9.7.2.1.5.51.3.8.00 - (-) Dedução de Contribuição Patronal - Servidor Civil - Pensionistas - Parcelamentos - Juros de Mora da Dívida Ativa - Intra OFSS</v>
      </c>
    </row>
    <row r="3807" spans="2:20" x14ac:dyDescent="0.25">
      <c r="B3807" s="47"/>
      <c r="C3807" s="47"/>
      <c r="D3807" s="47"/>
      <c r="E3807" s="47"/>
      <c r="F3807" s="47"/>
      <c r="G3807" s="47"/>
      <c r="H3807" s="47"/>
      <c r="I3807" s="47"/>
      <c r="J3807" s="47"/>
      <c r="K3807" s="48"/>
      <c r="L3807" s="49"/>
      <c r="M3807" s="50"/>
      <c r="N3807" s="50"/>
      <c r="O3807" s="50"/>
      <c r="P3807" s="49"/>
      <c r="Q3807" s="47"/>
      <c r="R3807" s="48"/>
      <c r="S3807" s="148"/>
    </row>
    <row r="3808" spans="2:20" x14ac:dyDescent="0.25">
      <c r="K3808" s="7"/>
      <c r="L3808" s="7"/>
      <c r="M3808" s="7"/>
      <c r="N3808" s="7"/>
      <c r="O3808" s="7"/>
      <c r="P3808" s="7"/>
      <c r="R3808" s="7"/>
      <c r="S3808" s="149"/>
    </row>
    <row r="3809" spans="4:15" x14ac:dyDescent="0.25">
      <c r="D3809" s="202" t="s">
        <v>4244</v>
      </c>
      <c r="E3809" s="203"/>
      <c r="F3809" s="203"/>
      <c r="G3809" s="203"/>
      <c r="H3809" s="203"/>
      <c r="I3809" s="203"/>
      <c r="J3809" s="203"/>
      <c r="K3809" s="203"/>
      <c r="L3809" s="203"/>
      <c r="M3809" s="203"/>
      <c r="N3809" s="203"/>
      <c r="O3809" s="204"/>
    </row>
    <row r="3810" spans="4:15" x14ac:dyDescent="0.25">
      <c r="D3810" s="205" t="s">
        <v>1591</v>
      </c>
      <c r="E3810" s="206"/>
      <c r="F3810" s="206"/>
      <c r="G3810" s="206"/>
      <c r="H3810" s="206"/>
      <c r="I3810" s="206"/>
      <c r="J3810" s="206"/>
      <c r="K3810" s="206"/>
      <c r="L3810" s="206"/>
      <c r="M3810" s="206"/>
      <c r="N3810" s="206"/>
      <c r="O3810" s="207"/>
    </row>
    <row r="3811" spans="4:15" x14ac:dyDescent="0.25">
      <c r="D3811" s="198" t="s">
        <v>1592</v>
      </c>
      <c r="E3811" s="199"/>
      <c r="F3811" s="199"/>
      <c r="G3811" s="199"/>
      <c r="H3811" s="199"/>
      <c r="I3811" s="199"/>
      <c r="J3811" s="199"/>
      <c r="K3811" s="199"/>
      <c r="L3811" s="199"/>
      <c r="M3811" s="199"/>
      <c r="N3811" s="199"/>
      <c r="O3811" s="200"/>
    </row>
    <row r="3812" spans="4:15" x14ac:dyDescent="0.25">
      <c r="D3812" s="209" t="s">
        <v>1593</v>
      </c>
      <c r="E3812" s="210"/>
      <c r="F3812" s="210"/>
      <c r="G3812" s="210"/>
      <c r="H3812" s="210"/>
      <c r="I3812" s="210"/>
      <c r="J3812" s="210"/>
      <c r="K3812" s="210"/>
      <c r="L3812" s="210"/>
      <c r="M3812" s="210"/>
      <c r="N3812" s="210"/>
      <c r="O3812" s="211"/>
    </row>
    <row r="3813" spans="4:15" x14ac:dyDescent="0.25">
      <c r="D3813" s="212" t="s">
        <v>1594</v>
      </c>
      <c r="E3813" s="213"/>
      <c r="F3813" s="213"/>
      <c r="G3813" s="213"/>
      <c r="H3813" s="213"/>
      <c r="I3813" s="213"/>
      <c r="J3813" s="213"/>
      <c r="K3813" s="213"/>
      <c r="L3813" s="213"/>
      <c r="M3813" s="213"/>
      <c r="N3813" s="213"/>
      <c r="O3813" s="214"/>
    </row>
    <row r="3814" spans="4:15" x14ac:dyDescent="0.25">
      <c r="D3814" s="215"/>
      <c r="E3814" s="216"/>
      <c r="F3814" s="216"/>
      <c r="G3814" s="216"/>
      <c r="H3814" s="216"/>
      <c r="I3814" s="216"/>
      <c r="J3814" s="216"/>
      <c r="K3814" s="216"/>
      <c r="L3814" s="216"/>
      <c r="M3814" s="216"/>
      <c r="N3814" s="216"/>
      <c r="O3814" s="217"/>
    </row>
    <row r="3815" spans="4:15" x14ac:dyDescent="0.25">
      <c r="D3815" s="218" t="s">
        <v>1595</v>
      </c>
      <c r="E3815" s="219"/>
      <c r="F3815" s="219"/>
      <c r="G3815" s="219"/>
      <c r="H3815" s="219"/>
      <c r="I3815" s="219"/>
      <c r="J3815" s="219"/>
      <c r="K3815" s="219"/>
      <c r="L3815" s="219"/>
      <c r="M3815" s="219"/>
      <c r="N3815" s="219"/>
      <c r="O3815" s="220"/>
    </row>
    <row r="3816" spans="4:15" x14ac:dyDescent="0.25">
      <c r="D3816" s="209" t="s">
        <v>1596</v>
      </c>
      <c r="E3816" s="210"/>
      <c r="F3816" s="210"/>
      <c r="G3816" s="210"/>
      <c r="H3816" s="210"/>
      <c r="I3816" s="210"/>
      <c r="J3816" s="210"/>
      <c r="K3816" s="210"/>
      <c r="L3816" s="210"/>
      <c r="M3816" s="210"/>
      <c r="N3816" s="210"/>
      <c r="O3816" s="211"/>
    </row>
    <row r="3817" spans="4:15" x14ac:dyDescent="0.25">
      <c r="D3817" s="218" t="s">
        <v>1597</v>
      </c>
      <c r="E3817" s="219"/>
      <c r="F3817" s="219"/>
      <c r="G3817" s="219"/>
      <c r="H3817" s="219"/>
      <c r="I3817" s="219"/>
      <c r="J3817" s="219"/>
      <c r="K3817" s="219"/>
      <c r="L3817" s="219"/>
      <c r="M3817" s="219"/>
      <c r="N3817" s="219"/>
      <c r="O3817" s="220"/>
    </row>
    <row r="3818" spans="4:15" x14ac:dyDescent="0.25">
      <c r="D3818" s="218" t="s">
        <v>1598</v>
      </c>
      <c r="E3818" s="219"/>
      <c r="F3818" s="219"/>
      <c r="G3818" s="219"/>
      <c r="H3818" s="219"/>
      <c r="I3818" s="219"/>
      <c r="J3818" s="219"/>
      <c r="K3818" s="219"/>
      <c r="L3818" s="219"/>
      <c r="M3818" s="219"/>
      <c r="N3818" s="219"/>
      <c r="O3818" s="220"/>
    </row>
    <row r="3819" spans="4:15" x14ac:dyDescent="0.25">
      <c r="D3819" s="209" t="s">
        <v>1599</v>
      </c>
      <c r="E3819" s="210"/>
      <c r="F3819" s="210"/>
      <c r="G3819" s="210"/>
      <c r="H3819" s="210"/>
      <c r="I3819" s="210"/>
      <c r="J3819" s="210"/>
      <c r="K3819" s="210"/>
      <c r="L3819" s="210"/>
      <c r="M3819" s="210"/>
      <c r="N3819" s="210"/>
      <c r="O3819" s="211"/>
    </row>
    <row r="3820" spans="4:15" x14ac:dyDescent="0.25">
      <c r="D3820" s="209" t="s">
        <v>1600</v>
      </c>
      <c r="E3820" s="210"/>
      <c r="F3820" s="210"/>
      <c r="G3820" s="210"/>
      <c r="H3820" s="210"/>
      <c r="I3820" s="210"/>
      <c r="J3820" s="210"/>
      <c r="K3820" s="210"/>
      <c r="L3820" s="210"/>
      <c r="M3820" s="210"/>
      <c r="N3820" s="210"/>
      <c r="O3820" s="211"/>
    </row>
    <row r="3821" spans="4:15" x14ac:dyDescent="0.25">
      <c r="D3821" s="209" t="s">
        <v>1601</v>
      </c>
      <c r="E3821" s="210"/>
      <c r="F3821" s="210"/>
      <c r="G3821" s="210"/>
      <c r="H3821" s="210"/>
      <c r="I3821" s="210"/>
      <c r="J3821" s="210"/>
      <c r="K3821" s="210"/>
      <c r="L3821" s="210"/>
      <c r="M3821" s="210"/>
      <c r="N3821" s="210"/>
      <c r="O3821" s="211"/>
    </row>
    <row r="3822" spans="4:15" x14ac:dyDescent="0.25">
      <c r="D3822" s="209" t="s">
        <v>1602</v>
      </c>
      <c r="E3822" s="210"/>
      <c r="F3822" s="210"/>
      <c r="G3822" s="210"/>
      <c r="H3822" s="210"/>
      <c r="I3822" s="210"/>
      <c r="J3822" s="210"/>
      <c r="K3822" s="210"/>
      <c r="L3822" s="210"/>
      <c r="M3822" s="210"/>
      <c r="N3822" s="210"/>
      <c r="O3822" s="211"/>
    </row>
    <row r="3823" spans="4:15" x14ac:dyDescent="0.25">
      <c r="D3823" s="209" t="s">
        <v>1603</v>
      </c>
      <c r="E3823" s="210"/>
      <c r="F3823" s="210"/>
      <c r="G3823" s="210"/>
      <c r="H3823" s="210"/>
      <c r="I3823" s="210"/>
      <c r="J3823" s="210"/>
      <c r="K3823" s="210"/>
      <c r="L3823" s="210"/>
      <c r="M3823" s="210"/>
      <c r="N3823" s="210"/>
      <c r="O3823" s="211"/>
    </row>
    <row r="3824" spans="4:15" x14ac:dyDescent="0.25">
      <c r="D3824" s="209" t="s">
        <v>1608</v>
      </c>
      <c r="E3824" s="210"/>
      <c r="F3824" s="210"/>
      <c r="G3824" s="210"/>
      <c r="H3824" s="210"/>
      <c r="I3824" s="210"/>
      <c r="J3824" s="210"/>
      <c r="K3824" s="210"/>
      <c r="L3824" s="210"/>
      <c r="M3824" s="210"/>
      <c r="N3824" s="210"/>
      <c r="O3824" s="211"/>
    </row>
    <row r="3825" spans="4:15" x14ac:dyDescent="0.25">
      <c r="D3825" s="209" t="s">
        <v>1604</v>
      </c>
      <c r="E3825" s="210"/>
      <c r="F3825" s="210"/>
      <c r="G3825" s="210"/>
      <c r="H3825" s="210"/>
      <c r="I3825" s="210"/>
      <c r="J3825" s="210"/>
      <c r="K3825" s="210"/>
      <c r="L3825" s="210"/>
      <c r="M3825" s="210"/>
      <c r="N3825" s="210"/>
      <c r="O3825" s="211"/>
    </row>
    <row r="3826" spans="4:15" x14ac:dyDescent="0.25">
      <c r="D3826" s="209" t="s">
        <v>1605</v>
      </c>
      <c r="E3826" s="210"/>
      <c r="F3826" s="210"/>
      <c r="G3826" s="210"/>
      <c r="H3826" s="210"/>
      <c r="I3826" s="210"/>
      <c r="J3826" s="210"/>
      <c r="K3826" s="210"/>
      <c r="L3826" s="210"/>
      <c r="M3826" s="210"/>
      <c r="N3826" s="210"/>
      <c r="O3826" s="211"/>
    </row>
    <row r="3827" spans="4:15" x14ac:dyDescent="0.25">
      <c r="D3827" s="221" t="s">
        <v>1606</v>
      </c>
      <c r="E3827" s="222"/>
      <c r="F3827" s="222"/>
      <c r="G3827" s="222"/>
      <c r="H3827" s="222"/>
      <c r="I3827" s="222"/>
      <c r="J3827" s="222"/>
      <c r="K3827" s="222"/>
      <c r="L3827" s="222"/>
      <c r="M3827" s="222"/>
      <c r="N3827" s="222"/>
      <c r="O3827" s="223"/>
    </row>
    <row r="3829" spans="4:15" x14ac:dyDescent="0.25">
      <c r="D3829" s="224" t="s">
        <v>1607</v>
      </c>
      <c r="E3829" s="225"/>
      <c r="F3829" s="225"/>
      <c r="G3829" s="225"/>
      <c r="H3829" s="225"/>
      <c r="I3829" s="225"/>
      <c r="J3829" s="225"/>
      <c r="K3829" s="225"/>
      <c r="L3829" s="225"/>
      <c r="M3829" s="225"/>
      <c r="N3829" s="225"/>
      <c r="O3829" s="226"/>
    </row>
    <row r="3830" spans="4:15" ht="78.75" customHeight="1" x14ac:dyDescent="0.25">
      <c r="D3830" s="227" t="s">
        <v>6782</v>
      </c>
      <c r="E3830" s="228"/>
      <c r="F3830" s="228"/>
      <c r="G3830" s="228"/>
      <c r="H3830" s="228"/>
      <c r="I3830" s="228"/>
      <c r="J3830" s="228"/>
      <c r="K3830" s="228"/>
      <c r="L3830" s="228"/>
      <c r="M3830" s="228"/>
      <c r="N3830" s="228"/>
      <c r="O3830" s="229"/>
    </row>
  </sheetData>
  <mergeCells count="56">
    <mergeCell ref="D3825:O3825"/>
    <mergeCell ref="D3826:O3826"/>
    <mergeCell ref="D3827:O3827"/>
    <mergeCell ref="D3829:O3829"/>
    <mergeCell ref="D3830:O3830"/>
    <mergeCell ref="D3824:O3824"/>
    <mergeCell ref="D3812:O3812"/>
    <mergeCell ref="D3813:O3814"/>
    <mergeCell ref="D3815:O3815"/>
    <mergeCell ref="D3816:O3816"/>
    <mergeCell ref="D3817:O3817"/>
    <mergeCell ref="D3818:O3818"/>
    <mergeCell ref="D3819:O3819"/>
    <mergeCell ref="D3820:O3820"/>
    <mergeCell ref="D3821:O3821"/>
    <mergeCell ref="D3822:O3822"/>
    <mergeCell ref="D3823:O3823"/>
    <mergeCell ref="A1027:A1028"/>
    <mergeCell ref="A999:A1000"/>
    <mergeCell ref="A1002:A1003"/>
    <mergeCell ref="A1004:A1005"/>
    <mergeCell ref="D3811:O3811"/>
    <mergeCell ref="A1910:A1918"/>
    <mergeCell ref="A2619:A2627"/>
    <mergeCell ref="A2879:A2890"/>
    <mergeCell ref="A3086:A3094"/>
    <mergeCell ref="A3181:A3182"/>
    <mergeCell ref="A3189:A3190"/>
    <mergeCell ref="A3439:A3440"/>
    <mergeCell ref="A3452:A3453"/>
    <mergeCell ref="D3809:O3809"/>
    <mergeCell ref="D3810:O3810"/>
    <mergeCell ref="A1740:A1741"/>
    <mergeCell ref="A1055:A1056"/>
    <mergeCell ref="A1061:A1062"/>
    <mergeCell ref="A1076:A1077"/>
    <mergeCell ref="A1091:A1092"/>
    <mergeCell ref="A1592:A1593"/>
    <mergeCell ref="A1637:A1638"/>
    <mergeCell ref="A1680:A1681"/>
    <mergeCell ref="A1707:A1708"/>
    <mergeCell ref="A1720:A1721"/>
    <mergeCell ref="A1732:A1733"/>
    <mergeCell ref="A888:A889"/>
    <mergeCell ref="B2:K2"/>
    <mergeCell ref="A225:A233"/>
    <mergeCell ref="A746:A754"/>
    <mergeCell ref="A805:A806"/>
    <mergeCell ref="A823:A824"/>
    <mergeCell ref="A1006:A1007"/>
    <mergeCell ref="A1008:A1009"/>
    <mergeCell ref="A917:A918"/>
    <mergeCell ref="A920:A921"/>
    <mergeCell ref="A922:A925"/>
    <mergeCell ref="A958:A959"/>
    <mergeCell ref="A979:A982"/>
  </mergeCells>
  <conditionalFormatting sqref="B3021:O3030 Q3021:S3030 B3031:S3805 B4:S3020">
    <cfRule type="expression" dxfId="3563" priority="12">
      <formula>$N4=1</formula>
    </cfRule>
    <cfRule type="expression" dxfId="3562" priority="13">
      <formula>$N4=2</formula>
    </cfRule>
    <cfRule type="expression" dxfId="3561" priority="14">
      <formula>$N4=3</formula>
    </cfRule>
    <cfRule type="expression" dxfId="3560" priority="15">
      <formula>$N4=4</formula>
    </cfRule>
    <cfRule type="expression" dxfId="3559" priority="16">
      <formula>$N4=5</formula>
    </cfRule>
    <cfRule type="expression" dxfId="3558" priority="17">
      <formula>$N4=6</formula>
    </cfRule>
    <cfRule type="expression" dxfId="3557" priority="18">
      <formula>$N4=7</formula>
    </cfRule>
    <cfRule type="expression" dxfId="3556" priority="19">
      <formula>$R4="Excluído"</formula>
    </cfRule>
    <cfRule type="expression" dxfId="3555" priority="20">
      <formula>$R4="Alterar"</formula>
    </cfRule>
    <cfRule type="expression" dxfId="3554" priority="21">
      <formula>OR($R4="Excluir",$R4="Excluído")</formula>
    </cfRule>
    <cfRule type="expression" dxfId="3553" priority="22">
      <formula>OR($R4="Incluir",$R4="Inclusão-TCE")</formula>
    </cfRule>
  </conditionalFormatting>
  <conditionalFormatting sqref="P3021:P3030">
    <cfRule type="expression" dxfId="3552" priority="1">
      <formula>$N3021=1</formula>
    </cfRule>
    <cfRule type="expression" dxfId="3551" priority="2">
      <formula>$N3021=2</formula>
    </cfRule>
    <cfRule type="expression" dxfId="3550" priority="3">
      <formula>$N3021=3</formula>
    </cfRule>
    <cfRule type="expression" dxfId="3549" priority="4">
      <formula>$N3021=4</formula>
    </cfRule>
    <cfRule type="expression" dxfId="3548" priority="5">
      <formula>$N3021=5</formula>
    </cfRule>
    <cfRule type="expression" dxfId="3547" priority="6">
      <formula>$N3021=6</formula>
    </cfRule>
    <cfRule type="expression" dxfId="3546" priority="7">
      <formula>$N3021=7</formula>
    </cfRule>
    <cfRule type="expression" dxfId="3545" priority="8">
      <formula>$R3021="Excluído"</formula>
    </cfRule>
    <cfRule type="expression" dxfId="3544" priority="9">
      <formula>$R3021="Alterar"</formula>
    </cfRule>
    <cfRule type="expression" dxfId="3543" priority="10">
      <formula>OR($R3021="Excluir",$R3021="Excluído")</formula>
    </cfRule>
    <cfRule type="expression" dxfId="3542" priority="11">
      <formula>OR($R3021="Incluir",$R3021="Inclusão-TCE")</formula>
    </cfRule>
  </conditionalFormatting>
  <pageMargins left="0.511811024" right="0.511811024" top="0.78740157499999996" bottom="0.78740157499999996" header="0.31496062000000002" footer="0.31496062000000002"/>
  <pageSetup paperSize="9" scale="66" orientation="portrait" r:id="rId1"/>
  <legacyDrawing r:id="rId2"/>
  <tableParts count="1">
    <tablePart r:id="rId3"/>
  </tableParts>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0000-000000000000}">
          <x14:formula1>
            <xm:f>TABELAS!$I$2:$I$8</xm:f>
          </x14:formula1>
          <xm:sqref>R4:R3805</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Plan2">
    <tabColor theme="9" tint="-0.499984740745262"/>
    <pageSetUpPr fitToPage="1"/>
  </sheetPr>
  <dimension ref="A1:S145"/>
  <sheetViews>
    <sheetView showGridLines="0" workbookViewId="0">
      <pane ySplit="2" topLeftCell="A3" activePane="bottomLeft" state="frozen"/>
      <selection pane="bottomLeft" activeCell="L59" sqref="L59"/>
    </sheetView>
  </sheetViews>
  <sheetFormatPr defaultColWidth="0" defaultRowHeight="15" x14ac:dyDescent="0.25"/>
  <cols>
    <col min="1" max="1" width="1.140625" customWidth="1"/>
    <col min="2" max="10" width="7" style="112" hidden="1" customWidth="1"/>
    <col min="11" max="11" width="19.28515625" style="112" customWidth="1"/>
    <col min="12" max="12" width="164" customWidth="1"/>
    <col min="13" max="14" width="15" customWidth="1"/>
    <col min="15" max="15" width="10" customWidth="1"/>
    <col min="16" max="16" width="0.7109375" customWidth="1"/>
    <col min="17" max="17" width="2.28515625" customWidth="1"/>
    <col min="18" max="16384" width="9.140625" hidden="1"/>
  </cols>
  <sheetData>
    <row r="1" spans="2:15" ht="31.5" customHeight="1" x14ac:dyDescent="0.25">
      <c r="B1" s="125" t="s">
        <v>4460</v>
      </c>
      <c r="C1" s="126"/>
      <c r="D1" s="126"/>
      <c r="E1" s="126"/>
      <c r="F1" s="126"/>
      <c r="G1" s="126"/>
      <c r="H1" s="126"/>
      <c r="I1" s="126"/>
      <c r="J1" s="126"/>
      <c r="K1" s="230" t="s">
        <v>6774</v>
      </c>
      <c r="L1" s="231"/>
      <c r="M1" s="231"/>
      <c r="N1" s="231"/>
      <c r="O1" s="232"/>
    </row>
    <row r="2" spans="2:15" s="113" customFormat="1" ht="23.25" customHeight="1" x14ac:dyDescent="0.25">
      <c r="B2" s="114" t="s">
        <v>1609</v>
      </c>
      <c r="C2" s="115" t="s">
        <v>32</v>
      </c>
      <c r="D2" s="115" t="s">
        <v>33</v>
      </c>
      <c r="E2" s="115" t="s">
        <v>34</v>
      </c>
      <c r="F2" s="116" t="s">
        <v>35</v>
      </c>
      <c r="G2" s="116" t="s">
        <v>1610</v>
      </c>
      <c r="H2" s="115" t="s">
        <v>37</v>
      </c>
      <c r="I2" s="115" t="s">
        <v>38</v>
      </c>
      <c r="J2" s="115" t="s">
        <v>1611</v>
      </c>
      <c r="K2" s="127" t="s">
        <v>39</v>
      </c>
      <c r="L2" s="128" t="s">
        <v>40</v>
      </c>
      <c r="M2" s="129" t="s">
        <v>4461</v>
      </c>
      <c r="N2" s="129" t="s">
        <v>6538</v>
      </c>
      <c r="O2" s="130" t="s">
        <v>6772</v>
      </c>
    </row>
    <row r="3" spans="2:15" x14ac:dyDescent="0.25">
      <c r="B3" s="51"/>
      <c r="C3" s="51" t="s">
        <v>1537</v>
      </c>
      <c r="D3" s="51" t="s">
        <v>1542</v>
      </c>
      <c r="E3" s="51" t="s">
        <v>1537</v>
      </c>
      <c r="F3" s="51" t="s">
        <v>1537</v>
      </c>
      <c r="G3" s="51" t="s">
        <v>1539</v>
      </c>
      <c r="H3" s="51" t="s">
        <v>1540</v>
      </c>
      <c r="I3" s="51" t="s">
        <v>1540</v>
      </c>
      <c r="J3" s="51" t="s">
        <v>1543</v>
      </c>
      <c r="K3" s="26" t="s">
        <v>6616</v>
      </c>
      <c r="L3" s="66" t="s">
        <v>6539</v>
      </c>
      <c r="M3" s="26" t="s">
        <v>14</v>
      </c>
      <c r="N3" s="26" t="s">
        <v>6771</v>
      </c>
      <c r="O3" s="26" t="s">
        <v>6773</v>
      </c>
    </row>
    <row r="4" spans="2:15" x14ac:dyDescent="0.25">
      <c r="B4" s="51"/>
      <c r="C4" s="51" t="s">
        <v>1537</v>
      </c>
      <c r="D4" s="51" t="s">
        <v>1542</v>
      </c>
      <c r="E4" s="51" t="s">
        <v>1537</v>
      </c>
      <c r="F4" s="51" t="s">
        <v>1537</v>
      </c>
      <c r="G4" s="51" t="s">
        <v>1539</v>
      </c>
      <c r="H4" s="51" t="s">
        <v>1540</v>
      </c>
      <c r="I4" s="51" t="s">
        <v>1537</v>
      </c>
      <c r="J4" s="51" t="s">
        <v>1543</v>
      </c>
      <c r="K4" s="26" t="s">
        <v>6617</v>
      </c>
      <c r="L4" s="66" t="s">
        <v>6581</v>
      </c>
      <c r="M4" s="26" t="s">
        <v>14</v>
      </c>
      <c r="N4" s="26" t="s">
        <v>6771</v>
      </c>
      <c r="O4" s="26" t="s">
        <v>6773</v>
      </c>
    </row>
    <row r="5" spans="2:15" x14ac:dyDescent="0.25">
      <c r="B5" s="51"/>
      <c r="C5" s="51" t="s">
        <v>1537</v>
      </c>
      <c r="D5" s="51" t="s">
        <v>1542</v>
      </c>
      <c r="E5" s="51" t="s">
        <v>1537</v>
      </c>
      <c r="F5" s="51" t="s">
        <v>1537</v>
      </c>
      <c r="G5" s="51" t="s">
        <v>1539</v>
      </c>
      <c r="H5" s="51" t="s">
        <v>1540</v>
      </c>
      <c r="I5" s="51" t="s">
        <v>1546</v>
      </c>
      <c r="J5" s="51" t="s">
        <v>1543</v>
      </c>
      <c r="K5" s="26" t="s">
        <v>6618</v>
      </c>
      <c r="L5" s="66" t="s">
        <v>6582</v>
      </c>
      <c r="M5" s="26" t="s">
        <v>14</v>
      </c>
      <c r="N5" s="26" t="s">
        <v>6771</v>
      </c>
      <c r="O5" s="26" t="s">
        <v>6773</v>
      </c>
    </row>
    <row r="6" spans="2:15" x14ac:dyDescent="0.25">
      <c r="B6" s="51"/>
      <c r="C6" s="51" t="s">
        <v>1537</v>
      </c>
      <c r="D6" s="51" t="s">
        <v>1542</v>
      </c>
      <c r="E6" s="51" t="s">
        <v>1537</v>
      </c>
      <c r="F6" s="51" t="s">
        <v>1537</v>
      </c>
      <c r="G6" s="51" t="s">
        <v>1539</v>
      </c>
      <c r="H6" s="51" t="s">
        <v>1540</v>
      </c>
      <c r="I6" s="51" t="s">
        <v>1538</v>
      </c>
      <c r="J6" s="51" t="s">
        <v>1543</v>
      </c>
      <c r="K6" s="26" t="s">
        <v>6619</v>
      </c>
      <c r="L6" s="66" t="s">
        <v>6583</v>
      </c>
      <c r="M6" s="26" t="s">
        <v>14</v>
      </c>
      <c r="N6" s="26" t="s">
        <v>6771</v>
      </c>
      <c r="O6" s="26" t="s">
        <v>6773</v>
      </c>
    </row>
    <row r="7" spans="2:15" x14ac:dyDescent="0.25">
      <c r="B7" s="51"/>
      <c r="C7" s="51" t="s">
        <v>1537</v>
      </c>
      <c r="D7" s="51" t="s">
        <v>1542</v>
      </c>
      <c r="E7" s="51" t="s">
        <v>1537</v>
      </c>
      <c r="F7" s="51" t="s">
        <v>1537</v>
      </c>
      <c r="G7" s="51" t="s">
        <v>1539</v>
      </c>
      <c r="H7" s="51" t="s">
        <v>1540</v>
      </c>
      <c r="I7" s="51" t="s">
        <v>1547</v>
      </c>
      <c r="J7" s="51" t="s">
        <v>1543</v>
      </c>
      <c r="K7" s="26" t="s">
        <v>6620</v>
      </c>
      <c r="L7" s="66" t="s">
        <v>6584</v>
      </c>
      <c r="M7" s="26" t="s">
        <v>14</v>
      </c>
      <c r="N7" s="26" t="s">
        <v>6771</v>
      </c>
      <c r="O7" s="26" t="s">
        <v>6773</v>
      </c>
    </row>
    <row r="8" spans="2:15" x14ac:dyDescent="0.25">
      <c r="B8" s="51"/>
      <c r="C8" s="51" t="s">
        <v>1537</v>
      </c>
      <c r="D8" s="51" t="s">
        <v>1542</v>
      </c>
      <c r="E8" s="51" t="s">
        <v>1537</v>
      </c>
      <c r="F8" s="51" t="s">
        <v>1537</v>
      </c>
      <c r="G8" s="51" t="s">
        <v>1539</v>
      </c>
      <c r="H8" s="51" t="s">
        <v>1540</v>
      </c>
      <c r="I8" s="51" t="s">
        <v>1548</v>
      </c>
      <c r="J8" s="51" t="s">
        <v>1543</v>
      </c>
      <c r="K8" s="26" t="s">
        <v>6621</v>
      </c>
      <c r="L8" s="66" t="s">
        <v>6585</v>
      </c>
      <c r="M8" s="26" t="s">
        <v>14</v>
      </c>
      <c r="N8" s="26" t="s">
        <v>6771</v>
      </c>
      <c r="O8" s="26" t="s">
        <v>6773</v>
      </c>
    </row>
    <row r="9" spans="2:15" x14ac:dyDescent="0.25">
      <c r="B9" s="51"/>
      <c r="C9" s="51" t="s">
        <v>1537</v>
      </c>
      <c r="D9" s="51" t="s">
        <v>1542</v>
      </c>
      <c r="E9" s="51" t="s">
        <v>1537</v>
      </c>
      <c r="F9" s="51" t="s">
        <v>1537</v>
      </c>
      <c r="G9" s="51" t="s">
        <v>1539</v>
      </c>
      <c r="H9" s="51" t="s">
        <v>1540</v>
      </c>
      <c r="I9" s="51" t="s">
        <v>1542</v>
      </c>
      <c r="J9" s="51" t="s">
        <v>1543</v>
      </c>
      <c r="K9" s="26" t="s">
        <v>6622</v>
      </c>
      <c r="L9" s="66" t="s">
        <v>6586</v>
      </c>
      <c r="M9" s="26" t="s">
        <v>14</v>
      </c>
      <c r="N9" s="26" t="s">
        <v>6771</v>
      </c>
      <c r="O9" s="26" t="s">
        <v>6773</v>
      </c>
    </row>
    <row r="10" spans="2:15" x14ac:dyDescent="0.25">
      <c r="B10" s="51"/>
      <c r="C10" s="51" t="s">
        <v>1537</v>
      </c>
      <c r="D10" s="51" t="s">
        <v>1542</v>
      </c>
      <c r="E10" s="51" t="s">
        <v>1537</v>
      </c>
      <c r="F10" s="51" t="s">
        <v>1537</v>
      </c>
      <c r="G10" s="51" t="s">
        <v>1539</v>
      </c>
      <c r="H10" s="51" t="s">
        <v>1540</v>
      </c>
      <c r="I10" s="51" t="s">
        <v>1544</v>
      </c>
      <c r="J10" s="51" t="s">
        <v>1543</v>
      </c>
      <c r="K10" s="26" t="s">
        <v>6623</v>
      </c>
      <c r="L10" s="66" t="s">
        <v>6587</v>
      </c>
      <c r="M10" s="26" t="s">
        <v>14</v>
      </c>
      <c r="N10" s="26" t="s">
        <v>6771</v>
      </c>
      <c r="O10" s="26" t="s">
        <v>6773</v>
      </c>
    </row>
    <row r="11" spans="2:15" x14ac:dyDescent="0.25">
      <c r="B11" s="51"/>
      <c r="C11" s="51" t="s">
        <v>1537</v>
      </c>
      <c r="D11" s="51" t="s">
        <v>1542</v>
      </c>
      <c r="E11" s="51" t="s">
        <v>1537</v>
      </c>
      <c r="F11" s="51" t="s">
        <v>1537</v>
      </c>
      <c r="G11" s="51" t="s">
        <v>1539</v>
      </c>
      <c r="H11" s="51" t="s">
        <v>1540</v>
      </c>
      <c r="I11" s="51" t="s">
        <v>1545</v>
      </c>
      <c r="J11" s="51" t="s">
        <v>1543</v>
      </c>
      <c r="K11" s="169" t="s">
        <v>6624</v>
      </c>
      <c r="L11" s="170" t="s">
        <v>6588</v>
      </c>
      <c r="M11" s="26" t="s">
        <v>14</v>
      </c>
      <c r="N11" s="26" t="s">
        <v>6771</v>
      </c>
      <c r="O11" s="26" t="s">
        <v>6773</v>
      </c>
    </row>
    <row r="12" spans="2:15" x14ac:dyDescent="0.25">
      <c r="B12" s="51"/>
      <c r="C12" s="51" t="s">
        <v>1537</v>
      </c>
      <c r="D12" s="51" t="s">
        <v>1542</v>
      </c>
      <c r="E12" s="51" t="s">
        <v>1537</v>
      </c>
      <c r="F12" s="51" t="s">
        <v>1537</v>
      </c>
      <c r="G12" s="51" t="s">
        <v>1570</v>
      </c>
      <c r="H12" s="51" t="s">
        <v>1540</v>
      </c>
      <c r="I12" s="51" t="s">
        <v>1540</v>
      </c>
      <c r="J12" s="51" t="s">
        <v>1543</v>
      </c>
      <c r="K12" s="26" t="s">
        <v>6634</v>
      </c>
      <c r="L12" s="66" t="s">
        <v>6547</v>
      </c>
      <c r="M12" s="26" t="s">
        <v>14</v>
      </c>
      <c r="N12" s="26" t="s">
        <v>6771</v>
      </c>
      <c r="O12" s="26" t="s">
        <v>6773</v>
      </c>
    </row>
    <row r="13" spans="2:15" x14ac:dyDescent="0.25">
      <c r="B13" s="51"/>
      <c r="C13" s="51" t="s">
        <v>1537</v>
      </c>
      <c r="D13" s="51" t="s">
        <v>1542</v>
      </c>
      <c r="E13" s="51" t="s">
        <v>1537</v>
      </c>
      <c r="F13" s="51" t="s">
        <v>1537</v>
      </c>
      <c r="G13" s="51" t="s">
        <v>1570</v>
      </c>
      <c r="H13" s="51" t="s">
        <v>1537</v>
      </c>
      <c r="I13" s="51" t="s">
        <v>1540</v>
      </c>
      <c r="J13" s="51" t="s">
        <v>1543</v>
      </c>
      <c r="K13" s="131" t="s">
        <v>6635</v>
      </c>
      <c r="L13" s="132" t="s">
        <v>6549</v>
      </c>
      <c r="M13" s="26" t="s">
        <v>14</v>
      </c>
      <c r="N13" s="26" t="s">
        <v>6771</v>
      </c>
      <c r="O13" s="26" t="s">
        <v>6773</v>
      </c>
    </row>
    <row r="14" spans="2:15" x14ac:dyDescent="0.25">
      <c r="B14" s="51"/>
      <c r="C14" s="51" t="s">
        <v>1537</v>
      </c>
      <c r="D14" s="51" t="s">
        <v>1542</v>
      </c>
      <c r="E14" s="51" t="s">
        <v>1537</v>
      </c>
      <c r="F14" s="51" t="s">
        <v>1537</v>
      </c>
      <c r="G14" s="51" t="s">
        <v>1570</v>
      </c>
      <c r="H14" s="51" t="s">
        <v>1537</v>
      </c>
      <c r="I14" s="51" t="s">
        <v>1537</v>
      </c>
      <c r="J14" s="51" t="s">
        <v>1543</v>
      </c>
      <c r="K14" s="131" t="s">
        <v>6636</v>
      </c>
      <c r="L14" s="132" t="s">
        <v>6591</v>
      </c>
      <c r="M14" s="26" t="s">
        <v>14</v>
      </c>
      <c r="N14" s="26" t="s">
        <v>6771</v>
      </c>
      <c r="O14" s="26" t="s">
        <v>6773</v>
      </c>
    </row>
    <row r="15" spans="2:15" x14ac:dyDescent="0.25">
      <c r="B15" s="51"/>
      <c r="C15" s="51" t="s">
        <v>1537</v>
      </c>
      <c r="D15" s="51" t="s">
        <v>1542</v>
      </c>
      <c r="E15" s="51" t="s">
        <v>1537</v>
      </c>
      <c r="F15" s="51" t="s">
        <v>1537</v>
      </c>
      <c r="G15" s="51" t="s">
        <v>1570</v>
      </c>
      <c r="H15" s="51" t="s">
        <v>1537</v>
      </c>
      <c r="I15" s="51" t="s">
        <v>1546</v>
      </c>
      <c r="J15" s="51" t="s">
        <v>1543</v>
      </c>
      <c r="K15" s="131" t="s">
        <v>6637</v>
      </c>
      <c r="L15" s="132" t="s">
        <v>6592</v>
      </c>
      <c r="M15" s="26" t="s">
        <v>14</v>
      </c>
      <c r="N15" s="26" t="s">
        <v>6771</v>
      </c>
      <c r="O15" s="26" t="s">
        <v>6773</v>
      </c>
    </row>
    <row r="16" spans="2:15" x14ac:dyDescent="0.25">
      <c r="B16" s="51"/>
      <c r="C16" s="51" t="s">
        <v>1537</v>
      </c>
      <c r="D16" s="51" t="s">
        <v>1542</v>
      </c>
      <c r="E16" s="51" t="s">
        <v>1537</v>
      </c>
      <c r="F16" s="51" t="s">
        <v>1537</v>
      </c>
      <c r="G16" s="51" t="s">
        <v>1570</v>
      </c>
      <c r="H16" s="51" t="s">
        <v>1537</v>
      </c>
      <c r="I16" s="51" t="s">
        <v>1538</v>
      </c>
      <c r="J16" s="51" t="s">
        <v>1543</v>
      </c>
      <c r="K16" s="131" t="s">
        <v>6638</v>
      </c>
      <c r="L16" s="132" t="s">
        <v>6593</v>
      </c>
      <c r="M16" s="26" t="s">
        <v>14</v>
      </c>
      <c r="N16" s="26" t="s">
        <v>6771</v>
      </c>
      <c r="O16" s="26" t="s">
        <v>6773</v>
      </c>
    </row>
    <row r="17" spans="2:15" x14ac:dyDescent="0.25">
      <c r="B17" s="51"/>
      <c r="C17" s="51" t="s">
        <v>1537</v>
      </c>
      <c r="D17" s="51" t="s">
        <v>1542</v>
      </c>
      <c r="E17" s="51" t="s">
        <v>1537</v>
      </c>
      <c r="F17" s="51" t="s">
        <v>1537</v>
      </c>
      <c r="G17" s="51" t="s">
        <v>1570</v>
      </c>
      <c r="H17" s="51" t="s">
        <v>1537</v>
      </c>
      <c r="I17" s="51" t="s">
        <v>1547</v>
      </c>
      <c r="J17" s="51" t="s">
        <v>1543</v>
      </c>
      <c r="K17" s="131" t="s">
        <v>6639</v>
      </c>
      <c r="L17" s="132" t="s">
        <v>6594</v>
      </c>
      <c r="M17" s="26" t="s">
        <v>14</v>
      </c>
      <c r="N17" s="26" t="s">
        <v>6771</v>
      </c>
      <c r="O17" s="26" t="s">
        <v>6773</v>
      </c>
    </row>
    <row r="18" spans="2:15" x14ac:dyDescent="0.25">
      <c r="B18" s="51"/>
      <c r="C18" s="51" t="s">
        <v>1537</v>
      </c>
      <c r="D18" s="51" t="s">
        <v>1542</v>
      </c>
      <c r="E18" s="51" t="s">
        <v>1537</v>
      </c>
      <c r="F18" s="51" t="s">
        <v>1537</v>
      </c>
      <c r="G18" s="51" t="s">
        <v>1570</v>
      </c>
      <c r="H18" s="51" t="s">
        <v>1537</v>
      </c>
      <c r="I18" s="51" t="s">
        <v>1548</v>
      </c>
      <c r="J18" s="51" t="s">
        <v>1543</v>
      </c>
      <c r="K18" s="131" t="s">
        <v>6640</v>
      </c>
      <c r="L18" s="132" t="s">
        <v>6595</v>
      </c>
      <c r="M18" s="26" t="s">
        <v>14</v>
      </c>
      <c r="N18" s="26" t="s">
        <v>6771</v>
      </c>
      <c r="O18" s="26" t="s">
        <v>6773</v>
      </c>
    </row>
    <row r="19" spans="2:15" x14ac:dyDescent="0.25">
      <c r="B19" s="51"/>
      <c r="C19" s="51" t="s">
        <v>1537</v>
      </c>
      <c r="D19" s="51" t="s">
        <v>1542</v>
      </c>
      <c r="E19" s="51" t="s">
        <v>1537</v>
      </c>
      <c r="F19" s="51" t="s">
        <v>1537</v>
      </c>
      <c r="G19" s="51" t="s">
        <v>1570</v>
      </c>
      <c r="H19" s="51" t="s">
        <v>1537</v>
      </c>
      <c r="I19" s="51" t="s">
        <v>1542</v>
      </c>
      <c r="J19" s="51" t="s">
        <v>1543</v>
      </c>
      <c r="K19" s="131" t="s">
        <v>6641</v>
      </c>
      <c r="L19" s="132" t="s">
        <v>6596</v>
      </c>
      <c r="M19" s="26" t="s">
        <v>14</v>
      </c>
      <c r="N19" s="26" t="s">
        <v>6771</v>
      </c>
      <c r="O19" s="26" t="s">
        <v>6773</v>
      </c>
    </row>
    <row r="20" spans="2:15" x14ac:dyDescent="0.25">
      <c r="B20" s="51"/>
      <c r="C20" s="51" t="s">
        <v>1537</v>
      </c>
      <c r="D20" s="51" t="s">
        <v>1542</v>
      </c>
      <c r="E20" s="51" t="s">
        <v>1537</v>
      </c>
      <c r="F20" s="51" t="s">
        <v>1537</v>
      </c>
      <c r="G20" s="51" t="s">
        <v>1570</v>
      </c>
      <c r="H20" s="51" t="s">
        <v>1537</v>
      </c>
      <c r="I20" s="51" t="s">
        <v>1544</v>
      </c>
      <c r="J20" s="51" t="s">
        <v>1543</v>
      </c>
      <c r="K20" s="131" t="s">
        <v>6642</v>
      </c>
      <c r="L20" s="132" t="s">
        <v>6597</v>
      </c>
      <c r="M20" s="26" t="s">
        <v>14</v>
      </c>
      <c r="N20" s="26" t="s">
        <v>6771</v>
      </c>
      <c r="O20" s="26" t="s">
        <v>6773</v>
      </c>
    </row>
    <row r="21" spans="2:15" x14ac:dyDescent="0.25">
      <c r="B21" s="51"/>
      <c r="C21" s="51" t="s">
        <v>1537</v>
      </c>
      <c r="D21" s="51" t="s">
        <v>1542</v>
      </c>
      <c r="E21" s="51" t="s">
        <v>1537</v>
      </c>
      <c r="F21" s="51" t="s">
        <v>1537</v>
      </c>
      <c r="G21" s="51" t="s">
        <v>1570</v>
      </c>
      <c r="H21" s="51" t="s">
        <v>1537</v>
      </c>
      <c r="I21" s="51" t="s">
        <v>1545</v>
      </c>
      <c r="J21" s="51" t="s">
        <v>1543</v>
      </c>
      <c r="K21" s="131" t="s">
        <v>6590</v>
      </c>
      <c r="L21" s="132" t="s">
        <v>6598</v>
      </c>
      <c r="M21" s="26" t="s">
        <v>14</v>
      </c>
      <c r="N21" s="26" t="s">
        <v>6771</v>
      </c>
      <c r="O21" s="26" t="s">
        <v>6773</v>
      </c>
    </row>
    <row r="22" spans="2:15" x14ac:dyDescent="0.25">
      <c r="B22" s="51"/>
      <c r="C22" s="51" t="s">
        <v>1537</v>
      </c>
      <c r="D22" s="51" t="s">
        <v>1542</v>
      </c>
      <c r="E22" s="51" t="s">
        <v>1537</v>
      </c>
      <c r="F22" s="51" t="s">
        <v>1537</v>
      </c>
      <c r="G22" s="51" t="s">
        <v>1570</v>
      </c>
      <c r="H22" s="51" t="s">
        <v>1549</v>
      </c>
      <c r="I22" s="51" t="s">
        <v>1540</v>
      </c>
      <c r="J22" s="51" t="s">
        <v>1543</v>
      </c>
      <c r="K22" s="171" t="s">
        <v>6599</v>
      </c>
      <c r="L22" s="66" t="s">
        <v>6551</v>
      </c>
      <c r="M22" s="26" t="s">
        <v>14</v>
      </c>
      <c r="N22" s="26" t="s">
        <v>6771</v>
      </c>
      <c r="O22" s="26" t="s">
        <v>6773</v>
      </c>
    </row>
    <row r="23" spans="2:15" x14ac:dyDescent="0.25">
      <c r="B23" s="51"/>
      <c r="C23" s="51" t="s">
        <v>1537</v>
      </c>
      <c r="D23" s="51" t="s">
        <v>1542</v>
      </c>
      <c r="E23" s="51" t="s">
        <v>1537</v>
      </c>
      <c r="F23" s="51" t="s">
        <v>1537</v>
      </c>
      <c r="G23" s="51" t="s">
        <v>1570</v>
      </c>
      <c r="H23" s="51" t="s">
        <v>1549</v>
      </c>
      <c r="I23" s="51" t="s">
        <v>1537</v>
      </c>
      <c r="J23" s="51" t="s">
        <v>1543</v>
      </c>
      <c r="K23" s="26" t="s">
        <v>6643</v>
      </c>
      <c r="L23" s="66" t="s">
        <v>6551</v>
      </c>
      <c r="M23" s="26" t="s">
        <v>14</v>
      </c>
      <c r="N23" s="26" t="s">
        <v>6771</v>
      </c>
      <c r="O23" s="26" t="s">
        <v>6773</v>
      </c>
    </row>
    <row r="24" spans="2:15" x14ac:dyDescent="0.25">
      <c r="B24" s="51"/>
      <c r="C24" s="51" t="s">
        <v>1537</v>
      </c>
      <c r="D24" s="51" t="s">
        <v>1542</v>
      </c>
      <c r="E24" s="51" t="s">
        <v>1537</v>
      </c>
      <c r="F24" s="51" t="s">
        <v>1537</v>
      </c>
      <c r="G24" s="51" t="s">
        <v>1570</v>
      </c>
      <c r="H24" s="51" t="s">
        <v>1549</v>
      </c>
      <c r="I24" s="51" t="s">
        <v>1546</v>
      </c>
      <c r="J24" s="51" t="s">
        <v>1543</v>
      </c>
      <c r="K24" s="26" t="s">
        <v>6644</v>
      </c>
      <c r="L24" s="66" t="s">
        <v>6551</v>
      </c>
      <c r="M24" s="26" t="s">
        <v>14</v>
      </c>
      <c r="N24" s="26" t="s">
        <v>6771</v>
      </c>
      <c r="O24" s="26" t="s">
        <v>6773</v>
      </c>
    </row>
    <row r="25" spans="2:15" x14ac:dyDescent="0.25">
      <c r="B25" s="51"/>
      <c r="C25" s="51" t="s">
        <v>1537</v>
      </c>
      <c r="D25" s="51" t="s">
        <v>1542</v>
      </c>
      <c r="E25" s="51" t="s">
        <v>1537</v>
      </c>
      <c r="F25" s="51" t="s">
        <v>1537</v>
      </c>
      <c r="G25" s="51" t="s">
        <v>1570</v>
      </c>
      <c r="H25" s="51" t="s">
        <v>1549</v>
      </c>
      <c r="I25" s="51" t="s">
        <v>1538</v>
      </c>
      <c r="J25" s="51" t="s">
        <v>1543</v>
      </c>
      <c r="K25" s="26" t="s">
        <v>6645</v>
      </c>
      <c r="L25" s="66" t="s">
        <v>6551</v>
      </c>
      <c r="M25" s="26" t="s">
        <v>14</v>
      </c>
      <c r="N25" s="26" t="s">
        <v>6771</v>
      </c>
      <c r="O25" s="26" t="s">
        <v>6773</v>
      </c>
    </row>
    <row r="26" spans="2:15" x14ac:dyDescent="0.25">
      <c r="B26" s="51"/>
      <c r="C26" s="51" t="s">
        <v>1537</v>
      </c>
      <c r="D26" s="51" t="s">
        <v>1542</v>
      </c>
      <c r="E26" s="51" t="s">
        <v>1537</v>
      </c>
      <c r="F26" s="51" t="s">
        <v>1537</v>
      </c>
      <c r="G26" s="51" t="s">
        <v>1570</v>
      </c>
      <c r="H26" s="51" t="s">
        <v>1549</v>
      </c>
      <c r="I26" s="51" t="s">
        <v>1547</v>
      </c>
      <c r="J26" s="51" t="s">
        <v>1543</v>
      </c>
      <c r="K26" s="26" t="s">
        <v>6646</v>
      </c>
      <c r="L26" s="66" t="s">
        <v>6551</v>
      </c>
      <c r="M26" s="26" t="s">
        <v>14</v>
      </c>
      <c r="N26" s="26" t="s">
        <v>6771</v>
      </c>
      <c r="O26" s="26" t="s">
        <v>6773</v>
      </c>
    </row>
    <row r="27" spans="2:15" x14ac:dyDescent="0.25">
      <c r="B27" s="51"/>
      <c r="C27" s="51" t="s">
        <v>1537</v>
      </c>
      <c r="D27" s="51" t="s">
        <v>1542</v>
      </c>
      <c r="E27" s="51" t="s">
        <v>1537</v>
      </c>
      <c r="F27" s="51" t="s">
        <v>1537</v>
      </c>
      <c r="G27" s="51" t="s">
        <v>1570</v>
      </c>
      <c r="H27" s="51" t="s">
        <v>1549</v>
      </c>
      <c r="I27" s="51" t="s">
        <v>1548</v>
      </c>
      <c r="J27" s="51" t="s">
        <v>1543</v>
      </c>
      <c r="K27" s="26" t="s">
        <v>6647</v>
      </c>
      <c r="L27" s="66" t="s">
        <v>6551</v>
      </c>
      <c r="M27" s="26" t="s">
        <v>14</v>
      </c>
      <c r="N27" s="26" t="s">
        <v>6771</v>
      </c>
      <c r="O27" s="26" t="s">
        <v>6773</v>
      </c>
    </row>
    <row r="28" spans="2:15" x14ac:dyDescent="0.25">
      <c r="B28" s="51"/>
      <c r="C28" s="51" t="s">
        <v>1537</v>
      </c>
      <c r="D28" s="51" t="s">
        <v>1542</v>
      </c>
      <c r="E28" s="51" t="s">
        <v>1537</v>
      </c>
      <c r="F28" s="51" t="s">
        <v>1537</v>
      </c>
      <c r="G28" s="51" t="s">
        <v>1570</v>
      </c>
      <c r="H28" s="51" t="s">
        <v>1549</v>
      </c>
      <c r="I28" s="51" t="s">
        <v>1542</v>
      </c>
      <c r="J28" s="51" t="s">
        <v>1543</v>
      </c>
      <c r="K28" s="26" t="s">
        <v>6648</v>
      </c>
      <c r="L28" s="66" t="s">
        <v>6551</v>
      </c>
      <c r="M28" s="26" t="s">
        <v>14</v>
      </c>
      <c r="N28" s="26" t="s">
        <v>6771</v>
      </c>
      <c r="O28" s="26" t="s">
        <v>6773</v>
      </c>
    </row>
    <row r="29" spans="2:15" x14ac:dyDescent="0.25">
      <c r="B29" s="51"/>
      <c r="C29" s="51" t="s">
        <v>1537</v>
      </c>
      <c r="D29" s="51" t="s">
        <v>1542</v>
      </c>
      <c r="E29" s="51" t="s">
        <v>1537</v>
      </c>
      <c r="F29" s="51" t="s">
        <v>1537</v>
      </c>
      <c r="G29" s="51" t="s">
        <v>1570</v>
      </c>
      <c r="H29" s="51" t="s">
        <v>1549</v>
      </c>
      <c r="I29" s="51" t="s">
        <v>1544</v>
      </c>
      <c r="J29" s="51" t="s">
        <v>1543</v>
      </c>
      <c r="K29" s="26" t="s">
        <v>6649</v>
      </c>
      <c r="L29" s="66" t="s">
        <v>6551</v>
      </c>
      <c r="M29" s="26" t="s">
        <v>14</v>
      </c>
      <c r="N29" s="26" t="s">
        <v>6771</v>
      </c>
      <c r="O29" s="26" t="s">
        <v>6773</v>
      </c>
    </row>
    <row r="30" spans="2:15" x14ac:dyDescent="0.25">
      <c r="B30" s="51"/>
      <c r="C30" s="51" t="s">
        <v>1537</v>
      </c>
      <c r="D30" s="51" t="s">
        <v>1542</v>
      </c>
      <c r="E30" s="51" t="s">
        <v>1537</v>
      </c>
      <c r="F30" s="51" t="s">
        <v>1537</v>
      </c>
      <c r="G30" s="51" t="s">
        <v>1570</v>
      </c>
      <c r="H30" s="51" t="s">
        <v>1549</v>
      </c>
      <c r="I30" s="51" t="s">
        <v>1545</v>
      </c>
      <c r="J30" s="51" t="s">
        <v>1543</v>
      </c>
      <c r="K30" s="26" t="s">
        <v>6650</v>
      </c>
      <c r="L30" s="66" t="s">
        <v>6551</v>
      </c>
      <c r="M30" s="26" t="s">
        <v>14</v>
      </c>
      <c r="N30" s="26" t="s">
        <v>6771</v>
      </c>
      <c r="O30" s="26" t="s">
        <v>6773</v>
      </c>
    </row>
    <row r="31" spans="2:15" x14ac:dyDescent="0.25">
      <c r="B31" s="51"/>
      <c r="C31" s="51" t="s">
        <v>1537</v>
      </c>
      <c r="D31" s="51" t="s">
        <v>1542</v>
      </c>
      <c r="E31" s="51" t="s">
        <v>1546</v>
      </c>
      <c r="F31" s="51" t="s">
        <v>1537</v>
      </c>
      <c r="G31" s="51" t="s">
        <v>1539</v>
      </c>
      <c r="H31" s="51" t="s">
        <v>1537</v>
      </c>
      <c r="I31" s="51" t="s">
        <v>1540</v>
      </c>
      <c r="J31" s="51" t="s">
        <v>1543</v>
      </c>
      <c r="K31" s="26" t="s">
        <v>4488</v>
      </c>
      <c r="L31" s="66" t="s">
        <v>6159</v>
      </c>
      <c r="M31" s="26" t="s">
        <v>10</v>
      </c>
      <c r="N31" s="26" t="s">
        <v>6771</v>
      </c>
      <c r="O31" s="26" t="s">
        <v>6773</v>
      </c>
    </row>
    <row r="32" spans="2:15" x14ac:dyDescent="0.25">
      <c r="B32" s="51"/>
      <c r="C32" s="51" t="s">
        <v>1537</v>
      </c>
      <c r="D32" s="51" t="s">
        <v>1542</v>
      </c>
      <c r="E32" s="51" t="s">
        <v>1546</v>
      </c>
      <c r="F32" s="51" t="s">
        <v>1537</v>
      </c>
      <c r="G32" s="51" t="s">
        <v>1539</v>
      </c>
      <c r="H32" s="51" t="s">
        <v>1537</v>
      </c>
      <c r="I32" s="51" t="s">
        <v>1537</v>
      </c>
      <c r="J32" s="51" t="s">
        <v>1543</v>
      </c>
      <c r="K32" s="26" t="s">
        <v>4489</v>
      </c>
      <c r="L32" s="66" t="s">
        <v>6159</v>
      </c>
      <c r="M32" s="26" t="s">
        <v>10</v>
      </c>
      <c r="N32" s="26" t="s">
        <v>6771</v>
      </c>
      <c r="O32" s="26" t="s">
        <v>6773</v>
      </c>
    </row>
    <row r="33" spans="2:15" x14ac:dyDescent="0.25">
      <c r="B33" s="51"/>
      <c r="C33" s="51" t="s">
        <v>1537</v>
      </c>
      <c r="D33" s="51" t="s">
        <v>1542</v>
      </c>
      <c r="E33" s="51" t="s">
        <v>1546</v>
      </c>
      <c r="F33" s="51" t="s">
        <v>1537</v>
      </c>
      <c r="G33" s="51" t="s">
        <v>1539</v>
      </c>
      <c r="H33" s="51" t="s">
        <v>1537</v>
      </c>
      <c r="I33" s="51" t="s">
        <v>1546</v>
      </c>
      <c r="J33" s="51" t="s">
        <v>1543</v>
      </c>
      <c r="K33" s="26" t="s">
        <v>4490</v>
      </c>
      <c r="L33" s="66" t="s">
        <v>6159</v>
      </c>
      <c r="M33" s="26" t="s">
        <v>10</v>
      </c>
      <c r="N33" s="26" t="s">
        <v>6771</v>
      </c>
      <c r="O33" s="26" t="s">
        <v>6773</v>
      </c>
    </row>
    <row r="34" spans="2:15" x14ac:dyDescent="0.25">
      <c r="B34" s="51"/>
      <c r="C34" s="51" t="s">
        <v>1537</v>
      </c>
      <c r="D34" s="51" t="s">
        <v>1542</v>
      </c>
      <c r="E34" s="51" t="s">
        <v>1546</v>
      </c>
      <c r="F34" s="51" t="s">
        <v>1537</v>
      </c>
      <c r="G34" s="51" t="s">
        <v>1539</v>
      </c>
      <c r="H34" s="51" t="s">
        <v>1537</v>
      </c>
      <c r="I34" s="51" t="s">
        <v>1538</v>
      </c>
      <c r="J34" s="51" t="s">
        <v>1543</v>
      </c>
      <c r="K34" s="26" t="s">
        <v>4491</v>
      </c>
      <c r="L34" s="66" t="s">
        <v>6159</v>
      </c>
      <c r="M34" s="26" t="s">
        <v>10</v>
      </c>
      <c r="N34" s="26" t="s">
        <v>6771</v>
      </c>
      <c r="O34" s="26" t="s">
        <v>6773</v>
      </c>
    </row>
    <row r="35" spans="2:15" x14ac:dyDescent="0.25">
      <c r="B35" s="51"/>
      <c r="C35" s="51" t="s">
        <v>1537</v>
      </c>
      <c r="D35" s="51" t="s">
        <v>1542</v>
      </c>
      <c r="E35" s="51" t="s">
        <v>1546</v>
      </c>
      <c r="F35" s="51" t="s">
        <v>1537</v>
      </c>
      <c r="G35" s="51" t="s">
        <v>1539</v>
      </c>
      <c r="H35" s="51" t="s">
        <v>1537</v>
      </c>
      <c r="I35" s="51" t="s">
        <v>1547</v>
      </c>
      <c r="J35" s="51" t="s">
        <v>1543</v>
      </c>
      <c r="K35" s="26" t="s">
        <v>4492</v>
      </c>
      <c r="L35" s="66" t="s">
        <v>6159</v>
      </c>
      <c r="M35" s="26" t="s">
        <v>10</v>
      </c>
      <c r="N35" s="26" t="s">
        <v>6771</v>
      </c>
      <c r="O35" s="26" t="s">
        <v>6773</v>
      </c>
    </row>
    <row r="36" spans="2:15" x14ac:dyDescent="0.25">
      <c r="B36" s="51"/>
      <c r="C36" s="51" t="s">
        <v>1537</v>
      </c>
      <c r="D36" s="51" t="s">
        <v>1542</v>
      </c>
      <c r="E36" s="51" t="s">
        <v>1546</v>
      </c>
      <c r="F36" s="51" t="s">
        <v>1537</v>
      </c>
      <c r="G36" s="51" t="s">
        <v>1539</v>
      </c>
      <c r="H36" s="51" t="s">
        <v>1537</v>
      </c>
      <c r="I36" s="51" t="s">
        <v>1548</v>
      </c>
      <c r="J36" s="51" t="s">
        <v>1543</v>
      </c>
      <c r="K36" s="26" t="s">
        <v>4493</v>
      </c>
      <c r="L36" s="66" t="s">
        <v>6159</v>
      </c>
      <c r="M36" s="26" t="s">
        <v>10</v>
      </c>
      <c r="N36" s="26" t="s">
        <v>6771</v>
      </c>
      <c r="O36" s="26" t="s">
        <v>6773</v>
      </c>
    </row>
    <row r="37" spans="2:15" x14ac:dyDescent="0.25">
      <c r="B37" s="51"/>
      <c r="C37" s="51" t="s">
        <v>1537</v>
      </c>
      <c r="D37" s="51" t="s">
        <v>1542</v>
      </c>
      <c r="E37" s="51" t="s">
        <v>1546</v>
      </c>
      <c r="F37" s="51" t="s">
        <v>1537</v>
      </c>
      <c r="G37" s="51" t="s">
        <v>1539</v>
      </c>
      <c r="H37" s="51" t="s">
        <v>1537</v>
      </c>
      <c r="I37" s="51" t="s">
        <v>1542</v>
      </c>
      <c r="J37" s="51" t="s">
        <v>1543</v>
      </c>
      <c r="K37" s="26" t="s">
        <v>4494</v>
      </c>
      <c r="L37" s="66" t="s">
        <v>6159</v>
      </c>
      <c r="M37" s="26" t="s">
        <v>10</v>
      </c>
      <c r="N37" s="26" t="s">
        <v>6771</v>
      </c>
      <c r="O37" s="26" t="s">
        <v>6773</v>
      </c>
    </row>
    <row r="38" spans="2:15" x14ac:dyDescent="0.25">
      <c r="B38" s="51"/>
      <c r="C38" s="51" t="s">
        <v>1537</v>
      </c>
      <c r="D38" s="51" t="s">
        <v>1542</v>
      </c>
      <c r="E38" s="51" t="s">
        <v>1546</v>
      </c>
      <c r="F38" s="51" t="s">
        <v>1537</v>
      </c>
      <c r="G38" s="51" t="s">
        <v>1539</v>
      </c>
      <c r="H38" s="51" t="s">
        <v>1537</v>
      </c>
      <c r="I38" s="51" t="s">
        <v>1544</v>
      </c>
      <c r="J38" s="51" t="s">
        <v>1543</v>
      </c>
      <c r="K38" s="26" t="s">
        <v>4495</v>
      </c>
      <c r="L38" s="66" t="s">
        <v>6159</v>
      </c>
      <c r="M38" s="26" t="s">
        <v>10</v>
      </c>
      <c r="N38" s="26" t="s">
        <v>6771</v>
      </c>
      <c r="O38" s="26" t="s">
        <v>6773</v>
      </c>
    </row>
    <row r="39" spans="2:15" x14ac:dyDescent="0.25">
      <c r="B39" s="51"/>
      <c r="C39" s="51" t="s">
        <v>1537</v>
      </c>
      <c r="D39" s="51" t="s">
        <v>1542</v>
      </c>
      <c r="E39" s="51" t="s">
        <v>1546</v>
      </c>
      <c r="F39" s="51" t="s">
        <v>1537</v>
      </c>
      <c r="G39" s="51" t="s">
        <v>1539</v>
      </c>
      <c r="H39" s="51" t="s">
        <v>1537</v>
      </c>
      <c r="I39" s="51" t="s">
        <v>1545</v>
      </c>
      <c r="J39" s="51" t="s">
        <v>1543</v>
      </c>
      <c r="K39" s="26" t="s">
        <v>4496</v>
      </c>
      <c r="L39" s="66" t="s">
        <v>6159</v>
      </c>
      <c r="M39" s="26" t="s">
        <v>10</v>
      </c>
      <c r="N39" s="26" t="s">
        <v>6771</v>
      </c>
      <c r="O39" s="26" t="s">
        <v>6773</v>
      </c>
    </row>
    <row r="40" spans="2:15" x14ac:dyDescent="0.25">
      <c r="B40" s="51"/>
      <c r="C40" s="51" t="s">
        <v>1537</v>
      </c>
      <c r="D40" s="51" t="s">
        <v>1542</v>
      </c>
      <c r="E40" s="51" t="s">
        <v>1538</v>
      </c>
      <c r="F40" s="51" t="s">
        <v>1537</v>
      </c>
      <c r="G40" s="51" t="s">
        <v>1539</v>
      </c>
      <c r="H40" s="51" t="s">
        <v>1540</v>
      </c>
      <c r="I40" s="51" t="s">
        <v>1540</v>
      </c>
      <c r="J40" s="51" t="s">
        <v>1543</v>
      </c>
      <c r="K40" s="26" t="s">
        <v>6674</v>
      </c>
      <c r="L40" s="66" t="s">
        <v>6563</v>
      </c>
      <c r="M40" s="26" t="s">
        <v>14</v>
      </c>
      <c r="N40" s="26" t="s">
        <v>6771</v>
      </c>
      <c r="O40" s="26" t="s">
        <v>6773</v>
      </c>
    </row>
    <row r="41" spans="2:15" x14ac:dyDescent="0.25">
      <c r="B41" s="51"/>
      <c r="C41" s="51" t="s">
        <v>1537</v>
      </c>
      <c r="D41" s="51" t="s">
        <v>1542</v>
      </c>
      <c r="E41" s="51" t="s">
        <v>1538</v>
      </c>
      <c r="F41" s="51" t="s">
        <v>1537</v>
      </c>
      <c r="G41" s="51" t="s">
        <v>1539</v>
      </c>
      <c r="H41" s="51" t="s">
        <v>1540</v>
      </c>
      <c r="I41" s="51" t="s">
        <v>1537</v>
      </c>
      <c r="J41" s="51" t="s">
        <v>1543</v>
      </c>
      <c r="K41" s="26" t="s">
        <v>6675</v>
      </c>
      <c r="L41" s="66" t="s">
        <v>6600</v>
      </c>
      <c r="M41" s="26" t="s">
        <v>14</v>
      </c>
      <c r="N41" s="26" t="s">
        <v>6771</v>
      </c>
      <c r="O41" s="26" t="s">
        <v>6773</v>
      </c>
    </row>
    <row r="42" spans="2:15" x14ac:dyDescent="0.25">
      <c r="B42" s="174"/>
      <c r="C42" s="174"/>
      <c r="D42" s="174"/>
      <c r="E42" s="174"/>
      <c r="F42" s="174"/>
      <c r="G42" s="174"/>
      <c r="H42" s="174"/>
      <c r="I42" s="174"/>
      <c r="J42" s="175"/>
      <c r="K42" s="176" t="s">
        <v>6503</v>
      </c>
      <c r="L42" s="177" t="s">
        <v>6498</v>
      </c>
      <c r="M42" s="26" t="s">
        <v>18</v>
      </c>
      <c r="N42" s="26" t="s">
        <v>6771</v>
      </c>
      <c r="O42" s="176" t="s">
        <v>6773</v>
      </c>
    </row>
    <row r="43" spans="2:15" x14ac:dyDescent="0.25">
      <c r="B43" s="174"/>
      <c r="C43" s="174"/>
      <c r="D43" s="174"/>
      <c r="E43" s="174"/>
      <c r="F43" s="174"/>
      <c r="G43" s="174"/>
      <c r="H43" s="174"/>
      <c r="I43" s="174"/>
      <c r="J43" s="175"/>
      <c r="K43" s="176" t="s">
        <v>6508</v>
      </c>
      <c r="L43" s="177" t="s">
        <v>6506</v>
      </c>
      <c r="M43" s="176" t="s">
        <v>18</v>
      </c>
      <c r="N43" s="26" t="s">
        <v>6771</v>
      </c>
      <c r="O43" s="176" t="s">
        <v>6773</v>
      </c>
    </row>
    <row r="44" spans="2:15" x14ac:dyDescent="0.25">
      <c r="B44" s="174"/>
      <c r="C44" s="174"/>
      <c r="D44" s="174"/>
      <c r="E44" s="174"/>
      <c r="F44" s="174"/>
      <c r="G44" s="174"/>
      <c r="H44" s="174"/>
      <c r="I44" s="174"/>
      <c r="J44" s="175"/>
      <c r="K44" s="176" t="s">
        <v>6504</v>
      </c>
      <c r="L44" s="177" t="s">
        <v>6501</v>
      </c>
      <c r="M44" s="176" t="s">
        <v>18</v>
      </c>
      <c r="N44" s="26" t="s">
        <v>6771</v>
      </c>
      <c r="O44" s="176" t="s">
        <v>6773</v>
      </c>
    </row>
    <row r="45" spans="2:15" x14ac:dyDescent="0.25">
      <c r="B45" s="174"/>
      <c r="C45" s="174"/>
      <c r="D45" s="174"/>
      <c r="E45" s="174"/>
      <c r="F45" s="174"/>
      <c r="G45" s="174"/>
      <c r="H45" s="174"/>
      <c r="I45" s="174"/>
      <c r="J45" s="175"/>
      <c r="K45" s="176" t="s">
        <v>6509</v>
      </c>
      <c r="L45" s="177" t="s">
        <v>6505</v>
      </c>
      <c r="M45" s="176" t="s">
        <v>18</v>
      </c>
      <c r="N45" s="26" t="s">
        <v>6771</v>
      </c>
      <c r="O45" s="176" t="s">
        <v>6773</v>
      </c>
    </row>
    <row r="46" spans="2:15" ht="30" x14ac:dyDescent="0.25">
      <c r="B46" s="174"/>
      <c r="C46" s="174"/>
      <c r="D46" s="174"/>
      <c r="E46" s="174"/>
      <c r="F46" s="174"/>
      <c r="G46" s="174"/>
      <c r="H46" s="174"/>
      <c r="I46" s="174"/>
      <c r="J46" s="175"/>
      <c r="K46" s="26" t="s">
        <v>6775</v>
      </c>
      <c r="L46" s="23" t="s">
        <v>6776</v>
      </c>
      <c r="M46" s="26" t="s">
        <v>14</v>
      </c>
      <c r="N46" s="26" t="s">
        <v>6780</v>
      </c>
      <c r="O46" s="26" t="s">
        <v>6781</v>
      </c>
    </row>
    <row r="47" spans="2:15" x14ac:dyDescent="0.25">
      <c r="B47" s="51"/>
      <c r="C47" s="51" t="s">
        <v>1537</v>
      </c>
      <c r="D47" s="51" t="s">
        <v>1542</v>
      </c>
      <c r="E47" s="51" t="s">
        <v>1538</v>
      </c>
      <c r="F47" s="51" t="s">
        <v>1537</v>
      </c>
      <c r="G47" s="51" t="s">
        <v>1539</v>
      </c>
      <c r="H47" s="51" t="s">
        <v>1540</v>
      </c>
      <c r="I47" s="51" t="s">
        <v>1546</v>
      </c>
      <c r="J47" s="51" t="s">
        <v>1543</v>
      </c>
      <c r="K47" s="26" t="s">
        <v>6676</v>
      </c>
      <c r="L47" s="66" t="s">
        <v>5927</v>
      </c>
      <c r="M47" s="26" t="s">
        <v>14</v>
      </c>
      <c r="N47" s="26" t="s">
        <v>6771</v>
      </c>
      <c r="O47" s="26" t="s">
        <v>6773</v>
      </c>
    </row>
    <row r="48" spans="2:15" x14ac:dyDescent="0.25">
      <c r="B48" s="51"/>
      <c r="C48" s="51" t="s">
        <v>1537</v>
      </c>
      <c r="D48" s="51" t="s">
        <v>1542</v>
      </c>
      <c r="E48" s="51" t="s">
        <v>1538</v>
      </c>
      <c r="F48" s="51" t="s">
        <v>1537</v>
      </c>
      <c r="G48" s="51" t="s">
        <v>1539</v>
      </c>
      <c r="H48" s="51" t="s">
        <v>1540</v>
      </c>
      <c r="I48" s="51" t="s">
        <v>1538</v>
      </c>
      <c r="J48" s="51" t="s">
        <v>1543</v>
      </c>
      <c r="K48" s="26" t="s">
        <v>6677</v>
      </c>
      <c r="L48" s="66" t="s">
        <v>6603</v>
      </c>
      <c r="M48" s="26" t="s">
        <v>14</v>
      </c>
      <c r="N48" s="26" t="s">
        <v>6771</v>
      </c>
      <c r="O48" s="26" t="s">
        <v>6773</v>
      </c>
    </row>
    <row r="49" spans="2:15" x14ac:dyDescent="0.25">
      <c r="B49" s="51"/>
      <c r="C49" s="51" t="s">
        <v>1537</v>
      </c>
      <c r="D49" s="51" t="s">
        <v>1542</v>
      </c>
      <c r="E49" s="51" t="s">
        <v>1538</v>
      </c>
      <c r="F49" s="51" t="s">
        <v>1537</v>
      </c>
      <c r="G49" s="51" t="s">
        <v>1539</v>
      </c>
      <c r="H49" s="51" t="s">
        <v>1540</v>
      </c>
      <c r="I49" s="51" t="s">
        <v>1547</v>
      </c>
      <c r="J49" s="51" t="s">
        <v>1543</v>
      </c>
      <c r="K49" s="26" t="s">
        <v>6678</v>
      </c>
      <c r="L49" s="66" t="s">
        <v>6604</v>
      </c>
      <c r="M49" s="26" t="s">
        <v>14</v>
      </c>
      <c r="N49" s="26" t="s">
        <v>6771</v>
      </c>
      <c r="O49" s="26" t="s">
        <v>6773</v>
      </c>
    </row>
    <row r="50" spans="2:15" x14ac:dyDescent="0.25">
      <c r="B50" s="51"/>
      <c r="C50" s="51" t="s">
        <v>1537</v>
      </c>
      <c r="D50" s="51" t="s">
        <v>1542</v>
      </c>
      <c r="E50" s="51" t="s">
        <v>1538</v>
      </c>
      <c r="F50" s="51" t="s">
        <v>1537</v>
      </c>
      <c r="G50" s="51" t="s">
        <v>1539</v>
      </c>
      <c r="H50" s="51" t="s">
        <v>1540</v>
      </c>
      <c r="I50" s="51" t="s">
        <v>1548</v>
      </c>
      <c r="J50" s="51" t="s">
        <v>1543</v>
      </c>
      <c r="K50" s="26" t="s">
        <v>6679</v>
      </c>
      <c r="L50" s="66" t="s">
        <v>6605</v>
      </c>
      <c r="M50" s="26" t="s">
        <v>14</v>
      </c>
      <c r="N50" s="26" t="s">
        <v>6771</v>
      </c>
      <c r="O50" s="26" t="s">
        <v>6773</v>
      </c>
    </row>
    <row r="51" spans="2:15" x14ac:dyDescent="0.25">
      <c r="B51" s="51"/>
      <c r="C51" s="51" t="s">
        <v>1537</v>
      </c>
      <c r="D51" s="51" t="s">
        <v>1542</v>
      </c>
      <c r="E51" s="51" t="s">
        <v>1538</v>
      </c>
      <c r="F51" s="51" t="s">
        <v>1537</v>
      </c>
      <c r="G51" s="51" t="s">
        <v>1539</v>
      </c>
      <c r="H51" s="51" t="s">
        <v>1540</v>
      </c>
      <c r="I51" s="51" t="s">
        <v>1542</v>
      </c>
      <c r="J51" s="51" t="s">
        <v>1543</v>
      </c>
      <c r="K51" s="26" t="s">
        <v>6680</v>
      </c>
      <c r="L51" s="66" t="s">
        <v>6606</v>
      </c>
      <c r="M51" s="26" t="s">
        <v>14</v>
      </c>
      <c r="N51" s="26" t="s">
        <v>6771</v>
      </c>
      <c r="O51" s="26" t="s">
        <v>6773</v>
      </c>
    </row>
    <row r="52" spans="2:15" x14ac:dyDescent="0.25">
      <c r="B52" s="51"/>
      <c r="C52" s="51" t="s">
        <v>1537</v>
      </c>
      <c r="D52" s="51" t="s">
        <v>1542</v>
      </c>
      <c r="E52" s="51" t="s">
        <v>1538</v>
      </c>
      <c r="F52" s="51" t="s">
        <v>1537</v>
      </c>
      <c r="G52" s="51" t="s">
        <v>1539</v>
      </c>
      <c r="H52" s="51" t="s">
        <v>1540</v>
      </c>
      <c r="I52" s="51" t="s">
        <v>1544</v>
      </c>
      <c r="J52" s="51" t="s">
        <v>1543</v>
      </c>
      <c r="K52" s="26" t="s">
        <v>6681</v>
      </c>
      <c r="L52" s="66" t="s">
        <v>6607</v>
      </c>
      <c r="M52" s="26" t="s">
        <v>14</v>
      </c>
      <c r="N52" s="26" t="s">
        <v>6771</v>
      </c>
      <c r="O52" s="26" t="s">
        <v>6773</v>
      </c>
    </row>
    <row r="53" spans="2:15" x14ac:dyDescent="0.25">
      <c r="B53" s="51"/>
      <c r="C53" s="51" t="s">
        <v>1537</v>
      </c>
      <c r="D53" s="51" t="s">
        <v>1542</v>
      </c>
      <c r="E53" s="51" t="s">
        <v>1538</v>
      </c>
      <c r="F53" s="51" t="s">
        <v>1537</v>
      </c>
      <c r="G53" s="51" t="s">
        <v>1539</v>
      </c>
      <c r="H53" s="51" t="s">
        <v>1540</v>
      </c>
      <c r="I53" s="51" t="s">
        <v>1545</v>
      </c>
      <c r="J53" s="51" t="s">
        <v>1543</v>
      </c>
      <c r="K53" s="26" t="s">
        <v>6682</v>
      </c>
      <c r="L53" s="66" t="s">
        <v>6608</v>
      </c>
      <c r="M53" s="26" t="s">
        <v>14</v>
      </c>
      <c r="N53" s="26" t="s">
        <v>6771</v>
      </c>
      <c r="O53" s="26" t="s">
        <v>6773</v>
      </c>
    </row>
    <row r="54" spans="2:15" x14ac:dyDescent="0.25">
      <c r="B54" s="51"/>
      <c r="C54" s="51" t="s">
        <v>1537</v>
      </c>
      <c r="D54" s="51" t="s">
        <v>1542</v>
      </c>
      <c r="E54" s="51" t="s">
        <v>1549</v>
      </c>
      <c r="F54" s="51" t="s">
        <v>1549</v>
      </c>
      <c r="G54" s="51" t="s">
        <v>1570</v>
      </c>
      <c r="H54" s="51" t="s">
        <v>1540</v>
      </c>
      <c r="I54" s="51" t="s">
        <v>1540</v>
      </c>
      <c r="J54" s="51" t="s">
        <v>1543</v>
      </c>
      <c r="K54" s="26" t="s">
        <v>6683</v>
      </c>
      <c r="L54" s="66" t="s">
        <v>6609</v>
      </c>
      <c r="M54" s="26" t="s">
        <v>14</v>
      </c>
      <c r="N54" s="26" t="s">
        <v>6771</v>
      </c>
      <c r="O54" s="26" t="s">
        <v>6773</v>
      </c>
    </row>
    <row r="55" spans="2:15" x14ac:dyDescent="0.25">
      <c r="B55" s="51"/>
      <c r="C55" s="51" t="s">
        <v>1537</v>
      </c>
      <c r="D55" s="51" t="s">
        <v>1542</v>
      </c>
      <c r="E55" s="51" t="s">
        <v>1549</v>
      </c>
      <c r="F55" s="51" t="s">
        <v>1549</v>
      </c>
      <c r="G55" s="51" t="s">
        <v>1570</v>
      </c>
      <c r="H55" s="51" t="s">
        <v>1537</v>
      </c>
      <c r="I55" s="51" t="s">
        <v>1540</v>
      </c>
      <c r="J55" s="51" t="s">
        <v>1543</v>
      </c>
      <c r="K55" s="26" t="s">
        <v>6684</v>
      </c>
      <c r="L55" s="66" t="s">
        <v>6610</v>
      </c>
      <c r="M55" s="26" t="s">
        <v>14</v>
      </c>
      <c r="N55" s="26" t="s">
        <v>6771</v>
      </c>
      <c r="O55" s="26" t="s">
        <v>6773</v>
      </c>
    </row>
    <row r="56" spans="2:15" x14ac:dyDescent="0.25">
      <c r="B56" s="51"/>
      <c r="C56" s="51" t="s">
        <v>1537</v>
      </c>
      <c r="D56" s="51" t="s">
        <v>1542</v>
      </c>
      <c r="E56" s="51" t="s">
        <v>1549</v>
      </c>
      <c r="F56" s="51" t="s">
        <v>1549</v>
      </c>
      <c r="G56" s="51" t="s">
        <v>1570</v>
      </c>
      <c r="H56" s="51" t="s">
        <v>1537</v>
      </c>
      <c r="I56" s="51" t="s">
        <v>1537</v>
      </c>
      <c r="J56" s="51" t="s">
        <v>1543</v>
      </c>
      <c r="K56" s="26" t="s">
        <v>6670</v>
      </c>
      <c r="L56" s="66" t="s">
        <v>545</v>
      </c>
      <c r="M56" s="26" t="s">
        <v>14</v>
      </c>
      <c r="N56" s="26" t="s">
        <v>6771</v>
      </c>
      <c r="O56" s="26" t="s">
        <v>6773</v>
      </c>
    </row>
    <row r="57" spans="2:15" x14ac:dyDescent="0.25">
      <c r="B57" s="51"/>
      <c r="C57" s="51" t="s">
        <v>1537</v>
      </c>
      <c r="D57" s="51" t="s">
        <v>1542</v>
      </c>
      <c r="E57" s="51" t="s">
        <v>1549</v>
      </c>
      <c r="F57" s="51" t="s">
        <v>1549</v>
      </c>
      <c r="G57" s="51" t="s">
        <v>1570</v>
      </c>
      <c r="H57" s="51" t="s">
        <v>1537</v>
      </c>
      <c r="I57" s="51" t="s">
        <v>1546</v>
      </c>
      <c r="J57" s="51" t="s">
        <v>1543</v>
      </c>
      <c r="K57" s="26" t="s">
        <v>6671</v>
      </c>
      <c r="L57" s="66" t="s">
        <v>6611</v>
      </c>
      <c r="M57" s="26" t="s">
        <v>14</v>
      </c>
      <c r="N57" s="26" t="s">
        <v>6771</v>
      </c>
      <c r="O57" s="26" t="s">
        <v>6773</v>
      </c>
    </row>
    <row r="58" spans="2:15" x14ac:dyDescent="0.25">
      <c r="B58" s="51"/>
      <c r="C58" s="51"/>
      <c r="D58" s="51"/>
      <c r="E58" s="51"/>
      <c r="F58" s="51"/>
      <c r="G58" s="51"/>
      <c r="H58" s="51"/>
      <c r="I58" s="51"/>
      <c r="J58" s="172"/>
      <c r="K58" s="26" t="s">
        <v>6769</v>
      </c>
      <c r="L58" s="66" t="s">
        <v>6566</v>
      </c>
      <c r="M58" s="26" t="s">
        <v>14</v>
      </c>
      <c r="N58" s="26" t="s">
        <v>6771</v>
      </c>
      <c r="O58" s="26" t="s">
        <v>6773</v>
      </c>
    </row>
    <row r="59" spans="2:15" x14ac:dyDescent="0.25">
      <c r="B59" s="51"/>
      <c r="C59" s="51"/>
      <c r="D59" s="51"/>
      <c r="E59" s="51"/>
      <c r="F59" s="51"/>
      <c r="G59" s="51"/>
      <c r="H59" s="51"/>
      <c r="I59" s="51"/>
      <c r="J59" s="172"/>
      <c r="K59" s="26" t="s">
        <v>6770</v>
      </c>
      <c r="L59" s="66" t="s">
        <v>6566</v>
      </c>
      <c r="M59" s="26" t="s">
        <v>14</v>
      </c>
      <c r="N59" s="26" t="s">
        <v>6771</v>
      </c>
      <c r="O59" s="26" t="s">
        <v>6773</v>
      </c>
    </row>
    <row r="60" spans="2:15" x14ac:dyDescent="0.25">
      <c r="B60" s="51"/>
      <c r="C60" s="51" t="s">
        <v>1537</v>
      </c>
      <c r="D60" s="51" t="s">
        <v>1542</v>
      </c>
      <c r="E60" s="51" t="s">
        <v>1549</v>
      </c>
      <c r="F60" s="51" t="s">
        <v>1549</v>
      </c>
      <c r="G60" s="51" t="s">
        <v>1570</v>
      </c>
      <c r="H60" s="51" t="s">
        <v>1537</v>
      </c>
      <c r="I60" s="51" t="s">
        <v>1538</v>
      </c>
      <c r="J60" s="51" t="s">
        <v>1543</v>
      </c>
      <c r="K60" s="26" t="s">
        <v>6685</v>
      </c>
      <c r="L60" s="66" t="s">
        <v>6571</v>
      </c>
      <c r="M60" s="26" t="s">
        <v>10</v>
      </c>
      <c r="N60" s="26" t="s">
        <v>6771</v>
      </c>
      <c r="O60" s="26" t="s">
        <v>6773</v>
      </c>
    </row>
    <row r="61" spans="2:15" x14ac:dyDescent="0.25">
      <c r="B61" s="51"/>
      <c r="C61" s="51" t="s">
        <v>1537</v>
      </c>
      <c r="D61" s="51" t="s">
        <v>1542</v>
      </c>
      <c r="E61" s="51" t="s">
        <v>1549</v>
      </c>
      <c r="F61" s="51" t="s">
        <v>1549</v>
      </c>
      <c r="G61" s="51" t="s">
        <v>1570</v>
      </c>
      <c r="H61" s="51" t="s">
        <v>1537</v>
      </c>
      <c r="I61" s="51" t="s">
        <v>1547</v>
      </c>
      <c r="J61" s="51" t="s">
        <v>1543</v>
      </c>
      <c r="K61" s="26" t="s">
        <v>6686</v>
      </c>
      <c r="L61" s="66" t="s">
        <v>6612</v>
      </c>
      <c r="M61" s="26" t="s">
        <v>10</v>
      </c>
      <c r="N61" s="26" t="s">
        <v>6771</v>
      </c>
      <c r="O61" s="26" t="s">
        <v>6773</v>
      </c>
    </row>
    <row r="62" spans="2:15" x14ac:dyDescent="0.25">
      <c r="B62" s="51"/>
      <c r="C62" s="51" t="s">
        <v>1537</v>
      </c>
      <c r="D62" s="51" t="s">
        <v>1542</v>
      </c>
      <c r="E62" s="51" t="s">
        <v>1549</v>
      </c>
      <c r="F62" s="51" t="s">
        <v>1549</v>
      </c>
      <c r="G62" s="51" t="s">
        <v>1570</v>
      </c>
      <c r="H62" s="51" t="s">
        <v>1537</v>
      </c>
      <c r="I62" s="51" t="s">
        <v>1548</v>
      </c>
      <c r="J62" s="51" t="s">
        <v>1543</v>
      </c>
      <c r="K62" s="26" t="s">
        <v>6687</v>
      </c>
      <c r="L62" s="66" t="s">
        <v>6613</v>
      </c>
      <c r="M62" s="26" t="s">
        <v>10</v>
      </c>
      <c r="N62" s="26" t="s">
        <v>6771</v>
      </c>
      <c r="O62" s="26" t="s">
        <v>6773</v>
      </c>
    </row>
    <row r="63" spans="2:15" x14ac:dyDescent="0.25">
      <c r="B63" s="51"/>
      <c r="C63" s="51" t="s">
        <v>1537</v>
      </c>
      <c r="D63" s="51" t="s">
        <v>1542</v>
      </c>
      <c r="E63" s="51" t="s">
        <v>1549</v>
      </c>
      <c r="F63" s="51" t="s">
        <v>1549</v>
      </c>
      <c r="G63" s="51" t="s">
        <v>1570</v>
      </c>
      <c r="H63" s="51" t="s">
        <v>1537</v>
      </c>
      <c r="I63" s="51" t="s">
        <v>1542</v>
      </c>
      <c r="J63" s="51" t="s">
        <v>1543</v>
      </c>
      <c r="K63" s="26" t="s">
        <v>6688</v>
      </c>
      <c r="L63" s="66" t="s">
        <v>6614</v>
      </c>
      <c r="M63" s="26" t="s">
        <v>10</v>
      </c>
      <c r="N63" s="26" t="s">
        <v>6771</v>
      </c>
      <c r="O63" s="26" t="s">
        <v>6773</v>
      </c>
    </row>
    <row r="64" spans="2:15" x14ac:dyDescent="0.25">
      <c r="B64" s="51"/>
      <c r="C64" s="51" t="s">
        <v>1537</v>
      </c>
      <c r="D64" s="51" t="s">
        <v>1542</v>
      </c>
      <c r="E64" s="51" t="s">
        <v>1549</v>
      </c>
      <c r="F64" s="51" t="s">
        <v>1549</v>
      </c>
      <c r="G64" s="51" t="s">
        <v>1570</v>
      </c>
      <c r="H64" s="51" t="s">
        <v>1537</v>
      </c>
      <c r="I64" s="51" t="s">
        <v>1544</v>
      </c>
      <c r="J64" s="51" t="s">
        <v>1543</v>
      </c>
      <c r="K64" s="26" t="s">
        <v>6625</v>
      </c>
      <c r="L64" s="66" t="s">
        <v>6539</v>
      </c>
      <c r="M64" s="26" t="s">
        <v>14</v>
      </c>
      <c r="N64" s="26" t="s">
        <v>6771</v>
      </c>
      <c r="O64" s="26" t="s">
        <v>6773</v>
      </c>
    </row>
    <row r="65" spans="2:15" x14ac:dyDescent="0.25">
      <c r="B65" s="51"/>
      <c r="C65" s="51" t="s">
        <v>1537</v>
      </c>
      <c r="D65" s="51" t="s">
        <v>1542</v>
      </c>
      <c r="E65" s="51" t="s">
        <v>1549</v>
      </c>
      <c r="F65" s="51" t="s">
        <v>1549</v>
      </c>
      <c r="G65" s="51" t="s">
        <v>1570</v>
      </c>
      <c r="H65" s="51" t="s">
        <v>1537</v>
      </c>
      <c r="I65" s="51" t="s">
        <v>1545</v>
      </c>
      <c r="J65" s="51" t="s">
        <v>1543</v>
      </c>
      <c r="K65" s="26" t="s">
        <v>6626</v>
      </c>
      <c r="L65" s="66" t="s">
        <v>6581</v>
      </c>
      <c r="M65" s="26" t="s">
        <v>14</v>
      </c>
      <c r="N65" s="26" t="s">
        <v>6771</v>
      </c>
      <c r="O65" s="26" t="s">
        <v>6773</v>
      </c>
    </row>
    <row r="66" spans="2:15" x14ac:dyDescent="0.25">
      <c r="B66" s="51"/>
      <c r="C66" s="51" t="s">
        <v>1537</v>
      </c>
      <c r="D66" s="51" t="s">
        <v>1542</v>
      </c>
      <c r="E66" s="51" t="s">
        <v>1549</v>
      </c>
      <c r="F66" s="51" t="s">
        <v>1549</v>
      </c>
      <c r="G66" s="51" t="s">
        <v>1570</v>
      </c>
      <c r="H66" s="51" t="s">
        <v>1546</v>
      </c>
      <c r="I66" s="51" t="s">
        <v>1540</v>
      </c>
      <c r="J66" s="51" t="s">
        <v>1543</v>
      </c>
      <c r="K66" s="26" t="s">
        <v>6627</v>
      </c>
      <c r="L66" s="66" t="s">
        <v>6582</v>
      </c>
      <c r="M66" s="26" t="s">
        <v>14</v>
      </c>
      <c r="N66" s="26" t="s">
        <v>6771</v>
      </c>
      <c r="O66" s="26" t="s">
        <v>6773</v>
      </c>
    </row>
    <row r="67" spans="2:15" x14ac:dyDescent="0.25">
      <c r="B67" s="51"/>
      <c r="C67" s="51" t="s">
        <v>1537</v>
      </c>
      <c r="D67" s="51" t="s">
        <v>1542</v>
      </c>
      <c r="E67" s="51" t="s">
        <v>1549</v>
      </c>
      <c r="F67" s="51" t="s">
        <v>1549</v>
      </c>
      <c r="G67" s="51" t="s">
        <v>1570</v>
      </c>
      <c r="H67" s="51" t="s">
        <v>1546</v>
      </c>
      <c r="I67" s="51" t="s">
        <v>1537</v>
      </c>
      <c r="J67" s="51" t="s">
        <v>1543</v>
      </c>
      <c r="K67" s="26" t="s">
        <v>6628</v>
      </c>
      <c r="L67" s="66" t="s">
        <v>6583</v>
      </c>
      <c r="M67" s="26" t="s">
        <v>14</v>
      </c>
      <c r="N67" s="26" t="s">
        <v>6771</v>
      </c>
      <c r="O67" s="26" t="s">
        <v>6773</v>
      </c>
    </row>
    <row r="68" spans="2:15" x14ac:dyDescent="0.25">
      <c r="B68" s="51"/>
      <c r="C68" s="51" t="s">
        <v>1537</v>
      </c>
      <c r="D68" s="51" t="s">
        <v>1542</v>
      </c>
      <c r="E68" s="51" t="s">
        <v>1549</v>
      </c>
      <c r="F68" s="51" t="s">
        <v>1549</v>
      </c>
      <c r="G68" s="51" t="s">
        <v>1570</v>
      </c>
      <c r="H68" s="51" t="s">
        <v>1546</v>
      </c>
      <c r="I68" s="51" t="s">
        <v>1546</v>
      </c>
      <c r="J68" s="51" t="s">
        <v>1543</v>
      </c>
      <c r="K68" s="26" t="s">
        <v>6629</v>
      </c>
      <c r="L68" s="66" t="s">
        <v>6584</v>
      </c>
      <c r="M68" s="26" t="s">
        <v>14</v>
      </c>
      <c r="N68" s="26" t="s">
        <v>6771</v>
      </c>
      <c r="O68" s="26" t="s">
        <v>6773</v>
      </c>
    </row>
    <row r="69" spans="2:15" x14ac:dyDescent="0.25">
      <c r="B69" s="51"/>
      <c r="C69" s="51" t="s">
        <v>1537</v>
      </c>
      <c r="D69" s="51" t="s">
        <v>1542</v>
      </c>
      <c r="E69" s="51" t="s">
        <v>1549</v>
      </c>
      <c r="F69" s="51" t="s">
        <v>1549</v>
      </c>
      <c r="G69" s="51" t="s">
        <v>1570</v>
      </c>
      <c r="H69" s="51" t="s">
        <v>1546</v>
      </c>
      <c r="I69" s="51" t="s">
        <v>1538</v>
      </c>
      <c r="J69" s="51" t="s">
        <v>1543</v>
      </c>
      <c r="K69" s="26" t="s">
        <v>6630</v>
      </c>
      <c r="L69" s="66" t="s">
        <v>6585</v>
      </c>
      <c r="M69" s="26" t="s">
        <v>14</v>
      </c>
      <c r="N69" s="26" t="s">
        <v>6771</v>
      </c>
      <c r="O69" s="26" t="s">
        <v>6773</v>
      </c>
    </row>
    <row r="70" spans="2:15" x14ac:dyDescent="0.25">
      <c r="B70" s="51"/>
      <c r="C70" s="51" t="s">
        <v>1537</v>
      </c>
      <c r="D70" s="51" t="s">
        <v>1542</v>
      </c>
      <c r="E70" s="51" t="s">
        <v>1549</v>
      </c>
      <c r="F70" s="51" t="s">
        <v>1549</v>
      </c>
      <c r="G70" s="51" t="s">
        <v>1570</v>
      </c>
      <c r="H70" s="51" t="s">
        <v>1546</v>
      </c>
      <c r="I70" s="51" t="s">
        <v>1547</v>
      </c>
      <c r="J70" s="51" t="s">
        <v>1543</v>
      </c>
      <c r="K70" s="26" t="s">
        <v>6631</v>
      </c>
      <c r="L70" s="66" t="s">
        <v>6586</v>
      </c>
      <c r="M70" s="26" t="s">
        <v>14</v>
      </c>
      <c r="N70" s="26" t="s">
        <v>6771</v>
      </c>
      <c r="O70" s="26" t="s">
        <v>6773</v>
      </c>
    </row>
    <row r="71" spans="2:15" x14ac:dyDescent="0.25">
      <c r="B71" s="51"/>
      <c r="C71" s="51" t="s">
        <v>1537</v>
      </c>
      <c r="D71" s="51" t="s">
        <v>1542</v>
      </c>
      <c r="E71" s="51" t="s">
        <v>1549</v>
      </c>
      <c r="F71" s="51" t="s">
        <v>1549</v>
      </c>
      <c r="G71" s="51" t="s">
        <v>1570</v>
      </c>
      <c r="H71" s="51" t="s">
        <v>1546</v>
      </c>
      <c r="I71" s="51" t="s">
        <v>1548</v>
      </c>
      <c r="J71" s="51" t="s">
        <v>1543</v>
      </c>
      <c r="K71" s="26" t="s">
        <v>6632</v>
      </c>
      <c r="L71" s="66" t="s">
        <v>6587</v>
      </c>
      <c r="M71" s="26" t="s">
        <v>14</v>
      </c>
      <c r="N71" s="26" t="s">
        <v>6771</v>
      </c>
      <c r="O71" s="26" t="s">
        <v>6773</v>
      </c>
    </row>
    <row r="72" spans="2:15" x14ac:dyDescent="0.25">
      <c r="B72" s="51"/>
      <c r="C72" s="51" t="s">
        <v>1537</v>
      </c>
      <c r="D72" s="51" t="s">
        <v>1542</v>
      </c>
      <c r="E72" s="51" t="s">
        <v>1549</v>
      </c>
      <c r="F72" s="51" t="s">
        <v>1549</v>
      </c>
      <c r="G72" s="51" t="s">
        <v>1570</v>
      </c>
      <c r="H72" s="51" t="s">
        <v>1546</v>
      </c>
      <c r="I72" s="51" t="s">
        <v>1542</v>
      </c>
      <c r="J72" s="51" t="s">
        <v>1543</v>
      </c>
      <c r="K72" s="26" t="s">
        <v>6633</v>
      </c>
      <c r="L72" s="66" t="s">
        <v>6588</v>
      </c>
      <c r="M72" s="26" t="s">
        <v>14</v>
      </c>
      <c r="N72" s="26" t="s">
        <v>6771</v>
      </c>
      <c r="O72" s="26" t="s">
        <v>6773</v>
      </c>
    </row>
    <row r="73" spans="2:15" x14ac:dyDescent="0.25">
      <c r="B73" s="51"/>
      <c r="C73" s="51" t="s">
        <v>1537</v>
      </c>
      <c r="D73" s="51" t="s">
        <v>1542</v>
      </c>
      <c r="E73" s="51" t="s">
        <v>1549</v>
      </c>
      <c r="F73" s="51" t="s">
        <v>1549</v>
      </c>
      <c r="G73" s="51" t="s">
        <v>1570</v>
      </c>
      <c r="H73" s="51" t="s">
        <v>1546</v>
      </c>
      <c r="I73" s="51" t="s">
        <v>1544</v>
      </c>
      <c r="J73" s="51" t="s">
        <v>1543</v>
      </c>
      <c r="K73" s="26" t="s">
        <v>6651</v>
      </c>
      <c r="L73" s="66" t="s">
        <v>6547</v>
      </c>
      <c r="M73" s="26" t="s">
        <v>14</v>
      </c>
      <c r="N73" s="26" t="s">
        <v>6771</v>
      </c>
      <c r="O73" s="26" t="s">
        <v>6773</v>
      </c>
    </row>
    <row r="74" spans="2:15" x14ac:dyDescent="0.25">
      <c r="B74" s="51"/>
      <c r="C74" s="51" t="s">
        <v>1537</v>
      </c>
      <c r="D74" s="51" t="s">
        <v>1542</v>
      </c>
      <c r="E74" s="51" t="s">
        <v>1549</v>
      </c>
      <c r="F74" s="51" t="s">
        <v>1549</v>
      </c>
      <c r="G74" s="51" t="s">
        <v>1570</v>
      </c>
      <c r="H74" s="51" t="s">
        <v>1546</v>
      </c>
      <c r="I74" s="51" t="s">
        <v>1545</v>
      </c>
      <c r="J74" s="51" t="s">
        <v>1543</v>
      </c>
      <c r="K74" s="26" t="s">
        <v>6652</v>
      </c>
      <c r="L74" s="66" t="s">
        <v>6549</v>
      </c>
      <c r="M74" s="26" t="s">
        <v>14</v>
      </c>
      <c r="N74" s="26" t="s">
        <v>6771</v>
      </c>
      <c r="O74" s="26" t="s">
        <v>6773</v>
      </c>
    </row>
    <row r="75" spans="2:15" x14ac:dyDescent="0.25">
      <c r="B75" s="51"/>
      <c r="C75" s="51" t="s">
        <v>1537</v>
      </c>
      <c r="D75" s="51" t="s">
        <v>1542</v>
      </c>
      <c r="E75" s="51" t="s">
        <v>1549</v>
      </c>
      <c r="F75" s="51" t="s">
        <v>1549</v>
      </c>
      <c r="G75" s="51" t="s">
        <v>1570</v>
      </c>
      <c r="H75" s="51" t="s">
        <v>1538</v>
      </c>
      <c r="I75" s="51" t="s">
        <v>1540</v>
      </c>
      <c r="J75" s="51" t="s">
        <v>1543</v>
      </c>
      <c r="K75" s="26" t="s">
        <v>6653</v>
      </c>
      <c r="L75" s="66" t="s">
        <v>6591</v>
      </c>
      <c r="M75" s="26" t="s">
        <v>14</v>
      </c>
      <c r="N75" s="26" t="s">
        <v>6771</v>
      </c>
      <c r="O75" s="26" t="s">
        <v>6773</v>
      </c>
    </row>
    <row r="76" spans="2:15" x14ac:dyDescent="0.25">
      <c r="B76" s="51"/>
      <c r="C76" s="51" t="s">
        <v>1537</v>
      </c>
      <c r="D76" s="51" t="s">
        <v>1542</v>
      </c>
      <c r="E76" s="51" t="s">
        <v>1549</v>
      </c>
      <c r="F76" s="51" t="s">
        <v>1549</v>
      </c>
      <c r="G76" s="51" t="s">
        <v>1570</v>
      </c>
      <c r="H76" s="51" t="s">
        <v>1538</v>
      </c>
      <c r="I76" s="51" t="s">
        <v>1537</v>
      </c>
      <c r="J76" s="51" t="s">
        <v>1543</v>
      </c>
      <c r="K76" s="26" t="s">
        <v>6654</v>
      </c>
      <c r="L76" s="66" t="s">
        <v>6592</v>
      </c>
      <c r="M76" s="26" t="s">
        <v>14</v>
      </c>
      <c r="N76" s="26" t="s">
        <v>6771</v>
      </c>
      <c r="O76" s="26" t="s">
        <v>6773</v>
      </c>
    </row>
    <row r="77" spans="2:15" x14ac:dyDescent="0.25">
      <c r="B77" s="51"/>
      <c r="C77" s="51" t="s">
        <v>1537</v>
      </c>
      <c r="D77" s="51" t="s">
        <v>1542</v>
      </c>
      <c r="E77" s="51" t="s">
        <v>1549</v>
      </c>
      <c r="F77" s="51" t="s">
        <v>1549</v>
      </c>
      <c r="G77" s="51" t="s">
        <v>1570</v>
      </c>
      <c r="H77" s="51" t="s">
        <v>1538</v>
      </c>
      <c r="I77" s="51" t="s">
        <v>1546</v>
      </c>
      <c r="J77" s="51" t="s">
        <v>1543</v>
      </c>
      <c r="K77" s="26" t="s">
        <v>6655</v>
      </c>
      <c r="L77" s="66" t="s">
        <v>6593</v>
      </c>
      <c r="M77" s="26" t="s">
        <v>14</v>
      </c>
      <c r="N77" s="26" t="s">
        <v>6771</v>
      </c>
      <c r="O77" s="26" t="s">
        <v>6773</v>
      </c>
    </row>
    <row r="78" spans="2:15" x14ac:dyDescent="0.25">
      <c r="B78" s="51"/>
      <c r="C78" s="51" t="s">
        <v>1537</v>
      </c>
      <c r="D78" s="51" t="s">
        <v>1542</v>
      </c>
      <c r="E78" s="51" t="s">
        <v>1549</v>
      </c>
      <c r="F78" s="51" t="s">
        <v>1549</v>
      </c>
      <c r="G78" s="51" t="s">
        <v>1570</v>
      </c>
      <c r="H78" s="51" t="s">
        <v>1538</v>
      </c>
      <c r="I78" s="51" t="s">
        <v>1538</v>
      </c>
      <c r="J78" s="51" t="s">
        <v>1543</v>
      </c>
      <c r="K78" s="26" t="s">
        <v>6656</v>
      </c>
      <c r="L78" s="66" t="s">
        <v>6594</v>
      </c>
      <c r="M78" s="26" t="s">
        <v>14</v>
      </c>
      <c r="N78" s="26" t="s">
        <v>6771</v>
      </c>
      <c r="O78" s="26" t="s">
        <v>6773</v>
      </c>
    </row>
    <row r="79" spans="2:15" x14ac:dyDescent="0.25">
      <c r="B79" s="51"/>
      <c r="C79" s="51" t="s">
        <v>1537</v>
      </c>
      <c r="D79" s="51" t="s">
        <v>1542</v>
      </c>
      <c r="E79" s="51" t="s">
        <v>1549</v>
      </c>
      <c r="F79" s="51" t="s">
        <v>1549</v>
      </c>
      <c r="G79" s="51" t="s">
        <v>1570</v>
      </c>
      <c r="H79" s="51" t="s">
        <v>1538</v>
      </c>
      <c r="I79" s="51" t="s">
        <v>1547</v>
      </c>
      <c r="J79" s="51" t="s">
        <v>1543</v>
      </c>
      <c r="K79" s="26" t="s">
        <v>6657</v>
      </c>
      <c r="L79" s="66" t="s">
        <v>6595</v>
      </c>
      <c r="M79" s="26" t="s">
        <v>14</v>
      </c>
      <c r="N79" s="26" t="s">
        <v>6771</v>
      </c>
      <c r="O79" s="26" t="s">
        <v>6773</v>
      </c>
    </row>
    <row r="80" spans="2:15" x14ac:dyDescent="0.25">
      <c r="B80" s="51"/>
      <c r="C80" s="51" t="s">
        <v>1537</v>
      </c>
      <c r="D80" s="51" t="s">
        <v>1542</v>
      </c>
      <c r="E80" s="51" t="s">
        <v>1549</v>
      </c>
      <c r="F80" s="51" t="s">
        <v>1549</v>
      </c>
      <c r="G80" s="51" t="s">
        <v>1570</v>
      </c>
      <c r="H80" s="51" t="s">
        <v>1538</v>
      </c>
      <c r="I80" s="51" t="s">
        <v>1548</v>
      </c>
      <c r="J80" s="51" t="s">
        <v>1543</v>
      </c>
      <c r="K80" s="26" t="s">
        <v>6658</v>
      </c>
      <c r="L80" s="66" t="s">
        <v>6596</v>
      </c>
      <c r="M80" s="26" t="s">
        <v>14</v>
      </c>
      <c r="N80" s="26" t="s">
        <v>6771</v>
      </c>
      <c r="O80" s="26" t="s">
        <v>6773</v>
      </c>
    </row>
    <row r="81" spans="2:15" x14ac:dyDescent="0.25">
      <c r="B81" s="51"/>
      <c r="C81" s="51" t="s">
        <v>1537</v>
      </c>
      <c r="D81" s="51" t="s">
        <v>1542</v>
      </c>
      <c r="E81" s="51" t="s">
        <v>1549</v>
      </c>
      <c r="F81" s="51" t="s">
        <v>1549</v>
      </c>
      <c r="G81" s="51" t="s">
        <v>1570</v>
      </c>
      <c r="H81" s="51" t="s">
        <v>1538</v>
      </c>
      <c r="I81" s="51" t="s">
        <v>1542</v>
      </c>
      <c r="J81" s="51" t="s">
        <v>1543</v>
      </c>
      <c r="K81" s="26" t="s">
        <v>6659</v>
      </c>
      <c r="L81" s="66" t="s">
        <v>6597</v>
      </c>
      <c r="M81" s="26" t="s">
        <v>14</v>
      </c>
      <c r="N81" s="26" t="s">
        <v>6771</v>
      </c>
      <c r="O81" s="26" t="s">
        <v>6773</v>
      </c>
    </row>
    <row r="82" spans="2:15" x14ac:dyDescent="0.25">
      <c r="B82" s="51"/>
      <c r="C82" s="51" t="s">
        <v>1537</v>
      </c>
      <c r="D82" s="51" t="s">
        <v>1542</v>
      </c>
      <c r="E82" s="51" t="s">
        <v>1549</v>
      </c>
      <c r="F82" s="51" t="s">
        <v>1549</v>
      </c>
      <c r="G82" s="51" t="s">
        <v>1570</v>
      </c>
      <c r="H82" s="51" t="s">
        <v>1538</v>
      </c>
      <c r="I82" s="51" t="s">
        <v>1544</v>
      </c>
      <c r="J82" s="51" t="s">
        <v>1543</v>
      </c>
      <c r="K82" s="26" t="s">
        <v>6660</v>
      </c>
      <c r="L82" s="66" t="s">
        <v>6598</v>
      </c>
      <c r="M82" s="26" t="s">
        <v>14</v>
      </c>
      <c r="N82" s="26" t="s">
        <v>6771</v>
      </c>
      <c r="O82" s="26" t="s">
        <v>6773</v>
      </c>
    </row>
    <row r="83" spans="2:15" x14ac:dyDescent="0.25">
      <c r="B83" s="51"/>
      <c r="C83" s="51" t="s">
        <v>1537</v>
      </c>
      <c r="D83" s="51" t="s">
        <v>1542</v>
      </c>
      <c r="E83" s="51" t="s">
        <v>1549</v>
      </c>
      <c r="F83" s="51" t="s">
        <v>1549</v>
      </c>
      <c r="G83" s="51" t="s">
        <v>1570</v>
      </c>
      <c r="H83" s="51" t="s">
        <v>1538</v>
      </c>
      <c r="I83" s="51" t="s">
        <v>1545</v>
      </c>
      <c r="J83" s="51" t="s">
        <v>1543</v>
      </c>
      <c r="K83" s="26" t="s">
        <v>6661</v>
      </c>
      <c r="L83" s="66" t="s">
        <v>6551</v>
      </c>
      <c r="M83" s="26" t="s">
        <v>14</v>
      </c>
      <c r="N83" s="26" t="s">
        <v>6771</v>
      </c>
      <c r="O83" s="26" t="s">
        <v>6773</v>
      </c>
    </row>
    <row r="84" spans="2:15" x14ac:dyDescent="0.25">
      <c r="B84" s="51"/>
      <c r="C84" s="51" t="s">
        <v>1537</v>
      </c>
      <c r="D84" s="51" t="s">
        <v>1542</v>
      </c>
      <c r="E84" s="51" t="s">
        <v>1549</v>
      </c>
      <c r="F84" s="51" t="s">
        <v>1549</v>
      </c>
      <c r="G84" s="51" t="s">
        <v>1570</v>
      </c>
      <c r="H84" s="51" t="s">
        <v>1547</v>
      </c>
      <c r="I84" s="51" t="s">
        <v>1540</v>
      </c>
      <c r="J84" s="51" t="s">
        <v>1543</v>
      </c>
      <c r="K84" s="26" t="s">
        <v>6662</v>
      </c>
      <c r="L84" s="66" t="s">
        <v>6551</v>
      </c>
      <c r="M84" s="26" t="s">
        <v>14</v>
      </c>
      <c r="N84" s="26" t="s">
        <v>6771</v>
      </c>
      <c r="O84" s="26" t="s">
        <v>6773</v>
      </c>
    </row>
    <row r="85" spans="2:15" x14ac:dyDescent="0.25">
      <c r="B85" s="51"/>
      <c r="C85" s="51" t="s">
        <v>1537</v>
      </c>
      <c r="D85" s="51" t="s">
        <v>1542</v>
      </c>
      <c r="E85" s="51" t="s">
        <v>1549</v>
      </c>
      <c r="F85" s="51" t="s">
        <v>1549</v>
      </c>
      <c r="G85" s="51" t="s">
        <v>1570</v>
      </c>
      <c r="H85" s="51" t="s">
        <v>1547</v>
      </c>
      <c r="I85" s="51" t="s">
        <v>1537</v>
      </c>
      <c r="J85" s="51" t="s">
        <v>1543</v>
      </c>
      <c r="K85" s="26" t="s">
        <v>6663</v>
      </c>
      <c r="L85" s="66" t="s">
        <v>6551</v>
      </c>
      <c r="M85" s="26" t="s">
        <v>14</v>
      </c>
      <c r="N85" s="26" t="s">
        <v>6771</v>
      </c>
      <c r="O85" s="26" t="s">
        <v>6773</v>
      </c>
    </row>
    <row r="86" spans="2:15" x14ac:dyDescent="0.25">
      <c r="B86" s="51"/>
      <c r="C86" s="51" t="s">
        <v>1537</v>
      </c>
      <c r="D86" s="51" t="s">
        <v>1542</v>
      </c>
      <c r="E86" s="51" t="s">
        <v>1549</v>
      </c>
      <c r="F86" s="51" t="s">
        <v>1549</v>
      </c>
      <c r="G86" s="51" t="s">
        <v>1570</v>
      </c>
      <c r="H86" s="51" t="s">
        <v>1547</v>
      </c>
      <c r="I86" s="51" t="s">
        <v>1546</v>
      </c>
      <c r="J86" s="51" t="s">
        <v>1543</v>
      </c>
      <c r="K86" s="26" t="s">
        <v>6664</v>
      </c>
      <c r="L86" s="66" t="s">
        <v>6551</v>
      </c>
      <c r="M86" s="26" t="s">
        <v>14</v>
      </c>
      <c r="N86" s="26" t="s">
        <v>6771</v>
      </c>
      <c r="O86" s="26" t="s">
        <v>6773</v>
      </c>
    </row>
    <row r="87" spans="2:15" x14ac:dyDescent="0.25">
      <c r="B87" s="51"/>
      <c r="C87" s="51" t="s">
        <v>1537</v>
      </c>
      <c r="D87" s="51" t="s">
        <v>1542</v>
      </c>
      <c r="E87" s="51" t="s">
        <v>1549</v>
      </c>
      <c r="F87" s="51" t="s">
        <v>1549</v>
      </c>
      <c r="G87" s="51" t="s">
        <v>1570</v>
      </c>
      <c r="H87" s="51" t="s">
        <v>1547</v>
      </c>
      <c r="I87" s="51" t="s">
        <v>1538</v>
      </c>
      <c r="J87" s="51" t="s">
        <v>1543</v>
      </c>
      <c r="K87" s="26" t="s">
        <v>6665</v>
      </c>
      <c r="L87" s="66" t="s">
        <v>6551</v>
      </c>
      <c r="M87" s="26" t="s">
        <v>14</v>
      </c>
      <c r="N87" s="26" t="s">
        <v>6771</v>
      </c>
      <c r="O87" s="26" t="s">
        <v>6773</v>
      </c>
    </row>
    <row r="88" spans="2:15" x14ac:dyDescent="0.25">
      <c r="B88" s="51"/>
      <c r="C88" s="51" t="s">
        <v>1537</v>
      </c>
      <c r="D88" s="51" t="s">
        <v>1542</v>
      </c>
      <c r="E88" s="51" t="s">
        <v>1549</v>
      </c>
      <c r="F88" s="51" t="s">
        <v>1549</v>
      </c>
      <c r="G88" s="51" t="s">
        <v>1570</v>
      </c>
      <c r="H88" s="51" t="s">
        <v>1547</v>
      </c>
      <c r="I88" s="51" t="s">
        <v>1547</v>
      </c>
      <c r="J88" s="51" t="s">
        <v>1543</v>
      </c>
      <c r="K88" s="26" t="s">
        <v>6666</v>
      </c>
      <c r="L88" s="66" t="s">
        <v>6551</v>
      </c>
      <c r="M88" s="26" t="s">
        <v>14</v>
      </c>
      <c r="N88" s="26" t="s">
        <v>6771</v>
      </c>
      <c r="O88" s="26" t="s">
        <v>6773</v>
      </c>
    </row>
    <row r="89" spans="2:15" x14ac:dyDescent="0.25">
      <c r="B89" s="51"/>
      <c r="C89" s="51" t="s">
        <v>1537</v>
      </c>
      <c r="D89" s="51" t="s">
        <v>1542</v>
      </c>
      <c r="E89" s="51" t="s">
        <v>1549</v>
      </c>
      <c r="F89" s="51" t="s">
        <v>1549</v>
      </c>
      <c r="G89" s="51" t="s">
        <v>1570</v>
      </c>
      <c r="H89" s="51" t="s">
        <v>1547</v>
      </c>
      <c r="I89" s="51" t="s">
        <v>1548</v>
      </c>
      <c r="J89" s="51" t="s">
        <v>1543</v>
      </c>
      <c r="K89" s="26" t="s">
        <v>6667</v>
      </c>
      <c r="L89" s="66" t="s">
        <v>6551</v>
      </c>
      <c r="M89" s="26" t="s">
        <v>14</v>
      </c>
      <c r="N89" s="26" t="s">
        <v>6771</v>
      </c>
      <c r="O89" s="26" t="s">
        <v>6773</v>
      </c>
    </row>
    <row r="90" spans="2:15" x14ac:dyDescent="0.25">
      <c r="B90" s="51"/>
      <c r="C90" s="51" t="s">
        <v>1537</v>
      </c>
      <c r="D90" s="51" t="s">
        <v>1542</v>
      </c>
      <c r="E90" s="51" t="s">
        <v>1549</v>
      </c>
      <c r="F90" s="51" t="s">
        <v>1549</v>
      </c>
      <c r="G90" s="51" t="s">
        <v>1570</v>
      </c>
      <c r="H90" s="51" t="s">
        <v>1547</v>
      </c>
      <c r="I90" s="51" t="s">
        <v>1542</v>
      </c>
      <c r="J90" s="51" t="s">
        <v>1543</v>
      </c>
      <c r="K90" s="26" t="s">
        <v>6668</v>
      </c>
      <c r="L90" s="66" t="s">
        <v>6551</v>
      </c>
      <c r="M90" s="26" t="s">
        <v>14</v>
      </c>
      <c r="N90" s="26" t="s">
        <v>6771</v>
      </c>
      <c r="O90" s="26" t="s">
        <v>6773</v>
      </c>
    </row>
    <row r="91" spans="2:15" x14ac:dyDescent="0.25">
      <c r="B91" s="51"/>
      <c r="C91" s="51" t="s">
        <v>1537</v>
      </c>
      <c r="D91" s="51" t="s">
        <v>1542</v>
      </c>
      <c r="E91" s="51" t="s">
        <v>1549</v>
      </c>
      <c r="F91" s="51" t="s">
        <v>1549</v>
      </c>
      <c r="G91" s="51" t="s">
        <v>1570</v>
      </c>
      <c r="H91" s="51" t="s">
        <v>1547</v>
      </c>
      <c r="I91" s="51" t="s">
        <v>1544</v>
      </c>
      <c r="J91" s="51" t="s">
        <v>1543</v>
      </c>
      <c r="K91" s="26" t="s">
        <v>6669</v>
      </c>
      <c r="L91" s="66" t="s">
        <v>6551</v>
      </c>
      <c r="M91" s="26" t="s">
        <v>14</v>
      </c>
      <c r="N91" s="26" t="s">
        <v>6771</v>
      </c>
      <c r="O91" s="26" t="s">
        <v>6773</v>
      </c>
    </row>
    <row r="92" spans="2:15" x14ac:dyDescent="0.25">
      <c r="B92" s="51"/>
      <c r="C92" s="51" t="s">
        <v>1537</v>
      </c>
      <c r="D92" s="51" t="s">
        <v>1542</v>
      </c>
      <c r="E92" s="51" t="s">
        <v>1549</v>
      </c>
      <c r="F92" s="51" t="s">
        <v>1549</v>
      </c>
      <c r="G92" s="51" t="s">
        <v>1570</v>
      </c>
      <c r="H92" s="51" t="s">
        <v>1547</v>
      </c>
      <c r="I92" s="51" t="s">
        <v>1545</v>
      </c>
      <c r="J92" s="51" t="s">
        <v>1543</v>
      </c>
      <c r="K92" s="26" t="s">
        <v>6672</v>
      </c>
      <c r="L92" s="66" t="s">
        <v>545</v>
      </c>
      <c r="M92" s="26" t="s">
        <v>14</v>
      </c>
      <c r="N92" s="26" t="s">
        <v>6771</v>
      </c>
      <c r="O92" s="26" t="s">
        <v>6773</v>
      </c>
    </row>
    <row r="93" spans="2:15" x14ac:dyDescent="0.25">
      <c r="B93" s="51"/>
      <c r="C93" s="51" t="s">
        <v>1537</v>
      </c>
      <c r="D93" s="51" t="s">
        <v>1542</v>
      </c>
      <c r="E93" s="51" t="s">
        <v>1549</v>
      </c>
      <c r="F93" s="51" t="s">
        <v>1549</v>
      </c>
      <c r="G93" s="51" t="s">
        <v>1570</v>
      </c>
      <c r="H93" s="51" t="s">
        <v>1549</v>
      </c>
      <c r="I93" s="51" t="s">
        <v>1540</v>
      </c>
      <c r="J93" s="51" t="s">
        <v>1543</v>
      </c>
      <c r="K93" s="26" t="s">
        <v>6673</v>
      </c>
      <c r="L93" s="66" t="s">
        <v>6611</v>
      </c>
      <c r="M93" s="26" t="s">
        <v>14</v>
      </c>
      <c r="N93" s="26" t="s">
        <v>6771</v>
      </c>
      <c r="O93" s="26" t="s">
        <v>6773</v>
      </c>
    </row>
    <row r="94" spans="2:15" x14ac:dyDescent="0.25">
      <c r="B94" s="51"/>
      <c r="C94" s="51" t="s">
        <v>1537</v>
      </c>
      <c r="D94" s="51" t="s">
        <v>1542</v>
      </c>
      <c r="E94" s="51" t="s">
        <v>1549</v>
      </c>
      <c r="F94" s="51" t="s">
        <v>1549</v>
      </c>
      <c r="G94" s="51" t="s">
        <v>1570</v>
      </c>
      <c r="H94" s="51" t="s">
        <v>1549</v>
      </c>
      <c r="I94" s="51" t="s">
        <v>1537</v>
      </c>
      <c r="J94" s="51" t="s">
        <v>1543</v>
      </c>
      <c r="K94" s="26" t="s">
        <v>6718</v>
      </c>
      <c r="L94" s="66" t="s">
        <v>6699</v>
      </c>
      <c r="M94" s="26" t="s">
        <v>14</v>
      </c>
      <c r="N94" s="26" t="s">
        <v>6771</v>
      </c>
      <c r="O94" s="26" t="s">
        <v>6773</v>
      </c>
    </row>
    <row r="95" spans="2:15" x14ac:dyDescent="0.25">
      <c r="B95" s="51"/>
      <c r="C95" s="51" t="s">
        <v>1537</v>
      </c>
      <c r="D95" s="51" t="s">
        <v>1542</v>
      </c>
      <c r="E95" s="51" t="s">
        <v>1549</v>
      </c>
      <c r="F95" s="51" t="s">
        <v>1549</v>
      </c>
      <c r="G95" s="51" t="s">
        <v>1570</v>
      </c>
      <c r="H95" s="51" t="s">
        <v>1549</v>
      </c>
      <c r="I95" s="51" t="s">
        <v>1546</v>
      </c>
      <c r="J95" s="51" t="s">
        <v>1543</v>
      </c>
      <c r="K95" s="26" t="s">
        <v>6719</v>
      </c>
      <c r="L95" s="66" t="s">
        <v>6700</v>
      </c>
      <c r="M95" s="26" t="s">
        <v>14</v>
      </c>
      <c r="N95" s="26" t="s">
        <v>6771</v>
      </c>
      <c r="O95" s="26" t="s">
        <v>6773</v>
      </c>
    </row>
    <row r="96" spans="2:15" x14ac:dyDescent="0.25">
      <c r="B96" s="51"/>
      <c r="C96" s="51" t="s">
        <v>1537</v>
      </c>
      <c r="D96" s="51" t="s">
        <v>1542</v>
      </c>
      <c r="E96" s="51" t="s">
        <v>1549</v>
      </c>
      <c r="F96" s="51" t="s">
        <v>1549</v>
      </c>
      <c r="G96" s="51" t="s">
        <v>1570</v>
      </c>
      <c r="H96" s="51" t="s">
        <v>1549</v>
      </c>
      <c r="I96" s="51" t="s">
        <v>1538</v>
      </c>
      <c r="J96" s="51" t="s">
        <v>1543</v>
      </c>
      <c r="K96" s="26" t="s">
        <v>6720</v>
      </c>
      <c r="L96" s="66" t="s">
        <v>6701</v>
      </c>
      <c r="M96" s="26" t="s">
        <v>14</v>
      </c>
      <c r="N96" s="26" t="s">
        <v>6771</v>
      </c>
      <c r="O96" s="26" t="s">
        <v>6773</v>
      </c>
    </row>
    <row r="97" spans="1:15" x14ac:dyDescent="0.25">
      <c r="B97" s="51"/>
      <c r="C97" s="51" t="s">
        <v>1537</v>
      </c>
      <c r="D97" s="51" t="s">
        <v>1542</v>
      </c>
      <c r="E97" s="51" t="s">
        <v>1549</v>
      </c>
      <c r="F97" s="51" t="s">
        <v>1549</v>
      </c>
      <c r="G97" s="51" t="s">
        <v>1570</v>
      </c>
      <c r="H97" s="51" t="s">
        <v>1549</v>
      </c>
      <c r="I97" s="51" t="s">
        <v>1547</v>
      </c>
      <c r="J97" s="51" t="s">
        <v>1543</v>
      </c>
      <c r="K97" s="26" t="s">
        <v>6721</v>
      </c>
      <c r="L97" s="66" t="s">
        <v>6702</v>
      </c>
      <c r="M97" s="26" t="s">
        <v>14</v>
      </c>
      <c r="N97" s="26" t="s">
        <v>6771</v>
      </c>
      <c r="O97" s="26" t="s">
        <v>6773</v>
      </c>
    </row>
    <row r="98" spans="1:15" x14ac:dyDescent="0.25">
      <c r="B98" s="51"/>
      <c r="C98" s="51" t="s">
        <v>1537</v>
      </c>
      <c r="D98" s="51" t="s">
        <v>1542</v>
      </c>
      <c r="E98" s="51" t="s">
        <v>1549</v>
      </c>
      <c r="F98" s="51" t="s">
        <v>1549</v>
      </c>
      <c r="G98" s="51" t="s">
        <v>1570</v>
      </c>
      <c r="H98" s="51" t="s">
        <v>1549</v>
      </c>
      <c r="I98" s="51" t="s">
        <v>1548</v>
      </c>
      <c r="J98" s="51" t="s">
        <v>1543</v>
      </c>
      <c r="K98" s="26" t="s">
        <v>6722</v>
      </c>
      <c r="L98" s="66" t="s">
        <v>6703</v>
      </c>
      <c r="M98" s="26" t="s">
        <v>14</v>
      </c>
      <c r="N98" s="26" t="s">
        <v>6771</v>
      </c>
      <c r="O98" s="26" t="s">
        <v>6773</v>
      </c>
    </row>
    <row r="99" spans="1:15" x14ac:dyDescent="0.25">
      <c r="B99" s="51"/>
      <c r="C99" s="51" t="s">
        <v>1537</v>
      </c>
      <c r="D99" s="51" t="s">
        <v>1542</v>
      </c>
      <c r="E99" s="51" t="s">
        <v>1549</v>
      </c>
      <c r="F99" s="51" t="s">
        <v>1549</v>
      </c>
      <c r="G99" s="51" t="s">
        <v>1570</v>
      </c>
      <c r="H99" s="51" t="s">
        <v>1549</v>
      </c>
      <c r="I99" s="51" t="s">
        <v>1542</v>
      </c>
      <c r="J99" s="51" t="s">
        <v>1543</v>
      </c>
      <c r="K99" s="26" t="s">
        <v>6723</v>
      </c>
      <c r="L99" s="66" t="s">
        <v>6704</v>
      </c>
      <c r="M99" s="26" t="s">
        <v>14</v>
      </c>
      <c r="N99" s="26" t="s">
        <v>6771</v>
      </c>
      <c r="O99" s="26" t="s">
        <v>6773</v>
      </c>
    </row>
    <row r="100" spans="1:15" x14ac:dyDescent="0.25">
      <c r="B100" s="51"/>
      <c r="C100" s="51" t="s">
        <v>1537</v>
      </c>
      <c r="D100" s="51" t="s">
        <v>1542</v>
      </c>
      <c r="E100" s="51" t="s">
        <v>1549</v>
      </c>
      <c r="F100" s="51" t="s">
        <v>1549</v>
      </c>
      <c r="G100" s="51" t="s">
        <v>1570</v>
      </c>
      <c r="H100" s="51" t="s">
        <v>1549</v>
      </c>
      <c r="I100" s="51" t="s">
        <v>1544</v>
      </c>
      <c r="J100" s="51" t="s">
        <v>1543</v>
      </c>
      <c r="K100" s="26" t="s">
        <v>6724</v>
      </c>
      <c r="L100" s="66" t="s">
        <v>6705</v>
      </c>
      <c r="M100" s="26" t="s">
        <v>14</v>
      </c>
      <c r="N100" s="26" t="s">
        <v>6771</v>
      </c>
      <c r="O100" s="26" t="s">
        <v>6773</v>
      </c>
    </row>
    <row r="101" spans="1:15" x14ac:dyDescent="0.25">
      <c r="B101" s="51"/>
      <c r="C101" s="51" t="s">
        <v>1537</v>
      </c>
      <c r="D101" s="51" t="s">
        <v>1542</v>
      </c>
      <c r="E101" s="51" t="s">
        <v>1549</v>
      </c>
      <c r="F101" s="51" t="s">
        <v>1549</v>
      </c>
      <c r="G101" s="51" t="s">
        <v>1570</v>
      </c>
      <c r="H101" s="51" t="s">
        <v>1549</v>
      </c>
      <c r="I101" s="51" t="s">
        <v>1545</v>
      </c>
      <c r="J101" s="51" t="s">
        <v>1543</v>
      </c>
      <c r="K101" s="26" t="s">
        <v>6725</v>
      </c>
      <c r="L101" s="66" t="s">
        <v>6706</v>
      </c>
      <c r="M101" s="26" t="s">
        <v>14</v>
      </c>
      <c r="N101" s="26" t="s">
        <v>6771</v>
      </c>
      <c r="O101" s="26" t="s">
        <v>6773</v>
      </c>
    </row>
    <row r="102" spans="1:15" x14ac:dyDescent="0.25">
      <c r="B102" s="51"/>
      <c r="C102" s="51" t="s">
        <v>1537</v>
      </c>
      <c r="D102" s="51" t="s">
        <v>1544</v>
      </c>
      <c r="E102" s="51" t="s">
        <v>1537</v>
      </c>
      <c r="F102" s="51" t="s">
        <v>1537</v>
      </c>
      <c r="G102" s="51" t="s">
        <v>1575</v>
      </c>
      <c r="H102" s="51" t="s">
        <v>1546</v>
      </c>
      <c r="I102" s="51" t="s">
        <v>1540</v>
      </c>
      <c r="J102" s="51" t="s">
        <v>1543</v>
      </c>
      <c r="K102" s="26" t="s">
        <v>6726</v>
      </c>
      <c r="L102" s="66" t="s">
        <v>6707</v>
      </c>
      <c r="M102" s="26" t="s">
        <v>14</v>
      </c>
      <c r="N102" s="26" t="s">
        <v>6771</v>
      </c>
      <c r="O102" s="26" t="s">
        <v>6773</v>
      </c>
    </row>
    <row r="103" spans="1:15" x14ac:dyDescent="0.25">
      <c r="B103" s="51"/>
      <c r="C103" s="51" t="s">
        <v>1537</v>
      </c>
      <c r="D103" s="51" t="s">
        <v>1544</v>
      </c>
      <c r="E103" s="51" t="s">
        <v>1537</v>
      </c>
      <c r="F103" s="51" t="s">
        <v>1537</v>
      </c>
      <c r="G103" s="51" t="s">
        <v>1575</v>
      </c>
      <c r="H103" s="51" t="s">
        <v>1546</v>
      </c>
      <c r="I103" s="51" t="s">
        <v>1537</v>
      </c>
      <c r="J103" s="51" t="s">
        <v>1543</v>
      </c>
      <c r="K103" s="26" t="s">
        <v>6727</v>
      </c>
      <c r="L103" s="66" t="s">
        <v>6689</v>
      </c>
      <c r="M103" s="26" t="s">
        <v>14</v>
      </c>
      <c r="N103" s="26" t="s">
        <v>6771</v>
      </c>
      <c r="O103" s="26" t="s">
        <v>6773</v>
      </c>
    </row>
    <row r="104" spans="1:15" x14ac:dyDescent="0.25">
      <c r="B104" s="51"/>
      <c r="C104" s="51" t="s">
        <v>1537</v>
      </c>
      <c r="D104" s="51" t="s">
        <v>1544</v>
      </c>
      <c r="E104" s="51" t="s">
        <v>1537</v>
      </c>
      <c r="F104" s="51" t="s">
        <v>1537</v>
      </c>
      <c r="G104" s="51" t="s">
        <v>1575</v>
      </c>
      <c r="H104" s="51" t="s">
        <v>1538</v>
      </c>
      <c r="I104" s="51" t="s">
        <v>1540</v>
      </c>
      <c r="J104" s="51" t="s">
        <v>1543</v>
      </c>
      <c r="K104" s="26" t="s">
        <v>6728</v>
      </c>
      <c r="L104" s="66" t="s">
        <v>6690</v>
      </c>
      <c r="M104" s="26" t="s">
        <v>14</v>
      </c>
      <c r="N104" s="26" t="s">
        <v>6771</v>
      </c>
      <c r="O104" s="26" t="s">
        <v>6773</v>
      </c>
    </row>
    <row r="105" spans="1:15" x14ac:dyDescent="0.25">
      <c r="B105" s="51"/>
      <c r="C105" s="51" t="s">
        <v>1537</v>
      </c>
      <c r="D105" s="51" t="s">
        <v>1544</v>
      </c>
      <c r="E105" s="51" t="s">
        <v>1537</v>
      </c>
      <c r="F105" s="51" t="s">
        <v>1537</v>
      </c>
      <c r="G105" s="51" t="s">
        <v>1575</v>
      </c>
      <c r="H105" s="51" t="s">
        <v>1538</v>
      </c>
      <c r="I105" s="51" t="s">
        <v>1537</v>
      </c>
      <c r="J105" s="51" t="s">
        <v>1543</v>
      </c>
      <c r="K105" s="26" t="s">
        <v>6729</v>
      </c>
      <c r="L105" s="66" t="s">
        <v>6691</v>
      </c>
      <c r="M105" s="26" t="s">
        <v>14</v>
      </c>
      <c r="N105" s="26" t="s">
        <v>6771</v>
      </c>
      <c r="O105" s="26" t="s">
        <v>6773</v>
      </c>
    </row>
    <row r="106" spans="1:15" x14ac:dyDescent="0.25">
      <c r="B106" s="51"/>
      <c r="C106" s="51" t="s">
        <v>1537</v>
      </c>
      <c r="D106" s="51" t="s">
        <v>1544</v>
      </c>
      <c r="E106" s="51" t="s">
        <v>1537</v>
      </c>
      <c r="F106" s="51" t="s">
        <v>1546</v>
      </c>
      <c r="G106" s="51" t="s">
        <v>1574</v>
      </c>
      <c r="H106" s="51" t="s">
        <v>1540</v>
      </c>
      <c r="I106" s="51" t="s">
        <v>1540</v>
      </c>
      <c r="J106" s="51" t="s">
        <v>1543</v>
      </c>
      <c r="K106" s="26" t="s">
        <v>6730</v>
      </c>
      <c r="L106" s="66" t="s">
        <v>6692</v>
      </c>
      <c r="M106" s="26" t="s">
        <v>14</v>
      </c>
      <c r="N106" s="26" t="s">
        <v>6771</v>
      </c>
      <c r="O106" s="26" t="s">
        <v>6773</v>
      </c>
    </row>
    <row r="107" spans="1:15" x14ac:dyDescent="0.25">
      <c r="B107" s="51"/>
      <c r="C107" s="51"/>
      <c r="D107" s="51"/>
      <c r="E107" s="51"/>
      <c r="F107" s="51"/>
      <c r="G107" s="51"/>
      <c r="H107" s="51"/>
      <c r="I107" s="51"/>
      <c r="J107" s="172"/>
      <c r="K107" s="26" t="s">
        <v>6731</v>
      </c>
      <c r="L107" s="66" t="s">
        <v>6693</v>
      </c>
      <c r="M107" s="26" t="s">
        <v>14</v>
      </c>
      <c r="N107" s="26" t="s">
        <v>6771</v>
      </c>
      <c r="O107" s="26" t="s">
        <v>6773</v>
      </c>
    </row>
    <row r="108" spans="1:15" x14ac:dyDescent="0.25">
      <c r="B108" s="51"/>
      <c r="C108" s="51"/>
      <c r="D108" s="51"/>
      <c r="E108" s="51"/>
      <c r="F108" s="51"/>
      <c r="G108" s="51"/>
      <c r="H108" s="51"/>
      <c r="I108" s="51"/>
      <c r="J108" s="172"/>
      <c r="K108" s="26" t="s">
        <v>6732</v>
      </c>
      <c r="L108" s="66" t="s">
        <v>6694</v>
      </c>
      <c r="M108" s="26" t="s">
        <v>14</v>
      </c>
      <c r="N108" s="26" t="s">
        <v>6771</v>
      </c>
      <c r="O108" s="26" t="s">
        <v>6773</v>
      </c>
    </row>
    <row r="109" spans="1:15" x14ac:dyDescent="0.25">
      <c r="B109" s="51"/>
      <c r="C109" s="51"/>
      <c r="D109" s="51"/>
      <c r="E109" s="51"/>
      <c r="F109" s="51"/>
      <c r="G109" s="51"/>
      <c r="H109" s="51"/>
      <c r="I109" s="51"/>
      <c r="J109" s="172"/>
      <c r="K109" s="26" t="s">
        <v>6733</v>
      </c>
      <c r="L109" s="66" t="s">
        <v>6695</v>
      </c>
      <c r="M109" s="26" t="s">
        <v>14</v>
      </c>
      <c r="N109" s="26" t="s">
        <v>6771</v>
      </c>
      <c r="O109" s="26" t="s">
        <v>6773</v>
      </c>
    </row>
    <row r="110" spans="1:15" x14ac:dyDescent="0.25">
      <c r="A110" s="122"/>
      <c r="B110" s="51"/>
      <c r="C110" s="51"/>
      <c r="D110" s="51"/>
      <c r="E110" s="51"/>
      <c r="F110" s="51"/>
      <c r="G110" s="51"/>
      <c r="H110" s="51"/>
      <c r="I110" s="51"/>
      <c r="J110" s="172"/>
      <c r="K110" s="26" t="s">
        <v>6734</v>
      </c>
      <c r="L110" s="66" t="s">
        <v>6696</v>
      </c>
      <c r="M110" s="26" t="s">
        <v>14</v>
      </c>
      <c r="N110" s="26" t="s">
        <v>6771</v>
      </c>
      <c r="O110" s="26" t="s">
        <v>6773</v>
      </c>
    </row>
    <row r="111" spans="1:15" x14ac:dyDescent="0.25">
      <c r="A111" s="122"/>
      <c r="B111" s="51"/>
      <c r="C111" s="51"/>
      <c r="D111" s="51"/>
      <c r="E111" s="51"/>
      <c r="F111" s="51"/>
      <c r="G111" s="51"/>
      <c r="H111" s="51"/>
      <c r="I111" s="51"/>
      <c r="J111" s="172"/>
      <c r="K111" s="26" t="s">
        <v>6735</v>
      </c>
      <c r="L111" s="66" t="s">
        <v>6697</v>
      </c>
      <c r="M111" s="26" t="s">
        <v>14</v>
      </c>
      <c r="N111" s="26" t="s">
        <v>6771</v>
      </c>
      <c r="O111" s="26" t="s">
        <v>6773</v>
      </c>
    </row>
    <row r="112" spans="1:15" x14ac:dyDescent="0.25">
      <c r="A112" s="122"/>
      <c r="B112" s="51"/>
      <c r="C112" s="51"/>
      <c r="D112" s="51"/>
      <c r="E112" s="51"/>
      <c r="F112" s="51"/>
      <c r="G112" s="51"/>
      <c r="H112" s="51"/>
      <c r="I112" s="51"/>
      <c r="J112" s="172"/>
      <c r="K112" s="26" t="s">
        <v>6736</v>
      </c>
      <c r="L112" s="66" t="s">
        <v>6698</v>
      </c>
      <c r="M112" s="26" t="s">
        <v>14</v>
      </c>
      <c r="N112" s="26" t="s">
        <v>6771</v>
      </c>
      <c r="O112" s="26" t="s">
        <v>6773</v>
      </c>
    </row>
    <row r="113" spans="1:15" x14ac:dyDescent="0.25">
      <c r="A113" s="122"/>
      <c r="B113" s="51"/>
      <c r="C113" s="51"/>
      <c r="D113" s="51"/>
      <c r="E113" s="51"/>
      <c r="F113" s="51"/>
      <c r="G113" s="51"/>
      <c r="H113" s="51"/>
      <c r="I113" s="51"/>
      <c r="J113" s="172"/>
      <c r="K113" s="26" t="s">
        <v>6708</v>
      </c>
      <c r="L113" s="66" t="s">
        <v>6551</v>
      </c>
      <c r="M113" s="26" t="s">
        <v>14</v>
      </c>
      <c r="N113" s="26" t="s">
        <v>6771</v>
      </c>
      <c r="O113" s="26" t="s">
        <v>6773</v>
      </c>
    </row>
    <row r="114" spans="1:15" x14ac:dyDescent="0.25">
      <c r="B114" s="51"/>
      <c r="C114" s="51"/>
      <c r="D114" s="51"/>
      <c r="E114" s="51"/>
      <c r="F114" s="51"/>
      <c r="G114" s="51"/>
      <c r="H114" s="51"/>
      <c r="I114" s="51"/>
      <c r="J114" s="172"/>
      <c r="K114" s="26" t="s">
        <v>6709</v>
      </c>
      <c r="L114" s="66" t="s">
        <v>6551</v>
      </c>
      <c r="M114" s="26" t="s">
        <v>14</v>
      </c>
      <c r="N114" s="26" t="s">
        <v>6771</v>
      </c>
      <c r="O114" s="26" t="s">
        <v>6773</v>
      </c>
    </row>
    <row r="115" spans="1:15" x14ac:dyDescent="0.25">
      <c r="B115" s="51"/>
      <c r="C115" s="51"/>
      <c r="D115" s="51"/>
      <c r="E115" s="51"/>
      <c r="F115" s="51"/>
      <c r="G115" s="51"/>
      <c r="H115" s="51"/>
      <c r="I115" s="51"/>
      <c r="J115" s="172"/>
      <c r="K115" s="26" t="s">
        <v>6710</v>
      </c>
      <c r="L115" s="66" t="s">
        <v>6551</v>
      </c>
      <c r="M115" s="26" t="s">
        <v>14</v>
      </c>
      <c r="N115" s="26" t="s">
        <v>6771</v>
      </c>
      <c r="O115" s="26" t="s">
        <v>6773</v>
      </c>
    </row>
    <row r="116" spans="1:15" x14ac:dyDescent="0.25">
      <c r="B116" s="51"/>
      <c r="C116" s="51"/>
      <c r="D116" s="51"/>
      <c r="E116" s="51"/>
      <c r="F116" s="51"/>
      <c r="G116" s="51"/>
      <c r="H116" s="51"/>
      <c r="I116" s="51"/>
      <c r="J116" s="172"/>
      <c r="K116" s="26" t="s">
        <v>6711</v>
      </c>
      <c r="L116" s="66" t="s">
        <v>6551</v>
      </c>
      <c r="M116" s="26" t="s">
        <v>14</v>
      </c>
      <c r="N116" s="26" t="s">
        <v>6771</v>
      </c>
      <c r="O116" s="26" t="s">
        <v>6773</v>
      </c>
    </row>
    <row r="117" spans="1:15" x14ac:dyDescent="0.25">
      <c r="B117" s="51"/>
      <c r="C117" s="51"/>
      <c r="D117" s="51"/>
      <c r="E117" s="51"/>
      <c r="F117" s="51"/>
      <c r="G117" s="51"/>
      <c r="H117" s="51"/>
      <c r="I117" s="51"/>
      <c r="J117" s="172"/>
      <c r="K117" s="26" t="s">
        <v>6712</v>
      </c>
      <c r="L117" s="66" t="s">
        <v>6551</v>
      </c>
      <c r="M117" s="26" t="s">
        <v>14</v>
      </c>
      <c r="N117" s="26" t="s">
        <v>6771</v>
      </c>
      <c r="O117" s="26" t="s">
        <v>6773</v>
      </c>
    </row>
    <row r="118" spans="1:15" x14ac:dyDescent="0.25">
      <c r="B118" s="51"/>
      <c r="C118" s="51"/>
      <c r="D118" s="51"/>
      <c r="E118" s="51"/>
      <c r="F118" s="51"/>
      <c r="G118" s="51"/>
      <c r="H118" s="51"/>
      <c r="I118" s="51"/>
      <c r="J118" s="172"/>
      <c r="K118" s="26" t="s">
        <v>6713</v>
      </c>
      <c r="L118" s="66" t="s">
        <v>6551</v>
      </c>
      <c r="M118" s="26" t="s">
        <v>14</v>
      </c>
      <c r="N118" s="26" t="s">
        <v>6771</v>
      </c>
      <c r="O118" s="26" t="s">
        <v>6773</v>
      </c>
    </row>
    <row r="119" spans="1:15" x14ac:dyDescent="0.25">
      <c r="B119" s="51"/>
      <c r="C119" s="51"/>
      <c r="D119" s="51"/>
      <c r="E119" s="51"/>
      <c r="F119" s="51"/>
      <c r="G119" s="51"/>
      <c r="H119" s="51"/>
      <c r="I119" s="51"/>
      <c r="J119" s="172"/>
      <c r="K119" s="26" t="s">
        <v>6714</v>
      </c>
      <c r="L119" s="66" t="s">
        <v>6551</v>
      </c>
      <c r="M119" s="26" t="s">
        <v>14</v>
      </c>
      <c r="N119" s="26" t="s">
        <v>6771</v>
      </c>
      <c r="O119" s="26" t="s">
        <v>6773</v>
      </c>
    </row>
    <row r="120" spans="1:15" x14ac:dyDescent="0.25">
      <c r="B120" s="51"/>
      <c r="C120" s="51"/>
      <c r="D120" s="51"/>
      <c r="E120" s="51"/>
      <c r="F120" s="51"/>
      <c r="G120" s="51"/>
      <c r="H120" s="51"/>
      <c r="I120" s="51"/>
      <c r="J120" s="172"/>
      <c r="K120" s="26" t="s">
        <v>6737</v>
      </c>
      <c r="L120" s="66" t="s">
        <v>6551</v>
      </c>
      <c r="M120" s="26" t="s">
        <v>14</v>
      </c>
      <c r="N120" s="26" t="s">
        <v>6771</v>
      </c>
      <c r="O120" s="26" t="s">
        <v>6773</v>
      </c>
    </row>
    <row r="121" spans="1:15" x14ac:dyDescent="0.25">
      <c r="B121" s="51"/>
      <c r="C121" s="51"/>
      <c r="D121" s="51"/>
      <c r="E121" s="51"/>
      <c r="F121" s="51"/>
      <c r="G121" s="51"/>
      <c r="H121" s="51"/>
      <c r="I121" s="51"/>
      <c r="J121" s="172"/>
      <c r="K121" s="26" t="s">
        <v>6738</v>
      </c>
      <c r="L121" s="66" t="s">
        <v>6551</v>
      </c>
      <c r="M121" s="26" t="s">
        <v>14</v>
      </c>
      <c r="N121" s="26" t="s">
        <v>6771</v>
      </c>
      <c r="O121" s="26" t="s">
        <v>6773</v>
      </c>
    </row>
    <row r="122" spans="1:15" x14ac:dyDescent="0.25">
      <c r="B122" s="51"/>
      <c r="C122" s="51"/>
      <c r="D122" s="51"/>
      <c r="E122" s="51"/>
      <c r="F122" s="51"/>
      <c r="G122" s="51"/>
      <c r="H122" s="51"/>
      <c r="I122" s="51"/>
      <c r="J122" s="172"/>
      <c r="K122" s="26" t="s">
        <v>6748</v>
      </c>
      <c r="L122" s="66" t="s">
        <v>6515</v>
      </c>
      <c r="M122" s="26" t="s">
        <v>18</v>
      </c>
      <c r="N122" s="26" t="s">
        <v>6771</v>
      </c>
      <c r="O122" s="26" t="s">
        <v>6773</v>
      </c>
    </row>
    <row r="123" spans="1:15" x14ac:dyDescent="0.25">
      <c r="B123" s="51"/>
      <c r="C123" s="51"/>
      <c r="D123" s="51"/>
      <c r="E123" s="51"/>
      <c r="F123" s="51"/>
      <c r="G123" s="51"/>
      <c r="H123" s="51"/>
      <c r="I123" s="51"/>
      <c r="J123" s="172"/>
      <c r="K123" s="26" t="s">
        <v>6749</v>
      </c>
      <c r="L123" s="66" t="s">
        <v>6516</v>
      </c>
      <c r="M123" s="26" t="s">
        <v>18</v>
      </c>
      <c r="N123" s="26" t="s">
        <v>6771</v>
      </c>
      <c r="O123" s="26" t="s">
        <v>6773</v>
      </c>
    </row>
    <row r="124" spans="1:15" x14ac:dyDescent="0.25">
      <c r="B124" s="51"/>
      <c r="C124" s="51"/>
      <c r="D124" s="51"/>
      <c r="E124" s="51"/>
      <c r="F124" s="51"/>
      <c r="G124" s="51"/>
      <c r="H124" s="51"/>
      <c r="I124" s="51"/>
      <c r="J124" s="172"/>
      <c r="K124" s="26" t="s">
        <v>6750</v>
      </c>
      <c r="L124" s="66" t="s">
        <v>6517</v>
      </c>
      <c r="M124" s="26" t="s">
        <v>18</v>
      </c>
      <c r="N124" s="26" t="s">
        <v>6771</v>
      </c>
      <c r="O124" s="26" t="s">
        <v>6773</v>
      </c>
    </row>
    <row r="125" spans="1:15" x14ac:dyDescent="0.25">
      <c r="B125" s="51"/>
      <c r="C125" s="51"/>
      <c r="D125" s="51"/>
      <c r="E125" s="51"/>
      <c r="F125" s="51"/>
      <c r="G125" s="51"/>
      <c r="H125" s="51"/>
      <c r="I125" s="51"/>
      <c r="J125" s="172"/>
      <c r="K125" s="26" t="s">
        <v>6751</v>
      </c>
      <c r="L125" s="66" t="s">
        <v>6518</v>
      </c>
      <c r="M125" s="26" t="s">
        <v>18</v>
      </c>
      <c r="N125" s="26" t="s">
        <v>6771</v>
      </c>
      <c r="O125" s="26" t="s">
        <v>6773</v>
      </c>
    </row>
    <row r="126" spans="1:15" x14ac:dyDescent="0.25">
      <c r="B126" s="51"/>
      <c r="C126" s="51"/>
      <c r="D126" s="51"/>
      <c r="E126" s="51"/>
      <c r="F126" s="51"/>
      <c r="G126" s="51"/>
      <c r="H126" s="51"/>
      <c r="I126" s="51"/>
      <c r="J126" s="172"/>
      <c r="K126" s="26" t="s">
        <v>6752</v>
      </c>
      <c r="L126" s="66" t="s">
        <v>6519</v>
      </c>
      <c r="M126" s="26" t="s">
        <v>18</v>
      </c>
      <c r="N126" s="26" t="s">
        <v>6771</v>
      </c>
      <c r="O126" s="26" t="s">
        <v>6773</v>
      </c>
    </row>
    <row r="127" spans="1:15" x14ac:dyDescent="0.25">
      <c r="B127" s="51"/>
      <c r="C127" s="51"/>
      <c r="D127" s="51"/>
      <c r="E127" s="51"/>
      <c r="F127" s="51"/>
      <c r="G127" s="51"/>
      <c r="H127" s="51"/>
      <c r="I127" s="51"/>
      <c r="J127" s="172"/>
      <c r="K127" s="26" t="s">
        <v>6753</v>
      </c>
      <c r="L127" s="66" t="s">
        <v>6519</v>
      </c>
      <c r="M127" s="26" t="s">
        <v>18</v>
      </c>
      <c r="N127" s="26" t="s">
        <v>6771</v>
      </c>
      <c r="O127" s="26" t="s">
        <v>6773</v>
      </c>
    </row>
    <row r="128" spans="1:15" x14ac:dyDescent="0.25">
      <c r="B128" s="51"/>
      <c r="C128" s="51"/>
      <c r="D128" s="51"/>
      <c r="E128" s="51"/>
      <c r="F128" s="51"/>
      <c r="G128" s="51"/>
      <c r="H128" s="51"/>
      <c r="I128" s="51"/>
      <c r="J128" s="172"/>
      <c r="K128" s="26" t="s">
        <v>6754</v>
      </c>
      <c r="L128" s="66" t="s">
        <v>6520</v>
      </c>
      <c r="M128" s="26" t="s">
        <v>18</v>
      </c>
      <c r="N128" s="26" t="s">
        <v>6771</v>
      </c>
      <c r="O128" s="26" t="s">
        <v>6773</v>
      </c>
    </row>
    <row r="129" spans="2:19" x14ac:dyDescent="0.25">
      <c r="B129" s="51"/>
      <c r="C129" s="51"/>
      <c r="D129" s="51"/>
      <c r="E129" s="51"/>
      <c r="F129" s="51"/>
      <c r="G129" s="51"/>
      <c r="H129" s="51"/>
      <c r="I129" s="51"/>
      <c r="J129" s="172"/>
      <c r="K129" s="26" t="s">
        <v>6755</v>
      </c>
      <c r="L129" s="66" t="s">
        <v>6521</v>
      </c>
      <c r="M129" s="26" t="s">
        <v>18</v>
      </c>
      <c r="N129" s="26" t="s">
        <v>6771</v>
      </c>
      <c r="O129" s="26" t="s">
        <v>6773</v>
      </c>
    </row>
    <row r="130" spans="2:19" x14ac:dyDescent="0.25">
      <c r="B130" s="51"/>
      <c r="C130" s="51"/>
      <c r="D130" s="51"/>
      <c r="E130" s="51"/>
      <c r="F130" s="51"/>
      <c r="G130" s="51"/>
      <c r="H130" s="51"/>
      <c r="I130" s="51"/>
      <c r="J130" s="172"/>
      <c r="K130" s="26" t="s">
        <v>6756</v>
      </c>
      <c r="L130" s="66" t="s">
        <v>6522</v>
      </c>
      <c r="M130" s="26" t="s">
        <v>18</v>
      </c>
      <c r="N130" s="26" t="s">
        <v>6771</v>
      </c>
      <c r="O130" s="26" t="s">
        <v>6773</v>
      </c>
    </row>
    <row r="131" spans="2:19" x14ac:dyDescent="0.25">
      <c r="B131" s="51"/>
      <c r="C131" s="51"/>
      <c r="D131" s="51"/>
      <c r="E131" s="51"/>
      <c r="F131" s="51"/>
      <c r="G131" s="51"/>
      <c r="H131" s="51"/>
      <c r="I131" s="51"/>
      <c r="J131" s="172"/>
      <c r="K131" s="26" t="s">
        <v>6757</v>
      </c>
      <c r="L131" s="66" t="s">
        <v>6523</v>
      </c>
      <c r="M131" s="26" t="s">
        <v>18</v>
      </c>
      <c r="N131" s="26" t="s">
        <v>6771</v>
      </c>
      <c r="O131" s="26" t="s">
        <v>6773</v>
      </c>
    </row>
    <row r="132" spans="2:19" s="25" customFormat="1" x14ac:dyDescent="0.25">
      <c r="B132" s="51"/>
      <c r="C132" s="51"/>
      <c r="D132" s="51"/>
      <c r="E132" s="51"/>
      <c r="F132" s="51"/>
      <c r="G132" s="51"/>
      <c r="H132" s="51"/>
      <c r="I132" s="51"/>
      <c r="J132" s="172"/>
      <c r="K132" s="26" t="s">
        <v>6758</v>
      </c>
      <c r="L132" s="66" t="s">
        <v>6523</v>
      </c>
      <c r="M132" s="26" t="s">
        <v>18</v>
      </c>
      <c r="N132" s="26" t="s">
        <v>6771</v>
      </c>
      <c r="O132" s="26" t="s">
        <v>6773</v>
      </c>
      <c r="S132"/>
    </row>
    <row r="133" spans="2:19" x14ac:dyDescent="0.25">
      <c r="B133" s="51"/>
      <c r="C133" s="51"/>
      <c r="D133" s="51"/>
      <c r="E133" s="51"/>
      <c r="F133" s="51"/>
      <c r="G133" s="51"/>
      <c r="H133" s="51"/>
      <c r="I133" s="51"/>
      <c r="J133" s="172"/>
      <c r="K133" s="26" t="s">
        <v>6759</v>
      </c>
      <c r="L133" s="66" t="s">
        <v>6531</v>
      </c>
      <c r="M133" s="26" t="s">
        <v>18</v>
      </c>
      <c r="N133" s="26" t="s">
        <v>6771</v>
      </c>
      <c r="O133" s="26" t="s">
        <v>6773</v>
      </c>
    </row>
    <row r="134" spans="2:19" x14ac:dyDescent="0.25">
      <c r="B134" s="51"/>
      <c r="C134" s="51"/>
      <c r="D134" s="51"/>
      <c r="E134" s="51"/>
      <c r="F134" s="51"/>
      <c r="G134" s="51"/>
      <c r="H134" s="51"/>
      <c r="I134" s="51"/>
      <c r="J134" s="172"/>
      <c r="K134" s="26" t="s">
        <v>6760</v>
      </c>
      <c r="L134" s="66" t="s">
        <v>6524</v>
      </c>
      <c r="M134" s="26" t="s">
        <v>18</v>
      </c>
      <c r="N134" s="26" t="s">
        <v>6771</v>
      </c>
      <c r="O134" s="26" t="s">
        <v>6773</v>
      </c>
    </row>
    <row r="135" spans="2:19" x14ac:dyDescent="0.25">
      <c r="B135" s="51"/>
      <c r="C135" s="51"/>
      <c r="D135" s="51"/>
      <c r="E135" s="51"/>
      <c r="F135" s="51"/>
      <c r="G135" s="51"/>
      <c r="H135" s="51"/>
      <c r="I135" s="51"/>
      <c r="J135" s="172"/>
      <c r="K135" s="131" t="s">
        <v>6763</v>
      </c>
      <c r="L135" s="132" t="s">
        <v>6527</v>
      </c>
      <c r="M135" s="131" t="s">
        <v>18</v>
      </c>
      <c r="N135" s="131" t="s">
        <v>6771</v>
      </c>
      <c r="O135" s="26" t="s">
        <v>6773</v>
      </c>
    </row>
    <row r="136" spans="2:19" x14ac:dyDescent="0.25">
      <c r="B136" s="51"/>
      <c r="C136" s="51"/>
      <c r="D136" s="51"/>
      <c r="E136" s="51"/>
      <c r="F136" s="51"/>
      <c r="G136" s="51"/>
      <c r="H136" s="51"/>
      <c r="I136" s="51"/>
      <c r="J136" s="172"/>
      <c r="K136" s="131" t="s">
        <v>6764</v>
      </c>
      <c r="L136" s="132" t="s">
        <v>6528</v>
      </c>
      <c r="M136" s="131" t="s">
        <v>18</v>
      </c>
      <c r="N136" s="131" t="s">
        <v>6771</v>
      </c>
      <c r="O136" s="26" t="s">
        <v>6773</v>
      </c>
    </row>
    <row r="137" spans="2:19" x14ac:dyDescent="0.25">
      <c r="B137" s="51"/>
      <c r="C137" s="51"/>
      <c r="D137" s="51"/>
      <c r="E137" s="51"/>
      <c r="F137" s="51"/>
      <c r="G137" s="51"/>
      <c r="H137" s="51"/>
      <c r="I137" s="51"/>
      <c r="J137" s="172"/>
      <c r="K137" s="131" t="s">
        <v>6765</v>
      </c>
      <c r="L137" s="132" t="s">
        <v>6529</v>
      </c>
      <c r="M137" s="131" t="s">
        <v>18</v>
      </c>
      <c r="N137" s="131" t="s">
        <v>6771</v>
      </c>
      <c r="O137" s="26" t="s">
        <v>6773</v>
      </c>
    </row>
    <row r="138" spans="2:19" x14ac:dyDescent="0.25">
      <c r="B138" s="51"/>
      <c r="C138" s="51"/>
      <c r="D138" s="51"/>
      <c r="E138" s="51"/>
      <c r="F138" s="51"/>
      <c r="G138" s="51"/>
      <c r="H138" s="51"/>
      <c r="I138" s="51"/>
      <c r="J138" s="172"/>
      <c r="K138" s="131" t="s">
        <v>6766</v>
      </c>
      <c r="L138" s="132" t="s">
        <v>6530</v>
      </c>
      <c r="M138" s="131" t="s">
        <v>18</v>
      </c>
      <c r="N138" s="131" t="s">
        <v>6771</v>
      </c>
      <c r="O138" s="26" t="s">
        <v>6773</v>
      </c>
    </row>
    <row r="139" spans="2:19" x14ac:dyDescent="0.25">
      <c r="B139" s="51"/>
      <c r="C139" s="51"/>
      <c r="D139" s="51"/>
      <c r="E139" s="51"/>
      <c r="F139" s="51"/>
      <c r="G139" s="51"/>
      <c r="H139" s="51"/>
      <c r="I139" s="51"/>
      <c r="J139" s="172"/>
      <c r="K139" s="131" t="s">
        <v>6767</v>
      </c>
      <c r="L139" s="132" t="s">
        <v>6761</v>
      </c>
      <c r="M139" s="131" t="s">
        <v>18</v>
      </c>
      <c r="N139" s="131" t="s">
        <v>6771</v>
      </c>
      <c r="O139" s="26" t="s">
        <v>6773</v>
      </c>
    </row>
    <row r="140" spans="2:19" x14ac:dyDescent="0.25">
      <c r="B140" s="51"/>
      <c r="C140" s="51"/>
      <c r="D140" s="51"/>
      <c r="E140" s="51"/>
      <c r="F140" s="51"/>
      <c r="G140" s="51"/>
      <c r="H140" s="51"/>
      <c r="I140" s="51"/>
      <c r="J140" s="172"/>
      <c r="K140" s="131" t="s">
        <v>6768</v>
      </c>
      <c r="L140" s="132" t="s">
        <v>6527</v>
      </c>
      <c r="M140" s="131" t="s">
        <v>18</v>
      </c>
      <c r="N140" s="131" t="s">
        <v>6771</v>
      </c>
      <c r="O140" s="26" t="s">
        <v>6773</v>
      </c>
    </row>
    <row r="141" spans="2:19" x14ac:dyDescent="0.25">
      <c r="B141" s="51"/>
      <c r="C141" s="51"/>
      <c r="D141" s="51"/>
      <c r="E141" s="51"/>
      <c r="F141" s="51"/>
      <c r="G141" s="51"/>
      <c r="H141" s="51"/>
      <c r="I141" s="51"/>
      <c r="J141" s="172"/>
      <c r="K141" s="26" t="s">
        <v>6739</v>
      </c>
      <c r="L141" s="66" t="s">
        <v>2271</v>
      </c>
      <c r="M141" s="26" t="s">
        <v>14</v>
      </c>
      <c r="N141" s="26" t="s">
        <v>6771</v>
      </c>
      <c r="O141" s="26" t="s">
        <v>6773</v>
      </c>
    </row>
    <row r="142" spans="2:19" x14ac:dyDescent="0.25">
      <c r="B142" s="51"/>
      <c r="C142" s="51"/>
      <c r="D142" s="51"/>
      <c r="E142" s="51"/>
      <c r="F142" s="51"/>
      <c r="G142" s="51"/>
      <c r="H142" s="51"/>
      <c r="I142" s="51"/>
      <c r="J142" s="172"/>
      <c r="K142" s="26" t="s">
        <v>6740</v>
      </c>
      <c r="L142" s="66" t="s">
        <v>6715</v>
      </c>
      <c r="M142" s="26" t="s">
        <v>14</v>
      </c>
      <c r="N142" s="26" t="s">
        <v>6771</v>
      </c>
      <c r="O142" s="26" t="s">
        <v>6773</v>
      </c>
    </row>
    <row r="143" spans="2:19" x14ac:dyDescent="0.25">
      <c r="B143" s="51"/>
      <c r="C143" s="51"/>
      <c r="D143" s="51"/>
      <c r="E143" s="51"/>
      <c r="F143" s="51"/>
      <c r="G143" s="51"/>
      <c r="H143" s="51"/>
      <c r="I143" s="51"/>
      <c r="J143" s="172"/>
      <c r="K143" s="26" t="s">
        <v>6741</v>
      </c>
      <c r="L143" s="66" t="s">
        <v>6716</v>
      </c>
      <c r="M143" s="26" t="s">
        <v>14</v>
      </c>
      <c r="N143" s="26" t="s">
        <v>6771</v>
      </c>
      <c r="O143" s="26" t="s">
        <v>6773</v>
      </c>
    </row>
    <row r="144" spans="2:19" x14ac:dyDescent="0.25">
      <c r="B144" s="51"/>
      <c r="C144" s="51"/>
      <c r="D144" s="51"/>
      <c r="E144" s="51"/>
      <c r="F144" s="51"/>
      <c r="G144" s="51"/>
      <c r="H144" s="51"/>
      <c r="I144" s="51"/>
      <c r="J144" s="172"/>
      <c r="K144" s="26" t="s">
        <v>6742</v>
      </c>
      <c r="L144" s="66" t="s">
        <v>6717</v>
      </c>
      <c r="M144" s="26" t="s">
        <v>14</v>
      </c>
      <c r="N144" s="26" t="s">
        <v>6771</v>
      </c>
      <c r="O144" s="26" t="s">
        <v>6773</v>
      </c>
    </row>
    <row r="145" spans="2:15" x14ac:dyDescent="0.25">
      <c r="B145" s="51"/>
      <c r="C145" s="51"/>
      <c r="D145" s="51"/>
      <c r="E145" s="51"/>
      <c r="F145" s="51"/>
      <c r="G145" s="51"/>
      <c r="H145" s="51"/>
      <c r="I145" s="51"/>
      <c r="J145" s="172"/>
      <c r="K145" s="26" t="s">
        <v>6743</v>
      </c>
      <c r="L145" s="66" t="s">
        <v>6717</v>
      </c>
      <c r="M145" s="26" t="s">
        <v>14</v>
      </c>
      <c r="N145" s="26" t="s">
        <v>6771</v>
      </c>
      <c r="O145" s="26" t="s">
        <v>6773</v>
      </c>
    </row>
  </sheetData>
  <sortState xmlns:xlrd2="http://schemas.microsoft.com/office/spreadsheetml/2017/richdata2" ref="B4:M145">
    <sortCondition ref="K4:K145"/>
  </sortState>
  <mergeCells count="1">
    <mergeCell ref="K1:O1"/>
  </mergeCells>
  <conditionalFormatting sqref="K141:O285 K3:O134">
    <cfRule type="expression" dxfId="3519" priority="11">
      <formula>$M3="Excluir"</formula>
    </cfRule>
    <cfRule type="expression" dxfId="3518" priority="12">
      <formula>$M3="Alterar"</formula>
    </cfRule>
    <cfRule type="expression" dxfId="3517" priority="13">
      <formula xml:space="preserve"> ($M3="Incluir")</formula>
    </cfRule>
  </conditionalFormatting>
  <conditionalFormatting sqref="L135:O140">
    <cfRule type="expression" dxfId="3516" priority="9672">
      <formula>#REF!="Excluir"</formula>
    </cfRule>
    <cfRule type="expression" dxfId="3515" priority="9673">
      <formula>#REF!="Alterar"</formula>
    </cfRule>
    <cfRule type="expression" dxfId="3514" priority="9674">
      <formula xml:space="preserve"> (#REF!="Incluir")</formula>
    </cfRule>
  </conditionalFormatting>
  <pageMargins left="0.39370078740157483" right="0.39370078740157483" top="0.39370078740157483" bottom="0.39370078740157483" header="0.39370078740157483" footer="0.39370078740157483"/>
  <pageSetup paperSize="9" scale="71" fitToHeight="0" orientation="landscape" r:id="rId1"/>
  <tableParts count="1">
    <tablePart r:id="rId2"/>
  </tablePar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093D76-2497-4CBB-9B8E-A4B69F63B162}">
  <sheetPr>
    <tabColor theme="1"/>
  </sheetPr>
  <dimension ref="A1:CT1678"/>
  <sheetViews>
    <sheetView showGridLines="0" zoomScale="85" zoomScaleNormal="85" zoomScaleSheetLayoutView="89" workbookViewId="0">
      <pane xSplit="7" ySplit="3" topLeftCell="H4" activePane="bottomRight" state="frozen"/>
      <selection activeCell="E918" sqref="E918"/>
      <selection pane="topRight" activeCell="E918" sqref="E918"/>
      <selection pane="bottomLeft" activeCell="E918" sqref="E918"/>
      <selection pane="bottomRight" activeCell="I1193" sqref="I1193"/>
    </sheetView>
  </sheetViews>
  <sheetFormatPr defaultColWidth="9.28515625" defaultRowHeight="15" x14ac:dyDescent="0.25"/>
  <cols>
    <col min="1" max="5" width="9.28515625" style="25"/>
    <col min="6" max="6" width="9.5703125" style="25" customWidth="1"/>
    <col min="7" max="7" width="9.28515625" style="25" customWidth="1"/>
    <col min="8" max="8" width="14" style="7" customWidth="1"/>
    <col min="9" max="9" width="69.7109375" style="6" customWidth="1"/>
    <col min="10" max="10" width="15.7109375" style="11" customWidth="1"/>
    <col min="11" max="11" width="75.7109375" style="6" customWidth="1"/>
    <col min="12" max="12" width="55.7109375" style="25" customWidth="1"/>
    <col min="13" max="13" width="12.28515625" style="67" bestFit="1" customWidth="1"/>
    <col min="14" max="16384" width="9.28515625" style="25"/>
  </cols>
  <sheetData>
    <row r="1" spans="1:13" ht="15.75" thickBot="1" x14ac:dyDescent="0.3"/>
    <row r="2" spans="1:13" ht="27" customHeight="1" x14ac:dyDescent="0.25">
      <c r="A2" s="133" t="s">
        <v>32</v>
      </c>
      <c r="B2" s="134" t="s">
        <v>33</v>
      </c>
      <c r="C2" s="134" t="s">
        <v>34</v>
      </c>
      <c r="D2" s="134" t="s">
        <v>35</v>
      </c>
      <c r="E2" s="134" t="s">
        <v>36</v>
      </c>
      <c r="F2" s="134" t="s">
        <v>37</v>
      </c>
      <c r="G2" s="134" t="s">
        <v>38</v>
      </c>
      <c r="H2" s="135" t="s">
        <v>39</v>
      </c>
      <c r="I2" s="136" t="s">
        <v>40</v>
      </c>
      <c r="J2" s="136" t="s">
        <v>41</v>
      </c>
      <c r="K2" s="136" t="s">
        <v>42</v>
      </c>
      <c r="L2" s="134" t="s">
        <v>43</v>
      </c>
      <c r="M2" s="137" t="s">
        <v>6</v>
      </c>
    </row>
    <row r="3" spans="1:13" s="68" customFormat="1" ht="60" x14ac:dyDescent="0.25">
      <c r="A3" s="69" t="str">
        <f>MID($H3,1,1)</f>
        <v>1</v>
      </c>
      <c r="B3" s="45" t="str">
        <f t="shared" ref="B3:B66" si="0">MID($H3,2,1)</f>
        <v>0</v>
      </c>
      <c r="C3" s="45" t="str">
        <f t="shared" ref="C3:C66" si="1">MID($H3,3,1)</f>
        <v>0</v>
      </c>
      <c r="D3" s="45" t="str">
        <f t="shared" ref="D3:D66" si="2">MID($H3,4,1)</f>
        <v>0</v>
      </c>
      <c r="E3" s="45" t="str">
        <f t="shared" ref="E3:E66" si="3">MID($H3,5,2)</f>
        <v>00</v>
      </c>
      <c r="F3" s="45" t="str">
        <f t="shared" ref="F3:F66" si="4">MID($H3,7,1)</f>
        <v>0</v>
      </c>
      <c r="G3" s="45" t="str">
        <f t="shared" ref="G3:G66" si="5">MID($H3,8,1)</f>
        <v>0</v>
      </c>
      <c r="H3" s="70">
        <v>10000000</v>
      </c>
      <c r="I3" s="10" t="s">
        <v>4584</v>
      </c>
      <c r="J3" s="145" t="s">
        <v>45</v>
      </c>
      <c r="K3" s="10" t="s">
        <v>46</v>
      </c>
      <c r="L3" s="10"/>
      <c r="M3" s="71"/>
    </row>
    <row r="4" spans="1:13" x14ac:dyDescent="0.25">
      <c r="A4" s="69" t="str">
        <f t="shared" ref="A4:A67" si="6">MID($H4,1,1)</f>
        <v>1</v>
      </c>
      <c r="B4" s="45" t="str">
        <f t="shared" si="0"/>
        <v>1</v>
      </c>
      <c r="C4" s="45" t="str">
        <f t="shared" si="1"/>
        <v>0</v>
      </c>
      <c r="D4" s="45" t="str">
        <f t="shared" si="2"/>
        <v>0</v>
      </c>
      <c r="E4" s="45" t="str">
        <f t="shared" si="3"/>
        <v>00</v>
      </c>
      <c r="F4" s="45" t="str">
        <f t="shared" si="4"/>
        <v>0</v>
      </c>
      <c r="G4" s="45" t="str">
        <f t="shared" si="5"/>
        <v>0</v>
      </c>
      <c r="H4" s="70">
        <v>11000000</v>
      </c>
      <c r="I4" s="10" t="s">
        <v>47</v>
      </c>
      <c r="J4" s="145" t="s">
        <v>45</v>
      </c>
      <c r="K4" s="10" t="s">
        <v>48</v>
      </c>
      <c r="L4" s="10"/>
      <c r="M4" s="71"/>
    </row>
    <row r="5" spans="1:13" ht="26.25" customHeight="1" x14ac:dyDescent="0.25">
      <c r="A5" s="69" t="str">
        <f t="shared" si="6"/>
        <v>1</v>
      </c>
      <c r="B5" s="45" t="str">
        <f t="shared" si="0"/>
        <v>1</v>
      </c>
      <c r="C5" s="45" t="str">
        <f t="shared" si="1"/>
        <v>1</v>
      </c>
      <c r="D5" s="45" t="str">
        <f t="shared" si="2"/>
        <v>0</v>
      </c>
      <c r="E5" s="45" t="str">
        <f t="shared" si="3"/>
        <v>00</v>
      </c>
      <c r="F5" s="45" t="str">
        <f t="shared" si="4"/>
        <v>0</v>
      </c>
      <c r="G5" s="45" t="str">
        <f t="shared" si="5"/>
        <v>0</v>
      </c>
      <c r="H5" s="70">
        <v>11100000</v>
      </c>
      <c r="I5" s="10" t="s">
        <v>49</v>
      </c>
      <c r="J5" s="145" t="s">
        <v>45</v>
      </c>
      <c r="K5" s="10" t="s">
        <v>50</v>
      </c>
      <c r="L5" s="10"/>
      <c r="M5" s="71"/>
    </row>
    <row r="6" spans="1:13" ht="45" x14ac:dyDescent="0.25">
      <c r="A6" s="69" t="str">
        <f t="shared" si="6"/>
        <v>1</v>
      </c>
      <c r="B6" s="45" t="str">
        <f t="shared" si="0"/>
        <v>1</v>
      </c>
      <c r="C6" s="45" t="str">
        <f t="shared" si="1"/>
        <v>1</v>
      </c>
      <c r="D6" s="45" t="str">
        <f t="shared" si="2"/>
        <v>3</v>
      </c>
      <c r="E6" s="45" t="str">
        <f t="shared" si="3"/>
        <v>01</v>
      </c>
      <c r="F6" s="45" t="str">
        <f t="shared" si="4"/>
        <v>1</v>
      </c>
      <c r="G6" s="45" t="str">
        <f t="shared" si="5"/>
        <v>0</v>
      </c>
      <c r="H6" s="70">
        <v>11130110</v>
      </c>
      <c r="I6" s="10" t="s">
        <v>4585</v>
      </c>
      <c r="J6" s="145" t="s">
        <v>51</v>
      </c>
      <c r="K6" s="10" t="s">
        <v>4586</v>
      </c>
      <c r="L6" s="10"/>
      <c r="M6" s="71" t="s">
        <v>22</v>
      </c>
    </row>
    <row r="7" spans="1:13" ht="135" x14ac:dyDescent="0.25">
      <c r="A7" s="69" t="str">
        <f t="shared" si="6"/>
        <v>1</v>
      </c>
      <c r="B7" s="45" t="str">
        <f t="shared" si="0"/>
        <v>1</v>
      </c>
      <c r="C7" s="45" t="str">
        <f t="shared" si="1"/>
        <v>1</v>
      </c>
      <c r="D7" s="45" t="str">
        <f t="shared" si="2"/>
        <v>3</v>
      </c>
      <c r="E7" s="45" t="str">
        <f t="shared" si="3"/>
        <v>02</v>
      </c>
      <c r="F7" s="45" t="str">
        <f t="shared" si="4"/>
        <v>1</v>
      </c>
      <c r="G7" s="45" t="str">
        <f t="shared" si="5"/>
        <v>0</v>
      </c>
      <c r="H7" s="70">
        <v>11130210</v>
      </c>
      <c r="I7" s="10" t="s">
        <v>4587</v>
      </c>
      <c r="J7" s="145" t="s">
        <v>51</v>
      </c>
      <c r="K7" s="10" t="s">
        <v>4588</v>
      </c>
      <c r="L7" s="10"/>
      <c r="M7" s="71" t="s">
        <v>22</v>
      </c>
    </row>
    <row r="8" spans="1:13" ht="60" x14ac:dyDescent="0.25">
      <c r="A8" s="69" t="str">
        <f t="shared" si="6"/>
        <v>1</v>
      </c>
      <c r="B8" s="45" t="str">
        <f t="shared" si="0"/>
        <v>1</v>
      </c>
      <c r="C8" s="45" t="str">
        <f t="shared" si="1"/>
        <v>1</v>
      </c>
      <c r="D8" s="45" t="str">
        <f t="shared" si="2"/>
        <v>6</v>
      </c>
      <c r="E8" s="45" t="str">
        <f t="shared" si="3"/>
        <v>01</v>
      </c>
      <c r="F8" s="45" t="str">
        <f t="shared" si="4"/>
        <v>0</v>
      </c>
      <c r="G8" s="45" t="str">
        <f t="shared" si="5"/>
        <v>0</v>
      </c>
      <c r="H8" s="70">
        <v>11160100</v>
      </c>
      <c r="I8" s="10" t="s">
        <v>4589</v>
      </c>
      <c r="J8" s="145" t="s">
        <v>51</v>
      </c>
      <c r="K8" s="10" t="s">
        <v>4590</v>
      </c>
      <c r="L8" s="10" t="s">
        <v>4591</v>
      </c>
      <c r="M8" s="71" t="s">
        <v>22</v>
      </c>
    </row>
    <row r="9" spans="1:13" ht="60" x14ac:dyDescent="0.25">
      <c r="A9" s="69" t="str">
        <f t="shared" si="6"/>
        <v>1</v>
      </c>
      <c r="B9" s="45" t="str">
        <f t="shared" si="0"/>
        <v>1</v>
      </c>
      <c r="C9" s="45" t="str">
        <f t="shared" si="1"/>
        <v>1</v>
      </c>
      <c r="D9" s="45" t="str">
        <f t="shared" si="2"/>
        <v>7</v>
      </c>
      <c r="E9" s="45" t="str">
        <f t="shared" si="3"/>
        <v>01</v>
      </c>
      <c r="F9" s="45" t="str">
        <f t="shared" si="4"/>
        <v>0</v>
      </c>
      <c r="G9" s="45" t="str">
        <f t="shared" si="5"/>
        <v>0</v>
      </c>
      <c r="H9" s="70">
        <v>11170100</v>
      </c>
      <c r="I9" s="10" t="s">
        <v>4592</v>
      </c>
      <c r="J9" s="145" t="s">
        <v>51</v>
      </c>
      <c r="K9" s="10" t="s">
        <v>4593</v>
      </c>
      <c r="L9" s="10" t="s">
        <v>4591</v>
      </c>
      <c r="M9" s="71" t="s">
        <v>22</v>
      </c>
    </row>
    <row r="10" spans="1:13" x14ac:dyDescent="0.25">
      <c r="A10" s="69" t="str">
        <f t="shared" si="6"/>
        <v>1</v>
      </c>
      <c r="B10" s="45" t="str">
        <f t="shared" si="0"/>
        <v>1</v>
      </c>
      <c r="C10" s="45" t="str">
        <f t="shared" si="1"/>
        <v>1</v>
      </c>
      <c r="D10" s="45" t="str">
        <f t="shared" si="2"/>
        <v>9</v>
      </c>
      <c r="E10" s="45" t="str">
        <f t="shared" si="3"/>
        <v>01</v>
      </c>
      <c r="F10" s="45" t="str">
        <f t="shared" si="4"/>
        <v>0</v>
      </c>
      <c r="G10" s="45" t="str">
        <f t="shared" si="5"/>
        <v>0</v>
      </c>
      <c r="H10" s="70">
        <v>11190100</v>
      </c>
      <c r="I10" s="10" t="s">
        <v>76</v>
      </c>
      <c r="J10" s="145" t="s">
        <v>51</v>
      </c>
      <c r="K10" s="10" t="s">
        <v>77</v>
      </c>
      <c r="L10" s="10"/>
      <c r="M10" s="71" t="s">
        <v>22</v>
      </c>
    </row>
    <row r="11" spans="1:13" ht="35.65" customHeight="1" x14ac:dyDescent="0.25">
      <c r="A11" s="69" t="str">
        <f t="shared" si="6"/>
        <v>1</v>
      </c>
      <c r="B11" s="45" t="str">
        <f t="shared" si="0"/>
        <v>1</v>
      </c>
      <c r="C11" s="45" t="str">
        <f t="shared" si="1"/>
        <v>1</v>
      </c>
      <c r="D11" s="45" t="str">
        <f t="shared" si="2"/>
        <v>9</v>
      </c>
      <c r="E11" s="45" t="str">
        <f t="shared" si="3"/>
        <v>01</v>
      </c>
      <c r="F11" s="45" t="str">
        <f t="shared" si="4"/>
        <v>1</v>
      </c>
      <c r="G11" s="45" t="str">
        <f t="shared" si="5"/>
        <v>0</v>
      </c>
      <c r="H11" s="70">
        <v>11190110</v>
      </c>
      <c r="I11" s="10" t="s">
        <v>76</v>
      </c>
      <c r="J11" s="145" t="s">
        <v>51</v>
      </c>
      <c r="K11" s="10" t="s">
        <v>77</v>
      </c>
      <c r="L11" s="10"/>
      <c r="M11" s="71" t="s">
        <v>22</v>
      </c>
    </row>
    <row r="12" spans="1:13" ht="30" x14ac:dyDescent="0.25">
      <c r="A12" s="69" t="str">
        <f t="shared" si="6"/>
        <v>1</v>
      </c>
      <c r="B12" s="45" t="str">
        <f t="shared" si="0"/>
        <v>1</v>
      </c>
      <c r="C12" s="45" t="str">
        <f t="shared" si="1"/>
        <v>2</v>
      </c>
      <c r="D12" s="45" t="str">
        <f t="shared" si="2"/>
        <v>1</v>
      </c>
      <c r="E12" s="45" t="str">
        <f t="shared" si="3"/>
        <v>01</v>
      </c>
      <c r="F12" s="45" t="str">
        <f t="shared" si="4"/>
        <v>1</v>
      </c>
      <c r="G12" s="45" t="str">
        <f t="shared" si="5"/>
        <v>0</v>
      </c>
      <c r="H12" s="70">
        <v>11210110</v>
      </c>
      <c r="I12" s="10" t="s">
        <v>83</v>
      </c>
      <c r="J12" s="145" t="s">
        <v>51</v>
      </c>
      <c r="K12" s="10" t="s">
        <v>82</v>
      </c>
      <c r="L12" s="10"/>
      <c r="M12" s="71" t="s">
        <v>22</v>
      </c>
    </row>
    <row r="13" spans="1:13" ht="31.15" customHeight="1" x14ac:dyDescent="0.25">
      <c r="A13" s="69" t="str">
        <f t="shared" si="6"/>
        <v>1</v>
      </c>
      <c r="B13" s="45" t="str">
        <f t="shared" si="0"/>
        <v>1</v>
      </c>
      <c r="C13" s="45" t="str">
        <f t="shared" si="1"/>
        <v>2</v>
      </c>
      <c r="D13" s="45" t="str">
        <f t="shared" si="2"/>
        <v>1</v>
      </c>
      <c r="E13" s="45" t="str">
        <f t="shared" si="3"/>
        <v>01</v>
      </c>
      <c r="F13" s="45" t="str">
        <f t="shared" si="4"/>
        <v>2</v>
      </c>
      <c r="G13" s="45" t="str">
        <f t="shared" si="5"/>
        <v>0</v>
      </c>
      <c r="H13" s="70">
        <v>11210120</v>
      </c>
      <c r="I13" s="10" t="s">
        <v>4594</v>
      </c>
      <c r="J13" s="145" t="s">
        <v>51</v>
      </c>
      <c r="K13" s="10" t="s">
        <v>4595</v>
      </c>
      <c r="L13" s="10"/>
      <c r="M13" s="71" t="s">
        <v>22</v>
      </c>
    </row>
    <row r="14" spans="1:13" ht="34.9" customHeight="1" x14ac:dyDescent="0.25">
      <c r="A14" s="69" t="str">
        <f t="shared" si="6"/>
        <v>1</v>
      </c>
      <c r="B14" s="45" t="str">
        <f t="shared" si="0"/>
        <v>1</v>
      </c>
      <c r="C14" s="45" t="str">
        <f t="shared" si="1"/>
        <v>2</v>
      </c>
      <c r="D14" s="45" t="str">
        <f t="shared" si="2"/>
        <v>1</v>
      </c>
      <c r="E14" s="45" t="str">
        <f t="shared" si="3"/>
        <v>03</v>
      </c>
      <c r="F14" s="45" t="str">
        <f t="shared" si="4"/>
        <v>1</v>
      </c>
      <c r="G14" s="45" t="str">
        <f t="shared" si="5"/>
        <v>0</v>
      </c>
      <c r="H14" s="70">
        <v>11210310</v>
      </c>
      <c r="I14" s="10" t="s">
        <v>85</v>
      </c>
      <c r="J14" s="145" t="s">
        <v>51</v>
      </c>
      <c r="K14" s="10" t="s">
        <v>4596</v>
      </c>
      <c r="L14" s="10"/>
      <c r="M14" s="71" t="s">
        <v>22</v>
      </c>
    </row>
    <row r="15" spans="1:13" ht="45" x14ac:dyDescent="0.25">
      <c r="A15" s="69" t="str">
        <f t="shared" si="6"/>
        <v>1</v>
      </c>
      <c r="B15" s="45" t="str">
        <f t="shared" si="0"/>
        <v>1</v>
      </c>
      <c r="C15" s="45" t="str">
        <f t="shared" si="1"/>
        <v>2</v>
      </c>
      <c r="D15" s="45" t="str">
        <f t="shared" si="2"/>
        <v>1</v>
      </c>
      <c r="E15" s="45" t="str">
        <f t="shared" si="3"/>
        <v>04</v>
      </c>
      <c r="F15" s="45" t="str">
        <f t="shared" si="4"/>
        <v>1</v>
      </c>
      <c r="G15" s="45" t="str">
        <f t="shared" si="5"/>
        <v>0</v>
      </c>
      <c r="H15" s="70">
        <v>11210410</v>
      </c>
      <c r="I15" s="10" t="s">
        <v>87</v>
      </c>
      <c r="J15" s="145" t="s">
        <v>51</v>
      </c>
      <c r="K15" s="10" t="s">
        <v>4597</v>
      </c>
      <c r="L15" s="10"/>
      <c r="M15" s="71" t="s">
        <v>22</v>
      </c>
    </row>
    <row r="16" spans="1:13" ht="30" x14ac:dyDescent="0.25">
      <c r="A16" s="69" t="str">
        <f t="shared" si="6"/>
        <v>1</v>
      </c>
      <c r="B16" s="45" t="str">
        <f t="shared" si="0"/>
        <v>1</v>
      </c>
      <c r="C16" s="45" t="str">
        <f t="shared" si="1"/>
        <v>2</v>
      </c>
      <c r="D16" s="45" t="str">
        <f t="shared" si="2"/>
        <v>1</v>
      </c>
      <c r="E16" s="45" t="str">
        <f t="shared" si="3"/>
        <v>05</v>
      </c>
      <c r="F16" s="45" t="str">
        <f t="shared" si="4"/>
        <v>1</v>
      </c>
      <c r="G16" s="45" t="str">
        <f t="shared" si="5"/>
        <v>0</v>
      </c>
      <c r="H16" s="70">
        <v>11210510</v>
      </c>
      <c r="I16" s="10" t="s">
        <v>89</v>
      </c>
      <c r="J16" s="145" t="s">
        <v>51</v>
      </c>
      <c r="K16" s="10" t="s">
        <v>4598</v>
      </c>
      <c r="L16" s="10"/>
      <c r="M16" s="71" t="s">
        <v>22</v>
      </c>
    </row>
    <row r="17" spans="1:13" x14ac:dyDescent="0.25">
      <c r="A17" s="69" t="str">
        <f t="shared" si="6"/>
        <v>1</v>
      </c>
      <c r="B17" s="45" t="str">
        <f t="shared" si="0"/>
        <v>1</v>
      </c>
      <c r="C17" s="45" t="str">
        <f t="shared" si="1"/>
        <v>2</v>
      </c>
      <c r="D17" s="45" t="str">
        <f t="shared" si="2"/>
        <v>2</v>
      </c>
      <c r="E17" s="45" t="str">
        <f t="shared" si="3"/>
        <v>01</v>
      </c>
      <c r="F17" s="45" t="str">
        <f t="shared" si="4"/>
        <v>1</v>
      </c>
      <c r="G17" s="45" t="str">
        <f t="shared" si="5"/>
        <v>0</v>
      </c>
      <c r="H17" s="70">
        <v>11220110</v>
      </c>
      <c r="I17" s="10" t="s">
        <v>4599</v>
      </c>
      <c r="J17" s="145" t="s">
        <v>51</v>
      </c>
      <c r="K17" s="10"/>
      <c r="L17" s="10"/>
      <c r="M17" s="71" t="s">
        <v>22</v>
      </c>
    </row>
    <row r="18" spans="1:13" x14ac:dyDescent="0.25">
      <c r="A18" s="69" t="str">
        <f t="shared" si="6"/>
        <v>1</v>
      </c>
      <c r="B18" s="45" t="str">
        <f t="shared" si="0"/>
        <v>1</v>
      </c>
      <c r="C18" s="45" t="str">
        <f t="shared" si="1"/>
        <v>2</v>
      </c>
      <c r="D18" s="45" t="str">
        <f t="shared" si="2"/>
        <v>2</v>
      </c>
      <c r="E18" s="45" t="str">
        <f t="shared" si="3"/>
        <v>02</v>
      </c>
      <c r="F18" s="45" t="str">
        <f t="shared" si="4"/>
        <v>1</v>
      </c>
      <c r="G18" s="45" t="str">
        <f t="shared" si="5"/>
        <v>0</v>
      </c>
      <c r="H18" s="70">
        <v>11220210</v>
      </c>
      <c r="I18" s="10" t="s">
        <v>98</v>
      </c>
      <c r="J18" s="145" t="s">
        <v>51</v>
      </c>
      <c r="K18" s="10"/>
      <c r="L18" s="10"/>
      <c r="M18" s="71" t="s">
        <v>22</v>
      </c>
    </row>
    <row r="19" spans="1:13" ht="30" x14ac:dyDescent="0.25">
      <c r="A19" s="72" t="str">
        <f t="shared" si="6"/>
        <v>1</v>
      </c>
      <c r="B19" s="73" t="str">
        <f t="shared" si="0"/>
        <v>1</v>
      </c>
      <c r="C19" s="73" t="str">
        <f t="shared" si="1"/>
        <v>3</v>
      </c>
      <c r="D19" s="73" t="str">
        <f t="shared" si="2"/>
        <v>0</v>
      </c>
      <c r="E19" s="73" t="str">
        <f t="shared" si="3"/>
        <v>00</v>
      </c>
      <c r="F19" s="73" t="str">
        <f t="shared" si="4"/>
        <v>1</v>
      </c>
      <c r="G19" s="73" t="str">
        <f t="shared" si="5"/>
        <v>0</v>
      </c>
      <c r="H19" s="138">
        <v>11300010</v>
      </c>
      <c r="I19" s="10" t="s">
        <v>106</v>
      </c>
      <c r="J19" s="145" t="s">
        <v>51</v>
      </c>
      <c r="K19" s="10" t="s">
        <v>107</v>
      </c>
      <c r="L19" s="10"/>
      <c r="M19" s="71" t="s">
        <v>22</v>
      </c>
    </row>
    <row r="20" spans="1:13" ht="30" x14ac:dyDescent="0.25">
      <c r="A20" s="74" t="str">
        <f t="shared" si="6"/>
        <v>1</v>
      </c>
      <c r="B20" s="75" t="str">
        <f t="shared" si="0"/>
        <v>2</v>
      </c>
      <c r="C20" s="75" t="str">
        <f t="shared" si="1"/>
        <v>1</v>
      </c>
      <c r="D20" s="75" t="str">
        <f t="shared" si="2"/>
        <v>1</v>
      </c>
      <c r="E20" s="75" t="str">
        <f t="shared" si="3"/>
        <v>01</v>
      </c>
      <c r="F20" s="75" t="str">
        <f t="shared" si="4"/>
        <v>1</v>
      </c>
      <c r="G20" s="75" t="str">
        <f t="shared" si="5"/>
        <v>0</v>
      </c>
      <c r="H20" s="70">
        <v>12110110</v>
      </c>
      <c r="I20" s="10" t="s">
        <v>4600</v>
      </c>
      <c r="J20" s="145" t="s">
        <v>51</v>
      </c>
      <c r="K20" s="10" t="s">
        <v>4601</v>
      </c>
      <c r="L20" s="76"/>
      <c r="M20" s="71" t="s">
        <v>22</v>
      </c>
    </row>
    <row r="21" spans="1:13" ht="30" x14ac:dyDescent="0.25">
      <c r="A21" s="69" t="str">
        <f t="shared" si="6"/>
        <v>1</v>
      </c>
      <c r="B21" s="45" t="str">
        <f t="shared" si="0"/>
        <v>2</v>
      </c>
      <c r="C21" s="45" t="str">
        <f t="shared" si="1"/>
        <v>1</v>
      </c>
      <c r="D21" s="45" t="str">
        <f t="shared" si="2"/>
        <v>1</v>
      </c>
      <c r="E21" s="45" t="str">
        <f t="shared" si="3"/>
        <v>02</v>
      </c>
      <c r="F21" s="45" t="str">
        <f t="shared" si="4"/>
        <v>1</v>
      </c>
      <c r="G21" s="45" t="str">
        <f t="shared" si="5"/>
        <v>0</v>
      </c>
      <c r="H21" s="70">
        <v>12110210</v>
      </c>
      <c r="I21" s="10" t="s">
        <v>4602</v>
      </c>
      <c r="J21" s="145" t="s">
        <v>51</v>
      </c>
      <c r="K21" s="10" t="s">
        <v>4603</v>
      </c>
      <c r="L21" s="10"/>
      <c r="M21" s="71" t="s">
        <v>22</v>
      </c>
    </row>
    <row r="22" spans="1:13" ht="30" x14ac:dyDescent="0.25">
      <c r="A22" s="69" t="str">
        <f t="shared" si="6"/>
        <v>1</v>
      </c>
      <c r="B22" s="45" t="str">
        <f t="shared" si="0"/>
        <v>2</v>
      </c>
      <c r="C22" s="45" t="str">
        <f t="shared" si="1"/>
        <v>1</v>
      </c>
      <c r="D22" s="45" t="str">
        <f t="shared" si="2"/>
        <v>1</v>
      </c>
      <c r="E22" s="45" t="str">
        <f t="shared" si="3"/>
        <v>49</v>
      </c>
      <c r="F22" s="45" t="str">
        <f t="shared" si="4"/>
        <v>1</v>
      </c>
      <c r="G22" s="45" t="str">
        <f t="shared" si="5"/>
        <v>0</v>
      </c>
      <c r="H22" s="70">
        <v>12114910</v>
      </c>
      <c r="I22" s="10" t="s">
        <v>4604</v>
      </c>
      <c r="J22" s="145" t="s">
        <v>51</v>
      </c>
      <c r="K22" s="10" t="s">
        <v>4605</v>
      </c>
      <c r="L22" s="10"/>
      <c r="M22" s="71" t="s">
        <v>22</v>
      </c>
    </row>
    <row r="23" spans="1:13" ht="30" x14ac:dyDescent="0.25">
      <c r="A23" s="69" t="str">
        <f t="shared" si="6"/>
        <v>1</v>
      </c>
      <c r="B23" s="45" t="str">
        <f t="shared" si="0"/>
        <v>2</v>
      </c>
      <c r="C23" s="45" t="str">
        <f t="shared" si="1"/>
        <v>1</v>
      </c>
      <c r="D23" s="45" t="str">
        <f t="shared" si="2"/>
        <v>2</v>
      </c>
      <c r="E23" s="45" t="str">
        <f t="shared" si="3"/>
        <v>01</v>
      </c>
      <c r="F23" s="45" t="str">
        <f t="shared" si="4"/>
        <v>0</v>
      </c>
      <c r="G23" s="45" t="str">
        <f t="shared" si="5"/>
        <v>0</v>
      </c>
      <c r="H23" s="70">
        <v>12120100</v>
      </c>
      <c r="I23" s="10" t="s">
        <v>4606</v>
      </c>
      <c r="J23" s="145" t="s">
        <v>51</v>
      </c>
      <c r="K23" s="77" t="s">
        <v>4607</v>
      </c>
      <c r="L23" s="10" t="s">
        <v>4608</v>
      </c>
      <c r="M23" s="71" t="s">
        <v>22</v>
      </c>
    </row>
    <row r="24" spans="1:13" ht="45" x14ac:dyDescent="0.25">
      <c r="A24" s="69" t="str">
        <f t="shared" si="6"/>
        <v>1</v>
      </c>
      <c r="B24" s="45" t="str">
        <f t="shared" si="0"/>
        <v>2</v>
      </c>
      <c r="C24" s="45" t="str">
        <f t="shared" si="1"/>
        <v>1</v>
      </c>
      <c r="D24" s="45" t="str">
        <f t="shared" si="2"/>
        <v>2</v>
      </c>
      <c r="E24" s="45" t="str">
        <f t="shared" si="3"/>
        <v>01</v>
      </c>
      <c r="F24" s="45" t="str">
        <f t="shared" si="4"/>
        <v>1</v>
      </c>
      <c r="G24" s="45" t="str">
        <f t="shared" si="5"/>
        <v>0</v>
      </c>
      <c r="H24" s="70">
        <v>12120110</v>
      </c>
      <c r="I24" s="10" t="s">
        <v>4609</v>
      </c>
      <c r="J24" s="145" t="s">
        <v>51</v>
      </c>
      <c r="K24" s="77" t="s">
        <v>4610</v>
      </c>
      <c r="L24" s="10" t="s">
        <v>4608</v>
      </c>
      <c r="M24" s="71" t="s">
        <v>22</v>
      </c>
    </row>
    <row r="25" spans="1:13" ht="45" x14ac:dyDescent="0.25">
      <c r="A25" s="69" t="str">
        <f t="shared" si="6"/>
        <v>1</v>
      </c>
      <c r="B25" s="45" t="str">
        <f t="shared" si="0"/>
        <v>2</v>
      </c>
      <c r="C25" s="45" t="str">
        <f t="shared" si="1"/>
        <v>1</v>
      </c>
      <c r="D25" s="45" t="str">
        <f t="shared" si="2"/>
        <v>2</v>
      </c>
      <c r="E25" s="45" t="str">
        <f t="shared" si="3"/>
        <v>01</v>
      </c>
      <c r="F25" s="45" t="str">
        <f t="shared" si="4"/>
        <v>2</v>
      </c>
      <c r="G25" s="45" t="str">
        <f t="shared" si="5"/>
        <v>0</v>
      </c>
      <c r="H25" s="70">
        <v>12120120</v>
      </c>
      <c r="I25" s="10" t="s">
        <v>4611</v>
      </c>
      <c r="J25" s="145" t="s">
        <v>51</v>
      </c>
      <c r="K25" s="77" t="s">
        <v>4612</v>
      </c>
      <c r="L25" s="10" t="s">
        <v>4608</v>
      </c>
      <c r="M25" s="71" t="s">
        <v>22</v>
      </c>
    </row>
    <row r="26" spans="1:13" ht="45" x14ac:dyDescent="0.25">
      <c r="A26" s="69" t="str">
        <f t="shared" si="6"/>
        <v>1</v>
      </c>
      <c r="B26" s="45" t="str">
        <f t="shared" si="0"/>
        <v>2</v>
      </c>
      <c r="C26" s="45" t="str">
        <f t="shared" si="1"/>
        <v>1</v>
      </c>
      <c r="D26" s="45" t="str">
        <f t="shared" si="2"/>
        <v>2</v>
      </c>
      <c r="E26" s="45" t="str">
        <f t="shared" si="3"/>
        <v>02</v>
      </c>
      <c r="F26" s="45" t="str">
        <f t="shared" si="4"/>
        <v>0</v>
      </c>
      <c r="G26" s="45" t="str">
        <f t="shared" si="5"/>
        <v>0</v>
      </c>
      <c r="H26" s="70">
        <v>12120200</v>
      </c>
      <c r="I26" s="10" t="s">
        <v>4613</v>
      </c>
      <c r="J26" s="145" t="s">
        <v>51</v>
      </c>
      <c r="K26" s="10" t="s">
        <v>4614</v>
      </c>
      <c r="L26" s="10" t="s">
        <v>4608</v>
      </c>
      <c r="M26" s="71" t="s">
        <v>22</v>
      </c>
    </row>
    <row r="27" spans="1:13" ht="45" x14ac:dyDescent="0.25">
      <c r="A27" s="69" t="str">
        <f t="shared" si="6"/>
        <v>1</v>
      </c>
      <c r="B27" s="45" t="str">
        <f t="shared" si="0"/>
        <v>2</v>
      </c>
      <c r="C27" s="45" t="str">
        <f t="shared" si="1"/>
        <v>1</v>
      </c>
      <c r="D27" s="45" t="str">
        <f t="shared" si="2"/>
        <v>2</v>
      </c>
      <c r="E27" s="45" t="str">
        <f t="shared" si="3"/>
        <v>02</v>
      </c>
      <c r="F27" s="45" t="str">
        <f t="shared" si="4"/>
        <v>1</v>
      </c>
      <c r="G27" s="45" t="str">
        <f t="shared" si="5"/>
        <v>0</v>
      </c>
      <c r="H27" s="70">
        <v>12120210</v>
      </c>
      <c r="I27" s="10" t="s">
        <v>4613</v>
      </c>
      <c r="J27" s="145" t="s">
        <v>51</v>
      </c>
      <c r="K27" s="10" t="s">
        <v>4614</v>
      </c>
      <c r="L27" s="10" t="s">
        <v>4608</v>
      </c>
      <c r="M27" s="71" t="s">
        <v>22</v>
      </c>
    </row>
    <row r="28" spans="1:13" ht="45" x14ac:dyDescent="0.25">
      <c r="A28" s="69" t="str">
        <f t="shared" si="6"/>
        <v>1</v>
      </c>
      <c r="B28" s="45" t="str">
        <f t="shared" si="0"/>
        <v>2</v>
      </c>
      <c r="C28" s="45" t="str">
        <f t="shared" si="1"/>
        <v>1</v>
      </c>
      <c r="D28" s="45" t="str">
        <f t="shared" si="2"/>
        <v>2</v>
      </c>
      <c r="E28" s="45" t="str">
        <f t="shared" si="3"/>
        <v>03</v>
      </c>
      <c r="F28" s="45" t="str">
        <f t="shared" si="4"/>
        <v>0</v>
      </c>
      <c r="G28" s="45" t="str">
        <f t="shared" si="5"/>
        <v>0</v>
      </c>
      <c r="H28" s="70">
        <v>12120300</v>
      </c>
      <c r="I28" s="10" t="s">
        <v>4615</v>
      </c>
      <c r="J28" s="145" t="s">
        <v>51</v>
      </c>
      <c r="K28" s="10" t="s">
        <v>4616</v>
      </c>
      <c r="L28" s="10" t="s">
        <v>4608</v>
      </c>
      <c r="M28" s="71" t="s">
        <v>22</v>
      </c>
    </row>
    <row r="29" spans="1:13" ht="45" x14ac:dyDescent="0.25">
      <c r="A29" s="69" t="str">
        <f t="shared" si="6"/>
        <v>1</v>
      </c>
      <c r="B29" s="45" t="str">
        <f t="shared" si="0"/>
        <v>2</v>
      </c>
      <c r="C29" s="45" t="str">
        <f t="shared" si="1"/>
        <v>1</v>
      </c>
      <c r="D29" s="45" t="str">
        <f t="shared" si="2"/>
        <v>2</v>
      </c>
      <c r="E29" s="45" t="str">
        <f t="shared" si="3"/>
        <v>03</v>
      </c>
      <c r="F29" s="45" t="str">
        <f t="shared" si="4"/>
        <v>1</v>
      </c>
      <c r="G29" s="45" t="str">
        <f t="shared" si="5"/>
        <v>0</v>
      </c>
      <c r="H29" s="70">
        <v>12120310</v>
      </c>
      <c r="I29" s="10" t="s">
        <v>4615</v>
      </c>
      <c r="J29" s="145" t="s">
        <v>51</v>
      </c>
      <c r="K29" s="10" t="s">
        <v>4616</v>
      </c>
      <c r="L29" s="10" t="s">
        <v>4608</v>
      </c>
      <c r="M29" s="71" t="s">
        <v>22</v>
      </c>
    </row>
    <row r="30" spans="1:13" ht="45" x14ac:dyDescent="0.25">
      <c r="A30" s="69" t="str">
        <f t="shared" si="6"/>
        <v>1</v>
      </c>
      <c r="B30" s="45" t="str">
        <f t="shared" si="0"/>
        <v>2</v>
      </c>
      <c r="C30" s="45" t="str">
        <f t="shared" si="1"/>
        <v>1</v>
      </c>
      <c r="D30" s="45" t="str">
        <f t="shared" si="2"/>
        <v>2</v>
      </c>
      <c r="E30" s="45" t="str">
        <f t="shared" si="3"/>
        <v>04</v>
      </c>
      <c r="F30" s="45" t="str">
        <f t="shared" si="4"/>
        <v>0</v>
      </c>
      <c r="G30" s="45" t="str">
        <f t="shared" si="5"/>
        <v>0</v>
      </c>
      <c r="H30" s="70">
        <v>12120400</v>
      </c>
      <c r="I30" s="10" t="s">
        <v>4617</v>
      </c>
      <c r="J30" s="145" t="s">
        <v>51</v>
      </c>
      <c r="K30" s="10" t="s">
        <v>4618</v>
      </c>
      <c r="L30" s="10" t="s">
        <v>4608</v>
      </c>
      <c r="M30" s="71" t="s">
        <v>22</v>
      </c>
    </row>
    <row r="31" spans="1:13" ht="78.75" customHeight="1" x14ac:dyDescent="0.25">
      <c r="A31" s="69" t="str">
        <f t="shared" si="6"/>
        <v>1</v>
      </c>
      <c r="B31" s="45" t="str">
        <f t="shared" si="0"/>
        <v>2</v>
      </c>
      <c r="C31" s="45" t="str">
        <f t="shared" si="1"/>
        <v>1</v>
      </c>
      <c r="D31" s="45" t="str">
        <f t="shared" si="2"/>
        <v>2</v>
      </c>
      <c r="E31" s="45" t="str">
        <f t="shared" si="3"/>
        <v>04</v>
      </c>
      <c r="F31" s="45" t="str">
        <f t="shared" si="4"/>
        <v>1</v>
      </c>
      <c r="G31" s="45" t="str">
        <f t="shared" si="5"/>
        <v>0</v>
      </c>
      <c r="H31" s="70">
        <v>12120410</v>
      </c>
      <c r="I31" s="10" t="s">
        <v>4617</v>
      </c>
      <c r="J31" s="145" t="s">
        <v>51</v>
      </c>
      <c r="K31" s="10" t="s">
        <v>4618</v>
      </c>
      <c r="L31" s="10" t="s">
        <v>4608</v>
      </c>
      <c r="M31" s="71" t="s">
        <v>22</v>
      </c>
    </row>
    <row r="32" spans="1:13" ht="60" x14ac:dyDescent="0.25">
      <c r="A32" s="69" t="str">
        <f t="shared" si="6"/>
        <v>1</v>
      </c>
      <c r="B32" s="45" t="str">
        <f t="shared" si="0"/>
        <v>2</v>
      </c>
      <c r="C32" s="45" t="str">
        <f t="shared" si="1"/>
        <v>1</v>
      </c>
      <c r="D32" s="45" t="str">
        <f t="shared" si="2"/>
        <v>2</v>
      </c>
      <c r="E32" s="45" t="str">
        <f t="shared" si="3"/>
        <v>05</v>
      </c>
      <c r="F32" s="45" t="str">
        <f t="shared" si="4"/>
        <v>0</v>
      </c>
      <c r="G32" s="45" t="str">
        <f t="shared" si="5"/>
        <v>0</v>
      </c>
      <c r="H32" s="70">
        <v>12120500</v>
      </c>
      <c r="I32" s="10" t="s">
        <v>4619</v>
      </c>
      <c r="J32" s="145" t="s">
        <v>51</v>
      </c>
      <c r="K32" s="10" t="s">
        <v>4620</v>
      </c>
      <c r="L32" s="10" t="s">
        <v>4608</v>
      </c>
      <c r="M32" s="71" t="s">
        <v>22</v>
      </c>
    </row>
    <row r="33" spans="1:13" ht="60" x14ac:dyDescent="0.25">
      <c r="A33" s="69" t="str">
        <f t="shared" si="6"/>
        <v>1</v>
      </c>
      <c r="B33" s="45" t="str">
        <f t="shared" si="0"/>
        <v>2</v>
      </c>
      <c r="C33" s="45" t="str">
        <f t="shared" si="1"/>
        <v>1</v>
      </c>
      <c r="D33" s="45" t="str">
        <f t="shared" si="2"/>
        <v>2</v>
      </c>
      <c r="E33" s="45" t="str">
        <f t="shared" si="3"/>
        <v>05</v>
      </c>
      <c r="F33" s="45" t="str">
        <f t="shared" si="4"/>
        <v>1</v>
      </c>
      <c r="G33" s="45" t="str">
        <f t="shared" si="5"/>
        <v>0</v>
      </c>
      <c r="H33" s="70">
        <v>12120510</v>
      </c>
      <c r="I33" s="10" t="s">
        <v>4619</v>
      </c>
      <c r="J33" s="145" t="s">
        <v>51</v>
      </c>
      <c r="K33" s="10" t="s">
        <v>4620</v>
      </c>
      <c r="L33" s="10" t="s">
        <v>4608</v>
      </c>
      <c r="M33" s="71" t="s">
        <v>22</v>
      </c>
    </row>
    <row r="34" spans="1:13" ht="60" x14ac:dyDescent="0.25">
      <c r="A34" s="69" t="str">
        <f t="shared" si="6"/>
        <v>1</v>
      </c>
      <c r="B34" s="45" t="str">
        <f t="shared" si="0"/>
        <v>2</v>
      </c>
      <c r="C34" s="45" t="str">
        <f t="shared" si="1"/>
        <v>1</v>
      </c>
      <c r="D34" s="45" t="str">
        <f t="shared" si="2"/>
        <v>2</v>
      </c>
      <c r="E34" s="45" t="str">
        <f t="shared" si="3"/>
        <v>06</v>
      </c>
      <c r="F34" s="45" t="str">
        <f t="shared" si="4"/>
        <v>0</v>
      </c>
      <c r="G34" s="45" t="str">
        <f t="shared" si="5"/>
        <v>0</v>
      </c>
      <c r="H34" s="70">
        <v>12120600</v>
      </c>
      <c r="I34" s="10" t="s">
        <v>4621</v>
      </c>
      <c r="J34" s="145" t="s">
        <v>51</v>
      </c>
      <c r="K34" s="10" t="s">
        <v>4622</v>
      </c>
      <c r="L34" s="10" t="s">
        <v>4608</v>
      </c>
      <c r="M34" s="71" t="s">
        <v>22</v>
      </c>
    </row>
    <row r="35" spans="1:13" ht="60" x14ac:dyDescent="0.25">
      <c r="A35" s="69" t="str">
        <f t="shared" si="6"/>
        <v>1</v>
      </c>
      <c r="B35" s="45" t="str">
        <f t="shared" si="0"/>
        <v>2</v>
      </c>
      <c r="C35" s="45" t="str">
        <f t="shared" si="1"/>
        <v>1</v>
      </c>
      <c r="D35" s="45" t="str">
        <f t="shared" si="2"/>
        <v>2</v>
      </c>
      <c r="E35" s="45" t="str">
        <f t="shared" si="3"/>
        <v>06</v>
      </c>
      <c r="F35" s="45" t="str">
        <f t="shared" si="4"/>
        <v>1</v>
      </c>
      <c r="G35" s="45" t="str">
        <f t="shared" si="5"/>
        <v>0</v>
      </c>
      <c r="H35" s="70">
        <v>12120610</v>
      </c>
      <c r="I35" s="10" t="s">
        <v>4621</v>
      </c>
      <c r="J35" s="145" t="s">
        <v>51</v>
      </c>
      <c r="K35" s="10" t="s">
        <v>4622</v>
      </c>
      <c r="L35" s="10" t="s">
        <v>4608</v>
      </c>
      <c r="M35" s="71" t="s">
        <v>22</v>
      </c>
    </row>
    <row r="36" spans="1:13" ht="60" x14ac:dyDescent="0.25">
      <c r="A36" s="69" t="str">
        <f t="shared" si="6"/>
        <v>1</v>
      </c>
      <c r="B36" s="45" t="str">
        <f t="shared" si="0"/>
        <v>2</v>
      </c>
      <c r="C36" s="45" t="str">
        <f t="shared" si="1"/>
        <v>1</v>
      </c>
      <c r="D36" s="45" t="str">
        <f t="shared" si="2"/>
        <v>2</v>
      </c>
      <c r="E36" s="45" t="str">
        <f t="shared" si="3"/>
        <v>07</v>
      </c>
      <c r="F36" s="45" t="str">
        <f t="shared" si="4"/>
        <v>0</v>
      </c>
      <c r="G36" s="45" t="str">
        <f t="shared" si="5"/>
        <v>0</v>
      </c>
      <c r="H36" s="70">
        <v>12120700</v>
      </c>
      <c r="I36" s="10" t="s">
        <v>4623</v>
      </c>
      <c r="J36" s="145" t="s">
        <v>51</v>
      </c>
      <c r="K36" s="10" t="s">
        <v>4624</v>
      </c>
      <c r="L36" s="10" t="s">
        <v>4608</v>
      </c>
      <c r="M36" s="71" t="s">
        <v>22</v>
      </c>
    </row>
    <row r="37" spans="1:13" ht="60" x14ac:dyDescent="0.25">
      <c r="A37" s="69" t="str">
        <f t="shared" si="6"/>
        <v>1</v>
      </c>
      <c r="B37" s="45" t="str">
        <f t="shared" si="0"/>
        <v>2</v>
      </c>
      <c r="C37" s="45" t="str">
        <f t="shared" si="1"/>
        <v>1</v>
      </c>
      <c r="D37" s="45" t="str">
        <f t="shared" si="2"/>
        <v>2</v>
      </c>
      <c r="E37" s="45" t="str">
        <f t="shared" si="3"/>
        <v>07</v>
      </c>
      <c r="F37" s="45" t="str">
        <f t="shared" si="4"/>
        <v>1</v>
      </c>
      <c r="G37" s="45" t="str">
        <f t="shared" si="5"/>
        <v>0</v>
      </c>
      <c r="H37" s="70">
        <v>12120710</v>
      </c>
      <c r="I37" s="10" t="s">
        <v>4623</v>
      </c>
      <c r="J37" s="145" t="s">
        <v>51</v>
      </c>
      <c r="K37" s="10" t="s">
        <v>4624</v>
      </c>
      <c r="L37" s="10" t="s">
        <v>4608</v>
      </c>
      <c r="M37" s="71" t="s">
        <v>22</v>
      </c>
    </row>
    <row r="38" spans="1:13" ht="45" x14ac:dyDescent="0.25">
      <c r="A38" s="69" t="str">
        <f t="shared" si="6"/>
        <v>1</v>
      </c>
      <c r="B38" s="45" t="str">
        <f t="shared" si="0"/>
        <v>2</v>
      </c>
      <c r="C38" s="45" t="str">
        <f t="shared" si="1"/>
        <v>1</v>
      </c>
      <c r="D38" s="45" t="str">
        <f t="shared" si="2"/>
        <v>2</v>
      </c>
      <c r="E38" s="45" t="str">
        <f t="shared" si="3"/>
        <v>08</v>
      </c>
      <c r="F38" s="45" t="str">
        <f t="shared" si="4"/>
        <v>0</v>
      </c>
      <c r="G38" s="45" t="str">
        <f t="shared" si="5"/>
        <v>0</v>
      </c>
      <c r="H38" s="70">
        <v>12120800</v>
      </c>
      <c r="I38" s="10" t="s">
        <v>4625</v>
      </c>
      <c r="J38" s="145" t="s">
        <v>51</v>
      </c>
      <c r="K38" s="10" t="s">
        <v>4626</v>
      </c>
      <c r="L38" s="10" t="s">
        <v>4608</v>
      </c>
      <c r="M38" s="71" t="s">
        <v>22</v>
      </c>
    </row>
    <row r="39" spans="1:13" ht="45" x14ac:dyDescent="0.25">
      <c r="A39" s="69" t="str">
        <f t="shared" si="6"/>
        <v>1</v>
      </c>
      <c r="B39" s="45" t="str">
        <f t="shared" si="0"/>
        <v>2</v>
      </c>
      <c r="C39" s="45" t="str">
        <f t="shared" si="1"/>
        <v>1</v>
      </c>
      <c r="D39" s="45" t="str">
        <f t="shared" si="2"/>
        <v>2</v>
      </c>
      <c r="E39" s="45" t="str">
        <f t="shared" si="3"/>
        <v>08</v>
      </c>
      <c r="F39" s="45" t="str">
        <f t="shared" si="4"/>
        <v>1</v>
      </c>
      <c r="G39" s="45" t="str">
        <f t="shared" si="5"/>
        <v>0</v>
      </c>
      <c r="H39" s="70">
        <v>12120810</v>
      </c>
      <c r="I39" s="10" t="s">
        <v>4625</v>
      </c>
      <c r="J39" s="145" t="s">
        <v>51</v>
      </c>
      <c r="K39" s="10" t="s">
        <v>4626</v>
      </c>
      <c r="L39" s="10" t="s">
        <v>4608</v>
      </c>
      <c r="M39" s="71" t="s">
        <v>22</v>
      </c>
    </row>
    <row r="40" spans="1:13" ht="60" x14ac:dyDescent="0.25">
      <c r="A40" s="69" t="str">
        <f t="shared" si="6"/>
        <v>1</v>
      </c>
      <c r="B40" s="45" t="str">
        <f t="shared" si="0"/>
        <v>2</v>
      </c>
      <c r="C40" s="45" t="str">
        <f t="shared" si="1"/>
        <v>1</v>
      </c>
      <c r="D40" s="45" t="str">
        <f t="shared" si="2"/>
        <v>2</v>
      </c>
      <c r="E40" s="45" t="str">
        <f t="shared" si="3"/>
        <v>09</v>
      </c>
      <c r="F40" s="45" t="str">
        <f t="shared" si="4"/>
        <v>0</v>
      </c>
      <c r="G40" s="45" t="str">
        <f t="shared" si="5"/>
        <v>0</v>
      </c>
      <c r="H40" s="70">
        <v>12120900</v>
      </c>
      <c r="I40" s="10" t="s">
        <v>4627</v>
      </c>
      <c r="J40" s="145" t="s">
        <v>51</v>
      </c>
      <c r="K40" s="10" t="s">
        <v>4628</v>
      </c>
      <c r="L40" s="10" t="s">
        <v>4608</v>
      </c>
      <c r="M40" s="71" t="s">
        <v>22</v>
      </c>
    </row>
    <row r="41" spans="1:13" ht="60" x14ac:dyDescent="0.25">
      <c r="A41" s="69" t="str">
        <f t="shared" si="6"/>
        <v>1</v>
      </c>
      <c r="B41" s="45" t="str">
        <f t="shared" si="0"/>
        <v>2</v>
      </c>
      <c r="C41" s="45" t="str">
        <f t="shared" si="1"/>
        <v>1</v>
      </c>
      <c r="D41" s="45" t="str">
        <f t="shared" si="2"/>
        <v>2</v>
      </c>
      <c r="E41" s="45" t="str">
        <f t="shared" si="3"/>
        <v>09</v>
      </c>
      <c r="F41" s="45" t="str">
        <f t="shared" si="4"/>
        <v>1</v>
      </c>
      <c r="G41" s="45" t="str">
        <f t="shared" si="5"/>
        <v>0</v>
      </c>
      <c r="H41" s="70">
        <v>12120910</v>
      </c>
      <c r="I41" s="10" t="s">
        <v>4627</v>
      </c>
      <c r="J41" s="145" t="s">
        <v>51</v>
      </c>
      <c r="K41" s="10" t="s">
        <v>4628</v>
      </c>
      <c r="L41" s="10" t="s">
        <v>4608</v>
      </c>
      <c r="M41" s="71" t="s">
        <v>22</v>
      </c>
    </row>
    <row r="42" spans="1:13" ht="45" x14ac:dyDescent="0.25">
      <c r="A42" s="69" t="str">
        <f t="shared" si="6"/>
        <v>1</v>
      </c>
      <c r="B42" s="45" t="str">
        <f t="shared" si="0"/>
        <v>2</v>
      </c>
      <c r="C42" s="45" t="str">
        <f t="shared" si="1"/>
        <v>1</v>
      </c>
      <c r="D42" s="45" t="str">
        <f t="shared" si="2"/>
        <v>2</v>
      </c>
      <c r="E42" s="45" t="str">
        <f t="shared" si="3"/>
        <v>10</v>
      </c>
      <c r="F42" s="45" t="str">
        <f t="shared" si="4"/>
        <v>0</v>
      </c>
      <c r="G42" s="45" t="str">
        <f t="shared" si="5"/>
        <v>0</v>
      </c>
      <c r="H42" s="70">
        <v>12121000</v>
      </c>
      <c r="I42" s="10" t="s">
        <v>4629</v>
      </c>
      <c r="J42" s="145" t="s">
        <v>51</v>
      </c>
      <c r="K42" s="10" t="s">
        <v>4630</v>
      </c>
      <c r="L42" s="10" t="s">
        <v>4608</v>
      </c>
      <c r="M42" s="71" t="s">
        <v>22</v>
      </c>
    </row>
    <row r="43" spans="1:13" ht="18.75" customHeight="1" x14ac:dyDescent="0.25">
      <c r="A43" s="69" t="str">
        <f t="shared" si="6"/>
        <v>1</v>
      </c>
      <c r="B43" s="45" t="str">
        <f t="shared" si="0"/>
        <v>2</v>
      </c>
      <c r="C43" s="45" t="str">
        <f t="shared" si="1"/>
        <v>1</v>
      </c>
      <c r="D43" s="45" t="str">
        <f t="shared" si="2"/>
        <v>2</v>
      </c>
      <c r="E43" s="45" t="str">
        <f t="shared" si="3"/>
        <v>10</v>
      </c>
      <c r="F43" s="45" t="str">
        <f t="shared" si="4"/>
        <v>1</v>
      </c>
      <c r="G43" s="45" t="str">
        <f t="shared" si="5"/>
        <v>0</v>
      </c>
      <c r="H43" s="70">
        <v>12121010</v>
      </c>
      <c r="I43" s="10" t="s">
        <v>4629</v>
      </c>
      <c r="J43" s="145" t="s">
        <v>51</v>
      </c>
      <c r="K43" s="10" t="s">
        <v>4630</v>
      </c>
      <c r="L43" s="10" t="s">
        <v>4608</v>
      </c>
      <c r="M43" s="71" t="s">
        <v>22</v>
      </c>
    </row>
    <row r="44" spans="1:13" ht="19.5" customHeight="1" x14ac:dyDescent="0.25">
      <c r="A44" s="69" t="str">
        <f t="shared" si="6"/>
        <v>1</v>
      </c>
      <c r="B44" s="45" t="str">
        <f t="shared" si="0"/>
        <v>2</v>
      </c>
      <c r="C44" s="45" t="str">
        <f t="shared" si="1"/>
        <v>1</v>
      </c>
      <c r="D44" s="45" t="str">
        <f t="shared" si="2"/>
        <v>2</v>
      </c>
      <c r="E44" s="45" t="str">
        <f t="shared" si="3"/>
        <v>11</v>
      </c>
      <c r="F44" s="45" t="str">
        <f t="shared" si="4"/>
        <v>0</v>
      </c>
      <c r="G44" s="45" t="str">
        <f t="shared" si="5"/>
        <v>0</v>
      </c>
      <c r="H44" s="70">
        <v>12121100</v>
      </c>
      <c r="I44" s="10" t="s">
        <v>4631</v>
      </c>
      <c r="J44" s="145" t="s">
        <v>51</v>
      </c>
      <c r="K44" s="10" t="s">
        <v>4632</v>
      </c>
      <c r="L44" s="10" t="s">
        <v>4608</v>
      </c>
      <c r="M44" s="71" t="s">
        <v>22</v>
      </c>
    </row>
    <row r="45" spans="1:13" ht="60" x14ac:dyDescent="0.25">
      <c r="A45" s="69" t="str">
        <f t="shared" si="6"/>
        <v>1</v>
      </c>
      <c r="B45" s="45" t="str">
        <f t="shared" si="0"/>
        <v>2</v>
      </c>
      <c r="C45" s="45" t="str">
        <f t="shared" si="1"/>
        <v>1</v>
      </c>
      <c r="D45" s="45" t="str">
        <f t="shared" si="2"/>
        <v>2</v>
      </c>
      <c r="E45" s="45" t="str">
        <f t="shared" si="3"/>
        <v>11</v>
      </c>
      <c r="F45" s="45" t="str">
        <f t="shared" si="4"/>
        <v>1</v>
      </c>
      <c r="G45" s="45" t="str">
        <f t="shared" si="5"/>
        <v>0</v>
      </c>
      <c r="H45" s="70">
        <v>12121110</v>
      </c>
      <c r="I45" s="10" t="s">
        <v>4631</v>
      </c>
      <c r="J45" s="145" t="s">
        <v>51</v>
      </c>
      <c r="K45" s="10" t="s">
        <v>4632</v>
      </c>
      <c r="L45" s="10" t="s">
        <v>4608</v>
      </c>
      <c r="M45" s="71" t="s">
        <v>22</v>
      </c>
    </row>
    <row r="46" spans="1:13" ht="67.5" customHeight="1" x14ac:dyDescent="0.25">
      <c r="A46" s="69" t="str">
        <f t="shared" si="6"/>
        <v>1</v>
      </c>
      <c r="B46" s="45" t="str">
        <f t="shared" si="0"/>
        <v>2</v>
      </c>
      <c r="C46" s="45" t="str">
        <f t="shared" si="1"/>
        <v>1</v>
      </c>
      <c r="D46" s="45" t="str">
        <f t="shared" si="2"/>
        <v>2</v>
      </c>
      <c r="E46" s="45" t="str">
        <f t="shared" si="3"/>
        <v>12</v>
      </c>
      <c r="F46" s="45" t="str">
        <f t="shared" si="4"/>
        <v>0</v>
      </c>
      <c r="G46" s="45" t="str">
        <f t="shared" si="5"/>
        <v>0</v>
      </c>
      <c r="H46" s="70">
        <v>12121200</v>
      </c>
      <c r="I46" s="10" t="s">
        <v>4633</v>
      </c>
      <c r="J46" s="145" t="s">
        <v>51</v>
      </c>
      <c r="K46" s="10" t="s">
        <v>4634</v>
      </c>
      <c r="L46" s="10" t="s">
        <v>4608</v>
      </c>
      <c r="M46" s="71" t="s">
        <v>22</v>
      </c>
    </row>
    <row r="47" spans="1:13" ht="60" x14ac:dyDescent="0.25">
      <c r="A47" s="69" t="str">
        <f t="shared" si="6"/>
        <v>1</v>
      </c>
      <c r="B47" s="45" t="str">
        <f t="shared" si="0"/>
        <v>2</v>
      </c>
      <c r="C47" s="45" t="str">
        <f t="shared" si="1"/>
        <v>1</v>
      </c>
      <c r="D47" s="45" t="str">
        <f t="shared" si="2"/>
        <v>2</v>
      </c>
      <c r="E47" s="45" t="str">
        <f t="shared" si="3"/>
        <v>12</v>
      </c>
      <c r="F47" s="45" t="str">
        <f t="shared" si="4"/>
        <v>1</v>
      </c>
      <c r="G47" s="45" t="str">
        <f t="shared" si="5"/>
        <v>0</v>
      </c>
      <c r="H47" s="70">
        <v>12121210</v>
      </c>
      <c r="I47" s="10" t="s">
        <v>4633</v>
      </c>
      <c r="J47" s="145" t="s">
        <v>51</v>
      </c>
      <c r="K47" s="10" t="s">
        <v>4634</v>
      </c>
      <c r="L47" s="10" t="s">
        <v>4608</v>
      </c>
      <c r="M47" s="71" t="s">
        <v>22</v>
      </c>
    </row>
    <row r="48" spans="1:13" x14ac:dyDescent="0.25">
      <c r="A48" s="69" t="str">
        <f t="shared" si="6"/>
        <v>1</v>
      </c>
      <c r="B48" s="45" t="str">
        <f t="shared" si="0"/>
        <v>2</v>
      </c>
      <c r="C48" s="45" t="str">
        <f t="shared" si="1"/>
        <v>1</v>
      </c>
      <c r="D48" s="45" t="str">
        <f t="shared" si="2"/>
        <v>2</v>
      </c>
      <c r="E48" s="45" t="str">
        <f t="shared" si="3"/>
        <v>49</v>
      </c>
      <c r="F48" s="45" t="str">
        <f t="shared" si="4"/>
        <v>1</v>
      </c>
      <c r="G48" s="45" t="str">
        <f t="shared" si="5"/>
        <v>0</v>
      </c>
      <c r="H48" s="70">
        <v>12124910</v>
      </c>
      <c r="I48" s="10" t="s">
        <v>4635</v>
      </c>
      <c r="J48" s="145" t="s">
        <v>51</v>
      </c>
      <c r="K48" s="10"/>
      <c r="L48" s="10"/>
      <c r="M48" s="71" t="s">
        <v>22</v>
      </c>
    </row>
    <row r="49" spans="1:13" x14ac:dyDescent="0.25">
      <c r="A49" s="69" t="str">
        <f t="shared" si="6"/>
        <v>1</v>
      </c>
      <c r="B49" s="45" t="str">
        <f t="shared" si="0"/>
        <v>2</v>
      </c>
      <c r="C49" s="45" t="str">
        <f t="shared" si="1"/>
        <v>1</v>
      </c>
      <c r="D49" s="45" t="str">
        <f t="shared" si="2"/>
        <v>3</v>
      </c>
      <c r="E49" s="45" t="str">
        <f t="shared" si="3"/>
        <v>01</v>
      </c>
      <c r="F49" s="45" t="str">
        <f t="shared" si="4"/>
        <v>0</v>
      </c>
      <c r="G49" s="45" t="str">
        <f t="shared" si="5"/>
        <v>0</v>
      </c>
      <c r="H49" s="70">
        <v>12130100</v>
      </c>
      <c r="I49" s="10" t="s">
        <v>4636</v>
      </c>
      <c r="J49" s="145" t="s">
        <v>51</v>
      </c>
      <c r="K49" s="77" t="s">
        <v>4637</v>
      </c>
      <c r="L49" s="145" t="s">
        <v>4608</v>
      </c>
      <c r="M49" s="71" t="s">
        <v>22</v>
      </c>
    </row>
    <row r="50" spans="1:13" ht="30" x14ac:dyDescent="0.25">
      <c r="A50" s="69" t="str">
        <f t="shared" si="6"/>
        <v>1</v>
      </c>
      <c r="B50" s="45" t="str">
        <f t="shared" si="0"/>
        <v>2</v>
      </c>
      <c r="C50" s="45" t="str">
        <f t="shared" si="1"/>
        <v>1</v>
      </c>
      <c r="D50" s="45" t="str">
        <f t="shared" si="2"/>
        <v>3</v>
      </c>
      <c r="E50" s="45" t="str">
        <f t="shared" si="3"/>
        <v>01</v>
      </c>
      <c r="F50" s="45" t="str">
        <f t="shared" si="4"/>
        <v>1</v>
      </c>
      <c r="G50" s="45" t="str">
        <f t="shared" si="5"/>
        <v>0</v>
      </c>
      <c r="H50" s="70">
        <v>12130110</v>
      </c>
      <c r="I50" s="10" t="s">
        <v>4638</v>
      </c>
      <c r="J50" s="145" t="s">
        <v>51</v>
      </c>
      <c r="K50" s="77" t="s">
        <v>4639</v>
      </c>
      <c r="L50" s="145" t="s">
        <v>4608</v>
      </c>
      <c r="M50" s="71" t="s">
        <v>22</v>
      </c>
    </row>
    <row r="51" spans="1:13" ht="30" x14ac:dyDescent="0.25">
      <c r="A51" s="69" t="str">
        <f t="shared" si="6"/>
        <v>1</v>
      </c>
      <c r="B51" s="45" t="str">
        <f t="shared" si="0"/>
        <v>2</v>
      </c>
      <c r="C51" s="45" t="str">
        <f t="shared" si="1"/>
        <v>1</v>
      </c>
      <c r="D51" s="45" t="str">
        <f t="shared" si="2"/>
        <v>3</v>
      </c>
      <c r="E51" s="45" t="str">
        <f t="shared" si="3"/>
        <v>01</v>
      </c>
      <c r="F51" s="45" t="str">
        <f t="shared" si="4"/>
        <v>2</v>
      </c>
      <c r="G51" s="45" t="str">
        <f t="shared" si="5"/>
        <v>0</v>
      </c>
      <c r="H51" s="70">
        <v>12130120</v>
      </c>
      <c r="I51" s="10" t="s">
        <v>4640</v>
      </c>
      <c r="J51" s="145" t="s">
        <v>51</v>
      </c>
      <c r="K51" s="77" t="s">
        <v>4641</v>
      </c>
      <c r="L51" s="145" t="s">
        <v>4608</v>
      </c>
      <c r="M51" s="71" t="s">
        <v>22</v>
      </c>
    </row>
    <row r="52" spans="1:13" ht="30" x14ac:dyDescent="0.25">
      <c r="A52" s="69" t="str">
        <f t="shared" si="6"/>
        <v>1</v>
      </c>
      <c r="B52" s="45" t="str">
        <f t="shared" si="0"/>
        <v>2</v>
      </c>
      <c r="C52" s="45" t="str">
        <f t="shared" si="1"/>
        <v>1</v>
      </c>
      <c r="D52" s="45" t="str">
        <f t="shared" si="2"/>
        <v>3</v>
      </c>
      <c r="E52" s="45" t="str">
        <f t="shared" si="3"/>
        <v>02</v>
      </c>
      <c r="F52" s="45" t="str">
        <f t="shared" si="4"/>
        <v>0</v>
      </c>
      <c r="G52" s="45" t="str">
        <f t="shared" si="5"/>
        <v>0</v>
      </c>
      <c r="H52" s="70">
        <v>12130200</v>
      </c>
      <c r="I52" s="10" t="s">
        <v>4642</v>
      </c>
      <c r="J52" s="145" t="s">
        <v>51</v>
      </c>
      <c r="K52" s="10" t="s">
        <v>4643</v>
      </c>
      <c r="L52" s="10" t="s">
        <v>4608</v>
      </c>
      <c r="M52" s="71" t="s">
        <v>22</v>
      </c>
    </row>
    <row r="53" spans="1:13" ht="30" x14ac:dyDescent="0.25">
      <c r="A53" s="69" t="str">
        <f t="shared" si="6"/>
        <v>1</v>
      </c>
      <c r="B53" s="45" t="str">
        <f t="shared" si="0"/>
        <v>2</v>
      </c>
      <c r="C53" s="45" t="str">
        <f t="shared" si="1"/>
        <v>1</v>
      </c>
      <c r="D53" s="45" t="str">
        <f t="shared" si="2"/>
        <v>3</v>
      </c>
      <c r="E53" s="45" t="str">
        <f t="shared" si="3"/>
        <v>02</v>
      </c>
      <c r="F53" s="45" t="str">
        <f t="shared" si="4"/>
        <v>1</v>
      </c>
      <c r="G53" s="45" t="str">
        <f t="shared" si="5"/>
        <v>0</v>
      </c>
      <c r="H53" s="70">
        <v>12130210</v>
      </c>
      <c r="I53" s="10" t="s">
        <v>4642</v>
      </c>
      <c r="J53" s="145" t="s">
        <v>51</v>
      </c>
      <c r="K53" s="10" t="s">
        <v>4643</v>
      </c>
      <c r="L53" s="10" t="s">
        <v>4608</v>
      </c>
      <c r="M53" s="71" t="s">
        <v>22</v>
      </c>
    </row>
    <row r="54" spans="1:13" ht="30" x14ac:dyDescent="0.25">
      <c r="A54" s="69" t="str">
        <f t="shared" si="6"/>
        <v>1</v>
      </c>
      <c r="B54" s="45" t="str">
        <f t="shared" si="0"/>
        <v>2</v>
      </c>
      <c r="C54" s="45" t="str">
        <f t="shared" si="1"/>
        <v>1</v>
      </c>
      <c r="D54" s="45" t="str">
        <f t="shared" si="2"/>
        <v>3</v>
      </c>
      <c r="E54" s="45" t="str">
        <f t="shared" si="3"/>
        <v>03</v>
      </c>
      <c r="F54" s="45" t="str">
        <f t="shared" si="4"/>
        <v>0</v>
      </c>
      <c r="G54" s="45" t="str">
        <f t="shared" si="5"/>
        <v>0</v>
      </c>
      <c r="H54" s="70">
        <v>12130300</v>
      </c>
      <c r="I54" s="10" t="s">
        <v>4644</v>
      </c>
      <c r="J54" s="145" t="s">
        <v>51</v>
      </c>
      <c r="K54" s="10" t="s">
        <v>4645</v>
      </c>
      <c r="L54" s="10" t="s">
        <v>4608</v>
      </c>
      <c r="M54" s="71" t="s">
        <v>22</v>
      </c>
    </row>
    <row r="55" spans="1:13" ht="30" x14ac:dyDescent="0.25">
      <c r="A55" s="69" t="str">
        <f t="shared" si="6"/>
        <v>1</v>
      </c>
      <c r="B55" s="45" t="str">
        <f t="shared" si="0"/>
        <v>2</v>
      </c>
      <c r="C55" s="45" t="str">
        <f t="shared" si="1"/>
        <v>1</v>
      </c>
      <c r="D55" s="45" t="str">
        <f t="shared" si="2"/>
        <v>3</v>
      </c>
      <c r="E55" s="45" t="str">
        <f t="shared" si="3"/>
        <v>03</v>
      </c>
      <c r="F55" s="45" t="str">
        <f t="shared" si="4"/>
        <v>1</v>
      </c>
      <c r="G55" s="45" t="str">
        <f t="shared" si="5"/>
        <v>0</v>
      </c>
      <c r="H55" s="70">
        <v>12130310</v>
      </c>
      <c r="I55" s="10" t="s">
        <v>4644</v>
      </c>
      <c r="J55" s="145" t="s">
        <v>51</v>
      </c>
      <c r="K55" s="10" t="s">
        <v>4645</v>
      </c>
      <c r="L55" s="10" t="s">
        <v>4608</v>
      </c>
      <c r="M55" s="71" t="s">
        <v>22</v>
      </c>
    </row>
    <row r="56" spans="1:13" x14ac:dyDescent="0.25">
      <c r="A56" s="69" t="str">
        <f t="shared" si="6"/>
        <v>1</v>
      </c>
      <c r="B56" s="45" t="str">
        <f t="shared" si="0"/>
        <v>2</v>
      </c>
      <c r="C56" s="45" t="str">
        <f t="shared" si="1"/>
        <v>1</v>
      </c>
      <c r="D56" s="45" t="str">
        <f t="shared" si="2"/>
        <v>3</v>
      </c>
      <c r="E56" s="45" t="str">
        <f t="shared" si="3"/>
        <v>49</v>
      </c>
      <c r="F56" s="45" t="str">
        <f t="shared" si="4"/>
        <v>1</v>
      </c>
      <c r="G56" s="45" t="str">
        <f t="shared" si="5"/>
        <v>0</v>
      </c>
      <c r="H56" s="70">
        <v>12134910</v>
      </c>
      <c r="I56" s="10" t="s">
        <v>4646</v>
      </c>
      <c r="J56" s="145" t="s">
        <v>51</v>
      </c>
      <c r="K56" s="10"/>
      <c r="L56" s="10"/>
      <c r="M56" s="71" t="s">
        <v>22</v>
      </c>
    </row>
    <row r="57" spans="1:13" x14ac:dyDescent="0.25">
      <c r="A57" s="69" t="str">
        <f t="shared" si="6"/>
        <v>1</v>
      </c>
      <c r="B57" s="45" t="str">
        <f t="shared" si="0"/>
        <v>2</v>
      </c>
      <c r="C57" s="45" t="str">
        <f t="shared" si="1"/>
        <v>1</v>
      </c>
      <c r="D57" s="45" t="str">
        <f t="shared" si="2"/>
        <v>4</v>
      </c>
      <c r="E57" s="45" t="str">
        <f t="shared" si="3"/>
        <v>02</v>
      </c>
      <c r="F57" s="45" t="str">
        <f t="shared" si="4"/>
        <v>1</v>
      </c>
      <c r="G57" s="45" t="str">
        <f t="shared" si="5"/>
        <v>0</v>
      </c>
      <c r="H57" s="70">
        <v>12140210</v>
      </c>
      <c r="I57" s="10" t="s">
        <v>4647</v>
      </c>
      <c r="J57" s="145" t="s">
        <v>51</v>
      </c>
      <c r="K57" s="10"/>
      <c r="L57" s="10"/>
      <c r="M57" s="71" t="s">
        <v>22</v>
      </c>
    </row>
    <row r="58" spans="1:13" ht="30" x14ac:dyDescent="0.25">
      <c r="A58" s="69" t="str">
        <f t="shared" si="6"/>
        <v>1</v>
      </c>
      <c r="B58" s="45" t="str">
        <f t="shared" si="0"/>
        <v>2</v>
      </c>
      <c r="C58" s="45" t="str">
        <f t="shared" si="1"/>
        <v>1</v>
      </c>
      <c r="D58" s="45" t="str">
        <f t="shared" si="2"/>
        <v>4</v>
      </c>
      <c r="E58" s="45" t="str">
        <f t="shared" si="3"/>
        <v>03</v>
      </c>
      <c r="F58" s="45" t="str">
        <f t="shared" si="4"/>
        <v>0</v>
      </c>
      <c r="G58" s="45" t="str">
        <f t="shared" si="5"/>
        <v>0</v>
      </c>
      <c r="H58" s="70">
        <v>12140300</v>
      </c>
      <c r="I58" s="10" t="s">
        <v>4648</v>
      </c>
      <c r="J58" s="145" t="s">
        <v>51</v>
      </c>
      <c r="K58" s="10" t="s">
        <v>4649</v>
      </c>
      <c r="L58" s="10" t="s">
        <v>4608</v>
      </c>
      <c r="M58" s="71" t="s">
        <v>22</v>
      </c>
    </row>
    <row r="59" spans="1:13" ht="30" x14ac:dyDescent="0.25">
      <c r="A59" s="69" t="str">
        <f t="shared" si="6"/>
        <v>1</v>
      </c>
      <c r="B59" s="45" t="str">
        <f t="shared" si="0"/>
        <v>2</v>
      </c>
      <c r="C59" s="45" t="str">
        <f t="shared" si="1"/>
        <v>1</v>
      </c>
      <c r="D59" s="45" t="str">
        <f t="shared" si="2"/>
        <v>4</v>
      </c>
      <c r="E59" s="45" t="str">
        <f t="shared" si="3"/>
        <v>03</v>
      </c>
      <c r="F59" s="45" t="str">
        <f t="shared" si="4"/>
        <v>1</v>
      </c>
      <c r="G59" s="45" t="str">
        <f t="shared" si="5"/>
        <v>0</v>
      </c>
      <c r="H59" s="70">
        <v>12140310</v>
      </c>
      <c r="I59" s="10" t="s">
        <v>4650</v>
      </c>
      <c r="J59" s="145" t="s">
        <v>51</v>
      </c>
      <c r="K59" s="10" t="s">
        <v>4651</v>
      </c>
      <c r="L59" s="10" t="s">
        <v>4608</v>
      </c>
      <c r="M59" s="71" t="s">
        <v>22</v>
      </c>
    </row>
    <row r="60" spans="1:13" ht="30" x14ac:dyDescent="0.25">
      <c r="A60" s="69" t="str">
        <f t="shared" si="6"/>
        <v>1</v>
      </c>
      <c r="B60" s="45" t="str">
        <f t="shared" si="0"/>
        <v>2</v>
      </c>
      <c r="C60" s="45" t="str">
        <f t="shared" si="1"/>
        <v>1</v>
      </c>
      <c r="D60" s="45" t="str">
        <f t="shared" si="2"/>
        <v>4</v>
      </c>
      <c r="E60" s="45" t="str">
        <f t="shared" si="3"/>
        <v>03</v>
      </c>
      <c r="F60" s="45" t="str">
        <f t="shared" si="4"/>
        <v>2</v>
      </c>
      <c r="G60" s="45" t="str">
        <f t="shared" si="5"/>
        <v>0</v>
      </c>
      <c r="H60" s="70">
        <v>12140320</v>
      </c>
      <c r="I60" s="10" t="s">
        <v>4652</v>
      </c>
      <c r="J60" s="145" t="s">
        <v>51</v>
      </c>
      <c r="K60" s="10" t="s">
        <v>4653</v>
      </c>
      <c r="L60" s="10" t="s">
        <v>4608</v>
      </c>
      <c r="M60" s="71" t="s">
        <v>22</v>
      </c>
    </row>
    <row r="61" spans="1:13" ht="30" x14ac:dyDescent="0.25">
      <c r="A61" s="69" t="str">
        <f t="shared" si="6"/>
        <v>1</v>
      </c>
      <c r="B61" s="45" t="str">
        <f t="shared" si="0"/>
        <v>2</v>
      </c>
      <c r="C61" s="45" t="str">
        <f t="shared" si="1"/>
        <v>1</v>
      </c>
      <c r="D61" s="45" t="str">
        <f t="shared" si="2"/>
        <v>4</v>
      </c>
      <c r="E61" s="45" t="str">
        <f t="shared" si="3"/>
        <v>03</v>
      </c>
      <c r="F61" s="45" t="str">
        <f t="shared" si="4"/>
        <v>3</v>
      </c>
      <c r="G61" s="45" t="str">
        <f t="shared" si="5"/>
        <v>0</v>
      </c>
      <c r="H61" s="70">
        <v>12140330</v>
      </c>
      <c r="I61" s="10" t="s">
        <v>4654</v>
      </c>
      <c r="J61" s="145" t="s">
        <v>51</v>
      </c>
      <c r="K61" s="10" t="s">
        <v>4655</v>
      </c>
      <c r="L61" s="10" t="s">
        <v>4608</v>
      </c>
      <c r="M61" s="71" t="s">
        <v>22</v>
      </c>
    </row>
    <row r="62" spans="1:13" ht="30" x14ac:dyDescent="0.25">
      <c r="A62" s="69" t="str">
        <f t="shared" si="6"/>
        <v>1</v>
      </c>
      <c r="B62" s="45" t="str">
        <f t="shared" si="0"/>
        <v>2</v>
      </c>
      <c r="C62" s="45" t="str">
        <f t="shared" si="1"/>
        <v>1</v>
      </c>
      <c r="D62" s="45" t="str">
        <f t="shared" si="2"/>
        <v>4</v>
      </c>
      <c r="E62" s="45" t="str">
        <f t="shared" si="3"/>
        <v>03</v>
      </c>
      <c r="F62" s="45" t="str">
        <f t="shared" si="4"/>
        <v>4</v>
      </c>
      <c r="G62" s="45" t="str">
        <f t="shared" si="5"/>
        <v>0</v>
      </c>
      <c r="H62" s="70">
        <v>12140340</v>
      </c>
      <c r="I62" s="10" t="s">
        <v>4656</v>
      </c>
      <c r="J62" s="145" t="s">
        <v>51</v>
      </c>
      <c r="K62" s="10" t="s">
        <v>4657</v>
      </c>
      <c r="L62" s="10" t="s">
        <v>4608</v>
      </c>
      <c r="M62" s="71" t="s">
        <v>22</v>
      </c>
    </row>
    <row r="63" spans="1:13" ht="30" x14ac:dyDescent="0.25">
      <c r="A63" s="69" t="str">
        <f t="shared" si="6"/>
        <v>1</v>
      </c>
      <c r="B63" s="45" t="str">
        <f t="shared" si="0"/>
        <v>2</v>
      </c>
      <c r="C63" s="45" t="str">
        <f t="shared" si="1"/>
        <v>1</v>
      </c>
      <c r="D63" s="45" t="str">
        <f t="shared" si="2"/>
        <v>4</v>
      </c>
      <c r="E63" s="45" t="str">
        <f t="shared" si="3"/>
        <v>03</v>
      </c>
      <c r="F63" s="45" t="str">
        <f t="shared" si="4"/>
        <v>5</v>
      </c>
      <c r="G63" s="45" t="str">
        <f t="shared" si="5"/>
        <v>0</v>
      </c>
      <c r="H63" s="70">
        <v>12140350</v>
      </c>
      <c r="I63" s="10" t="s">
        <v>4658</v>
      </c>
      <c r="J63" s="145" t="s">
        <v>51</v>
      </c>
      <c r="K63" s="10" t="s">
        <v>4659</v>
      </c>
      <c r="L63" s="10" t="s">
        <v>4608</v>
      </c>
      <c r="M63" s="71" t="s">
        <v>22</v>
      </c>
    </row>
    <row r="64" spans="1:13" ht="30" x14ac:dyDescent="0.25">
      <c r="A64" s="69" t="str">
        <f t="shared" si="6"/>
        <v>1</v>
      </c>
      <c r="B64" s="45" t="str">
        <f t="shared" si="0"/>
        <v>2</v>
      </c>
      <c r="C64" s="45" t="str">
        <f t="shared" si="1"/>
        <v>1</v>
      </c>
      <c r="D64" s="45" t="str">
        <f t="shared" si="2"/>
        <v>4</v>
      </c>
      <c r="E64" s="45" t="str">
        <f t="shared" si="3"/>
        <v>04</v>
      </c>
      <c r="F64" s="45" t="str">
        <f t="shared" si="4"/>
        <v>0</v>
      </c>
      <c r="G64" s="45" t="str">
        <f t="shared" si="5"/>
        <v>0</v>
      </c>
      <c r="H64" s="70">
        <v>12140400</v>
      </c>
      <c r="I64" s="10" t="s">
        <v>4660</v>
      </c>
      <c r="J64" s="145" t="s">
        <v>51</v>
      </c>
      <c r="K64" s="10" t="s">
        <v>4661</v>
      </c>
      <c r="L64" s="10" t="s">
        <v>4608</v>
      </c>
      <c r="M64" s="71" t="s">
        <v>22</v>
      </c>
    </row>
    <row r="65" spans="1:13" ht="30" x14ac:dyDescent="0.25">
      <c r="A65" s="69" t="str">
        <f t="shared" si="6"/>
        <v>1</v>
      </c>
      <c r="B65" s="45" t="str">
        <f t="shared" si="0"/>
        <v>2</v>
      </c>
      <c r="C65" s="45" t="str">
        <f t="shared" si="1"/>
        <v>1</v>
      </c>
      <c r="D65" s="45" t="str">
        <f t="shared" si="2"/>
        <v>4</v>
      </c>
      <c r="E65" s="45" t="str">
        <f t="shared" si="3"/>
        <v>04</v>
      </c>
      <c r="F65" s="45" t="str">
        <f t="shared" si="4"/>
        <v>1</v>
      </c>
      <c r="G65" s="45" t="str">
        <f t="shared" si="5"/>
        <v>0</v>
      </c>
      <c r="H65" s="70">
        <v>12140410</v>
      </c>
      <c r="I65" s="10" t="s">
        <v>4660</v>
      </c>
      <c r="J65" s="145" t="s">
        <v>51</v>
      </c>
      <c r="K65" s="10" t="s">
        <v>4661</v>
      </c>
      <c r="L65" s="10" t="s">
        <v>4608</v>
      </c>
      <c r="M65" s="71" t="s">
        <v>22</v>
      </c>
    </row>
    <row r="66" spans="1:13" ht="30" x14ac:dyDescent="0.25">
      <c r="A66" s="69" t="str">
        <f t="shared" si="6"/>
        <v>1</v>
      </c>
      <c r="B66" s="45" t="str">
        <f t="shared" si="0"/>
        <v>2</v>
      </c>
      <c r="C66" s="45" t="str">
        <f t="shared" si="1"/>
        <v>1</v>
      </c>
      <c r="D66" s="45" t="str">
        <f t="shared" si="2"/>
        <v>4</v>
      </c>
      <c r="E66" s="45" t="str">
        <f t="shared" si="3"/>
        <v>49</v>
      </c>
      <c r="F66" s="45" t="str">
        <f t="shared" si="4"/>
        <v>1</v>
      </c>
      <c r="G66" s="45" t="str">
        <f t="shared" si="5"/>
        <v>0</v>
      </c>
      <c r="H66" s="70">
        <v>12144910</v>
      </c>
      <c r="I66" s="10" t="s">
        <v>4662</v>
      </c>
      <c r="J66" s="145" t="s">
        <v>51</v>
      </c>
      <c r="K66" s="10"/>
      <c r="L66" s="10"/>
      <c r="M66" s="71" t="s">
        <v>22</v>
      </c>
    </row>
    <row r="67" spans="1:13" ht="30" x14ac:dyDescent="0.25">
      <c r="A67" s="69" t="str">
        <f t="shared" si="6"/>
        <v>1</v>
      </c>
      <c r="B67" s="45" t="str">
        <f t="shared" ref="B67:B130" si="7">MID($H67,2,1)</f>
        <v>2</v>
      </c>
      <c r="C67" s="45" t="str">
        <f t="shared" ref="C67:C130" si="8">MID($H67,3,1)</f>
        <v>1</v>
      </c>
      <c r="D67" s="45" t="str">
        <f t="shared" ref="D67:D130" si="9">MID($H67,4,1)</f>
        <v>5</v>
      </c>
      <c r="E67" s="45" t="str">
        <f t="shared" ref="E67:E130" si="10">MID($H67,5,2)</f>
        <v>01</v>
      </c>
      <c r="F67" s="45" t="str">
        <f t="shared" ref="F67:F130" si="11">MID($H67,7,1)</f>
        <v>0</v>
      </c>
      <c r="G67" s="45" t="str">
        <f t="shared" ref="G67:G130" si="12">MID($H67,8,1)</f>
        <v>0</v>
      </c>
      <c r="H67" s="70">
        <v>12150100</v>
      </c>
      <c r="I67" s="10" t="s">
        <v>4663</v>
      </c>
      <c r="J67" s="145" t="s">
        <v>51</v>
      </c>
      <c r="K67" s="10" t="s">
        <v>123</v>
      </c>
      <c r="L67" s="10"/>
      <c r="M67" s="71" t="s">
        <v>22</v>
      </c>
    </row>
    <row r="68" spans="1:13" ht="30" x14ac:dyDescent="0.25">
      <c r="A68" s="69" t="str">
        <f t="shared" ref="A68:A131" si="13">MID($H68,1,1)</f>
        <v>1</v>
      </c>
      <c r="B68" s="45" t="str">
        <f t="shared" si="7"/>
        <v>2</v>
      </c>
      <c r="C68" s="45" t="str">
        <f t="shared" si="8"/>
        <v>1</v>
      </c>
      <c r="D68" s="45" t="str">
        <f t="shared" si="9"/>
        <v>5</v>
      </c>
      <c r="E68" s="45" t="str">
        <f t="shared" si="10"/>
        <v>01</v>
      </c>
      <c r="F68" s="45" t="str">
        <f t="shared" si="11"/>
        <v>1</v>
      </c>
      <c r="G68" s="45" t="str">
        <f t="shared" si="12"/>
        <v>0</v>
      </c>
      <c r="H68" s="70">
        <v>12150110</v>
      </c>
      <c r="I68" s="10" t="s">
        <v>4664</v>
      </c>
      <c r="J68" s="145" t="s">
        <v>51</v>
      </c>
      <c r="K68" s="10" t="s">
        <v>4665</v>
      </c>
      <c r="L68" s="10"/>
      <c r="M68" s="71" t="s">
        <v>22</v>
      </c>
    </row>
    <row r="69" spans="1:13" ht="30" x14ac:dyDescent="0.25">
      <c r="A69" s="69" t="str">
        <f t="shared" si="13"/>
        <v>1</v>
      </c>
      <c r="B69" s="45" t="str">
        <f t="shared" si="7"/>
        <v>2</v>
      </c>
      <c r="C69" s="45" t="str">
        <f t="shared" si="8"/>
        <v>1</v>
      </c>
      <c r="D69" s="45" t="str">
        <f t="shared" si="9"/>
        <v>5</v>
      </c>
      <c r="E69" s="45" t="str">
        <f t="shared" si="10"/>
        <v>01</v>
      </c>
      <c r="F69" s="45" t="str">
        <f t="shared" si="11"/>
        <v>2</v>
      </c>
      <c r="G69" s="45" t="str">
        <f t="shared" si="12"/>
        <v>0</v>
      </c>
      <c r="H69" s="70">
        <v>12150120</v>
      </c>
      <c r="I69" s="10" t="s">
        <v>4666</v>
      </c>
      <c r="J69" s="145" t="s">
        <v>51</v>
      </c>
      <c r="K69" s="10" t="s">
        <v>4667</v>
      </c>
      <c r="L69" s="10"/>
      <c r="M69" s="71" t="s">
        <v>22</v>
      </c>
    </row>
    <row r="70" spans="1:13" ht="30" x14ac:dyDescent="0.25">
      <c r="A70" s="69" t="str">
        <f t="shared" si="13"/>
        <v>1</v>
      </c>
      <c r="B70" s="45" t="str">
        <f t="shared" si="7"/>
        <v>2</v>
      </c>
      <c r="C70" s="45" t="str">
        <f t="shared" si="8"/>
        <v>1</v>
      </c>
      <c r="D70" s="45" t="str">
        <f t="shared" si="9"/>
        <v>5</v>
      </c>
      <c r="E70" s="45" t="str">
        <f t="shared" si="10"/>
        <v>01</v>
      </c>
      <c r="F70" s="45" t="str">
        <f t="shared" si="11"/>
        <v>3</v>
      </c>
      <c r="G70" s="45" t="str">
        <f t="shared" si="12"/>
        <v>0</v>
      </c>
      <c r="H70" s="70">
        <v>12150130</v>
      </c>
      <c r="I70" s="10" t="s">
        <v>4668</v>
      </c>
      <c r="J70" s="145" t="s">
        <v>51</v>
      </c>
      <c r="K70" s="10" t="s">
        <v>4669</v>
      </c>
      <c r="L70" s="10"/>
      <c r="M70" s="71" t="s">
        <v>22</v>
      </c>
    </row>
    <row r="71" spans="1:13" ht="45" x14ac:dyDescent="0.25">
      <c r="A71" s="69" t="str">
        <f t="shared" si="13"/>
        <v>1</v>
      </c>
      <c r="B71" s="45" t="str">
        <f t="shared" si="7"/>
        <v>2</v>
      </c>
      <c r="C71" s="45" t="str">
        <f t="shared" si="8"/>
        <v>1</v>
      </c>
      <c r="D71" s="45" t="str">
        <f t="shared" si="9"/>
        <v>5</v>
      </c>
      <c r="E71" s="45" t="str">
        <f t="shared" si="10"/>
        <v>01</v>
      </c>
      <c r="F71" s="45" t="str">
        <f t="shared" si="11"/>
        <v>4</v>
      </c>
      <c r="G71" s="45" t="str">
        <f t="shared" si="12"/>
        <v>0</v>
      </c>
      <c r="H71" s="70">
        <v>12150140</v>
      </c>
      <c r="I71" s="10" t="s">
        <v>4670</v>
      </c>
      <c r="J71" s="145" t="s">
        <v>51</v>
      </c>
      <c r="K71" s="10" t="s">
        <v>4671</v>
      </c>
      <c r="L71" s="10"/>
      <c r="M71" s="71" t="s">
        <v>22</v>
      </c>
    </row>
    <row r="72" spans="1:13" ht="45" x14ac:dyDescent="0.25">
      <c r="A72" s="69" t="str">
        <f t="shared" si="13"/>
        <v>1</v>
      </c>
      <c r="B72" s="45" t="str">
        <f t="shared" si="7"/>
        <v>2</v>
      </c>
      <c r="C72" s="45" t="str">
        <f t="shared" si="8"/>
        <v>1</v>
      </c>
      <c r="D72" s="45" t="str">
        <f t="shared" si="9"/>
        <v>5</v>
      </c>
      <c r="E72" s="45" t="str">
        <f t="shared" si="10"/>
        <v>01</v>
      </c>
      <c r="F72" s="45" t="str">
        <f t="shared" si="11"/>
        <v>5</v>
      </c>
      <c r="G72" s="45" t="str">
        <f t="shared" si="12"/>
        <v>0</v>
      </c>
      <c r="H72" s="70">
        <v>12150150</v>
      </c>
      <c r="I72" s="10" t="s">
        <v>4672</v>
      </c>
      <c r="J72" s="145" t="s">
        <v>51</v>
      </c>
      <c r="K72" s="10" t="s">
        <v>4673</v>
      </c>
      <c r="L72" s="10"/>
      <c r="M72" s="71" t="s">
        <v>22</v>
      </c>
    </row>
    <row r="73" spans="1:13" ht="45" x14ac:dyDescent="0.25">
      <c r="A73" s="69" t="str">
        <f t="shared" si="13"/>
        <v>1</v>
      </c>
      <c r="B73" s="45" t="str">
        <f t="shared" si="7"/>
        <v>2</v>
      </c>
      <c r="C73" s="45" t="str">
        <f t="shared" si="8"/>
        <v>1</v>
      </c>
      <c r="D73" s="45" t="str">
        <f t="shared" si="9"/>
        <v>5</v>
      </c>
      <c r="E73" s="45" t="str">
        <f t="shared" si="10"/>
        <v>01</v>
      </c>
      <c r="F73" s="45" t="str">
        <f t="shared" si="11"/>
        <v>6</v>
      </c>
      <c r="G73" s="45" t="str">
        <f t="shared" si="12"/>
        <v>0</v>
      </c>
      <c r="H73" s="70">
        <v>12150160</v>
      </c>
      <c r="I73" s="10" t="s">
        <v>4674</v>
      </c>
      <c r="J73" s="145" t="s">
        <v>51</v>
      </c>
      <c r="K73" s="10" t="s">
        <v>4675</v>
      </c>
      <c r="L73" s="10"/>
      <c r="M73" s="71" t="s">
        <v>22</v>
      </c>
    </row>
    <row r="74" spans="1:13" ht="81" customHeight="1" x14ac:dyDescent="0.25">
      <c r="A74" s="69" t="str">
        <f t="shared" si="13"/>
        <v>1</v>
      </c>
      <c r="B74" s="45" t="str">
        <f t="shared" si="7"/>
        <v>2</v>
      </c>
      <c r="C74" s="45" t="str">
        <f t="shared" si="8"/>
        <v>1</v>
      </c>
      <c r="D74" s="45" t="str">
        <f t="shared" si="9"/>
        <v>5</v>
      </c>
      <c r="E74" s="45" t="str">
        <f t="shared" si="10"/>
        <v>02</v>
      </c>
      <c r="F74" s="45" t="str">
        <f t="shared" si="11"/>
        <v>0</v>
      </c>
      <c r="G74" s="45" t="str">
        <f t="shared" si="12"/>
        <v>0</v>
      </c>
      <c r="H74" s="70">
        <v>12150200</v>
      </c>
      <c r="I74" s="10" t="s">
        <v>4676</v>
      </c>
      <c r="J74" s="145" t="s">
        <v>51</v>
      </c>
      <c r="K74" s="10" t="s">
        <v>137</v>
      </c>
      <c r="L74" s="10"/>
      <c r="M74" s="71" t="s">
        <v>22</v>
      </c>
    </row>
    <row r="75" spans="1:13" ht="45" x14ac:dyDescent="0.25">
      <c r="A75" s="69" t="str">
        <f t="shared" si="13"/>
        <v>1</v>
      </c>
      <c r="B75" s="45" t="str">
        <f t="shared" si="7"/>
        <v>2</v>
      </c>
      <c r="C75" s="45" t="str">
        <f t="shared" si="8"/>
        <v>1</v>
      </c>
      <c r="D75" s="45" t="str">
        <f t="shared" si="9"/>
        <v>5</v>
      </c>
      <c r="E75" s="45" t="str">
        <f t="shared" si="10"/>
        <v>02</v>
      </c>
      <c r="F75" s="45" t="str">
        <f t="shared" si="11"/>
        <v>1</v>
      </c>
      <c r="G75" s="45" t="str">
        <f t="shared" si="12"/>
        <v>0</v>
      </c>
      <c r="H75" s="70">
        <v>12150210</v>
      </c>
      <c r="I75" s="10" t="s">
        <v>4677</v>
      </c>
      <c r="J75" s="145" t="s">
        <v>51</v>
      </c>
      <c r="K75" s="10" t="s">
        <v>4678</v>
      </c>
      <c r="L75" s="10"/>
      <c r="M75" s="71" t="s">
        <v>22</v>
      </c>
    </row>
    <row r="76" spans="1:13" ht="45" x14ac:dyDescent="0.25">
      <c r="A76" s="69" t="str">
        <f t="shared" si="13"/>
        <v>1</v>
      </c>
      <c r="B76" s="45" t="str">
        <f t="shared" si="7"/>
        <v>2</v>
      </c>
      <c r="C76" s="45" t="str">
        <f t="shared" si="8"/>
        <v>1</v>
      </c>
      <c r="D76" s="45" t="str">
        <f t="shared" si="9"/>
        <v>5</v>
      </c>
      <c r="E76" s="45" t="str">
        <f t="shared" si="10"/>
        <v>02</v>
      </c>
      <c r="F76" s="45" t="str">
        <f t="shared" si="11"/>
        <v>2</v>
      </c>
      <c r="G76" s="45" t="str">
        <f t="shared" si="12"/>
        <v>0</v>
      </c>
      <c r="H76" s="70">
        <v>12150220</v>
      </c>
      <c r="I76" s="10" t="s">
        <v>4679</v>
      </c>
      <c r="J76" s="145" t="s">
        <v>51</v>
      </c>
      <c r="K76" s="10" t="s">
        <v>4680</v>
      </c>
      <c r="L76" s="10"/>
      <c r="M76" s="71" t="s">
        <v>22</v>
      </c>
    </row>
    <row r="77" spans="1:13" ht="30" x14ac:dyDescent="0.25">
      <c r="A77" s="69" t="str">
        <f t="shared" si="13"/>
        <v>1</v>
      </c>
      <c r="B77" s="45" t="str">
        <f t="shared" si="7"/>
        <v>2</v>
      </c>
      <c r="C77" s="45" t="str">
        <f t="shared" si="8"/>
        <v>1</v>
      </c>
      <c r="D77" s="45" t="str">
        <f t="shared" si="9"/>
        <v>5</v>
      </c>
      <c r="E77" s="45" t="str">
        <f t="shared" si="10"/>
        <v>03</v>
      </c>
      <c r="F77" s="45" t="str">
        <f t="shared" si="11"/>
        <v>0</v>
      </c>
      <c r="G77" s="45" t="str">
        <f t="shared" si="12"/>
        <v>0</v>
      </c>
      <c r="H77" s="70">
        <v>12150300</v>
      </c>
      <c r="I77" s="10" t="s">
        <v>4681</v>
      </c>
      <c r="J77" s="145" t="s">
        <v>51</v>
      </c>
      <c r="K77" s="10" t="s">
        <v>4682</v>
      </c>
      <c r="L77" s="10"/>
      <c r="M77" s="71" t="s">
        <v>22</v>
      </c>
    </row>
    <row r="78" spans="1:13" ht="30" x14ac:dyDescent="0.25">
      <c r="A78" s="69" t="str">
        <f t="shared" si="13"/>
        <v>1</v>
      </c>
      <c r="B78" s="45" t="str">
        <f t="shared" si="7"/>
        <v>2</v>
      </c>
      <c r="C78" s="45" t="str">
        <f t="shared" si="8"/>
        <v>1</v>
      </c>
      <c r="D78" s="45" t="str">
        <f t="shared" si="9"/>
        <v>5</v>
      </c>
      <c r="E78" s="45" t="str">
        <f t="shared" si="10"/>
        <v>03</v>
      </c>
      <c r="F78" s="45" t="str">
        <f t="shared" si="11"/>
        <v>1</v>
      </c>
      <c r="G78" s="45" t="str">
        <f t="shared" si="12"/>
        <v>0</v>
      </c>
      <c r="H78" s="70">
        <v>12150310</v>
      </c>
      <c r="I78" s="10" t="s">
        <v>4681</v>
      </c>
      <c r="J78" s="145" t="s">
        <v>51</v>
      </c>
      <c r="K78" s="10" t="s">
        <v>4682</v>
      </c>
      <c r="L78" s="10"/>
      <c r="M78" s="71" t="s">
        <v>22</v>
      </c>
    </row>
    <row r="79" spans="1:13" ht="60" x14ac:dyDescent="0.25">
      <c r="A79" s="69" t="str">
        <f t="shared" si="13"/>
        <v>1</v>
      </c>
      <c r="B79" s="45" t="str">
        <f t="shared" si="7"/>
        <v>2</v>
      </c>
      <c r="C79" s="45" t="str">
        <f t="shared" si="8"/>
        <v>1</v>
      </c>
      <c r="D79" s="45" t="str">
        <f t="shared" si="9"/>
        <v>6</v>
      </c>
      <c r="E79" s="45" t="str">
        <f t="shared" si="10"/>
        <v>04</v>
      </c>
      <c r="F79" s="45" t="str">
        <f t="shared" si="11"/>
        <v>0</v>
      </c>
      <c r="G79" s="45" t="str">
        <f t="shared" si="12"/>
        <v>0</v>
      </c>
      <c r="H79" s="70">
        <v>12160400</v>
      </c>
      <c r="I79" s="10" t="s">
        <v>167</v>
      </c>
      <c r="J79" s="145" t="s">
        <v>51</v>
      </c>
      <c r="K79" s="10" t="s">
        <v>4683</v>
      </c>
      <c r="L79" s="10"/>
      <c r="M79" s="71" t="s">
        <v>22</v>
      </c>
    </row>
    <row r="80" spans="1:13" ht="60" x14ac:dyDescent="0.25">
      <c r="A80" s="69" t="str">
        <f t="shared" si="13"/>
        <v>1</v>
      </c>
      <c r="B80" s="45" t="str">
        <f t="shared" si="7"/>
        <v>2</v>
      </c>
      <c r="C80" s="45" t="str">
        <f t="shared" si="8"/>
        <v>1</v>
      </c>
      <c r="D80" s="45" t="str">
        <f t="shared" si="9"/>
        <v>6</v>
      </c>
      <c r="E80" s="45" t="str">
        <f t="shared" si="10"/>
        <v>04</v>
      </c>
      <c r="F80" s="45" t="str">
        <f t="shared" si="11"/>
        <v>1</v>
      </c>
      <c r="G80" s="45" t="str">
        <f t="shared" si="12"/>
        <v>0</v>
      </c>
      <c r="H80" s="70">
        <v>12160410</v>
      </c>
      <c r="I80" s="10" t="s">
        <v>167</v>
      </c>
      <c r="J80" s="145" t="s">
        <v>51</v>
      </c>
      <c r="K80" s="10" t="s">
        <v>168</v>
      </c>
      <c r="L80" s="10"/>
      <c r="M80" s="71" t="s">
        <v>22</v>
      </c>
    </row>
    <row r="81" spans="1:13" ht="60" x14ac:dyDescent="0.25">
      <c r="A81" s="69" t="str">
        <f t="shared" si="13"/>
        <v>1</v>
      </c>
      <c r="B81" s="45" t="str">
        <f t="shared" si="7"/>
        <v>2</v>
      </c>
      <c r="C81" s="45" t="str">
        <f t="shared" si="8"/>
        <v>1</v>
      </c>
      <c r="D81" s="45" t="str">
        <f t="shared" si="9"/>
        <v>6</v>
      </c>
      <c r="E81" s="45" t="str">
        <f t="shared" si="10"/>
        <v>04</v>
      </c>
      <c r="F81" s="45" t="str">
        <f t="shared" si="11"/>
        <v>2</v>
      </c>
      <c r="G81" s="45" t="str">
        <f t="shared" si="12"/>
        <v>0</v>
      </c>
      <c r="H81" s="70">
        <v>12160420</v>
      </c>
      <c r="I81" s="10" t="s">
        <v>169</v>
      </c>
      <c r="J81" s="145" t="s">
        <v>51</v>
      </c>
      <c r="K81" s="10" t="s">
        <v>170</v>
      </c>
      <c r="L81" s="10"/>
      <c r="M81" s="71" t="s">
        <v>22</v>
      </c>
    </row>
    <row r="82" spans="1:13" ht="30" x14ac:dyDescent="0.25">
      <c r="A82" s="69" t="str">
        <f t="shared" si="13"/>
        <v>1</v>
      </c>
      <c r="B82" s="45" t="str">
        <f t="shared" si="7"/>
        <v>2</v>
      </c>
      <c r="C82" s="45" t="str">
        <f t="shared" si="8"/>
        <v>1</v>
      </c>
      <c r="D82" s="45" t="str">
        <f t="shared" si="9"/>
        <v>9</v>
      </c>
      <c r="E82" s="45" t="str">
        <f t="shared" si="10"/>
        <v>11</v>
      </c>
      <c r="F82" s="45" t="str">
        <f t="shared" si="11"/>
        <v>0</v>
      </c>
      <c r="G82" s="45" t="str">
        <f t="shared" si="12"/>
        <v>0</v>
      </c>
      <c r="H82" s="70">
        <v>12191100</v>
      </c>
      <c r="I82" s="10" t="s">
        <v>4684</v>
      </c>
      <c r="J82" s="145" t="s">
        <v>51</v>
      </c>
      <c r="K82" s="10" t="s">
        <v>4685</v>
      </c>
      <c r="L82" s="10"/>
      <c r="M82" s="71" t="s">
        <v>22</v>
      </c>
    </row>
    <row r="83" spans="1:13" ht="30" x14ac:dyDescent="0.25">
      <c r="A83" s="69" t="str">
        <f t="shared" si="13"/>
        <v>1</v>
      </c>
      <c r="B83" s="45" t="str">
        <f t="shared" si="7"/>
        <v>2</v>
      </c>
      <c r="C83" s="45" t="str">
        <f t="shared" si="8"/>
        <v>1</v>
      </c>
      <c r="D83" s="45" t="str">
        <f t="shared" si="9"/>
        <v>9</v>
      </c>
      <c r="E83" s="45" t="str">
        <f t="shared" si="10"/>
        <v>11</v>
      </c>
      <c r="F83" s="45" t="str">
        <f t="shared" si="11"/>
        <v>1</v>
      </c>
      <c r="G83" s="45" t="str">
        <f t="shared" si="12"/>
        <v>0</v>
      </c>
      <c r="H83" s="70">
        <v>12191110</v>
      </c>
      <c r="I83" s="10" t="s">
        <v>4684</v>
      </c>
      <c r="J83" s="145" t="s">
        <v>51</v>
      </c>
      <c r="K83" s="10" t="s">
        <v>4685</v>
      </c>
      <c r="L83" s="10"/>
      <c r="M83" s="71" t="s">
        <v>22</v>
      </c>
    </row>
    <row r="84" spans="1:13" ht="30" x14ac:dyDescent="0.25">
      <c r="A84" s="69" t="str">
        <f t="shared" si="13"/>
        <v>1</v>
      </c>
      <c r="B84" s="45" t="str">
        <f t="shared" si="7"/>
        <v>2</v>
      </c>
      <c r="C84" s="45" t="str">
        <f t="shared" si="8"/>
        <v>1</v>
      </c>
      <c r="D84" s="45" t="str">
        <f t="shared" si="9"/>
        <v>9</v>
      </c>
      <c r="E84" s="45" t="str">
        <f t="shared" si="10"/>
        <v>11</v>
      </c>
      <c r="F84" s="45" t="str">
        <f t="shared" si="11"/>
        <v>2</v>
      </c>
      <c r="G84" s="45" t="str">
        <f t="shared" si="12"/>
        <v>0</v>
      </c>
      <c r="H84" s="70">
        <v>12191120</v>
      </c>
      <c r="I84" s="10" t="s">
        <v>4686</v>
      </c>
      <c r="J84" s="145" t="s">
        <v>51</v>
      </c>
      <c r="K84" s="10" t="s">
        <v>4687</v>
      </c>
      <c r="L84" s="10"/>
      <c r="M84" s="71" t="s">
        <v>22</v>
      </c>
    </row>
    <row r="85" spans="1:13" ht="45" x14ac:dyDescent="0.25">
      <c r="A85" s="69" t="str">
        <f t="shared" si="13"/>
        <v>1</v>
      </c>
      <c r="B85" s="45" t="str">
        <f t="shared" si="7"/>
        <v>2</v>
      </c>
      <c r="C85" s="45" t="str">
        <f t="shared" si="8"/>
        <v>1</v>
      </c>
      <c r="D85" s="45" t="str">
        <f t="shared" si="9"/>
        <v>9</v>
      </c>
      <c r="E85" s="45" t="str">
        <f t="shared" si="10"/>
        <v>11</v>
      </c>
      <c r="F85" s="45" t="str">
        <f t="shared" si="11"/>
        <v>3</v>
      </c>
      <c r="G85" s="45" t="str">
        <f t="shared" si="12"/>
        <v>0</v>
      </c>
      <c r="H85" s="70">
        <v>12191130</v>
      </c>
      <c r="I85" s="10" t="s">
        <v>4688</v>
      </c>
      <c r="J85" s="145" t="s">
        <v>51</v>
      </c>
      <c r="K85" s="10" t="s">
        <v>4689</v>
      </c>
      <c r="L85" s="10" t="s">
        <v>4690</v>
      </c>
      <c r="M85" s="71" t="s">
        <v>22</v>
      </c>
    </row>
    <row r="86" spans="1:13" ht="45" x14ac:dyDescent="0.25">
      <c r="A86" s="69" t="str">
        <f t="shared" si="13"/>
        <v>1</v>
      </c>
      <c r="B86" s="45" t="str">
        <f t="shared" si="7"/>
        <v>2</v>
      </c>
      <c r="C86" s="45" t="str">
        <f t="shared" si="8"/>
        <v>1</v>
      </c>
      <c r="D86" s="45" t="str">
        <f t="shared" si="9"/>
        <v>9</v>
      </c>
      <c r="E86" s="45" t="str">
        <f t="shared" si="10"/>
        <v>11</v>
      </c>
      <c r="F86" s="45" t="str">
        <f t="shared" si="11"/>
        <v>4</v>
      </c>
      <c r="G86" s="45" t="str">
        <f t="shared" si="12"/>
        <v>0</v>
      </c>
      <c r="H86" s="70">
        <v>12191140</v>
      </c>
      <c r="I86" s="10" t="s">
        <v>4691</v>
      </c>
      <c r="J86" s="145" t="s">
        <v>51</v>
      </c>
      <c r="K86" s="10" t="s">
        <v>4692</v>
      </c>
      <c r="L86" s="10" t="s">
        <v>4690</v>
      </c>
      <c r="M86" s="71" t="s">
        <v>22</v>
      </c>
    </row>
    <row r="87" spans="1:13" ht="45" x14ac:dyDescent="0.25">
      <c r="A87" s="69" t="str">
        <f t="shared" si="13"/>
        <v>1</v>
      </c>
      <c r="B87" s="45" t="str">
        <f t="shared" si="7"/>
        <v>2</v>
      </c>
      <c r="C87" s="45" t="str">
        <f t="shared" si="8"/>
        <v>2</v>
      </c>
      <c r="D87" s="45" t="str">
        <f t="shared" si="9"/>
        <v>0</v>
      </c>
      <c r="E87" s="45" t="str">
        <f t="shared" si="10"/>
        <v>01</v>
      </c>
      <c r="F87" s="45" t="str">
        <f t="shared" si="11"/>
        <v>0</v>
      </c>
      <c r="G87" s="45" t="str">
        <f t="shared" si="12"/>
        <v>0</v>
      </c>
      <c r="H87" s="70">
        <v>12200100</v>
      </c>
      <c r="I87" s="10" t="s">
        <v>4693</v>
      </c>
      <c r="J87" s="145" t="s">
        <v>51</v>
      </c>
      <c r="K87" s="10" t="s">
        <v>4694</v>
      </c>
      <c r="L87" s="10"/>
      <c r="M87" s="71" t="s">
        <v>22</v>
      </c>
    </row>
    <row r="88" spans="1:13" ht="30" x14ac:dyDescent="0.25">
      <c r="A88" s="69" t="str">
        <f t="shared" si="13"/>
        <v>1</v>
      </c>
      <c r="B88" s="45" t="str">
        <f t="shared" si="7"/>
        <v>2</v>
      </c>
      <c r="C88" s="45" t="str">
        <f t="shared" si="8"/>
        <v>2</v>
      </c>
      <c r="D88" s="45" t="str">
        <f t="shared" si="9"/>
        <v>0</v>
      </c>
      <c r="E88" s="45" t="str">
        <f t="shared" si="10"/>
        <v>01</v>
      </c>
      <c r="F88" s="45" t="str">
        <f t="shared" si="11"/>
        <v>1</v>
      </c>
      <c r="G88" s="45" t="str">
        <f t="shared" si="12"/>
        <v>0</v>
      </c>
      <c r="H88" s="70">
        <v>12200110</v>
      </c>
      <c r="I88" s="10" t="s">
        <v>4695</v>
      </c>
      <c r="J88" s="145" t="s">
        <v>51</v>
      </c>
      <c r="K88" s="10" t="s">
        <v>4696</v>
      </c>
      <c r="L88" s="10"/>
      <c r="M88" s="71" t="s">
        <v>22</v>
      </c>
    </row>
    <row r="89" spans="1:13" ht="30" x14ac:dyDescent="0.25">
      <c r="A89" s="69" t="str">
        <f t="shared" si="13"/>
        <v>1</v>
      </c>
      <c r="B89" s="45" t="str">
        <f t="shared" si="7"/>
        <v>2</v>
      </c>
      <c r="C89" s="45" t="str">
        <f t="shared" si="8"/>
        <v>2</v>
      </c>
      <c r="D89" s="45" t="str">
        <f t="shared" si="9"/>
        <v>0</v>
      </c>
      <c r="E89" s="45" t="str">
        <f t="shared" si="10"/>
        <v>01</v>
      </c>
      <c r="F89" s="45" t="str">
        <f t="shared" si="11"/>
        <v>2</v>
      </c>
      <c r="G89" s="45" t="str">
        <f t="shared" si="12"/>
        <v>0</v>
      </c>
      <c r="H89" s="70">
        <v>12200120</v>
      </c>
      <c r="I89" s="10" t="s">
        <v>4697</v>
      </c>
      <c r="J89" s="145" t="s">
        <v>51</v>
      </c>
      <c r="K89" s="10" t="s">
        <v>4698</v>
      </c>
      <c r="L89" s="10"/>
      <c r="M89" s="71" t="s">
        <v>22</v>
      </c>
    </row>
    <row r="90" spans="1:13" ht="30" x14ac:dyDescent="0.25">
      <c r="A90" s="69" t="str">
        <f t="shared" si="13"/>
        <v>1</v>
      </c>
      <c r="B90" s="45" t="str">
        <f t="shared" si="7"/>
        <v>2</v>
      </c>
      <c r="C90" s="45" t="str">
        <f t="shared" si="8"/>
        <v>2</v>
      </c>
      <c r="D90" s="45" t="str">
        <f t="shared" si="9"/>
        <v>0</v>
      </c>
      <c r="E90" s="45" t="str">
        <f t="shared" si="10"/>
        <v>02</v>
      </c>
      <c r="F90" s="45" t="str">
        <f t="shared" si="11"/>
        <v>0</v>
      </c>
      <c r="G90" s="45" t="str">
        <f t="shared" si="12"/>
        <v>0</v>
      </c>
      <c r="H90" s="70">
        <v>12200200</v>
      </c>
      <c r="I90" s="10" t="s">
        <v>4699</v>
      </c>
      <c r="J90" s="145" t="s">
        <v>51</v>
      </c>
      <c r="K90" s="10" t="s">
        <v>4700</v>
      </c>
      <c r="L90" s="10"/>
      <c r="M90" s="71" t="s">
        <v>22</v>
      </c>
    </row>
    <row r="91" spans="1:13" ht="105" x14ac:dyDescent="0.25">
      <c r="A91" s="69" t="str">
        <f t="shared" si="13"/>
        <v>1</v>
      </c>
      <c r="B91" s="45" t="str">
        <f t="shared" si="7"/>
        <v>2</v>
      </c>
      <c r="C91" s="45" t="str">
        <f t="shared" si="8"/>
        <v>2</v>
      </c>
      <c r="D91" s="45" t="str">
        <f t="shared" si="9"/>
        <v>0</v>
      </c>
      <c r="E91" s="45" t="str">
        <f t="shared" si="10"/>
        <v>02</v>
      </c>
      <c r="F91" s="45" t="str">
        <f t="shared" si="11"/>
        <v>1</v>
      </c>
      <c r="G91" s="45" t="str">
        <f t="shared" si="12"/>
        <v>0</v>
      </c>
      <c r="H91" s="70">
        <v>12200210</v>
      </c>
      <c r="I91" s="10" t="s">
        <v>4699</v>
      </c>
      <c r="J91" s="145" t="s">
        <v>51</v>
      </c>
      <c r="K91" s="10" t="s">
        <v>4701</v>
      </c>
      <c r="L91" s="10"/>
      <c r="M91" s="71" t="s">
        <v>22</v>
      </c>
    </row>
    <row r="92" spans="1:13" ht="75" x14ac:dyDescent="0.25">
      <c r="A92" s="69" t="str">
        <f t="shared" si="13"/>
        <v>1</v>
      </c>
      <c r="B92" s="45" t="str">
        <f t="shared" si="7"/>
        <v>2</v>
      </c>
      <c r="C92" s="45" t="str">
        <f t="shared" si="8"/>
        <v>2</v>
      </c>
      <c r="D92" s="45" t="str">
        <f t="shared" si="9"/>
        <v>0</v>
      </c>
      <c r="E92" s="45" t="str">
        <f t="shared" si="10"/>
        <v>03</v>
      </c>
      <c r="F92" s="45" t="str">
        <f t="shared" si="11"/>
        <v>0</v>
      </c>
      <c r="G92" s="45" t="str">
        <f t="shared" si="12"/>
        <v>0</v>
      </c>
      <c r="H92" s="70">
        <v>12200300</v>
      </c>
      <c r="I92" s="10" t="s">
        <v>4702</v>
      </c>
      <c r="J92" s="145" t="s">
        <v>51</v>
      </c>
      <c r="K92" s="10" t="s">
        <v>4703</v>
      </c>
      <c r="L92" s="10"/>
      <c r="M92" s="71" t="s">
        <v>22</v>
      </c>
    </row>
    <row r="93" spans="1:13" ht="75" x14ac:dyDescent="0.25">
      <c r="A93" s="69" t="str">
        <f t="shared" si="13"/>
        <v>1</v>
      </c>
      <c r="B93" s="45" t="str">
        <f t="shared" si="7"/>
        <v>2</v>
      </c>
      <c r="C93" s="45" t="str">
        <f t="shared" si="8"/>
        <v>2</v>
      </c>
      <c r="D93" s="45" t="str">
        <f t="shared" si="9"/>
        <v>0</v>
      </c>
      <c r="E93" s="45" t="str">
        <f t="shared" si="10"/>
        <v>03</v>
      </c>
      <c r="F93" s="45" t="str">
        <f t="shared" si="11"/>
        <v>1</v>
      </c>
      <c r="G93" s="45" t="str">
        <f t="shared" si="12"/>
        <v>0</v>
      </c>
      <c r="H93" s="70">
        <v>12200310</v>
      </c>
      <c r="I93" s="10" t="s">
        <v>4702</v>
      </c>
      <c r="J93" s="145" t="s">
        <v>51</v>
      </c>
      <c r="K93" s="10" t="s">
        <v>4703</v>
      </c>
      <c r="L93" s="10"/>
      <c r="M93" s="71" t="s">
        <v>22</v>
      </c>
    </row>
    <row r="94" spans="1:13" ht="150" x14ac:dyDescent="0.25">
      <c r="A94" s="69" t="str">
        <f t="shared" si="13"/>
        <v>1</v>
      </c>
      <c r="B94" s="45" t="str">
        <f t="shared" si="7"/>
        <v>2</v>
      </c>
      <c r="C94" s="45" t="str">
        <f t="shared" si="8"/>
        <v>2</v>
      </c>
      <c r="D94" s="45" t="str">
        <f t="shared" si="9"/>
        <v>0</v>
      </c>
      <c r="E94" s="45" t="str">
        <f t="shared" si="10"/>
        <v>04</v>
      </c>
      <c r="F94" s="45" t="str">
        <f t="shared" si="11"/>
        <v>0</v>
      </c>
      <c r="G94" s="45" t="str">
        <f t="shared" si="12"/>
        <v>0</v>
      </c>
      <c r="H94" s="70">
        <v>12200400</v>
      </c>
      <c r="I94" s="10" t="s">
        <v>4704</v>
      </c>
      <c r="J94" s="145" t="s">
        <v>51</v>
      </c>
      <c r="K94" s="10" t="s">
        <v>4705</v>
      </c>
      <c r="L94" s="10"/>
      <c r="M94" s="71" t="s">
        <v>22</v>
      </c>
    </row>
    <row r="95" spans="1:13" ht="150" x14ac:dyDescent="0.25">
      <c r="A95" s="69" t="str">
        <f t="shared" si="13"/>
        <v>1</v>
      </c>
      <c r="B95" s="45" t="str">
        <f t="shared" si="7"/>
        <v>2</v>
      </c>
      <c r="C95" s="45" t="str">
        <f t="shared" si="8"/>
        <v>2</v>
      </c>
      <c r="D95" s="45" t="str">
        <f t="shared" si="9"/>
        <v>0</v>
      </c>
      <c r="E95" s="45" t="str">
        <f t="shared" si="10"/>
        <v>04</v>
      </c>
      <c r="F95" s="45" t="str">
        <f t="shared" si="11"/>
        <v>1</v>
      </c>
      <c r="G95" s="45" t="str">
        <f t="shared" si="12"/>
        <v>0</v>
      </c>
      <c r="H95" s="70">
        <v>12200410</v>
      </c>
      <c r="I95" s="10" t="s">
        <v>4704</v>
      </c>
      <c r="J95" s="145" t="s">
        <v>51</v>
      </c>
      <c r="K95" s="10" t="s">
        <v>4705</v>
      </c>
      <c r="L95" s="10"/>
      <c r="M95" s="71" t="s">
        <v>22</v>
      </c>
    </row>
    <row r="96" spans="1:13" ht="120" x14ac:dyDescent="0.25">
      <c r="A96" s="69" t="str">
        <f t="shared" si="13"/>
        <v>1</v>
      </c>
      <c r="B96" s="45" t="str">
        <f t="shared" si="7"/>
        <v>2</v>
      </c>
      <c r="C96" s="45" t="str">
        <f t="shared" si="8"/>
        <v>2</v>
      </c>
      <c r="D96" s="45" t="str">
        <f t="shared" si="9"/>
        <v>0</v>
      </c>
      <c r="E96" s="45" t="str">
        <f t="shared" si="10"/>
        <v>05</v>
      </c>
      <c r="F96" s="45" t="str">
        <f t="shared" si="11"/>
        <v>0</v>
      </c>
      <c r="G96" s="45" t="str">
        <f t="shared" si="12"/>
        <v>0</v>
      </c>
      <c r="H96" s="70">
        <v>12200500</v>
      </c>
      <c r="I96" s="10" t="s">
        <v>4706</v>
      </c>
      <c r="J96" s="145" t="s">
        <v>51</v>
      </c>
      <c r="K96" s="10" t="s">
        <v>4707</v>
      </c>
      <c r="L96" s="10"/>
      <c r="M96" s="71" t="s">
        <v>22</v>
      </c>
    </row>
    <row r="97" spans="1:13" ht="120" x14ac:dyDescent="0.25">
      <c r="A97" s="69" t="str">
        <f t="shared" si="13"/>
        <v>1</v>
      </c>
      <c r="B97" s="45" t="str">
        <f t="shared" si="7"/>
        <v>2</v>
      </c>
      <c r="C97" s="45" t="str">
        <f t="shared" si="8"/>
        <v>2</v>
      </c>
      <c r="D97" s="45" t="str">
        <f t="shared" si="9"/>
        <v>0</v>
      </c>
      <c r="E97" s="45" t="str">
        <f t="shared" si="10"/>
        <v>05</v>
      </c>
      <c r="F97" s="45" t="str">
        <f t="shared" si="11"/>
        <v>1</v>
      </c>
      <c r="G97" s="45" t="str">
        <f t="shared" si="12"/>
        <v>0</v>
      </c>
      <c r="H97" s="70">
        <v>12200510</v>
      </c>
      <c r="I97" s="10" t="s">
        <v>4706</v>
      </c>
      <c r="J97" s="145" t="s">
        <v>51</v>
      </c>
      <c r="K97" s="10" t="s">
        <v>4707</v>
      </c>
      <c r="L97" s="10"/>
      <c r="M97" s="71" t="s">
        <v>22</v>
      </c>
    </row>
    <row r="98" spans="1:13" ht="90" x14ac:dyDescent="0.25">
      <c r="A98" s="69" t="str">
        <f t="shared" si="13"/>
        <v>1</v>
      </c>
      <c r="B98" s="45" t="str">
        <f t="shared" si="7"/>
        <v>2</v>
      </c>
      <c r="C98" s="45" t="str">
        <f t="shared" si="8"/>
        <v>2</v>
      </c>
      <c r="D98" s="45" t="str">
        <f t="shared" si="9"/>
        <v>0</v>
      </c>
      <c r="E98" s="45" t="str">
        <f t="shared" si="10"/>
        <v>06</v>
      </c>
      <c r="F98" s="45" t="str">
        <f t="shared" si="11"/>
        <v>0</v>
      </c>
      <c r="G98" s="45" t="str">
        <f t="shared" si="12"/>
        <v>0</v>
      </c>
      <c r="H98" s="70">
        <v>12200600</v>
      </c>
      <c r="I98" s="10" t="s">
        <v>4708</v>
      </c>
      <c r="J98" s="145" t="s">
        <v>51</v>
      </c>
      <c r="K98" s="10" t="s">
        <v>4709</v>
      </c>
      <c r="L98" s="10"/>
      <c r="M98" s="71" t="s">
        <v>22</v>
      </c>
    </row>
    <row r="99" spans="1:13" ht="90" x14ac:dyDescent="0.25">
      <c r="A99" s="69" t="str">
        <f t="shared" si="13"/>
        <v>1</v>
      </c>
      <c r="B99" s="45" t="str">
        <f t="shared" si="7"/>
        <v>2</v>
      </c>
      <c r="C99" s="45" t="str">
        <f t="shared" si="8"/>
        <v>2</v>
      </c>
      <c r="D99" s="45" t="str">
        <f t="shared" si="9"/>
        <v>0</v>
      </c>
      <c r="E99" s="45" t="str">
        <f t="shared" si="10"/>
        <v>06</v>
      </c>
      <c r="F99" s="45" t="str">
        <f t="shared" si="11"/>
        <v>1</v>
      </c>
      <c r="G99" s="45" t="str">
        <f t="shared" si="12"/>
        <v>0</v>
      </c>
      <c r="H99" s="70">
        <v>12200610</v>
      </c>
      <c r="I99" s="10" t="s">
        <v>4708</v>
      </c>
      <c r="J99" s="145" t="s">
        <v>51</v>
      </c>
      <c r="K99" s="10" t="s">
        <v>4709</v>
      </c>
      <c r="L99" s="10"/>
      <c r="M99" s="71" t="s">
        <v>22</v>
      </c>
    </row>
    <row r="100" spans="1:13" ht="90" x14ac:dyDescent="0.25">
      <c r="A100" s="69" t="str">
        <f t="shared" si="13"/>
        <v>1</v>
      </c>
      <c r="B100" s="45" t="str">
        <f t="shared" si="7"/>
        <v>2</v>
      </c>
      <c r="C100" s="45" t="str">
        <f t="shared" si="8"/>
        <v>2</v>
      </c>
      <c r="D100" s="45" t="str">
        <f t="shared" si="9"/>
        <v>0</v>
      </c>
      <c r="E100" s="45" t="str">
        <f t="shared" si="10"/>
        <v>07</v>
      </c>
      <c r="F100" s="45" t="str">
        <f t="shared" si="11"/>
        <v>0</v>
      </c>
      <c r="G100" s="45" t="str">
        <f t="shared" si="12"/>
        <v>0</v>
      </c>
      <c r="H100" s="70">
        <v>12200700</v>
      </c>
      <c r="I100" s="10" t="s">
        <v>4710</v>
      </c>
      <c r="J100" s="145" t="s">
        <v>51</v>
      </c>
      <c r="K100" s="10" t="s">
        <v>4711</v>
      </c>
      <c r="L100" s="10"/>
      <c r="M100" s="71" t="s">
        <v>22</v>
      </c>
    </row>
    <row r="101" spans="1:13" ht="90" x14ac:dyDescent="0.25">
      <c r="A101" s="69" t="str">
        <f t="shared" si="13"/>
        <v>1</v>
      </c>
      <c r="B101" s="45" t="str">
        <f t="shared" si="7"/>
        <v>2</v>
      </c>
      <c r="C101" s="45" t="str">
        <f t="shared" si="8"/>
        <v>2</v>
      </c>
      <c r="D101" s="45" t="str">
        <f t="shared" si="9"/>
        <v>0</v>
      </c>
      <c r="E101" s="45" t="str">
        <f t="shared" si="10"/>
        <v>07</v>
      </c>
      <c r="F101" s="45" t="str">
        <f t="shared" si="11"/>
        <v>1</v>
      </c>
      <c r="G101" s="45" t="str">
        <f t="shared" si="12"/>
        <v>0</v>
      </c>
      <c r="H101" s="70">
        <v>12200710</v>
      </c>
      <c r="I101" s="10" t="s">
        <v>4710</v>
      </c>
      <c r="J101" s="145" t="s">
        <v>51</v>
      </c>
      <c r="K101" s="10" t="s">
        <v>4711</v>
      </c>
      <c r="L101" s="10"/>
      <c r="M101" s="71" t="s">
        <v>22</v>
      </c>
    </row>
    <row r="102" spans="1:13" ht="45" x14ac:dyDescent="0.25">
      <c r="A102" s="69" t="str">
        <f t="shared" si="13"/>
        <v>1</v>
      </c>
      <c r="B102" s="45" t="str">
        <f t="shared" si="7"/>
        <v>2</v>
      </c>
      <c r="C102" s="45" t="str">
        <f t="shared" si="8"/>
        <v>2</v>
      </c>
      <c r="D102" s="45" t="str">
        <f t="shared" si="9"/>
        <v>0</v>
      </c>
      <c r="E102" s="45" t="str">
        <f t="shared" si="10"/>
        <v>08</v>
      </c>
      <c r="F102" s="45" t="str">
        <f t="shared" si="11"/>
        <v>0</v>
      </c>
      <c r="G102" s="45" t="str">
        <f t="shared" si="12"/>
        <v>0</v>
      </c>
      <c r="H102" s="70">
        <v>12200800</v>
      </c>
      <c r="I102" s="10" t="s">
        <v>4712</v>
      </c>
      <c r="J102" s="145" t="s">
        <v>51</v>
      </c>
      <c r="K102" s="10" t="s">
        <v>4713</v>
      </c>
      <c r="L102" s="10"/>
      <c r="M102" s="71" t="s">
        <v>22</v>
      </c>
    </row>
    <row r="103" spans="1:13" ht="45" x14ac:dyDescent="0.25">
      <c r="A103" s="69" t="str">
        <f t="shared" si="13"/>
        <v>1</v>
      </c>
      <c r="B103" s="45" t="str">
        <f t="shared" si="7"/>
        <v>2</v>
      </c>
      <c r="C103" s="45" t="str">
        <f t="shared" si="8"/>
        <v>2</v>
      </c>
      <c r="D103" s="45" t="str">
        <f t="shared" si="9"/>
        <v>0</v>
      </c>
      <c r="E103" s="45" t="str">
        <f t="shared" si="10"/>
        <v>08</v>
      </c>
      <c r="F103" s="45" t="str">
        <f t="shared" si="11"/>
        <v>1</v>
      </c>
      <c r="G103" s="45" t="str">
        <f t="shared" si="12"/>
        <v>0</v>
      </c>
      <c r="H103" s="70">
        <v>12200810</v>
      </c>
      <c r="I103" s="10" t="s">
        <v>4714</v>
      </c>
      <c r="J103" s="145" t="s">
        <v>51</v>
      </c>
      <c r="K103" s="10" t="s">
        <v>4715</v>
      </c>
      <c r="L103" s="10"/>
      <c r="M103" s="71" t="s">
        <v>22</v>
      </c>
    </row>
    <row r="104" spans="1:13" ht="45" x14ac:dyDescent="0.25">
      <c r="A104" s="69" t="str">
        <f t="shared" si="13"/>
        <v>1</v>
      </c>
      <c r="B104" s="45" t="str">
        <f t="shared" si="7"/>
        <v>2</v>
      </c>
      <c r="C104" s="45" t="str">
        <f t="shared" si="8"/>
        <v>2</v>
      </c>
      <c r="D104" s="45" t="str">
        <f t="shared" si="9"/>
        <v>0</v>
      </c>
      <c r="E104" s="45" t="str">
        <f t="shared" si="10"/>
        <v>08</v>
      </c>
      <c r="F104" s="45" t="str">
        <f t="shared" si="11"/>
        <v>2</v>
      </c>
      <c r="G104" s="45" t="str">
        <f t="shared" si="12"/>
        <v>0</v>
      </c>
      <c r="H104" s="70">
        <v>12200820</v>
      </c>
      <c r="I104" s="10" t="s">
        <v>4716</v>
      </c>
      <c r="J104" s="145" t="s">
        <v>51</v>
      </c>
      <c r="K104" s="10" t="s">
        <v>4717</v>
      </c>
      <c r="L104" s="10"/>
      <c r="M104" s="71" t="s">
        <v>22</v>
      </c>
    </row>
    <row r="105" spans="1:13" ht="75" x14ac:dyDescent="0.25">
      <c r="A105" s="69" t="str">
        <f t="shared" si="13"/>
        <v>1</v>
      </c>
      <c r="B105" s="45" t="str">
        <f t="shared" si="7"/>
        <v>2</v>
      </c>
      <c r="C105" s="45" t="str">
        <f t="shared" si="8"/>
        <v>2</v>
      </c>
      <c r="D105" s="45" t="str">
        <f t="shared" si="9"/>
        <v>0</v>
      </c>
      <c r="E105" s="45" t="str">
        <f t="shared" si="10"/>
        <v>09</v>
      </c>
      <c r="F105" s="45" t="str">
        <f t="shared" si="11"/>
        <v>0</v>
      </c>
      <c r="G105" s="45" t="str">
        <f t="shared" si="12"/>
        <v>0</v>
      </c>
      <c r="H105" s="70">
        <v>12200900</v>
      </c>
      <c r="I105" s="10" t="s">
        <v>4718</v>
      </c>
      <c r="J105" s="145" t="s">
        <v>51</v>
      </c>
      <c r="K105" s="10" t="s">
        <v>4719</v>
      </c>
      <c r="L105" s="10"/>
      <c r="M105" s="71" t="s">
        <v>22</v>
      </c>
    </row>
    <row r="106" spans="1:13" ht="135" x14ac:dyDescent="0.25">
      <c r="A106" s="69" t="str">
        <f t="shared" si="13"/>
        <v>1</v>
      </c>
      <c r="B106" s="45" t="str">
        <f t="shared" si="7"/>
        <v>2</v>
      </c>
      <c r="C106" s="45" t="str">
        <f t="shared" si="8"/>
        <v>2</v>
      </c>
      <c r="D106" s="45" t="str">
        <f t="shared" si="9"/>
        <v>0</v>
      </c>
      <c r="E106" s="45" t="str">
        <f t="shared" si="10"/>
        <v>09</v>
      </c>
      <c r="F106" s="45" t="str">
        <f t="shared" si="11"/>
        <v>1</v>
      </c>
      <c r="G106" s="45" t="str">
        <f t="shared" si="12"/>
        <v>0</v>
      </c>
      <c r="H106" s="70">
        <v>12200910</v>
      </c>
      <c r="I106" s="10" t="s">
        <v>4720</v>
      </c>
      <c r="J106" s="145" t="s">
        <v>51</v>
      </c>
      <c r="K106" s="10" t="s">
        <v>4721</v>
      </c>
      <c r="L106" s="10"/>
      <c r="M106" s="71" t="s">
        <v>22</v>
      </c>
    </row>
    <row r="107" spans="1:13" ht="135" x14ac:dyDescent="0.25">
      <c r="A107" s="69" t="str">
        <f t="shared" si="13"/>
        <v>1</v>
      </c>
      <c r="B107" s="45" t="str">
        <f t="shared" si="7"/>
        <v>2</v>
      </c>
      <c r="C107" s="45" t="str">
        <f t="shared" si="8"/>
        <v>2</v>
      </c>
      <c r="D107" s="45" t="str">
        <f t="shared" si="9"/>
        <v>0</v>
      </c>
      <c r="E107" s="45" t="str">
        <f t="shared" si="10"/>
        <v>09</v>
      </c>
      <c r="F107" s="45" t="str">
        <f t="shared" si="11"/>
        <v>2</v>
      </c>
      <c r="G107" s="45" t="str">
        <f t="shared" si="12"/>
        <v>0</v>
      </c>
      <c r="H107" s="70">
        <v>12200920</v>
      </c>
      <c r="I107" s="10" t="s">
        <v>4722</v>
      </c>
      <c r="J107" s="145" t="s">
        <v>51</v>
      </c>
      <c r="K107" s="10" t="s">
        <v>4723</v>
      </c>
      <c r="L107" s="10"/>
      <c r="M107" s="71" t="s">
        <v>22</v>
      </c>
    </row>
    <row r="108" spans="1:13" s="78" customFormat="1" ht="30" x14ac:dyDescent="0.25">
      <c r="A108" s="69" t="str">
        <f t="shared" si="13"/>
        <v>1</v>
      </c>
      <c r="B108" s="45" t="str">
        <f t="shared" si="7"/>
        <v>2</v>
      </c>
      <c r="C108" s="45" t="str">
        <f t="shared" si="8"/>
        <v>2</v>
      </c>
      <c r="D108" s="45" t="str">
        <f t="shared" si="9"/>
        <v>0</v>
      </c>
      <c r="E108" s="45" t="str">
        <f t="shared" si="10"/>
        <v>10</v>
      </c>
      <c r="F108" s="45" t="str">
        <f t="shared" si="11"/>
        <v>0</v>
      </c>
      <c r="G108" s="45" t="str">
        <f t="shared" si="12"/>
        <v>0</v>
      </c>
      <c r="H108" s="70">
        <v>12201000</v>
      </c>
      <c r="I108" s="10" t="s">
        <v>4724</v>
      </c>
      <c r="J108" s="145" t="s">
        <v>51</v>
      </c>
      <c r="K108" s="10" t="s">
        <v>4725</v>
      </c>
      <c r="L108" s="10"/>
      <c r="M108" s="71" t="s">
        <v>22</v>
      </c>
    </row>
    <row r="109" spans="1:13" s="78" customFormat="1" ht="30" x14ac:dyDescent="0.25">
      <c r="A109" s="69" t="str">
        <f t="shared" si="13"/>
        <v>1</v>
      </c>
      <c r="B109" s="45" t="str">
        <f t="shared" si="7"/>
        <v>2</v>
      </c>
      <c r="C109" s="45" t="str">
        <f t="shared" si="8"/>
        <v>2</v>
      </c>
      <c r="D109" s="45" t="str">
        <f t="shared" si="9"/>
        <v>0</v>
      </c>
      <c r="E109" s="45" t="str">
        <f t="shared" si="10"/>
        <v>10</v>
      </c>
      <c r="F109" s="45" t="str">
        <f t="shared" si="11"/>
        <v>1</v>
      </c>
      <c r="G109" s="45" t="str">
        <f t="shared" si="12"/>
        <v>0</v>
      </c>
      <c r="H109" s="70">
        <v>12201010</v>
      </c>
      <c r="I109" s="10" t="s">
        <v>4724</v>
      </c>
      <c r="J109" s="145" t="s">
        <v>51</v>
      </c>
      <c r="K109" s="10" t="s">
        <v>4725</v>
      </c>
      <c r="L109" s="10"/>
      <c r="M109" s="71" t="s">
        <v>22</v>
      </c>
    </row>
    <row r="110" spans="1:13" s="78" customFormat="1" x14ac:dyDescent="0.25">
      <c r="A110" s="69" t="str">
        <f t="shared" si="13"/>
        <v>1</v>
      </c>
      <c r="B110" s="45" t="str">
        <f t="shared" si="7"/>
        <v>2</v>
      </c>
      <c r="C110" s="45" t="str">
        <f t="shared" si="8"/>
        <v>2</v>
      </c>
      <c r="D110" s="45" t="str">
        <f t="shared" si="9"/>
        <v>0</v>
      </c>
      <c r="E110" s="45" t="str">
        <f t="shared" si="10"/>
        <v>11</v>
      </c>
      <c r="F110" s="45" t="str">
        <f t="shared" si="11"/>
        <v>0</v>
      </c>
      <c r="G110" s="45" t="str">
        <f t="shared" si="12"/>
        <v>0</v>
      </c>
      <c r="H110" s="70">
        <v>12201100</v>
      </c>
      <c r="I110" s="10" t="s">
        <v>4726</v>
      </c>
      <c r="J110" s="145" t="s">
        <v>51</v>
      </c>
      <c r="K110" s="10"/>
      <c r="L110" s="10"/>
      <c r="M110" s="71" t="s">
        <v>22</v>
      </c>
    </row>
    <row r="111" spans="1:13" s="78" customFormat="1" ht="30" x14ac:dyDescent="0.25">
      <c r="A111" s="69" t="str">
        <f t="shared" si="13"/>
        <v>1</v>
      </c>
      <c r="B111" s="45" t="str">
        <f t="shared" si="7"/>
        <v>2</v>
      </c>
      <c r="C111" s="45" t="str">
        <f t="shared" si="8"/>
        <v>2</v>
      </c>
      <c r="D111" s="45" t="str">
        <f t="shared" si="9"/>
        <v>0</v>
      </c>
      <c r="E111" s="45" t="str">
        <f t="shared" si="10"/>
        <v>11</v>
      </c>
      <c r="F111" s="45" t="str">
        <f t="shared" si="11"/>
        <v>1</v>
      </c>
      <c r="G111" s="45" t="str">
        <f t="shared" si="12"/>
        <v>0</v>
      </c>
      <c r="H111" s="70">
        <v>12201110</v>
      </c>
      <c r="I111" s="10" t="s">
        <v>4727</v>
      </c>
      <c r="J111" s="145" t="s">
        <v>51</v>
      </c>
      <c r="K111" s="10"/>
      <c r="L111" s="10"/>
      <c r="M111" s="71" t="s">
        <v>22</v>
      </c>
    </row>
    <row r="112" spans="1:13" s="78" customFormat="1" ht="30" x14ac:dyDescent="0.25">
      <c r="A112" s="69" t="str">
        <f t="shared" si="13"/>
        <v>1</v>
      </c>
      <c r="B112" s="45" t="str">
        <f t="shared" si="7"/>
        <v>2</v>
      </c>
      <c r="C112" s="45" t="str">
        <f t="shared" si="8"/>
        <v>2</v>
      </c>
      <c r="D112" s="45" t="str">
        <f t="shared" si="9"/>
        <v>0</v>
      </c>
      <c r="E112" s="45" t="str">
        <f t="shared" si="10"/>
        <v>11</v>
      </c>
      <c r="F112" s="45" t="str">
        <f t="shared" si="11"/>
        <v>2</v>
      </c>
      <c r="G112" s="45" t="str">
        <f t="shared" si="12"/>
        <v>0</v>
      </c>
      <c r="H112" s="70">
        <v>12201120</v>
      </c>
      <c r="I112" s="10" t="s">
        <v>4728</v>
      </c>
      <c r="J112" s="145" t="s">
        <v>51</v>
      </c>
      <c r="K112" s="10"/>
      <c r="L112" s="10"/>
      <c r="M112" s="71" t="s">
        <v>22</v>
      </c>
    </row>
    <row r="113" spans="1:13" s="79" customFormat="1" ht="30" x14ac:dyDescent="0.25">
      <c r="A113" s="69" t="str">
        <f t="shared" si="13"/>
        <v>1</v>
      </c>
      <c r="B113" s="45" t="str">
        <f t="shared" si="7"/>
        <v>2</v>
      </c>
      <c r="C113" s="45" t="str">
        <f t="shared" si="8"/>
        <v>2</v>
      </c>
      <c r="D113" s="45" t="str">
        <f t="shared" si="9"/>
        <v>0</v>
      </c>
      <c r="E113" s="45" t="str">
        <f t="shared" si="10"/>
        <v>99</v>
      </c>
      <c r="F113" s="45" t="str">
        <f t="shared" si="11"/>
        <v>0</v>
      </c>
      <c r="G113" s="45" t="str">
        <f t="shared" si="12"/>
        <v>0</v>
      </c>
      <c r="H113" s="70">
        <v>12209900</v>
      </c>
      <c r="I113" s="10" t="s">
        <v>181</v>
      </c>
      <c r="J113" s="145" t="s">
        <v>51</v>
      </c>
      <c r="K113" s="10" t="s">
        <v>182</v>
      </c>
      <c r="L113" s="10"/>
      <c r="M113" s="71" t="s">
        <v>22</v>
      </c>
    </row>
    <row r="114" spans="1:13" s="79" customFormat="1" ht="30" x14ac:dyDescent="0.25">
      <c r="A114" s="69" t="str">
        <f t="shared" si="13"/>
        <v>1</v>
      </c>
      <c r="B114" s="45" t="str">
        <f t="shared" si="7"/>
        <v>2</v>
      </c>
      <c r="C114" s="45" t="str">
        <f t="shared" si="8"/>
        <v>2</v>
      </c>
      <c r="D114" s="45" t="str">
        <f t="shared" si="9"/>
        <v>0</v>
      </c>
      <c r="E114" s="45" t="str">
        <f t="shared" si="10"/>
        <v>99</v>
      </c>
      <c r="F114" s="45" t="str">
        <f t="shared" si="11"/>
        <v>1</v>
      </c>
      <c r="G114" s="45" t="str">
        <f t="shared" si="12"/>
        <v>0</v>
      </c>
      <c r="H114" s="70">
        <v>12209910</v>
      </c>
      <c r="I114" s="10" t="s">
        <v>181</v>
      </c>
      <c r="J114" s="145" t="s">
        <v>51</v>
      </c>
      <c r="K114" s="10" t="s">
        <v>182</v>
      </c>
      <c r="L114" s="10"/>
      <c r="M114" s="71" t="s">
        <v>22</v>
      </c>
    </row>
    <row r="115" spans="1:13" ht="45" x14ac:dyDescent="0.25">
      <c r="A115" s="69" t="str">
        <f t="shared" si="13"/>
        <v>1</v>
      </c>
      <c r="B115" s="45" t="str">
        <f t="shared" si="7"/>
        <v>2</v>
      </c>
      <c r="C115" s="45" t="str">
        <f t="shared" si="8"/>
        <v>3</v>
      </c>
      <c r="D115" s="45" t="str">
        <f t="shared" si="9"/>
        <v>0</v>
      </c>
      <c r="E115" s="45" t="str">
        <f t="shared" si="10"/>
        <v>01</v>
      </c>
      <c r="F115" s="45" t="str">
        <f t="shared" si="11"/>
        <v>0</v>
      </c>
      <c r="G115" s="45" t="str">
        <f t="shared" si="12"/>
        <v>0</v>
      </c>
      <c r="H115" s="70">
        <v>12300100</v>
      </c>
      <c r="I115" s="10" t="s">
        <v>185</v>
      </c>
      <c r="J115" s="145" t="s">
        <v>51</v>
      </c>
      <c r="K115" s="10" t="s">
        <v>186</v>
      </c>
      <c r="L115" s="10"/>
      <c r="M115" s="71" t="s">
        <v>22</v>
      </c>
    </row>
    <row r="116" spans="1:13" ht="45" x14ac:dyDescent="0.25">
      <c r="A116" s="69" t="str">
        <f t="shared" si="13"/>
        <v>1</v>
      </c>
      <c r="B116" s="45" t="str">
        <f t="shared" si="7"/>
        <v>2</v>
      </c>
      <c r="C116" s="45" t="str">
        <f t="shared" si="8"/>
        <v>3</v>
      </c>
      <c r="D116" s="45" t="str">
        <f t="shared" si="9"/>
        <v>0</v>
      </c>
      <c r="E116" s="45" t="str">
        <f t="shared" si="10"/>
        <v>01</v>
      </c>
      <c r="F116" s="45" t="str">
        <f t="shared" si="11"/>
        <v>1</v>
      </c>
      <c r="G116" s="45" t="str">
        <f t="shared" si="12"/>
        <v>0</v>
      </c>
      <c r="H116" s="70">
        <v>12300110</v>
      </c>
      <c r="I116" s="10" t="s">
        <v>185</v>
      </c>
      <c r="J116" s="145" t="s">
        <v>51</v>
      </c>
      <c r="K116" s="10" t="s">
        <v>186</v>
      </c>
      <c r="L116" s="10"/>
      <c r="M116" s="71" t="s">
        <v>22</v>
      </c>
    </row>
    <row r="117" spans="1:13" ht="60" x14ac:dyDescent="0.25">
      <c r="A117" s="69" t="str">
        <f t="shared" si="13"/>
        <v>1</v>
      </c>
      <c r="B117" s="45" t="str">
        <f t="shared" si="7"/>
        <v>3</v>
      </c>
      <c r="C117" s="45" t="str">
        <f t="shared" si="8"/>
        <v>1</v>
      </c>
      <c r="D117" s="45" t="str">
        <f t="shared" si="9"/>
        <v>0</v>
      </c>
      <c r="E117" s="45" t="str">
        <f t="shared" si="10"/>
        <v>01</v>
      </c>
      <c r="F117" s="45" t="str">
        <f t="shared" si="11"/>
        <v>0</v>
      </c>
      <c r="G117" s="45" t="str">
        <f t="shared" si="12"/>
        <v>0</v>
      </c>
      <c r="H117" s="70">
        <v>13100100</v>
      </c>
      <c r="I117" s="10" t="s">
        <v>195</v>
      </c>
      <c r="J117" s="145" t="s">
        <v>51</v>
      </c>
      <c r="K117" s="10" t="s">
        <v>196</v>
      </c>
      <c r="L117" s="10"/>
      <c r="M117" s="71" t="s">
        <v>22</v>
      </c>
    </row>
    <row r="118" spans="1:13" ht="45" x14ac:dyDescent="0.25">
      <c r="A118" s="69" t="str">
        <f t="shared" si="13"/>
        <v>1</v>
      </c>
      <c r="B118" s="45" t="str">
        <f t="shared" si="7"/>
        <v>3</v>
      </c>
      <c r="C118" s="45" t="str">
        <f t="shared" si="8"/>
        <v>1</v>
      </c>
      <c r="D118" s="45" t="str">
        <f t="shared" si="9"/>
        <v>0</v>
      </c>
      <c r="E118" s="45" t="str">
        <f t="shared" si="10"/>
        <v>01</v>
      </c>
      <c r="F118" s="45" t="str">
        <f t="shared" si="11"/>
        <v>1</v>
      </c>
      <c r="G118" s="45" t="str">
        <f t="shared" si="12"/>
        <v>0</v>
      </c>
      <c r="H118" s="70">
        <v>13100110</v>
      </c>
      <c r="I118" s="10" t="s">
        <v>197</v>
      </c>
      <c r="J118" s="145" t="s">
        <v>51</v>
      </c>
      <c r="K118" s="10" t="s">
        <v>4729</v>
      </c>
      <c r="L118" s="10"/>
      <c r="M118" s="71" t="s">
        <v>22</v>
      </c>
    </row>
    <row r="119" spans="1:13" ht="45" x14ac:dyDescent="0.25">
      <c r="A119" s="69" t="str">
        <f t="shared" si="13"/>
        <v>1</v>
      </c>
      <c r="B119" s="45" t="str">
        <f t="shared" si="7"/>
        <v>3</v>
      </c>
      <c r="C119" s="45" t="str">
        <f t="shared" si="8"/>
        <v>1</v>
      </c>
      <c r="D119" s="45" t="str">
        <f t="shared" si="9"/>
        <v>0</v>
      </c>
      <c r="E119" s="45" t="str">
        <f t="shared" si="10"/>
        <v>01</v>
      </c>
      <c r="F119" s="45" t="str">
        <f t="shared" si="11"/>
        <v>2</v>
      </c>
      <c r="G119" s="45" t="str">
        <f t="shared" si="12"/>
        <v>0</v>
      </c>
      <c r="H119" s="70">
        <v>13100120</v>
      </c>
      <c r="I119" s="10" t="s">
        <v>199</v>
      </c>
      <c r="J119" s="145" t="s">
        <v>51</v>
      </c>
      <c r="K119" s="10" t="s">
        <v>4730</v>
      </c>
      <c r="L119" s="10"/>
      <c r="M119" s="71" t="s">
        <v>22</v>
      </c>
    </row>
    <row r="120" spans="1:13" ht="60" x14ac:dyDescent="0.25">
      <c r="A120" s="69" t="str">
        <f t="shared" si="13"/>
        <v>1</v>
      </c>
      <c r="B120" s="45" t="str">
        <f t="shared" si="7"/>
        <v>3</v>
      </c>
      <c r="C120" s="45" t="str">
        <f t="shared" si="8"/>
        <v>1</v>
      </c>
      <c r="D120" s="45" t="str">
        <f t="shared" si="9"/>
        <v>0</v>
      </c>
      <c r="E120" s="45" t="str">
        <f t="shared" si="10"/>
        <v>02</v>
      </c>
      <c r="F120" s="45" t="str">
        <f t="shared" si="11"/>
        <v>0</v>
      </c>
      <c r="G120" s="45" t="str">
        <f t="shared" si="12"/>
        <v>0</v>
      </c>
      <c r="H120" s="70">
        <v>13100200</v>
      </c>
      <c r="I120" s="10" t="s">
        <v>201</v>
      </c>
      <c r="J120" s="145" t="s">
        <v>51</v>
      </c>
      <c r="K120" s="10" t="s">
        <v>4731</v>
      </c>
      <c r="L120" s="10"/>
      <c r="M120" s="71" t="s">
        <v>22</v>
      </c>
    </row>
    <row r="121" spans="1:13" ht="60" x14ac:dyDescent="0.25">
      <c r="A121" s="69" t="str">
        <f t="shared" si="13"/>
        <v>1</v>
      </c>
      <c r="B121" s="45" t="str">
        <f t="shared" si="7"/>
        <v>3</v>
      </c>
      <c r="C121" s="45" t="str">
        <f t="shared" si="8"/>
        <v>1</v>
      </c>
      <c r="D121" s="45" t="str">
        <f t="shared" si="9"/>
        <v>0</v>
      </c>
      <c r="E121" s="45" t="str">
        <f t="shared" si="10"/>
        <v>02</v>
      </c>
      <c r="F121" s="45" t="str">
        <f t="shared" si="11"/>
        <v>1</v>
      </c>
      <c r="G121" s="45" t="str">
        <f t="shared" si="12"/>
        <v>0</v>
      </c>
      <c r="H121" s="70">
        <v>13100210</v>
      </c>
      <c r="I121" s="10" t="s">
        <v>201</v>
      </c>
      <c r="J121" s="145" t="s">
        <v>51</v>
      </c>
      <c r="K121" s="10" t="s">
        <v>4731</v>
      </c>
      <c r="L121" s="10"/>
      <c r="M121" s="71" t="s">
        <v>22</v>
      </c>
    </row>
    <row r="122" spans="1:13" ht="30" x14ac:dyDescent="0.25">
      <c r="A122" s="69" t="str">
        <f t="shared" si="13"/>
        <v>1</v>
      </c>
      <c r="B122" s="45" t="str">
        <f t="shared" si="7"/>
        <v>3</v>
      </c>
      <c r="C122" s="45" t="str">
        <f t="shared" si="8"/>
        <v>1</v>
      </c>
      <c r="D122" s="45" t="str">
        <f t="shared" si="9"/>
        <v>0</v>
      </c>
      <c r="E122" s="45" t="str">
        <f t="shared" si="10"/>
        <v>99</v>
      </c>
      <c r="F122" s="45" t="str">
        <f t="shared" si="11"/>
        <v>0</v>
      </c>
      <c r="G122" s="45" t="str">
        <f t="shared" si="12"/>
        <v>0</v>
      </c>
      <c r="H122" s="70">
        <v>13109900</v>
      </c>
      <c r="I122" s="10" t="s">
        <v>203</v>
      </c>
      <c r="J122" s="145" t="s">
        <v>51</v>
      </c>
      <c r="K122" s="10" t="s">
        <v>4732</v>
      </c>
      <c r="L122" s="10"/>
      <c r="M122" s="71" t="s">
        <v>22</v>
      </c>
    </row>
    <row r="123" spans="1:13" ht="30" x14ac:dyDescent="0.25">
      <c r="A123" s="69" t="str">
        <f t="shared" si="13"/>
        <v>1</v>
      </c>
      <c r="B123" s="45" t="str">
        <f t="shared" si="7"/>
        <v>3</v>
      </c>
      <c r="C123" s="45" t="str">
        <f t="shared" si="8"/>
        <v>1</v>
      </c>
      <c r="D123" s="45" t="str">
        <f t="shared" si="9"/>
        <v>0</v>
      </c>
      <c r="E123" s="45" t="str">
        <f t="shared" si="10"/>
        <v>99</v>
      </c>
      <c r="F123" s="45" t="str">
        <f t="shared" si="11"/>
        <v>1</v>
      </c>
      <c r="G123" s="45" t="str">
        <f t="shared" si="12"/>
        <v>0</v>
      </c>
      <c r="H123" s="70">
        <v>13109910</v>
      </c>
      <c r="I123" s="10" t="s">
        <v>203</v>
      </c>
      <c r="J123" s="145" t="s">
        <v>51</v>
      </c>
      <c r="K123" s="10" t="s">
        <v>4732</v>
      </c>
      <c r="L123" s="10"/>
      <c r="M123" s="71" t="s">
        <v>22</v>
      </c>
    </row>
    <row r="124" spans="1:13" ht="30" x14ac:dyDescent="0.25">
      <c r="A124" s="69" t="str">
        <f t="shared" si="13"/>
        <v>1</v>
      </c>
      <c r="B124" s="45" t="str">
        <f t="shared" si="7"/>
        <v>3</v>
      </c>
      <c r="C124" s="45" t="str">
        <f t="shared" si="8"/>
        <v>2</v>
      </c>
      <c r="D124" s="45" t="str">
        <f t="shared" si="9"/>
        <v>1</v>
      </c>
      <c r="E124" s="45" t="str">
        <f t="shared" si="10"/>
        <v>00</v>
      </c>
      <c r="F124" s="45" t="str">
        <f t="shared" si="11"/>
        <v>1</v>
      </c>
      <c r="G124" s="45" t="str">
        <f t="shared" si="12"/>
        <v>0</v>
      </c>
      <c r="H124" s="70">
        <v>13210010</v>
      </c>
      <c r="I124" s="10" t="s">
        <v>209</v>
      </c>
      <c r="J124" s="145" t="s">
        <v>51</v>
      </c>
      <c r="K124" s="10" t="s">
        <v>4733</v>
      </c>
      <c r="L124" s="10"/>
      <c r="M124" s="71" t="s">
        <v>22</v>
      </c>
    </row>
    <row r="125" spans="1:13" ht="30" x14ac:dyDescent="0.25">
      <c r="A125" s="69" t="str">
        <f t="shared" si="13"/>
        <v>1</v>
      </c>
      <c r="B125" s="45" t="str">
        <f t="shared" si="7"/>
        <v>3</v>
      </c>
      <c r="C125" s="45" t="str">
        <f t="shared" si="8"/>
        <v>2</v>
      </c>
      <c r="D125" s="45" t="str">
        <f t="shared" si="9"/>
        <v>1</v>
      </c>
      <c r="E125" s="45" t="str">
        <f t="shared" si="10"/>
        <v>00</v>
      </c>
      <c r="F125" s="45" t="str">
        <f t="shared" si="11"/>
        <v>2</v>
      </c>
      <c r="G125" s="45" t="str">
        <f t="shared" si="12"/>
        <v>0</v>
      </c>
      <c r="H125" s="70">
        <v>13210020</v>
      </c>
      <c r="I125" s="10" t="s">
        <v>211</v>
      </c>
      <c r="J125" s="145" t="s">
        <v>51</v>
      </c>
      <c r="K125" s="10" t="s">
        <v>212</v>
      </c>
      <c r="L125" s="10"/>
      <c r="M125" s="71" t="s">
        <v>22</v>
      </c>
    </row>
    <row r="126" spans="1:13" ht="30" x14ac:dyDescent="0.25">
      <c r="A126" s="69" t="str">
        <f t="shared" si="13"/>
        <v>1</v>
      </c>
      <c r="B126" s="45" t="str">
        <f t="shared" si="7"/>
        <v>3</v>
      </c>
      <c r="C126" s="45" t="str">
        <f t="shared" si="8"/>
        <v>2</v>
      </c>
      <c r="D126" s="45" t="str">
        <f t="shared" si="9"/>
        <v>1</v>
      </c>
      <c r="E126" s="45" t="str">
        <f t="shared" si="10"/>
        <v>00</v>
      </c>
      <c r="F126" s="45" t="str">
        <f t="shared" si="11"/>
        <v>3</v>
      </c>
      <c r="G126" s="45" t="str">
        <f t="shared" si="12"/>
        <v>0</v>
      </c>
      <c r="H126" s="70">
        <v>13210030</v>
      </c>
      <c r="I126" s="10" t="s">
        <v>213</v>
      </c>
      <c r="J126" s="145" t="s">
        <v>51</v>
      </c>
      <c r="K126" s="10" t="s">
        <v>214</v>
      </c>
      <c r="L126" s="10"/>
      <c r="M126" s="71" t="s">
        <v>22</v>
      </c>
    </row>
    <row r="127" spans="1:13" ht="45" x14ac:dyDescent="0.25">
      <c r="A127" s="69" t="str">
        <f t="shared" si="13"/>
        <v>1</v>
      </c>
      <c r="B127" s="45" t="str">
        <f t="shared" si="7"/>
        <v>3</v>
      </c>
      <c r="C127" s="45" t="str">
        <f t="shared" si="8"/>
        <v>2</v>
      </c>
      <c r="D127" s="45" t="str">
        <f t="shared" si="9"/>
        <v>1</v>
      </c>
      <c r="E127" s="45" t="str">
        <f t="shared" si="10"/>
        <v>00</v>
      </c>
      <c r="F127" s="45" t="str">
        <f t="shared" si="11"/>
        <v>4</v>
      </c>
      <c r="G127" s="45" t="str">
        <f t="shared" si="12"/>
        <v>0</v>
      </c>
      <c r="H127" s="70">
        <v>13210040</v>
      </c>
      <c r="I127" s="10" t="s">
        <v>215</v>
      </c>
      <c r="J127" s="145" t="s">
        <v>51</v>
      </c>
      <c r="K127" s="10" t="s">
        <v>4734</v>
      </c>
      <c r="L127" s="10"/>
      <c r="M127" s="71" t="s">
        <v>22</v>
      </c>
    </row>
    <row r="128" spans="1:13" ht="30" x14ac:dyDescent="0.25">
      <c r="A128" s="69" t="str">
        <f t="shared" si="13"/>
        <v>1</v>
      </c>
      <c r="B128" s="45" t="str">
        <f t="shared" si="7"/>
        <v>3</v>
      </c>
      <c r="C128" s="45" t="str">
        <f t="shared" si="8"/>
        <v>2</v>
      </c>
      <c r="D128" s="45" t="str">
        <f t="shared" si="9"/>
        <v>1</v>
      </c>
      <c r="E128" s="45" t="str">
        <f t="shared" si="10"/>
        <v>00</v>
      </c>
      <c r="F128" s="45" t="str">
        <f t="shared" si="11"/>
        <v>5</v>
      </c>
      <c r="G128" s="45" t="str">
        <f t="shared" si="12"/>
        <v>0</v>
      </c>
      <c r="H128" s="70">
        <v>13210050</v>
      </c>
      <c r="I128" s="10" t="s">
        <v>217</v>
      </c>
      <c r="J128" s="145" t="s">
        <v>51</v>
      </c>
      <c r="K128" s="10" t="s">
        <v>4735</v>
      </c>
      <c r="L128" s="10"/>
      <c r="M128" s="71" t="s">
        <v>22</v>
      </c>
    </row>
    <row r="129" spans="1:13" ht="75" x14ac:dyDescent="0.25">
      <c r="A129" s="69" t="str">
        <f t="shared" si="13"/>
        <v>1</v>
      </c>
      <c r="B129" s="45" t="str">
        <f t="shared" si="7"/>
        <v>3</v>
      </c>
      <c r="C129" s="45" t="str">
        <f t="shared" si="8"/>
        <v>2</v>
      </c>
      <c r="D129" s="45" t="str">
        <f t="shared" si="9"/>
        <v>1</v>
      </c>
      <c r="E129" s="45" t="str">
        <f t="shared" si="10"/>
        <v>00</v>
      </c>
      <c r="F129" s="45" t="str">
        <f t="shared" si="11"/>
        <v>6</v>
      </c>
      <c r="G129" s="45" t="str">
        <f t="shared" si="12"/>
        <v>0</v>
      </c>
      <c r="H129" s="70">
        <v>13210060</v>
      </c>
      <c r="I129" s="10" t="s">
        <v>219</v>
      </c>
      <c r="J129" s="145" t="s">
        <v>51</v>
      </c>
      <c r="K129" s="10" t="s">
        <v>4736</v>
      </c>
      <c r="L129" s="10"/>
      <c r="M129" s="71" t="s">
        <v>22</v>
      </c>
    </row>
    <row r="130" spans="1:13" x14ac:dyDescent="0.25">
      <c r="A130" s="69" t="str">
        <f t="shared" si="13"/>
        <v>1</v>
      </c>
      <c r="B130" s="45" t="str">
        <f t="shared" si="7"/>
        <v>3</v>
      </c>
      <c r="C130" s="45" t="str">
        <f t="shared" si="8"/>
        <v>2</v>
      </c>
      <c r="D130" s="45" t="str">
        <f t="shared" si="9"/>
        <v>2</v>
      </c>
      <c r="E130" s="45" t="str">
        <f t="shared" si="10"/>
        <v>00</v>
      </c>
      <c r="F130" s="45" t="str">
        <f t="shared" si="11"/>
        <v>1</v>
      </c>
      <c r="G130" s="45" t="str">
        <f t="shared" si="12"/>
        <v>0</v>
      </c>
      <c r="H130" s="70">
        <v>13220010</v>
      </c>
      <c r="I130" s="10" t="s">
        <v>221</v>
      </c>
      <c r="J130" s="145" t="s">
        <v>51</v>
      </c>
      <c r="K130" s="10" t="s">
        <v>222</v>
      </c>
      <c r="L130" s="80"/>
      <c r="M130" s="71" t="s">
        <v>22</v>
      </c>
    </row>
    <row r="131" spans="1:13" ht="30" x14ac:dyDescent="0.25">
      <c r="A131" s="69" t="str">
        <f t="shared" si="13"/>
        <v>1</v>
      </c>
      <c r="B131" s="45" t="str">
        <f t="shared" ref="B131:B194" si="14">MID($H131,2,1)</f>
        <v>3</v>
      </c>
      <c r="C131" s="45" t="str">
        <f t="shared" ref="C131:C194" si="15">MID($H131,3,1)</f>
        <v>2</v>
      </c>
      <c r="D131" s="45" t="str">
        <f t="shared" ref="D131:D194" si="16">MID($H131,4,1)</f>
        <v>3</v>
      </c>
      <c r="E131" s="45" t="str">
        <f t="shared" ref="E131:E194" si="17">MID($H131,5,2)</f>
        <v>00</v>
      </c>
      <c r="F131" s="45" t="str">
        <f t="shared" ref="F131:F194" si="18">MID($H131,7,1)</f>
        <v>1</v>
      </c>
      <c r="G131" s="45" t="str">
        <f t="shared" ref="G131:G194" si="19">MID($H131,8,1)</f>
        <v>0</v>
      </c>
      <c r="H131" s="70">
        <v>13230010</v>
      </c>
      <c r="I131" s="10" t="s">
        <v>224</v>
      </c>
      <c r="J131" s="145" t="s">
        <v>51</v>
      </c>
      <c r="K131" s="10" t="s">
        <v>225</v>
      </c>
      <c r="L131" s="10"/>
      <c r="M131" s="71" t="s">
        <v>22</v>
      </c>
    </row>
    <row r="132" spans="1:13" x14ac:dyDescent="0.25">
      <c r="A132" s="69" t="str">
        <f t="shared" ref="A132:A195" si="20">MID($H132,1,1)</f>
        <v>1</v>
      </c>
      <c r="B132" s="45" t="str">
        <f t="shared" si="14"/>
        <v>3</v>
      </c>
      <c r="C132" s="45" t="str">
        <f t="shared" si="15"/>
        <v>2</v>
      </c>
      <c r="D132" s="45" t="str">
        <f t="shared" si="16"/>
        <v>9</v>
      </c>
      <c r="E132" s="45" t="str">
        <f t="shared" si="17"/>
        <v>00</v>
      </c>
      <c r="F132" s="45" t="str">
        <f t="shared" si="18"/>
        <v>1</v>
      </c>
      <c r="G132" s="45" t="str">
        <f t="shared" si="19"/>
        <v>0</v>
      </c>
      <c r="H132" s="70">
        <v>13290010</v>
      </c>
      <c r="I132" s="10" t="s">
        <v>227</v>
      </c>
      <c r="J132" s="145" t="s">
        <v>51</v>
      </c>
      <c r="K132" s="10" t="s">
        <v>228</v>
      </c>
      <c r="L132" s="10"/>
      <c r="M132" s="71" t="s">
        <v>22</v>
      </c>
    </row>
    <row r="133" spans="1:13" ht="45" x14ac:dyDescent="0.25">
      <c r="A133" s="69" t="str">
        <f t="shared" si="20"/>
        <v>1</v>
      </c>
      <c r="B133" s="45" t="str">
        <f t="shared" si="14"/>
        <v>3</v>
      </c>
      <c r="C133" s="45" t="str">
        <f t="shared" si="15"/>
        <v>3</v>
      </c>
      <c r="D133" s="45" t="str">
        <f t="shared" si="16"/>
        <v>1</v>
      </c>
      <c r="E133" s="45" t="str">
        <f t="shared" si="17"/>
        <v>01</v>
      </c>
      <c r="F133" s="45" t="str">
        <f t="shared" si="18"/>
        <v>1</v>
      </c>
      <c r="G133" s="45" t="str">
        <f t="shared" si="19"/>
        <v>0</v>
      </c>
      <c r="H133" s="70">
        <v>13310110</v>
      </c>
      <c r="I133" s="10" t="s">
        <v>234</v>
      </c>
      <c r="J133" s="145" t="s">
        <v>51</v>
      </c>
      <c r="K133" s="10" t="s">
        <v>4737</v>
      </c>
      <c r="L133" s="10"/>
      <c r="M133" s="71" t="s">
        <v>22</v>
      </c>
    </row>
    <row r="134" spans="1:13" ht="45" x14ac:dyDescent="0.25">
      <c r="A134" s="69" t="str">
        <f t="shared" si="20"/>
        <v>1</v>
      </c>
      <c r="B134" s="45" t="str">
        <f t="shared" si="14"/>
        <v>3</v>
      </c>
      <c r="C134" s="45" t="str">
        <f t="shared" si="15"/>
        <v>3</v>
      </c>
      <c r="D134" s="45" t="str">
        <f t="shared" si="16"/>
        <v>1</v>
      </c>
      <c r="E134" s="45" t="str">
        <f t="shared" si="17"/>
        <v>02</v>
      </c>
      <c r="F134" s="45" t="str">
        <f t="shared" si="18"/>
        <v>1</v>
      </c>
      <c r="G134" s="45" t="str">
        <f t="shared" si="19"/>
        <v>0</v>
      </c>
      <c r="H134" s="70">
        <v>13310210</v>
      </c>
      <c r="I134" s="10" t="s">
        <v>4738</v>
      </c>
      <c r="J134" s="145" t="s">
        <v>51</v>
      </c>
      <c r="K134" s="10" t="s">
        <v>4739</v>
      </c>
      <c r="L134" s="10"/>
      <c r="M134" s="71" t="s">
        <v>22</v>
      </c>
    </row>
    <row r="135" spans="1:13" ht="45" x14ac:dyDescent="0.25">
      <c r="A135" s="69" t="str">
        <f t="shared" si="20"/>
        <v>1</v>
      </c>
      <c r="B135" s="45" t="str">
        <f t="shared" si="14"/>
        <v>3</v>
      </c>
      <c r="C135" s="45" t="str">
        <f t="shared" si="15"/>
        <v>3</v>
      </c>
      <c r="D135" s="45" t="str">
        <f t="shared" si="16"/>
        <v>1</v>
      </c>
      <c r="E135" s="45" t="str">
        <f t="shared" si="17"/>
        <v>03</v>
      </c>
      <c r="F135" s="45" t="str">
        <f t="shared" si="18"/>
        <v>1</v>
      </c>
      <c r="G135" s="45" t="str">
        <f t="shared" si="19"/>
        <v>0</v>
      </c>
      <c r="H135" s="70">
        <v>13310310</v>
      </c>
      <c r="I135" s="10" t="s">
        <v>4740</v>
      </c>
      <c r="J135" s="145" t="s">
        <v>51</v>
      </c>
      <c r="K135" s="10" t="s">
        <v>4741</v>
      </c>
      <c r="L135" s="10"/>
      <c r="M135" s="71" t="s">
        <v>22</v>
      </c>
    </row>
    <row r="136" spans="1:13" ht="45" x14ac:dyDescent="0.25">
      <c r="A136" s="69" t="str">
        <f t="shared" si="20"/>
        <v>1</v>
      </c>
      <c r="B136" s="45" t="str">
        <f t="shared" si="14"/>
        <v>3</v>
      </c>
      <c r="C136" s="45" t="str">
        <f t="shared" si="15"/>
        <v>3</v>
      </c>
      <c r="D136" s="45" t="str">
        <f t="shared" si="16"/>
        <v>1</v>
      </c>
      <c r="E136" s="45" t="str">
        <f t="shared" si="17"/>
        <v>04</v>
      </c>
      <c r="F136" s="45" t="str">
        <f t="shared" si="18"/>
        <v>1</v>
      </c>
      <c r="G136" s="45" t="str">
        <f t="shared" si="19"/>
        <v>0</v>
      </c>
      <c r="H136" s="70">
        <v>13310410</v>
      </c>
      <c r="I136" s="10" t="s">
        <v>4742</v>
      </c>
      <c r="J136" s="145" t="s">
        <v>51</v>
      </c>
      <c r="K136" s="10" t="s">
        <v>4743</v>
      </c>
      <c r="L136" s="10"/>
      <c r="M136" s="71" t="s">
        <v>22</v>
      </c>
    </row>
    <row r="137" spans="1:13" ht="45" x14ac:dyDescent="0.25">
      <c r="A137" s="69" t="str">
        <f t="shared" si="20"/>
        <v>1</v>
      </c>
      <c r="B137" s="45" t="str">
        <f t="shared" si="14"/>
        <v>3</v>
      </c>
      <c r="C137" s="45" t="str">
        <f t="shared" si="15"/>
        <v>3</v>
      </c>
      <c r="D137" s="45" t="str">
        <f t="shared" si="16"/>
        <v>1</v>
      </c>
      <c r="E137" s="45" t="str">
        <f t="shared" si="17"/>
        <v>05</v>
      </c>
      <c r="F137" s="45" t="str">
        <f t="shared" si="18"/>
        <v>1</v>
      </c>
      <c r="G137" s="45" t="str">
        <f t="shared" si="19"/>
        <v>0</v>
      </c>
      <c r="H137" s="70">
        <v>13310510</v>
      </c>
      <c r="I137" s="10" t="s">
        <v>4744</v>
      </c>
      <c r="J137" s="145" t="s">
        <v>51</v>
      </c>
      <c r="K137" s="10" t="s">
        <v>4745</v>
      </c>
      <c r="L137" s="10"/>
      <c r="M137" s="71" t="s">
        <v>22</v>
      </c>
    </row>
    <row r="138" spans="1:13" ht="45" x14ac:dyDescent="0.25">
      <c r="A138" s="69" t="str">
        <f t="shared" si="20"/>
        <v>1</v>
      </c>
      <c r="B138" s="45" t="str">
        <f t="shared" si="14"/>
        <v>3</v>
      </c>
      <c r="C138" s="45" t="str">
        <f t="shared" si="15"/>
        <v>3</v>
      </c>
      <c r="D138" s="45" t="str">
        <f t="shared" si="16"/>
        <v>2</v>
      </c>
      <c r="E138" s="45" t="str">
        <f t="shared" si="17"/>
        <v>02</v>
      </c>
      <c r="F138" s="45" t="str">
        <f t="shared" si="18"/>
        <v>1</v>
      </c>
      <c r="G138" s="45" t="str">
        <f t="shared" si="19"/>
        <v>0</v>
      </c>
      <c r="H138" s="70">
        <v>13320210</v>
      </c>
      <c r="I138" s="10" t="s">
        <v>4746</v>
      </c>
      <c r="J138" s="145" t="s">
        <v>51</v>
      </c>
      <c r="K138" s="10" t="s">
        <v>4747</v>
      </c>
      <c r="L138" s="10"/>
      <c r="M138" s="71" t="s">
        <v>22</v>
      </c>
    </row>
    <row r="139" spans="1:13" ht="45" x14ac:dyDescent="0.25">
      <c r="A139" s="69" t="str">
        <f t="shared" si="20"/>
        <v>1</v>
      </c>
      <c r="B139" s="45" t="str">
        <f t="shared" si="14"/>
        <v>3</v>
      </c>
      <c r="C139" s="45" t="str">
        <f t="shared" si="15"/>
        <v>3</v>
      </c>
      <c r="D139" s="45" t="str">
        <f t="shared" si="16"/>
        <v>2</v>
      </c>
      <c r="E139" s="45" t="str">
        <f t="shared" si="17"/>
        <v>03</v>
      </c>
      <c r="F139" s="45" t="str">
        <f t="shared" si="18"/>
        <v>1</v>
      </c>
      <c r="G139" s="45" t="str">
        <f t="shared" si="19"/>
        <v>0</v>
      </c>
      <c r="H139" s="70">
        <v>13320310</v>
      </c>
      <c r="I139" s="10" t="s">
        <v>4748</v>
      </c>
      <c r="J139" s="145" t="s">
        <v>51</v>
      </c>
      <c r="K139" s="10" t="s">
        <v>4749</v>
      </c>
      <c r="L139" s="10"/>
      <c r="M139" s="71" t="s">
        <v>22</v>
      </c>
    </row>
    <row r="140" spans="1:13" x14ac:dyDescent="0.25">
      <c r="A140" s="69" t="str">
        <f t="shared" si="20"/>
        <v>1</v>
      </c>
      <c r="B140" s="45" t="str">
        <f t="shared" si="14"/>
        <v>3</v>
      </c>
      <c r="C140" s="45" t="str">
        <f t="shared" si="15"/>
        <v>3</v>
      </c>
      <c r="D140" s="45" t="str">
        <f t="shared" si="16"/>
        <v>2</v>
      </c>
      <c r="E140" s="45" t="str">
        <f t="shared" si="17"/>
        <v>04</v>
      </c>
      <c r="F140" s="45" t="str">
        <f t="shared" si="18"/>
        <v>1</v>
      </c>
      <c r="G140" s="45" t="str">
        <f t="shared" si="19"/>
        <v>0</v>
      </c>
      <c r="H140" s="70">
        <v>13320410</v>
      </c>
      <c r="I140" s="10" t="s">
        <v>4750</v>
      </c>
      <c r="J140" s="145" t="s">
        <v>51</v>
      </c>
      <c r="K140" s="10" t="s">
        <v>4751</v>
      </c>
      <c r="L140" s="10"/>
      <c r="M140" s="71" t="s">
        <v>22</v>
      </c>
    </row>
    <row r="141" spans="1:13" ht="135" x14ac:dyDescent="0.25">
      <c r="A141" s="69" t="str">
        <f t="shared" si="20"/>
        <v>1</v>
      </c>
      <c r="B141" s="45" t="str">
        <f t="shared" si="14"/>
        <v>3</v>
      </c>
      <c r="C141" s="45" t="str">
        <f t="shared" si="15"/>
        <v>3</v>
      </c>
      <c r="D141" s="45" t="str">
        <f t="shared" si="16"/>
        <v>3</v>
      </c>
      <c r="E141" s="45" t="str">
        <f t="shared" si="17"/>
        <v>05</v>
      </c>
      <c r="F141" s="45" t="str">
        <f t="shared" si="18"/>
        <v>1</v>
      </c>
      <c r="G141" s="45" t="str">
        <f t="shared" si="19"/>
        <v>0</v>
      </c>
      <c r="H141" s="70">
        <v>13330510</v>
      </c>
      <c r="I141" s="10" t="s">
        <v>4752</v>
      </c>
      <c r="J141" s="145" t="s">
        <v>51</v>
      </c>
      <c r="K141" s="10" t="s">
        <v>4753</v>
      </c>
      <c r="L141" s="10" t="s">
        <v>4754</v>
      </c>
      <c r="M141" s="71" t="s">
        <v>22</v>
      </c>
    </row>
    <row r="142" spans="1:13" ht="30" x14ac:dyDescent="0.25">
      <c r="A142" s="69" t="str">
        <f t="shared" si="20"/>
        <v>1</v>
      </c>
      <c r="B142" s="45" t="str">
        <f t="shared" si="14"/>
        <v>3</v>
      </c>
      <c r="C142" s="45" t="str">
        <f t="shared" si="15"/>
        <v>3</v>
      </c>
      <c r="D142" s="45" t="str">
        <f t="shared" si="16"/>
        <v>3</v>
      </c>
      <c r="E142" s="45" t="str">
        <f t="shared" si="17"/>
        <v>07</v>
      </c>
      <c r="F142" s="45" t="str">
        <f t="shared" si="18"/>
        <v>1</v>
      </c>
      <c r="G142" s="45" t="str">
        <f t="shared" si="19"/>
        <v>0</v>
      </c>
      <c r="H142" s="70">
        <v>13330710</v>
      </c>
      <c r="I142" s="10" t="s">
        <v>4755</v>
      </c>
      <c r="J142" s="145" t="s">
        <v>51</v>
      </c>
      <c r="K142" s="10" t="s">
        <v>4756</v>
      </c>
      <c r="L142" s="10" t="s">
        <v>4754</v>
      </c>
      <c r="M142" s="71" t="s">
        <v>22</v>
      </c>
    </row>
    <row r="143" spans="1:13" ht="45" x14ac:dyDescent="0.25">
      <c r="A143" s="69" t="str">
        <f t="shared" si="20"/>
        <v>1</v>
      </c>
      <c r="B143" s="45" t="str">
        <f t="shared" si="14"/>
        <v>3</v>
      </c>
      <c r="C143" s="45" t="str">
        <f t="shared" si="15"/>
        <v>3</v>
      </c>
      <c r="D143" s="45" t="str">
        <f t="shared" si="16"/>
        <v>3</v>
      </c>
      <c r="E143" s="45" t="str">
        <f t="shared" si="17"/>
        <v>49</v>
      </c>
      <c r="F143" s="45" t="str">
        <f t="shared" si="18"/>
        <v>0</v>
      </c>
      <c r="G143" s="45" t="str">
        <f t="shared" si="19"/>
        <v>0</v>
      </c>
      <c r="H143" s="70">
        <v>13334900</v>
      </c>
      <c r="I143" s="10" t="s">
        <v>4757</v>
      </c>
      <c r="J143" s="145" t="s">
        <v>51</v>
      </c>
      <c r="K143" s="10" t="s">
        <v>4758</v>
      </c>
      <c r="L143" s="10" t="s">
        <v>4754</v>
      </c>
      <c r="M143" s="71" t="s">
        <v>22</v>
      </c>
    </row>
    <row r="144" spans="1:13" ht="60" x14ac:dyDescent="0.25">
      <c r="A144" s="69" t="str">
        <f t="shared" si="20"/>
        <v>1</v>
      </c>
      <c r="B144" s="45" t="str">
        <f t="shared" si="14"/>
        <v>3</v>
      </c>
      <c r="C144" s="45" t="str">
        <f t="shared" si="15"/>
        <v>3</v>
      </c>
      <c r="D144" s="45" t="str">
        <f t="shared" si="16"/>
        <v>3</v>
      </c>
      <c r="E144" s="45" t="str">
        <f t="shared" si="17"/>
        <v>49</v>
      </c>
      <c r="F144" s="45" t="str">
        <f t="shared" si="18"/>
        <v>1</v>
      </c>
      <c r="G144" s="45" t="str">
        <f t="shared" si="19"/>
        <v>0</v>
      </c>
      <c r="H144" s="70">
        <v>13334910</v>
      </c>
      <c r="I144" s="10" t="s">
        <v>4759</v>
      </c>
      <c r="J144" s="145" t="s">
        <v>51</v>
      </c>
      <c r="K144" s="10" t="s">
        <v>4760</v>
      </c>
      <c r="L144" s="10" t="s">
        <v>4754</v>
      </c>
      <c r="M144" s="71" t="s">
        <v>22</v>
      </c>
    </row>
    <row r="145" spans="1:13" ht="60" x14ac:dyDescent="0.25">
      <c r="A145" s="69" t="str">
        <f t="shared" si="20"/>
        <v>1</v>
      </c>
      <c r="B145" s="45" t="str">
        <f t="shared" si="14"/>
        <v>3</v>
      </c>
      <c r="C145" s="45" t="str">
        <f t="shared" si="15"/>
        <v>3</v>
      </c>
      <c r="D145" s="45" t="str">
        <f t="shared" si="16"/>
        <v>3</v>
      </c>
      <c r="E145" s="45" t="str">
        <f t="shared" si="17"/>
        <v>49</v>
      </c>
      <c r="F145" s="45" t="str">
        <f t="shared" si="18"/>
        <v>2</v>
      </c>
      <c r="G145" s="45" t="str">
        <f t="shared" si="19"/>
        <v>0</v>
      </c>
      <c r="H145" s="70">
        <v>13334920</v>
      </c>
      <c r="I145" s="10" t="s">
        <v>4761</v>
      </c>
      <c r="J145" s="145" t="s">
        <v>51</v>
      </c>
      <c r="K145" s="10" t="s">
        <v>4762</v>
      </c>
      <c r="L145" s="10" t="s">
        <v>4754</v>
      </c>
      <c r="M145" s="71" t="s">
        <v>22</v>
      </c>
    </row>
    <row r="146" spans="1:13" ht="135" x14ac:dyDescent="0.25">
      <c r="A146" s="69" t="str">
        <f t="shared" si="20"/>
        <v>1</v>
      </c>
      <c r="B146" s="45" t="str">
        <f t="shared" si="14"/>
        <v>3</v>
      </c>
      <c r="C146" s="45" t="str">
        <f t="shared" si="15"/>
        <v>3</v>
      </c>
      <c r="D146" s="45" t="str">
        <f t="shared" si="16"/>
        <v>3</v>
      </c>
      <c r="E146" s="45" t="str">
        <f t="shared" si="17"/>
        <v>00</v>
      </c>
      <c r="F146" s="45" t="str">
        <f t="shared" si="18"/>
        <v>1</v>
      </c>
      <c r="G146" s="45" t="str">
        <f t="shared" si="19"/>
        <v>0</v>
      </c>
      <c r="H146" s="70">
        <v>13330010</v>
      </c>
      <c r="I146" s="10" t="s">
        <v>4763</v>
      </c>
      <c r="J146" s="145" t="s">
        <v>51</v>
      </c>
      <c r="K146" s="10" t="s">
        <v>4764</v>
      </c>
      <c r="L146" s="10" t="s">
        <v>4754</v>
      </c>
      <c r="M146" s="71" t="s">
        <v>22</v>
      </c>
    </row>
    <row r="147" spans="1:13" ht="105" x14ac:dyDescent="0.25">
      <c r="A147" s="69" t="str">
        <f t="shared" si="20"/>
        <v>1</v>
      </c>
      <c r="B147" s="45" t="str">
        <f t="shared" si="14"/>
        <v>3</v>
      </c>
      <c r="C147" s="45" t="str">
        <f t="shared" si="15"/>
        <v>3</v>
      </c>
      <c r="D147" s="45" t="str">
        <f t="shared" si="16"/>
        <v>3</v>
      </c>
      <c r="E147" s="45" t="str">
        <f t="shared" si="17"/>
        <v>00</v>
      </c>
      <c r="F147" s="45" t="str">
        <f t="shared" si="18"/>
        <v>2</v>
      </c>
      <c r="G147" s="45" t="str">
        <f t="shared" si="19"/>
        <v>0</v>
      </c>
      <c r="H147" s="70">
        <v>13330020</v>
      </c>
      <c r="I147" s="10" t="s">
        <v>4765</v>
      </c>
      <c r="J147" s="145" t="s">
        <v>51</v>
      </c>
      <c r="K147" s="10" t="s">
        <v>4766</v>
      </c>
      <c r="L147" s="10" t="s">
        <v>4754</v>
      </c>
      <c r="M147" s="71" t="s">
        <v>22</v>
      </c>
    </row>
    <row r="148" spans="1:13" ht="45" x14ac:dyDescent="0.25">
      <c r="A148" s="69" t="str">
        <f t="shared" si="20"/>
        <v>1</v>
      </c>
      <c r="B148" s="45" t="str">
        <f t="shared" si="14"/>
        <v>3</v>
      </c>
      <c r="C148" s="45" t="str">
        <f t="shared" si="15"/>
        <v>3</v>
      </c>
      <c r="D148" s="45" t="str">
        <f t="shared" si="16"/>
        <v>3</v>
      </c>
      <c r="E148" s="45" t="str">
        <f t="shared" si="17"/>
        <v>00</v>
      </c>
      <c r="F148" s="45" t="str">
        <f t="shared" si="18"/>
        <v>3</v>
      </c>
      <c r="G148" s="45" t="str">
        <f t="shared" si="19"/>
        <v>0</v>
      </c>
      <c r="H148" s="70">
        <v>13330030</v>
      </c>
      <c r="I148" s="10" t="s">
        <v>4767</v>
      </c>
      <c r="J148" s="145" t="s">
        <v>51</v>
      </c>
      <c r="K148" s="10" t="s">
        <v>4768</v>
      </c>
      <c r="L148" s="10" t="s">
        <v>4754</v>
      </c>
      <c r="M148" s="71" t="s">
        <v>22</v>
      </c>
    </row>
    <row r="149" spans="1:13" ht="90" x14ac:dyDescent="0.25">
      <c r="A149" s="69" t="str">
        <f t="shared" si="20"/>
        <v>1</v>
      </c>
      <c r="B149" s="45" t="str">
        <f t="shared" si="14"/>
        <v>3</v>
      </c>
      <c r="C149" s="45" t="str">
        <f t="shared" si="15"/>
        <v>3</v>
      </c>
      <c r="D149" s="45" t="str">
        <f t="shared" si="16"/>
        <v>3</v>
      </c>
      <c r="E149" s="45" t="str">
        <f t="shared" si="17"/>
        <v>00</v>
      </c>
      <c r="F149" s="45" t="str">
        <f t="shared" si="18"/>
        <v>4</v>
      </c>
      <c r="G149" s="45" t="str">
        <f t="shared" si="19"/>
        <v>0</v>
      </c>
      <c r="H149" s="70">
        <v>13330040</v>
      </c>
      <c r="I149" s="10" t="s">
        <v>4769</v>
      </c>
      <c r="J149" s="145" t="s">
        <v>51</v>
      </c>
      <c r="K149" s="10" t="s">
        <v>4770</v>
      </c>
      <c r="L149" s="10" t="s">
        <v>4754</v>
      </c>
      <c r="M149" s="71" t="s">
        <v>22</v>
      </c>
    </row>
    <row r="150" spans="1:13" ht="165" x14ac:dyDescent="0.25">
      <c r="A150" s="69" t="str">
        <f t="shared" si="20"/>
        <v>1</v>
      </c>
      <c r="B150" s="45" t="str">
        <f t="shared" si="14"/>
        <v>3</v>
      </c>
      <c r="C150" s="45" t="str">
        <f t="shared" si="15"/>
        <v>3</v>
      </c>
      <c r="D150" s="45" t="str">
        <f t="shared" si="16"/>
        <v>3</v>
      </c>
      <c r="E150" s="45" t="str">
        <f t="shared" si="17"/>
        <v>00</v>
      </c>
      <c r="F150" s="45" t="str">
        <f t="shared" si="18"/>
        <v>5</v>
      </c>
      <c r="G150" s="45" t="str">
        <f t="shared" si="19"/>
        <v>0</v>
      </c>
      <c r="H150" s="70">
        <v>13330050</v>
      </c>
      <c r="I150" s="10" t="s">
        <v>4752</v>
      </c>
      <c r="J150" s="145" t="s">
        <v>51</v>
      </c>
      <c r="K150" s="10" t="s">
        <v>4771</v>
      </c>
      <c r="L150" s="10" t="s">
        <v>4754</v>
      </c>
      <c r="M150" s="71" t="s">
        <v>22</v>
      </c>
    </row>
    <row r="151" spans="1:13" ht="75" x14ac:dyDescent="0.25">
      <c r="A151" s="69" t="str">
        <f t="shared" si="20"/>
        <v>1</v>
      </c>
      <c r="B151" s="45" t="str">
        <f t="shared" si="14"/>
        <v>3</v>
      </c>
      <c r="C151" s="45" t="str">
        <f t="shared" si="15"/>
        <v>3</v>
      </c>
      <c r="D151" s="45" t="str">
        <f t="shared" si="16"/>
        <v>3</v>
      </c>
      <c r="E151" s="45" t="str">
        <f t="shared" si="17"/>
        <v>00</v>
      </c>
      <c r="F151" s="45" t="str">
        <f t="shared" si="18"/>
        <v>6</v>
      </c>
      <c r="G151" s="45" t="str">
        <f t="shared" si="19"/>
        <v>0</v>
      </c>
      <c r="H151" s="70">
        <v>13330060</v>
      </c>
      <c r="I151" s="10" t="s">
        <v>4772</v>
      </c>
      <c r="J151" s="145" t="s">
        <v>51</v>
      </c>
      <c r="K151" s="10" t="s">
        <v>4773</v>
      </c>
      <c r="L151" s="10" t="s">
        <v>4754</v>
      </c>
      <c r="M151" s="71" t="s">
        <v>22</v>
      </c>
    </row>
    <row r="152" spans="1:13" ht="30" x14ac:dyDescent="0.25">
      <c r="A152" s="69" t="str">
        <f t="shared" si="20"/>
        <v>1</v>
      </c>
      <c r="B152" s="45" t="str">
        <f t="shared" si="14"/>
        <v>3</v>
      </c>
      <c r="C152" s="45" t="str">
        <f t="shared" si="15"/>
        <v>3</v>
      </c>
      <c r="D152" s="45" t="str">
        <f t="shared" si="16"/>
        <v>3</v>
      </c>
      <c r="E152" s="45" t="str">
        <f t="shared" si="17"/>
        <v>00</v>
      </c>
      <c r="F152" s="45" t="str">
        <f t="shared" si="18"/>
        <v>7</v>
      </c>
      <c r="G152" s="45" t="str">
        <f t="shared" si="19"/>
        <v>0</v>
      </c>
      <c r="H152" s="70">
        <v>13330070</v>
      </c>
      <c r="I152" s="10" t="s">
        <v>4755</v>
      </c>
      <c r="J152" s="145" t="s">
        <v>51</v>
      </c>
      <c r="K152" s="10" t="s">
        <v>4774</v>
      </c>
      <c r="L152" s="10" t="s">
        <v>4754</v>
      </c>
      <c r="M152" s="71" t="s">
        <v>22</v>
      </c>
    </row>
    <row r="153" spans="1:13" ht="45" x14ac:dyDescent="0.25">
      <c r="A153" s="69" t="str">
        <f t="shared" si="20"/>
        <v>1</v>
      </c>
      <c r="B153" s="45" t="str">
        <f t="shared" si="14"/>
        <v>3</v>
      </c>
      <c r="C153" s="45" t="str">
        <f t="shared" si="15"/>
        <v>3</v>
      </c>
      <c r="D153" s="45" t="str">
        <f t="shared" si="16"/>
        <v>3</v>
      </c>
      <c r="E153" s="45" t="str">
        <f t="shared" si="17"/>
        <v>00</v>
      </c>
      <c r="F153" s="45" t="str">
        <f t="shared" si="18"/>
        <v>9</v>
      </c>
      <c r="G153" s="45" t="str">
        <f t="shared" si="19"/>
        <v>0</v>
      </c>
      <c r="H153" s="70">
        <v>13330090</v>
      </c>
      <c r="I153" s="10" t="s">
        <v>4757</v>
      </c>
      <c r="J153" s="145" t="s">
        <v>51</v>
      </c>
      <c r="K153" s="10" t="s">
        <v>4775</v>
      </c>
      <c r="L153" s="10" t="s">
        <v>4754</v>
      </c>
      <c r="M153" s="71" t="s">
        <v>22</v>
      </c>
    </row>
    <row r="154" spans="1:13" ht="30" x14ac:dyDescent="0.25">
      <c r="A154" s="69" t="str">
        <f t="shared" si="20"/>
        <v>1</v>
      </c>
      <c r="B154" s="45" t="str">
        <f t="shared" si="14"/>
        <v>3</v>
      </c>
      <c r="C154" s="45" t="str">
        <f t="shared" si="15"/>
        <v>3</v>
      </c>
      <c r="D154" s="45" t="str">
        <f t="shared" si="16"/>
        <v>4</v>
      </c>
      <c r="E154" s="45" t="str">
        <f t="shared" si="17"/>
        <v>01</v>
      </c>
      <c r="F154" s="45" t="str">
        <f t="shared" si="18"/>
        <v>1</v>
      </c>
      <c r="G154" s="45" t="str">
        <f t="shared" si="19"/>
        <v>0</v>
      </c>
      <c r="H154" s="70">
        <v>13340110</v>
      </c>
      <c r="I154" s="10" t="s">
        <v>4776</v>
      </c>
      <c r="J154" s="145" t="s">
        <v>51</v>
      </c>
      <c r="K154" s="10" t="s">
        <v>4777</v>
      </c>
      <c r="L154" s="10" t="s">
        <v>4778</v>
      </c>
      <c r="M154" s="71" t="s">
        <v>22</v>
      </c>
    </row>
    <row r="155" spans="1:13" x14ac:dyDescent="0.25">
      <c r="A155" s="69" t="str">
        <f t="shared" si="20"/>
        <v>1</v>
      </c>
      <c r="B155" s="45" t="str">
        <f t="shared" si="14"/>
        <v>3</v>
      </c>
      <c r="C155" s="45" t="str">
        <f t="shared" si="15"/>
        <v>3</v>
      </c>
      <c r="D155" s="45" t="str">
        <f t="shared" si="16"/>
        <v>9</v>
      </c>
      <c r="E155" s="45" t="str">
        <f t="shared" si="17"/>
        <v>01</v>
      </c>
      <c r="F155" s="45" t="str">
        <f t="shared" si="18"/>
        <v>0</v>
      </c>
      <c r="G155" s="45" t="str">
        <f t="shared" si="19"/>
        <v>0</v>
      </c>
      <c r="H155" s="70">
        <v>13390100</v>
      </c>
      <c r="I155" s="10" t="s">
        <v>244</v>
      </c>
      <c r="J155" s="145" t="s">
        <v>51</v>
      </c>
      <c r="K155" s="10" t="s">
        <v>245</v>
      </c>
      <c r="L155" s="10" t="s">
        <v>4754</v>
      </c>
      <c r="M155" s="71" t="s">
        <v>22</v>
      </c>
    </row>
    <row r="156" spans="1:13" x14ac:dyDescent="0.25">
      <c r="A156" s="69" t="str">
        <f t="shared" si="20"/>
        <v>1</v>
      </c>
      <c r="B156" s="45" t="str">
        <f t="shared" si="14"/>
        <v>3</v>
      </c>
      <c r="C156" s="45" t="str">
        <f t="shared" si="15"/>
        <v>3</v>
      </c>
      <c r="D156" s="45" t="str">
        <f t="shared" si="16"/>
        <v>9</v>
      </c>
      <c r="E156" s="45" t="str">
        <f t="shared" si="17"/>
        <v>01</v>
      </c>
      <c r="F156" s="45" t="str">
        <f t="shared" si="18"/>
        <v>1</v>
      </c>
      <c r="G156" s="45" t="str">
        <f t="shared" si="19"/>
        <v>0</v>
      </c>
      <c r="H156" s="70">
        <v>13390110</v>
      </c>
      <c r="I156" s="10" t="s">
        <v>244</v>
      </c>
      <c r="J156" s="145" t="s">
        <v>51</v>
      </c>
      <c r="K156" s="10" t="s">
        <v>245</v>
      </c>
      <c r="L156" s="10" t="s">
        <v>4754</v>
      </c>
      <c r="M156" s="71" t="s">
        <v>22</v>
      </c>
    </row>
    <row r="157" spans="1:13" ht="30" x14ac:dyDescent="0.25">
      <c r="A157" s="69" t="str">
        <f t="shared" si="20"/>
        <v>1</v>
      </c>
      <c r="B157" s="45" t="str">
        <f t="shared" si="14"/>
        <v>3</v>
      </c>
      <c r="C157" s="45" t="str">
        <f t="shared" si="15"/>
        <v>3</v>
      </c>
      <c r="D157" s="45" t="str">
        <f t="shared" si="16"/>
        <v>9</v>
      </c>
      <c r="E157" s="45" t="str">
        <f t="shared" si="17"/>
        <v>99</v>
      </c>
      <c r="F157" s="45" t="str">
        <f t="shared" si="18"/>
        <v>1</v>
      </c>
      <c r="G157" s="45" t="str">
        <f t="shared" si="19"/>
        <v>0</v>
      </c>
      <c r="H157" s="70">
        <v>13399910</v>
      </c>
      <c r="I157" s="10" t="s">
        <v>246</v>
      </c>
      <c r="J157" s="145" t="s">
        <v>51</v>
      </c>
      <c r="K157" s="10" t="s">
        <v>4779</v>
      </c>
      <c r="L157" s="10"/>
      <c r="M157" s="71" t="s">
        <v>22</v>
      </c>
    </row>
    <row r="158" spans="1:13" x14ac:dyDescent="0.25">
      <c r="A158" s="69" t="str">
        <f t="shared" si="20"/>
        <v>1</v>
      </c>
      <c r="B158" s="45" t="str">
        <f t="shared" si="14"/>
        <v>3</v>
      </c>
      <c r="C158" s="45" t="str">
        <f t="shared" si="15"/>
        <v>4</v>
      </c>
      <c r="D158" s="45" t="str">
        <f t="shared" si="16"/>
        <v>4</v>
      </c>
      <c r="E158" s="45" t="str">
        <f t="shared" si="17"/>
        <v>01</v>
      </c>
      <c r="F158" s="45" t="str">
        <f t="shared" si="18"/>
        <v>1</v>
      </c>
      <c r="G158" s="45" t="str">
        <f t="shared" si="19"/>
        <v>0</v>
      </c>
      <c r="H158" s="70">
        <v>13440110</v>
      </c>
      <c r="I158" s="10" t="s">
        <v>4780</v>
      </c>
      <c r="J158" s="145" t="s">
        <v>51</v>
      </c>
      <c r="K158" s="10" t="s">
        <v>4781</v>
      </c>
      <c r="L158" s="10"/>
      <c r="M158" s="71" t="s">
        <v>22</v>
      </c>
    </row>
    <row r="159" spans="1:13" ht="30" x14ac:dyDescent="0.25">
      <c r="A159" s="69" t="str">
        <f t="shared" si="20"/>
        <v>1</v>
      </c>
      <c r="B159" s="45" t="str">
        <f t="shared" si="14"/>
        <v>3</v>
      </c>
      <c r="C159" s="45" t="str">
        <f t="shared" si="15"/>
        <v>4</v>
      </c>
      <c r="D159" s="45" t="str">
        <f t="shared" si="16"/>
        <v>4</v>
      </c>
      <c r="E159" s="45" t="str">
        <f t="shared" si="17"/>
        <v>02</v>
      </c>
      <c r="F159" s="45" t="str">
        <f t="shared" si="18"/>
        <v>1</v>
      </c>
      <c r="G159" s="45" t="str">
        <f t="shared" si="19"/>
        <v>0</v>
      </c>
      <c r="H159" s="70">
        <v>13440210</v>
      </c>
      <c r="I159" s="10" t="s">
        <v>4782</v>
      </c>
      <c r="J159" s="145" t="s">
        <v>51</v>
      </c>
      <c r="K159" s="10" t="s">
        <v>4783</v>
      </c>
      <c r="L159" s="10"/>
      <c r="M159" s="71" t="s">
        <v>22</v>
      </c>
    </row>
    <row r="160" spans="1:13" ht="75" x14ac:dyDescent="0.25">
      <c r="A160" s="69" t="str">
        <f t="shared" si="20"/>
        <v>1</v>
      </c>
      <c r="B160" s="45" t="str">
        <f t="shared" si="14"/>
        <v>3</v>
      </c>
      <c r="C160" s="45" t="str">
        <f t="shared" si="15"/>
        <v>4</v>
      </c>
      <c r="D160" s="45" t="str">
        <f t="shared" si="16"/>
        <v>5</v>
      </c>
      <c r="E160" s="45" t="str">
        <f t="shared" si="17"/>
        <v>01</v>
      </c>
      <c r="F160" s="45" t="str">
        <f t="shared" si="18"/>
        <v>1</v>
      </c>
      <c r="G160" s="45" t="str">
        <f t="shared" si="19"/>
        <v>0</v>
      </c>
      <c r="H160" s="70">
        <v>13450110</v>
      </c>
      <c r="I160" s="10" t="s">
        <v>4784</v>
      </c>
      <c r="J160" s="145" t="s">
        <v>51</v>
      </c>
      <c r="K160" s="10" t="s">
        <v>4785</v>
      </c>
      <c r="L160" s="10"/>
      <c r="M160" s="71" t="s">
        <v>22</v>
      </c>
    </row>
    <row r="161" spans="1:13" ht="30" x14ac:dyDescent="0.25">
      <c r="A161" s="69" t="str">
        <f t="shared" si="20"/>
        <v>1</v>
      </c>
      <c r="B161" s="45" t="str">
        <f t="shared" si="14"/>
        <v>3</v>
      </c>
      <c r="C161" s="45" t="str">
        <f t="shared" si="15"/>
        <v>4</v>
      </c>
      <c r="D161" s="45" t="str">
        <f t="shared" si="16"/>
        <v>5</v>
      </c>
      <c r="E161" s="45" t="str">
        <f t="shared" si="17"/>
        <v>02</v>
      </c>
      <c r="F161" s="45" t="str">
        <f t="shared" si="18"/>
        <v>1</v>
      </c>
      <c r="G161" s="45" t="str">
        <f t="shared" si="19"/>
        <v>0</v>
      </c>
      <c r="H161" s="70">
        <v>13450210</v>
      </c>
      <c r="I161" s="10" t="s">
        <v>4786</v>
      </c>
      <c r="J161" s="145" t="s">
        <v>51</v>
      </c>
      <c r="K161" s="10" t="s">
        <v>4787</v>
      </c>
      <c r="L161" s="10"/>
      <c r="M161" s="71" t="s">
        <v>22</v>
      </c>
    </row>
    <row r="162" spans="1:13" ht="30" x14ac:dyDescent="0.25">
      <c r="A162" s="69" t="str">
        <f t="shared" si="20"/>
        <v>1</v>
      </c>
      <c r="B162" s="45" t="str">
        <f t="shared" si="14"/>
        <v>3</v>
      </c>
      <c r="C162" s="45" t="str">
        <f t="shared" si="15"/>
        <v>4</v>
      </c>
      <c r="D162" s="45" t="str">
        <f t="shared" si="16"/>
        <v>6</v>
      </c>
      <c r="E162" s="45" t="str">
        <f t="shared" si="17"/>
        <v>99</v>
      </c>
      <c r="F162" s="45" t="str">
        <f t="shared" si="18"/>
        <v>1</v>
      </c>
      <c r="G162" s="45" t="str">
        <f t="shared" si="19"/>
        <v>0</v>
      </c>
      <c r="H162" s="70">
        <v>13469910</v>
      </c>
      <c r="I162" s="10" t="s">
        <v>4788</v>
      </c>
      <c r="J162" s="145" t="s">
        <v>51</v>
      </c>
      <c r="K162" s="10" t="s">
        <v>4789</v>
      </c>
      <c r="L162" s="10"/>
      <c r="M162" s="71" t="s">
        <v>22</v>
      </c>
    </row>
    <row r="163" spans="1:13" ht="45" x14ac:dyDescent="0.25">
      <c r="A163" s="69" t="str">
        <f t="shared" si="20"/>
        <v>1</v>
      </c>
      <c r="B163" s="45" t="str">
        <f t="shared" si="14"/>
        <v>3</v>
      </c>
      <c r="C163" s="45" t="str">
        <f t="shared" si="15"/>
        <v>4</v>
      </c>
      <c r="D163" s="45" t="str">
        <f t="shared" si="16"/>
        <v>6</v>
      </c>
      <c r="E163" s="45" t="str">
        <f t="shared" si="17"/>
        <v>99</v>
      </c>
      <c r="F163" s="45" t="str">
        <f t="shared" si="18"/>
        <v>2</v>
      </c>
      <c r="G163" s="45" t="str">
        <f t="shared" si="19"/>
        <v>0</v>
      </c>
      <c r="H163" s="70">
        <v>13469920</v>
      </c>
      <c r="I163" s="10" t="s">
        <v>4790</v>
      </c>
      <c r="J163" s="145" t="s">
        <v>51</v>
      </c>
      <c r="K163" s="10" t="s">
        <v>4791</v>
      </c>
      <c r="L163" s="10"/>
      <c r="M163" s="71" t="s">
        <v>22</v>
      </c>
    </row>
    <row r="164" spans="1:13" ht="60" x14ac:dyDescent="0.25">
      <c r="A164" s="69" t="str">
        <f t="shared" si="20"/>
        <v>1</v>
      </c>
      <c r="B164" s="45" t="str">
        <f t="shared" si="14"/>
        <v>3</v>
      </c>
      <c r="C164" s="45" t="str">
        <f t="shared" si="15"/>
        <v>4</v>
      </c>
      <c r="D164" s="45" t="str">
        <f t="shared" si="16"/>
        <v>6</v>
      </c>
      <c r="E164" s="45" t="str">
        <f t="shared" si="17"/>
        <v>99</v>
      </c>
      <c r="F164" s="45" t="str">
        <f t="shared" si="18"/>
        <v>3</v>
      </c>
      <c r="G164" s="45" t="str">
        <f t="shared" si="19"/>
        <v>0</v>
      </c>
      <c r="H164" s="70">
        <v>13469930</v>
      </c>
      <c r="I164" s="10" t="s">
        <v>4792</v>
      </c>
      <c r="J164" s="145" t="s">
        <v>51</v>
      </c>
      <c r="K164" s="10" t="s">
        <v>4793</v>
      </c>
      <c r="L164" s="10"/>
      <c r="M164" s="71" t="s">
        <v>22</v>
      </c>
    </row>
    <row r="165" spans="1:13" x14ac:dyDescent="0.25">
      <c r="A165" s="69" t="str">
        <f t="shared" si="20"/>
        <v>1</v>
      </c>
      <c r="B165" s="45" t="str">
        <f t="shared" si="14"/>
        <v>3</v>
      </c>
      <c r="C165" s="45" t="str">
        <f t="shared" si="15"/>
        <v>4</v>
      </c>
      <c r="D165" s="45" t="str">
        <f t="shared" si="16"/>
        <v>9</v>
      </c>
      <c r="E165" s="45" t="str">
        <f t="shared" si="17"/>
        <v>01</v>
      </c>
      <c r="F165" s="45" t="str">
        <f t="shared" si="18"/>
        <v>1</v>
      </c>
      <c r="G165" s="45" t="str">
        <f t="shared" si="19"/>
        <v>0</v>
      </c>
      <c r="H165" s="70">
        <v>13490110</v>
      </c>
      <c r="I165" s="10" t="s">
        <v>252</v>
      </c>
      <c r="J165" s="145" t="s">
        <v>51</v>
      </c>
      <c r="K165" s="10" t="s">
        <v>4794</v>
      </c>
      <c r="L165" s="10"/>
      <c r="M165" s="71" t="s">
        <v>22</v>
      </c>
    </row>
    <row r="166" spans="1:13" ht="28.5" customHeight="1" x14ac:dyDescent="0.25">
      <c r="A166" s="69" t="str">
        <f t="shared" si="20"/>
        <v>1</v>
      </c>
      <c r="B166" s="45" t="str">
        <f t="shared" si="14"/>
        <v>3</v>
      </c>
      <c r="C166" s="45" t="str">
        <f t="shared" si="15"/>
        <v>4</v>
      </c>
      <c r="D166" s="45" t="str">
        <f t="shared" si="16"/>
        <v>9</v>
      </c>
      <c r="E166" s="45" t="str">
        <f t="shared" si="17"/>
        <v>99</v>
      </c>
      <c r="F166" s="45" t="str">
        <f t="shared" si="18"/>
        <v>1</v>
      </c>
      <c r="G166" s="45" t="str">
        <f t="shared" si="19"/>
        <v>0</v>
      </c>
      <c r="H166" s="70">
        <v>13499910</v>
      </c>
      <c r="I166" s="10" t="s">
        <v>254</v>
      </c>
      <c r="J166" s="145" t="s">
        <v>51</v>
      </c>
      <c r="K166" s="10" t="s">
        <v>4795</v>
      </c>
      <c r="L166" s="10"/>
      <c r="M166" s="71" t="s">
        <v>22</v>
      </c>
    </row>
    <row r="167" spans="1:13" ht="45" x14ac:dyDescent="0.25">
      <c r="A167" s="69" t="str">
        <f t="shared" si="20"/>
        <v>1</v>
      </c>
      <c r="B167" s="45" t="str">
        <f t="shared" si="14"/>
        <v>3</v>
      </c>
      <c r="C167" s="45" t="str">
        <f t="shared" si="15"/>
        <v>5</v>
      </c>
      <c r="D167" s="45" t="str">
        <f t="shared" si="16"/>
        <v>0</v>
      </c>
      <c r="E167" s="45" t="str">
        <f t="shared" si="17"/>
        <v>01</v>
      </c>
      <c r="F167" s="45" t="str">
        <f t="shared" si="18"/>
        <v>0</v>
      </c>
      <c r="G167" s="45" t="str">
        <f t="shared" si="19"/>
        <v>0</v>
      </c>
      <c r="H167" s="70">
        <v>13500100</v>
      </c>
      <c r="I167" s="10" t="s">
        <v>4796</v>
      </c>
      <c r="J167" s="145" t="s">
        <v>51</v>
      </c>
      <c r="K167" s="10" t="s">
        <v>4797</v>
      </c>
      <c r="L167" s="10"/>
      <c r="M167" s="71" t="s">
        <v>22</v>
      </c>
    </row>
    <row r="168" spans="1:13" ht="45" x14ac:dyDescent="0.25">
      <c r="A168" s="69" t="str">
        <f t="shared" si="20"/>
        <v>1</v>
      </c>
      <c r="B168" s="45" t="str">
        <f t="shared" si="14"/>
        <v>3</v>
      </c>
      <c r="C168" s="45" t="str">
        <f t="shared" si="15"/>
        <v>5</v>
      </c>
      <c r="D168" s="45" t="str">
        <f t="shared" si="16"/>
        <v>0</v>
      </c>
      <c r="E168" s="45" t="str">
        <f t="shared" si="17"/>
        <v>01</v>
      </c>
      <c r="F168" s="45" t="str">
        <f t="shared" si="18"/>
        <v>1</v>
      </c>
      <c r="G168" s="45" t="str">
        <f t="shared" si="19"/>
        <v>0</v>
      </c>
      <c r="H168" s="70">
        <v>13500110</v>
      </c>
      <c r="I168" s="10" t="s">
        <v>4796</v>
      </c>
      <c r="J168" s="145" t="s">
        <v>51</v>
      </c>
      <c r="K168" s="10" t="s">
        <v>4797</v>
      </c>
      <c r="L168" s="10"/>
      <c r="M168" s="71" t="s">
        <v>22</v>
      </c>
    </row>
    <row r="169" spans="1:13" ht="45" x14ac:dyDescent="0.25">
      <c r="A169" s="69" t="str">
        <f t="shared" si="20"/>
        <v>1</v>
      </c>
      <c r="B169" s="45" t="str">
        <f t="shared" si="14"/>
        <v>3</v>
      </c>
      <c r="C169" s="45" t="str">
        <f t="shared" si="15"/>
        <v>5</v>
      </c>
      <c r="D169" s="45" t="str">
        <f t="shared" si="16"/>
        <v>0</v>
      </c>
      <c r="E169" s="45" t="str">
        <f t="shared" si="17"/>
        <v>02</v>
      </c>
      <c r="F169" s="45" t="str">
        <f t="shared" si="18"/>
        <v>0</v>
      </c>
      <c r="G169" s="45" t="str">
        <f t="shared" si="19"/>
        <v>0</v>
      </c>
      <c r="H169" s="70">
        <v>13500200</v>
      </c>
      <c r="I169" s="10" t="s">
        <v>258</v>
      </c>
      <c r="J169" s="145" t="s">
        <v>51</v>
      </c>
      <c r="K169" s="10" t="s">
        <v>4798</v>
      </c>
      <c r="L169" s="10"/>
      <c r="M169" s="71" t="s">
        <v>22</v>
      </c>
    </row>
    <row r="170" spans="1:13" ht="45" x14ac:dyDescent="0.25">
      <c r="A170" s="69" t="str">
        <f t="shared" si="20"/>
        <v>1</v>
      </c>
      <c r="B170" s="45" t="str">
        <f t="shared" si="14"/>
        <v>3</v>
      </c>
      <c r="C170" s="45" t="str">
        <f t="shared" si="15"/>
        <v>5</v>
      </c>
      <c r="D170" s="45" t="str">
        <f t="shared" si="16"/>
        <v>0</v>
      </c>
      <c r="E170" s="45" t="str">
        <f t="shared" si="17"/>
        <v>02</v>
      </c>
      <c r="F170" s="45" t="str">
        <f t="shared" si="18"/>
        <v>1</v>
      </c>
      <c r="G170" s="45" t="str">
        <f t="shared" si="19"/>
        <v>0</v>
      </c>
      <c r="H170" s="70">
        <v>13500210</v>
      </c>
      <c r="I170" s="10" t="s">
        <v>258</v>
      </c>
      <c r="J170" s="145" t="s">
        <v>51</v>
      </c>
      <c r="K170" s="10" t="s">
        <v>4798</v>
      </c>
      <c r="L170" s="10"/>
      <c r="M170" s="71" t="s">
        <v>22</v>
      </c>
    </row>
    <row r="171" spans="1:13" ht="30" x14ac:dyDescent="0.25">
      <c r="A171" s="69" t="str">
        <f t="shared" si="20"/>
        <v>1</v>
      </c>
      <c r="B171" s="45" t="str">
        <f t="shared" si="14"/>
        <v>3</v>
      </c>
      <c r="C171" s="45" t="str">
        <f t="shared" si="15"/>
        <v>5</v>
      </c>
      <c r="D171" s="45" t="str">
        <f t="shared" si="16"/>
        <v>0</v>
      </c>
      <c r="E171" s="45" t="str">
        <f t="shared" si="17"/>
        <v>03</v>
      </c>
      <c r="F171" s="45" t="str">
        <f t="shared" si="18"/>
        <v>0</v>
      </c>
      <c r="G171" s="45" t="str">
        <f t="shared" si="19"/>
        <v>0</v>
      </c>
      <c r="H171" s="70">
        <v>13500300</v>
      </c>
      <c r="I171" s="10" t="s">
        <v>4799</v>
      </c>
      <c r="J171" s="145" t="s">
        <v>51</v>
      </c>
      <c r="K171" s="10" t="s">
        <v>4800</v>
      </c>
      <c r="L171" s="10"/>
      <c r="M171" s="71" t="s">
        <v>22</v>
      </c>
    </row>
    <row r="172" spans="1:13" ht="30" x14ac:dyDescent="0.25">
      <c r="A172" s="69" t="str">
        <f t="shared" si="20"/>
        <v>1</v>
      </c>
      <c r="B172" s="45" t="str">
        <f t="shared" si="14"/>
        <v>3</v>
      </c>
      <c r="C172" s="45" t="str">
        <f t="shared" si="15"/>
        <v>5</v>
      </c>
      <c r="D172" s="45" t="str">
        <f t="shared" si="16"/>
        <v>0</v>
      </c>
      <c r="E172" s="45" t="str">
        <f t="shared" si="17"/>
        <v>03</v>
      </c>
      <c r="F172" s="45" t="str">
        <f t="shared" si="18"/>
        <v>1</v>
      </c>
      <c r="G172" s="45" t="str">
        <f t="shared" si="19"/>
        <v>0</v>
      </c>
      <c r="H172" s="70">
        <v>13500310</v>
      </c>
      <c r="I172" s="10" t="s">
        <v>4799</v>
      </c>
      <c r="J172" s="145" t="s">
        <v>51</v>
      </c>
      <c r="K172" s="10" t="s">
        <v>4800</v>
      </c>
      <c r="L172" s="10"/>
      <c r="M172" s="71" t="s">
        <v>22</v>
      </c>
    </row>
    <row r="173" spans="1:13" ht="60" x14ac:dyDescent="0.25">
      <c r="A173" s="69" t="str">
        <f t="shared" si="20"/>
        <v>1</v>
      </c>
      <c r="B173" s="45" t="str">
        <f t="shared" si="14"/>
        <v>3</v>
      </c>
      <c r="C173" s="45" t="str">
        <f t="shared" si="15"/>
        <v>5</v>
      </c>
      <c r="D173" s="45" t="str">
        <f t="shared" si="16"/>
        <v>0</v>
      </c>
      <c r="E173" s="45" t="str">
        <f t="shared" si="17"/>
        <v>04</v>
      </c>
      <c r="F173" s="45" t="str">
        <f t="shared" si="18"/>
        <v>0</v>
      </c>
      <c r="G173" s="45" t="str">
        <f t="shared" si="19"/>
        <v>0</v>
      </c>
      <c r="H173" s="70">
        <v>13500400</v>
      </c>
      <c r="I173" s="10" t="s">
        <v>4801</v>
      </c>
      <c r="J173" s="145" t="s">
        <v>51</v>
      </c>
      <c r="K173" s="10" t="s">
        <v>4802</v>
      </c>
      <c r="L173" s="10"/>
      <c r="M173" s="71" t="s">
        <v>22</v>
      </c>
    </row>
    <row r="174" spans="1:13" ht="60" x14ac:dyDescent="0.25">
      <c r="A174" s="69" t="str">
        <f t="shared" si="20"/>
        <v>1</v>
      </c>
      <c r="B174" s="45" t="str">
        <f t="shared" si="14"/>
        <v>3</v>
      </c>
      <c r="C174" s="45" t="str">
        <f t="shared" si="15"/>
        <v>5</v>
      </c>
      <c r="D174" s="45" t="str">
        <f t="shared" si="16"/>
        <v>0</v>
      </c>
      <c r="E174" s="45" t="str">
        <f t="shared" si="17"/>
        <v>04</v>
      </c>
      <c r="F174" s="45" t="str">
        <f t="shared" si="18"/>
        <v>1</v>
      </c>
      <c r="G174" s="45" t="str">
        <f t="shared" si="19"/>
        <v>0</v>
      </c>
      <c r="H174" s="70">
        <v>13500410</v>
      </c>
      <c r="I174" s="10" t="s">
        <v>4801</v>
      </c>
      <c r="J174" s="145" t="s">
        <v>51</v>
      </c>
      <c r="K174" s="10" t="s">
        <v>4802</v>
      </c>
      <c r="L174" s="10"/>
      <c r="M174" s="71" t="s">
        <v>22</v>
      </c>
    </row>
    <row r="175" spans="1:13" ht="90" x14ac:dyDescent="0.25">
      <c r="A175" s="69" t="str">
        <f t="shared" si="20"/>
        <v>1</v>
      </c>
      <c r="B175" s="45" t="str">
        <f t="shared" si="14"/>
        <v>3</v>
      </c>
      <c r="C175" s="45" t="str">
        <f t="shared" si="15"/>
        <v>6</v>
      </c>
      <c r="D175" s="45" t="str">
        <f t="shared" si="16"/>
        <v>0</v>
      </c>
      <c r="E175" s="45" t="str">
        <f t="shared" si="17"/>
        <v>01</v>
      </c>
      <c r="F175" s="45" t="str">
        <f t="shared" si="18"/>
        <v>0</v>
      </c>
      <c r="G175" s="45" t="str">
        <f t="shared" si="19"/>
        <v>0</v>
      </c>
      <c r="H175" s="70">
        <v>13600100</v>
      </c>
      <c r="I175" s="10" t="s">
        <v>262</v>
      </c>
      <c r="J175" s="145" t="s">
        <v>51</v>
      </c>
      <c r="K175" s="10" t="s">
        <v>4803</v>
      </c>
      <c r="L175" s="10"/>
      <c r="M175" s="71" t="s">
        <v>22</v>
      </c>
    </row>
    <row r="176" spans="1:13" ht="90" x14ac:dyDescent="0.25">
      <c r="A176" s="69" t="str">
        <f t="shared" si="20"/>
        <v>1</v>
      </c>
      <c r="B176" s="45" t="str">
        <f t="shared" si="14"/>
        <v>3</v>
      </c>
      <c r="C176" s="45" t="str">
        <f t="shared" si="15"/>
        <v>6</v>
      </c>
      <c r="D176" s="45" t="str">
        <f t="shared" si="16"/>
        <v>0</v>
      </c>
      <c r="E176" s="45" t="str">
        <f t="shared" si="17"/>
        <v>01</v>
      </c>
      <c r="F176" s="45" t="str">
        <f t="shared" si="18"/>
        <v>1</v>
      </c>
      <c r="G176" s="45" t="str">
        <f t="shared" si="19"/>
        <v>0</v>
      </c>
      <c r="H176" s="70">
        <v>13600110</v>
      </c>
      <c r="I176" s="10" t="s">
        <v>262</v>
      </c>
      <c r="J176" s="145" t="s">
        <v>51</v>
      </c>
      <c r="K176" s="10" t="s">
        <v>263</v>
      </c>
      <c r="L176" s="10"/>
      <c r="M176" s="71" t="s">
        <v>22</v>
      </c>
    </row>
    <row r="177" spans="1:13" ht="30" x14ac:dyDescent="0.25">
      <c r="A177" s="69" t="str">
        <f t="shared" si="20"/>
        <v>1</v>
      </c>
      <c r="B177" s="45" t="str">
        <f t="shared" si="14"/>
        <v>3</v>
      </c>
      <c r="C177" s="45" t="str">
        <f t="shared" si="15"/>
        <v>6</v>
      </c>
      <c r="D177" s="45" t="str">
        <f t="shared" si="16"/>
        <v>0</v>
      </c>
      <c r="E177" s="45" t="str">
        <f t="shared" si="17"/>
        <v>01</v>
      </c>
      <c r="F177" s="45" t="str">
        <f t="shared" si="18"/>
        <v>2</v>
      </c>
      <c r="G177" s="45" t="str">
        <f t="shared" si="19"/>
        <v>0</v>
      </c>
      <c r="H177" s="70">
        <v>13600120</v>
      </c>
      <c r="I177" s="10" t="s">
        <v>4804</v>
      </c>
      <c r="J177" s="145" t="s">
        <v>51</v>
      </c>
      <c r="K177" s="10" t="s">
        <v>4805</v>
      </c>
      <c r="L177" s="10" t="s">
        <v>266</v>
      </c>
      <c r="M177" s="71" t="s">
        <v>22</v>
      </c>
    </row>
    <row r="178" spans="1:13" ht="30" x14ac:dyDescent="0.25">
      <c r="A178" s="69" t="str">
        <f t="shared" si="20"/>
        <v>1</v>
      </c>
      <c r="B178" s="45" t="str">
        <f t="shared" si="14"/>
        <v>3</v>
      </c>
      <c r="C178" s="45" t="str">
        <f t="shared" si="15"/>
        <v>9</v>
      </c>
      <c r="D178" s="45" t="str">
        <f t="shared" si="16"/>
        <v>9</v>
      </c>
      <c r="E178" s="45" t="str">
        <f t="shared" si="17"/>
        <v>00</v>
      </c>
      <c r="F178" s="45" t="str">
        <f t="shared" si="18"/>
        <v>1</v>
      </c>
      <c r="G178" s="45" t="str">
        <f t="shared" si="19"/>
        <v>0</v>
      </c>
      <c r="H178" s="70">
        <v>13990010</v>
      </c>
      <c r="I178" s="10" t="s">
        <v>267</v>
      </c>
      <c r="J178" s="145" t="s">
        <v>51</v>
      </c>
      <c r="K178" s="10" t="s">
        <v>268</v>
      </c>
      <c r="L178" s="10"/>
      <c r="M178" s="71" t="s">
        <v>22</v>
      </c>
    </row>
    <row r="179" spans="1:13" ht="75" x14ac:dyDescent="0.25">
      <c r="A179" s="69" t="str">
        <f t="shared" si="20"/>
        <v>1</v>
      </c>
      <c r="B179" s="45" t="str">
        <f t="shared" si="14"/>
        <v>4</v>
      </c>
      <c r="C179" s="45" t="str">
        <f t="shared" si="15"/>
        <v>0</v>
      </c>
      <c r="D179" s="45" t="str">
        <f t="shared" si="16"/>
        <v>0</v>
      </c>
      <c r="E179" s="45" t="str">
        <f t="shared" si="17"/>
        <v>00</v>
      </c>
      <c r="F179" s="45" t="str">
        <f t="shared" si="18"/>
        <v>1</v>
      </c>
      <c r="G179" s="45" t="str">
        <f t="shared" si="19"/>
        <v>0</v>
      </c>
      <c r="H179" s="70">
        <v>14000010</v>
      </c>
      <c r="I179" s="10" t="s">
        <v>271</v>
      </c>
      <c r="J179" s="145" t="s">
        <v>51</v>
      </c>
      <c r="K179" s="10" t="s">
        <v>4806</v>
      </c>
      <c r="L179" s="10"/>
      <c r="M179" s="71" t="s">
        <v>22</v>
      </c>
    </row>
    <row r="180" spans="1:13" ht="45" x14ac:dyDescent="0.25">
      <c r="A180" s="69" t="str">
        <f t="shared" si="20"/>
        <v>1</v>
      </c>
      <c r="B180" s="45" t="str">
        <f t="shared" si="14"/>
        <v>5</v>
      </c>
      <c r="C180" s="45" t="str">
        <f t="shared" si="15"/>
        <v>0</v>
      </c>
      <c r="D180" s="45" t="str">
        <f t="shared" si="16"/>
        <v>0</v>
      </c>
      <c r="E180" s="45" t="str">
        <f t="shared" si="17"/>
        <v>00</v>
      </c>
      <c r="F180" s="45" t="str">
        <f t="shared" si="18"/>
        <v>1</v>
      </c>
      <c r="G180" s="45" t="str">
        <f t="shared" si="19"/>
        <v>0</v>
      </c>
      <c r="H180" s="70">
        <v>15000010</v>
      </c>
      <c r="I180" s="10" t="s">
        <v>274</v>
      </c>
      <c r="J180" s="145" t="s">
        <v>51</v>
      </c>
      <c r="K180" s="10" t="s">
        <v>4807</v>
      </c>
      <c r="L180" s="10"/>
      <c r="M180" s="71" t="s">
        <v>22</v>
      </c>
    </row>
    <row r="181" spans="1:13" ht="30" x14ac:dyDescent="0.25">
      <c r="A181" s="69" t="str">
        <f t="shared" si="20"/>
        <v>1</v>
      </c>
      <c r="B181" s="45" t="str">
        <f t="shared" si="14"/>
        <v>6</v>
      </c>
      <c r="C181" s="45" t="str">
        <f t="shared" si="15"/>
        <v>1</v>
      </c>
      <c r="D181" s="45" t="str">
        <f t="shared" si="16"/>
        <v>0</v>
      </c>
      <c r="E181" s="45" t="str">
        <f t="shared" si="17"/>
        <v>01</v>
      </c>
      <c r="F181" s="45" t="str">
        <f t="shared" si="18"/>
        <v>0</v>
      </c>
      <c r="G181" s="45" t="str">
        <f t="shared" si="19"/>
        <v>0</v>
      </c>
      <c r="H181" s="70">
        <v>16100100</v>
      </c>
      <c r="I181" s="10" t="s">
        <v>278</v>
      </c>
      <c r="J181" s="145" t="s">
        <v>51</v>
      </c>
      <c r="K181" s="10" t="s">
        <v>4808</v>
      </c>
      <c r="L181" s="10"/>
      <c r="M181" s="71" t="s">
        <v>22</v>
      </c>
    </row>
    <row r="182" spans="1:13" ht="30" x14ac:dyDescent="0.25">
      <c r="A182" s="69" t="str">
        <f t="shared" si="20"/>
        <v>1</v>
      </c>
      <c r="B182" s="45" t="str">
        <f t="shared" si="14"/>
        <v>6</v>
      </c>
      <c r="C182" s="45" t="str">
        <f t="shared" si="15"/>
        <v>1</v>
      </c>
      <c r="D182" s="45" t="str">
        <f t="shared" si="16"/>
        <v>0</v>
      </c>
      <c r="E182" s="45" t="str">
        <f t="shared" si="17"/>
        <v>01</v>
      </c>
      <c r="F182" s="45" t="str">
        <f t="shared" si="18"/>
        <v>1</v>
      </c>
      <c r="G182" s="45" t="str">
        <f t="shared" si="19"/>
        <v>0</v>
      </c>
      <c r="H182" s="70">
        <v>16100110</v>
      </c>
      <c r="I182" s="10" t="s">
        <v>278</v>
      </c>
      <c r="J182" s="145" t="s">
        <v>51</v>
      </c>
      <c r="K182" s="10" t="s">
        <v>4808</v>
      </c>
      <c r="L182" s="10"/>
      <c r="M182" s="71" t="s">
        <v>22</v>
      </c>
    </row>
    <row r="183" spans="1:13" ht="30" x14ac:dyDescent="0.25">
      <c r="A183" s="69" t="str">
        <f t="shared" si="20"/>
        <v>1</v>
      </c>
      <c r="B183" s="45" t="str">
        <f t="shared" si="14"/>
        <v>6</v>
      </c>
      <c r="C183" s="45" t="str">
        <f t="shared" si="15"/>
        <v>1</v>
      </c>
      <c r="D183" s="45" t="str">
        <f t="shared" si="16"/>
        <v>0</v>
      </c>
      <c r="E183" s="45" t="str">
        <f t="shared" si="17"/>
        <v>02</v>
      </c>
      <c r="F183" s="45" t="str">
        <f t="shared" si="18"/>
        <v>0</v>
      </c>
      <c r="G183" s="45" t="str">
        <f t="shared" si="19"/>
        <v>0</v>
      </c>
      <c r="H183" s="70">
        <v>16100200</v>
      </c>
      <c r="I183" s="10" t="s">
        <v>281</v>
      </c>
      <c r="J183" s="145" t="s">
        <v>51</v>
      </c>
      <c r="K183" s="10" t="s">
        <v>4809</v>
      </c>
      <c r="L183" s="10"/>
      <c r="M183" s="71" t="s">
        <v>22</v>
      </c>
    </row>
    <row r="184" spans="1:13" ht="30" x14ac:dyDescent="0.25">
      <c r="A184" s="69" t="str">
        <f t="shared" si="20"/>
        <v>1</v>
      </c>
      <c r="B184" s="45" t="str">
        <f t="shared" si="14"/>
        <v>6</v>
      </c>
      <c r="C184" s="45" t="str">
        <f t="shared" si="15"/>
        <v>1</v>
      </c>
      <c r="D184" s="45" t="str">
        <f t="shared" si="16"/>
        <v>0</v>
      </c>
      <c r="E184" s="45" t="str">
        <f t="shared" si="17"/>
        <v>02</v>
      </c>
      <c r="F184" s="45" t="str">
        <f t="shared" si="18"/>
        <v>1</v>
      </c>
      <c r="G184" s="45" t="str">
        <f t="shared" si="19"/>
        <v>0</v>
      </c>
      <c r="H184" s="70">
        <v>16100210</v>
      </c>
      <c r="I184" s="10" t="s">
        <v>281</v>
      </c>
      <c r="J184" s="145" t="s">
        <v>51</v>
      </c>
      <c r="K184" s="10" t="s">
        <v>4809</v>
      </c>
      <c r="L184" s="10"/>
      <c r="M184" s="71" t="s">
        <v>22</v>
      </c>
    </row>
    <row r="185" spans="1:13" ht="30" x14ac:dyDescent="0.25">
      <c r="A185" s="69" t="str">
        <f t="shared" si="20"/>
        <v>1</v>
      </c>
      <c r="B185" s="45" t="str">
        <f t="shared" si="14"/>
        <v>6</v>
      </c>
      <c r="C185" s="45" t="str">
        <f t="shared" si="15"/>
        <v>1</v>
      </c>
      <c r="D185" s="45" t="str">
        <f t="shared" si="16"/>
        <v>0</v>
      </c>
      <c r="E185" s="45" t="str">
        <f t="shared" si="17"/>
        <v>03</v>
      </c>
      <c r="F185" s="45" t="str">
        <f t="shared" si="18"/>
        <v>0</v>
      </c>
      <c r="G185" s="45" t="str">
        <f t="shared" si="19"/>
        <v>0</v>
      </c>
      <c r="H185" s="70">
        <v>16100300</v>
      </c>
      <c r="I185" s="10" t="s">
        <v>283</v>
      </c>
      <c r="J185" s="145" t="s">
        <v>51</v>
      </c>
      <c r="K185" s="10" t="s">
        <v>4810</v>
      </c>
      <c r="L185" s="10"/>
      <c r="M185" s="71" t="s">
        <v>22</v>
      </c>
    </row>
    <row r="186" spans="1:13" ht="150" x14ac:dyDescent="0.25">
      <c r="A186" s="69" t="str">
        <f t="shared" si="20"/>
        <v>1</v>
      </c>
      <c r="B186" s="45" t="str">
        <f t="shared" si="14"/>
        <v>6</v>
      </c>
      <c r="C186" s="45" t="str">
        <f t="shared" si="15"/>
        <v>1</v>
      </c>
      <c r="D186" s="45" t="str">
        <f t="shared" si="16"/>
        <v>0</v>
      </c>
      <c r="E186" s="45" t="str">
        <f t="shared" si="17"/>
        <v>03</v>
      </c>
      <c r="F186" s="45" t="str">
        <f t="shared" si="18"/>
        <v>1</v>
      </c>
      <c r="G186" s="45" t="str">
        <f t="shared" si="19"/>
        <v>0</v>
      </c>
      <c r="H186" s="70">
        <v>16100310</v>
      </c>
      <c r="I186" s="10" t="s">
        <v>283</v>
      </c>
      <c r="J186" s="145" t="s">
        <v>51</v>
      </c>
      <c r="K186" s="10" t="s">
        <v>4811</v>
      </c>
      <c r="L186" s="10"/>
      <c r="M186" s="71" t="s">
        <v>22</v>
      </c>
    </row>
    <row r="187" spans="1:13" ht="45" x14ac:dyDescent="0.25">
      <c r="A187" s="69" t="str">
        <f t="shared" si="20"/>
        <v>1</v>
      </c>
      <c r="B187" s="45" t="str">
        <f t="shared" si="14"/>
        <v>6</v>
      </c>
      <c r="C187" s="45" t="str">
        <f t="shared" si="15"/>
        <v>1</v>
      </c>
      <c r="D187" s="45" t="str">
        <f t="shared" si="16"/>
        <v>0</v>
      </c>
      <c r="E187" s="45" t="str">
        <f t="shared" si="17"/>
        <v>04</v>
      </c>
      <c r="F187" s="45" t="str">
        <f t="shared" si="18"/>
        <v>0</v>
      </c>
      <c r="G187" s="45" t="str">
        <f t="shared" si="19"/>
        <v>0</v>
      </c>
      <c r="H187" s="70">
        <v>16100400</v>
      </c>
      <c r="I187" s="10" t="s">
        <v>285</v>
      </c>
      <c r="J187" s="145" t="s">
        <v>51</v>
      </c>
      <c r="K187" s="10" t="s">
        <v>4812</v>
      </c>
      <c r="L187" s="10"/>
      <c r="M187" s="71" t="s">
        <v>22</v>
      </c>
    </row>
    <row r="188" spans="1:13" ht="75" x14ac:dyDescent="0.25">
      <c r="A188" s="69" t="str">
        <f t="shared" si="20"/>
        <v>1</v>
      </c>
      <c r="B188" s="45" t="str">
        <f t="shared" si="14"/>
        <v>6</v>
      </c>
      <c r="C188" s="45" t="str">
        <f t="shared" si="15"/>
        <v>1</v>
      </c>
      <c r="D188" s="45" t="str">
        <f t="shared" si="16"/>
        <v>0</v>
      </c>
      <c r="E188" s="45" t="str">
        <f t="shared" si="17"/>
        <v>04</v>
      </c>
      <c r="F188" s="45" t="str">
        <f t="shared" si="18"/>
        <v>1</v>
      </c>
      <c r="G188" s="45" t="str">
        <f t="shared" si="19"/>
        <v>0</v>
      </c>
      <c r="H188" s="70">
        <v>16100410</v>
      </c>
      <c r="I188" s="10" t="s">
        <v>285</v>
      </c>
      <c r="J188" s="145" t="s">
        <v>51</v>
      </c>
      <c r="K188" s="10" t="s">
        <v>4813</v>
      </c>
      <c r="L188" s="10"/>
      <c r="M188" s="71" t="s">
        <v>22</v>
      </c>
    </row>
    <row r="189" spans="1:13" ht="45" x14ac:dyDescent="0.25">
      <c r="A189" s="69" t="str">
        <f t="shared" si="20"/>
        <v>1</v>
      </c>
      <c r="B189" s="45" t="str">
        <f t="shared" si="14"/>
        <v>6</v>
      </c>
      <c r="C189" s="45" t="str">
        <f t="shared" si="15"/>
        <v>1</v>
      </c>
      <c r="D189" s="45" t="str">
        <f t="shared" si="16"/>
        <v>0</v>
      </c>
      <c r="E189" s="45" t="str">
        <f t="shared" si="17"/>
        <v>05</v>
      </c>
      <c r="F189" s="45" t="str">
        <f t="shared" si="18"/>
        <v>0</v>
      </c>
      <c r="G189" s="45" t="str">
        <f t="shared" si="19"/>
        <v>0</v>
      </c>
      <c r="H189" s="70">
        <v>16100500</v>
      </c>
      <c r="I189" s="10" t="s">
        <v>4814</v>
      </c>
      <c r="J189" s="145" t="s">
        <v>51</v>
      </c>
      <c r="K189" s="10" t="s">
        <v>4815</v>
      </c>
      <c r="L189" s="10" t="s">
        <v>4754</v>
      </c>
      <c r="M189" s="71" t="s">
        <v>22</v>
      </c>
    </row>
    <row r="190" spans="1:13" ht="45" x14ac:dyDescent="0.25">
      <c r="A190" s="69" t="str">
        <f t="shared" si="20"/>
        <v>1</v>
      </c>
      <c r="B190" s="45" t="str">
        <f t="shared" si="14"/>
        <v>6</v>
      </c>
      <c r="C190" s="45" t="str">
        <f t="shared" si="15"/>
        <v>1</v>
      </c>
      <c r="D190" s="45" t="str">
        <f t="shared" si="16"/>
        <v>0</v>
      </c>
      <c r="E190" s="45" t="str">
        <f t="shared" si="17"/>
        <v>05</v>
      </c>
      <c r="F190" s="45" t="str">
        <f t="shared" si="18"/>
        <v>1</v>
      </c>
      <c r="G190" s="45" t="str">
        <f t="shared" si="19"/>
        <v>0</v>
      </c>
      <c r="H190" s="70">
        <v>16100510</v>
      </c>
      <c r="I190" s="10" t="s">
        <v>4814</v>
      </c>
      <c r="J190" s="145" t="s">
        <v>51</v>
      </c>
      <c r="K190" s="10" t="s">
        <v>4815</v>
      </c>
      <c r="L190" s="10" t="s">
        <v>4754</v>
      </c>
      <c r="M190" s="71" t="s">
        <v>22</v>
      </c>
    </row>
    <row r="191" spans="1:13" ht="45" x14ac:dyDescent="0.25">
      <c r="A191" s="69" t="str">
        <f t="shared" si="20"/>
        <v>1</v>
      </c>
      <c r="B191" s="45" t="str">
        <f t="shared" si="14"/>
        <v>6</v>
      </c>
      <c r="C191" s="45" t="str">
        <f t="shared" si="15"/>
        <v>2</v>
      </c>
      <c r="D191" s="45" t="str">
        <f t="shared" si="16"/>
        <v>0</v>
      </c>
      <c r="E191" s="45" t="str">
        <f t="shared" si="17"/>
        <v>01</v>
      </c>
      <c r="F191" s="45" t="str">
        <f t="shared" si="18"/>
        <v>0</v>
      </c>
      <c r="G191" s="45" t="str">
        <f t="shared" si="19"/>
        <v>0</v>
      </c>
      <c r="H191" s="70">
        <v>16200100</v>
      </c>
      <c r="I191" s="10" t="s">
        <v>289</v>
      </c>
      <c r="J191" s="145" t="s">
        <v>51</v>
      </c>
      <c r="K191" s="10" t="s">
        <v>290</v>
      </c>
      <c r="L191" s="10"/>
      <c r="M191" s="71" t="s">
        <v>22</v>
      </c>
    </row>
    <row r="192" spans="1:13" ht="45" x14ac:dyDescent="0.25">
      <c r="A192" s="69" t="str">
        <f t="shared" si="20"/>
        <v>1</v>
      </c>
      <c r="B192" s="45" t="str">
        <f t="shared" si="14"/>
        <v>6</v>
      </c>
      <c r="C192" s="45" t="str">
        <f t="shared" si="15"/>
        <v>2</v>
      </c>
      <c r="D192" s="45" t="str">
        <f t="shared" si="16"/>
        <v>0</v>
      </c>
      <c r="E192" s="45" t="str">
        <f t="shared" si="17"/>
        <v>01</v>
      </c>
      <c r="F192" s="45" t="str">
        <f t="shared" si="18"/>
        <v>1</v>
      </c>
      <c r="G192" s="45" t="str">
        <f t="shared" si="19"/>
        <v>0</v>
      </c>
      <c r="H192" s="70">
        <v>16200110</v>
      </c>
      <c r="I192" s="10" t="s">
        <v>289</v>
      </c>
      <c r="J192" s="145" t="s">
        <v>51</v>
      </c>
      <c r="K192" s="10" t="s">
        <v>4816</v>
      </c>
      <c r="L192" s="10"/>
      <c r="M192" s="71" t="s">
        <v>22</v>
      </c>
    </row>
    <row r="193" spans="1:13" ht="45" x14ac:dyDescent="0.25">
      <c r="A193" s="69" t="str">
        <f t="shared" si="20"/>
        <v>1</v>
      </c>
      <c r="B193" s="45" t="str">
        <f t="shared" si="14"/>
        <v>6</v>
      </c>
      <c r="C193" s="45" t="str">
        <f t="shared" si="15"/>
        <v>2</v>
      </c>
      <c r="D193" s="45" t="str">
        <f t="shared" si="16"/>
        <v>0</v>
      </c>
      <c r="E193" s="45" t="str">
        <f t="shared" si="17"/>
        <v>02</v>
      </c>
      <c r="F193" s="45" t="str">
        <f t="shared" si="18"/>
        <v>0</v>
      </c>
      <c r="G193" s="45" t="str">
        <f t="shared" si="19"/>
        <v>0</v>
      </c>
      <c r="H193" s="70">
        <v>16200200</v>
      </c>
      <c r="I193" s="10" t="s">
        <v>4817</v>
      </c>
      <c r="J193" s="145" t="s">
        <v>51</v>
      </c>
      <c r="K193" s="10" t="s">
        <v>4818</v>
      </c>
      <c r="L193" s="10"/>
      <c r="M193" s="71" t="s">
        <v>22</v>
      </c>
    </row>
    <row r="194" spans="1:13" ht="45" x14ac:dyDescent="0.25">
      <c r="A194" s="69" t="str">
        <f t="shared" si="20"/>
        <v>1</v>
      </c>
      <c r="B194" s="45" t="str">
        <f t="shared" si="14"/>
        <v>6</v>
      </c>
      <c r="C194" s="45" t="str">
        <f t="shared" si="15"/>
        <v>2</v>
      </c>
      <c r="D194" s="45" t="str">
        <f t="shared" si="16"/>
        <v>0</v>
      </c>
      <c r="E194" s="45" t="str">
        <f t="shared" si="17"/>
        <v>02</v>
      </c>
      <c r="F194" s="45" t="str">
        <f t="shared" si="18"/>
        <v>1</v>
      </c>
      <c r="G194" s="45" t="str">
        <f t="shared" si="19"/>
        <v>0</v>
      </c>
      <c r="H194" s="70">
        <v>16200210</v>
      </c>
      <c r="I194" s="10" t="s">
        <v>4817</v>
      </c>
      <c r="J194" s="145" t="s">
        <v>51</v>
      </c>
      <c r="K194" s="10" t="s">
        <v>4819</v>
      </c>
      <c r="L194" s="10"/>
      <c r="M194" s="71" t="s">
        <v>22</v>
      </c>
    </row>
    <row r="195" spans="1:13" ht="30" x14ac:dyDescent="0.25">
      <c r="A195" s="69" t="str">
        <f t="shared" si="20"/>
        <v>1</v>
      </c>
      <c r="B195" s="45" t="str">
        <f t="shared" ref="B195:B258" si="21">MID($H195,2,1)</f>
        <v>6</v>
      </c>
      <c r="C195" s="45" t="str">
        <f t="shared" ref="C195:C258" si="22">MID($H195,3,1)</f>
        <v>2</v>
      </c>
      <c r="D195" s="45" t="str">
        <f t="shared" ref="D195:D258" si="23">MID($H195,4,1)</f>
        <v>0</v>
      </c>
      <c r="E195" s="45" t="str">
        <f t="shared" ref="E195:E258" si="24">MID($H195,5,2)</f>
        <v>03</v>
      </c>
      <c r="F195" s="45" t="str">
        <f t="shared" ref="F195:F258" si="25">MID($H195,7,1)</f>
        <v>0</v>
      </c>
      <c r="G195" s="45" t="str">
        <f t="shared" ref="G195:G258" si="26">MID($H195,8,1)</f>
        <v>0</v>
      </c>
      <c r="H195" s="70">
        <v>16200300</v>
      </c>
      <c r="I195" s="10" t="s">
        <v>295</v>
      </c>
      <c r="J195" s="145" t="s">
        <v>51</v>
      </c>
      <c r="K195" s="10" t="s">
        <v>4820</v>
      </c>
      <c r="L195" s="10"/>
      <c r="M195" s="71" t="s">
        <v>22</v>
      </c>
    </row>
    <row r="196" spans="1:13" s="81" customFormat="1" ht="30" x14ac:dyDescent="0.25">
      <c r="A196" s="69" t="str">
        <f t="shared" ref="A196:A259" si="27">MID($H196,1,1)</f>
        <v>1</v>
      </c>
      <c r="B196" s="45" t="str">
        <f t="shared" si="21"/>
        <v>6</v>
      </c>
      <c r="C196" s="45" t="str">
        <f t="shared" si="22"/>
        <v>2</v>
      </c>
      <c r="D196" s="45" t="str">
        <f t="shared" si="23"/>
        <v>0</v>
      </c>
      <c r="E196" s="45" t="str">
        <f t="shared" si="24"/>
        <v>03</v>
      </c>
      <c r="F196" s="45" t="str">
        <f t="shared" si="25"/>
        <v>1</v>
      </c>
      <c r="G196" s="45" t="str">
        <f t="shared" si="26"/>
        <v>0</v>
      </c>
      <c r="H196" s="70">
        <v>16200310</v>
      </c>
      <c r="I196" s="10" t="s">
        <v>295</v>
      </c>
      <c r="J196" s="145" t="s">
        <v>51</v>
      </c>
      <c r="K196" s="10" t="s">
        <v>4821</v>
      </c>
      <c r="L196" s="10"/>
      <c r="M196" s="71" t="s">
        <v>22</v>
      </c>
    </row>
    <row r="197" spans="1:13" ht="75" x14ac:dyDescent="0.25">
      <c r="A197" s="69" t="str">
        <f t="shared" si="27"/>
        <v>1</v>
      </c>
      <c r="B197" s="45" t="str">
        <f t="shared" si="21"/>
        <v>6</v>
      </c>
      <c r="C197" s="45" t="str">
        <f t="shared" si="22"/>
        <v>2</v>
      </c>
      <c r="D197" s="45" t="str">
        <f t="shared" si="23"/>
        <v>0</v>
      </c>
      <c r="E197" s="45" t="str">
        <f t="shared" si="24"/>
        <v>04</v>
      </c>
      <c r="F197" s="45" t="str">
        <f t="shared" si="25"/>
        <v>0</v>
      </c>
      <c r="G197" s="45" t="str">
        <f t="shared" si="26"/>
        <v>0</v>
      </c>
      <c r="H197" s="70">
        <v>16200400</v>
      </c>
      <c r="I197" s="10" t="s">
        <v>4822</v>
      </c>
      <c r="J197" s="145" t="s">
        <v>51</v>
      </c>
      <c r="K197" s="10" t="s">
        <v>4823</v>
      </c>
      <c r="L197" s="10"/>
      <c r="M197" s="71" t="s">
        <v>22</v>
      </c>
    </row>
    <row r="198" spans="1:13" ht="75" x14ac:dyDescent="0.25">
      <c r="A198" s="69" t="str">
        <f t="shared" si="27"/>
        <v>1</v>
      </c>
      <c r="B198" s="45" t="str">
        <f t="shared" si="21"/>
        <v>6</v>
      </c>
      <c r="C198" s="45" t="str">
        <f t="shared" si="22"/>
        <v>2</v>
      </c>
      <c r="D198" s="45" t="str">
        <f t="shared" si="23"/>
        <v>0</v>
      </c>
      <c r="E198" s="45" t="str">
        <f t="shared" si="24"/>
        <v>04</v>
      </c>
      <c r="F198" s="45" t="str">
        <f t="shared" si="25"/>
        <v>1</v>
      </c>
      <c r="G198" s="45" t="str">
        <f t="shared" si="26"/>
        <v>0</v>
      </c>
      <c r="H198" s="70">
        <v>16200410</v>
      </c>
      <c r="I198" s="10" t="s">
        <v>4824</v>
      </c>
      <c r="J198" s="145" t="s">
        <v>51</v>
      </c>
      <c r="K198" s="10" t="s">
        <v>4825</v>
      </c>
      <c r="L198" s="10"/>
      <c r="M198" s="71" t="s">
        <v>22</v>
      </c>
    </row>
    <row r="199" spans="1:13" ht="30" x14ac:dyDescent="0.25">
      <c r="A199" s="69" t="str">
        <f t="shared" si="27"/>
        <v>1</v>
      </c>
      <c r="B199" s="45" t="str">
        <f t="shared" si="21"/>
        <v>6</v>
      </c>
      <c r="C199" s="45" t="str">
        <f t="shared" si="22"/>
        <v>2</v>
      </c>
      <c r="D199" s="45" t="str">
        <f t="shared" si="23"/>
        <v>0</v>
      </c>
      <c r="E199" s="45" t="str">
        <f t="shared" si="24"/>
        <v>04</v>
      </c>
      <c r="F199" s="45" t="str">
        <f t="shared" si="25"/>
        <v>2</v>
      </c>
      <c r="G199" s="45" t="str">
        <f t="shared" si="26"/>
        <v>0</v>
      </c>
      <c r="H199" s="70">
        <v>16200420</v>
      </c>
      <c r="I199" s="10" t="s">
        <v>4826</v>
      </c>
      <c r="J199" s="145" t="s">
        <v>51</v>
      </c>
      <c r="K199" s="10" t="s">
        <v>4827</v>
      </c>
      <c r="L199" s="10"/>
      <c r="M199" s="71" t="s">
        <v>22</v>
      </c>
    </row>
    <row r="200" spans="1:13" ht="60" x14ac:dyDescent="0.25">
      <c r="A200" s="69" t="str">
        <f t="shared" si="27"/>
        <v>1</v>
      </c>
      <c r="B200" s="45" t="str">
        <f t="shared" si="21"/>
        <v>6</v>
      </c>
      <c r="C200" s="45" t="str">
        <f t="shared" si="22"/>
        <v>2</v>
      </c>
      <c r="D200" s="45" t="str">
        <f t="shared" si="23"/>
        <v>0</v>
      </c>
      <c r="E200" s="45" t="str">
        <f t="shared" si="24"/>
        <v>04</v>
      </c>
      <c r="F200" s="45" t="str">
        <f t="shared" si="25"/>
        <v>3</v>
      </c>
      <c r="G200" s="45" t="str">
        <f t="shared" si="26"/>
        <v>0</v>
      </c>
      <c r="H200" s="70">
        <v>16200430</v>
      </c>
      <c r="I200" s="10" t="s">
        <v>4828</v>
      </c>
      <c r="J200" s="145" t="s">
        <v>51</v>
      </c>
      <c r="K200" s="10" t="s">
        <v>4829</v>
      </c>
      <c r="L200" s="10"/>
      <c r="M200" s="71" t="s">
        <v>22</v>
      </c>
    </row>
    <row r="201" spans="1:13" ht="75" x14ac:dyDescent="0.25">
      <c r="A201" s="69" t="str">
        <f t="shared" si="27"/>
        <v>1</v>
      </c>
      <c r="B201" s="45" t="str">
        <f t="shared" si="21"/>
        <v>6</v>
      </c>
      <c r="C201" s="45" t="str">
        <f t="shared" si="22"/>
        <v>3</v>
      </c>
      <c r="D201" s="45" t="str">
        <f t="shared" si="23"/>
        <v>0</v>
      </c>
      <c r="E201" s="45" t="str">
        <f t="shared" si="24"/>
        <v>01</v>
      </c>
      <c r="F201" s="45" t="str">
        <f t="shared" si="25"/>
        <v>0</v>
      </c>
      <c r="G201" s="45" t="str">
        <f t="shared" si="26"/>
        <v>0</v>
      </c>
      <c r="H201" s="70">
        <v>16300100</v>
      </c>
      <c r="I201" s="10" t="s">
        <v>299</v>
      </c>
      <c r="J201" s="145" t="s">
        <v>51</v>
      </c>
      <c r="K201" s="10" t="s">
        <v>4830</v>
      </c>
      <c r="L201" s="10"/>
      <c r="M201" s="71" t="s">
        <v>22</v>
      </c>
    </row>
    <row r="202" spans="1:13" ht="105" x14ac:dyDescent="0.25">
      <c r="A202" s="69" t="str">
        <f t="shared" si="27"/>
        <v>1</v>
      </c>
      <c r="B202" s="45" t="str">
        <f t="shared" si="21"/>
        <v>6</v>
      </c>
      <c r="C202" s="45" t="str">
        <f t="shared" si="22"/>
        <v>3</v>
      </c>
      <c r="D202" s="45" t="str">
        <f t="shared" si="23"/>
        <v>0</v>
      </c>
      <c r="E202" s="45" t="str">
        <f t="shared" si="24"/>
        <v>01</v>
      </c>
      <c r="F202" s="45" t="str">
        <f t="shared" si="25"/>
        <v>1</v>
      </c>
      <c r="G202" s="45" t="str">
        <f t="shared" si="26"/>
        <v>0</v>
      </c>
      <c r="H202" s="70">
        <v>16300110</v>
      </c>
      <c r="I202" s="10" t="s">
        <v>299</v>
      </c>
      <c r="J202" s="145" t="s">
        <v>51</v>
      </c>
      <c r="K202" s="10" t="s">
        <v>4831</v>
      </c>
      <c r="L202" s="10"/>
      <c r="M202" s="71" t="s">
        <v>22</v>
      </c>
    </row>
    <row r="203" spans="1:13" ht="60" x14ac:dyDescent="0.25">
      <c r="A203" s="69" t="str">
        <f t="shared" si="27"/>
        <v>1</v>
      </c>
      <c r="B203" s="45" t="str">
        <f t="shared" si="21"/>
        <v>6</v>
      </c>
      <c r="C203" s="45" t="str">
        <f t="shared" si="22"/>
        <v>3</v>
      </c>
      <c r="D203" s="45" t="str">
        <f t="shared" si="23"/>
        <v>0</v>
      </c>
      <c r="E203" s="45" t="str">
        <f t="shared" si="24"/>
        <v>02</v>
      </c>
      <c r="F203" s="45" t="str">
        <f t="shared" si="25"/>
        <v>0</v>
      </c>
      <c r="G203" s="45" t="str">
        <f t="shared" si="26"/>
        <v>0</v>
      </c>
      <c r="H203" s="70">
        <v>16300200</v>
      </c>
      <c r="I203" s="10" t="s">
        <v>311</v>
      </c>
      <c r="J203" s="145" t="s">
        <v>51</v>
      </c>
      <c r="K203" s="10" t="s">
        <v>4832</v>
      </c>
      <c r="L203" s="10"/>
      <c r="M203" s="71" t="s">
        <v>22</v>
      </c>
    </row>
    <row r="204" spans="1:13" ht="45" x14ac:dyDescent="0.25">
      <c r="A204" s="69" t="str">
        <f t="shared" si="27"/>
        <v>1</v>
      </c>
      <c r="B204" s="45" t="str">
        <f t="shared" si="21"/>
        <v>6</v>
      </c>
      <c r="C204" s="45" t="str">
        <f t="shared" si="22"/>
        <v>3</v>
      </c>
      <c r="D204" s="45" t="str">
        <f t="shared" si="23"/>
        <v>0</v>
      </c>
      <c r="E204" s="45" t="str">
        <f t="shared" si="24"/>
        <v>02</v>
      </c>
      <c r="F204" s="45" t="str">
        <f t="shared" si="25"/>
        <v>1</v>
      </c>
      <c r="G204" s="45" t="str">
        <f t="shared" si="26"/>
        <v>0</v>
      </c>
      <c r="H204" s="70">
        <v>16300210</v>
      </c>
      <c r="I204" s="10" t="s">
        <v>4833</v>
      </c>
      <c r="J204" s="145" t="s">
        <v>51</v>
      </c>
      <c r="K204" s="10" t="s">
        <v>4834</v>
      </c>
      <c r="L204" s="10"/>
      <c r="M204" s="71" t="s">
        <v>22</v>
      </c>
    </row>
    <row r="205" spans="1:13" ht="60" x14ac:dyDescent="0.25">
      <c r="A205" s="69" t="str">
        <f t="shared" si="27"/>
        <v>1</v>
      </c>
      <c r="B205" s="45" t="str">
        <f t="shared" si="21"/>
        <v>6</v>
      </c>
      <c r="C205" s="45" t="str">
        <f t="shared" si="22"/>
        <v>3</v>
      </c>
      <c r="D205" s="45" t="str">
        <f t="shared" si="23"/>
        <v>0</v>
      </c>
      <c r="E205" s="45" t="str">
        <f t="shared" si="24"/>
        <v>02</v>
      </c>
      <c r="F205" s="45" t="str">
        <f t="shared" si="25"/>
        <v>2</v>
      </c>
      <c r="G205" s="45" t="str">
        <f t="shared" si="26"/>
        <v>0</v>
      </c>
      <c r="H205" s="70">
        <v>16300220</v>
      </c>
      <c r="I205" s="10" t="s">
        <v>4835</v>
      </c>
      <c r="J205" s="145" t="s">
        <v>51</v>
      </c>
      <c r="K205" s="10" t="s">
        <v>4832</v>
      </c>
      <c r="L205" s="10"/>
      <c r="M205" s="71" t="s">
        <v>22</v>
      </c>
    </row>
    <row r="206" spans="1:13" ht="90" x14ac:dyDescent="0.25">
      <c r="A206" s="69" t="str">
        <f t="shared" si="27"/>
        <v>1</v>
      </c>
      <c r="B206" s="45" t="str">
        <f t="shared" si="21"/>
        <v>6</v>
      </c>
      <c r="C206" s="45" t="str">
        <f t="shared" si="22"/>
        <v>4</v>
      </c>
      <c r="D206" s="45" t="str">
        <f t="shared" si="23"/>
        <v>0</v>
      </c>
      <c r="E206" s="45" t="str">
        <f t="shared" si="24"/>
        <v>01</v>
      </c>
      <c r="F206" s="45" t="str">
        <f t="shared" si="25"/>
        <v>0</v>
      </c>
      <c r="G206" s="45" t="str">
        <f t="shared" si="26"/>
        <v>0</v>
      </c>
      <c r="H206" s="70">
        <v>16400100</v>
      </c>
      <c r="I206" s="10" t="s">
        <v>316</v>
      </c>
      <c r="J206" s="145" t="s">
        <v>51</v>
      </c>
      <c r="K206" s="10" t="s">
        <v>4836</v>
      </c>
      <c r="L206" s="10"/>
      <c r="M206" s="71" t="s">
        <v>22</v>
      </c>
    </row>
    <row r="207" spans="1:13" ht="90" x14ac:dyDescent="0.25">
      <c r="A207" s="69" t="str">
        <f t="shared" si="27"/>
        <v>1</v>
      </c>
      <c r="B207" s="45" t="str">
        <f t="shared" si="21"/>
        <v>6</v>
      </c>
      <c r="C207" s="45" t="str">
        <f t="shared" si="22"/>
        <v>4</v>
      </c>
      <c r="D207" s="45" t="str">
        <f t="shared" si="23"/>
        <v>0</v>
      </c>
      <c r="E207" s="45" t="str">
        <f t="shared" si="24"/>
        <v>01</v>
      </c>
      <c r="F207" s="45" t="str">
        <f t="shared" si="25"/>
        <v>1</v>
      </c>
      <c r="G207" s="45" t="str">
        <f t="shared" si="26"/>
        <v>0</v>
      </c>
      <c r="H207" s="70">
        <v>16400110</v>
      </c>
      <c r="I207" s="10" t="s">
        <v>316</v>
      </c>
      <c r="J207" s="145" t="s">
        <v>51</v>
      </c>
      <c r="K207" s="10" t="s">
        <v>4836</v>
      </c>
      <c r="L207" s="10"/>
      <c r="M207" s="71" t="s">
        <v>22</v>
      </c>
    </row>
    <row r="208" spans="1:13" ht="30" x14ac:dyDescent="0.25">
      <c r="A208" s="69" t="str">
        <f t="shared" si="27"/>
        <v>1</v>
      </c>
      <c r="B208" s="45" t="str">
        <f t="shared" si="21"/>
        <v>6</v>
      </c>
      <c r="C208" s="45" t="str">
        <f t="shared" si="22"/>
        <v>4</v>
      </c>
      <c r="D208" s="45" t="str">
        <f t="shared" si="23"/>
        <v>0</v>
      </c>
      <c r="E208" s="45" t="str">
        <f t="shared" si="24"/>
        <v>02</v>
      </c>
      <c r="F208" s="45" t="str">
        <f t="shared" si="25"/>
        <v>0</v>
      </c>
      <c r="G208" s="45" t="str">
        <f t="shared" si="26"/>
        <v>0</v>
      </c>
      <c r="H208" s="70">
        <v>16400200</v>
      </c>
      <c r="I208" s="10" t="s">
        <v>4837</v>
      </c>
      <c r="J208" s="145" t="s">
        <v>51</v>
      </c>
      <c r="K208" s="10" t="s">
        <v>4838</v>
      </c>
      <c r="L208" s="10"/>
      <c r="M208" s="71" t="s">
        <v>22</v>
      </c>
    </row>
    <row r="209" spans="1:13" ht="30" x14ac:dyDescent="0.25">
      <c r="A209" s="69" t="str">
        <f t="shared" si="27"/>
        <v>1</v>
      </c>
      <c r="B209" s="45" t="str">
        <f t="shared" si="21"/>
        <v>6</v>
      </c>
      <c r="C209" s="45" t="str">
        <f t="shared" si="22"/>
        <v>4</v>
      </c>
      <c r="D209" s="45" t="str">
        <f t="shared" si="23"/>
        <v>0</v>
      </c>
      <c r="E209" s="45" t="str">
        <f t="shared" si="24"/>
        <v>02</v>
      </c>
      <c r="F209" s="45" t="str">
        <f t="shared" si="25"/>
        <v>1</v>
      </c>
      <c r="G209" s="45" t="str">
        <f t="shared" si="26"/>
        <v>0</v>
      </c>
      <c r="H209" s="70">
        <v>16400210</v>
      </c>
      <c r="I209" s="10" t="s">
        <v>4837</v>
      </c>
      <c r="J209" s="145" t="s">
        <v>51</v>
      </c>
      <c r="K209" s="10" t="s">
        <v>4838</v>
      </c>
      <c r="L209" s="10"/>
      <c r="M209" s="71" t="s">
        <v>22</v>
      </c>
    </row>
    <row r="210" spans="1:13" ht="60" x14ac:dyDescent="0.25">
      <c r="A210" s="69" t="str">
        <f t="shared" si="27"/>
        <v>1</v>
      </c>
      <c r="B210" s="45" t="str">
        <f t="shared" si="21"/>
        <v>6</v>
      </c>
      <c r="C210" s="45" t="str">
        <f t="shared" si="22"/>
        <v>4</v>
      </c>
      <c r="D210" s="45" t="str">
        <f t="shared" si="23"/>
        <v>0</v>
      </c>
      <c r="E210" s="45" t="str">
        <f t="shared" si="24"/>
        <v>03</v>
      </c>
      <c r="F210" s="45" t="str">
        <f t="shared" si="25"/>
        <v>0</v>
      </c>
      <c r="G210" s="45" t="str">
        <f t="shared" si="26"/>
        <v>0</v>
      </c>
      <c r="H210" s="70">
        <v>16400300</v>
      </c>
      <c r="I210" s="10" t="s">
        <v>4839</v>
      </c>
      <c r="J210" s="145" t="s">
        <v>51</v>
      </c>
      <c r="K210" s="10" t="s">
        <v>4840</v>
      </c>
      <c r="L210" s="10"/>
      <c r="M210" s="71" t="s">
        <v>22</v>
      </c>
    </row>
    <row r="211" spans="1:13" ht="60" x14ac:dyDescent="0.25">
      <c r="A211" s="69" t="str">
        <f t="shared" si="27"/>
        <v>1</v>
      </c>
      <c r="B211" s="45" t="str">
        <f t="shared" si="21"/>
        <v>6</v>
      </c>
      <c r="C211" s="45" t="str">
        <f t="shared" si="22"/>
        <v>4</v>
      </c>
      <c r="D211" s="45" t="str">
        <f t="shared" si="23"/>
        <v>0</v>
      </c>
      <c r="E211" s="45" t="str">
        <f t="shared" si="24"/>
        <v>03</v>
      </c>
      <c r="F211" s="45" t="str">
        <f t="shared" si="25"/>
        <v>1</v>
      </c>
      <c r="G211" s="45" t="str">
        <f t="shared" si="26"/>
        <v>0</v>
      </c>
      <c r="H211" s="70">
        <v>16400310</v>
      </c>
      <c r="I211" s="10" t="s">
        <v>4839</v>
      </c>
      <c r="J211" s="145" t="s">
        <v>51</v>
      </c>
      <c r="K211" s="10" t="s">
        <v>4840</v>
      </c>
      <c r="L211" s="10"/>
      <c r="M211" s="71" t="s">
        <v>22</v>
      </c>
    </row>
    <row r="212" spans="1:13" x14ac:dyDescent="0.25">
      <c r="A212" s="69" t="str">
        <f t="shared" si="27"/>
        <v>1</v>
      </c>
      <c r="B212" s="45" t="str">
        <f t="shared" si="21"/>
        <v>6</v>
      </c>
      <c r="C212" s="45" t="str">
        <f t="shared" si="22"/>
        <v>9</v>
      </c>
      <c r="D212" s="45" t="str">
        <f t="shared" si="23"/>
        <v>0</v>
      </c>
      <c r="E212" s="45" t="str">
        <f t="shared" si="24"/>
        <v>99</v>
      </c>
      <c r="F212" s="45" t="str">
        <f t="shared" si="25"/>
        <v>0</v>
      </c>
      <c r="G212" s="45" t="str">
        <f t="shared" si="26"/>
        <v>0</v>
      </c>
      <c r="H212" s="70">
        <v>16909900</v>
      </c>
      <c r="I212" s="10" t="s">
        <v>318</v>
      </c>
      <c r="J212" s="145" t="s">
        <v>51</v>
      </c>
      <c r="K212" s="10" t="s">
        <v>319</v>
      </c>
      <c r="L212" s="10"/>
      <c r="M212" s="71" t="s">
        <v>22</v>
      </c>
    </row>
    <row r="213" spans="1:13" x14ac:dyDescent="0.25">
      <c r="A213" s="69" t="str">
        <f t="shared" si="27"/>
        <v>1</v>
      </c>
      <c r="B213" s="45" t="str">
        <f t="shared" si="21"/>
        <v>6</v>
      </c>
      <c r="C213" s="45" t="str">
        <f t="shared" si="22"/>
        <v>9</v>
      </c>
      <c r="D213" s="45" t="str">
        <f t="shared" si="23"/>
        <v>0</v>
      </c>
      <c r="E213" s="45" t="str">
        <f t="shared" si="24"/>
        <v>99</v>
      </c>
      <c r="F213" s="45" t="str">
        <f t="shared" si="25"/>
        <v>1</v>
      </c>
      <c r="G213" s="45" t="str">
        <f t="shared" si="26"/>
        <v>0</v>
      </c>
      <c r="H213" s="70">
        <v>16909910</v>
      </c>
      <c r="I213" s="10" t="s">
        <v>318</v>
      </c>
      <c r="J213" s="145" t="s">
        <v>51</v>
      </c>
      <c r="K213" s="10" t="s">
        <v>319</v>
      </c>
      <c r="L213" s="10"/>
      <c r="M213" s="71" t="s">
        <v>22</v>
      </c>
    </row>
    <row r="214" spans="1:13" ht="60" x14ac:dyDescent="0.25">
      <c r="A214" s="69" t="str">
        <f t="shared" si="27"/>
        <v>1</v>
      </c>
      <c r="B214" s="45" t="str">
        <f t="shared" si="21"/>
        <v>7</v>
      </c>
      <c r="C214" s="45" t="str">
        <f t="shared" si="22"/>
        <v>1</v>
      </c>
      <c r="D214" s="45" t="str">
        <f t="shared" si="23"/>
        <v>0</v>
      </c>
      <c r="E214" s="45" t="str">
        <f t="shared" si="24"/>
        <v>00</v>
      </c>
      <c r="F214" s="45" t="str">
        <f t="shared" si="25"/>
        <v>1</v>
      </c>
      <c r="G214" s="45" t="str">
        <f t="shared" si="26"/>
        <v>0</v>
      </c>
      <c r="H214" s="70">
        <v>17100010</v>
      </c>
      <c r="I214" s="10" t="s">
        <v>4841</v>
      </c>
      <c r="J214" s="145" t="s">
        <v>51</v>
      </c>
      <c r="K214" s="10" t="s">
        <v>323</v>
      </c>
      <c r="L214" s="10"/>
      <c r="M214" s="71" t="s">
        <v>22</v>
      </c>
    </row>
    <row r="215" spans="1:13" ht="75" x14ac:dyDescent="0.25">
      <c r="A215" s="69" t="str">
        <f t="shared" si="27"/>
        <v>1</v>
      </c>
      <c r="B215" s="45" t="str">
        <f t="shared" si="21"/>
        <v>7</v>
      </c>
      <c r="C215" s="45" t="str">
        <f t="shared" si="22"/>
        <v>1</v>
      </c>
      <c r="D215" s="45" t="str">
        <f t="shared" si="23"/>
        <v>7</v>
      </c>
      <c r="E215" s="45" t="str">
        <f t="shared" si="24"/>
        <v>01</v>
      </c>
      <c r="F215" s="45" t="str">
        <f t="shared" si="25"/>
        <v>0</v>
      </c>
      <c r="G215" s="45" t="str">
        <f t="shared" si="26"/>
        <v>0</v>
      </c>
      <c r="H215" s="70">
        <v>17170100</v>
      </c>
      <c r="I215" s="10" t="s">
        <v>404</v>
      </c>
      <c r="J215" s="145" t="s">
        <v>51</v>
      </c>
      <c r="K215" s="10" t="s">
        <v>4842</v>
      </c>
      <c r="L215" s="10"/>
      <c r="M215" s="71" t="s">
        <v>22</v>
      </c>
    </row>
    <row r="216" spans="1:13" ht="60" x14ac:dyDescent="0.25">
      <c r="A216" s="69" t="str">
        <f t="shared" si="27"/>
        <v>1</v>
      </c>
      <c r="B216" s="45" t="str">
        <f t="shared" si="21"/>
        <v>7</v>
      </c>
      <c r="C216" s="45" t="str">
        <f t="shared" si="22"/>
        <v>2</v>
      </c>
      <c r="D216" s="45" t="str">
        <f t="shared" si="23"/>
        <v>0</v>
      </c>
      <c r="E216" s="45" t="str">
        <f t="shared" si="24"/>
        <v>00</v>
      </c>
      <c r="F216" s="45" t="str">
        <f t="shared" si="25"/>
        <v>1</v>
      </c>
      <c r="G216" s="45" t="str">
        <f t="shared" si="26"/>
        <v>0</v>
      </c>
      <c r="H216" s="70">
        <v>17200010</v>
      </c>
      <c r="I216" s="10" t="s">
        <v>4843</v>
      </c>
      <c r="J216" s="145" t="s">
        <v>51</v>
      </c>
      <c r="K216" s="10" t="s">
        <v>433</v>
      </c>
      <c r="L216" s="10"/>
      <c r="M216" s="71" t="s">
        <v>22</v>
      </c>
    </row>
    <row r="217" spans="1:13" ht="60" x14ac:dyDescent="0.25">
      <c r="A217" s="69" t="str">
        <f t="shared" si="27"/>
        <v>1</v>
      </c>
      <c r="B217" s="45" t="str">
        <f t="shared" si="21"/>
        <v>7</v>
      </c>
      <c r="C217" s="45" t="str">
        <f t="shared" si="22"/>
        <v>2</v>
      </c>
      <c r="D217" s="45" t="str">
        <f t="shared" si="23"/>
        <v>4</v>
      </c>
      <c r="E217" s="45" t="str">
        <f t="shared" si="24"/>
        <v>01</v>
      </c>
      <c r="F217" s="45" t="str">
        <f t="shared" si="25"/>
        <v>0</v>
      </c>
      <c r="G217" s="45" t="str">
        <f t="shared" si="26"/>
        <v>0</v>
      </c>
      <c r="H217" s="70">
        <v>17240100</v>
      </c>
      <c r="I217" s="10" t="s">
        <v>448</v>
      </c>
      <c r="J217" s="145" t="s">
        <v>51</v>
      </c>
      <c r="K217" s="10" t="s">
        <v>4844</v>
      </c>
      <c r="L217" s="10"/>
      <c r="M217" s="71" t="s">
        <v>22</v>
      </c>
    </row>
    <row r="218" spans="1:13" ht="60" x14ac:dyDescent="0.25">
      <c r="A218" s="69" t="str">
        <f t="shared" si="27"/>
        <v>1</v>
      </c>
      <c r="B218" s="45" t="str">
        <f t="shared" si="21"/>
        <v>7</v>
      </c>
      <c r="C218" s="45" t="str">
        <f t="shared" si="22"/>
        <v>2</v>
      </c>
      <c r="D218" s="45" t="str">
        <f t="shared" si="23"/>
        <v>4</v>
      </c>
      <c r="E218" s="45" t="str">
        <f t="shared" si="24"/>
        <v>01</v>
      </c>
      <c r="F218" s="45" t="str">
        <f t="shared" si="25"/>
        <v>0</v>
      </c>
      <c r="G218" s="45" t="str">
        <f t="shared" si="26"/>
        <v>0</v>
      </c>
      <c r="H218" s="70">
        <v>17240100</v>
      </c>
      <c r="I218" s="10" t="s">
        <v>4845</v>
      </c>
      <c r="J218" s="145" t="s">
        <v>51</v>
      </c>
      <c r="K218" s="10" t="s">
        <v>4844</v>
      </c>
      <c r="L218" s="10"/>
      <c r="M218" s="71" t="s">
        <v>22</v>
      </c>
    </row>
    <row r="219" spans="1:13" ht="60" x14ac:dyDescent="0.25">
      <c r="A219" s="69" t="str">
        <f t="shared" si="27"/>
        <v>1</v>
      </c>
      <c r="B219" s="45" t="str">
        <f t="shared" si="21"/>
        <v>7</v>
      </c>
      <c r="C219" s="45" t="str">
        <f t="shared" si="22"/>
        <v>3</v>
      </c>
      <c r="D219" s="45" t="str">
        <f t="shared" si="23"/>
        <v>0</v>
      </c>
      <c r="E219" s="45" t="str">
        <f t="shared" si="24"/>
        <v>00</v>
      </c>
      <c r="F219" s="45" t="str">
        <f t="shared" si="25"/>
        <v>1</v>
      </c>
      <c r="G219" s="45" t="str">
        <f t="shared" si="26"/>
        <v>0</v>
      </c>
      <c r="H219" s="70">
        <v>17300010</v>
      </c>
      <c r="I219" s="10" t="s">
        <v>4846</v>
      </c>
      <c r="J219" s="145" t="s">
        <v>51</v>
      </c>
      <c r="K219" s="10" t="s">
        <v>461</v>
      </c>
      <c r="L219" s="10"/>
      <c r="M219" s="71" t="s">
        <v>22</v>
      </c>
    </row>
    <row r="220" spans="1:13" x14ac:dyDescent="0.25">
      <c r="A220" s="69" t="str">
        <f t="shared" si="27"/>
        <v>1</v>
      </c>
      <c r="B220" s="45" t="str">
        <f t="shared" si="21"/>
        <v>7</v>
      </c>
      <c r="C220" s="45" t="str">
        <f t="shared" si="22"/>
        <v>3</v>
      </c>
      <c r="D220" s="45" t="str">
        <f t="shared" si="23"/>
        <v>2</v>
      </c>
      <c r="E220" s="45" t="str">
        <f t="shared" si="24"/>
        <v>01</v>
      </c>
      <c r="F220" s="45" t="str">
        <f t="shared" si="25"/>
        <v>0</v>
      </c>
      <c r="G220" s="45" t="str">
        <f t="shared" si="26"/>
        <v>0</v>
      </c>
      <c r="H220" s="70">
        <v>17320100</v>
      </c>
      <c r="I220" s="10" t="s">
        <v>465</v>
      </c>
      <c r="J220" s="145" t="s">
        <v>51</v>
      </c>
      <c r="K220" s="10" t="s">
        <v>325</v>
      </c>
      <c r="L220" s="10"/>
      <c r="M220" s="71" t="s">
        <v>22</v>
      </c>
    </row>
    <row r="221" spans="1:13" ht="28.5" customHeight="1" x14ac:dyDescent="0.25">
      <c r="A221" s="69" t="str">
        <f t="shared" si="27"/>
        <v>1</v>
      </c>
      <c r="B221" s="45" t="str">
        <f t="shared" si="21"/>
        <v>7</v>
      </c>
      <c r="C221" s="45" t="str">
        <f t="shared" si="22"/>
        <v>3</v>
      </c>
      <c r="D221" s="45" t="str">
        <f t="shared" si="23"/>
        <v>2</v>
      </c>
      <c r="E221" s="45" t="str">
        <f t="shared" si="24"/>
        <v>01</v>
      </c>
      <c r="F221" s="45" t="str">
        <f t="shared" si="25"/>
        <v>0</v>
      </c>
      <c r="G221" s="45" t="str">
        <f t="shared" si="26"/>
        <v>0</v>
      </c>
      <c r="H221" s="70">
        <v>17320100</v>
      </c>
      <c r="I221" s="10" t="s">
        <v>4847</v>
      </c>
      <c r="J221" s="145" t="s">
        <v>51</v>
      </c>
      <c r="K221" s="10" t="s">
        <v>4848</v>
      </c>
      <c r="L221" s="10" t="s">
        <v>3029</v>
      </c>
      <c r="M221" s="71" t="s">
        <v>22</v>
      </c>
    </row>
    <row r="222" spans="1:13" ht="75" x14ac:dyDescent="0.25">
      <c r="A222" s="69" t="str">
        <f t="shared" si="27"/>
        <v>1</v>
      </c>
      <c r="B222" s="45" t="str">
        <f t="shared" si="21"/>
        <v>7</v>
      </c>
      <c r="C222" s="45" t="str">
        <f t="shared" si="22"/>
        <v>4</v>
      </c>
      <c r="D222" s="45" t="str">
        <f t="shared" si="23"/>
        <v>1</v>
      </c>
      <c r="E222" s="45" t="str">
        <f t="shared" si="24"/>
        <v>01</v>
      </c>
      <c r="F222" s="45" t="str">
        <f t="shared" si="25"/>
        <v>0</v>
      </c>
      <c r="G222" s="45" t="str">
        <f t="shared" si="26"/>
        <v>0</v>
      </c>
      <c r="H222" s="70">
        <v>17410100</v>
      </c>
      <c r="I222" s="10" t="s">
        <v>470</v>
      </c>
      <c r="J222" s="145" t="s">
        <v>51</v>
      </c>
      <c r="K222" s="10" t="s">
        <v>4849</v>
      </c>
      <c r="L222" s="10"/>
      <c r="M222" s="71" t="s">
        <v>22</v>
      </c>
    </row>
    <row r="223" spans="1:13" ht="75" x14ac:dyDescent="0.25">
      <c r="A223" s="69" t="str">
        <f t="shared" si="27"/>
        <v>1</v>
      </c>
      <c r="B223" s="45" t="str">
        <f t="shared" si="21"/>
        <v>7</v>
      </c>
      <c r="C223" s="45" t="str">
        <f t="shared" si="22"/>
        <v>4</v>
      </c>
      <c r="D223" s="45" t="str">
        <f t="shared" si="23"/>
        <v>1</v>
      </c>
      <c r="E223" s="45" t="str">
        <f t="shared" si="24"/>
        <v>01</v>
      </c>
      <c r="F223" s="45" t="str">
        <f t="shared" si="25"/>
        <v>0</v>
      </c>
      <c r="G223" s="45" t="str">
        <f t="shared" si="26"/>
        <v>0</v>
      </c>
      <c r="H223" s="70">
        <v>17410100</v>
      </c>
      <c r="I223" s="10" t="s">
        <v>4850</v>
      </c>
      <c r="J223" s="145" t="s">
        <v>51</v>
      </c>
      <c r="K223" s="10" t="s">
        <v>4849</v>
      </c>
      <c r="L223" s="10"/>
      <c r="M223" s="71" t="s">
        <v>22</v>
      </c>
    </row>
    <row r="224" spans="1:13" ht="75" x14ac:dyDescent="0.25">
      <c r="A224" s="69" t="str">
        <f t="shared" si="27"/>
        <v>1</v>
      </c>
      <c r="B224" s="45" t="str">
        <f t="shared" si="21"/>
        <v>7</v>
      </c>
      <c r="C224" s="45" t="str">
        <f t="shared" si="22"/>
        <v>4</v>
      </c>
      <c r="D224" s="45" t="str">
        <f t="shared" si="23"/>
        <v>1</v>
      </c>
      <c r="E224" s="45" t="str">
        <f t="shared" si="24"/>
        <v>01</v>
      </c>
      <c r="F224" s="45" t="str">
        <f t="shared" si="25"/>
        <v>0</v>
      </c>
      <c r="G224" s="45" t="str">
        <f t="shared" si="26"/>
        <v>0</v>
      </c>
      <c r="H224" s="70">
        <v>17410100</v>
      </c>
      <c r="I224" s="10" t="s">
        <v>476</v>
      </c>
      <c r="J224" s="145" t="s">
        <v>51</v>
      </c>
      <c r="K224" s="10" t="s">
        <v>471</v>
      </c>
      <c r="L224" s="10"/>
      <c r="M224" s="71" t="s">
        <v>22</v>
      </c>
    </row>
    <row r="225" spans="1:13" ht="75" x14ac:dyDescent="0.25">
      <c r="A225" s="69" t="str">
        <f t="shared" si="27"/>
        <v>1</v>
      </c>
      <c r="B225" s="45" t="str">
        <f t="shared" si="21"/>
        <v>7</v>
      </c>
      <c r="C225" s="45" t="str">
        <f t="shared" si="22"/>
        <v>5</v>
      </c>
      <c r="D225" s="45" t="str">
        <f t="shared" si="23"/>
        <v>0</v>
      </c>
      <c r="E225" s="45" t="str">
        <f t="shared" si="24"/>
        <v>00</v>
      </c>
      <c r="F225" s="45" t="str">
        <f t="shared" si="25"/>
        <v>1</v>
      </c>
      <c r="G225" s="45" t="str">
        <f t="shared" si="26"/>
        <v>0</v>
      </c>
      <c r="H225" s="70">
        <v>17500010</v>
      </c>
      <c r="I225" s="10" t="s">
        <v>477</v>
      </c>
      <c r="J225" s="145" t="s">
        <v>51</v>
      </c>
      <c r="K225" s="10" t="s">
        <v>478</v>
      </c>
      <c r="L225" s="10"/>
      <c r="M225" s="71" t="s">
        <v>22</v>
      </c>
    </row>
    <row r="226" spans="1:13" ht="45" x14ac:dyDescent="0.25">
      <c r="A226" s="69" t="str">
        <f t="shared" si="27"/>
        <v>1</v>
      </c>
      <c r="B226" s="45" t="str">
        <f t="shared" si="21"/>
        <v>7</v>
      </c>
      <c r="C226" s="45" t="str">
        <f t="shared" si="22"/>
        <v>6</v>
      </c>
      <c r="D226" s="45" t="str">
        <f t="shared" si="23"/>
        <v>1</v>
      </c>
      <c r="E226" s="45" t="str">
        <f t="shared" si="24"/>
        <v>01</v>
      </c>
      <c r="F226" s="45" t="str">
        <f t="shared" si="25"/>
        <v>0</v>
      </c>
      <c r="G226" s="45" t="str">
        <f t="shared" si="26"/>
        <v>0</v>
      </c>
      <c r="H226" s="70">
        <v>17610100</v>
      </c>
      <c r="I226" s="10" t="s">
        <v>4851</v>
      </c>
      <c r="J226" s="145" t="s">
        <v>51</v>
      </c>
      <c r="K226" s="10" t="s">
        <v>4852</v>
      </c>
      <c r="L226" s="10"/>
      <c r="M226" s="71" t="s">
        <v>22</v>
      </c>
    </row>
    <row r="227" spans="1:13" ht="45" x14ac:dyDescent="0.25">
      <c r="A227" s="69" t="str">
        <f t="shared" si="27"/>
        <v>1</v>
      </c>
      <c r="B227" s="45" t="str">
        <f t="shared" si="21"/>
        <v>7</v>
      </c>
      <c r="C227" s="45" t="str">
        <f t="shared" si="22"/>
        <v>6</v>
      </c>
      <c r="D227" s="45" t="str">
        <f t="shared" si="23"/>
        <v>1</v>
      </c>
      <c r="E227" s="45" t="str">
        <f t="shared" si="24"/>
        <v>01</v>
      </c>
      <c r="F227" s="45" t="str">
        <f t="shared" si="25"/>
        <v>0</v>
      </c>
      <c r="G227" s="45" t="str">
        <f t="shared" si="26"/>
        <v>0</v>
      </c>
      <c r="H227" s="70">
        <v>17610100</v>
      </c>
      <c r="I227" s="10" t="s">
        <v>4853</v>
      </c>
      <c r="J227" s="145" t="s">
        <v>51</v>
      </c>
      <c r="K227" s="10" t="s">
        <v>4852</v>
      </c>
      <c r="L227" s="10"/>
      <c r="M227" s="71" t="s">
        <v>22</v>
      </c>
    </row>
    <row r="228" spans="1:13" ht="45" x14ac:dyDescent="0.25">
      <c r="A228" s="69" t="str">
        <f t="shared" si="27"/>
        <v>1</v>
      </c>
      <c r="B228" s="45" t="str">
        <f t="shared" si="21"/>
        <v>7</v>
      </c>
      <c r="C228" s="45" t="str">
        <f t="shared" si="22"/>
        <v>6</v>
      </c>
      <c r="D228" s="45" t="str">
        <f t="shared" si="23"/>
        <v>0</v>
      </c>
      <c r="E228" s="45" t="str">
        <f t="shared" si="24"/>
        <v>00</v>
      </c>
      <c r="F228" s="45" t="str">
        <f t="shared" si="25"/>
        <v>1</v>
      </c>
      <c r="G228" s="45" t="str">
        <f t="shared" si="26"/>
        <v>0</v>
      </c>
      <c r="H228" s="70">
        <v>17600010</v>
      </c>
      <c r="I228" s="10" t="s">
        <v>484</v>
      </c>
      <c r="J228" s="145" t="s">
        <v>51</v>
      </c>
      <c r="K228" s="10" t="s">
        <v>485</v>
      </c>
      <c r="L228" s="10"/>
      <c r="M228" s="71" t="s">
        <v>22</v>
      </c>
    </row>
    <row r="229" spans="1:13" ht="60" x14ac:dyDescent="0.25">
      <c r="A229" s="69" t="str">
        <f t="shared" si="27"/>
        <v>1</v>
      </c>
      <c r="B229" s="45" t="str">
        <f t="shared" si="21"/>
        <v>7</v>
      </c>
      <c r="C229" s="45" t="str">
        <f t="shared" si="22"/>
        <v>9</v>
      </c>
      <c r="D229" s="45" t="str">
        <f t="shared" si="23"/>
        <v>1</v>
      </c>
      <c r="E229" s="45" t="str">
        <f t="shared" si="24"/>
        <v>01</v>
      </c>
      <c r="F229" s="45" t="str">
        <f t="shared" si="25"/>
        <v>0</v>
      </c>
      <c r="G229" s="45" t="str">
        <f t="shared" si="26"/>
        <v>0</v>
      </c>
      <c r="H229" s="70">
        <v>17910100</v>
      </c>
      <c r="I229" s="10" t="s">
        <v>491</v>
      </c>
      <c r="J229" s="145" t="s">
        <v>51</v>
      </c>
      <c r="K229" s="10" t="s">
        <v>4854</v>
      </c>
      <c r="L229" s="10"/>
      <c r="M229" s="71" t="s">
        <v>22</v>
      </c>
    </row>
    <row r="230" spans="1:13" ht="60" x14ac:dyDescent="0.25">
      <c r="A230" s="69" t="str">
        <f t="shared" si="27"/>
        <v>1</v>
      </c>
      <c r="B230" s="45" t="str">
        <f t="shared" si="21"/>
        <v>7</v>
      </c>
      <c r="C230" s="45" t="str">
        <f t="shared" si="22"/>
        <v>9</v>
      </c>
      <c r="D230" s="45" t="str">
        <f t="shared" si="23"/>
        <v>1</v>
      </c>
      <c r="E230" s="45" t="str">
        <f t="shared" si="24"/>
        <v>01</v>
      </c>
      <c r="F230" s="45" t="str">
        <f t="shared" si="25"/>
        <v>0</v>
      </c>
      <c r="G230" s="45" t="str">
        <f t="shared" si="26"/>
        <v>0</v>
      </c>
      <c r="H230" s="70">
        <v>17910100</v>
      </c>
      <c r="I230" s="10" t="s">
        <v>4855</v>
      </c>
      <c r="J230" s="145" t="s">
        <v>51</v>
      </c>
      <c r="K230" s="10" t="s">
        <v>4854</v>
      </c>
      <c r="L230" s="10"/>
      <c r="M230" s="71" t="s">
        <v>22</v>
      </c>
    </row>
    <row r="231" spans="1:13" ht="60" x14ac:dyDescent="0.25">
      <c r="A231" s="69" t="str">
        <f t="shared" si="27"/>
        <v>1</v>
      </c>
      <c r="B231" s="45" t="str">
        <f t="shared" si="21"/>
        <v>7</v>
      </c>
      <c r="C231" s="45" t="str">
        <f t="shared" si="22"/>
        <v>7</v>
      </c>
      <c r="D231" s="45" t="str">
        <f t="shared" si="23"/>
        <v>0</v>
      </c>
      <c r="E231" s="45" t="str">
        <f t="shared" si="24"/>
        <v>00</v>
      </c>
      <c r="F231" s="45" t="str">
        <f t="shared" si="25"/>
        <v>1</v>
      </c>
      <c r="G231" s="45" t="str">
        <f t="shared" si="26"/>
        <v>0</v>
      </c>
      <c r="H231" s="70">
        <v>17700010</v>
      </c>
      <c r="I231" s="10" t="s">
        <v>491</v>
      </c>
      <c r="J231" s="145" t="s">
        <v>51</v>
      </c>
      <c r="K231" s="10" t="s">
        <v>495</v>
      </c>
      <c r="L231" s="10"/>
      <c r="M231" s="71" t="s">
        <v>22</v>
      </c>
    </row>
    <row r="232" spans="1:13" ht="30" x14ac:dyDescent="0.25">
      <c r="A232" s="69" t="str">
        <f t="shared" si="27"/>
        <v>1</v>
      </c>
      <c r="B232" s="45" t="str">
        <f t="shared" si="21"/>
        <v>7</v>
      </c>
      <c r="C232" s="45" t="str">
        <f t="shared" si="22"/>
        <v>8</v>
      </c>
      <c r="D232" s="45" t="str">
        <f t="shared" si="23"/>
        <v>0</v>
      </c>
      <c r="E232" s="45" t="str">
        <f t="shared" si="24"/>
        <v>00</v>
      </c>
      <c r="F232" s="45" t="str">
        <f t="shared" si="25"/>
        <v>1</v>
      </c>
      <c r="G232" s="45" t="str">
        <f t="shared" si="26"/>
        <v>0</v>
      </c>
      <c r="H232" s="70">
        <v>17800010</v>
      </c>
      <c r="I232" s="10" t="s">
        <v>496</v>
      </c>
      <c r="J232" s="145" t="s">
        <v>51</v>
      </c>
      <c r="K232" s="10" t="s">
        <v>497</v>
      </c>
      <c r="L232" s="10"/>
      <c r="M232" s="71" t="s">
        <v>22</v>
      </c>
    </row>
    <row r="233" spans="1:13" ht="75" x14ac:dyDescent="0.25">
      <c r="A233" s="69" t="str">
        <f t="shared" si="27"/>
        <v>1</v>
      </c>
      <c r="B233" s="45" t="str">
        <f t="shared" si="21"/>
        <v>9</v>
      </c>
      <c r="C233" s="45" t="str">
        <f t="shared" si="22"/>
        <v>1</v>
      </c>
      <c r="D233" s="45" t="str">
        <f t="shared" si="23"/>
        <v>0</v>
      </c>
      <c r="E233" s="45" t="str">
        <f t="shared" si="24"/>
        <v>01</v>
      </c>
      <c r="F233" s="45" t="str">
        <f t="shared" si="25"/>
        <v>0</v>
      </c>
      <c r="G233" s="45" t="str">
        <f t="shared" si="26"/>
        <v>0</v>
      </c>
      <c r="H233" s="70">
        <v>19100100</v>
      </c>
      <c r="I233" s="10" t="s">
        <v>503</v>
      </c>
      <c r="J233" s="145" t="s">
        <v>51</v>
      </c>
      <c r="K233" s="10" t="s">
        <v>4856</v>
      </c>
      <c r="L233" s="10"/>
      <c r="M233" s="71" t="s">
        <v>22</v>
      </c>
    </row>
    <row r="234" spans="1:13" ht="75" x14ac:dyDescent="0.25">
      <c r="A234" s="69" t="str">
        <f t="shared" si="27"/>
        <v>1</v>
      </c>
      <c r="B234" s="45" t="str">
        <f t="shared" si="21"/>
        <v>9</v>
      </c>
      <c r="C234" s="45" t="str">
        <f t="shared" si="22"/>
        <v>1</v>
      </c>
      <c r="D234" s="45" t="str">
        <f t="shared" si="23"/>
        <v>0</v>
      </c>
      <c r="E234" s="45" t="str">
        <f t="shared" si="24"/>
        <v>01</v>
      </c>
      <c r="F234" s="45" t="str">
        <f t="shared" si="25"/>
        <v>1</v>
      </c>
      <c r="G234" s="45" t="str">
        <f t="shared" si="26"/>
        <v>0</v>
      </c>
      <c r="H234" s="70">
        <v>19100110</v>
      </c>
      <c r="I234" s="10" t="s">
        <v>503</v>
      </c>
      <c r="J234" s="145" t="s">
        <v>51</v>
      </c>
      <c r="K234" s="10" t="s">
        <v>4856</v>
      </c>
      <c r="L234" s="10"/>
      <c r="M234" s="71" t="s">
        <v>22</v>
      </c>
    </row>
    <row r="235" spans="1:13" ht="45" x14ac:dyDescent="0.25">
      <c r="A235" s="69" t="str">
        <f t="shared" si="27"/>
        <v>1</v>
      </c>
      <c r="B235" s="45" t="str">
        <f t="shared" si="21"/>
        <v>9</v>
      </c>
      <c r="C235" s="45" t="str">
        <f t="shared" si="22"/>
        <v>1</v>
      </c>
      <c r="D235" s="45" t="str">
        <f t="shared" si="23"/>
        <v>0</v>
      </c>
      <c r="E235" s="45" t="str">
        <f t="shared" si="24"/>
        <v>02</v>
      </c>
      <c r="F235" s="45" t="str">
        <f t="shared" si="25"/>
        <v>0</v>
      </c>
      <c r="G235" s="45" t="str">
        <f t="shared" si="26"/>
        <v>0</v>
      </c>
      <c r="H235" s="70">
        <v>19100200</v>
      </c>
      <c r="I235" s="10" t="s">
        <v>4857</v>
      </c>
      <c r="J235" s="145" t="s">
        <v>51</v>
      </c>
      <c r="K235" s="10" t="s">
        <v>4858</v>
      </c>
      <c r="L235" s="10"/>
      <c r="M235" s="71" t="s">
        <v>22</v>
      </c>
    </row>
    <row r="236" spans="1:13" ht="45" x14ac:dyDescent="0.25">
      <c r="A236" s="69" t="str">
        <f t="shared" si="27"/>
        <v>1</v>
      </c>
      <c r="B236" s="45" t="str">
        <f t="shared" si="21"/>
        <v>9</v>
      </c>
      <c r="C236" s="45" t="str">
        <f t="shared" si="22"/>
        <v>1</v>
      </c>
      <c r="D236" s="45" t="str">
        <f t="shared" si="23"/>
        <v>0</v>
      </c>
      <c r="E236" s="45" t="str">
        <f t="shared" si="24"/>
        <v>02</v>
      </c>
      <c r="F236" s="45" t="str">
        <f t="shared" si="25"/>
        <v>1</v>
      </c>
      <c r="G236" s="45" t="str">
        <f t="shared" si="26"/>
        <v>0</v>
      </c>
      <c r="H236" s="70">
        <v>19100210</v>
      </c>
      <c r="I236" s="10" t="s">
        <v>4857</v>
      </c>
      <c r="J236" s="145" t="s">
        <v>51</v>
      </c>
      <c r="K236" s="10" t="s">
        <v>4858</v>
      </c>
      <c r="L236" s="10" t="s">
        <v>4859</v>
      </c>
      <c r="M236" s="71" t="s">
        <v>22</v>
      </c>
    </row>
    <row r="237" spans="1:13" ht="45" x14ac:dyDescent="0.25">
      <c r="A237" s="69" t="str">
        <f t="shared" si="27"/>
        <v>1</v>
      </c>
      <c r="B237" s="45" t="str">
        <f t="shared" si="21"/>
        <v>9</v>
      </c>
      <c r="C237" s="45" t="str">
        <f t="shared" si="22"/>
        <v>1</v>
      </c>
      <c r="D237" s="45" t="str">
        <f t="shared" si="23"/>
        <v>0</v>
      </c>
      <c r="E237" s="45" t="str">
        <f t="shared" si="24"/>
        <v>02</v>
      </c>
      <c r="F237" s="45" t="str">
        <f t="shared" si="25"/>
        <v>2</v>
      </c>
      <c r="G237" s="45" t="str">
        <f t="shared" si="26"/>
        <v>0</v>
      </c>
      <c r="H237" s="70">
        <v>19100220</v>
      </c>
      <c r="I237" s="10" t="s">
        <v>4860</v>
      </c>
      <c r="J237" s="145" t="s">
        <v>51</v>
      </c>
      <c r="K237" s="10" t="s">
        <v>4858</v>
      </c>
      <c r="L237" s="10" t="s">
        <v>4859</v>
      </c>
      <c r="M237" s="71" t="s">
        <v>22</v>
      </c>
    </row>
    <row r="238" spans="1:13" ht="30" x14ac:dyDescent="0.25">
      <c r="A238" s="69" t="str">
        <f t="shared" si="27"/>
        <v>1</v>
      </c>
      <c r="B238" s="45" t="str">
        <f t="shared" si="21"/>
        <v>9</v>
      </c>
      <c r="C238" s="45" t="str">
        <f t="shared" si="22"/>
        <v>1</v>
      </c>
      <c r="D238" s="45" t="str">
        <f t="shared" si="23"/>
        <v>0</v>
      </c>
      <c r="E238" s="45" t="str">
        <f t="shared" si="24"/>
        <v>03</v>
      </c>
      <c r="F238" s="45" t="str">
        <f t="shared" si="25"/>
        <v>0</v>
      </c>
      <c r="G238" s="45" t="str">
        <f t="shared" si="26"/>
        <v>0</v>
      </c>
      <c r="H238" s="70">
        <v>19100300</v>
      </c>
      <c r="I238" s="10" t="s">
        <v>4861</v>
      </c>
      <c r="J238" s="145" t="s">
        <v>51</v>
      </c>
      <c r="K238" s="10" t="s">
        <v>4862</v>
      </c>
      <c r="L238" s="10"/>
      <c r="M238" s="71" t="s">
        <v>22</v>
      </c>
    </row>
    <row r="239" spans="1:13" ht="30" x14ac:dyDescent="0.25">
      <c r="A239" s="69" t="str">
        <f t="shared" si="27"/>
        <v>1</v>
      </c>
      <c r="B239" s="45" t="str">
        <f t="shared" si="21"/>
        <v>9</v>
      </c>
      <c r="C239" s="45" t="str">
        <f t="shared" si="22"/>
        <v>1</v>
      </c>
      <c r="D239" s="45" t="str">
        <f t="shared" si="23"/>
        <v>0</v>
      </c>
      <c r="E239" s="45" t="str">
        <f t="shared" si="24"/>
        <v>03</v>
      </c>
      <c r="F239" s="45" t="str">
        <f t="shared" si="25"/>
        <v>1</v>
      </c>
      <c r="G239" s="45" t="str">
        <f t="shared" si="26"/>
        <v>0</v>
      </c>
      <c r="H239" s="70">
        <v>19100310</v>
      </c>
      <c r="I239" s="10" t="s">
        <v>4861</v>
      </c>
      <c r="J239" s="145" t="s">
        <v>51</v>
      </c>
      <c r="K239" s="10" t="s">
        <v>4862</v>
      </c>
      <c r="L239" s="10"/>
      <c r="M239" s="71" t="s">
        <v>22</v>
      </c>
    </row>
    <row r="240" spans="1:13" ht="30" x14ac:dyDescent="0.25">
      <c r="A240" s="69" t="str">
        <f t="shared" si="27"/>
        <v>1</v>
      </c>
      <c r="B240" s="45" t="str">
        <f t="shared" si="21"/>
        <v>9</v>
      </c>
      <c r="C240" s="45" t="str">
        <f t="shared" si="22"/>
        <v>1</v>
      </c>
      <c r="D240" s="45" t="str">
        <f t="shared" si="23"/>
        <v>0</v>
      </c>
      <c r="E240" s="45" t="str">
        <f t="shared" si="24"/>
        <v>04</v>
      </c>
      <c r="F240" s="45" t="str">
        <f t="shared" si="25"/>
        <v>0</v>
      </c>
      <c r="G240" s="45" t="str">
        <f t="shared" si="26"/>
        <v>0</v>
      </c>
      <c r="H240" s="70">
        <v>19100400</v>
      </c>
      <c r="I240" s="10" t="s">
        <v>4863</v>
      </c>
      <c r="J240" s="145" t="s">
        <v>51</v>
      </c>
      <c r="K240" s="10" t="s">
        <v>4864</v>
      </c>
      <c r="L240" s="10"/>
      <c r="M240" s="71" t="s">
        <v>22</v>
      </c>
    </row>
    <row r="241" spans="1:13" ht="30" x14ac:dyDescent="0.25">
      <c r="A241" s="69" t="str">
        <f t="shared" si="27"/>
        <v>1</v>
      </c>
      <c r="B241" s="45" t="str">
        <f t="shared" si="21"/>
        <v>9</v>
      </c>
      <c r="C241" s="45" t="str">
        <f t="shared" si="22"/>
        <v>1</v>
      </c>
      <c r="D241" s="45" t="str">
        <f t="shared" si="23"/>
        <v>0</v>
      </c>
      <c r="E241" s="45" t="str">
        <f t="shared" si="24"/>
        <v>04</v>
      </c>
      <c r="F241" s="45" t="str">
        <f t="shared" si="25"/>
        <v>1</v>
      </c>
      <c r="G241" s="45" t="str">
        <f t="shared" si="26"/>
        <v>0</v>
      </c>
      <c r="H241" s="70">
        <v>19100410</v>
      </c>
      <c r="I241" s="10" t="s">
        <v>4863</v>
      </c>
      <c r="J241" s="145" t="s">
        <v>51</v>
      </c>
      <c r="K241" s="10" t="s">
        <v>4864</v>
      </c>
      <c r="L241" s="10"/>
      <c r="M241" s="71" t="s">
        <v>22</v>
      </c>
    </row>
    <row r="242" spans="1:13" ht="30" x14ac:dyDescent="0.25">
      <c r="A242" s="69" t="str">
        <f t="shared" si="27"/>
        <v>1</v>
      </c>
      <c r="B242" s="45" t="str">
        <f t="shared" si="21"/>
        <v>9</v>
      </c>
      <c r="C242" s="45" t="str">
        <f t="shared" si="22"/>
        <v>1</v>
      </c>
      <c r="D242" s="45" t="str">
        <f t="shared" si="23"/>
        <v>0</v>
      </c>
      <c r="E242" s="45" t="str">
        <f t="shared" si="24"/>
        <v>05</v>
      </c>
      <c r="F242" s="45" t="str">
        <f t="shared" si="25"/>
        <v>0</v>
      </c>
      <c r="G242" s="45" t="str">
        <f t="shared" si="26"/>
        <v>0</v>
      </c>
      <c r="H242" s="70">
        <v>19100500</v>
      </c>
      <c r="I242" s="10" t="s">
        <v>4865</v>
      </c>
      <c r="J242" s="145" t="s">
        <v>51</v>
      </c>
      <c r="K242" s="10" t="s">
        <v>4866</v>
      </c>
      <c r="L242" s="10"/>
      <c r="M242" s="71" t="s">
        <v>22</v>
      </c>
    </row>
    <row r="243" spans="1:13" ht="30" x14ac:dyDescent="0.25">
      <c r="A243" s="69" t="str">
        <f t="shared" si="27"/>
        <v>1</v>
      </c>
      <c r="B243" s="45" t="str">
        <f t="shared" si="21"/>
        <v>9</v>
      </c>
      <c r="C243" s="45" t="str">
        <f t="shared" si="22"/>
        <v>1</v>
      </c>
      <c r="D243" s="45" t="str">
        <f t="shared" si="23"/>
        <v>0</v>
      </c>
      <c r="E243" s="45" t="str">
        <f t="shared" si="24"/>
        <v>05</v>
      </c>
      <c r="F243" s="45" t="str">
        <f t="shared" si="25"/>
        <v>1</v>
      </c>
      <c r="G243" s="45" t="str">
        <f t="shared" si="26"/>
        <v>0</v>
      </c>
      <c r="H243" s="70">
        <v>19100510</v>
      </c>
      <c r="I243" s="10" t="s">
        <v>4865</v>
      </c>
      <c r="J243" s="145" t="s">
        <v>51</v>
      </c>
      <c r="K243" s="10" t="s">
        <v>4866</v>
      </c>
      <c r="L243" s="10"/>
      <c r="M243" s="71" t="s">
        <v>22</v>
      </c>
    </row>
    <row r="244" spans="1:13" ht="30" x14ac:dyDescent="0.25">
      <c r="A244" s="69" t="str">
        <f t="shared" si="27"/>
        <v>1</v>
      </c>
      <c r="B244" s="45" t="str">
        <f t="shared" si="21"/>
        <v>9</v>
      </c>
      <c r="C244" s="45" t="str">
        <f t="shared" si="22"/>
        <v>1</v>
      </c>
      <c r="D244" s="45" t="str">
        <f t="shared" si="23"/>
        <v>0</v>
      </c>
      <c r="E244" s="45" t="str">
        <f t="shared" si="24"/>
        <v>06</v>
      </c>
      <c r="F244" s="45" t="str">
        <f t="shared" si="25"/>
        <v>0</v>
      </c>
      <c r="G244" s="45" t="str">
        <f t="shared" si="26"/>
        <v>0</v>
      </c>
      <c r="H244" s="70">
        <v>19100600</v>
      </c>
      <c r="I244" s="10" t="s">
        <v>4867</v>
      </c>
      <c r="J244" s="145" t="s">
        <v>51</v>
      </c>
      <c r="K244" s="10" t="s">
        <v>505</v>
      </c>
      <c r="L244" s="10"/>
      <c r="M244" s="71" t="s">
        <v>22</v>
      </c>
    </row>
    <row r="245" spans="1:13" ht="30" x14ac:dyDescent="0.25">
      <c r="A245" s="69" t="str">
        <f t="shared" si="27"/>
        <v>1</v>
      </c>
      <c r="B245" s="45" t="str">
        <f t="shared" si="21"/>
        <v>9</v>
      </c>
      <c r="C245" s="45" t="str">
        <f t="shared" si="22"/>
        <v>1</v>
      </c>
      <c r="D245" s="45" t="str">
        <f t="shared" si="23"/>
        <v>0</v>
      </c>
      <c r="E245" s="45" t="str">
        <f t="shared" si="24"/>
        <v>06</v>
      </c>
      <c r="F245" s="45" t="str">
        <f t="shared" si="25"/>
        <v>1</v>
      </c>
      <c r="G245" s="45" t="str">
        <f t="shared" si="26"/>
        <v>0</v>
      </c>
      <c r="H245" s="70">
        <v>19100610</v>
      </c>
      <c r="I245" s="10" t="s">
        <v>4868</v>
      </c>
      <c r="J245" s="145" t="s">
        <v>51</v>
      </c>
      <c r="K245" s="10" t="s">
        <v>4869</v>
      </c>
      <c r="L245" s="10"/>
      <c r="M245" s="71" t="s">
        <v>22</v>
      </c>
    </row>
    <row r="246" spans="1:13" ht="30" x14ac:dyDescent="0.25">
      <c r="A246" s="69" t="str">
        <f t="shared" si="27"/>
        <v>1</v>
      </c>
      <c r="B246" s="45" t="str">
        <f t="shared" si="21"/>
        <v>9</v>
      </c>
      <c r="C246" s="45" t="str">
        <f t="shared" si="22"/>
        <v>1</v>
      </c>
      <c r="D246" s="45" t="str">
        <f t="shared" si="23"/>
        <v>0</v>
      </c>
      <c r="E246" s="45" t="str">
        <f t="shared" si="24"/>
        <v>06</v>
      </c>
      <c r="F246" s="45" t="str">
        <f t="shared" si="25"/>
        <v>2</v>
      </c>
      <c r="G246" s="45" t="str">
        <f t="shared" si="26"/>
        <v>0</v>
      </c>
      <c r="H246" s="70">
        <v>19100620</v>
      </c>
      <c r="I246" s="10" t="s">
        <v>4870</v>
      </c>
      <c r="J246" s="145" t="s">
        <v>51</v>
      </c>
      <c r="K246" s="10" t="s">
        <v>4871</v>
      </c>
      <c r="L246" s="10"/>
      <c r="M246" s="71" t="s">
        <v>22</v>
      </c>
    </row>
    <row r="247" spans="1:13" ht="30" x14ac:dyDescent="0.25">
      <c r="A247" s="69" t="str">
        <f t="shared" si="27"/>
        <v>1</v>
      </c>
      <c r="B247" s="45" t="str">
        <f t="shared" si="21"/>
        <v>9</v>
      </c>
      <c r="C247" s="45" t="str">
        <f t="shared" si="22"/>
        <v>1</v>
      </c>
      <c r="D247" s="45" t="str">
        <f t="shared" si="23"/>
        <v>0</v>
      </c>
      <c r="E247" s="45" t="str">
        <f t="shared" si="24"/>
        <v>07</v>
      </c>
      <c r="F247" s="45" t="str">
        <f t="shared" si="25"/>
        <v>0</v>
      </c>
      <c r="G247" s="45" t="str">
        <f t="shared" si="26"/>
        <v>0</v>
      </c>
      <c r="H247" s="70">
        <v>19100700</v>
      </c>
      <c r="I247" s="10" t="s">
        <v>4872</v>
      </c>
      <c r="J247" s="145" t="s">
        <v>51</v>
      </c>
      <c r="K247" s="10" t="s">
        <v>4873</v>
      </c>
      <c r="L247" s="10"/>
      <c r="M247" s="71" t="s">
        <v>22</v>
      </c>
    </row>
    <row r="248" spans="1:13" ht="30" x14ac:dyDescent="0.25">
      <c r="A248" s="69" t="str">
        <f t="shared" si="27"/>
        <v>1</v>
      </c>
      <c r="B248" s="45" t="str">
        <f t="shared" si="21"/>
        <v>9</v>
      </c>
      <c r="C248" s="45" t="str">
        <f t="shared" si="22"/>
        <v>1</v>
      </c>
      <c r="D248" s="45" t="str">
        <f t="shared" si="23"/>
        <v>0</v>
      </c>
      <c r="E248" s="45" t="str">
        <f t="shared" si="24"/>
        <v>07</v>
      </c>
      <c r="F248" s="45" t="str">
        <f t="shared" si="25"/>
        <v>1</v>
      </c>
      <c r="G248" s="45" t="str">
        <f t="shared" si="26"/>
        <v>0</v>
      </c>
      <c r="H248" s="70">
        <v>19100710</v>
      </c>
      <c r="I248" s="10" t="s">
        <v>4872</v>
      </c>
      <c r="J248" s="145" t="s">
        <v>51</v>
      </c>
      <c r="K248" s="10" t="s">
        <v>4873</v>
      </c>
      <c r="L248" s="10"/>
      <c r="M248" s="71" t="s">
        <v>22</v>
      </c>
    </row>
    <row r="249" spans="1:13" x14ac:dyDescent="0.25">
      <c r="A249" s="69" t="str">
        <f t="shared" si="27"/>
        <v>1</v>
      </c>
      <c r="B249" s="45" t="str">
        <f t="shared" si="21"/>
        <v>9</v>
      </c>
      <c r="C249" s="45" t="str">
        <f t="shared" si="22"/>
        <v>1</v>
      </c>
      <c r="D249" s="45" t="str">
        <f t="shared" si="23"/>
        <v>0</v>
      </c>
      <c r="E249" s="45" t="str">
        <f t="shared" si="24"/>
        <v>08</v>
      </c>
      <c r="F249" s="45" t="str">
        <f t="shared" si="25"/>
        <v>0</v>
      </c>
      <c r="G249" s="45" t="str">
        <f t="shared" si="26"/>
        <v>0</v>
      </c>
      <c r="H249" s="70">
        <v>19100800</v>
      </c>
      <c r="I249" s="10" t="s">
        <v>509</v>
      </c>
      <c r="J249" s="145" t="s">
        <v>51</v>
      </c>
      <c r="K249" s="10" t="s">
        <v>4874</v>
      </c>
      <c r="L249" s="10"/>
      <c r="M249" s="71" t="s">
        <v>22</v>
      </c>
    </row>
    <row r="250" spans="1:13" x14ac:dyDescent="0.25">
      <c r="A250" s="69" t="str">
        <f t="shared" si="27"/>
        <v>1</v>
      </c>
      <c r="B250" s="45" t="str">
        <f t="shared" si="21"/>
        <v>9</v>
      </c>
      <c r="C250" s="45" t="str">
        <f t="shared" si="22"/>
        <v>1</v>
      </c>
      <c r="D250" s="45" t="str">
        <f t="shared" si="23"/>
        <v>0</v>
      </c>
      <c r="E250" s="45" t="str">
        <f t="shared" si="24"/>
        <v>08</v>
      </c>
      <c r="F250" s="45" t="str">
        <f t="shared" si="25"/>
        <v>1</v>
      </c>
      <c r="G250" s="45" t="str">
        <f t="shared" si="26"/>
        <v>0</v>
      </c>
      <c r="H250" s="70">
        <v>19100810</v>
      </c>
      <c r="I250" s="10" t="s">
        <v>509</v>
      </c>
      <c r="J250" s="145" t="s">
        <v>51</v>
      </c>
      <c r="K250" s="10" t="s">
        <v>4874</v>
      </c>
      <c r="L250" s="10"/>
      <c r="M250" s="71" t="s">
        <v>22</v>
      </c>
    </row>
    <row r="251" spans="1:13" ht="45" x14ac:dyDescent="0.25">
      <c r="A251" s="69" t="str">
        <f t="shared" si="27"/>
        <v>1</v>
      </c>
      <c r="B251" s="45" t="str">
        <f t="shared" si="21"/>
        <v>9</v>
      </c>
      <c r="C251" s="45" t="str">
        <f t="shared" si="22"/>
        <v>1</v>
      </c>
      <c r="D251" s="45" t="str">
        <f t="shared" si="23"/>
        <v>0</v>
      </c>
      <c r="E251" s="45" t="str">
        <f t="shared" si="24"/>
        <v>09</v>
      </c>
      <c r="F251" s="45" t="str">
        <f t="shared" si="25"/>
        <v>0</v>
      </c>
      <c r="G251" s="45" t="str">
        <f t="shared" si="26"/>
        <v>0</v>
      </c>
      <c r="H251" s="70">
        <v>19100900</v>
      </c>
      <c r="I251" s="10" t="s">
        <v>511</v>
      </c>
      <c r="J251" s="145" t="s">
        <v>51</v>
      </c>
      <c r="K251" s="10" t="s">
        <v>4875</v>
      </c>
      <c r="L251" s="10"/>
      <c r="M251" s="71" t="s">
        <v>22</v>
      </c>
    </row>
    <row r="252" spans="1:13" ht="45" x14ac:dyDescent="0.25">
      <c r="A252" s="69" t="str">
        <f t="shared" si="27"/>
        <v>1</v>
      </c>
      <c r="B252" s="45" t="str">
        <f t="shared" si="21"/>
        <v>9</v>
      </c>
      <c r="C252" s="45" t="str">
        <f t="shared" si="22"/>
        <v>1</v>
      </c>
      <c r="D252" s="45" t="str">
        <f t="shared" si="23"/>
        <v>0</v>
      </c>
      <c r="E252" s="45" t="str">
        <f t="shared" si="24"/>
        <v>09</v>
      </c>
      <c r="F252" s="45" t="str">
        <f t="shared" si="25"/>
        <v>1</v>
      </c>
      <c r="G252" s="45" t="str">
        <f t="shared" si="26"/>
        <v>0</v>
      </c>
      <c r="H252" s="70">
        <v>19100910</v>
      </c>
      <c r="I252" s="10" t="s">
        <v>511</v>
      </c>
      <c r="J252" s="145" t="s">
        <v>51</v>
      </c>
      <c r="K252" s="10" t="s">
        <v>4875</v>
      </c>
      <c r="L252" s="10"/>
      <c r="M252" s="71" t="s">
        <v>22</v>
      </c>
    </row>
    <row r="253" spans="1:13" ht="45" x14ac:dyDescent="0.25">
      <c r="A253" s="69" t="str">
        <f t="shared" si="27"/>
        <v>1</v>
      </c>
      <c r="B253" s="45" t="str">
        <f t="shared" si="21"/>
        <v>9</v>
      </c>
      <c r="C253" s="45" t="str">
        <f t="shared" si="22"/>
        <v>1</v>
      </c>
      <c r="D253" s="45" t="str">
        <f t="shared" si="23"/>
        <v>0</v>
      </c>
      <c r="E253" s="45" t="str">
        <f t="shared" si="24"/>
        <v>10</v>
      </c>
      <c r="F253" s="45" t="str">
        <f t="shared" si="25"/>
        <v>0</v>
      </c>
      <c r="G253" s="45" t="str">
        <f t="shared" si="26"/>
        <v>0</v>
      </c>
      <c r="H253" s="70">
        <v>19101000</v>
      </c>
      <c r="I253" s="10" t="s">
        <v>513</v>
      </c>
      <c r="J253" s="145" t="s">
        <v>51</v>
      </c>
      <c r="K253" s="10" t="s">
        <v>4876</v>
      </c>
      <c r="L253" s="10"/>
      <c r="M253" s="71" t="s">
        <v>22</v>
      </c>
    </row>
    <row r="254" spans="1:13" ht="45" x14ac:dyDescent="0.25">
      <c r="A254" s="69" t="str">
        <f t="shared" si="27"/>
        <v>1</v>
      </c>
      <c r="B254" s="45" t="str">
        <f t="shared" si="21"/>
        <v>9</v>
      </c>
      <c r="C254" s="45" t="str">
        <f t="shared" si="22"/>
        <v>1</v>
      </c>
      <c r="D254" s="45" t="str">
        <f t="shared" si="23"/>
        <v>0</v>
      </c>
      <c r="E254" s="45" t="str">
        <f t="shared" si="24"/>
        <v>10</v>
      </c>
      <c r="F254" s="45" t="str">
        <f t="shared" si="25"/>
        <v>1</v>
      </c>
      <c r="G254" s="45" t="str">
        <f t="shared" si="26"/>
        <v>0</v>
      </c>
      <c r="H254" s="70">
        <v>19101010</v>
      </c>
      <c r="I254" s="10" t="s">
        <v>513</v>
      </c>
      <c r="J254" s="145" t="s">
        <v>51</v>
      </c>
      <c r="K254" s="10" t="s">
        <v>4876</v>
      </c>
      <c r="L254" s="10"/>
      <c r="M254" s="71" t="s">
        <v>22</v>
      </c>
    </row>
    <row r="255" spans="1:13" ht="210" x14ac:dyDescent="0.25">
      <c r="A255" s="69" t="str">
        <f t="shared" si="27"/>
        <v>1</v>
      </c>
      <c r="B255" s="45" t="str">
        <f t="shared" si="21"/>
        <v>9</v>
      </c>
      <c r="C255" s="45" t="str">
        <f t="shared" si="22"/>
        <v>1</v>
      </c>
      <c r="D255" s="45" t="str">
        <f t="shared" si="23"/>
        <v>0</v>
      </c>
      <c r="E255" s="45" t="str">
        <f t="shared" si="24"/>
        <v>11</v>
      </c>
      <c r="F255" s="45" t="str">
        <f t="shared" si="25"/>
        <v>0</v>
      </c>
      <c r="G255" s="45" t="str">
        <f t="shared" si="26"/>
        <v>0</v>
      </c>
      <c r="H255" s="70">
        <v>19101100</v>
      </c>
      <c r="I255" s="10" t="s">
        <v>4877</v>
      </c>
      <c r="J255" s="145" t="s">
        <v>51</v>
      </c>
      <c r="K255" s="10" t="s">
        <v>4878</v>
      </c>
      <c r="L255" s="10"/>
      <c r="M255" s="71" t="s">
        <v>22</v>
      </c>
    </row>
    <row r="256" spans="1:13" ht="210" x14ac:dyDescent="0.25">
      <c r="A256" s="69" t="str">
        <f t="shared" si="27"/>
        <v>1</v>
      </c>
      <c r="B256" s="45" t="str">
        <f t="shared" si="21"/>
        <v>9</v>
      </c>
      <c r="C256" s="45" t="str">
        <f t="shared" si="22"/>
        <v>1</v>
      </c>
      <c r="D256" s="45" t="str">
        <f t="shared" si="23"/>
        <v>0</v>
      </c>
      <c r="E256" s="45" t="str">
        <f t="shared" si="24"/>
        <v>11</v>
      </c>
      <c r="F256" s="45" t="str">
        <f t="shared" si="25"/>
        <v>1</v>
      </c>
      <c r="G256" s="45" t="str">
        <f t="shared" si="26"/>
        <v>0</v>
      </c>
      <c r="H256" s="70">
        <v>19101110</v>
      </c>
      <c r="I256" s="10" t="s">
        <v>4877</v>
      </c>
      <c r="J256" s="145" t="s">
        <v>51</v>
      </c>
      <c r="K256" s="10" t="s">
        <v>4878</v>
      </c>
      <c r="L256" s="10"/>
      <c r="M256" s="71" t="s">
        <v>22</v>
      </c>
    </row>
    <row r="257" spans="1:13" ht="60" x14ac:dyDescent="0.25">
      <c r="A257" s="69" t="str">
        <f t="shared" si="27"/>
        <v>1</v>
      </c>
      <c r="B257" s="45" t="str">
        <f t="shared" si="21"/>
        <v>9</v>
      </c>
      <c r="C257" s="45" t="str">
        <f t="shared" si="22"/>
        <v>1</v>
      </c>
      <c r="D257" s="45" t="str">
        <f t="shared" si="23"/>
        <v>0</v>
      </c>
      <c r="E257" s="45" t="str">
        <f t="shared" si="24"/>
        <v>12</v>
      </c>
      <c r="F257" s="45" t="str">
        <f t="shared" si="25"/>
        <v>0</v>
      </c>
      <c r="G257" s="45" t="str">
        <f t="shared" si="26"/>
        <v>0</v>
      </c>
      <c r="H257" s="70">
        <v>19101200</v>
      </c>
      <c r="I257" s="10" t="s">
        <v>4879</v>
      </c>
      <c r="J257" s="145" t="s">
        <v>51</v>
      </c>
      <c r="K257" s="10" t="s">
        <v>4880</v>
      </c>
      <c r="L257" s="10"/>
      <c r="M257" s="71" t="s">
        <v>22</v>
      </c>
    </row>
    <row r="258" spans="1:13" ht="47.25" customHeight="1" x14ac:dyDescent="0.25">
      <c r="A258" s="69" t="str">
        <f t="shared" si="27"/>
        <v>1</v>
      </c>
      <c r="B258" s="45" t="str">
        <f t="shared" si="21"/>
        <v>9</v>
      </c>
      <c r="C258" s="45" t="str">
        <f t="shared" si="22"/>
        <v>1</v>
      </c>
      <c r="D258" s="45" t="str">
        <f t="shared" si="23"/>
        <v>0</v>
      </c>
      <c r="E258" s="45" t="str">
        <f t="shared" si="24"/>
        <v>12</v>
      </c>
      <c r="F258" s="45" t="str">
        <f t="shared" si="25"/>
        <v>1</v>
      </c>
      <c r="G258" s="45" t="str">
        <f t="shared" si="26"/>
        <v>0</v>
      </c>
      <c r="H258" s="70">
        <v>19101210</v>
      </c>
      <c r="I258" s="10" t="s">
        <v>4879</v>
      </c>
      <c r="J258" s="145" t="s">
        <v>51</v>
      </c>
      <c r="K258" s="10" t="s">
        <v>4880</v>
      </c>
      <c r="L258" s="10"/>
      <c r="M258" s="71" t="s">
        <v>22</v>
      </c>
    </row>
    <row r="259" spans="1:13" ht="45" x14ac:dyDescent="0.25">
      <c r="A259" s="69" t="str">
        <f t="shared" si="27"/>
        <v>1</v>
      </c>
      <c r="B259" s="45" t="str">
        <f t="shared" ref="B259:B322" si="28">MID($H259,2,1)</f>
        <v>9</v>
      </c>
      <c r="C259" s="45" t="str">
        <f t="shared" ref="C259:C322" si="29">MID($H259,3,1)</f>
        <v>1</v>
      </c>
      <c r="D259" s="45" t="str">
        <f t="shared" ref="D259:D322" si="30">MID($H259,4,1)</f>
        <v>0</v>
      </c>
      <c r="E259" s="45" t="str">
        <f t="shared" ref="E259:E322" si="31">MID($H259,5,2)</f>
        <v>13</v>
      </c>
      <c r="F259" s="45" t="str">
        <f t="shared" ref="F259:F322" si="32">MID($H259,7,1)</f>
        <v>0</v>
      </c>
      <c r="G259" s="45" t="str">
        <f t="shared" ref="G259:G322" si="33">MID($H259,8,1)</f>
        <v>0</v>
      </c>
      <c r="H259" s="70">
        <v>19101300</v>
      </c>
      <c r="I259" s="10" t="s">
        <v>4881</v>
      </c>
      <c r="J259" s="145" t="s">
        <v>51</v>
      </c>
      <c r="K259" s="10" t="s">
        <v>4882</v>
      </c>
      <c r="L259" s="10"/>
      <c r="M259" s="71" t="s">
        <v>22</v>
      </c>
    </row>
    <row r="260" spans="1:13" ht="60" x14ac:dyDescent="0.25">
      <c r="A260" s="69" t="str">
        <f t="shared" ref="A260:A323" si="34">MID($H260,1,1)</f>
        <v>1</v>
      </c>
      <c r="B260" s="45" t="str">
        <f t="shared" si="28"/>
        <v>9</v>
      </c>
      <c r="C260" s="45" t="str">
        <f t="shared" si="29"/>
        <v>1</v>
      </c>
      <c r="D260" s="45" t="str">
        <f t="shared" si="30"/>
        <v>0</v>
      </c>
      <c r="E260" s="45" t="str">
        <f t="shared" si="31"/>
        <v>13</v>
      </c>
      <c r="F260" s="45" t="str">
        <f t="shared" si="32"/>
        <v>1</v>
      </c>
      <c r="G260" s="45" t="str">
        <f t="shared" si="33"/>
        <v>0</v>
      </c>
      <c r="H260" s="70">
        <v>19101310</v>
      </c>
      <c r="I260" s="10" t="s">
        <v>4883</v>
      </c>
      <c r="J260" s="145" t="s">
        <v>51</v>
      </c>
      <c r="K260" s="10" t="s">
        <v>4884</v>
      </c>
      <c r="L260" s="10"/>
      <c r="M260" s="71" t="s">
        <v>22</v>
      </c>
    </row>
    <row r="261" spans="1:13" ht="60" x14ac:dyDescent="0.25">
      <c r="A261" s="69" t="str">
        <f t="shared" si="34"/>
        <v>1</v>
      </c>
      <c r="B261" s="45" t="str">
        <f t="shared" si="28"/>
        <v>9</v>
      </c>
      <c r="C261" s="45" t="str">
        <f t="shared" si="29"/>
        <v>1</v>
      </c>
      <c r="D261" s="45" t="str">
        <f t="shared" si="30"/>
        <v>0</v>
      </c>
      <c r="E261" s="45" t="str">
        <f t="shared" si="31"/>
        <v>13</v>
      </c>
      <c r="F261" s="45" t="str">
        <f t="shared" si="32"/>
        <v>2</v>
      </c>
      <c r="G261" s="45" t="str">
        <f t="shared" si="33"/>
        <v>0</v>
      </c>
      <c r="H261" s="70">
        <v>19101320</v>
      </c>
      <c r="I261" s="10" t="s">
        <v>519</v>
      </c>
      <c r="J261" s="145" t="s">
        <v>51</v>
      </c>
      <c r="K261" s="10" t="s">
        <v>4885</v>
      </c>
      <c r="L261" s="10"/>
      <c r="M261" s="71" t="s">
        <v>22</v>
      </c>
    </row>
    <row r="262" spans="1:13" ht="45.75" customHeight="1" x14ac:dyDescent="0.25">
      <c r="A262" s="69" t="str">
        <f t="shared" si="34"/>
        <v>1</v>
      </c>
      <c r="B262" s="45" t="str">
        <f t="shared" si="28"/>
        <v>9</v>
      </c>
      <c r="C262" s="45" t="str">
        <f t="shared" si="29"/>
        <v>2</v>
      </c>
      <c r="D262" s="45" t="str">
        <f t="shared" si="30"/>
        <v>1</v>
      </c>
      <c r="E262" s="45" t="str">
        <f t="shared" si="31"/>
        <v>01</v>
      </c>
      <c r="F262" s="45" t="str">
        <f t="shared" si="32"/>
        <v>1</v>
      </c>
      <c r="G262" s="45" t="str">
        <f t="shared" si="33"/>
        <v>0</v>
      </c>
      <c r="H262" s="70">
        <v>19210110</v>
      </c>
      <c r="I262" s="10" t="s">
        <v>4886</v>
      </c>
      <c r="J262" s="145" t="s">
        <v>51</v>
      </c>
      <c r="K262" s="10" t="s">
        <v>4887</v>
      </c>
      <c r="L262" s="10"/>
      <c r="M262" s="71" t="s">
        <v>22</v>
      </c>
    </row>
    <row r="263" spans="1:13" ht="45.75" customHeight="1" x14ac:dyDescent="0.25">
      <c r="A263" s="69" t="str">
        <f t="shared" si="34"/>
        <v>1</v>
      </c>
      <c r="B263" s="45" t="str">
        <f t="shared" si="28"/>
        <v>9</v>
      </c>
      <c r="C263" s="45" t="str">
        <f t="shared" si="29"/>
        <v>2</v>
      </c>
      <c r="D263" s="45" t="str">
        <f t="shared" si="30"/>
        <v>1</v>
      </c>
      <c r="E263" s="45" t="str">
        <f t="shared" si="31"/>
        <v>02</v>
      </c>
      <c r="F263" s="45" t="str">
        <f t="shared" si="32"/>
        <v>1</v>
      </c>
      <c r="G263" s="45" t="str">
        <f t="shared" si="33"/>
        <v>0</v>
      </c>
      <c r="H263" s="70">
        <v>19210210</v>
      </c>
      <c r="I263" s="10" t="s">
        <v>4888</v>
      </c>
      <c r="J263" s="145" t="s">
        <v>51</v>
      </c>
      <c r="K263" s="10" t="s">
        <v>4889</v>
      </c>
      <c r="L263" s="10"/>
      <c r="M263" s="71" t="s">
        <v>22</v>
      </c>
    </row>
    <row r="264" spans="1:13" ht="75" x14ac:dyDescent="0.25">
      <c r="A264" s="69" t="str">
        <f t="shared" si="34"/>
        <v>1</v>
      </c>
      <c r="B264" s="45" t="str">
        <f t="shared" si="28"/>
        <v>9</v>
      </c>
      <c r="C264" s="45" t="str">
        <f t="shared" si="29"/>
        <v>2</v>
      </c>
      <c r="D264" s="45" t="str">
        <f t="shared" si="30"/>
        <v>1</v>
      </c>
      <c r="E264" s="45" t="str">
        <f t="shared" si="31"/>
        <v>03</v>
      </c>
      <c r="F264" s="45" t="str">
        <f t="shared" si="32"/>
        <v>1</v>
      </c>
      <c r="G264" s="45" t="str">
        <f t="shared" si="33"/>
        <v>0</v>
      </c>
      <c r="H264" s="70">
        <v>19210310</v>
      </c>
      <c r="I264" s="10" t="s">
        <v>4890</v>
      </c>
      <c r="J264" s="145" t="s">
        <v>51</v>
      </c>
      <c r="K264" s="10" t="s">
        <v>4891</v>
      </c>
      <c r="L264" s="10"/>
      <c r="M264" s="71" t="s">
        <v>22</v>
      </c>
    </row>
    <row r="265" spans="1:13" ht="30" x14ac:dyDescent="0.25">
      <c r="A265" s="69" t="str">
        <f t="shared" si="34"/>
        <v>1</v>
      </c>
      <c r="B265" s="45" t="str">
        <f t="shared" si="28"/>
        <v>9</v>
      </c>
      <c r="C265" s="45" t="str">
        <f t="shared" si="29"/>
        <v>2</v>
      </c>
      <c r="D265" s="45" t="str">
        <f t="shared" si="30"/>
        <v>1</v>
      </c>
      <c r="E265" s="45" t="str">
        <f t="shared" si="31"/>
        <v>99</v>
      </c>
      <c r="F265" s="45" t="str">
        <f t="shared" si="32"/>
        <v>1</v>
      </c>
      <c r="G265" s="45" t="str">
        <f t="shared" si="33"/>
        <v>0</v>
      </c>
      <c r="H265" s="70">
        <v>19219910</v>
      </c>
      <c r="I265" s="10" t="s">
        <v>528</v>
      </c>
      <c r="J265" s="145" t="s">
        <v>51</v>
      </c>
      <c r="K265" s="10" t="s">
        <v>4892</v>
      </c>
      <c r="L265" s="10"/>
      <c r="M265" s="71" t="s">
        <v>22</v>
      </c>
    </row>
    <row r="266" spans="1:13" ht="78" customHeight="1" x14ac:dyDescent="0.25">
      <c r="A266" s="69" t="str">
        <f t="shared" si="34"/>
        <v>1</v>
      </c>
      <c r="B266" s="45" t="str">
        <f t="shared" si="28"/>
        <v>9</v>
      </c>
      <c r="C266" s="45" t="str">
        <f t="shared" si="29"/>
        <v>2</v>
      </c>
      <c r="D266" s="45" t="str">
        <f t="shared" si="30"/>
        <v>2</v>
      </c>
      <c r="E266" s="45" t="str">
        <f t="shared" si="31"/>
        <v>02</v>
      </c>
      <c r="F266" s="45" t="str">
        <f t="shared" si="32"/>
        <v>1</v>
      </c>
      <c r="G266" s="45" t="str">
        <f t="shared" si="33"/>
        <v>0</v>
      </c>
      <c r="H266" s="70">
        <v>19220210</v>
      </c>
      <c r="I266" s="10" t="s">
        <v>537</v>
      </c>
      <c r="J266" s="145" t="s">
        <v>51</v>
      </c>
      <c r="K266" s="10" t="s">
        <v>4893</v>
      </c>
      <c r="L266" s="10"/>
      <c r="M266" s="71" t="s">
        <v>22</v>
      </c>
    </row>
    <row r="267" spans="1:13" x14ac:dyDescent="0.25">
      <c r="A267" s="69" t="str">
        <f t="shared" si="34"/>
        <v>1</v>
      </c>
      <c r="B267" s="45" t="str">
        <f t="shared" si="28"/>
        <v>9</v>
      </c>
      <c r="C267" s="45" t="str">
        <f t="shared" si="29"/>
        <v>2</v>
      </c>
      <c r="D267" s="45" t="str">
        <f t="shared" si="30"/>
        <v>2</v>
      </c>
      <c r="E267" s="45" t="str">
        <f t="shared" si="31"/>
        <v>03</v>
      </c>
      <c r="F267" s="45" t="str">
        <f t="shared" si="32"/>
        <v>1</v>
      </c>
      <c r="G267" s="45" t="str">
        <f t="shared" si="33"/>
        <v>0</v>
      </c>
      <c r="H267" s="70">
        <v>19220310</v>
      </c>
      <c r="I267" s="10" t="s">
        <v>539</v>
      </c>
      <c r="J267" s="145" t="s">
        <v>51</v>
      </c>
      <c r="K267" s="10" t="s">
        <v>4894</v>
      </c>
      <c r="L267" s="10"/>
      <c r="M267" s="71" t="s">
        <v>22</v>
      </c>
    </row>
    <row r="268" spans="1:13" ht="60" x14ac:dyDescent="0.25">
      <c r="A268" s="69" t="str">
        <f t="shared" si="34"/>
        <v>1</v>
      </c>
      <c r="B268" s="45" t="str">
        <f t="shared" si="28"/>
        <v>9</v>
      </c>
      <c r="C268" s="45" t="str">
        <f t="shared" si="29"/>
        <v>2</v>
      </c>
      <c r="D268" s="45" t="str">
        <f t="shared" si="30"/>
        <v>2</v>
      </c>
      <c r="E268" s="45" t="str">
        <f t="shared" si="31"/>
        <v>04</v>
      </c>
      <c r="F268" s="45" t="str">
        <f t="shared" si="32"/>
        <v>1</v>
      </c>
      <c r="G268" s="45" t="str">
        <f t="shared" si="33"/>
        <v>0</v>
      </c>
      <c r="H268" s="70">
        <v>19220410</v>
      </c>
      <c r="I268" s="10" t="s">
        <v>541</v>
      </c>
      <c r="J268" s="145" t="s">
        <v>51</v>
      </c>
      <c r="K268" s="10" t="s">
        <v>4895</v>
      </c>
      <c r="L268" s="10"/>
      <c r="M268" s="71" t="s">
        <v>22</v>
      </c>
    </row>
    <row r="269" spans="1:13" ht="51" customHeight="1" x14ac:dyDescent="0.25">
      <c r="A269" s="69" t="str">
        <f t="shared" si="34"/>
        <v>1</v>
      </c>
      <c r="B269" s="45" t="str">
        <f t="shared" si="28"/>
        <v>9</v>
      </c>
      <c r="C269" s="45" t="str">
        <f t="shared" si="29"/>
        <v>2</v>
      </c>
      <c r="D269" s="45" t="str">
        <f t="shared" si="30"/>
        <v>2</v>
      </c>
      <c r="E269" s="45" t="str">
        <f t="shared" si="31"/>
        <v>05</v>
      </c>
      <c r="F269" s="45" t="str">
        <f t="shared" si="32"/>
        <v>1</v>
      </c>
      <c r="G269" s="45" t="str">
        <f t="shared" si="33"/>
        <v>0</v>
      </c>
      <c r="H269" s="70">
        <v>19220510</v>
      </c>
      <c r="I269" s="10" t="s">
        <v>543</v>
      </c>
      <c r="J269" s="145" t="s">
        <v>51</v>
      </c>
      <c r="K269" s="10" t="s">
        <v>4896</v>
      </c>
      <c r="L269" s="10"/>
      <c r="M269" s="71" t="s">
        <v>22</v>
      </c>
    </row>
    <row r="270" spans="1:13" ht="51" customHeight="1" x14ac:dyDescent="0.25">
      <c r="A270" s="69" t="str">
        <f t="shared" si="34"/>
        <v>1</v>
      </c>
      <c r="B270" s="45" t="str">
        <f t="shared" si="28"/>
        <v>9</v>
      </c>
      <c r="C270" s="45" t="str">
        <f t="shared" si="29"/>
        <v>2</v>
      </c>
      <c r="D270" s="45" t="str">
        <f t="shared" si="30"/>
        <v>2</v>
      </c>
      <c r="E270" s="45" t="str">
        <f t="shared" si="31"/>
        <v>06</v>
      </c>
      <c r="F270" s="45" t="str">
        <f t="shared" si="32"/>
        <v>1</v>
      </c>
      <c r="G270" s="45" t="str">
        <f t="shared" si="33"/>
        <v>0</v>
      </c>
      <c r="H270" s="70">
        <v>19220610</v>
      </c>
      <c r="I270" s="10" t="s">
        <v>4897</v>
      </c>
      <c r="J270" s="145" t="s">
        <v>51</v>
      </c>
      <c r="K270" s="10" t="s">
        <v>4898</v>
      </c>
      <c r="L270" s="10" t="s">
        <v>4188</v>
      </c>
      <c r="M270" s="71" t="s">
        <v>22</v>
      </c>
    </row>
    <row r="271" spans="1:13" ht="51" customHeight="1" x14ac:dyDescent="0.25">
      <c r="A271" s="69" t="str">
        <f t="shared" si="34"/>
        <v>1</v>
      </c>
      <c r="B271" s="45" t="str">
        <f t="shared" si="28"/>
        <v>9</v>
      </c>
      <c r="C271" s="45" t="str">
        <f t="shared" si="29"/>
        <v>2</v>
      </c>
      <c r="D271" s="45" t="str">
        <f t="shared" si="30"/>
        <v>2</v>
      </c>
      <c r="E271" s="45" t="str">
        <f t="shared" si="31"/>
        <v>06</v>
      </c>
      <c r="F271" s="45" t="str">
        <f t="shared" si="32"/>
        <v>2</v>
      </c>
      <c r="G271" s="45" t="str">
        <f t="shared" si="33"/>
        <v>0</v>
      </c>
      <c r="H271" s="70">
        <v>19220620</v>
      </c>
      <c r="I271" s="10" t="s">
        <v>4899</v>
      </c>
      <c r="J271" s="145" t="s">
        <v>51</v>
      </c>
      <c r="K271" s="10" t="s">
        <v>4900</v>
      </c>
      <c r="L271" s="10" t="s">
        <v>4188</v>
      </c>
      <c r="M271" s="71" t="s">
        <v>22</v>
      </c>
    </row>
    <row r="272" spans="1:13" ht="60" x14ac:dyDescent="0.25">
      <c r="A272" s="69" t="str">
        <f t="shared" si="34"/>
        <v>1</v>
      </c>
      <c r="B272" s="45" t="str">
        <f t="shared" si="28"/>
        <v>9</v>
      </c>
      <c r="C272" s="45" t="str">
        <f t="shared" si="29"/>
        <v>2</v>
      </c>
      <c r="D272" s="45" t="str">
        <f t="shared" si="30"/>
        <v>2</v>
      </c>
      <c r="E272" s="45" t="str">
        <f t="shared" si="31"/>
        <v>06</v>
      </c>
      <c r="F272" s="45" t="str">
        <f t="shared" si="32"/>
        <v>1</v>
      </c>
      <c r="G272" s="45" t="str">
        <f t="shared" si="33"/>
        <v>0</v>
      </c>
      <c r="H272" s="70">
        <v>19220610</v>
      </c>
      <c r="I272" s="10" t="s">
        <v>545</v>
      </c>
      <c r="J272" s="145" t="s">
        <v>51</v>
      </c>
      <c r="K272" s="10" t="s">
        <v>546</v>
      </c>
      <c r="L272" s="10"/>
      <c r="M272" s="71" t="s">
        <v>22</v>
      </c>
    </row>
    <row r="273" spans="1:13" ht="90" x14ac:dyDescent="0.25">
      <c r="A273" s="69" t="str">
        <f t="shared" si="34"/>
        <v>1</v>
      </c>
      <c r="B273" s="45" t="str">
        <f t="shared" si="28"/>
        <v>9</v>
      </c>
      <c r="C273" s="45" t="str">
        <f t="shared" si="29"/>
        <v>2</v>
      </c>
      <c r="D273" s="45" t="str">
        <f t="shared" si="30"/>
        <v>2</v>
      </c>
      <c r="E273" s="45" t="str">
        <f t="shared" si="31"/>
        <v>07</v>
      </c>
      <c r="F273" s="45" t="str">
        <f t="shared" si="32"/>
        <v>1</v>
      </c>
      <c r="G273" s="45" t="str">
        <f t="shared" si="33"/>
        <v>0</v>
      </c>
      <c r="H273" s="70">
        <v>19220710</v>
      </c>
      <c r="I273" s="10" t="s">
        <v>4901</v>
      </c>
      <c r="J273" s="145" t="s">
        <v>51</v>
      </c>
      <c r="K273" s="10" t="s">
        <v>4902</v>
      </c>
      <c r="L273" s="10"/>
      <c r="M273" s="71" t="s">
        <v>22</v>
      </c>
    </row>
    <row r="274" spans="1:13" ht="75" x14ac:dyDescent="0.25">
      <c r="A274" s="69" t="str">
        <f t="shared" si="34"/>
        <v>1</v>
      </c>
      <c r="B274" s="45" t="str">
        <f t="shared" si="28"/>
        <v>9</v>
      </c>
      <c r="C274" s="45" t="str">
        <f t="shared" si="29"/>
        <v>2</v>
      </c>
      <c r="D274" s="45" t="str">
        <f t="shared" si="30"/>
        <v>2</v>
      </c>
      <c r="E274" s="45" t="str">
        <f t="shared" si="31"/>
        <v>08</v>
      </c>
      <c r="F274" s="45" t="str">
        <f t="shared" si="32"/>
        <v>1</v>
      </c>
      <c r="G274" s="45" t="str">
        <f t="shared" si="33"/>
        <v>0</v>
      </c>
      <c r="H274" s="70">
        <v>19220810</v>
      </c>
      <c r="I274" s="10" t="s">
        <v>4903</v>
      </c>
      <c r="J274" s="145" t="s">
        <v>51</v>
      </c>
      <c r="K274" s="10" t="s">
        <v>4904</v>
      </c>
      <c r="L274" s="10"/>
      <c r="M274" s="71" t="s">
        <v>22</v>
      </c>
    </row>
    <row r="275" spans="1:13" ht="75" customHeight="1" x14ac:dyDescent="0.25">
      <c r="A275" s="69" t="str">
        <f t="shared" si="34"/>
        <v>1</v>
      </c>
      <c r="B275" s="45" t="str">
        <f t="shared" si="28"/>
        <v>9</v>
      </c>
      <c r="C275" s="45" t="str">
        <f t="shared" si="29"/>
        <v>2</v>
      </c>
      <c r="D275" s="45" t="str">
        <f t="shared" si="30"/>
        <v>2</v>
      </c>
      <c r="E275" s="45" t="str">
        <f t="shared" si="31"/>
        <v>09</v>
      </c>
      <c r="F275" s="45" t="str">
        <f t="shared" si="32"/>
        <v>1</v>
      </c>
      <c r="G275" s="45" t="str">
        <f t="shared" si="33"/>
        <v>0</v>
      </c>
      <c r="H275" s="70">
        <v>19220910</v>
      </c>
      <c r="I275" s="10" t="s">
        <v>4905</v>
      </c>
      <c r="J275" s="145" t="s">
        <v>51</v>
      </c>
      <c r="K275" s="10" t="s">
        <v>547</v>
      </c>
      <c r="L275" s="10"/>
      <c r="M275" s="71" t="s">
        <v>22</v>
      </c>
    </row>
    <row r="276" spans="1:13" ht="60" x14ac:dyDescent="0.25">
      <c r="A276" s="69" t="str">
        <f t="shared" si="34"/>
        <v>1</v>
      </c>
      <c r="B276" s="45" t="str">
        <f t="shared" si="28"/>
        <v>9</v>
      </c>
      <c r="C276" s="45" t="str">
        <f t="shared" si="29"/>
        <v>2</v>
      </c>
      <c r="D276" s="45" t="str">
        <f t="shared" si="30"/>
        <v>2</v>
      </c>
      <c r="E276" s="45" t="str">
        <f t="shared" si="31"/>
        <v>11</v>
      </c>
      <c r="F276" s="45" t="str">
        <f t="shared" si="32"/>
        <v>1</v>
      </c>
      <c r="G276" s="45" t="str">
        <f t="shared" si="33"/>
        <v>0</v>
      </c>
      <c r="H276" s="70">
        <v>19221110</v>
      </c>
      <c r="I276" s="10" t="s">
        <v>4906</v>
      </c>
      <c r="J276" s="145" t="s">
        <v>51</v>
      </c>
      <c r="K276" s="10" t="s">
        <v>4907</v>
      </c>
      <c r="L276" s="10"/>
      <c r="M276" s="71" t="s">
        <v>22</v>
      </c>
    </row>
    <row r="277" spans="1:13" ht="45" x14ac:dyDescent="0.25">
      <c r="A277" s="69" t="str">
        <f t="shared" si="34"/>
        <v>1</v>
      </c>
      <c r="B277" s="45" t="str">
        <f t="shared" si="28"/>
        <v>9</v>
      </c>
      <c r="C277" s="45" t="str">
        <f t="shared" si="29"/>
        <v>2</v>
      </c>
      <c r="D277" s="45" t="str">
        <f t="shared" si="30"/>
        <v>2</v>
      </c>
      <c r="E277" s="45" t="str">
        <f t="shared" si="31"/>
        <v>12</v>
      </c>
      <c r="F277" s="45" t="str">
        <f t="shared" si="32"/>
        <v>1</v>
      </c>
      <c r="G277" s="45" t="str">
        <f t="shared" si="33"/>
        <v>0</v>
      </c>
      <c r="H277" s="70">
        <v>19221210</v>
      </c>
      <c r="I277" s="10" t="s">
        <v>4908</v>
      </c>
      <c r="J277" s="145" t="s">
        <v>51</v>
      </c>
      <c r="K277" s="10" t="s">
        <v>4909</v>
      </c>
      <c r="L277" s="10"/>
      <c r="M277" s="71" t="s">
        <v>22</v>
      </c>
    </row>
    <row r="278" spans="1:13" ht="60" x14ac:dyDescent="0.25">
      <c r="A278" s="69" t="str">
        <f t="shared" si="34"/>
        <v>1</v>
      </c>
      <c r="B278" s="45" t="str">
        <f t="shared" si="28"/>
        <v>9</v>
      </c>
      <c r="C278" s="45" t="str">
        <f t="shared" si="29"/>
        <v>2</v>
      </c>
      <c r="D278" s="45" t="str">
        <f t="shared" si="30"/>
        <v>2</v>
      </c>
      <c r="E278" s="45" t="str">
        <f t="shared" si="31"/>
        <v>13</v>
      </c>
      <c r="F278" s="45" t="str">
        <f t="shared" si="32"/>
        <v>1</v>
      </c>
      <c r="G278" s="45" t="str">
        <f t="shared" si="33"/>
        <v>0</v>
      </c>
      <c r="H278" s="70">
        <v>19221310</v>
      </c>
      <c r="I278" s="10" t="s">
        <v>4910</v>
      </c>
      <c r="J278" s="145" t="s">
        <v>51</v>
      </c>
      <c r="K278" s="10" t="s">
        <v>4911</v>
      </c>
      <c r="L278" s="10" t="s">
        <v>4912</v>
      </c>
      <c r="M278" s="71" t="s">
        <v>22</v>
      </c>
    </row>
    <row r="279" spans="1:13" x14ac:dyDescent="0.25">
      <c r="A279" s="69" t="str">
        <f t="shared" si="34"/>
        <v>1</v>
      </c>
      <c r="B279" s="45" t="str">
        <f t="shared" si="28"/>
        <v>9</v>
      </c>
      <c r="C279" s="45" t="str">
        <f t="shared" si="29"/>
        <v>2</v>
      </c>
      <c r="D279" s="45" t="str">
        <f t="shared" si="30"/>
        <v>2</v>
      </c>
      <c r="E279" s="45" t="str">
        <f t="shared" si="31"/>
        <v>99</v>
      </c>
      <c r="F279" s="45" t="str">
        <f t="shared" si="32"/>
        <v>1</v>
      </c>
      <c r="G279" s="45" t="str">
        <f t="shared" si="33"/>
        <v>0</v>
      </c>
      <c r="H279" s="70">
        <v>19229910</v>
      </c>
      <c r="I279" s="10" t="s">
        <v>556</v>
      </c>
      <c r="J279" s="145" t="s">
        <v>51</v>
      </c>
      <c r="K279" s="10" t="s">
        <v>4913</v>
      </c>
      <c r="L279" s="10"/>
      <c r="M279" s="71" t="s">
        <v>22</v>
      </c>
    </row>
    <row r="280" spans="1:13" ht="30" x14ac:dyDescent="0.25">
      <c r="A280" s="69" t="str">
        <f t="shared" si="34"/>
        <v>1</v>
      </c>
      <c r="B280" s="45" t="str">
        <f t="shared" si="28"/>
        <v>9</v>
      </c>
      <c r="C280" s="45" t="str">
        <f t="shared" si="29"/>
        <v>2</v>
      </c>
      <c r="D280" s="45" t="str">
        <f t="shared" si="30"/>
        <v>3</v>
      </c>
      <c r="E280" s="45" t="str">
        <f t="shared" si="31"/>
        <v>01</v>
      </c>
      <c r="F280" s="45" t="str">
        <f t="shared" si="32"/>
        <v>1</v>
      </c>
      <c r="G280" s="45" t="str">
        <f t="shared" si="33"/>
        <v>0</v>
      </c>
      <c r="H280" s="70">
        <v>19230110</v>
      </c>
      <c r="I280" s="10" t="s">
        <v>4914</v>
      </c>
      <c r="J280" s="145" t="s">
        <v>51</v>
      </c>
      <c r="K280" s="10" t="s">
        <v>4915</v>
      </c>
      <c r="L280" s="10"/>
      <c r="M280" s="71" t="s">
        <v>22</v>
      </c>
    </row>
    <row r="281" spans="1:13" x14ac:dyDescent="0.25">
      <c r="A281" s="69" t="str">
        <f t="shared" si="34"/>
        <v>1</v>
      </c>
      <c r="B281" s="45" t="str">
        <f t="shared" si="28"/>
        <v>9</v>
      </c>
      <c r="C281" s="45" t="str">
        <f t="shared" si="29"/>
        <v>2</v>
      </c>
      <c r="D281" s="45" t="str">
        <f t="shared" si="30"/>
        <v>3</v>
      </c>
      <c r="E281" s="45" t="str">
        <f t="shared" si="31"/>
        <v>02</v>
      </c>
      <c r="F281" s="45" t="str">
        <f t="shared" si="32"/>
        <v>1</v>
      </c>
      <c r="G281" s="45" t="str">
        <f t="shared" si="33"/>
        <v>0</v>
      </c>
      <c r="H281" s="70">
        <v>19230210</v>
      </c>
      <c r="I281" s="10" t="s">
        <v>4916</v>
      </c>
      <c r="J281" s="145" t="s">
        <v>51</v>
      </c>
      <c r="K281" s="10" t="s">
        <v>4917</v>
      </c>
      <c r="L281" s="10"/>
      <c r="M281" s="71" t="s">
        <v>22</v>
      </c>
    </row>
    <row r="282" spans="1:13" ht="45" x14ac:dyDescent="0.25">
      <c r="A282" s="69" t="str">
        <f t="shared" si="34"/>
        <v>1</v>
      </c>
      <c r="B282" s="45" t="str">
        <f t="shared" si="28"/>
        <v>9</v>
      </c>
      <c r="C282" s="45" t="str">
        <f t="shared" si="29"/>
        <v>2</v>
      </c>
      <c r="D282" s="45" t="str">
        <f t="shared" si="30"/>
        <v>3</v>
      </c>
      <c r="E282" s="45" t="str">
        <f t="shared" si="31"/>
        <v>03</v>
      </c>
      <c r="F282" s="45" t="str">
        <f t="shared" si="32"/>
        <v>1</v>
      </c>
      <c r="G282" s="45" t="str">
        <f t="shared" si="33"/>
        <v>0</v>
      </c>
      <c r="H282" s="70">
        <v>19230310</v>
      </c>
      <c r="I282" s="10" t="s">
        <v>4918</v>
      </c>
      <c r="J282" s="145" t="s">
        <v>51</v>
      </c>
      <c r="K282" s="10" t="s">
        <v>4919</v>
      </c>
      <c r="L282" s="10"/>
      <c r="M282" s="71" t="s">
        <v>22</v>
      </c>
    </row>
    <row r="283" spans="1:13" ht="30" x14ac:dyDescent="0.25">
      <c r="A283" s="69" t="str">
        <f t="shared" si="34"/>
        <v>1</v>
      </c>
      <c r="B283" s="45" t="str">
        <f t="shared" si="28"/>
        <v>9</v>
      </c>
      <c r="C283" s="45" t="str">
        <f t="shared" si="29"/>
        <v>2</v>
      </c>
      <c r="D283" s="45" t="str">
        <f t="shared" si="30"/>
        <v>3</v>
      </c>
      <c r="E283" s="45" t="str">
        <f t="shared" si="31"/>
        <v>04</v>
      </c>
      <c r="F283" s="45" t="str">
        <f t="shared" si="32"/>
        <v>1</v>
      </c>
      <c r="G283" s="45" t="str">
        <f t="shared" si="33"/>
        <v>0</v>
      </c>
      <c r="H283" s="70">
        <v>19230410</v>
      </c>
      <c r="I283" s="10" t="s">
        <v>4920</v>
      </c>
      <c r="J283" s="145" t="s">
        <v>51</v>
      </c>
      <c r="K283" s="10" t="s">
        <v>4921</v>
      </c>
      <c r="L283" s="10"/>
      <c r="M283" s="71" t="s">
        <v>22</v>
      </c>
    </row>
    <row r="284" spans="1:13" x14ac:dyDescent="0.25">
      <c r="A284" s="69" t="str">
        <f t="shared" si="34"/>
        <v>1</v>
      </c>
      <c r="B284" s="45" t="str">
        <f t="shared" si="28"/>
        <v>9</v>
      </c>
      <c r="C284" s="45" t="str">
        <f t="shared" si="29"/>
        <v>2</v>
      </c>
      <c r="D284" s="45" t="str">
        <f t="shared" si="30"/>
        <v>3</v>
      </c>
      <c r="E284" s="45" t="str">
        <f t="shared" si="31"/>
        <v>99</v>
      </c>
      <c r="F284" s="45" t="str">
        <f t="shared" si="32"/>
        <v>1</v>
      </c>
      <c r="G284" s="45" t="str">
        <f t="shared" si="33"/>
        <v>0</v>
      </c>
      <c r="H284" s="70">
        <v>19239910</v>
      </c>
      <c r="I284" s="10" t="s">
        <v>559</v>
      </c>
      <c r="J284" s="145" t="s">
        <v>51</v>
      </c>
      <c r="K284" s="10" t="s">
        <v>4922</v>
      </c>
      <c r="L284" s="10"/>
      <c r="M284" s="71" t="s">
        <v>22</v>
      </c>
    </row>
    <row r="285" spans="1:13" ht="30" x14ac:dyDescent="0.25">
      <c r="A285" s="69" t="str">
        <f t="shared" si="34"/>
        <v>1</v>
      </c>
      <c r="B285" s="45" t="str">
        <f t="shared" si="28"/>
        <v>9</v>
      </c>
      <c r="C285" s="45" t="str">
        <f t="shared" si="29"/>
        <v>3</v>
      </c>
      <c r="D285" s="45" t="str">
        <f t="shared" si="30"/>
        <v>0</v>
      </c>
      <c r="E285" s="45" t="str">
        <f t="shared" si="31"/>
        <v>01</v>
      </c>
      <c r="F285" s="45" t="str">
        <f t="shared" si="32"/>
        <v>0</v>
      </c>
      <c r="G285" s="45" t="str">
        <f t="shared" si="33"/>
        <v>0</v>
      </c>
      <c r="H285" s="70">
        <v>19300100</v>
      </c>
      <c r="I285" s="10" t="s">
        <v>563</v>
      </c>
      <c r="J285" s="145" t="s">
        <v>51</v>
      </c>
      <c r="K285" s="10" t="s">
        <v>4923</v>
      </c>
      <c r="L285" s="10"/>
      <c r="M285" s="71" t="s">
        <v>22</v>
      </c>
    </row>
    <row r="286" spans="1:13" ht="30" x14ac:dyDescent="0.25">
      <c r="A286" s="69" t="str">
        <f t="shared" si="34"/>
        <v>1</v>
      </c>
      <c r="B286" s="45" t="str">
        <f t="shared" si="28"/>
        <v>9</v>
      </c>
      <c r="C286" s="45" t="str">
        <f t="shared" si="29"/>
        <v>3</v>
      </c>
      <c r="D286" s="45" t="str">
        <f t="shared" si="30"/>
        <v>0</v>
      </c>
      <c r="E286" s="45" t="str">
        <f t="shared" si="31"/>
        <v>01</v>
      </c>
      <c r="F286" s="45" t="str">
        <f t="shared" si="32"/>
        <v>1</v>
      </c>
      <c r="G286" s="45" t="str">
        <f t="shared" si="33"/>
        <v>0</v>
      </c>
      <c r="H286" s="70">
        <v>19300110</v>
      </c>
      <c r="I286" s="10" t="s">
        <v>563</v>
      </c>
      <c r="J286" s="145" t="s">
        <v>51</v>
      </c>
      <c r="K286" s="10" t="s">
        <v>4924</v>
      </c>
      <c r="L286" s="10"/>
      <c r="M286" s="71" t="s">
        <v>22</v>
      </c>
    </row>
    <row r="287" spans="1:13" x14ac:dyDescent="0.25">
      <c r="A287" s="69" t="str">
        <f t="shared" si="34"/>
        <v>1</v>
      </c>
      <c r="B287" s="45" t="str">
        <f t="shared" si="28"/>
        <v>9</v>
      </c>
      <c r="C287" s="45" t="str">
        <f t="shared" si="29"/>
        <v>3</v>
      </c>
      <c r="D287" s="45" t="str">
        <f t="shared" si="30"/>
        <v>0</v>
      </c>
      <c r="E287" s="45" t="str">
        <f t="shared" si="31"/>
        <v>02</v>
      </c>
      <c r="F287" s="45" t="str">
        <f t="shared" si="32"/>
        <v>0</v>
      </c>
      <c r="G287" s="45" t="str">
        <f t="shared" si="33"/>
        <v>0</v>
      </c>
      <c r="H287" s="70">
        <v>19300200</v>
      </c>
      <c r="I287" s="10" t="s">
        <v>4925</v>
      </c>
      <c r="J287" s="145" t="s">
        <v>51</v>
      </c>
      <c r="K287" s="10" t="s">
        <v>4926</v>
      </c>
      <c r="L287" s="10"/>
      <c r="M287" s="71" t="s">
        <v>22</v>
      </c>
    </row>
    <row r="288" spans="1:13" ht="30" x14ac:dyDescent="0.25">
      <c r="A288" s="69" t="str">
        <f t="shared" si="34"/>
        <v>1</v>
      </c>
      <c r="B288" s="45" t="str">
        <f t="shared" si="28"/>
        <v>9</v>
      </c>
      <c r="C288" s="45" t="str">
        <f t="shared" si="29"/>
        <v>3</v>
      </c>
      <c r="D288" s="45" t="str">
        <f t="shared" si="30"/>
        <v>0</v>
      </c>
      <c r="E288" s="45" t="str">
        <f t="shared" si="31"/>
        <v>02</v>
      </c>
      <c r="F288" s="45" t="str">
        <f t="shared" si="32"/>
        <v>1</v>
      </c>
      <c r="G288" s="45" t="str">
        <f t="shared" si="33"/>
        <v>0</v>
      </c>
      <c r="H288" s="70">
        <v>19300210</v>
      </c>
      <c r="I288" s="10" t="s">
        <v>4927</v>
      </c>
      <c r="J288" s="145" t="s">
        <v>51</v>
      </c>
      <c r="K288" s="10" t="s">
        <v>4928</v>
      </c>
      <c r="L288" s="10"/>
      <c r="M288" s="71" t="s">
        <v>22</v>
      </c>
    </row>
    <row r="289" spans="1:13" ht="60" x14ac:dyDescent="0.25">
      <c r="A289" s="69" t="str">
        <f t="shared" si="34"/>
        <v>1</v>
      </c>
      <c r="B289" s="45" t="str">
        <f t="shared" si="28"/>
        <v>9</v>
      </c>
      <c r="C289" s="45" t="str">
        <f t="shared" si="29"/>
        <v>3</v>
      </c>
      <c r="D289" s="45" t="str">
        <f t="shared" si="30"/>
        <v>0</v>
      </c>
      <c r="E289" s="45" t="str">
        <f t="shared" si="31"/>
        <v>02</v>
      </c>
      <c r="F289" s="45" t="str">
        <f t="shared" si="32"/>
        <v>2</v>
      </c>
      <c r="G289" s="45" t="str">
        <f t="shared" si="33"/>
        <v>0</v>
      </c>
      <c r="H289" s="70">
        <v>19300220</v>
      </c>
      <c r="I289" s="10" t="s">
        <v>4929</v>
      </c>
      <c r="J289" s="145" t="s">
        <v>51</v>
      </c>
      <c r="K289" s="10" t="s">
        <v>4930</v>
      </c>
      <c r="L289" s="10"/>
      <c r="M289" s="71" t="s">
        <v>22</v>
      </c>
    </row>
    <row r="290" spans="1:13" ht="135" x14ac:dyDescent="0.25">
      <c r="A290" s="69" t="str">
        <f t="shared" si="34"/>
        <v>1</v>
      </c>
      <c r="B290" s="45" t="str">
        <f t="shared" si="28"/>
        <v>9</v>
      </c>
      <c r="C290" s="45" t="str">
        <f t="shared" si="29"/>
        <v>3</v>
      </c>
      <c r="D290" s="45" t="str">
        <f t="shared" si="30"/>
        <v>0</v>
      </c>
      <c r="E290" s="45" t="str">
        <f t="shared" si="31"/>
        <v>03</v>
      </c>
      <c r="F290" s="45" t="str">
        <f t="shared" si="32"/>
        <v>0</v>
      </c>
      <c r="G290" s="45" t="str">
        <f t="shared" si="33"/>
        <v>0</v>
      </c>
      <c r="H290" s="70">
        <v>19300300</v>
      </c>
      <c r="I290" s="10" t="s">
        <v>564</v>
      </c>
      <c r="J290" s="145" t="s">
        <v>51</v>
      </c>
      <c r="K290" s="10" t="s">
        <v>4931</v>
      </c>
      <c r="L290" s="10"/>
      <c r="M290" s="71" t="s">
        <v>22</v>
      </c>
    </row>
    <row r="291" spans="1:13" ht="135" x14ac:dyDescent="0.25">
      <c r="A291" s="69" t="str">
        <f t="shared" si="34"/>
        <v>1</v>
      </c>
      <c r="B291" s="45" t="str">
        <f t="shared" si="28"/>
        <v>9</v>
      </c>
      <c r="C291" s="45" t="str">
        <f t="shared" si="29"/>
        <v>3</v>
      </c>
      <c r="D291" s="45" t="str">
        <f t="shared" si="30"/>
        <v>0</v>
      </c>
      <c r="E291" s="45" t="str">
        <f t="shared" si="31"/>
        <v>03</v>
      </c>
      <c r="F291" s="45" t="str">
        <f t="shared" si="32"/>
        <v>1</v>
      </c>
      <c r="G291" s="45" t="str">
        <f t="shared" si="33"/>
        <v>0</v>
      </c>
      <c r="H291" s="70">
        <v>19300310</v>
      </c>
      <c r="I291" s="10" t="s">
        <v>564</v>
      </c>
      <c r="J291" s="145" t="s">
        <v>51</v>
      </c>
      <c r="K291" s="10" t="s">
        <v>4931</v>
      </c>
      <c r="L291" s="10"/>
      <c r="M291" s="71" t="s">
        <v>22</v>
      </c>
    </row>
    <row r="292" spans="1:13" ht="30" x14ac:dyDescent="0.25">
      <c r="A292" s="69" t="str">
        <f t="shared" si="34"/>
        <v>1</v>
      </c>
      <c r="B292" s="45" t="str">
        <f t="shared" si="28"/>
        <v>9</v>
      </c>
      <c r="C292" s="45" t="str">
        <f t="shared" si="29"/>
        <v>3</v>
      </c>
      <c r="D292" s="45" t="str">
        <f t="shared" si="30"/>
        <v>0</v>
      </c>
      <c r="E292" s="45" t="str">
        <f t="shared" si="31"/>
        <v>04</v>
      </c>
      <c r="F292" s="45" t="str">
        <f t="shared" si="32"/>
        <v>0</v>
      </c>
      <c r="G292" s="45" t="str">
        <f t="shared" si="33"/>
        <v>0</v>
      </c>
      <c r="H292" s="70">
        <v>19300400</v>
      </c>
      <c r="I292" s="10" t="s">
        <v>4932</v>
      </c>
      <c r="J292" s="145" t="s">
        <v>51</v>
      </c>
      <c r="K292" s="10" t="s">
        <v>4933</v>
      </c>
      <c r="L292" s="10"/>
      <c r="M292" s="71" t="s">
        <v>22</v>
      </c>
    </row>
    <row r="293" spans="1:13" ht="30" x14ac:dyDescent="0.25">
      <c r="A293" s="69" t="str">
        <f t="shared" si="34"/>
        <v>1</v>
      </c>
      <c r="B293" s="45" t="str">
        <f t="shared" si="28"/>
        <v>9</v>
      </c>
      <c r="C293" s="45" t="str">
        <f t="shared" si="29"/>
        <v>3</v>
      </c>
      <c r="D293" s="45" t="str">
        <f t="shared" si="30"/>
        <v>0</v>
      </c>
      <c r="E293" s="45" t="str">
        <f t="shared" si="31"/>
        <v>04</v>
      </c>
      <c r="F293" s="45" t="str">
        <f t="shared" si="32"/>
        <v>1</v>
      </c>
      <c r="G293" s="45" t="str">
        <f t="shared" si="33"/>
        <v>0</v>
      </c>
      <c r="H293" s="70">
        <v>19300410</v>
      </c>
      <c r="I293" s="10" t="s">
        <v>4932</v>
      </c>
      <c r="J293" s="145" t="s">
        <v>51</v>
      </c>
      <c r="K293" s="10" t="s">
        <v>4933</v>
      </c>
      <c r="L293" s="10"/>
      <c r="M293" s="71" t="s">
        <v>22</v>
      </c>
    </row>
    <row r="294" spans="1:13" ht="45" x14ac:dyDescent="0.25">
      <c r="A294" s="69" t="str">
        <f t="shared" si="34"/>
        <v>1</v>
      </c>
      <c r="B294" s="45" t="str">
        <f t="shared" si="28"/>
        <v>9</v>
      </c>
      <c r="C294" s="45" t="str">
        <f t="shared" si="29"/>
        <v>3</v>
      </c>
      <c r="D294" s="45" t="str">
        <f t="shared" si="30"/>
        <v>0</v>
      </c>
      <c r="E294" s="45" t="str">
        <f t="shared" si="31"/>
        <v>05</v>
      </c>
      <c r="F294" s="45" t="str">
        <f t="shared" si="32"/>
        <v>0</v>
      </c>
      <c r="G294" s="45" t="str">
        <f t="shared" si="33"/>
        <v>0</v>
      </c>
      <c r="H294" s="70">
        <v>19300500</v>
      </c>
      <c r="I294" s="10" t="s">
        <v>4934</v>
      </c>
      <c r="J294" s="145" t="s">
        <v>51</v>
      </c>
      <c r="K294" s="10" t="s">
        <v>4935</v>
      </c>
      <c r="L294" s="10"/>
      <c r="M294" s="71" t="s">
        <v>22</v>
      </c>
    </row>
    <row r="295" spans="1:13" ht="45" x14ac:dyDescent="0.25">
      <c r="A295" s="69" t="str">
        <f t="shared" si="34"/>
        <v>1</v>
      </c>
      <c r="B295" s="45" t="str">
        <f t="shared" si="28"/>
        <v>9</v>
      </c>
      <c r="C295" s="45" t="str">
        <f t="shared" si="29"/>
        <v>3</v>
      </c>
      <c r="D295" s="45" t="str">
        <f t="shared" si="30"/>
        <v>0</v>
      </c>
      <c r="E295" s="45" t="str">
        <f t="shared" si="31"/>
        <v>05</v>
      </c>
      <c r="F295" s="45" t="str">
        <f t="shared" si="32"/>
        <v>1</v>
      </c>
      <c r="G295" s="45" t="str">
        <f t="shared" si="33"/>
        <v>0</v>
      </c>
      <c r="H295" s="70">
        <v>19300510</v>
      </c>
      <c r="I295" s="10" t="s">
        <v>4934</v>
      </c>
      <c r="J295" s="145" t="s">
        <v>51</v>
      </c>
      <c r="K295" s="10" t="s">
        <v>4935</v>
      </c>
      <c r="L295" s="10"/>
      <c r="M295" s="71" t="s">
        <v>22</v>
      </c>
    </row>
    <row r="296" spans="1:13" ht="60" x14ac:dyDescent="0.25">
      <c r="A296" s="69" t="str">
        <f t="shared" si="34"/>
        <v>1</v>
      </c>
      <c r="B296" s="45" t="str">
        <f t="shared" si="28"/>
        <v>9</v>
      </c>
      <c r="C296" s="45" t="str">
        <f t="shared" si="29"/>
        <v>9</v>
      </c>
      <c r="D296" s="45" t="str">
        <f t="shared" si="30"/>
        <v>0</v>
      </c>
      <c r="E296" s="45" t="str">
        <f t="shared" si="31"/>
        <v>01</v>
      </c>
      <c r="F296" s="45" t="str">
        <f t="shared" si="32"/>
        <v>0</v>
      </c>
      <c r="G296" s="45" t="str">
        <f t="shared" si="33"/>
        <v>0</v>
      </c>
      <c r="H296" s="70">
        <v>19900100</v>
      </c>
      <c r="I296" s="10" t="s">
        <v>4936</v>
      </c>
      <c r="J296" s="145" t="s">
        <v>51</v>
      </c>
      <c r="K296" s="10" t="s">
        <v>4937</v>
      </c>
      <c r="L296" s="10"/>
      <c r="M296" s="71" t="s">
        <v>22</v>
      </c>
    </row>
    <row r="297" spans="1:13" ht="60" x14ac:dyDescent="0.25">
      <c r="A297" s="69" t="str">
        <f t="shared" si="34"/>
        <v>1</v>
      </c>
      <c r="B297" s="45" t="str">
        <f t="shared" si="28"/>
        <v>9</v>
      </c>
      <c r="C297" s="45" t="str">
        <f t="shared" si="29"/>
        <v>9</v>
      </c>
      <c r="D297" s="45" t="str">
        <f t="shared" si="30"/>
        <v>0</v>
      </c>
      <c r="E297" s="45" t="str">
        <f t="shared" si="31"/>
        <v>01</v>
      </c>
      <c r="F297" s="45" t="str">
        <f t="shared" si="32"/>
        <v>1</v>
      </c>
      <c r="G297" s="45" t="str">
        <f t="shared" si="33"/>
        <v>0</v>
      </c>
      <c r="H297" s="70">
        <v>19900110</v>
      </c>
      <c r="I297" s="10" t="s">
        <v>4936</v>
      </c>
      <c r="J297" s="145" t="s">
        <v>51</v>
      </c>
      <c r="K297" s="10" t="s">
        <v>4937</v>
      </c>
      <c r="L297" s="10"/>
      <c r="M297" s="71" t="s">
        <v>22</v>
      </c>
    </row>
    <row r="298" spans="1:13" ht="45" x14ac:dyDescent="0.25">
      <c r="A298" s="69" t="str">
        <f t="shared" si="34"/>
        <v>1</v>
      </c>
      <c r="B298" s="45" t="str">
        <f t="shared" si="28"/>
        <v>9</v>
      </c>
      <c r="C298" s="45" t="str">
        <f t="shared" si="29"/>
        <v>9</v>
      </c>
      <c r="D298" s="45" t="str">
        <f t="shared" si="30"/>
        <v>0</v>
      </c>
      <c r="E298" s="45" t="str">
        <f t="shared" si="31"/>
        <v>02</v>
      </c>
      <c r="F298" s="45" t="str">
        <f t="shared" si="32"/>
        <v>0</v>
      </c>
      <c r="G298" s="45" t="str">
        <f t="shared" si="33"/>
        <v>0</v>
      </c>
      <c r="H298" s="70">
        <v>19900200</v>
      </c>
      <c r="I298" s="10" t="s">
        <v>4938</v>
      </c>
      <c r="J298" s="145" t="s">
        <v>51</v>
      </c>
      <c r="K298" s="10" t="s">
        <v>4939</v>
      </c>
      <c r="L298" s="10"/>
      <c r="M298" s="71" t="s">
        <v>22</v>
      </c>
    </row>
    <row r="299" spans="1:13" ht="45" x14ac:dyDescent="0.25">
      <c r="A299" s="69" t="str">
        <f t="shared" si="34"/>
        <v>1</v>
      </c>
      <c r="B299" s="45" t="str">
        <f t="shared" si="28"/>
        <v>9</v>
      </c>
      <c r="C299" s="45" t="str">
        <f t="shared" si="29"/>
        <v>9</v>
      </c>
      <c r="D299" s="45" t="str">
        <f t="shared" si="30"/>
        <v>0</v>
      </c>
      <c r="E299" s="45" t="str">
        <f t="shared" si="31"/>
        <v>02</v>
      </c>
      <c r="F299" s="45" t="str">
        <f t="shared" si="32"/>
        <v>1</v>
      </c>
      <c r="G299" s="45" t="str">
        <f t="shared" si="33"/>
        <v>0</v>
      </c>
      <c r="H299" s="70">
        <v>19900210</v>
      </c>
      <c r="I299" s="10" t="s">
        <v>4938</v>
      </c>
      <c r="J299" s="145" t="s">
        <v>51</v>
      </c>
      <c r="K299" s="10" t="s">
        <v>4939</v>
      </c>
      <c r="L299" s="10"/>
      <c r="M299" s="71" t="s">
        <v>22</v>
      </c>
    </row>
    <row r="300" spans="1:13" ht="30" x14ac:dyDescent="0.25">
      <c r="A300" s="69" t="str">
        <f t="shared" si="34"/>
        <v>1</v>
      </c>
      <c r="B300" s="45" t="str">
        <f t="shared" si="28"/>
        <v>9</v>
      </c>
      <c r="C300" s="45" t="str">
        <f t="shared" si="29"/>
        <v>9</v>
      </c>
      <c r="D300" s="45" t="str">
        <f t="shared" si="30"/>
        <v>0</v>
      </c>
      <c r="E300" s="45" t="str">
        <f t="shared" si="31"/>
        <v>03</v>
      </c>
      <c r="F300" s="45" t="str">
        <f t="shared" si="32"/>
        <v>0</v>
      </c>
      <c r="G300" s="45" t="str">
        <f t="shared" si="33"/>
        <v>0</v>
      </c>
      <c r="H300" s="70">
        <v>19900300</v>
      </c>
      <c r="I300" s="10" t="s">
        <v>4940</v>
      </c>
      <c r="J300" s="145" t="s">
        <v>51</v>
      </c>
      <c r="K300" s="10" t="s">
        <v>4941</v>
      </c>
      <c r="L300" s="10"/>
      <c r="M300" s="71" t="s">
        <v>22</v>
      </c>
    </row>
    <row r="301" spans="1:13" ht="30" x14ac:dyDescent="0.25">
      <c r="A301" s="69" t="str">
        <f t="shared" si="34"/>
        <v>1</v>
      </c>
      <c r="B301" s="45" t="str">
        <f t="shared" si="28"/>
        <v>9</v>
      </c>
      <c r="C301" s="45" t="str">
        <f t="shared" si="29"/>
        <v>9</v>
      </c>
      <c r="D301" s="45" t="str">
        <f t="shared" si="30"/>
        <v>0</v>
      </c>
      <c r="E301" s="45" t="str">
        <f t="shared" si="31"/>
        <v>03</v>
      </c>
      <c r="F301" s="45" t="str">
        <f t="shared" si="32"/>
        <v>1</v>
      </c>
      <c r="G301" s="45" t="str">
        <f t="shared" si="33"/>
        <v>0</v>
      </c>
      <c r="H301" s="70">
        <v>19900310</v>
      </c>
      <c r="I301" s="10" t="s">
        <v>4940</v>
      </c>
      <c r="J301" s="145" t="s">
        <v>51</v>
      </c>
      <c r="K301" s="10" t="s">
        <v>4941</v>
      </c>
      <c r="L301" s="10"/>
      <c r="M301" s="71" t="s">
        <v>22</v>
      </c>
    </row>
    <row r="302" spans="1:13" ht="285" x14ac:dyDescent="0.25">
      <c r="A302" s="69" t="str">
        <f t="shared" si="34"/>
        <v>1</v>
      </c>
      <c r="B302" s="45" t="str">
        <f t="shared" si="28"/>
        <v>9</v>
      </c>
      <c r="C302" s="45" t="str">
        <f t="shared" si="29"/>
        <v>9</v>
      </c>
      <c r="D302" s="45" t="str">
        <f t="shared" si="30"/>
        <v>0</v>
      </c>
      <c r="E302" s="45" t="str">
        <f t="shared" si="31"/>
        <v>04</v>
      </c>
      <c r="F302" s="45" t="str">
        <f t="shared" si="32"/>
        <v>0</v>
      </c>
      <c r="G302" s="45" t="str">
        <f t="shared" si="33"/>
        <v>0</v>
      </c>
      <c r="H302" s="70">
        <v>19900400</v>
      </c>
      <c r="I302" s="10" t="s">
        <v>4942</v>
      </c>
      <c r="J302" s="145" t="s">
        <v>51</v>
      </c>
      <c r="K302" s="10" t="s">
        <v>4943</v>
      </c>
      <c r="L302" s="10"/>
      <c r="M302" s="71" t="s">
        <v>22</v>
      </c>
    </row>
    <row r="303" spans="1:13" ht="285" x14ac:dyDescent="0.25">
      <c r="A303" s="69" t="str">
        <f t="shared" si="34"/>
        <v>1</v>
      </c>
      <c r="B303" s="45" t="str">
        <f t="shared" si="28"/>
        <v>9</v>
      </c>
      <c r="C303" s="45" t="str">
        <f t="shared" si="29"/>
        <v>9</v>
      </c>
      <c r="D303" s="45" t="str">
        <f t="shared" si="30"/>
        <v>0</v>
      </c>
      <c r="E303" s="45" t="str">
        <f t="shared" si="31"/>
        <v>04</v>
      </c>
      <c r="F303" s="45" t="str">
        <f t="shared" si="32"/>
        <v>1</v>
      </c>
      <c r="G303" s="45" t="str">
        <f t="shared" si="33"/>
        <v>0</v>
      </c>
      <c r="H303" s="70">
        <v>19900410</v>
      </c>
      <c r="I303" s="10" t="s">
        <v>4942</v>
      </c>
      <c r="J303" s="145" t="s">
        <v>51</v>
      </c>
      <c r="K303" s="10" t="s">
        <v>4943</v>
      </c>
      <c r="L303" s="10"/>
      <c r="M303" s="71" t="s">
        <v>22</v>
      </c>
    </row>
    <row r="304" spans="1:13" ht="45" x14ac:dyDescent="0.25">
      <c r="A304" s="69" t="str">
        <f t="shared" si="34"/>
        <v>1</v>
      </c>
      <c r="B304" s="45" t="str">
        <f t="shared" si="28"/>
        <v>9</v>
      </c>
      <c r="C304" s="45" t="str">
        <f t="shared" si="29"/>
        <v>9</v>
      </c>
      <c r="D304" s="45" t="str">
        <f t="shared" si="30"/>
        <v>0</v>
      </c>
      <c r="E304" s="45" t="str">
        <f t="shared" si="31"/>
        <v>05</v>
      </c>
      <c r="F304" s="45" t="str">
        <f t="shared" si="32"/>
        <v>0</v>
      </c>
      <c r="G304" s="45" t="str">
        <f t="shared" si="33"/>
        <v>0</v>
      </c>
      <c r="H304" s="70">
        <v>19900500</v>
      </c>
      <c r="I304" s="10" t="s">
        <v>4944</v>
      </c>
      <c r="J304" s="145" t="s">
        <v>51</v>
      </c>
      <c r="K304" s="10" t="s">
        <v>4945</v>
      </c>
      <c r="L304" s="10"/>
      <c r="M304" s="71" t="s">
        <v>22</v>
      </c>
    </row>
    <row r="305" spans="1:13" ht="45" x14ac:dyDescent="0.25">
      <c r="A305" s="69" t="str">
        <f t="shared" si="34"/>
        <v>1</v>
      </c>
      <c r="B305" s="45" t="str">
        <f t="shared" si="28"/>
        <v>9</v>
      </c>
      <c r="C305" s="45" t="str">
        <f t="shared" si="29"/>
        <v>9</v>
      </c>
      <c r="D305" s="45" t="str">
        <f t="shared" si="30"/>
        <v>0</v>
      </c>
      <c r="E305" s="45" t="str">
        <f t="shared" si="31"/>
        <v>05</v>
      </c>
      <c r="F305" s="45" t="str">
        <f t="shared" si="32"/>
        <v>1</v>
      </c>
      <c r="G305" s="45" t="str">
        <f t="shared" si="33"/>
        <v>0</v>
      </c>
      <c r="H305" s="70">
        <v>19900510</v>
      </c>
      <c r="I305" s="10" t="s">
        <v>4944</v>
      </c>
      <c r="J305" s="145" t="s">
        <v>51</v>
      </c>
      <c r="K305" s="10" t="s">
        <v>4945</v>
      </c>
      <c r="L305" s="10"/>
      <c r="M305" s="71" t="s">
        <v>22</v>
      </c>
    </row>
    <row r="306" spans="1:13" ht="30" x14ac:dyDescent="0.25">
      <c r="A306" s="69" t="str">
        <f t="shared" si="34"/>
        <v>1</v>
      </c>
      <c r="B306" s="45" t="str">
        <f t="shared" si="28"/>
        <v>9</v>
      </c>
      <c r="C306" s="45" t="str">
        <f t="shared" si="29"/>
        <v>9</v>
      </c>
      <c r="D306" s="45" t="str">
        <f t="shared" si="30"/>
        <v>0</v>
      </c>
      <c r="E306" s="45" t="str">
        <f t="shared" si="31"/>
        <v>06</v>
      </c>
      <c r="F306" s="45" t="str">
        <f t="shared" si="32"/>
        <v>0</v>
      </c>
      <c r="G306" s="45" t="str">
        <f t="shared" si="33"/>
        <v>0</v>
      </c>
      <c r="H306" s="70">
        <v>19900600</v>
      </c>
      <c r="I306" s="10" t="s">
        <v>593</v>
      </c>
      <c r="J306" s="145" t="s">
        <v>51</v>
      </c>
      <c r="K306" s="10" t="s">
        <v>4946</v>
      </c>
      <c r="L306" s="10"/>
      <c r="M306" s="71" t="s">
        <v>22</v>
      </c>
    </row>
    <row r="307" spans="1:13" ht="30" x14ac:dyDescent="0.25">
      <c r="A307" s="69" t="str">
        <f t="shared" si="34"/>
        <v>1</v>
      </c>
      <c r="B307" s="45" t="str">
        <f t="shared" si="28"/>
        <v>9</v>
      </c>
      <c r="C307" s="45" t="str">
        <f t="shared" si="29"/>
        <v>9</v>
      </c>
      <c r="D307" s="45" t="str">
        <f t="shared" si="30"/>
        <v>0</v>
      </c>
      <c r="E307" s="45" t="str">
        <f t="shared" si="31"/>
        <v>06</v>
      </c>
      <c r="F307" s="45" t="str">
        <f t="shared" si="32"/>
        <v>1</v>
      </c>
      <c r="G307" s="45" t="str">
        <f t="shared" si="33"/>
        <v>0</v>
      </c>
      <c r="H307" s="70">
        <v>19900610</v>
      </c>
      <c r="I307" s="10" t="s">
        <v>593</v>
      </c>
      <c r="J307" s="145" t="s">
        <v>51</v>
      </c>
      <c r="K307" s="10" t="s">
        <v>4946</v>
      </c>
      <c r="L307" s="10"/>
      <c r="M307" s="71" t="s">
        <v>22</v>
      </c>
    </row>
    <row r="308" spans="1:13" ht="90" x14ac:dyDescent="0.25">
      <c r="A308" s="69" t="str">
        <f t="shared" si="34"/>
        <v>1</v>
      </c>
      <c r="B308" s="45" t="str">
        <f t="shared" si="28"/>
        <v>9</v>
      </c>
      <c r="C308" s="45" t="str">
        <f t="shared" si="29"/>
        <v>9</v>
      </c>
      <c r="D308" s="45" t="str">
        <f t="shared" si="30"/>
        <v>0</v>
      </c>
      <c r="E308" s="45" t="str">
        <f t="shared" si="31"/>
        <v>07</v>
      </c>
      <c r="F308" s="45" t="str">
        <f t="shared" si="32"/>
        <v>0</v>
      </c>
      <c r="G308" s="45" t="str">
        <f t="shared" si="33"/>
        <v>0</v>
      </c>
      <c r="H308" s="70">
        <v>19900700</v>
      </c>
      <c r="I308" s="10" t="s">
        <v>4947</v>
      </c>
      <c r="J308" s="145" t="s">
        <v>51</v>
      </c>
      <c r="K308" s="10" t="s">
        <v>4948</v>
      </c>
      <c r="L308" s="10"/>
      <c r="M308" s="71" t="s">
        <v>22</v>
      </c>
    </row>
    <row r="309" spans="1:13" ht="90" x14ac:dyDescent="0.25">
      <c r="A309" s="69" t="str">
        <f t="shared" si="34"/>
        <v>1</v>
      </c>
      <c r="B309" s="45" t="str">
        <f t="shared" si="28"/>
        <v>9</v>
      </c>
      <c r="C309" s="45" t="str">
        <f t="shared" si="29"/>
        <v>9</v>
      </c>
      <c r="D309" s="45" t="str">
        <f t="shared" si="30"/>
        <v>0</v>
      </c>
      <c r="E309" s="45" t="str">
        <f t="shared" si="31"/>
        <v>07</v>
      </c>
      <c r="F309" s="45" t="str">
        <f t="shared" si="32"/>
        <v>1</v>
      </c>
      <c r="G309" s="45" t="str">
        <f t="shared" si="33"/>
        <v>0</v>
      </c>
      <c r="H309" s="70">
        <v>19900710</v>
      </c>
      <c r="I309" s="10" t="s">
        <v>4947</v>
      </c>
      <c r="J309" s="145" t="s">
        <v>51</v>
      </c>
      <c r="K309" s="10" t="s">
        <v>4948</v>
      </c>
      <c r="L309" s="10"/>
      <c r="M309" s="71" t="s">
        <v>22</v>
      </c>
    </row>
    <row r="310" spans="1:13" ht="90" x14ac:dyDescent="0.25">
      <c r="A310" s="69" t="str">
        <f t="shared" si="34"/>
        <v>1</v>
      </c>
      <c r="B310" s="45" t="str">
        <f t="shared" si="28"/>
        <v>9</v>
      </c>
      <c r="C310" s="45" t="str">
        <f t="shared" si="29"/>
        <v>9</v>
      </c>
      <c r="D310" s="45" t="str">
        <f t="shared" si="30"/>
        <v>0</v>
      </c>
      <c r="E310" s="45" t="str">
        <f t="shared" si="31"/>
        <v>08</v>
      </c>
      <c r="F310" s="45" t="str">
        <f t="shared" si="32"/>
        <v>0</v>
      </c>
      <c r="G310" s="45" t="str">
        <f t="shared" si="33"/>
        <v>0</v>
      </c>
      <c r="H310" s="70">
        <v>19900800</v>
      </c>
      <c r="I310" s="10" t="s">
        <v>4949</v>
      </c>
      <c r="J310" s="145" t="s">
        <v>51</v>
      </c>
      <c r="K310" s="10" t="s">
        <v>4950</v>
      </c>
      <c r="L310" s="10"/>
      <c r="M310" s="71" t="s">
        <v>22</v>
      </c>
    </row>
    <row r="311" spans="1:13" ht="90" x14ac:dyDescent="0.25">
      <c r="A311" s="69" t="str">
        <f t="shared" si="34"/>
        <v>1</v>
      </c>
      <c r="B311" s="45" t="str">
        <f t="shared" si="28"/>
        <v>9</v>
      </c>
      <c r="C311" s="45" t="str">
        <f t="shared" si="29"/>
        <v>9</v>
      </c>
      <c r="D311" s="45" t="str">
        <f t="shared" si="30"/>
        <v>0</v>
      </c>
      <c r="E311" s="45" t="str">
        <f t="shared" si="31"/>
        <v>08</v>
      </c>
      <c r="F311" s="45" t="str">
        <f t="shared" si="32"/>
        <v>1</v>
      </c>
      <c r="G311" s="45" t="str">
        <f t="shared" si="33"/>
        <v>0</v>
      </c>
      <c r="H311" s="70">
        <v>19900810</v>
      </c>
      <c r="I311" s="10" t="s">
        <v>4949</v>
      </c>
      <c r="J311" s="145" t="s">
        <v>51</v>
      </c>
      <c r="K311" s="10" t="s">
        <v>4950</v>
      </c>
      <c r="L311" s="10"/>
      <c r="M311" s="71" t="s">
        <v>22</v>
      </c>
    </row>
    <row r="312" spans="1:13" ht="60" x14ac:dyDescent="0.25">
      <c r="A312" s="69" t="str">
        <f t="shared" si="34"/>
        <v>1</v>
      </c>
      <c r="B312" s="45" t="str">
        <f t="shared" si="28"/>
        <v>9</v>
      </c>
      <c r="C312" s="45" t="str">
        <f t="shared" si="29"/>
        <v>9</v>
      </c>
      <c r="D312" s="45" t="str">
        <f t="shared" si="30"/>
        <v>0</v>
      </c>
      <c r="E312" s="45" t="str">
        <f t="shared" si="31"/>
        <v>09</v>
      </c>
      <c r="F312" s="45" t="str">
        <f t="shared" si="32"/>
        <v>0</v>
      </c>
      <c r="G312" s="45" t="str">
        <f t="shared" si="33"/>
        <v>0</v>
      </c>
      <c r="H312" s="70">
        <v>19900900</v>
      </c>
      <c r="I312" s="10" t="s">
        <v>4951</v>
      </c>
      <c r="J312" s="145" t="s">
        <v>51</v>
      </c>
      <c r="K312" s="10" t="s">
        <v>4952</v>
      </c>
      <c r="L312" s="10"/>
      <c r="M312" s="71" t="s">
        <v>22</v>
      </c>
    </row>
    <row r="313" spans="1:13" ht="60" x14ac:dyDescent="0.25">
      <c r="A313" s="69" t="str">
        <f t="shared" si="34"/>
        <v>1</v>
      </c>
      <c r="B313" s="45" t="str">
        <f t="shared" si="28"/>
        <v>9</v>
      </c>
      <c r="C313" s="45" t="str">
        <f t="shared" si="29"/>
        <v>9</v>
      </c>
      <c r="D313" s="45" t="str">
        <f t="shared" si="30"/>
        <v>0</v>
      </c>
      <c r="E313" s="45" t="str">
        <f t="shared" si="31"/>
        <v>09</v>
      </c>
      <c r="F313" s="45" t="str">
        <f t="shared" si="32"/>
        <v>1</v>
      </c>
      <c r="G313" s="45" t="str">
        <f t="shared" si="33"/>
        <v>0</v>
      </c>
      <c r="H313" s="70">
        <v>19900910</v>
      </c>
      <c r="I313" s="10" t="s">
        <v>4951</v>
      </c>
      <c r="J313" s="145" t="s">
        <v>51</v>
      </c>
      <c r="K313" s="10" t="s">
        <v>4952</v>
      </c>
      <c r="L313" s="10"/>
      <c r="M313" s="71" t="s">
        <v>22</v>
      </c>
    </row>
    <row r="314" spans="1:13" ht="75" x14ac:dyDescent="0.25">
      <c r="A314" s="69" t="str">
        <f t="shared" si="34"/>
        <v>1</v>
      </c>
      <c r="B314" s="45" t="str">
        <f t="shared" si="28"/>
        <v>9</v>
      </c>
      <c r="C314" s="45" t="str">
        <f t="shared" si="29"/>
        <v>9</v>
      </c>
      <c r="D314" s="45" t="str">
        <f t="shared" si="30"/>
        <v>0</v>
      </c>
      <c r="E314" s="45" t="str">
        <f t="shared" si="31"/>
        <v>10</v>
      </c>
      <c r="F314" s="45" t="str">
        <f t="shared" si="32"/>
        <v>0</v>
      </c>
      <c r="G314" s="45" t="str">
        <f t="shared" si="33"/>
        <v>0</v>
      </c>
      <c r="H314" s="70">
        <v>19901000</v>
      </c>
      <c r="I314" s="10" t="s">
        <v>4953</v>
      </c>
      <c r="J314" s="145" t="s">
        <v>51</v>
      </c>
      <c r="K314" s="10" t="s">
        <v>4954</v>
      </c>
      <c r="L314" s="10"/>
      <c r="M314" s="71" t="s">
        <v>22</v>
      </c>
    </row>
    <row r="315" spans="1:13" ht="75" x14ac:dyDescent="0.25">
      <c r="A315" s="69" t="str">
        <f t="shared" si="34"/>
        <v>1</v>
      </c>
      <c r="B315" s="45" t="str">
        <f t="shared" si="28"/>
        <v>9</v>
      </c>
      <c r="C315" s="45" t="str">
        <f t="shared" si="29"/>
        <v>9</v>
      </c>
      <c r="D315" s="45" t="str">
        <f t="shared" si="30"/>
        <v>0</v>
      </c>
      <c r="E315" s="45" t="str">
        <f t="shared" si="31"/>
        <v>10</v>
      </c>
      <c r="F315" s="45" t="str">
        <f t="shared" si="32"/>
        <v>1</v>
      </c>
      <c r="G315" s="45" t="str">
        <f t="shared" si="33"/>
        <v>0</v>
      </c>
      <c r="H315" s="70">
        <v>19901010</v>
      </c>
      <c r="I315" s="10" t="s">
        <v>4953</v>
      </c>
      <c r="J315" s="145" t="s">
        <v>51</v>
      </c>
      <c r="K315" s="10" t="s">
        <v>4954</v>
      </c>
      <c r="L315" s="10"/>
      <c r="M315" s="71" t="s">
        <v>22</v>
      </c>
    </row>
    <row r="316" spans="1:13" ht="45" x14ac:dyDescent="0.25">
      <c r="A316" s="69" t="str">
        <f t="shared" si="34"/>
        <v>1</v>
      </c>
      <c r="B316" s="45" t="str">
        <f t="shared" si="28"/>
        <v>9</v>
      </c>
      <c r="C316" s="45" t="str">
        <f t="shared" si="29"/>
        <v>9</v>
      </c>
      <c r="D316" s="45" t="str">
        <f t="shared" si="30"/>
        <v>0</v>
      </c>
      <c r="E316" s="45" t="str">
        <f t="shared" si="31"/>
        <v>11</v>
      </c>
      <c r="F316" s="45" t="str">
        <f t="shared" si="32"/>
        <v>0</v>
      </c>
      <c r="G316" s="45" t="str">
        <f t="shared" si="33"/>
        <v>0</v>
      </c>
      <c r="H316" s="70">
        <v>19901100</v>
      </c>
      <c r="I316" s="10" t="s">
        <v>4955</v>
      </c>
      <c r="J316" s="145" t="s">
        <v>51</v>
      </c>
      <c r="K316" s="10" t="s">
        <v>4956</v>
      </c>
      <c r="L316" s="10"/>
      <c r="M316" s="71" t="s">
        <v>22</v>
      </c>
    </row>
    <row r="317" spans="1:13" ht="45" x14ac:dyDescent="0.25">
      <c r="A317" s="69" t="str">
        <f t="shared" si="34"/>
        <v>1</v>
      </c>
      <c r="B317" s="45" t="str">
        <f t="shared" si="28"/>
        <v>9</v>
      </c>
      <c r="C317" s="45" t="str">
        <f t="shared" si="29"/>
        <v>9</v>
      </c>
      <c r="D317" s="45" t="str">
        <f t="shared" si="30"/>
        <v>0</v>
      </c>
      <c r="E317" s="45" t="str">
        <f t="shared" si="31"/>
        <v>11</v>
      </c>
      <c r="F317" s="45" t="str">
        <f t="shared" si="32"/>
        <v>1</v>
      </c>
      <c r="G317" s="45" t="str">
        <f t="shared" si="33"/>
        <v>0</v>
      </c>
      <c r="H317" s="70">
        <v>19901110</v>
      </c>
      <c r="I317" s="10" t="s">
        <v>4955</v>
      </c>
      <c r="J317" s="145" t="s">
        <v>51</v>
      </c>
      <c r="K317" s="10" t="s">
        <v>4956</v>
      </c>
      <c r="L317" s="10"/>
      <c r="M317" s="71" t="s">
        <v>22</v>
      </c>
    </row>
    <row r="318" spans="1:13" ht="30" x14ac:dyDescent="0.25">
      <c r="A318" s="69" t="str">
        <f t="shared" si="34"/>
        <v>1</v>
      </c>
      <c r="B318" s="45" t="str">
        <f t="shared" si="28"/>
        <v>9</v>
      </c>
      <c r="C318" s="45" t="str">
        <f t="shared" si="29"/>
        <v>9</v>
      </c>
      <c r="D318" s="45" t="str">
        <f t="shared" si="30"/>
        <v>0</v>
      </c>
      <c r="E318" s="45" t="str">
        <f t="shared" si="31"/>
        <v>12</v>
      </c>
      <c r="F318" s="45" t="str">
        <f t="shared" si="32"/>
        <v>0</v>
      </c>
      <c r="G318" s="45" t="str">
        <f t="shared" si="33"/>
        <v>0</v>
      </c>
      <c r="H318" s="70">
        <v>19901200</v>
      </c>
      <c r="I318" s="10" t="s">
        <v>4957</v>
      </c>
      <c r="J318" s="145" t="s">
        <v>51</v>
      </c>
      <c r="K318" s="10" t="s">
        <v>595</v>
      </c>
      <c r="L318" s="10"/>
      <c r="M318" s="71" t="s">
        <v>22</v>
      </c>
    </row>
    <row r="319" spans="1:13" ht="45" x14ac:dyDescent="0.25">
      <c r="A319" s="69" t="str">
        <f t="shared" si="34"/>
        <v>1</v>
      </c>
      <c r="B319" s="45" t="str">
        <f t="shared" si="28"/>
        <v>9</v>
      </c>
      <c r="C319" s="45" t="str">
        <f t="shared" si="29"/>
        <v>9</v>
      </c>
      <c r="D319" s="45" t="str">
        <f t="shared" si="30"/>
        <v>0</v>
      </c>
      <c r="E319" s="45" t="str">
        <f t="shared" si="31"/>
        <v>12</v>
      </c>
      <c r="F319" s="45" t="str">
        <f t="shared" si="32"/>
        <v>1</v>
      </c>
      <c r="G319" s="45" t="str">
        <f t="shared" si="33"/>
        <v>0</v>
      </c>
      <c r="H319" s="70">
        <v>19901210</v>
      </c>
      <c r="I319" s="10" t="s">
        <v>4958</v>
      </c>
      <c r="J319" s="145" t="s">
        <v>51</v>
      </c>
      <c r="K319" s="10" t="s">
        <v>4959</v>
      </c>
      <c r="L319" s="10"/>
      <c r="M319" s="71" t="s">
        <v>22</v>
      </c>
    </row>
    <row r="320" spans="1:13" ht="60" x14ac:dyDescent="0.25">
      <c r="A320" s="69" t="str">
        <f t="shared" si="34"/>
        <v>1</v>
      </c>
      <c r="B320" s="45" t="str">
        <f t="shared" si="28"/>
        <v>9</v>
      </c>
      <c r="C320" s="45" t="str">
        <f t="shared" si="29"/>
        <v>9</v>
      </c>
      <c r="D320" s="45" t="str">
        <f t="shared" si="30"/>
        <v>0</v>
      </c>
      <c r="E320" s="45" t="str">
        <f t="shared" si="31"/>
        <v>12</v>
      </c>
      <c r="F320" s="45" t="str">
        <f t="shared" si="32"/>
        <v>2</v>
      </c>
      <c r="G320" s="45" t="str">
        <f t="shared" si="33"/>
        <v>0</v>
      </c>
      <c r="H320" s="70">
        <v>19901220</v>
      </c>
      <c r="I320" s="10" t="s">
        <v>597</v>
      </c>
      <c r="J320" s="145" t="s">
        <v>51</v>
      </c>
      <c r="K320" s="10" t="s">
        <v>4960</v>
      </c>
      <c r="L320" s="10"/>
      <c r="M320" s="71" t="s">
        <v>22</v>
      </c>
    </row>
    <row r="321" spans="1:13" ht="30" x14ac:dyDescent="0.25">
      <c r="A321" s="69" t="str">
        <f t="shared" si="34"/>
        <v>1</v>
      </c>
      <c r="B321" s="45" t="str">
        <f t="shared" si="28"/>
        <v>9</v>
      </c>
      <c r="C321" s="45" t="str">
        <f t="shared" si="29"/>
        <v>9</v>
      </c>
      <c r="D321" s="45" t="str">
        <f t="shared" si="30"/>
        <v>0</v>
      </c>
      <c r="E321" s="45" t="str">
        <f t="shared" si="31"/>
        <v>13</v>
      </c>
      <c r="F321" s="45" t="str">
        <f t="shared" si="32"/>
        <v>0</v>
      </c>
      <c r="G321" s="45" t="str">
        <f t="shared" si="33"/>
        <v>0</v>
      </c>
      <c r="H321" s="70">
        <v>19901300</v>
      </c>
      <c r="I321" s="10" t="s">
        <v>4961</v>
      </c>
      <c r="J321" s="145" t="s">
        <v>51</v>
      </c>
      <c r="K321" s="10" t="s">
        <v>4962</v>
      </c>
      <c r="L321" s="10"/>
      <c r="M321" s="71" t="s">
        <v>22</v>
      </c>
    </row>
    <row r="322" spans="1:13" ht="60" x14ac:dyDescent="0.25">
      <c r="A322" s="69" t="str">
        <f t="shared" si="34"/>
        <v>1</v>
      </c>
      <c r="B322" s="45" t="str">
        <f t="shared" si="28"/>
        <v>9</v>
      </c>
      <c r="C322" s="45" t="str">
        <f t="shared" si="29"/>
        <v>9</v>
      </c>
      <c r="D322" s="45" t="str">
        <f t="shared" si="30"/>
        <v>0</v>
      </c>
      <c r="E322" s="45" t="str">
        <f t="shared" si="31"/>
        <v>13</v>
      </c>
      <c r="F322" s="45" t="str">
        <f t="shared" si="32"/>
        <v>1</v>
      </c>
      <c r="G322" s="45" t="str">
        <f t="shared" si="33"/>
        <v>0</v>
      </c>
      <c r="H322" s="70">
        <v>19901310</v>
      </c>
      <c r="I322" s="10" t="s">
        <v>4963</v>
      </c>
      <c r="J322" s="145" t="s">
        <v>51</v>
      </c>
      <c r="K322" s="10" t="s">
        <v>4964</v>
      </c>
      <c r="L322" s="10"/>
      <c r="M322" s="71" t="s">
        <v>22</v>
      </c>
    </row>
    <row r="323" spans="1:13" ht="30" x14ac:dyDescent="0.25">
      <c r="A323" s="69" t="str">
        <f t="shared" si="34"/>
        <v>1</v>
      </c>
      <c r="B323" s="45" t="str">
        <f t="shared" ref="B323:B386" si="35">MID($H323,2,1)</f>
        <v>9</v>
      </c>
      <c r="C323" s="45" t="str">
        <f t="shared" ref="C323:C386" si="36">MID($H323,3,1)</f>
        <v>9</v>
      </c>
      <c r="D323" s="45" t="str">
        <f t="shared" ref="D323:D386" si="37">MID($H323,4,1)</f>
        <v>0</v>
      </c>
      <c r="E323" s="45" t="str">
        <f t="shared" ref="E323:E386" si="38">MID($H323,5,2)</f>
        <v>14</v>
      </c>
      <c r="F323" s="45" t="str">
        <f t="shared" ref="F323:F386" si="39">MID($H323,7,1)</f>
        <v>0</v>
      </c>
      <c r="G323" s="45" t="str">
        <f t="shared" ref="G323:G386" si="40">MID($H323,8,1)</f>
        <v>0</v>
      </c>
      <c r="H323" s="70">
        <v>19901400</v>
      </c>
      <c r="I323" s="10" t="s">
        <v>4965</v>
      </c>
      <c r="J323" s="145" t="s">
        <v>51</v>
      </c>
      <c r="K323" s="10" t="s">
        <v>4966</v>
      </c>
      <c r="L323" s="10"/>
      <c r="M323" s="71" t="s">
        <v>22</v>
      </c>
    </row>
    <row r="324" spans="1:13" ht="30" x14ac:dyDescent="0.25">
      <c r="A324" s="69" t="str">
        <f t="shared" ref="A324:A387" si="41">MID($H324,1,1)</f>
        <v>1</v>
      </c>
      <c r="B324" s="45" t="str">
        <f t="shared" si="35"/>
        <v>9</v>
      </c>
      <c r="C324" s="45" t="str">
        <f t="shared" si="36"/>
        <v>9</v>
      </c>
      <c r="D324" s="45" t="str">
        <f t="shared" si="37"/>
        <v>0</v>
      </c>
      <c r="E324" s="45" t="str">
        <f t="shared" si="38"/>
        <v>14</v>
      </c>
      <c r="F324" s="45" t="str">
        <f t="shared" si="39"/>
        <v>1</v>
      </c>
      <c r="G324" s="45" t="str">
        <f t="shared" si="40"/>
        <v>0</v>
      </c>
      <c r="H324" s="70">
        <v>19901410</v>
      </c>
      <c r="I324" s="10" t="s">
        <v>4965</v>
      </c>
      <c r="J324" s="145" t="s">
        <v>51</v>
      </c>
      <c r="K324" s="10" t="s">
        <v>4966</v>
      </c>
      <c r="L324" s="10"/>
      <c r="M324" s="71" t="s">
        <v>22</v>
      </c>
    </row>
    <row r="325" spans="1:13" x14ac:dyDescent="0.25">
      <c r="A325" s="69" t="str">
        <f t="shared" si="41"/>
        <v>1</v>
      </c>
      <c r="B325" s="45" t="str">
        <f t="shared" si="35"/>
        <v>9</v>
      </c>
      <c r="C325" s="45" t="str">
        <f t="shared" si="36"/>
        <v>9</v>
      </c>
      <c r="D325" s="45" t="str">
        <f t="shared" si="37"/>
        <v>0</v>
      </c>
      <c r="E325" s="45" t="str">
        <f t="shared" si="38"/>
        <v>99</v>
      </c>
      <c r="F325" s="45" t="str">
        <f t="shared" si="39"/>
        <v>0</v>
      </c>
      <c r="G325" s="45" t="str">
        <f t="shared" si="40"/>
        <v>0</v>
      </c>
      <c r="H325" s="70">
        <v>19909900</v>
      </c>
      <c r="I325" s="10" t="s">
        <v>602</v>
      </c>
      <c r="J325" s="145" t="s">
        <v>51</v>
      </c>
      <c r="K325" s="10" t="s">
        <v>603</v>
      </c>
      <c r="L325" s="10"/>
      <c r="M325" s="71" t="s">
        <v>22</v>
      </c>
    </row>
    <row r="326" spans="1:13" x14ac:dyDescent="0.25">
      <c r="A326" s="69" t="str">
        <f t="shared" si="41"/>
        <v>1</v>
      </c>
      <c r="B326" s="45" t="str">
        <f t="shared" si="35"/>
        <v>9</v>
      </c>
      <c r="C326" s="45" t="str">
        <f t="shared" si="36"/>
        <v>9</v>
      </c>
      <c r="D326" s="45" t="str">
        <f t="shared" si="37"/>
        <v>0</v>
      </c>
      <c r="E326" s="45" t="str">
        <f t="shared" si="38"/>
        <v>99</v>
      </c>
      <c r="F326" s="45" t="str">
        <f t="shared" si="39"/>
        <v>1</v>
      </c>
      <c r="G326" s="45" t="str">
        <f t="shared" si="40"/>
        <v>0</v>
      </c>
      <c r="H326" s="70">
        <v>19909910</v>
      </c>
      <c r="I326" s="10" t="s">
        <v>4967</v>
      </c>
      <c r="J326" s="145" t="s">
        <v>51</v>
      </c>
      <c r="K326" s="10" t="s">
        <v>4968</v>
      </c>
      <c r="L326" s="10"/>
      <c r="M326" s="71" t="s">
        <v>22</v>
      </c>
    </row>
    <row r="327" spans="1:13" x14ac:dyDescent="0.25">
      <c r="A327" s="69" t="str">
        <f t="shared" si="41"/>
        <v>1</v>
      </c>
      <c r="B327" s="45" t="str">
        <f t="shared" si="35"/>
        <v>9</v>
      </c>
      <c r="C327" s="45" t="str">
        <f t="shared" si="36"/>
        <v>9</v>
      </c>
      <c r="D327" s="45" t="str">
        <f t="shared" si="37"/>
        <v>0</v>
      </c>
      <c r="E327" s="45" t="str">
        <f t="shared" si="38"/>
        <v>99</v>
      </c>
      <c r="F327" s="45" t="str">
        <f t="shared" si="39"/>
        <v>2</v>
      </c>
      <c r="G327" s="45" t="str">
        <f t="shared" si="40"/>
        <v>0</v>
      </c>
      <c r="H327" s="70">
        <v>19909920</v>
      </c>
      <c r="I327" s="10" t="s">
        <v>4969</v>
      </c>
      <c r="J327" s="145" t="s">
        <v>51</v>
      </c>
      <c r="K327" s="10" t="s">
        <v>4970</v>
      </c>
      <c r="L327" s="10"/>
      <c r="M327" s="71" t="s">
        <v>22</v>
      </c>
    </row>
    <row r="328" spans="1:13" ht="30" x14ac:dyDescent="0.25">
      <c r="A328" s="69" t="str">
        <f t="shared" si="41"/>
        <v>1</v>
      </c>
      <c r="B328" s="45" t="str">
        <f t="shared" si="35"/>
        <v>1</v>
      </c>
      <c r="C328" s="45" t="str">
        <f t="shared" si="36"/>
        <v>1</v>
      </c>
      <c r="D328" s="45" t="str">
        <f t="shared" si="37"/>
        <v>1</v>
      </c>
      <c r="E328" s="45" t="str">
        <f t="shared" si="38"/>
        <v>00</v>
      </c>
      <c r="F328" s="45" t="str">
        <f t="shared" si="39"/>
        <v>0</v>
      </c>
      <c r="G328" s="45" t="str">
        <f t="shared" si="40"/>
        <v>0</v>
      </c>
      <c r="H328" s="70">
        <v>11110000</v>
      </c>
      <c r="I328" s="10" t="s">
        <v>4971</v>
      </c>
      <c r="J328" s="145" t="s">
        <v>45</v>
      </c>
      <c r="K328" s="10" t="s">
        <v>4972</v>
      </c>
      <c r="L328" s="10"/>
      <c r="M328" s="71"/>
    </row>
    <row r="329" spans="1:13" ht="75" x14ac:dyDescent="0.25">
      <c r="A329" s="69" t="str">
        <f t="shared" si="41"/>
        <v>1</v>
      </c>
      <c r="B329" s="45" t="str">
        <f t="shared" si="35"/>
        <v>1</v>
      </c>
      <c r="C329" s="45" t="str">
        <f t="shared" si="36"/>
        <v>1</v>
      </c>
      <c r="D329" s="45" t="str">
        <f t="shared" si="37"/>
        <v>1</v>
      </c>
      <c r="E329" s="45" t="str">
        <f t="shared" si="38"/>
        <v>01</v>
      </c>
      <c r="F329" s="45" t="str">
        <f t="shared" si="39"/>
        <v>0</v>
      </c>
      <c r="G329" s="45" t="str">
        <f t="shared" si="40"/>
        <v>0</v>
      </c>
      <c r="H329" s="70">
        <v>11110100</v>
      </c>
      <c r="I329" s="10" t="s">
        <v>4973</v>
      </c>
      <c r="J329" s="145" t="s">
        <v>51</v>
      </c>
      <c r="K329" s="10" t="s">
        <v>4974</v>
      </c>
      <c r="L329" s="10"/>
      <c r="M329" s="71"/>
    </row>
    <row r="330" spans="1:13" ht="45" x14ac:dyDescent="0.25">
      <c r="A330" s="69" t="str">
        <f t="shared" si="41"/>
        <v>1</v>
      </c>
      <c r="B330" s="45" t="str">
        <f t="shared" si="35"/>
        <v>1</v>
      </c>
      <c r="C330" s="45" t="str">
        <f t="shared" si="36"/>
        <v>1</v>
      </c>
      <c r="D330" s="45" t="str">
        <f t="shared" si="37"/>
        <v>1</v>
      </c>
      <c r="E330" s="45" t="str">
        <f t="shared" si="38"/>
        <v>02</v>
      </c>
      <c r="F330" s="45" t="str">
        <f t="shared" si="39"/>
        <v>0</v>
      </c>
      <c r="G330" s="45" t="str">
        <f t="shared" si="40"/>
        <v>0</v>
      </c>
      <c r="H330" s="70">
        <v>11110200</v>
      </c>
      <c r="I330" s="10" t="s">
        <v>4975</v>
      </c>
      <c r="J330" s="145" t="s">
        <v>51</v>
      </c>
      <c r="K330" s="10" t="s">
        <v>4976</v>
      </c>
      <c r="L330" s="10"/>
      <c r="M330" s="71"/>
    </row>
    <row r="331" spans="1:13" ht="30" x14ac:dyDescent="0.25">
      <c r="A331" s="69" t="str">
        <f t="shared" si="41"/>
        <v>1</v>
      </c>
      <c r="B331" s="45" t="str">
        <f t="shared" si="35"/>
        <v>1</v>
      </c>
      <c r="C331" s="45" t="str">
        <f t="shared" si="36"/>
        <v>1</v>
      </c>
      <c r="D331" s="45" t="str">
        <f t="shared" si="37"/>
        <v>2</v>
      </c>
      <c r="E331" s="45" t="str">
        <f t="shared" si="38"/>
        <v>00</v>
      </c>
      <c r="F331" s="45" t="str">
        <f t="shared" si="39"/>
        <v>0</v>
      </c>
      <c r="G331" s="45" t="str">
        <f t="shared" si="40"/>
        <v>0</v>
      </c>
      <c r="H331" s="70">
        <v>11120000</v>
      </c>
      <c r="I331" s="10" t="s">
        <v>52</v>
      </c>
      <c r="J331" s="145" t="s">
        <v>45</v>
      </c>
      <c r="K331" s="10" t="s">
        <v>53</v>
      </c>
      <c r="L331" s="10"/>
      <c r="M331" s="71"/>
    </row>
    <row r="332" spans="1:13" ht="75" x14ac:dyDescent="0.25">
      <c r="A332" s="69" t="str">
        <f t="shared" si="41"/>
        <v>1</v>
      </c>
      <c r="B332" s="45" t="str">
        <f t="shared" si="35"/>
        <v>1</v>
      </c>
      <c r="C332" s="45" t="str">
        <f t="shared" si="36"/>
        <v>1</v>
      </c>
      <c r="D332" s="45" t="str">
        <f t="shared" si="37"/>
        <v>2</v>
      </c>
      <c r="E332" s="45" t="str">
        <f t="shared" si="38"/>
        <v>01</v>
      </c>
      <c r="F332" s="45" t="str">
        <f t="shared" si="39"/>
        <v>0</v>
      </c>
      <c r="G332" s="45" t="str">
        <f t="shared" si="40"/>
        <v>0</v>
      </c>
      <c r="H332" s="70">
        <v>11120100</v>
      </c>
      <c r="I332" s="10" t="s">
        <v>4977</v>
      </c>
      <c r="J332" s="145" t="s">
        <v>51</v>
      </c>
      <c r="K332" s="10" t="s">
        <v>4978</v>
      </c>
      <c r="L332" s="10"/>
      <c r="M332" s="71"/>
    </row>
    <row r="333" spans="1:13" ht="45" x14ac:dyDescent="0.25">
      <c r="A333" s="69" t="str">
        <f t="shared" si="41"/>
        <v>1</v>
      </c>
      <c r="B333" s="45" t="str">
        <f t="shared" si="35"/>
        <v>1</v>
      </c>
      <c r="C333" s="45" t="str">
        <f t="shared" si="36"/>
        <v>1</v>
      </c>
      <c r="D333" s="45" t="str">
        <f t="shared" si="37"/>
        <v>2</v>
      </c>
      <c r="E333" s="45" t="str">
        <f t="shared" si="38"/>
        <v>01</v>
      </c>
      <c r="F333" s="45" t="str">
        <f t="shared" si="39"/>
        <v>1</v>
      </c>
      <c r="G333" s="45" t="str">
        <f t="shared" si="40"/>
        <v>0</v>
      </c>
      <c r="H333" s="70">
        <v>11120110</v>
      </c>
      <c r="I333" s="10" t="s">
        <v>4979</v>
      </c>
      <c r="J333" s="145" t="s">
        <v>51</v>
      </c>
      <c r="K333" s="10" t="s">
        <v>4980</v>
      </c>
      <c r="L333" s="10"/>
      <c r="M333" s="71"/>
    </row>
    <row r="334" spans="1:13" ht="45" x14ac:dyDescent="0.25">
      <c r="A334" s="69" t="str">
        <f t="shared" si="41"/>
        <v>1</v>
      </c>
      <c r="B334" s="45" t="str">
        <f t="shared" si="35"/>
        <v>1</v>
      </c>
      <c r="C334" s="45" t="str">
        <f t="shared" si="36"/>
        <v>1</v>
      </c>
      <c r="D334" s="45" t="str">
        <f t="shared" si="37"/>
        <v>2</v>
      </c>
      <c r="E334" s="45" t="str">
        <f t="shared" si="38"/>
        <v>01</v>
      </c>
      <c r="F334" s="45" t="str">
        <f t="shared" si="39"/>
        <v>2</v>
      </c>
      <c r="G334" s="45" t="str">
        <f t="shared" si="40"/>
        <v>0</v>
      </c>
      <c r="H334" s="70">
        <v>11120120</v>
      </c>
      <c r="I334" s="10" t="s">
        <v>4981</v>
      </c>
      <c r="J334" s="145" t="s">
        <v>51</v>
      </c>
      <c r="K334" s="10" t="s">
        <v>4982</v>
      </c>
      <c r="L334" s="10"/>
      <c r="M334" s="71"/>
    </row>
    <row r="335" spans="1:13" ht="60" x14ac:dyDescent="0.25">
      <c r="A335" s="69" t="str">
        <f t="shared" si="41"/>
        <v>1</v>
      </c>
      <c r="B335" s="45" t="str">
        <f t="shared" si="35"/>
        <v>1</v>
      </c>
      <c r="C335" s="45" t="str">
        <f t="shared" si="36"/>
        <v>1</v>
      </c>
      <c r="D335" s="45" t="str">
        <f t="shared" si="37"/>
        <v>2</v>
      </c>
      <c r="E335" s="45" t="str">
        <f t="shared" si="38"/>
        <v>50</v>
      </c>
      <c r="F335" s="45" t="str">
        <f t="shared" si="39"/>
        <v>0</v>
      </c>
      <c r="G335" s="45" t="str">
        <f t="shared" si="40"/>
        <v>0</v>
      </c>
      <c r="H335" s="70">
        <v>11125000</v>
      </c>
      <c r="I335" s="10" t="s">
        <v>54</v>
      </c>
      <c r="J335" s="145" t="s">
        <v>55</v>
      </c>
      <c r="K335" s="10" t="s">
        <v>56</v>
      </c>
      <c r="L335" s="82"/>
      <c r="M335" s="71"/>
    </row>
    <row r="336" spans="1:13" ht="45" x14ac:dyDescent="0.25">
      <c r="A336" s="69" t="str">
        <f t="shared" si="41"/>
        <v>1</v>
      </c>
      <c r="B336" s="45" t="str">
        <f t="shared" si="35"/>
        <v>1</v>
      </c>
      <c r="C336" s="45" t="str">
        <f t="shared" si="36"/>
        <v>1</v>
      </c>
      <c r="D336" s="45" t="str">
        <f t="shared" si="37"/>
        <v>2</v>
      </c>
      <c r="E336" s="45" t="str">
        <f t="shared" si="38"/>
        <v>51</v>
      </c>
      <c r="F336" s="45" t="str">
        <f t="shared" si="39"/>
        <v>0</v>
      </c>
      <c r="G336" s="45" t="str">
        <f t="shared" si="40"/>
        <v>0</v>
      </c>
      <c r="H336" s="70">
        <v>11125100</v>
      </c>
      <c r="I336" s="10" t="s">
        <v>4983</v>
      </c>
      <c r="J336" s="145" t="s">
        <v>55</v>
      </c>
      <c r="K336" s="10" t="s">
        <v>4984</v>
      </c>
      <c r="L336" s="83"/>
      <c r="M336" s="71"/>
    </row>
    <row r="337" spans="1:13" ht="75" x14ac:dyDescent="0.25">
      <c r="A337" s="69" t="str">
        <f t="shared" si="41"/>
        <v>1</v>
      </c>
      <c r="B337" s="45" t="str">
        <f t="shared" si="35"/>
        <v>1</v>
      </c>
      <c r="C337" s="45" t="str">
        <f t="shared" si="36"/>
        <v>1</v>
      </c>
      <c r="D337" s="45" t="str">
        <f t="shared" si="37"/>
        <v>2</v>
      </c>
      <c r="E337" s="45" t="str">
        <f t="shared" si="38"/>
        <v>52</v>
      </c>
      <c r="F337" s="45" t="str">
        <f t="shared" si="39"/>
        <v>0</v>
      </c>
      <c r="G337" s="45" t="str">
        <f t="shared" si="40"/>
        <v>0</v>
      </c>
      <c r="H337" s="70">
        <v>11125200</v>
      </c>
      <c r="I337" s="10" t="s">
        <v>4985</v>
      </c>
      <c r="J337" s="145" t="s">
        <v>55</v>
      </c>
      <c r="K337" s="10" t="s">
        <v>4986</v>
      </c>
      <c r="L337" s="83"/>
      <c r="M337" s="71"/>
    </row>
    <row r="338" spans="1:13" ht="75" x14ac:dyDescent="0.25">
      <c r="A338" s="69" t="str">
        <f t="shared" si="41"/>
        <v>1</v>
      </c>
      <c r="B338" s="45" t="str">
        <f t="shared" si="35"/>
        <v>1</v>
      </c>
      <c r="C338" s="45" t="str">
        <f t="shared" si="36"/>
        <v>1</v>
      </c>
      <c r="D338" s="45" t="str">
        <f t="shared" si="37"/>
        <v>2</v>
      </c>
      <c r="E338" s="45" t="str">
        <f t="shared" si="38"/>
        <v>53</v>
      </c>
      <c r="F338" s="45" t="str">
        <f t="shared" si="39"/>
        <v>0</v>
      </c>
      <c r="G338" s="45" t="str">
        <f t="shared" si="40"/>
        <v>0</v>
      </c>
      <c r="H338" s="70">
        <v>11125300</v>
      </c>
      <c r="I338" s="10" t="s">
        <v>57</v>
      </c>
      <c r="J338" s="145" t="s">
        <v>55</v>
      </c>
      <c r="K338" s="10" t="s">
        <v>58</v>
      </c>
      <c r="L338" s="84"/>
      <c r="M338" s="71"/>
    </row>
    <row r="339" spans="1:13" ht="30" x14ac:dyDescent="0.25">
      <c r="A339" s="69" t="str">
        <f t="shared" si="41"/>
        <v>1</v>
      </c>
      <c r="B339" s="45" t="str">
        <f t="shared" si="35"/>
        <v>1</v>
      </c>
      <c r="C339" s="45" t="str">
        <f t="shared" si="36"/>
        <v>1</v>
      </c>
      <c r="D339" s="45" t="str">
        <f t="shared" si="37"/>
        <v>3</v>
      </c>
      <c r="E339" s="45" t="str">
        <f t="shared" si="38"/>
        <v>00</v>
      </c>
      <c r="F339" s="45" t="str">
        <f t="shared" si="39"/>
        <v>0</v>
      </c>
      <c r="G339" s="45" t="str">
        <f t="shared" si="40"/>
        <v>0</v>
      </c>
      <c r="H339" s="70">
        <v>11130000</v>
      </c>
      <c r="I339" s="10" t="s">
        <v>59</v>
      </c>
      <c r="J339" s="145" t="s">
        <v>45</v>
      </c>
      <c r="K339" s="10" t="s">
        <v>60</v>
      </c>
      <c r="L339" s="10"/>
      <c r="M339" s="71"/>
    </row>
    <row r="340" spans="1:13" ht="45" x14ac:dyDescent="0.25">
      <c r="A340" s="69" t="str">
        <f t="shared" si="41"/>
        <v>1</v>
      </c>
      <c r="B340" s="45" t="str">
        <f t="shared" si="35"/>
        <v>1</v>
      </c>
      <c r="C340" s="45" t="str">
        <f t="shared" si="36"/>
        <v>1</v>
      </c>
      <c r="D340" s="45" t="str">
        <f t="shared" si="37"/>
        <v>3</v>
      </c>
      <c r="E340" s="45" t="str">
        <f t="shared" si="38"/>
        <v>01</v>
      </c>
      <c r="F340" s="45" t="str">
        <f t="shared" si="39"/>
        <v>0</v>
      </c>
      <c r="G340" s="45" t="str">
        <f t="shared" si="40"/>
        <v>0</v>
      </c>
      <c r="H340" s="70">
        <v>11130100</v>
      </c>
      <c r="I340" s="10" t="s">
        <v>4585</v>
      </c>
      <c r="J340" s="145" t="s">
        <v>51</v>
      </c>
      <c r="K340" s="10" t="s">
        <v>4586</v>
      </c>
      <c r="L340" s="10"/>
      <c r="M340" s="71"/>
    </row>
    <row r="341" spans="1:13" ht="135" x14ac:dyDescent="0.25">
      <c r="A341" s="69" t="str">
        <f t="shared" si="41"/>
        <v>1</v>
      </c>
      <c r="B341" s="45" t="str">
        <f t="shared" si="35"/>
        <v>1</v>
      </c>
      <c r="C341" s="45" t="str">
        <f t="shared" si="36"/>
        <v>1</v>
      </c>
      <c r="D341" s="45" t="str">
        <f t="shared" si="37"/>
        <v>3</v>
      </c>
      <c r="E341" s="45" t="str">
        <f t="shared" si="38"/>
        <v>02</v>
      </c>
      <c r="F341" s="45" t="str">
        <f t="shared" si="39"/>
        <v>0</v>
      </c>
      <c r="G341" s="45" t="str">
        <f t="shared" si="40"/>
        <v>0</v>
      </c>
      <c r="H341" s="70">
        <v>11130200</v>
      </c>
      <c r="I341" s="10" t="s">
        <v>4587</v>
      </c>
      <c r="J341" s="145" t="s">
        <v>51</v>
      </c>
      <c r="K341" s="10" t="s">
        <v>4987</v>
      </c>
      <c r="L341" s="10"/>
      <c r="M341" s="71"/>
    </row>
    <row r="342" spans="1:13" ht="30" x14ac:dyDescent="0.25">
      <c r="A342" s="69" t="str">
        <f t="shared" si="41"/>
        <v>1</v>
      </c>
      <c r="B342" s="45" t="str">
        <f t="shared" si="35"/>
        <v>1</v>
      </c>
      <c r="C342" s="45" t="str">
        <f t="shared" si="36"/>
        <v>1</v>
      </c>
      <c r="D342" s="45" t="str">
        <f t="shared" si="37"/>
        <v>3</v>
      </c>
      <c r="E342" s="45" t="str">
        <f t="shared" si="38"/>
        <v>03</v>
      </c>
      <c r="F342" s="45" t="str">
        <f t="shared" si="39"/>
        <v>0</v>
      </c>
      <c r="G342" s="45" t="str">
        <f t="shared" si="40"/>
        <v>0</v>
      </c>
      <c r="H342" s="70">
        <v>11130300</v>
      </c>
      <c r="I342" s="10" t="s">
        <v>61</v>
      </c>
      <c r="J342" s="145" t="s">
        <v>51</v>
      </c>
      <c r="K342" s="10" t="s">
        <v>62</v>
      </c>
      <c r="L342" s="10"/>
      <c r="M342" s="71"/>
    </row>
    <row r="343" spans="1:13" ht="30" x14ac:dyDescent="0.25">
      <c r="A343" s="69" t="str">
        <f t="shared" si="41"/>
        <v>1</v>
      </c>
      <c r="B343" s="45" t="str">
        <f t="shared" si="35"/>
        <v>1</v>
      </c>
      <c r="C343" s="45" t="str">
        <f t="shared" si="36"/>
        <v>1</v>
      </c>
      <c r="D343" s="45" t="str">
        <f t="shared" si="37"/>
        <v>3</v>
      </c>
      <c r="E343" s="45" t="str">
        <f t="shared" si="38"/>
        <v>03</v>
      </c>
      <c r="F343" s="45" t="str">
        <f t="shared" si="39"/>
        <v>1</v>
      </c>
      <c r="G343" s="45" t="str">
        <f t="shared" si="40"/>
        <v>0</v>
      </c>
      <c r="H343" s="70">
        <v>11130310</v>
      </c>
      <c r="I343" s="10" t="s">
        <v>63</v>
      </c>
      <c r="J343" s="145" t="s">
        <v>51</v>
      </c>
      <c r="K343" s="10" t="s">
        <v>64</v>
      </c>
      <c r="L343" s="10"/>
      <c r="M343" s="71"/>
    </row>
    <row r="344" spans="1:13" ht="75" x14ac:dyDescent="0.25">
      <c r="A344" s="69" t="str">
        <f t="shared" si="41"/>
        <v>1</v>
      </c>
      <c r="B344" s="45" t="str">
        <f t="shared" si="35"/>
        <v>1</v>
      </c>
      <c r="C344" s="45" t="str">
        <f t="shared" si="36"/>
        <v>1</v>
      </c>
      <c r="D344" s="45" t="str">
        <f t="shared" si="37"/>
        <v>3</v>
      </c>
      <c r="E344" s="45" t="str">
        <f t="shared" si="38"/>
        <v>03</v>
      </c>
      <c r="F344" s="45" t="str">
        <f t="shared" si="39"/>
        <v>2</v>
      </c>
      <c r="G344" s="45" t="str">
        <f t="shared" si="40"/>
        <v>0</v>
      </c>
      <c r="H344" s="70">
        <v>11130320</v>
      </c>
      <c r="I344" s="10" t="s">
        <v>4988</v>
      </c>
      <c r="J344" s="145" t="s">
        <v>51</v>
      </c>
      <c r="K344" s="10" t="s">
        <v>4989</v>
      </c>
      <c r="L344" s="10"/>
      <c r="M344" s="71"/>
    </row>
    <row r="345" spans="1:13" ht="135" x14ac:dyDescent="0.25">
      <c r="A345" s="69" t="str">
        <f t="shared" si="41"/>
        <v>1</v>
      </c>
      <c r="B345" s="45" t="str">
        <f t="shared" si="35"/>
        <v>1</v>
      </c>
      <c r="C345" s="45" t="str">
        <f t="shared" si="36"/>
        <v>1</v>
      </c>
      <c r="D345" s="45" t="str">
        <f t="shared" si="37"/>
        <v>3</v>
      </c>
      <c r="E345" s="45" t="str">
        <f t="shared" si="38"/>
        <v>03</v>
      </c>
      <c r="F345" s="45" t="str">
        <f t="shared" si="39"/>
        <v>3</v>
      </c>
      <c r="G345" s="45" t="str">
        <f t="shared" si="40"/>
        <v>0</v>
      </c>
      <c r="H345" s="70">
        <v>11130330</v>
      </c>
      <c r="I345" s="10" t="s">
        <v>4990</v>
      </c>
      <c r="J345" s="145" t="s">
        <v>51</v>
      </c>
      <c r="K345" s="10" t="s">
        <v>4991</v>
      </c>
      <c r="L345" s="10"/>
      <c r="M345" s="71"/>
    </row>
    <row r="346" spans="1:13" ht="225" x14ac:dyDescent="0.25">
      <c r="A346" s="69" t="str">
        <f t="shared" si="41"/>
        <v>1</v>
      </c>
      <c r="B346" s="45" t="str">
        <f t="shared" si="35"/>
        <v>1</v>
      </c>
      <c r="C346" s="45" t="str">
        <f t="shared" si="36"/>
        <v>1</v>
      </c>
      <c r="D346" s="45" t="str">
        <f t="shared" si="37"/>
        <v>3</v>
      </c>
      <c r="E346" s="45" t="str">
        <f t="shared" si="38"/>
        <v>03</v>
      </c>
      <c r="F346" s="45" t="str">
        <f t="shared" si="39"/>
        <v>4</v>
      </c>
      <c r="G346" s="45" t="str">
        <f t="shared" si="40"/>
        <v>0</v>
      </c>
      <c r="H346" s="70">
        <v>11130340</v>
      </c>
      <c r="I346" s="10" t="s">
        <v>65</v>
      </c>
      <c r="J346" s="145" t="s">
        <v>51</v>
      </c>
      <c r="K346" s="10" t="s">
        <v>66</v>
      </c>
      <c r="L346" s="10"/>
      <c r="M346" s="71"/>
    </row>
    <row r="347" spans="1:13" ht="120" x14ac:dyDescent="0.25">
      <c r="A347" s="69" t="str">
        <f t="shared" si="41"/>
        <v>1</v>
      </c>
      <c r="B347" s="45" t="str">
        <f t="shared" si="35"/>
        <v>1</v>
      </c>
      <c r="C347" s="45" t="str">
        <f t="shared" si="36"/>
        <v>1</v>
      </c>
      <c r="D347" s="45" t="str">
        <f t="shared" si="37"/>
        <v>4</v>
      </c>
      <c r="E347" s="45" t="str">
        <f t="shared" si="38"/>
        <v>00</v>
      </c>
      <c r="F347" s="45" t="str">
        <f t="shared" si="39"/>
        <v>0</v>
      </c>
      <c r="G347" s="45" t="str">
        <f t="shared" si="40"/>
        <v>0</v>
      </c>
      <c r="H347" s="70">
        <v>11140000</v>
      </c>
      <c r="I347" s="10" t="s">
        <v>67</v>
      </c>
      <c r="J347" s="145" t="s">
        <v>45</v>
      </c>
      <c r="K347" s="10" t="s">
        <v>68</v>
      </c>
      <c r="L347" s="10"/>
      <c r="M347" s="71"/>
    </row>
    <row r="348" spans="1:13" ht="150" x14ac:dyDescent="0.25">
      <c r="A348" s="69" t="str">
        <f t="shared" si="41"/>
        <v>1</v>
      </c>
      <c r="B348" s="45" t="str">
        <f t="shared" si="35"/>
        <v>1</v>
      </c>
      <c r="C348" s="45" t="str">
        <f t="shared" si="36"/>
        <v>1</v>
      </c>
      <c r="D348" s="45" t="str">
        <f t="shared" si="37"/>
        <v>4</v>
      </c>
      <c r="E348" s="45" t="str">
        <f t="shared" si="38"/>
        <v>01</v>
      </c>
      <c r="F348" s="45" t="str">
        <f t="shared" si="39"/>
        <v>0</v>
      </c>
      <c r="G348" s="45" t="str">
        <f t="shared" si="40"/>
        <v>0</v>
      </c>
      <c r="H348" s="70">
        <v>11140100</v>
      </c>
      <c r="I348" s="10" t="s">
        <v>4992</v>
      </c>
      <c r="J348" s="145" t="s">
        <v>51</v>
      </c>
      <c r="K348" s="10" t="s">
        <v>4993</v>
      </c>
      <c r="L348" s="10"/>
      <c r="M348" s="71"/>
    </row>
    <row r="349" spans="1:13" ht="45" x14ac:dyDescent="0.25">
      <c r="A349" s="69" t="str">
        <f t="shared" si="41"/>
        <v>1</v>
      </c>
      <c r="B349" s="45" t="str">
        <f t="shared" si="35"/>
        <v>1</v>
      </c>
      <c r="C349" s="45" t="str">
        <f t="shared" si="36"/>
        <v>1</v>
      </c>
      <c r="D349" s="45" t="str">
        <f t="shared" si="37"/>
        <v>4</v>
      </c>
      <c r="E349" s="45" t="str">
        <f t="shared" si="38"/>
        <v>01</v>
      </c>
      <c r="F349" s="45" t="str">
        <f t="shared" si="39"/>
        <v>1</v>
      </c>
      <c r="G349" s="45" t="str">
        <f t="shared" si="40"/>
        <v>0</v>
      </c>
      <c r="H349" s="70">
        <v>11140110</v>
      </c>
      <c r="I349" s="10" t="s">
        <v>4994</v>
      </c>
      <c r="J349" s="145" t="s">
        <v>51</v>
      </c>
      <c r="K349" s="10" t="s">
        <v>4995</v>
      </c>
      <c r="L349" s="10"/>
      <c r="M349" s="71"/>
    </row>
    <row r="350" spans="1:13" ht="75" x14ac:dyDescent="0.25">
      <c r="A350" s="69" t="str">
        <f t="shared" si="41"/>
        <v>1</v>
      </c>
      <c r="B350" s="45" t="str">
        <f t="shared" si="35"/>
        <v>1</v>
      </c>
      <c r="C350" s="45" t="str">
        <f t="shared" si="36"/>
        <v>1</v>
      </c>
      <c r="D350" s="45" t="str">
        <f t="shared" si="37"/>
        <v>4</v>
      </c>
      <c r="E350" s="45" t="str">
        <f t="shared" si="38"/>
        <v>01</v>
      </c>
      <c r="F350" s="45" t="str">
        <f t="shared" si="39"/>
        <v>2</v>
      </c>
      <c r="G350" s="45" t="str">
        <f t="shared" si="40"/>
        <v>0</v>
      </c>
      <c r="H350" s="70">
        <v>11140120</v>
      </c>
      <c r="I350" s="10" t="s">
        <v>4996</v>
      </c>
      <c r="J350" s="145" t="s">
        <v>51</v>
      </c>
      <c r="K350" s="10" t="s">
        <v>4997</v>
      </c>
      <c r="L350" s="10"/>
      <c r="M350" s="71"/>
    </row>
    <row r="351" spans="1:13" ht="90" x14ac:dyDescent="0.25">
      <c r="A351" s="69" t="str">
        <f t="shared" si="41"/>
        <v>1</v>
      </c>
      <c r="B351" s="45" t="str">
        <f t="shared" si="35"/>
        <v>1</v>
      </c>
      <c r="C351" s="45" t="str">
        <f t="shared" si="36"/>
        <v>1</v>
      </c>
      <c r="D351" s="45" t="str">
        <f t="shared" si="37"/>
        <v>4</v>
      </c>
      <c r="E351" s="45" t="str">
        <f t="shared" si="38"/>
        <v>01</v>
      </c>
      <c r="F351" s="45" t="str">
        <f t="shared" si="39"/>
        <v>3</v>
      </c>
      <c r="G351" s="45" t="str">
        <f t="shared" si="40"/>
        <v>0</v>
      </c>
      <c r="H351" s="70">
        <v>11140130</v>
      </c>
      <c r="I351" s="10" t="s">
        <v>4998</v>
      </c>
      <c r="J351" s="145" t="s">
        <v>51</v>
      </c>
      <c r="K351" s="10" t="s">
        <v>4999</v>
      </c>
      <c r="L351" s="10"/>
      <c r="M351" s="71"/>
    </row>
    <row r="352" spans="1:13" ht="45" x14ac:dyDescent="0.25">
      <c r="A352" s="69" t="str">
        <f t="shared" si="41"/>
        <v>1</v>
      </c>
      <c r="B352" s="45" t="str">
        <f t="shared" si="35"/>
        <v>1</v>
      </c>
      <c r="C352" s="45" t="str">
        <f t="shared" si="36"/>
        <v>1</v>
      </c>
      <c r="D352" s="45" t="str">
        <f t="shared" si="37"/>
        <v>4</v>
      </c>
      <c r="E352" s="45" t="str">
        <f t="shared" si="38"/>
        <v>01</v>
      </c>
      <c r="F352" s="45" t="str">
        <f t="shared" si="39"/>
        <v>4</v>
      </c>
      <c r="G352" s="45" t="str">
        <f t="shared" si="40"/>
        <v>0</v>
      </c>
      <c r="H352" s="70">
        <v>11140140</v>
      </c>
      <c r="I352" s="10" t="s">
        <v>5000</v>
      </c>
      <c r="J352" s="145" t="s">
        <v>51</v>
      </c>
      <c r="K352" s="10" t="s">
        <v>5001</v>
      </c>
      <c r="L352" s="10"/>
      <c r="M352" s="71"/>
    </row>
    <row r="353" spans="1:13" ht="45" x14ac:dyDescent="0.25">
      <c r="A353" s="69" t="str">
        <f t="shared" si="41"/>
        <v>1</v>
      </c>
      <c r="B353" s="45" t="str">
        <f t="shared" si="35"/>
        <v>1</v>
      </c>
      <c r="C353" s="45" t="str">
        <f t="shared" si="36"/>
        <v>1</v>
      </c>
      <c r="D353" s="45" t="str">
        <f t="shared" si="37"/>
        <v>4</v>
      </c>
      <c r="E353" s="45" t="str">
        <f t="shared" si="38"/>
        <v>01</v>
      </c>
      <c r="F353" s="45" t="str">
        <f t="shared" si="39"/>
        <v>5</v>
      </c>
      <c r="G353" s="45" t="str">
        <f t="shared" si="40"/>
        <v>0</v>
      </c>
      <c r="H353" s="70">
        <v>11140150</v>
      </c>
      <c r="I353" s="10" t="s">
        <v>5002</v>
      </c>
      <c r="J353" s="145" t="s">
        <v>51</v>
      </c>
      <c r="K353" s="10" t="s">
        <v>5003</v>
      </c>
      <c r="L353" s="10"/>
      <c r="M353" s="71"/>
    </row>
    <row r="354" spans="1:13" ht="30" x14ac:dyDescent="0.25">
      <c r="A354" s="69" t="str">
        <f t="shared" si="41"/>
        <v>1</v>
      </c>
      <c r="B354" s="45" t="str">
        <f t="shared" si="35"/>
        <v>1</v>
      </c>
      <c r="C354" s="45" t="str">
        <f t="shared" si="36"/>
        <v>1</v>
      </c>
      <c r="D354" s="45" t="str">
        <f t="shared" si="37"/>
        <v>4</v>
      </c>
      <c r="E354" s="45" t="str">
        <f t="shared" si="38"/>
        <v>50</v>
      </c>
      <c r="F354" s="45" t="str">
        <f t="shared" si="39"/>
        <v>0</v>
      </c>
      <c r="G354" s="45" t="str">
        <f t="shared" si="40"/>
        <v>0</v>
      </c>
      <c r="H354" s="70">
        <v>11145000</v>
      </c>
      <c r="I354" s="82" t="s">
        <v>67</v>
      </c>
      <c r="J354" s="85" t="s">
        <v>55</v>
      </c>
      <c r="K354" s="10" t="s">
        <v>5004</v>
      </c>
      <c r="L354" s="10"/>
      <c r="M354" s="71"/>
    </row>
    <row r="355" spans="1:13" ht="90" x14ac:dyDescent="0.25">
      <c r="A355" s="69" t="str">
        <f t="shared" si="41"/>
        <v>1</v>
      </c>
      <c r="B355" s="45" t="str">
        <f t="shared" si="35"/>
        <v>1</v>
      </c>
      <c r="C355" s="45" t="str">
        <f t="shared" si="36"/>
        <v>1</v>
      </c>
      <c r="D355" s="45" t="str">
        <f t="shared" si="37"/>
        <v>4</v>
      </c>
      <c r="E355" s="45" t="str">
        <f t="shared" si="38"/>
        <v>50</v>
      </c>
      <c r="F355" s="45" t="str">
        <f t="shared" si="39"/>
        <v>1</v>
      </c>
      <c r="G355" s="45" t="str">
        <f t="shared" si="40"/>
        <v>0</v>
      </c>
      <c r="H355" s="70">
        <v>11145010</v>
      </c>
      <c r="I355" s="86" t="s">
        <v>5005</v>
      </c>
      <c r="J355" s="87" t="s">
        <v>55</v>
      </c>
      <c r="K355" s="10" t="s">
        <v>5006</v>
      </c>
      <c r="L355" s="10"/>
      <c r="M355" s="71"/>
    </row>
    <row r="356" spans="1:13" ht="90" x14ac:dyDescent="0.25">
      <c r="A356" s="69" t="str">
        <f t="shared" si="41"/>
        <v>1</v>
      </c>
      <c r="B356" s="45" t="str">
        <f t="shared" si="35"/>
        <v>1</v>
      </c>
      <c r="C356" s="45" t="str">
        <f t="shared" si="36"/>
        <v>1</v>
      </c>
      <c r="D356" s="45" t="str">
        <f t="shared" si="37"/>
        <v>4</v>
      </c>
      <c r="E356" s="45" t="str">
        <f t="shared" si="38"/>
        <v>50</v>
      </c>
      <c r="F356" s="45" t="str">
        <f t="shared" si="39"/>
        <v>2</v>
      </c>
      <c r="G356" s="45" t="str">
        <f t="shared" si="40"/>
        <v>0</v>
      </c>
      <c r="H356" s="70">
        <v>11145020</v>
      </c>
      <c r="I356" s="86" t="s">
        <v>5007</v>
      </c>
      <c r="J356" s="87" t="s">
        <v>55</v>
      </c>
      <c r="K356" s="10" t="s">
        <v>5008</v>
      </c>
      <c r="L356" s="10"/>
      <c r="M356" s="71"/>
    </row>
    <row r="357" spans="1:13" ht="60" x14ac:dyDescent="0.25">
      <c r="A357" s="69" t="str">
        <f t="shared" si="41"/>
        <v>1</v>
      </c>
      <c r="B357" s="45" t="str">
        <f t="shared" si="35"/>
        <v>1</v>
      </c>
      <c r="C357" s="45" t="str">
        <f t="shared" si="36"/>
        <v>1</v>
      </c>
      <c r="D357" s="45" t="str">
        <f t="shared" si="37"/>
        <v>4</v>
      </c>
      <c r="E357" s="45" t="str">
        <f t="shared" si="38"/>
        <v>51</v>
      </c>
      <c r="F357" s="45" t="str">
        <f t="shared" si="39"/>
        <v>0</v>
      </c>
      <c r="G357" s="45" t="str">
        <f t="shared" si="40"/>
        <v>0</v>
      </c>
      <c r="H357" s="70">
        <v>11145100</v>
      </c>
      <c r="I357" s="82" t="s">
        <v>69</v>
      </c>
      <c r="J357" s="85" t="s">
        <v>55</v>
      </c>
      <c r="K357" s="10" t="s">
        <v>70</v>
      </c>
      <c r="L357" s="10"/>
      <c r="M357" s="71"/>
    </row>
    <row r="358" spans="1:13" ht="60" x14ac:dyDescent="0.25">
      <c r="A358" s="69" t="str">
        <f t="shared" si="41"/>
        <v>1</v>
      </c>
      <c r="B358" s="45" t="str">
        <f t="shared" si="35"/>
        <v>1</v>
      </c>
      <c r="C358" s="45" t="str">
        <f t="shared" si="36"/>
        <v>1</v>
      </c>
      <c r="D358" s="45" t="str">
        <f t="shared" si="37"/>
        <v>4</v>
      </c>
      <c r="E358" s="45" t="str">
        <f t="shared" si="38"/>
        <v>51</v>
      </c>
      <c r="F358" s="45" t="str">
        <f t="shared" si="39"/>
        <v>1</v>
      </c>
      <c r="G358" s="45" t="str">
        <f t="shared" si="40"/>
        <v>0</v>
      </c>
      <c r="H358" s="70">
        <v>11145110</v>
      </c>
      <c r="I358" s="86" t="s">
        <v>5009</v>
      </c>
      <c r="J358" s="87" t="s">
        <v>55</v>
      </c>
      <c r="K358" s="10" t="s">
        <v>71</v>
      </c>
      <c r="L358" s="10"/>
      <c r="M358" s="71"/>
    </row>
    <row r="359" spans="1:13" ht="60" x14ac:dyDescent="0.25">
      <c r="A359" s="69" t="str">
        <f t="shared" si="41"/>
        <v>1</v>
      </c>
      <c r="B359" s="45" t="str">
        <f t="shared" si="35"/>
        <v>1</v>
      </c>
      <c r="C359" s="45" t="str">
        <f t="shared" si="36"/>
        <v>1</v>
      </c>
      <c r="D359" s="45" t="str">
        <f t="shared" si="37"/>
        <v>4</v>
      </c>
      <c r="E359" s="45" t="str">
        <f t="shared" si="38"/>
        <v>51</v>
      </c>
      <c r="F359" s="45" t="str">
        <f t="shared" si="39"/>
        <v>2</v>
      </c>
      <c r="G359" s="45" t="str">
        <f t="shared" si="40"/>
        <v>0</v>
      </c>
      <c r="H359" s="70">
        <v>11145120</v>
      </c>
      <c r="I359" s="86" t="s">
        <v>72</v>
      </c>
      <c r="J359" s="87" t="s">
        <v>55</v>
      </c>
      <c r="K359" s="10" t="s">
        <v>73</v>
      </c>
      <c r="L359" s="10"/>
      <c r="M359" s="71"/>
    </row>
    <row r="360" spans="1:13" ht="75" x14ac:dyDescent="0.25">
      <c r="A360" s="69" t="str">
        <f t="shared" si="41"/>
        <v>1</v>
      </c>
      <c r="B360" s="45" t="str">
        <f t="shared" si="35"/>
        <v>1</v>
      </c>
      <c r="C360" s="45" t="str">
        <f t="shared" si="36"/>
        <v>1</v>
      </c>
      <c r="D360" s="45" t="str">
        <f t="shared" si="37"/>
        <v>4</v>
      </c>
      <c r="E360" s="45" t="str">
        <f t="shared" si="38"/>
        <v>52</v>
      </c>
      <c r="F360" s="45" t="str">
        <f t="shared" si="39"/>
        <v>0</v>
      </c>
      <c r="G360" s="45" t="str">
        <f t="shared" si="40"/>
        <v>0</v>
      </c>
      <c r="H360" s="70">
        <v>11145200</v>
      </c>
      <c r="I360" s="82" t="s">
        <v>74</v>
      </c>
      <c r="J360" s="85" t="s">
        <v>55</v>
      </c>
      <c r="K360" s="10" t="s">
        <v>75</v>
      </c>
      <c r="L360" s="10"/>
      <c r="M360" s="71"/>
    </row>
    <row r="361" spans="1:13" ht="30" x14ac:dyDescent="0.25">
      <c r="A361" s="69" t="str">
        <f t="shared" si="41"/>
        <v>1</v>
      </c>
      <c r="B361" s="45" t="str">
        <f t="shared" si="35"/>
        <v>1</v>
      </c>
      <c r="C361" s="45" t="str">
        <f t="shared" si="36"/>
        <v>1</v>
      </c>
      <c r="D361" s="45" t="str">
        <f t="shared" si="37"/>
        <v>5</v>
      </c>
      <c r="E361" s="45" t="str">
        <f t="shared" si="38"/>
        <v>00</v>
      </c>
      <c r="F361" s="45" t="str">
        <f t="shared" si="39"/>
        <v>0</v>
      </c>
      <c r="G361" s="45" t="str">
        <f t="shared" si="40"/>
        <v>0</v>
      </c>
      <c r="H361" s="70">
        <v>11150000</v>
      </c>
      <c r="I361" s="10" t="s">
        <v>5010</v>
      </c>
      <c r="J361" s="145" t="s">
        <v>45</v>
      </c>
      <c r="K361" s="10" t="s">
        <v>5011</v>
      </c>
      <c r="L361" s="10"/>
      <c r="M361" s="71"/>
    </row>
    <row r="362" spans="1:13" ht="75" x14ac:dyDescent="0.25">
      <c r="A362" s="69" t="str">
        <f t="shared" si="41"/>
        <v>1</v>
      </c>
      <c r="B362" s="45" t="str">
        <f t="shared" si="35"/>
        <v>1</v>
      </c>
      <c r="C362" s="45" t="str">
        <f t="shared" si="36"/>
        <v>1</v>
      </c>
      <c r="D362" s="45" t="str">
        <f t="shared" si="37"/>
        <v>5</v>
      </c>
      <c r="E362" s="45" t="str">
        <f t="shared" si="38"/>
        <v>01</v>
      </c>
      <c r="F362" s="45" t="str">
        <f t="shared" si="39"/>
        <v>0</v>
      </c>
      <c r="G362" s="45" t="str">
        <f t="shared" si="40"/>
        <v>0</v>
      </c>
      <c r="H362" s="70">
        <v>11150100</v>
      </c>
      <c r="I362" s="10" t="s">
        <v>5012</v>
      </c>
      <c r="J362" s="145" t="s">
        <v>51</v>
      </c>
      <c r="K362" s="10" t="s">
        <v>5013</v>
      </c>
      <c r="L362" s="10" t="s">
        <v>5014</v>
      </c>
      <c r="M362" s="71"/>
    </row>
    <row r="363" spans="1:13" ht="75" x14ac:dyDescent="0.25">
      <c r="A363" s="69" t="str">
        <f t="shared" si="41"/>
        <v>1</v>
      </c>
      <c r="B363" s="45" t="str">
        <f t="shared" si="35"/>
        <v>1</v>
      </c>
      <c r="C363" s="45" t="str">
        <f t="shared" si="36"/>
        <v>1</v>
      </c>
      <c r="D363" s="45" t="str">
        <f t="shared" si="37"/>
        <v>5</v>
      </c>
      <c r="E363" s="45" t="str">
        <f t="shared" si="38"/>
        <v>01</v>
      </c>
      <c r="F363" s="45" t="str">
        <f t="shared" si="39"/>
        <v>1</v>
      </c>
      <c r="G363" s="45" t="str">
        <f t="shared" si="40"/>
        <v>0</v>
      </c>
      <c r="H363" s="70">
        <v>11150110</v>
      </c>
      <c r="I363" s="10" t="s">
        <v>5012</v>
      </c>
      <c r="J363" s="145" t="s">
        <v>51</v>
      </c>
      <c r="K363" s="10" t="s">
        <v>5013</v>
      </c>
      <c r="L363" s="10" t="s">
        <v>5015</v>
      </c>
      <c r="M363" s="71" t="s">
        <v>22</v>
      </c>
    </row>
    <row r="364" spans="1:13" ht="195" x14ac:dyDescent="0.25">
      <c r="A364" s="69" t="str">
        <f t="shared" si="41"/>
        <v>1</v>
      </c>
      <c r="B364" s="45" t="str">
        <f t="shared" si="35"/>
        <v>1</v>
      </c>
      <c r="C364" s="45" t="str">
        <f t="shared" si="36"/>
        <v>1</v>
      </c>
      <c r="D364" s="45" t="str">
        <f t="shared" si="37"/>
        <v>5</v>
      </c>
      <c r="E364" s="45" t="str">
        <f t="shared" si="38"/>
        <v>01</v>
      </c>
      <c r="F364" s="45" t="str">
        <f t="shared" si="39"/>
        <v>2</v>
      </c>
      <c r="G364" s="45" t="str">
        <f t="shared" si="40"/>
        <v>0</v>
      </c>
      <c r="H364" s="70">
        <v>11150120</v>
      </c>
      <c r="I364" s="10" t="s">
        <v>5016</v>
      </c>
      <c r="J364" s="145" t="s">
        <v>51</v>
      </c>
      <c r="K364" s="10" t="s">
        <v>5017</v>
      </c>
      <c r="L364" s="10" t="s">
        <v>5015</v>
      </c>
      <c r="M364" s="71" t="s">
        <v>22</v>
      </c>
    </row>
    <row r="365" spans="1:13" ht="195" x14ac:dyDescent="0.25">
      <c r="A365" s="69" t="str">
        <f t="shared" si="41"/>
        <v>1</v>
      </c>
      <c r="B365" s="45" t="str">
        <f t="shared" si="35"/>
        <v>1</v>
      </c>
      <c r="C365" s="45" t="str">
        <f t="shared" si="36"/>
        <v>1</v>
      </c>
      <c r="D365" s="45" t="str">
        <f t="shared" si="37"/>
        <v>5</v>
      </c>
      <c r="E365" s="45" t="str">
        <f t="shared" si="38"/>
        <v>02</v>
      </c>
      <c r="F365" s="45" t="str">
        <f t="shared" si="39"/>
        <v>0</v>
      </c>
      <c r="G365" s="45" t="str">
        <f t="shared" si="40"/>
        <v>0</v>
      </c>
      <c r="H365" s="70">
        <v>11150200</v>
      </c>
      <c r="I365" s="10" t="s">
        <v>5016</v>
      </c>
      <c r="J365" s="145" t="s">
        <v>51</v>
      </c>
      <c r="K365" s="10" t="s">
        <v>5017</v>
      </c>
      <c r="L365" s="10" t="s">
        <v>5014</v>
      </c>
      <c r="M365" s="71"/>
    </row>
    <row r="366" spans="1:13" x14ac:dyDescent="0.25">
      <c r="A366" s="69" t="str">
        <f t="shared" si="41"/>
        <v>1</v>
      </c>
      <c r="B366" s="45" t="str">
        <f t="shared" si="35"/>
        <v>1</v>
      </c>
      <c r="C366" s="45" t="str">
        <f t="shared" si="36"/>
        <v>1</v>
      </c>
      <c r="D366" s="45" t="str">
        <f t="shared" si="37"/>
        <v>9</v>
      </c>
      <c r="E366" s="45" t="str">
        <f t="shared" si="38"/>
        <v>00</v>
      </c>
      <c r="F366" s="45" t="str">
        <f t="shared" si="39"/>
        <v>0</v>
      </c>
      <c r="G366" s="45" t="str">
        <f t="shared" si="40"/>
        <v>0</v>
      </c>
      <c r="H366" s="70">
        <v>11190000</v>
      </c>
      <c r="I366" s="10" t="s">
        <v>76</v>
      </c>
      <c r="J366" s="145" t="s">
        <v>45</v>
      </c>
      <c r="K366" s="10" t="s">
        <v>77</v>
      </c>
      <c r="L366" s="10"/>
      <c r="M366" s="71"/>
    </row>
    <row r="367" spans="1:13" x14ac:dyDescent="0.25">
      <c r="A367" s="69" t="str">
        <f t="shared" si="41"/>
        <v>1</v>
      </c>
      <c r="B367" s="45" t="str">
        <f t="shared" si="35"/>
        <v>1</v>
      </c>
      <c r="C367" s="45" t="str">
        <f t="shared" si="36"/>
        <v>1</v>
      </c>
      <c r="D367" s="45" t="str">
        <f t="shared" si="37"/>
        <v>9</v>
      </c>
      <c r="E367" s="45" t="str">
        <f t="shared" si="38"/>
        <v>99</v>
      </c>
      <c r="F367" s="45" t="str">
        <f t="shared" si="39"/>
        <v>0</v>
      </c>
      <c r="G367" s="45" t="str">
        <f t="shared" si="40"/>
        <v>0</v>
      </c>
      <c r="H367" s="70">
        <v>11199900</v>
      </c>
      <c r="I367" s="10" t="s">
        <v>76</v>
      </c>
      <c r="J367" s="145" t="s">
        <v>51</v>
      </c>
      <c r="K367" s="10" t="s">
        <v>78</v>
      </c>
      <c r="L367" s="10"/>
      <c r="M367" s="71"/>
    </row>
    <row r="368" spans="1:13" ht="45" x14ac:dyDescent="0.25">
      <c r="A368" s="69" t="str">
        <f t="shared" si="41"/>
        <v>1</v>
      </c>
      <c r="B368" s="45" t="str">
        <f t="shared" si="35"/>
        <v>1</v>
      </c>
      <c r="C368" s="45" t="str">
        <f t="shared" si="36"/>
        <v>2</v>
      </c>
      <c r="D368" s="45" t="str">
        <f t="shared" si="37"/>
        <v>0</v>
      </c>
      <c r="E368" s="45" t="str">
        <f t="shared" si="38"/>
        <v>00</v>
      </c>
      <c r="F368" s="45" t="str">
        <f t="shared" si="39"/>
        <v>0</v>
      </c>
      <c r="G368" s="45" t="str">
        <f t="shared" si="40"/>
        <v>0</v>
      </c>
      <c r="H368" s="70">
        <v>11200000</v>
      </c>
      <c r="I368" s="10" t="s">
        <v>80</v>
      </c>
      <c r="J368" s="145" t="s">
        <v>45</v>
      </c>
      <c r="K368" s="10" t="s">
        <v>81</v>
      </c>
      <c r="L368" s="10"/>
      <c r="M368" s="71"/>
    </row>
    <row r="369" spans="1:13" ht="30" x14ac:dyDescent="0.25">
      <c r="A369" s="69" t="str">
        <f t="shared" si="41"/>
        <v>1</v>
      </c>
      <c r="B369" s="45" t="str">
        <f t="shared" si="35"/>
        <v>1</v>
      </c>
      <c r="C369" s="45" t="str">
        <f t="shared" si="36"/>
        <v>2</v>
      </c>
      <c r="D369" s="45" t="str">
        <f t="shared" si="37"/>
        <v>1</v>
      </c>
      <c r="E369" s="45" t="str">
        <f t="shared" si="38"/>
        <v>00</v>
      </c>
      <c r="F369" s="45" t="str">
        <f t="shared" si="39"/>
        <v>0</v>
      </c>
      <c r="G369" s="45" t="str">
        <f t="shared" si="40"/>
        <v>0</v>
      </c>
      <c r="H369" s="70">
        <v>11210000</v>
      </c>
      <c r="I369" s="10" t="s">
        <v>5018</v>
      </c>
      <c r="J369" s="145" t="s">
        <v>45</v>
      </c>
      <c r="K369" s="10" t="s">
        <v>82</v>
      </c>
      <c r="L369" s="10"/>
      <c r="M369" s="71"/>
    </row>
    <row r="370" spans="1:13" ht="30" x14ac:dyDescent="0.25">
      <c r="A370" s="69" t="str">
        <f t="shared" si="41"/>
        <v>1</v>
      </c>
      <c r="B370" s="45" t="str">
        <f t="shared" si="35"/>
        <v>1</v>
      </c>
      <c r="C370" s="45" t="str">
        <f t="shared" si="36"/>
        <v>2</v>
      </c>
      <c r="D370" s="45" t="str">
        <f t="shared" si="37"/>
        <v>1</v>
      </c>
      <c r="E370" s="45" t="str">
        <f t="shared" si="38"/>
        <v>01</v>
      </c>
      <c r="F370" s="45" t="str">
        <f t="shared" si="39"/>
        <v>0</v>
      </c>
      <c r="G370" s="45" t="str">
        <f t="shared" si="40"/>
        <v>0</v>
      </c>
      <c r="H370" s="70">
        <v>11210100</v>
      </c>
      <c r="I370" s="10" t="s">
        <v>83</v>
      </c>
      <c r="J370" s="145" t="s">
        <v>51</v>
      </c>
      <c r="K370" s="10" t="s">
        <v>84</v>
      </c>
      <c r="L370" s="10"/>
      <c r="M370" s="71"/>
    </row>
    <row r="371" spans="1:13" x14ac:dyDescent="0.25">
      <c r="A371" s="69" t="str">
        <f t="shared" si="41"/>
        <v>1</v>
      </c>
      <c r="B371" s="45" t="str">
        <f t="shared" si="35"/>
        <v>1</v>
      </c>
      <c r="C371" s="45" t="str">
        <f t="shared" si="36"/>
        <v>2</v>
      </c>
      <c r="D371" s="45" t="str">
        <f t="shared" si="37"/>
        <v>1</v>
      </c>
      <c r="E371" s="45" t="str">
        <f t="shared" si="38"/>
        <v>02</v>
      </c>
      <c r="F371" s="45" t="str">
        <f t="shared" si="39"/>
        <v>0</v>
      </c>
      <c r="G371" s="45" t="str">
        <f t="shared" si="40"/>
        <v>0</v>
      </c>
      <c r="H371" s="70">
        <v>11210200</v>
      </c>
      <c r="I371" s="10" t="s">
        <v>5019</v>
      </c>
      <c r="J371" s="145" t="s">
        <v>51</v>
      </c>
      <c r="K371" s="10" t="s">
        <v>5020</v>
      </c>
      <c r="L371" s="10"/>
      <c r="M371" s="71"/>
    </row>
    <row r="372" spans="1:13" ht="30" customHeight="1" x14ac:dyDescent="0.25">
      <c r="A372" s="69" t="str">
        <f t="shared" si="41"/>
        <v>1</v>
      </c>
      <c r="B372" s="45" t="str">
        <f t="shared" si="35"/>
        <v>1</v>
      </c>
      <c r="C372" s="45" t="str">
        <f t="shared" si="36"/>
        <v>2</v>
      </c>
      <c r="D372" s="45" t="str">
        <f t="shared" si="37"/>
        <v>1</v>
      </c>
      <c r="E372" s="45" t="str">
        <f t="shared" si="38"/>
        <v>02</v>
      </c>
      <c r="F372" s="45" t="str">
        <f t="shared" si="39"/>
        <v>1</v>
      </c>
      <c r="G372" s="45" t="str">
        <f t="shared" si="40"/>
        <v>0</v>
      </c>
      <c r="H372" s="70">
        <v>11210210</v>
      </c>
      <c r="I372" s="10" t="s">
        <v>5021</v>
      </c>
      <c r="J372" s="145" t="s">
        <v>51</v>
      </c>
      <c r="K372" s="10" t="s">
        <v>5022</v>
      </c>
      <c r="L372" s="10" t="s">
        <v>4859</v>
      </c>
      <c r="M372" s="71"/>
    </row>
    <row r="373" spans="1:13" ht="75" x14ac:dyDescent="0.25">
      <c r="A373" s="69" t="str">
        <f t="shared" si="41"/>
        <v>1</v>
      </c>
      <c r="B373" s="45" t="str">
        <f t="shared" si="35"/>
        <v>1</v>
      </c>
      <c r="C373" s="45" t="str">
        <f t="shared" si="36"/>
        <v>2</v>
      </c>
      <c r="D373" s="45" t="str">
        <f t="shared" si="37"/>
        <v>1</v>
      </c>
      <c r="E373" s="45" t="str">
        <f t="shared" si="38"/>
        <v>02</v>
      </c>
      <c r="F373" s="45" t="str">
        <f t="shared" si="39"/>
        <v>2</v>
      </c>
      <c r="G373" s="45" t="str">
        <f t="shared" si="40"/>
        <v>0</v>
      </c>
      <c r="H373" s="70">
        <v>11210220</v>
      </c>
      <c r="I373" s="10" t="s">
        <v>5023</v>
      </c>
      <c r="J373" s="145" t="s">
        <v>51</v>
      </c>
      <c r="K373" s="10" t="s">
        <v>5024</v>
      </c>
      <c r="L373" s="10" t="s">
        <v>4859</v>
      </c>
      <c r="M373" s="71"/>
    </row>
    <row r="374" spans="1:13" ht="75" x14ac:dyDescent="0.25">
      <c r="A374" s="69" t="str">
        <f t="shared" si="41"/>
        <v>1</v>
      </c>
      <c r="B374" s="45" t="str">
        <f t="shared" si="35"/>
        <v>1</v>
      </c>
      <c r="C374" s="45" t="str">
        <f t="shared" si="36"/>
        <v>2</v>
      </c>
      <c r="D374" s="45" t="str">
        <f t="shared" si="37"/>
        <v>1</v>
      </c>
      <c r="E374" s="45" t="str">
        <f t="shared" si="38"/>
        <v>02</v>
      </c>
      <c r="F374" s="45" t="str">
        <f t="shared" si="39"/>
        <v>3</v>
      </c>
      <c r="G374" s="45" t="str">
        <f t="shared" si="40"/>
        <v>0</v>
      </c>
      <c r="H374" s="70">
        <v>11210230</v>
      </c>
      <c r="I374" s="10" t="s">
        <v>5025</v>
      </c>
      <c r="J374" s="145" t="s">
        <v>51</v>
      </c>
      <c r="K374" s="10" t="s">
        <v>5026</v>
      </c>
      <c r="L374" s="10" t="s">
        <v>4859</v>
      </c>
      <c r="M374" s="71"/>
    </row>
    <row r="375" spans="1:13" ht="75" x14ac:dyDescent="0.25">
      <c r="A375" s="69" t="str">
        <f t="shared" si="41"/>
        <v>1</v>
      </c>
      <c r="B375" s="45" t="str">
        <f t="shared" si="35"/>
        <v>1</v>
      </c>
      <c r="C375" s="45" t="str">
        <f t="shared" si="36"/>
        <v>2</v>
      </c>
      <c r="D375" s="45" t="str">
        <f t="shared" si="37"/>
        <v>1</v>
      </c>
      <c r="E375" s="45" t="str">
        <f t="shared" si="38"/>
        <v>02</v>
      </c>
      <c r="F375" s="45" t="str">
        <f t="shared" si="39"/>
        <v>4</v>
      </c>
      <c r="G375" s="45" t="str">
        <f t="shared" si="40"/>
        <v>0</v>
      </c>
      <c r="H375" s="70">
        <v>11210240</v>
      </c>
      <c r="I375" s="10" t="s">
        <v>5027</v>
      </c>
      <c r="J375" s="145" t="s">
        <v>51</v>
      </c>
      <c r="K375" s="10" t="s">
        <v>5028</v>
      </c>
      <c r="L375" s="10" t="s">
        <v>4859</v>
      </c>
      <c r="M375" s="71"/>
    </row>
    <row r="376" spans="1:13" ht="30" x14ac:dyDescent="0.25">
      <c r="A376" s="69" t="str">
        <f t="shared" si="41"/>
        <v>1</v>
      </c>
      <c r="B376" s="45" t="str">
        <f t="shared" si="35"/>
        <v>1</v>
      </c>
      <c r="C376" s="45" t="str">
        <f t="shared" si="36"/>
        <v>2</v>
      </c>
      <c r="D376" s="45" t="str">
        <f t="shared" si="37"/>
        <v>1</v>
      </c>
      <c r="E376" s="45" t="str">
        <f t="shared" si="38"/>
        <v>03</v>
      </c>
      <c r="F376" s="45" t="str">
        <f t="shared" si="39"/>
        <v>0</v>
      </c>
      <c r="G376" s="45" t="str">
        <f t="shared" si="40"/>
        <v>0</v>
      </c>
      <c r="H376" s="70">
        <v>11210300</v>
      </c>
      <c r="I376" s="10" t="s">
        <v>85</v>
      </c>
      <c r="J376" s="145" t="s">
        <v>51</v>
      </c>
      <c r="K376" s="10" t="s">
        <v>86</v>
      </c>
      <c r="L376" s="10"/>
      <c r="M376" s="71"/>
    </row>
    <row r="377" spans="1:13" ht="45" x14ac:dyDescent="0.25">
      <c r="A377" s="69" t="str">
        <f t="shared" si="41"/>
        <v>1</v>
      </c>
      <c r="B377" s="45" t="str">
        <f t="shared" si="35"/>
        <v>1</v>
      </c>
      <c r="C377" s="45" t="str">
        <f t="shared" si="36"/>
        <v>2</v>
      </c>
      <c r="D377" s="45" t="str">
        <f t="shared" si="37"/>
        <v>1</v>
      </c>
      <c r="E377" s="45" t="str">
        <f t="shared" si="38"/>
        <v>04</v>
      </c>
      <c r="F377" s="45" t="str">
        <f t="shared" si="39"/>
        <v>0</v>
      </c>
      <c r="G377" s="45" t="str">
        <f t="shared" si="40"/>
        <v>0</v>
      </c>
      <c r="H377" s="70">
        <v>11210400</v>
      </c>
      <c r="I377" s="10" t="s">
        <v>87</v>
      </c>
      <c r="J377" s="145" t="s">
        <v>51</v>
      </c>
      <c r="K377" s="10" t="s">
        <v>88</v>
      </c>
      <c r="L377" s="10"/>
      <c r="M377" s="71"/>
    </row>
    <row r="378" spans="1:13" ht="30" x14ac:dyDescent="0.25">
      <c r="A378" s="69" t="str">
        <f t="shared" si="41"/>
        <v>1</v>
      </c>
      <c r="B378" s="45" t="str">
        <f t="shared" si="35"/>
        <v>1</v>
      </c>
      <c r="C378" s="45" t="str">
        <f t="shared" si="36"/>
        <v>2</v>
      </c>
      <c r="D378" s="45" t="str">
        <f t="shared" si="37"/>
        <v>1</v>
      </c>
      <c r="E378" s="45" t="str">
        <f t="shared" si="38"/>
        <v>05</v>
      </c>
      <c r="F378" s="45" t="str">
        <f t="shared" si="39"/>
        <v>0</v>
      </c>
      <c r="G378" s="45" t="str">
        <f t="shared" si="40"/>
        <v>0</v>
      </c>
      <c r="H378" s="70">
        <v>11210500</v>
      </c>
      <c r="I378" s="10" t="s">
        <v>89</v>
      </c>
      <c r="J378" s="145" t="s">
        <v>51</v>
      </c>
      <c r="K378" s="10" t="s">
        <v>90</v>
      </c>
      <c r="L378" s="10"/>
      <c r="M378" s="71"/>
    </row>
    <row r="379" spans="1:13" ht="30" x14ac:dyDescent="0.25">
      <c r="A379" s="69" t="str">
        <f t="shared" si="41"/>
        <v>1</v>
      </c>
      <c r="B379" s="45" t="str">
        <f t="shared" si="35"/>
        <v>1</v>
      </c>
      <c r="C379" s="45" t="str">
        <f t="shared" si="36"/>
        <v>2</v>
      </c>
      <c r="D379" s="45" t="str">
        <f t="shared" si="37"/>
        <v>1</v>
      </c>
      <c r="E379" s="45" t="str">
        <f t="shared" si="38"/>
        <v>06</v>
      </c>
      <c r="F379" s="45" t="str">
        <f t="shared" si="39"/>
        <v>0</v>
      </c>
      <c r="G379" s="45" t="str">
        <f t="shared" si="40"/>
        <v>0</v>
      </c>
      <c r="H379" s="70">
        <v>11210600</v>
      </c>
      <c r="I379" s="10" t="s">
        <v>4594</v>
      </c>
      <c r="J379" s="145" t="s">
        <v>51</v>
      </c>
      <c r="K379" s="10" t="s">
        <v>4595</v>
      </c>
      <c r="L379" s="10"/>
      <c r="M379" s="71"/>
    </row>
    <row r="380" spans="1:13" ht="45" x14ac:dyDescent="0.25">
      <c r="A380" s="69" t="str">
        <f t="shared" si="41"/>
        <v>1</v>
      </c>
      <c r="B380" s="45" t="str">
        <f t="shared" si="35"/>
        <v>1</v>
      </c>
      <c r="C380" s="45" t="str">
        <f t="shared" si="36"/>
        <v>2</v>
      </c>
      <c r="D380" s="45" t="str">
        <f t="shared" si="37"/>
        <v>1</v>
      </c>
      <c r="E380" s="45" t="str">
        <f t="shared" si="38"/>
        <v>07</v>
      </c>
      <c r="F380" s="45" t="str">
        <f t="shared" si="39"/>
        <v>0</v>
      </c>
      <c r="G380" s="45" t="str">
        <f t="shared" si="40"/>
        <v>0</v>
      </c>
      <c r="H380" s="70">
        <v>11210700</v>
      </c>
      <c r="I380" s="10" t="s">
        <v>5029</v>
      </c>
      <c r="J380" s="145" t="s">
        <v>51</v>
      </c>
      <c r="K380" s="10" t="s">
        <v>5030</v>
      </c>
      <c r="L380" s="10"/>
      <c r="M380" s="71"/>
    </row>
    <row r="381" spans="1:13" ht="30" x14ac:dyDescent="0.25">
      <c r="A381" s="69" t="str">
        <f t="shared" si="41"/>
        <v>1</v>
      </c>
      <c r="B381" s="45" t="str">
        <f t="shared" si="35"/>
        <v>1</v>
      </c>
      <c r="C381" s="45" t="str">
        <f t="shared" si="36"/>
        <v>2</v>
      </c>
      <c r="D381" s="45" t="str">
        <f t="shared" si="37"/>
        <v>1</v>
      </c>
      <c r="E381" s="45" t="str">
        <f t="shared" si="38"/>
        <v>50</v>
      </c>
      <c r="F381" s="45" t="str">
        <f t="shared" si="39"/>
        <v>0</v>
      </c>
      <c r="G381" s="45" t="str">
        <f t="shared" si="40"/>
        <v>0</v>
      </c>
      <c r="H381" s="70">
        <v>11215000</v>
      </c>
      <c r="I381" s="10" t="s">
        <v>91</v>
      </c>
      <c r="J381" s="145" t="s">
        <v>55</v>
      </c>
      <c r="K381" s="10" t="s">
        <v>92</v>
      </c>
      <c r="L381" s="10"/>
      <c r="M381" s="71"/>
    </row>
    <row r="382" spans="1:13" ht="45" x14ac:dyDescent="0.25">
      <c r="A382" s="69" t="str">
        <f t="shared" si="41"/>
        <v>1</v>
      </c>
      <c r="B382" s="45" t="str">
        <f t="shared" si="35"/>
        <v>1</v>
      </c>
      <c r="C382" s="45" t="str">
        <f t="shared" si="36"/>
        <v>2</v>
      </c>
      <c r="D382" s="45" t="str">
        <f t="shared" si="37"/>
        <v>1</v>
      </c>
      <c r="E382" s="45" t="str">
        <f t="shared" si="38"/>
        <v>51</v>
      </c>
      <c r="F382" s="45" t="str">
        <f t="shared" si="39"/>
        <v>0</v>
      </c>
      <c r="G382" s="45" t="str">
        <f t="shared" si="40"/>
        <v>0</v>
      </c>
      <c r="H382" s="70">
        <v>11215100</v>
      </c>
      <c r="I382" s="10" t="s">
        <v>93</v>
      </c>
      <c r="J382" s="145" t="s">
        <v>55</v>
      </c>
      <c r="K382" s="10" t="s">
        <v>94</v>
      </c>
      <c r="L382" s="10"/>
      <c r="M382" s="71"/>
    </row>
    <row r="383" spans="1:13" ht="45" x14ac:dyDescent="0.25">
      <c r="A383" s="69" t="str">
        <f t="shared" si="41"/>
        <v>1</v>
      </c>
      <c r="B383" s="45" t="str">
        <f t="shared" si="35"/>
        <v>1</v>
      </c>
      <c r="C383" s="45" t="str">
        <f t="shared" si="36"/>
        <v>2</v>
      </c>
      <c r="D383" s="45" t="str">
        <f t="shared" si="37"/>
        <v>2</v>
      </c>
      <c r="E383" s="45" t="str">
        <f t="shared" si="38"/>
        <v>00</v>
      </c>
      <c r="F383" s="45" t="str">
        <f t="shared" si="39"/>
        <v>0</v>
      </c>
      <c r="G383" s="45" t="str">
        <f t="shared" si="40"/>
        <v>0</v>
      </c>
      <c r="H383" s="70">
        <v>11220000</v>
      </c>
      <c r="I383" s="10" t="s">
        <v>4599</v>
      </c>
      <c r="J383" s="145" t="s">
        <v>45</v>
      </c>
      <c r="K383" s="10" t="s">
        <v>95</v>
      </c>
      <c r="L383" s="10"/>
      <c r="M383" s="71"/>
    </row>
    <row r="384" spans="1:13" ht="45" x14ac:dyDescent="0.25">
      <c r="A384" s="69" t="str">
        <f t="shared" si="41"/>
        <v>1</v>
      </c>
      <c r="B384" s="45" t="str">
        <f t="shared" si="35"/>
        <v>1</v>
      </c>
      <c r="C384" s="45" t="str">
        <f t="shared" si="36"/>
        <v>2</v>
      </c>
      <c r="D384" s="45" t="str">
        <f t="shared" si="37"/>
        <v>2</v>
      </c>
      <c r="E384" s="45" t="str">
        <f t="shared" si="38"/>
        <v>01</v>
      </c>
      <c r="F384" s="45" t="str">
        <f t="shared" si="39"/>
        <v>0</v>
      </c>
      <c r="G384" s="45" t="str">
        <f t="shared" si="40"/>
        <v>0</v>
      </c>
      <c r="H384" s="70">
        <v>11220100</v>
      </c>
      <c r="I384" s="10" t="s">
        <v>5031</v>
      </c>
      <c r="J384" s="145" t="s">
        <v>51</v>
      </c>
      <c r="K384" s="10" t="s">
        <v>96</v>
      </c>
      <c r="L384" s="10"/>
      <c r="M384" s="71"/>
    </row>
    <row r="385" spans="1:13" ht="120" x14ac:dyDescent="0.25">
      <c r="A385" s="69" t="str">
        <f t="shared" si="41"/>
        <v>1</v>
      </c>
      <c r="B385" s="45" t="str">
        <f t="shared" si="35"/>
        <v>1</v>
      </c>
      <c r="C385" s="45" t="str">
        <f t="shared" si="36"/>
        <v>2</v>
      </c>
      <c r="D385" s="45" t="str">
        <f t="shared" si="37"/>
        <v>2</v>
      </c>
      <c r="E385" s="45" t="str">
        <f t="shared" si="38"/>
        <v>02</v>
      </c>
      <c r="F385" s="45" t="str">
        <f t="shared" si="39"/>
        <v>0</v>
      </c>
      <c r="G385" s="45" t="str">
        <f t="shared" si="40"/>
        <v>0</v>
      </c>
      <c r="H385" s="70">
        <v>11220200</v>
      </c>
      <c r="I385" s="10" t="s">
        <v>5032</v>
      </c>
      <c r="J385" s="145" t="s">
        <v>51</v>
      </c>
      <c r="K385" s="10" t="s">
        <v>5033</v>
      </c>
      <c r="L385" s="10"/>
      <c r="M385" s="71"/>
    </row>
    <row r="386" spans="1:13" ht="75" x14ac:dyDescent="0.25">
      <c r="A386" s="69" t="str">
        <f t="shared" si="41"/>
        <v>1</v>
      </c>
      <c r="B386" s="45" t="str">
        <f t="shared" si="35"/>
        <v>1</v>
      </c>
      <c r="C386" s="45" t="str">
        <f t="shared" si="36"/>
        <v>2</v>
      </c>
      <c r="D386" s="45" t="str">
        <f t="shared" si="37"/>
        <v>2</v>
      </c>
      <c r="E386" s="45" t="str">
        <f t="shared" si="38"/>
        <v>50</v>
      </c>
      <c r="F386" s="45" t="str">
        <f t="shared" si="39"/>
        <v>0</v>
      </c>
      <c r="G386" s="45" t="str">
        <f t="shared" si="40"/>
        <v>0</v>
      </c>
      <c r="H386" s="70">
        <v>11225000</v>
      </c>
      <c r="I386" s="10" t="s">
        <v>99</v>
      </c>
      <c r="J386" s="145" t="s">
        <v>55</v>
      </c>
      <c r="K386" s="10" t="s">
        <v>100</v>
      </c>
      <c r="L386" s="10" t="s">
        <v>101</v>
      </c>
      <c r="M386" s="71"/>
    </row>
    <row r="387" spans="1:13" ht="87" customHeight="1" x14ac:dyDescent="0.25">
      <c r="A387" s="69" t="str">
        <f t="shared" si="41"/>
        <v>1</v>
      </c>
      <c r="B387" s="45" t="str">
        <f t="shared" ref="B387:B451" si="42">MID($H387,2,1)</f>
        <v>1</v>
      </c>
      <c r="C387" s="45" t="str">
        <f t="shared" ref="C387:C451" si="43">MID($H387,3,1)</f>
        <v>2</v>
      </c>
      <c r="D387" s="45" t="str">
        <f t="shared" ref="D387:D451" si="44">MID($H387,4,1)</f>
        <v>2</v>
      </c>
      <c r="E387" s="45" t="str">
        <f t="shared" ref="E387:E451" si="45">MID($H387,5,2)</f>
        <v>51</v>
      </c>
      <c r="F387" s="45" t="str">
        <f t="shared" ref="F387:F451" si="46">MID($H387,7,1)</f>
        <v>0</v>
      </c>
      <c r="G387" s="45" t="str">
        <f t="shared" ref="G387:G451" si="47">MID($H387,8,1)</f>
        <v>0</v>
      </c>
      <c r="H387" s="70">
        <v>11225100</v>
      </c>
      <c r="I387" s="10" t="s">
        <v>102</v>
      </c>
      <c r="J387" s="145" t="s">
        <v>55</v>
      </c>
      <c r="K387" s="10" t="s">
        <v>103</v>
      </c>
      <c r="L387" s="10" t="s">
        <v>101</v>
      </c>
      <c r="M387" s="71"/>
    </row>
    <row r="388" spans="1:13" ht="30" x14ac:dyDescent="0.25">
      <c r="A388" s="69" t="str">
        <f t="shared" ref="A388:A452" si="48">MID($H388,1,1)</f>
        <v>1</v>
      </c>
      <c r="B388" s="45" t="str">
        <f t="shared" si="42"/>
        <v>1</v>
      </c>
      <c r="C388" s="45" t="str">
        <f t="shared" si="43"/>
        <v>2</v>
      </c>
      <c r="D388" s="45" t="str">
        <f t="shared" si="44"/>
        <v>2</v>
      </c>
      <c r="E388" s="45" t="str">
        <f t="shared" si="45"/>
        <v>52</v>
      </c>
      <c r="F388" s="45" t="str">
        <f t="shared" si="46"/>
        <v>0</v>
      </c>
      <c r="G388" s="45" t="str">
        <f t="shared" si="47"/>
        <v>0</v>
      </c>
      <c r="H388" s="70">
        <v>11225200</v>
      </c>
      <c r="I388" s="10" t="s">
        <v>104</v>
      </c>
      <c r="J388" s="145" t="s">
        <v>55</v>
      </c>
      <c r="K388" s="10" t="s">
        <v>105</v>
      </c>
      <c r="L388" s="10" t="s">
        <v>101</v>
      </c>
      <c r="M388" s="71"/>
    </row>
    <row r="389" spans="1:13" ht="24" customHeight="1" x14ac:dyDescent="0.25">
      <c r="A389" s="69" t="str">
        <f>MID($H389,1,1)</f>
        <v>1</v>
      </c>
      <c r="B389" s="45" t="str">
        <f t="shared" si="42"/>
        <v>1</v>
      </c>
      <c r="C389" s="45" t="str">
        <f t="shared" si="43"/>
        <v>2</v>
      </c>
      <c r="D389" s="45" t="str">
        <f t="shared" si="44"/>
        <v>2</v>
      </c>
      <c r="E389" s="45" t="str">
        <f t="shared" si="45"/>
        <v>53</v>
      </c>
      <c r="F389" s="45" t="str">
        <f t="shared" si="46"/>
        <v>0</v>
      </c>
      <c r="G389" s="45" t="str">
        <f t="shared" si="47"/>
        <v>0</v>
      </c>
      <c r="H389" s="70">
        <v>11225300</v>
      </c>
      <c r="I389" s="10" t="s">
        <v>6539</v>
      </c>
      <c r="J389" s="145" t="s">
        <v>55</v>
      </c>
      <c r="K389" s="10" t="s">
        <v>6540</v>
      </c>
      <c r="L389" s="10"/>
      <c r="M389" s="71" t="s">
        <v>14</v>
      </c>
    </row>
    <row r="390" spans="1:13" ht="51" customHeight="1" x14ac:dyDescent="0.25">
      <c r="A390" s="69" t="str">
        <f t="shared" si="48"/>
        <v>1</v>
      </c>
      <c r="B390" s="45" t="str">
        <f t="shared" si="42"/>
        <v>1</v>
      </c>
      <c r="C390" s="45" t="str">
        <f t="shared" si="43"/>
        <v>3</v>
      </c>
      <c r="D390" s="45" t="str">
        <f t="shared" si="44"/>
        <v>0</v>
      </c>
      <c r="E390" s="45" t="str">
        <f t="shared" si="45"/>
        <v>00</v>
      </c>
      <c r="F390" s="45" t="str">
        <f t="shared" si="46"/>
        <v>0</v>
      </c>
      <c r="G390" s="45" t="str">
        <f t="shared" si="47"/>
        <v>0</v>
      </c>
      <c r="H390" s="70">
        <v>11300000</v>
      </c>
      <c r="I390" s="10" t="s">
        <v>106</v>
      </c>
      <c r="J390" s="145" t="s">
        <v>45</v>
      </c>
      <c r="K390" s="10" t="s">
        <v>107</v>
      </c>
      <c r="L390" s="10"/>
      <c r="M390" s="71"/>
    </row>
    <row r="391" spans="1:13" ht="24" customHeight="1" x14ac:dyDescent="0.25">
      <c r="A391" s="69" t="str">
        <f t="shared" si="48"/>
        <v>1</v>
      </c>
      <c r="B391" s="45" t="str">
        <f t="shared" si="42"/>
        <v>1</v>
      </c>
      <c r="C391" s="45" t="str">
        <f t="shared" si="43"/>
        <v>3</v>
      </c>
      <c r="D391" s="45" t="str">
        <f t="shared" si="44"/>
        <v>1</v>
      </c>
      <c r="E391" s="45" t="str">
        <f t="shared" si="45"/>
        <v>00</v>
      </c>
      <c r="F391" s="45" t="str">
        <f t="shared" si="46"/>
        <v>0</v>
      </c>
      <c r="G391" s="45" t="str">
        <f t="shared" si="47"/>
        <v>0</v>
      </c>
      <c r="H391" s="70">
        <v>11310000</v>
      </c>
      <c r="I391" s="10" t="s">
        <v>106</v>
      </c>
      <c r="J391" s="145" t="s">
        <v>45</v>
      </c>
      <c r="K391" s="10" t="s">
        <v>107</v>
      </c>
      <c r="L391" s="5"/>
      <c r="M391" s="88"/>
    </row>
    <row r="392" spans="1:13" ht="45" x14ac:dyDescent="0.25">
      <c r="A392" s="69" t="str">
        <f t="shared" si="48"/>
        <v>1</v>
      </c>
      <c r="B392" s="45" t="str">
        <f t="shared" si="42"/>
        <v>1</v>
      </c>
      <c r="C392" s="45" t="str">
        <f t="shared" si="43"/>
        <v>3</v>
      </c>
      <c r="D392" s="45" t="str">
        <f t="shared" si="44"/>
        <v>1</v>
      </c>
      <c r="E392" s="45" t="str">
        <f t="shared" si="45"/>
        <v>50</v>
      </c>
      <c r="F392" s="45" t="str">
        <f t="shared" si="46"/>
        <v>0</v>
      </c>
      <c r="G392" s="45" t="str">
        <f t="shared" si="47"/>
        <v>0</v>
      </c>
      <c r="H392" s="70">
        <v>11315000</v>
      </c>
      <c r="I392" s="10" t="s">
        <v>108</v>
      </c>
      <c r="J392" s="145" t="s">
        <v>55</v>
      </c>
      <c r="K392" s="10" t="s">
        <v>109</v>
      </c>
      <c r="L392" s="5"/>
      <c r="M392" s="88"/>
    </row>
    <row r="393" spans="1:13" ht="24" customHeight="1" x14ac:dyDescent="0.25">
      <c r="A393" s="69" t="str">
        <f t="shared" si="48"/>
        <v>1</v>
      </c>
      <c r="B393" s="45" t="str">
        <f t="shared" si="42"/>
        <v>1</v>
      </c>
      <c r="C393" s="45" t="str">
        <f t="shared" si="43"/>
        <v>3</v>
      </c>
      <c r="D393" s="45" t="str">
        <f t="shared" si="44"/>
        <v>1</v>
      </c>
      <c r="E393" s="45" t="str">
        <f t="shared" si="45"/>
        <v>51</v>
      </c>
      <c r="F393" s="45" t="str">
        <f t="shared" si="46"/>
        <v>0</v>
      </c>
      <c r="G393" s="45" t="str">
        <f t="shared" si="47"/>
        <v>0</v>
      </c>
      <c r="H393" s="70">
        <v>11315100</v>
      </c>
      <c r="I393" s="10" t="s">
        <v>110</v>
      </c>
      <c r="J393" s="145" t="s">
        <v>55</v>
      </c>
      <c r="K393" s="10" t="s">
        <v>111</v>
      </c>
      <c r="L393" s="5"/>
      <c r="M393" s="88"/>
    </row>
    <row r="394" spans="1:13" ht="24" customHeight="1" x14ac:dyDescent="0.25">
      <c r="A394" s="69" t="str">
        <f t="shared" si="48"/>
        <v>1</v>
      </c>
      <c r="B394" s="45" t="str">
        <f t="shared" si="42"/>
        <v>1</v>
      </c>
      <c r="C394" s="45" t="str">
        <f t="shared" si="43"/>
        <v>3</v>
      </c>
      <c r="D394" s="45" t="str">
        <f t="shared" si="44"/>
        <v>1</v>
      </c>
      <c r="E394" s="45" t="str">
        <f t="shared" si="45"/>
        <v>52</v>
      </c>
      <c r="F394" s="45" t="str">
        <f t="shared" si="46"/>
        <v>0</v>
      </c>
      <c r="G394" s="45" t="str">
        <f t="shared" si="47"/>
        <v>0</v>
      </c>
      <c r="H394" s="70">
        <v>11315200</v>
      </c>
      <c r="I394" s="10" t="s">
        <v>112</v>
      </c>
      <c r="J394" s="145" t="s">
        <v>55</v>
      </c>
      <c r="K394" s="10" t="s">
        <v>113</v>
      </c>
      <c r="L394" s="5"/>
      <c r="M394" s="88"/>
    </row>
    <row r="395" spans="1:13" ht="30" customHeight="1" x14ac:dyDescent="0.25">
      <c r="A395" s="69" t="str">
        <f t="shared" si="48"/>
        <v>1</v>
      </c>
      <c r="B395" s="45" t="str">
        <f t="shared" si="42"/>
        <v>1</v>
      </c>
      <c r="C395" s="45" t="str">
        <f t="shared" si="43"/>
        <v>3</v>
      </c>
      <c r="D395" s="45" t="str">
        <f t="shared" si="44"/>
        <v>1</v>
      </c>
      <c r="E395" s="45" t="str">
        <f t="shared" si="45"/>
        <v>53</v>
      </c>
      <c r="F395" s="45" t="str">
        <f t="shared" si="46"/>
        <v>0</v>
      </c>
      <c r="G395" s="45" t="str">
        <f t="shared" si="47"/>
        <v>0</v>
      </c>
      <c r="H395" s="70">
        <v>11315300</v>
      </c>
      <c r="I395" s="10" t="s">
        <v>114</v>
      </c>
      <c r="J395" s="145" t="s">
        <v>55</v>
      </c>
      <c r="K395" s="10" t="s">
        <v>115</v>
      </c>
      <c r="L395" s="5"/>
      <c r="M395" s="88"/>
    </row>
    <row r="396" spans="1:13" ht="24" customHeight="1" x14ac:dyDescent="0.25">
      <c r="A396" s="72" t="str">
        <f t="shared" si="48"/>
        <v>1</v>
      </c>
      <c r="B396" s="73" t="str">
        <f t="shared" si="42"/>
        <v>1</v>
      </c>
      <c r="C396" s="73" t="str">
        <f t="shared" si="43"/>
        <v>3</v>
      </c>
      <c r="D396" s="73" t="str">
        <f t="shared" si="44"/>
        <v>1</v>
      </c>
      <c r="E396" s="73" t="str">
        <f t="shared" si="45"/>
        <v>99</v>
      </c>
      <c r="F396" s="73" t="str">
        <f t="shared" si="46"/>
        <v>0</v>
      </c>
      <c r="G396" s="73" t="str">
        <f t="shared" si="47"/>
        <v>0</v>
      </c>
      <c r="H396" s="138">
        <v>11319900</v>
      </c>
      <c r="I396" s="10" t="s">
        <v>116</v>
      </c>
      <c r="J396" s="145" t="s">
        <v>51</v>
      </c>
      <c r="K396" s="10" t="s">
        <v>5034</v>
      </c>
      <c r="L396" s="89"/>
      <c r="M396" s="90"/>
    </row>
    <row r="397" spans="1:13" ht="28.15" customHeight="1" x14ac:dyDescent="0.25">
      <c r="A397" s="69" t="str">
        <f t="shared" si="48"/>
        <v>1</v>
      </c>
      <c r="B397" s="45" t="str">
        <f t="shared" si="42"/>
        <v>2</v>
      </c>
      <c r="C397" s="45" t="str">
        <f t="shared" si="43"/>
        <v>0</v>
      </c>
      <c r="D397" s="45" t="str">
        <f t="shared" si="44"/>
        <v>0</v>
      </c>
      <c r="E397" s="45" t="str">
        <f t="shared" si="45"/>
        <v>00</v>
      </c>
      <c r="F397" s="45" t="str">
        <f t="shared" si="46"/>
        <v>0</v>
      </c>
      <c r="G397" s="45" t="str">
        <f t="shared" si="47"/>
        <v>0</v>
      </c>
      <c r="H397" s="70">
        <v>12000000</v>
      </c>
      <c r="I397" s="10" t="s">
        <v>118</v>
      </c>
      <c r="J397" s="145" t="s">
        <v>45</v>
      </c>
      <c r="K397" s="10" t="s">
        <v>5035</v>
      </c>
      <c r="L397" s="10"/>
      <c r="M397" s="71"/>
    </row>
    <row r="398" spans="1:13" ht="24" customHeight="1" x14ac:dyDescent="0.25">
      <c r="A398" s="69" t="str">
        <f t="shared" si="48"/>
        <v>1</v>
      </c>
      <c r="B398" s="45" t="str">
        <f t="shared" si="42"/>
        <v>2</v>
      </c>
      <c r="C398" s="45" t="str">
        <f t="shared" si="43"/>
        <v>1</v>
      </c>
      <c r="D398" s="45" t="str">
        <f t="shared" si="44"/>
        <v>0</v>
      </c>
      <c r="E398" s="45" t="str">
        <f t="shared" si="45"/>
        <v>00</v>
      </c>
      <c r="F398" s="45" t="str">
        <f t="shared" si="46"/>
        <v>0</v>
      </c>
      <c r="G398" s="45" t="str">
        <f t="shared" si="47"/>
        <v>0</v>
      </c>
      <c r="H398" s="70">
        <v>12100000</v>
      </c>
      <c r="I398" s="10" t="s">
        <v>119</v>
      </c>
      <c r="J398" s="145" t="s">
        <v>45</v>
      </c>
      <c r="K398" s="10" t="s">
        <v>120</v>
      </c>
      <c r="L398" s="10"/>
      <c r="M398" s="71"/>
    </row>
    <row r="399" spans="1:13" ht="40.5" customHeight="1" x14ac:dyDescent="0.25">
      <c r="A399" s="69" t="str">
        <f t="shared" si="48"/>
        <v>1</v>
      </c>
      <c r="B399" s="45" t="str">
        <f t="shared" si="42"/>
        <v>2</v>
      </c>
      <c r="C399" s="45" t="str">
        <f t="shared" si="43"/>
        <v>1</v>
      </c>
      <c r="D399" s="45" t="str">
        <f t="shared" si="44"/>
        <v>1</v>
      </c>
      <c r="E399" s="45" t="str">
        <f t="shared" si="45"/>
        <v>00</v>
      </c>
      <c r="F399" s="45" t="str">
        <f t="shared" si="46"/>
        <v>0</v>
      </c>
      <c r="G399" s="45" t="str">
        <f t="shared" si="47"/>
        <v>0</v>
      </c>
      <c r="H399" s="70">
        <v>12110000</v>
      </c>
      <c r="I399" s="10" t="s">
        <v>5036</v>
      </c>
      <c r="J399" s="145" t="s">
        <v>45</v>
      </c>
      <c r="K399" s="10" t="s">
        <v>5037</v>
      </c>
      <c r="L399" s="10"/>
      <c r="M399" s="71"/>
    </row>
    <row r="400" spans="1:13" ht="24" customHeight="1" x14ac:dyDescent="0.25">
      <c r="A400" s="69" t="str">
        <f t="shared" si="48"/>
        <v>1</v>
      </c>
      <c r="B400" s="45" t="str">
        <f t="shared" si="42"/>
        <v>2</v>
      </c>
      <c r="C400" s="45" t="str">
        <f t="shared" si="43"/>
        <v>1</v>
      </c>
      <c r="D400" s="45" t="str">
        <f t="shared" si="44"/>
        <v>1</v>
      </c>
      <c r="E400" s="45" t="str">
        <f t="shared" si="45"/>
        <v>01</v>
      </c>
      <c r="F400" s="45" t="str">
        <f t="shared" si="46"/>
        <v>0</v>
      </c>
      <c r="G400" s="45" t="str">
        <f t="shared" si="47"/>
        <v>0</v>
      </c>
      <c r="H400" s="70">
        <v>12110100</v>
      </c>
      <c r="I400" s="10" t="s">
        <v>5038</v>
      </c>
      <c r="J400" s="145" t="s">
        <v>51</v>
      </c>
      <c r="K400" s="10" t="s">
        <v>5039</v>
      </c>
      <c r="L400" s="10"/>
      <c r="M400" s="71"/>
    </row>
    <row r="401" spans="1:13" ht="24" customHeight="1" x14ac:dyDescent="0.25">
      <c r="A401" s="69" t="str">
        <f t="shared" si="48"/>
        <v>1</v>
      </c>
      <c r="B401" s="45" t="str">
        <f t="shared" si="42"/>
        <v>2</v>
      </c>
      <c r="C401" s="45" t="str">
        <f t="shared" si="43"/>
        <v>1</v>
      </c>
      <c r="D401" s="45" t="str">
        <f t="shared" si="44"/>
        <v>1</v>
      </c>
      <c r="E401" s="45" t="str">
        <f t="shared" si="45"/>
        <v>02</v>
      </c>
      <c r="F401" s="45" t="str">
        <f t="shared" si="46"/>
        <v>0</v>
      </c>
      <c r="G401" s="45" t="str">
        <f t="shared" si="47"/>
        <v>0</v>
      </c>
      <c r="H401" s="70">
        <v>12110200</v>
      </c>
      <c r="I401" s="10" t="s">
        <v>4602</v>
      </c>
      <c r="J401" s="145" t="s">
        <v>51</v>
      </c>
      <c r="K401" s="10" t="s">
        <v>5040</v>
      </c>
      <c r="L401" s="10"/>
      <c r="M401" s="71"/>
    </row>
    <row r="402" spans="1:13" ht="26.65" customHeight="1" x14ac:dyDescent="0.25">
      <c r="A402" s="69" t="str">
        <f t="shared" si="48"/>
        <v>1</v>
      </c>
      <c r="B402" s="45" t="str">
        <f t="shared" si="42"/>
        <v>2</v>
      </c>
      <c r="C402" s="45" t="str">
        <f t="shared" si="43"/>
        <v>1</v>
      </c>
      <c r="D402" s="45" t="str">
        <f t="shared" si="44"/>
        <v>1</v>
      </c>
      <c r="E402" s="45" t="str">
        <f t="shared" si="45"/>
        <v>49</v>
      </c>
      <c r="F402" s="45" t="str">
        <f t="shared" si="46"/>
        <v>0</v>
      </c>
      <c r="G402" s="45" t="str">
        <f t="shared" si="47"/>
        <v>0</v>
      </c>
      <c r="H402" s="70">
        <v>12114900</v>
      </c>
      <c r="I402" s="10" t="s">
        <v>4604</v>
      </c>
      <c r="J402" s="145" t="s">
        <v>51</v>
      </c>
      <c r="K402" s="10" t="s">
        <v>5041</v>
      </c>
      <c r="L402" s="10"/>
      <c r="M402" s="71"/>
    </row>
    <row r="403" spans="1:13" ht="29.65" customHeight="1" x14ac:dyDescent="0.25">
      <c r="A403" s="69" t="str">
        <f t="shared" si="48"/>
        <v>1</v>
      </c>
      <c r="B403" s="45" t="str">
        <f t="shared" si="42"/>
        <v>2</v>
      </c>
      <c r="C403" s="45" t="str">
        <f t="shared" si="43"/>
        <v>1</v>
      </c>
      <c r="D403" s="45" t="str">
        <f t="shared" si="44"/>
        <v>2</v>
      </c>
      <c r="E403" s="45" t="str">
        <f t="shared" si="45"/>
        <v>00</v>
      </c>
      <c r="F403" s="45" t="str">
        <f t="shared" si="46"/>
        <v>0</v>
      </c>
      <c r="G403" s="45" t="str">
        <f t="shared" si="47"/>
        <v>0</v>
      </c>
      <c r="H403" s="70">
        <v>12120000</v>
      </c>
      <c r="I403" s="10" t="s">
        <v>5042</v>
      </c>
      <c r="J403" s="145" t="s">
        <v>45</v>
      </c>
      <c r="K403" s="10" t="s">
        <v>5043</v>
      </c>
      <c r="L403" s="10"/>
      <c r="M403" s="71"/>
    </row>
    <row r="404" spans="1:13" ht="30" customHeight="1" x14ac:dyDescent="0.25">
      <c r="A404" s="69" t="str">
        <f t="shared" si="48"/>
        <v>1</v>
      </c>
      <c r="B404" s="45" t="str">
        <f t="shared" si="42"/>
        <v>2</v>
      </c>
      <c r="C404" s="45" t="str">
        <f t="shared" si="43"/>
        <v>1</v>
      </c>
      <c r="D404" s="45" t="str">
        <f t="shared" si="44"/>
        <v>2</v>
      </c>
      <c r="E404" s="45" t="str">
        <f t="shared" si="45"/>
        <v>01</v>
      </c>
      <c r="F404" s="45" t="str">
        <f t="shared" si="46"/>
        <v>0</v>
      </c>
      <c r="G404" s="45" t="str">
        <f t="shared" si="47"/>
        <v>0</v>
      </c>
      <c r="H404" s="70">
        <v>12120100</v>
      </c>
      <c r="I404" s="10" t="s">
        <v>4609</v>
      </c>
      <c r="J404" s="145" t="s">
        <v>51</v>
      </c>
      <c r="K404" s="10" t="s">
        <v>4610</v>
      </c>
      <c r="L404" s="10" t="s">
        <v>4608</v>
      </c>
      <c r="M404" s="71"/>
    </row>
    <row r="405" spans="1:13" ht="24" customHeight="1" x14ac:dyDescent="0.25">
      <c r="A405" s="69" t="str">
        <f t="shared" si="48"/>
        <v>1</v>
      </c>
      <c r="B405" s="45" t="str">
        <f t="shared" si="42"/>
        <v>2</v>
      </c>
      <c r="C405" s="45" t="str">
        <f t="shared" si="43"/>
        <v>1</v>
      </c>
      <c r="D405" s="45" t="str">
        <f t="shared" si="44"/>
        <v>2</v>
      </c>
      <c r="E405" s="45" t="str">
        <f t="shared" si="45"/>
        <v>02</v>
      </c>
      <c r="F405" s="45" t="str">
        <f t="shared" si="46"/>
        <v>0</v>
      </c>
      <c r="G405" s="45" t="str">
        <f t="shared" si="47"/>
        <v>0</v>
      </c>
      <c r="H405" s="70">
        <v>12120200</v>
      </c>
      <c r="I405" s="10" t="s">
        <v>4611</v>
      </c>
      <c r="J405" s="145" t="s">
        <v>51</v>
      </c>
      <c r="K405" s="10" t="s">
        <v>5044</v>
      </c>
      <c r="L405" s="10" t="s">
        <v>4608</v>
      </c>
      <c r="M405" s="71"/>
    </row>
    <row r="406" spans="1:13" ht="24" customHeight="1" x14ac:dyDescent="0.25">
      <c r="A406" s="69" t="str">
        <f t="shared" si="48"/>
        <v>1</v>
      </c>
      <c r="B406" s="45" t="str">
        <f t="shared" si="42"/>
        <v>2</v>
      </c>
      <c r="C406" s="45" t="str">
        <f t="shared" si="43"/>
        <v>1</v>
      </c>
      <c r="D406" s="45" t="str">
        <f t="shared" si="44"/>
        <v>2</v>
      </c>
      <c r="E406" s="45" t="str">
        <f t="shared" si="45"/>
        <v>49</v>
      </c>
      <c r="F406" s="45" t="str">
        <f t="shared" si="46"/>
        <v>0</v>
      </c>
      <c r="G406" s="45" t="str">
        <f t="shared" si="47"/>
        <v>0</v>
      </c>
      <c r="H406" s="70">
        <v>12124900</v>
      </c>
      <c r="I406" s="10" t="s">
        <v>4635</v>
      </c>
      <c r="J406" s="145" t="s">
        <v>51</v>
      </c>
      <c r="K406" s="10" t="s">
        <v>5045</v>
      </c>
      <c r="L406" s="10"/>
      <c r="M406" s="71"/>
    </row>
    <row r="407" spans="1:13" ht="24" customHeight="1" x14ac:dyDescent="0.25">
      <c r="A407" s="69" t="str">
        <f t="shared" si="48"/>
        <v>1</v>
      </c>
      <c r="B407" s="45" t="str">
        <f t="shared" si="42"/>
        <v>2</v>
      </c>
      <c r="C407" s="45" t="str">
        <f t="shared" si="43"/>
        <v>1</v>
      </c>
      <c r="D407" s="45" t="str">
        <f t="shared" si="44"/>
        <v>3</v>
      </c>
      <c r="E407" s="45" t="str">
        <f t="shared" si="45"/>
        <v>00</v>
      </c>
      <c r="F407" s="45" t="str">
        <f t="shared" si="46"/>
        <v>0</v>
      </c>
      <c r="G407" s="45" t="str">
        <f t="shared" si="47"/>
        <v>0</v>
      </c>
      <c r="H407" s="70">
        <v>12130000</v>
      </c>
      <c r="I407" s="10" t="s">
        <v>4636</v>
      </c>
      <c r="J407" s="145" t="s">
        <v>45</v>
      </c>
      <c r="K407" s="10" t="s">
        <v>5046</v>
      </c>
      <c r="L407" s="10"/>
      <c r="M407" s="71"/>
    </row>
    <row r="408" spans="1:13" ht="24" customHeight="1" x14ac:dyDescent="0.25">
      <c r="A408" s="69" t="str">
        <f t="shared" si="48"/>
        <v>1</v>
      </c>
      <c r="B408" s="45" t="str">
        <f t="shared" si="42"/>
        <v>2</v>
      </c>
      <c r="C408" s="45" t="str">
        <f t="shared" si="43"/>
        <v>1</v>
      </c>
      <c r="D408" s="45" t="str">
        <f t="shared" si="44"/>
        <v>3</v>
      </c>
      <c r="E408" s="45" t="str">
        <f t="shared" si="45"/>
        <v>01</v>
      </c>
      <c r="F408" s="45" t="str">
        <f t="shared" si="46"/>
        <v>0</v>
      </c>
      <c r="G408" s="45" t="str">
        <f t="shared" si="47"/>
        <v>0</v>
      </c>
      <c r="H408" s="70">
        <v>12130100</v>
      </c>
      <c r="I408" s="10" t="s">
        <v>4638</v>
      </c>
      <c r="J408" s="145" t="s">
        <v>51</v>
      </c>
      <c r="K408" s="10" t="s">
        <v>5047</v>
      </c>
      <c r="L408" s="10"/>
      <c r="M408" s="71"/>
    </row>
    <row r="409" spans="1:13" ht="24" customHeight="1" x14ac:dyDescent="0.25">
      <c r="A409" s="69" t="str">
        <f t="shared" si="48"/>
        <v>1</v>
      </c>
      <c r="B409" s="45" t="str">
        <f t="shared" si="42"/>
        <v>2</v>
      </c>
      <c r="C409" s="45" t="str">
        <f t="shared" si="43"/>
        <v>1</v>
      </c>
      <c r="D409" s="45" t="str">
        <f t="shared" si="44"/>
        <v>3</v>
      </c>
      <c r="E409" s="45" t="str">
        <f t="shared" si="45"/>
        <v>02</v>
      </c>
      <c r="F409" s="45" t="str">
        <f t="shared" si="46"/>
        <v>0</v>
      </c>
      <c r="G409" s="45" t="str">
        <f t="shared" si="47"/>
        <v>0</v>
      </c>
      <c r="H409" s="70">
        <v>12130200</v>
      </c>
      <c r="I409" s="10" t="s">
        <v>4640</v>
      </c>
      <c r="J409" s="145" t="s">
        <v>51</v>
      </c>
      <c r="K409" s="10" t="s">
        <v>5048</v>
      </c>
      <c r="L409" s="10"/>
      <c r="M409" s="71"/>
    </row>
    <row r="410" spans="1:13" ht="24" customHeight="1" x14ac:dyDescent="0.25">
      <c r="A410" s="69" t="str">
        <f t="shared" si="48"/>
        <v>1</v>
      </c>
      <c r="B410" s="45" t="str">
        <f t="shared" si="42"/>
        <v>2</v>
      </c>
      <c r="C410" s="45" t="str">
        <f t="shared" si="43"/>
        <v>1</v>
      </c>
      <c r="D410" s="45" t="str">
        <f t="shared" si="44"/>
        <v>3</v>
      </c>
      <c r="E410" s="45" t="str">
        <f t="shared" si="45"/>
        <v>49</v>
      </c>
      <c r="F410" s="45" t="str">
        <f t="shared" si="46"/>
        <v>0</v>
      </c>
      <c r="G410" s="45" t="str">
        <f t="shared" si="47"/>
        <v>0</v>
      </c>
      <c r="H410" s="70">
        <v>12134900</v>
      </c>
      <c r="I410" s="10" t="s">
        <v>4646</v>
      </c>
      <c r="J410" s="145" t="s">
        <v>51</v>
      </c>
      <c r="K410" s="10" t="s">
        <v>5049</v>
      </c>
      <c r="L410" s="10"/>
      <c r="M410" s="71"/>
    </row>
    <row r="411" spans="1:13" ht="24" customHeight="1" x14ac:dyDescent="0.25">
      <c r="A411" s="69" t="str">
        <f t="shared" si="48"/>
        <v>1</v>
      </c>
      <c r="B411" s="45" t="str">
        <f t="shared" si="42"/>
        <v>2</v>
      </c>
      <c r="C411" s="45" t="str">
        <f t="shared" si="43"/>
        <v>1</v>
      </c>
      <c r="D411" s="45" t="str">
        <f t="shared" si="44"/>
        <v>4</v>
      </c>
      <c r="E411" s="45" t="str">
        <f t="shared" si="45"/>
        <v>00</v>
      </c>
      <c r="F411" s="45" t="str">
        <f t="shared" si="46"/>
        <v>0</v>
      </c>
      <c r="G411" s="45" t="str">
        <f t="shared" si="47"/>
        <v>0</v>
      </c>
      <c r="H411" s="70">
        <v>12140000</v>
      </c>
      <c r="I411" s="10" t="s">
        <v>5050</v>
      </c>
      <c r="J411" s="145" t="s">
        <v>45</v>
      </c>
      <c r="K411" s="10" t="s">
        <v>5051</v>
      </c>
      <c r="L411" s="10"/>
      <c r="M411" s="71"/>
    </row>
    <row r="412" spans="1:13" ht="24" customHeight="1" x14ac:dyDescent="0.25">
      <c r="A412" s="69" t="str">
        <f t="shared" si="48"/>
        <v>1</v>
      </c>
      <c r="B412" s="45" t="str">
        <f t="shared" si="42"/>
        <v>2</v>
      </c>
      <c r="C412" s="45" t="str">
        <f t="shared" si="43"/>
        <v>1</v>
      </c>
      <c r="D412" s="45" t="str">
        <f t="shared" si="44"/>
        <v>4</v>
      </c>
      <c r="E412" s="45" t="str">
        <f t="shared" si="45"/>
        <v>01</v>
      </c>
      <c r="F412" s="45" t="str">
        <f t="shared" si="46"/>
        <v>0</v>
      </c>
      <c r="G412" s="45" t="str">
        <f t="shared" si="47"/>
        <v>0</v>
      </c>
      <c r="H412" s="70">
        <v>12140100</v>
      </c>
      <c r="I412" s="10" t="s">
        <v>5052</v>
      </c>
      <c r="J412" s="145" t="s">
        <v>51</v>
      </c>
      <c r="K412" s="10" t="s">
        <v>5053</v>
      </c>
      <c r="L412" s="10" t="s">
        <v>4608</v>
      </c>
      <c r="M412" s="71"/>
    </row>
    <row r="413" spans="1:13" ht="24" customHeight="1" x14ac:dyDescent="0.25">
      <c r="A413" s="69" t="str">
        <f t="shared" si="48"/>
        <v>1</v>
      </c>
      <c r="B413" s="45" t="str">
        <f t="shared" si="42"/>
        <v>2</v>
      </c>
      <c r="C413" s="45" t="str">
        <f t="shared" si="43"/>
        <v>1</v>
      </c>
      <c r="D413" s="45" t="str">
        <f t="shared" si="44"/>
        <v>4</v>
      </c>
      <c r="E413" s="45" t="str">
        <f t="shared" si="45"/>
        <v>01</v>
      </c>
      <c r="F413" s="45" t="str">
        <f t="shared" si="46"/>
        <v>1</v>
      </c>
      <c r="G413" s="45" t="str">
        <f t="shared" si="47"/>
        <v>0</v>
      </c>
      <c r="H413" s="70">
        <v>12140110</v>
      </c>
      <c r="I413" s="10" t="s">
        <v>5054</v>
      </c>
      <c r="J413" s="145" t="s">
        <v>51</v>
      </c>
      <c r="K413" s="10" t="s">
        <v>5055</v>
      </c>
      <c r="L413" s="10" t="s">
        <v>4608</v>
      </c>
      <c r="M413" s="71"/>
    </row>
    <row r="414" spans="1:13" ht="120" x14ac:dyDescent="0.25">
      <c r="A414" s="69" t="str">
        <f t="shared" si="48"/>
        <v>1</v>
      </c>
      <c r="B414" s="45" t="str">
        <f t="shared" si="42"/>
        <v>2</v>
      </c>
      <c r="C414" s="45" t="str">
        <f t="shared" si="43"/>
        <v>1</v>
      </c>
      <c r="D414" s="45" t="str">
        <f t="shared" si="44"/>
        <v>4</v>
      </c>
      <c r="E414" s="45" t="str">
        <f t="shared" si="45"/>
        <v>01</v>
      </c>
      <c r="F414" s="45" t="str">
        <f t="shared" si="46"/>
        <v>2</v>
      </c>
      <c r="G414" s="45" t="str">
        <f t="shared" si="47"/>
        <v>0</v>
      </c>
      <c r="H414" s="70">
        <v>12140120</v>
      </c>
      <c r="I414" s="10" t="s">
        <v>5056</v>
      </c>
      <c r="J414" s="145" t="s">
        <v>51</v>
      </c>
      <c r="K414" s="10" t="s">
        <v>5057</v>
      </c>
      <c r="L414" s="10" t="s">
        <v>4608</v>
      </c>
      <c r="M414" s="71"/>
    </row>
    <row r="415" spans="1:13" ht="45" x14ac:dyDescent="0.25">
      <c r="A415" s="69" t="str">
        <f t="shared" si="48"/>
        <v>1</v>
      </c>
      <c r="B415" s="45" t="str">
        <f t="shared" si="42"/>
        <v>2</v>
      </c>
      <c r="C415" s="45" t="str">
        <f t="shared" si="43"/>
        <v>1</v>
      </c>
      <c r="D415" s="45" t="str">
        <f t="shared" si="44"/>
        <v>4</v>
      </c>
      <c r="E415" s="45" t="str">
        <f t="shared" si="45"/>
        <v>02</v>
      </c>
      <c r="F415" s="45" t="str">
        <f t="shared" si="46"/>
        <v>0</v>
      </c>
      <c r="G415" s="45" t="str">
        <f t="shared" si="47"/>
        <v>0</v>
      </c>
      <c r="H415" s="70">
        <v>12140200</v>
      </c>
      <c r="I415" s="10" t="s">
        <v>4647</v>
      </c>
      <c r="J415" s="145" t="s">
        <v>51</v>
      </c>
      <c r="K415" s="10" t="s">
        <v>5058</v>
      </c>
      <c r="L415" s="10" t="s">
        <v>4608</v>
      </c>
      <c r="M415" s="71"/>
    </row>
    <row r="416" spans="1:13" ht="30" x14ac:dyDescent="0.25">
      <c r="A416" s="69" t="str">
        <f t="shared" si="48"/>
        <v>1</v>
      </c>
      <c r="B416" s="45" t="str">
        <f t="shared" si="42"/>
        <v>2</v>
      </c>
      <c r="C416" s="45" t="str">
        <f t="shared" si="43"/>
        <v>1</v>
      </c>
      <c r="D416" s="45" t="str">
        <f t="shared" si="44"/>
        <v>4</v>
      </c>
      <c r="E416" s="45" t="str">
        <f t="shared" si="45"/>
        <v>49</v>
      </c>
      <c r="F416" s="45" t="str">
        <f t="shared" si="46"/>
        <v>0</v>
      </c>
      <c r="G416" s="45" t="str">
        <f t="shared" si="47"/>
        <v>0</v>
      </c>
      <c r="H416" s="70">
        <v>12144900</v>
      </c>
      <c r="I416" s="10" t="s">
        <v>4662</v>
      </c>
      <c r="J416" s="145" t="s">
        <v>51</v>
      </c>
      <c r="K416" s="10" t="s">
        <v>5059</v>
      </c>
      <c r="L416" s="10"/>
      <c r="M416" s="71"/>
    </row>
    <row r="417" spans="1:13" ht="45" x14ac:dyDescent="0.25">
      <c r="A417" s="69" t="str">
        <f t="shared" si="48"/>
        <v>1</v>
      </c>
      <c r="B417" s="45" t="str">
        <f t="shared" si="42"/>
        <v>2</v>
      </c>
      <c r="C417" s="45" t="str">
        <f t="shared" si="43"/>
        <v>1</v>
      </c>
      <c r="D417" s="45" t="str">
        <f t="shared" si="44"/>
        <v>5</v>
      </c>
      <c r="E417" s="45" t="str">
        <f t="shared" si="45"/>
        <v>00</v>
      </c>
      <c r="F417" s="45" t="str">
        <f t="shared" si="46"/>
        <v>0</v>
      </c>
      <c r="G417" s="45" t="str">
        <f t="shared" si="47"/>
        <v>0</v>
      </c>
      <c r="H417" s="70">
        <v>12150000</v>
      </c>
      <c r="I417" s="10" t="s">
        <v>5060</v>
      </c>
      <c r="J417" s="145" t="s">
        <v>45</v>
      </c>
      <c r="K417" s="10" t="s">
        <v>121</v>
      </c>
      <c r="L417" s="10"/>
      <c r="M417" s="71"/>
    </row>
    <row r="418" spans="1:13" ht="30" x14ac:dyDescent="0.25">
      <c r="A418" s="69" t="str">
        <f t="shared" si="48"/>
        <v>1</v>
      </c>
      <c r="B418" s="45" t="str">
        <f t="shared" si="42"/>
        <v>2</v>
      </c>
      <c r="C418" s="45" t="str">
        <f t="shared" si="43"/>
        <v>1</v>
      </c>
      <c r="D418" s="45" t="str">
        <f t="shared" si="44"/>
        <v>5</v>
      </c>
      <c r="E418" s="45" t="str">
        <f t="shared" si="45"/>
        <v>01</v>
      </c>
      <c r="F418" s="45" t="str">
        <f t="shared" si="46"/>
        <v>0</v>
      </c>
      <c r="G418" s="45" t="str">
        <f t="shared" si="47"/>
        <v>0</v>
      </c>
      <c r="H418" s="70">
        <v>12150100</v>
      </c>
      <c r="I418" s="10" t="s">
        <v>122</v>
      </c>
      <c r="J418" s="145" t="s">
        <v>51</v>
      </c>
      <c r="K418" s="10" t="s">
        <v>5061</v>
      </c>
      <c r="L418" s="10"/>
      <c r="M418" s="71"/>
    </row>
    <row r="419" spans="1:13" ht="30" x14ac:dyDescent="0.25">
      <c r="A419" s="69" t="str">
        <f t="shared" si="48"/>
        <v>1</v>
      </c>
      <c r="B419" s="45" t="str">
        <f t="shared" si="42"/>
        <v>2</v>
      </c>
      <c r="C419" s="45" t="str">
        <f t="shared" si="43"/>
        <v>1</v>
      </c>
      <c r="D419" s="45" t="str">
        <f t="shared" si="44"/>
        <v>5</v>
      </c>
      <c r="E419" s="45" t="str">
        <f t="shared" si="45"/>
        <v>01</v>
      </c>
      <c r="F419" s="45" t="str">
        <f t="shared" si="46"/>
        <v>1</v>
      </c>
      <c r="G419" s="45" t="str">
        <f t="shared" si="47"/>
        <v>0</v>
      </c>
      <c r="H419" s="70">
        <v>12150110</v>
      </c>
      <c r="I419" s="10" t="s">
        <v>124</v>
      </c>
      <c r="J419" s="145" t="s">
        <v>51</v>
      </c>
      <c r="K419" s="10" t="s">
        <v>5062</v>
      </c>
      <c r="L419" s="10"/>
      <c r="M419" s="71"/>
    </row>
    <row r="420" spans="1:13" ht="30" x14ac:dyDescent="0.25">
      <c r="A420" s="69" t="str">
        <f t="shared" si="48"/>
        <v>1</v>
      </c>
      <c r="B420" s="45" t="str">
        <f t="shared" si="42"/>
        <v>2</v>
      </c>
      <c r="C420" s="45" t="str">
        <f t="shared" si="43"/>
        <v>1</v>
      </c>
      <c r="D420" s="45" t="str">
        <f t="shared" si="44"/>
        <v>5</v>
      </c>
      <c r="E420" s="45" t="str">
        <f t="shared" si="45"/>
        <v>01</v>
      </c>
      <c r="F420" s="45" t="str">
        <f t="shared" si="46"/>
        <v>2</v>
      </c>
      <c r="G420" s="45" t="str">
        <f t="shared" si="47"/>
        <v>0</v>
      </c>
      <c r="H420" s="70">
        <v>12150120</v>
      </c>
      <c r="I420" s="10" t="s">
        <v>126</v>
      </c>
      <c r="J420" s="145" t="s">
        <v>51</v>
      </c>
      <c r="K420" s="10" t="s">
        <v>5063</v>
      </c>
      <c r="L420" s="10"/>
      <c r="M420" s="71"/>
    </row>
    <row r="421" spans="1:13" ht="45" x14ac:dyDescent="0.25">
      <c r="A421" s="69" t="str">
        <f t="shared" si="48"/>
        <v>1</v>
      </c>
      <c r="B421" s="45" t="str">
        <f t="shared" si="42"/>
        <v>2</v>
      </c>
      <c r="C421" s="45" t="str">
        <f t="shared" si="43"/>
        <v>1</v>
      </c>
      <c r="D421" s="45" t="str">
        <f t="shared" si="44"/>
        <v>5</v>
      </c>
      <c r="E421" s="45" t="str">
        <f t="shared" si="45"/>
        <v>01</v>
      </c>
      <c r="F421" s="45" t="str">
        <f t="shared" si="46"/>
        <v>3</v>
      </c>
      <c r="G421" s="45" t="str">
        <f t="shared" si="47"/>
        <v>0</v>
      </c>
      <c r="H421" s="70">
        <v>12150130</v>
      </c>
      <c r="I421" s="10" t="s">
        <v>128</v>
      </c>
      <c r="J421" s="145" t="s">
        <v>51</v>
      </c>
      <c r="K421" s="10" t="s">
        <v>5064</v>
      </c>
      <c r="L421" s="10"/>
      <c r="M421" s="71"/>
    </row>
    <row r="422" spans="1:13" ht="45" x14ac:dyDescent="0.25">
      <c r="A422" s="69" t="str">
        <f t="shared" si="48"/>
        <v>1</v>
      </c>
      <c r="B422" s="45" t="str">
        <f t="shared" si="42"/>
        <v>2</v>
      </c>
      <c r="C422" s="45" t="str">
        <f t="shared" si="43"/>
        <v>1</v>
      </c>
      <c r="D422" s="45" t="str">
        <f t="shared" si="44"/>
        <v>5</v>
      </c>
      <c r="E422" s="45" t="str">
        <f t="shared" si="45"/>
        <v>01</v>
      </c>
      <c r="F422" s="45" t="str">
        <f t="shared" si="46"/>
        <v>4</v>
      </c>
      <c r="G422" s="45" t="str">
        <f t="shared" si="47"/>
        <v>0</v>
      </c>
      <c r="H422" s="70">
        <v>12150140</v>
      </c>
      <c r="I422" s="10" t="s">
        <v>130</v>
      </c>
      <c r="J422" s="145" t="s">
        <v>51</v>
      </c>
      <c r="K422" s="10" t="s">
        <v>5065</v>
      </c>
      <c r="L422" s="10"/>
      <c r="M422" s="71"/>
    </row>
    <row r="423" spans="1:13" ht="78" customHeight="1" x14ac:dyDescent="0.25">
      <c r="A423" s="69" t="str">
        <f t="shared" si="48"/>
        <v>1</v>
      </c>
      <c r="B423" s="45" t="str">
        <f t="shared" si="42"/>
        <v>2</v>
      </c>
      <c r="C423" s="45" t="str">
        <f t="shared" si="43"/>
        <v>1</v>
      </c>
      <c r="D423" s="45" t="str">
        <f t="shared" si="44"/>
        <v>5</v>
      </c>
      <c r="E423" s="45" t="str">
        <f t="shared" si="45"/>
        <v>01</v>
      </c>
      <c r="F423" s="45" t="str">
        <f t="shared" si="46"/>
        <v>5</v>
      </c>
      <c r="G423" s="45" t="str">
        <f t="shared" si="47"/>
        <v>0</v>
      </c>
      <c r="H423" s="70">
        <v>12150150</v>
      </c>
      <c r="I423" s="10" t="s">
        <v>132</v>
      </c>
      <c r="J423" s="145" t="s">
        <v>51</v>
      </c>
      <c r="K423" s="10" t="s">
        <v>5066</v>
      </c>
      <c r="L423" s="10"/>
      <c r="M423" s="71"/>
    </row>
    <row r="424" spans="1:13" ht="59.25" customHeight="1" x14ac:dyDescent="0.25">
      <c r="A424" s="69" t="str">
        <f t="shared" si="48"/>
        <v>1</v>
      </c>
      <c r="B424" s="45" t="str">
        <f t="shared" si="42"/>
        <v>2</v>
      </c>
      <c r="C424" s="45" t="str">
        <f t="shared" si="43"/>
        <v>1</v>
      </c>
      <c r="D424" s="45" t="str">
        <f t="shared" si="44"/>
        <v>5</v>
      </c>
      <c r="E424" s="45" t="str">
        <f t="shared" si="45"/>
        <v>01</v>
      </c>
      <c r="F424" s="45" t="str">
        <f t="shared" si="46"/>
        <v>6</v>
      </c>
      <c r="G424" s="45" t="str">
        <f t="shared" si="47"/>
        <v>0</v>
      </c>
      <c r="H424" s="70">
        <v>12150160</v>
      </c>
      <c r="I424" s="10" t="s">
        <v>134</v>
      </c>
      <c r="J424" s="145" t="s">
        <v>51</v>
      </c>
      <c r="K424" s="10" t="s">
        <v>5067</v>
      </c>
      <c r="L424" s="10"/>
      <c r="M424" s="71"/>
    </row>
    <row r="425" spans="1:13" ht="54" customHeight="1" x14ac:dyDescent="0.25">
      <c r="A425" s="69" t="str">
        <f t="shared" si="48"/>
        <v>1</v>
      </c>
      <c r="B425" s="45" t="str">
        <f t="shared" si="42"/>
        <v>2</v>
      </c>
      <c r="C425" s="45" t="str">
        <f t="shared" si="43"/>
        <v>1</v>
      </c>
      <c r="D425" s="45" t="str">
        <f t="shared" si="44"/>
        <v>5</v>
      </c>
      <c r="E425" s="45" t="str">
        <f t="shared" si="45"/>
        <v>02</v>
      </c>
      <c r="F425" s="45" t="str">
        <f t="shared" si="46"/>
        <v>0</v>
      </c>
      <c r="G425" s="45" t="str">
        <f t="shared" si="47"/>
        <v>0</v>
      </c>
      <c r="H425" s="70">
        <v>12150200</v>
      </c>
      <c r="I425" s="10" t="s">
        <v>136</v>
      </c>
      <c r="J425" s="145" t="s">
        <v>51</v>
      </c>
      <c r="K425" s="10" t="s">
        <v>137</v>
      </c>
      <c r="L425" s="10"/>
      <c r="M425" s="71"/>
    </row>
    <row r="426" spans="1:13" ht="47.25" customHeight="1" x14ac:dyDescent="0.25">
      <c r="A426" s="69" t="str">
        <f t="shared" si="48"/>
        <v>1</v>
      </c>
      <c r="B426" s="45" t="str">
        <f t="shared" si="42"/>
        <v>2</v>
      </c>
      <c r="C426" s="45" t="str">
        <f t="shared" si="43"/>
        <v>1</v>
      </c>
      <c r="D426" s="45" t="str">
        <f t="shared" si="44"/>
        <v>5</v>
      </c>
      <c r="E426" s="45" t="str">
        <f t="shared" si="45"/>
        <v>02</v>
      </c>
      <c r="F426" s="45" t="str">
        <f t="shared" si="46"/>
        <v>1</v>
      </c>
      <c r="G426" s="45" t="str">
        <f t="shared" si="47"/>
        <v>0</v>
      </c>
      <c r="H426" s="70">
        <v>12150210</v>
      </c>
      <c r="I426" s="10" t="s">
        <v>138</v>
      </c>
      <c r="J426" s="145" t="s">
        <v>51</v>
      </c>
      <c r="K426" s="10" t="s">
        <v>139</v>
      </c>
      <c r="L426" s="10"/>
      <c r="M426" s="71"/>
    </row>
    <row r="427" spans="1:13" ht="60" x14ac:dyDescent="0.25">
      <c r="A427" s="69" t="str">
        <f t="shared" si="48"/>
        <v>1</v>
      </c>
      <c r="B427" s="45" t="str">
        <f t="shared" si="42"/>
        <v>2</v>
      </c>
      <c r="C427" s="45" t="str">
        <f t="shared" si="43"/>
        <v>1</v>
      </c>
      <c r="D427" s="45" t="str">
        <f t="shared" si="44"/>
        <v>5</v>
      </c>
      <c r="E427" s="45" t="str">
        <f t="shared" si="45"/>
        <v>02</v>
      </c>
      <c r="F427" s="45" t="str">
        <f t="shared" si="46"/>
        <v>2</v>
      </c>
      <c r="G427" s="45" t="str">
        <f t="shared" si="47"/>
        <v>0</v>
      </c>
      <c r="H427" s="70">
        <v>12150220</v>
      </c>
      <c r="I427" s="10" t="s">
        <v>5068</v>
      </c>
      <c r="J427" s="145" t="s">
        <v>51</v>
      </c>
      <c r="K427" s="10" t="s">
        <v>5069</v>
      </c>
      <c r="L427" s="10"/>
      <c r="M427" s="71"/>
    </row>
    <row r="428" spans="1:13" ht="30" x14ac:dyDescent="0.25">
      <c r="A428" s="69" t="str">
        <f t="shared" si="48"/>
        <v>1</v>
      </c>
      <c r="B428" s="45" t="str">
        <f t="shared" si="42"/>
        <v>2</v>
      </c>
      <c r="C428" s="45" t="str">
        <f t="shared" si="43"/>
        <v>1</v>
      </c>
      <c r="D428" s="45" t="str">
        <f t="shared" si="44"/>
        <v>5</v>
      </c>
      <c r="E428" s="45" t="str">
        <f t="shared" si="45"/>
        <v>03</v>
      </c>
      <c r="F428" s="45" t="str">
        <f t="shared" si="46"/>
        <v>0</v>
      </c>
      <c r="G428" s="45" t="str">
        <f t="shared" si="47"/>
        <v>0</v>
      </c>
      <c r="H428" s="70">
        <v>12150300</v>
      </c>
      <c r="I428" s="10" t="s">
        <v>142</v>
      </c>
      <c r="J428" s="145" t="s">
        <v>51</v>
      </c>
      <c r="K428" s="10" t="s">
        <v>143</v>
      </c>
      <c r="L428" s="10"/>
      <c r="M428" s="71"/>
    </row>
    <row r="429" spans="1:13" ht="30" x14ac:dyDescent="0.25">
      <c r="A429" s="69" t="str">
        <f t="shared" si="48"/>
        <v>1</v>
      </c>
      <c r="B429" s="45" t="str">
        <f t="shared" si="42"/>
        <v>2</v>
      </c>
      <c r="C429" s="45" t="str">
        <f t="shared" si="43"/>
        <v>1</v>
      </c>
      <c r="D429" s="45" t="str">
        <f t="shared" si="44"/>
        <v>5</v>
      </c>
      <c r="E429" s="45" t="str">
        <f t="shared" si="45"/>
        <v>04</v>
      </c>
      <c r="F429" s="45" t="str">
        <f t="shared" si="46"/>
        <v>0</v>
      </c>
      <c r="G429" s="45" t="str">
        <f t="shared" si="47"/>
        <v>0</v>
      </c>
      <c r="H429" s="70">
        <v>12150400</v>
      </c>
      <c r="I429" s="10" t="s">
        <v>5070</v>
      </c>
      <c r="J429" s="145" t="s">
        <v>51</v>
      </c>
      <c r="K429" s="10" t="s">
        <v>5071</v>
      </c>
      <c r="L429" s="10" t="s">
        <v>5072</v>
      </c>
      <c r="M429" s="71"/>
    </row>
    <row r="430" spans="1:13" ht="30" x14ac:dyDescent="0.25">
      <c r="A430" s="69" t="str">
        <f t="shared" si="48"/>
        <v>1</v>
      </c>
      <c r="B430" s="45" t="str">
        <f t="shared" si="42"/>
        <v>2</v>
      </c>
      <c r="C430" s="45" t="str">
        <f t="shared" si="43"/>
        <v>1</v>
      </c>
      <c r="D430" s="45" t="str">
        <f t="shared" si="44"/>
        <v>5</v>
      </c>
      <c r="E430" s="45" t="str">
        <f t="shared" si="45"/>
        <v>04</v>
      </c>
      <c r="F430" s="45" t="str">
        <f t="shared" si="46"/>
        <v>1</v>
      </c>
      <c r="G430" s="45" t="str">
        <f t="shared" si="47"/>
        <v>0</v>
      </c>
      <c r="H430" s="70">
        <v>12150410</v>
      </c>
      <c r="I430" s="10" t="s">
        <v>5073</v>
      </c>
      <c r="J430" s="145" t="s">
        <v>51</v>
      </c>
      <c r="K430" s="10" t="s">
        <v>5074</v>
      </c>
      <c r="L430" s="10" t="s">
        <v>5072</v>
      </c>
      <c r="M430" s="71"/>
    </row>
    <row r="431" spans="1:13" ht="30" x14ac:dyDescent="0.25">
      <c r="A431" s="69" t="str">
        <f t="shared" si="48"/>
        <v>1</v>
      </c>
      <c r="B431" s="45" t="str">
        <f t="shared" si="42"/>
        <v>2</v>
      </c>
      <c r="C431" s="45" t="str">
        <f t="shared" si="43"/>
        <v>1</v>
      </c>
      <c r="D431" s="45" t="str">
        <f t="shared" si="44"/>
        <v>5</v>
      </c>
      <c r="E431" s="45" t="str">
        <f t="shared" si="45"/>
        <v>04</v>
      </c>
      <c r="F431" s="45" t="str">
        <f t="shared" si="46"/>
        <v>2</v>
      </c>
      <c r="G431" s="45" t="str">
        <f t="shared" si="47"/>
        <v>0</v>
      </c>
      <c r="H431" s="70">
        <v>12150420</v>
      </c>
      <c r="I431" s="10" t="s">
        <v>4688</v>
      </c>
      <c r="J431" s="145" t="s">
        <v>51</v>
      </c>
      <c r="K431" s="10" t="s">
        <v>5075</v>
      </c>
      <c r="L431" s="10" t="s">
        <v>5072</v>
      </c>
      <c r="M431" s="71"/>
    </row>
    <row r="432" spans="1:13" ht="45" x14ac:dyDescent="0.25">
      <c r="A432" s="69" t="str">
        <f t="shared" si="48"/>
        <v>1</v>
      </c>
      <c r="B432" s="45" t="str">
        <f t="shared" si="42"/>
        <v>2</v>
      </c>
      <c r="C432" s="45" t="str">
        <f t="shared" si="43"/>
        <v>1</v>
      </c>
      <c r="D432" s="45" t="str">
        <f t="shared" si="44"/>
        <v>5</v>
      </c>
      <c r="E432" s="45" t="str">
        <f t="shared" si="45"/>
        <v>04</v>
      </c>
      <c r="F432" s="45" t="str">
        <f t="shared" si="46"/>
        <v>3</v>
      </c>
      <c r="G432" s="45" t="str">
        <f t="shared" si="47"/>
        <v>0</v>
      </c>
      <c r="H432" s="70">
        <v>12150430</v>
      </c>
      <c r="I432" s="10" t="s">
        <v>5076</v>
      </c>
      <c r="J432" s="145" t="s">
        <v>51</v>
      </c>
      <c r="K432" s="10" t="s">
        <v>5077</v>
      </c>
      <c r="L432" s="10" t="s">
        <v>5072</v>
      </c>
      <c r="M432" s="71"/>
    </row>
    <row r="433" spans="1:13" ht="30" x14ac:dyDescent="0.25">
      <c r="A433" s="69" t="str">
        <f t="shared" si="48"/>
        <v>1</v>
      </c>
      <c r="B433" s="45" t="str">
        <f t="shared" si="42"/>
        <v>2</v>
      </c>
      <c r="C433" s="45" t="str">
        <f t="shared" si="43"/>
        <v>1</v>
      </c>
      <c r="D433" s="45" t="str">
        <f t="shared" si="44"/>
        <v>5</v>
      </c>
      <c r="E433" s="45" t="str">
        <f t="shared" si="45"/>
        <v>50</v>
      </c>
      <c r="F433" s="45" t="str">
        <f t="shared" si="46"/>
        <v>0</v>
      </c>
      <c r="G433" s="45" t="str">
        <f t="shared" si="47"/>
        <v>0</v>
      </c>
      <c r="H433" s="70">
        <v>12155000</v>
      </c>
      <c r="I433" s="10" t="s">
        <v>144</v>
      </c>
      <c r="J433" s="145" t="s">
        <v>55</v>
      </c>
      <c r="K433" s="10" t="s">
        <v>145</v>
      </c>
      <c r="L433" s="10"/>
      <c r="M433" s="71"/>
    </row>
    <row r="434" spans="1:13" ht="30" x14ac:dyDescent="0.25">
      <c r="A434" s="69" t="str">
        <f t="shared" si="48"/>
        <v>1</v>
      </c>
      <c r="B434" s="45" t="str">
        <f t="shared" si="42"/>
        <v>2</v>
      </c>
      <c r="C434" s="45" t="str">
        <f t="shared" si="43"/>
        <v>1</v>
      </c>
      <c r="D434" s="45" t="str">
        <f t="shared" si="44"/>
        <v>5</v>
      </c>
      <c r="E434" s="45" t="str">
        <f t="shared" si="45"/>
        <v>50</v>
      </c>
      <c r="F434" s="45" t="str">
        <f t="shared" si="46"/>
        <v>1</v>
      </c>
      <c r="G434" s="45" t="str">
        <f t="shared" si="47"/>
        <v>0</v>
      </c>
      <c r="H434" s="70">
        <v>12155010</v>
      </c>
      <c r="I434" s="10" t="s">
        <v>146</v>
      </c>
      <c r="J434" s="145" t="s">
        <v>55</v>
      </c>
      <c r="K434" s="10" t="s">
        <v>147</v>
      </c>
      <c r="L434" s="10"/>
      <c r="M434" s="71"/>
    </row>
    <row r="435" spans="1:13" ht="30" x14ac:dyDescent="0.25">
      <c r="A435" s="69" t="str">
        <f t="shared" si="48"/>
        <v>1</v>
      </c>
      <c r="B435" s="45" t="str">
        <f t="shared" si="42"/>
        <v>2</v>
      </c>
      <c r="C435" s="45" t="str">
        <f t="shared" si="43"/>
        <v>1</v>
      </c>
      <c r="D435" s="45" t="str">
        <f t="shared" si="44"/>
        <v>5</v>
      </c>
      <c r="E435" s="45" t="str">
        <f t="shared" si="45"/>
        <v>50</v>
      </c>
      <c r="F435" s="45" t="str">
        <f t="shared" si="46"/>
        <v>2</v>
      </c>
      <c r="G435" s="45" t="str">
        <f t="shared" si="47"/>
        <v>0</v>
      </c>
      <c r="H435" s="70">
        <v>12155020</v>
      </c>
      <c r="I435" s="10" t="s">
        <v>148</v>
      </c>
      <c r="J435" s="145" t="s">
        <v>55</v>
      </c>
      <c r="K435" s="10" t="s">
        <v>149</v>
      </c>
      <c r="L435" s="10"/>
      <c r="M435" s="71"/>
    </row>
    <row r="436" spans="1:13" ht="45" x14ac:dyDescent="0.25">
      <c r="A436" s="69" t="str">
        <f t="shared" si="48"/>
        <v>1</v>
      </c>
      <c r="B436" s="45" t="str">
        <f t="shared" si="42"/>
        <v>2</v>
      </c>
      <c r="C436" s="45" t="str">
        <f t="shared" si="43"/>
        <v>1</v>
      </c>
      <c r="D436" s="45" t="str">
        <f t="shared" si="44"/>
        <v>5</v>
      </c>
      <c r="E436" s="45" t="str">
        <f t="shared" si="45"/>
        <v>50</v>
      </c>
      <c r="F436" s="45" t="str">
        <f t="shared" si="46"/>
        <v>3</v>
      </c>
      <c r="G436" s="45" t="str">
        <f t="shared" si="47"/>
        <v>0</v>
      </c>
      <c r="H436" s="70">
        <v>12155030</v>
      </c>
      <c r="I436" s="10" t="s">
        <v>150</v>
      </c>
      <c r="J436" s="145" t="s">
        <v>55</v>
      </c>
      <c r="K436" s="10" t="s">
        <v>151</v>
      </c>
      <c r="L436" s="10"/>
      <c r="M436" s="71"/>
    </row>
    <row r="437" spans="1:13" ht="45" x14ac:dyDescent="0.25">
      <c r="A437" s="69" t="str">
        <f t="shared" si="48"/>
        <v>1</v>
      </c>
      <c r="B437" s="45" t="str">
        <f t="shared" si="42"/>
        <v>2</v>
      </c>
      <c r="C437" s="45" t="str">
        <f t="shared" si="43"/>
        <v>1</v>
      </c>
      <c r="D437" s="45" t="str">
        <f t="shared" si="44"/>
        <v>5</v>
      </c>
      <c r="E437" s="45" t="str">
        <f t="shared" si="45"/>
        <v>50</v>
      </c>
      <c r="F437" s="45" t="str">
        <f t="shared" si="46"/>
        <v>4</v>
      </c>
      <c r="G437" s="45" t="str">
        <f t="shared" si="47"/>
        <v>0</v>
      </c>
      <c r="H437" s="70">
        <v>12155040</v>
      </c>
      <c r="I437" s="10" t="s">
        <v>5078</v>
      </c>
      <c r="J437" s="145" t="s">
        <v>55</v>
      </c>
      <c r="K437" s="10" t="s">
        <v>152</v>
      </c>
      <c r="L437" s="10"/>
      <c r="M437" s="71"/>
    </row>
    <row r="438" spans="1:13" ht="45" x14ac:dyDescent="0.25">
      <c r="A438" s="69" t="str">
        <f t="shared" si="48"/>
        <v>1</v>
      </c>
      <c r="B438" s="45" t="str">
        <f t="shared" si="42"/>
        <v>2</v>
      </c>
      <c r="C438" s="45" t="str">
        <f t="shared" si="43"/>
        <v>1</v>
      </c>
      <c r="D438" s="45" t="str">
        <f t="shared" si="44"/>
        <v>5</v>
      </c>
      <c r="E438" s="45" t="str">
        <f t="shared" si="45"/>
        <v>51</v>
      </c>
      <c r="F438" s="45" t="str">
        <f t="shared" si="46"/>
        <v>0</v>
      </c>
      <c r="G438" s="45" t="str">
        <f t="shared" si="47"/>
        <v>0</v>
      </c>
      <c r="H438" s="70">
        <v>12155100</v>
      </c>
      <c r="I438" s="10" t="s">
        <v>153</v>
      </c>
      <c r="J438" s="145" t="s">
        <v>55</v>
      </c>
      <c r="K438" s="10" t="s">
        <v>172</v>
      </c>
      <c r="L438" s="10"/>
      <c r="M438" s="71"/>
    </row>
    <row r="439" spans="1:13" ht="45" x14ac:dyDescent="0.25">
      <c r="A439" s="69" t="str">
        <f t="shared" si="48"/>
        <v>1</v>
      </c>
      <c r="B439" s="45" t="str">
        <f t="shared" si="42"/>
        <v>2</v>
      </c>
      <c r="C439" s="45" t="str">
        <f t="shared" si="43"/>
        <v>1</v>
      </c>
      <c r="D439" s="45" t="str">
        <f t="shared" si="44"/>
        <v>5</v>
      </c>
      <c r="E439" s="45" t="str">
        <f t="shared" si="45"/>
        <v>51</v>
      </c>
      <c r="F439" s="45" t="str">
        <f t="shared" si="46"/>
        <v>1</v>
      </c>
      <c r="G439" s="45" t="str">
        <f t="shared" si="47"/>
        <v>0</v>
      </c>
      <c r="H439" s="70">
        <v>12155110</v>
      </c>
      <c r="I439" s="10" t="s">
        <v>154</v>
      </c>
      <c r="J439" s="145" t="s">
        <v>55</v>
      </c>
      <c r="K439" s="10" t="s">
        <v>155</v>
      </c>
      <c r="L439" s="10"/>
      <c r="M439" s="71"/>
    </row>
    <row r="440" spans="1:13" ht="45" x14ac:dyDescent="0.25">
      <c r="A440" s="69" t="str">
        <f t="shared" si="48"/>
        <v>1</v>
      </c>
      <c r="B440" s="45" t="str">
        <f t="shared" si="42"/>
        <v>2</v>
      </c>
      <c r="C440" s="45" t="str">
        <f t="shared" si="43"/>
        <v>1</v>
      </c>
      <c r="D440" s="45" t="str">
        <f t="shared" si="44"/>
        <v>5</v>
      </c>
      <c r="E440" s="45" t="str">
        <f t="shared" si="45"/>
        <v>51</v>
      </c>
      <c r="F440" s="45" t="str">
        <f t="shared" si="46"/>
        <v>2</v>
      </c>
      <c r="G440" s="45" t="str">
        <f t="shared" si="47"/>
        <v>0</v>
      </c>
      <c r="H440" s="70">
        <v>12155120</v>
      </c>
      <c r="I440" s="10" t="s">
        <v>156</v>
      </c>
      <c r="J440" s="145" t="s">
        <v>55</v>
      </c>
      <c r="K440" s="10" t="s">
        <v>157</v>
      </c>
      <c r="L440" s="10"/>
      <c r="M440" s="71"/>
    </row>
    <row r="441" spans="1:13" ht="45" x14ac:dyDescent="0.25">
      <c r="A441" s="69" t="str">
        <f t="shared" si="48"/>
        <v>1</v>
      </c>
      <c r="B441" s="45" t="str">
        <f t="shared" si="42"/>
        <v>2</v>
      </c>
      <c r="C441" s="45" t="str">
        <f t="shared" si="43"/>
        <v>1</v>
      </c>
      <c r="D441" s="45" t="str">
        <f t="shared" si="44"/>
        <v>5</v>
      </c>
      <c r="E441" s="45" t="str">
        <f t="shared" si="45"/>
        <v>51</v>
      </c>
      <c r="F441" s="45" t="str">
        <f t="shared" si="46"/>
        <v>3</v>
      </c>
      <c r="G441" s="45" t="str">
        <f t="shared" si="47"/>
        <v>0</v>
      </c>
      <c r="H441" s="70">
        <v>12155130</v>
      </c>
      <c r="I441" s="10" t="s">
        <v>159</v>
      </c>
      <c r="J441" s="145" t="s">
        <v>55</v>
      </c>
      <c r="K441" s="10" t="s">
        <v>160</v>
      </c>
      <c r="L441" s="10"/>
      <c r="M441" s="71"/>
    </row>
    <row r="442" spans="1:13" ht="45" x14ac:dyDescent="0.25">
      <c r="A442" s="69" t="str">
        <f t="shared" si="48"/>
        <v>1</v>
      </c>
      <c r="B442" s="45" t="str">
        <f t="shared" si="42"/>
        <v>2</v>
      </c>
      <c r="C442" s="45" t="str">
        <f t="shared" si="43"/>
        <v>1</v>
      </c>
      <c r="D442" s="45" t="str">
        <f t="shared" si="44"/>
        <v>5</v>
      </c>
      <c r="E442" s="45" t="str">
        <f t="shared" si="45"/>
        <v>52</v>
      </c>
      <c r="F442" s="45" t="str">
        <f t="shared" si="46"/>
        <v>0</v>
      </c>
      <c r="G442" s="45" t="str">
        <f t="shared" si="47"/>
        <v>0</v>
      </c>
      <c r="H442" s="70">
        <v>12155200</v>
      </c>
      <c r="I442" s="10" t="s">
        <v>5079</v>
      </c>
      <c r="J442" s="145" t="s">
        <v>55</v>
      </c>
      <c r="K442" s="10" t="s">
        <v>5080</v>
      </c>
      <c r="L442" s="10"/>
      <c r="M442" s="71"/>
    </row>
    <row r="443" spans="1:13" ht="30" x14ac:dyDescent="0.25">
      <c r="A443" s="69" t="str">
        <f t="shared" si="48"/>
        <v>1</v>
      </c>
      <c r="B443" s="45" t="str">
        <f t="shared" si="42"/>
        <v>2</v>
      </c>
      <c r="C443" s="45" t="str">
        <f t="shared" si="43"/>
        <v>1</v>
      </c>
      <c r="D443" s="45" t="str">
        <f t="shared" si="44"/>
        <v>5</v>
      </c>
      <c r="E443" s="45" t="str">
        <f t="shared" si="45"/>
        <v>52</v>
      </c>
      <c r="F443" s="45" t="str">
        <f t="shared" si="46"/>
        <v>1</v>
      </c>
      <c r="G443" s="45" t="str">
        <f t="shared" si="47"/>
        <v>0</v>
      </c>
      <c r="H443" s="70">
        <v>12155210</v>
      </c>
      <c r="I443" s="10" t="s">
        <v>5081</v>
      </c>
      <c r="J443" s="145" t="s">
        <v>55</v>
      </c>
      <c r="K443" s="10" t="s">
        <v>5082</v>
      </c>
      <c r="L443" s="10"/>
      <c r="M443" s="71"/>
    </row>
    <row r="444" spans="1:13" ht="30" x14ac:dyDescent="0.25">
      <c r="A444" s="69" t="str">
        <f t="shared" si="48"/>
        <v>1</v>
      </c>
      <c r="B444" s="45" t="str">
        <f t="shared" si="42"/>
        <v>2</v>
      </c>
      <c r="C444" s="45" t="str">
        <f t="shared" si="43"/>
        <v>1</v>
      </c>
      <c r="D444" s="45" t="str">
        <f t="shared" si="44"/>
        <v>5</v>
      </c>
      <c r="E444" s="45" t="str">
        <f t="shared" si="45"/>
        <v>52</v>
      </c>
      <c r="F444" s="45" t="str">
        <f t="shared" si="46"/>
        <v>2</v>
      </c>
      <c r="G444" s="45" t="str">
        <f t="shared" si="47"/>
        <v>0</v>
      </c>
      <c r="H444" s="70">
        <v>12155220</v>
      </c>
      <c r="I444" s="10" t="s">
        <v>5083</v>
      </c>
      <c r="J444" s="145" t="s">
        <v>55</v>
      </c>
      <c r="K444" s="10" t="s">
        <v>5084</v>
      </c>
      <c r="L444" s="10"/>
      <c r="M444" s="71"/>
    </row>
    <row r="445" spans="1:13" ht="30" x14ac:dyDescent="0.25">
      <c r="A445" s="69" t="str">
        <f t="shared" si="48"/>
        <v>1</v>
      </c>
      <c r="B445" s="45" t="str">
        <f t="shared" si="42"/>
        <v>2</v>
      </c>
      <c r="C445" s="45" t="str">
        <f t="shared" si="43"/>
        <v>1</v>
      </c>
      <c r="D445" s="45" t="str">
        <f t="shared" si="44"/>
        <v>5</v>
      </c>
      <c r="E445" s="45" t="str">
        <f t="shared" si="45"/>
        <v>52</v>
      </c>
      <c r="F445" s="45" t="str">
        <f t="shared" si="46"/>
        <v>3</v>
      </c>
      <c r="G445" s="45" t="str">
        <f t="shared" si="47"/>
        <v>0</v>
      </c>
      <c r="H445" s="70">
        <v>12155230</v>
      </c>
      <c r="I445" s="10" t="s">
        <v>5085</v>
      </c>
      <c r="J445" s="145" t="s">
        <v>55</v>
      </c>
      <c r="K445" s="10" t="s">
        <v>5086</v>
      </c>
      <c r="L445" s="10"/>
      <c r="M445" s="71"/>
    </row>
    <row r="446" spans="1:13" ht="45" x14ac:dyDescent="0.25">
      <c r="A446" s="69" t="str">
        <f t="shared" si="48"/>
        <v>1</v>
      </c>
      <c r="B446" s="45" t="str">
        <f t="shared" si="42"/>
        <v>2</v>
      </c>
      <c r="C446" s="45" t="str">
        <f t="shared" si="43"/>
        <v>1</v>
      </c>
      <c r="D446" s="45" t="str">
        <f t="shared" si="44"/>
        <v>5</v>
      </c>
      <c r="E446" s="45" t="str">
        <f t="shared" si="45"/>
        <v>53</v>
      </c>
      <c r="F446" s="45" t="str">
        <f t="shared" si="46"/>
        <v>0</v>
      </c>
      <c r="G446" s="45" t="str">
        <f t="shared" si="47"/>
        <v>0</v>
      </c>
      <c r="H446" s="70">
        <v>12155300</v>
      </c>
      <c r="I446" s="10" t="s">
        <v>5087</v>
      </c>
      <c r="J446" s="145" t="s">
        <v>55</v>
      </c>
      <c r="K446" s="10" t="s">
        <v>5088</v>
      </c>
      <c r="L446" s="10"/>
      <c r="M446" s="71"/>
    </row>
    <row r="447" spans="1:13" ht="30" x14ac:dyDescent="0.25">
      <c r="A447" s="69" t="str">
        <f t="shared" si="48"/>
        <v>1</v>
      </c>
      <c r="B447" s="45" t="str">
        <f t="shared" si="42"/>
        <v>2</v>
      </c>
      <c r="C447" s="45" t="str">
        <f t="shared" si="43"/>
        <v>1</v>
      </c>
      <c r="D447" s="45" t="str">
        <f t="shared" si="44"/>
        <v>5</v>
      </c>
      <c r="E447" s="45" t="str">
        <f t="shared" si="45"/>
        <v>53</v>
      </c>
      <c r="F447" s="45" t="str">
        <f t="shared" si="46"/>
        <v>1</v>
      </c>
      <c r="G447" s="45" t="str">
        <f t="shared" si="47"/>
        <v>0</v>
      </c>
      <c r="H447" s="70">
        <v>12155310</v>
      </c>
      <c r="I447" s="10" t="s">
        <v>5089</v>
      </c>
      <c r="J447" s="145" t="s">
        <v>55</v>
      </c>
      <c r="K447" s="10" t="s">
        <v>5090</v>
      </c>
      <c r="L447" s="10" t="s">
        <v>5072</v>
      </c>
      <c r="M447" s="71"/>
    </row>
    <row r="448" spans="1:13" ht="30" x14ac:dyDescent="0.25">
      <c r="A448" s="69" t="str">
        <f t="shared" si="48"/>
        <v>1</v>
      </c>
      <c r="B448" s="45" t="str">
        <f t="shared" si="42"/>
        <v>2</v>
      </c>
      <c r="C448" s="45" t="str">
        <f t="shared" si="43"/>
        <v>1</v>
      </c>
      <c r="D448" s="45" t="str">
        <f t="shared" si="44"/>
        <v>5</v>
      </c>
      <c r="E448" s="45" t="str">
        <f t="shared" si="45"/>
        <v>53</v>
      </c>
      <c r="F448" s="45" t="str">
        <f t="shared" si="46"/>
        <v>2</v>
      </c>
      <c r="G448" s="45" t="str">
        <f t="shared" si="47"/>
        <v>0</v>
      </c>
      <c r="H448" s="70">
        <v>12155320</v>
      </c>
      <c r="I448" s="10" t="s">
        <v>5091</v>
      </c>
      <c r="J448" s="145" t="s">
        <v>55</v>
      </c>
      <c r="K448" s="10" t="s">
        <v>5092</v>
      </c>
      <c r="L448" s="10" t="s">
        <v>5072</v>
      </c>
      <c r="M448" s="71"/>
    </row>
    <row r="449" spans="1:13" ht="30" x14ac:dyDescent="0.25">
      <c r="A449" s="69" t="str">
        <f t="shared" si="48"/>
        <v>1</v>
      </c>
      <c r="B449" s="45" t="str">
        <f t="shared" si="42"/>
        <v>2</v>
      </c>
      <c r="C449" s="45" t="str">
        <f t="shared" si="43"/>
        <v>1</v>
      </c>
      <c r="D449" s="45" t="str">
        <f t="shared" si="44"/>
        <v>5</v>
      </c>
      <c r="E449" s="45" t="str">
        <f t="shared" si="45"/>
        <v>53</v>
      </c>
      <c r="F449" s="45" t="str">
        <f t="shared" si="46"/>
        <v>3</v>
      </c>
      <c r="G449" s="45" t="str">
        <f t="shared" si="47"/>
        <v>0</v>
      </c>
      <c r="H449" s="70">
        <v>12155330</v>
      </c>
      <c r="I449" s="10" t="s">
        <v>5093</v>
      </c>
      <c r="J449" s="145" t="s">
        <v>55</v>
      </c>
      <c r="K449" s="10" t="s">
        <v>5094</v>
      </c>
      <c r="L449" s="10" t="s">
        <v>5072</v>
      </c>
      <c r="M449" s="71"/>
    </row>
    <row r="450" spans="1:13" ht="45" x14ac:dyDescent="0.25">
      <c r="A450" s="69" t="str">
        <f t="shared" si="48"/>
        <v>1</v>
      </c>
      <c r="B450" s="45" t="str">
        <f t="shared" si="42"/>
        <v>2</v>
      </c>
      <c r="C450" s="45" t="str">
        <f t="shared" si="43"/>
        <v>1</v>
      </c>
      <c r="D450" s="45" t="str">
        <f t="shared" si="44"/>
        <v>5</v>
      </c>
      <c r="E450" s="45" t="str">
        <f t="shared" si="45"/>
        <v>53</v>
      </c>
      <c r="F450" s="45" t="str">
        <f t="shared" si="46"/>
        <v>4</v>
      </c>
      <c r="G450" s="45" t="str">
        <f t="shared" si="47"/>
        <v>0</v>
      </c>
      <c r="H450" s="70">
        <v>12155340</v>
      </c>
      <c r="I450" s="10" t="s">
        <v>5095</v>
      </c>
      <c r="J450" s="145" t="s">
        <v>55</v>
      </c>
      <c r="K450" s="10" t="s">
        <v>5096</v>
      </c>
      <c r="L450" s="10"/>
      <c r="M450" s="71"/>
    </row>
    <row r="451" spans="1:13" ht="45" x14ac:dyDescent="0.25">
      <c r="A451" s="69" t="str">
        <f t="shared" si="48"/>
        <v>1</v>
      </c>
      <c r="B451" s="45" t="str">
        <f t="shared" si="42"/>
        <v>2</v>
      </c>
      <c r="C451" s="45" t="str">
        <f t="shared" si="43"/>
        <v>1</v>
      </c>
      <c r="D451" s="45" t="str">
        <f t="shared" si="44"/>
        <v>5</v>
      </c>
      <c r="E451" s="45" t="str">
        <f t="shared" si="45"/>
        <v>53</v>
      </c>
      <c r="F451" s="45" t="str">
        <f t="shared" si="46"/>
        <v>5</v>
      </c>
      <c r="G451" s="45" t="str">
        <f t="shared" si="47"/>
        <v>0</v>
      </c>
      <c r="H451" s="70">
        <v>12155350</v>
      </c>
      <c r="I451" s="10" t="s">
        <v>5097</v>
      </c>
      <c r="J451" s="145" t="s">
        <v>55</v>
      </c>
      <c r="K451" s="10" t="s">
        <v>5098</v>
      </c>
      <c r="L451" s="10"/>
      <c r="M451" s="71"/>
    </row>
    <row r="452" spans="1:13" ht="45" x14ac:dyDescent="0.25">
      <c r="A452" s="69" t="str">
        <f t="shared" si="48"/>
        <v>1</v>
      </c>
      <c r="B452" s="45" t="str">
        <f t="shared" ref="B452:B518" si="49">MID($H452,2,1)</f>
        <v>2</v>
      </c>
      <c r="C452" s="45" t="str">
        <f t="shared" ref="C452:C518" si="50">MID($H452,3,1)</f>
        <v>1</v>
      </c>
      <c r="D452" s="45" t="str">
        <f t="shared" ref="D452:D518" si="51">MID($H452,4,1)</f>
        <v>5</v>
      </c>
      <c r="E452" s="45" t="str">
        <f t="shared" ref="E452:E518" si="52">MID($H452,5,2)</f>
        <v>53</v>
      </c>
      <c r="F452" s="45" t="str">
        <f t="shared" ref="F452:F518" si="53">MID($H452,7,1)</f>
        <v>6</v>
      </c>
      <c r="G452" s="45" t="str">
        <f t="shared" ref="G452:G518" si="54">MID($H452,8,1)</f>
        <v>0</v>
      </c>
      <c r="H452" s="70">
        <v>12155360</v>
      </c>
      <c r="I452" s="10" t="s">
        <v>5099</v>
      </c>
      <c r="J452" s="145" t="s">
        <v>55</v>
      </c>
      <c r="K452" s="10" t="s">
        <v>5100</v>
      </c>
      <c r="L452" s="10"/>
      <c r="M452" s="71"/>
    </row>
    <row r="453" spans="1:13" ht="45" x14ac:dyDescent="0.25">
      <c r="A453" s="69" t="str">
        <f t="shared" ref="A453:A519" si="55">MID($H453,1,1)</f>
        <v>1</v>
      </c>
      <c r="B453" s="45" t="str">
        <f t="shared" si="49"/>
        <v>2</v>
      </c>
      <c r="C453" s="45" t="str">
        <f t="shared" si="50"/>
        <v>1</v>
      </c>
      <c r="D453" s="45" t="str">
        <f t="shared" si="51"/>
        <v>5</v>
      </c>
      <c r="E453" s="45" t="str">
        <f t="shared" si="52"/>
        <v>54</v>
      </c>
      <c r="F453" s="45" t="str">
        <f t="shared" si="53"/>
        <v>0</v>
      </c>
      <c r="G453" s="45" t="str">
        <f t="shared" si="54"/>
        <v>0</v>
      </c>
      <c r="H453" s="70">
        <v>12155400</v>
      </c>
      <c r="I453" s="10" t="s">
        <v>5101</v>
      </c>
      <c r="J453" s="145" t="s">
        <v>55</v>
      </c>
      <c r="K453" s="10" t="s">
        <v>5102</v>
      </c>
      <c r="L453" s="10"/>
      <c r="M453" s="71"/>
    </row>
    <row r="454" spans="1:13" ht="45" x14ac:dyDescent="0.25">
      <c r="A454" s="69" t="str">
        <f t="shared" si="55"/>
        <v>1</v>
      </c>
      <c r="B454" s="45" t="str">
        <f t="shared" si="49"/>
        <v>2</v>
      </c>
      <c r="C454" s="45" t="str">
        <f t="shared" si="50"/>
        <v>1</v>
      </c>
      <c r="D454" s="45" t="str">
        <f t="shared" si="51"/>
        <v>5</v>
      </c>
      <c r="E454" s="45" t="str">
        <f t="shared" si="52"/>
        <v>54</v>
      </c>
      <c r="F454" s="45" t="str">
        <f t="shared" si="53"/>
        <v>1</v>
      </c>
      <c r="G454" s="45" t="str">
        <f t="shared" si="54"/>
        <v>0</v>
      </c>
      <c r="H454" s="70">
        <v>12155410</v>
      </c>
      <c r="I454" s="10" t="s">
        <v>5103</v>
      </c>
      <c r="J454" s="145" t="s">
        <v>55</v>
      </c>
      <c r="K454" s="10" t="s">
        <v>5104</v>
      </c>
      <c r="L454" s="10" t="s">
        <v>5072</v>
      </c>
      <c r="M454" s="71"/>
    </row>
    <row r="455" spans="1:13" ht="45" x14ac:dyDescent="0.25">
      <c r="A455" s="69" t="str">
        <f t="shared" si="55"/>
        <v>1</v>
      </c>
      <c r="B455" s="45" t="str">
        <f t="shared" si="49"/>
        <v>2</v>
      </c>
      <c r="C455" s="45" t="str">
        <f t="shared" si="50"/>
        <v>1</v>
      </c>
      <c r="D455" s="45" t="str">
        <f t="shared" si="51"/>
        <v>5</v>
      </c>
      <c r="E455" s="45" t="str">
        <f t="shared" si="52"/>
        <v>54</v>
      </c>
      <c r="F455" s="45" t="str">
        <f t="shared" si="53"/>
        <v>2</v>
      </c>
      <c r="G455" s="45" t="str">
        <f t="shared" si="54"/>
        <v>0</v>
      </c>
      <c r="H455" s="70">
        <v>12155420</v>
      </c>
      <c r="I455" s="10" t="s">
        <v>5105</v>
      </c>
      <c r="J455" s="145" t="s">
        <v>55</v>
      </c>
      <c r="K455" s="10" t="s">
        <v>5106</v>
      </c>
      <c r="L455" s="10" t="s">
        <v>5072</v>
      </c>
      <c r="M455" s="71"/>
    </row>
    <row r="456" spans="1:13" ht="45" x14ac:dyDescent="0.25">
      <c r="A456" s="69" t="str">
        <f t="shared" si="55"/>
        <v>1</v>
      </c>
      <c r="B456" s="45" t="str">
        <f t="shared" si="49"/>
        <v>2</v>
      </c>
      <c r="C456" s="45" t="str">
        <f t="shared" si="50"/>
        <v>1</v>
      </c>
      <c r="D456" s="45" t="str">
        <f t="shared" si="51"/>
        <v>5</v>
      </c>
      <c r="E456" s="45" t="str">
        <f t="shared" si="52"/>
        <v>54</v>
      </c>
      <c r="F456" s="45" t="str">
        <f t="shared" si="53"/>
        <v>3</v>
      </c>
      <c r="G456" s="45" t="str">
        <f t="shared" si="54"/>
        <v>0</v>
      </c>
      <c r="H456" s="70">
        <v>12155430</v>
      </c>
      <c r="I456" s="10" t="s">
        <v>5107</v>
      </c>
      <c r="J456" s="145" t="s">
        <v>55</v>
      </c>
      <c r="K456" s="10" t="s">
        <v>5108</v>
      </c>
      <c r="L456" s="10" t="s">
        <v>5072</v>
      </c>
      <c r="M456" s="71"/>
    </row>
    <row r="457" spans="1:13" ht="45" x14ac:dyDescent="0.25">
      <c r="A457" s="69" t="str">
        <f t="shared" si="55"/>
        <v>1</v>
      </c>
      <c r="B457" s="45" t="str">
        <f t="shared" si="49"/>
        <v>2</v>
      </c>
      <c r="C457" s="45" t="str">
        <f t="shared" si="50"/>
        <v>1</v>
      </c>
      <c r="D457" s="45" t="str">
        <f t="shared" si="51"/>
        <v>5</v>
      </c>
      <c r="E457" s="45" t="str">
        <f t="shared" si="52"/>
        <v>55</v>
      </c>
      <c r="F457" s="45" t="str">
        <f t="shared" si="53"/>
        <v>0</v>
      </c>
      <c r="G457" s="45" t="str">
        <f t="shared" si="54"/>
        <v>0</v>
      </c>
      <c r="H457" s="70">
        <v>12155500</v>
      </c>
      <c r="I457" s="10" t="s">
        <v>5109</v>
      </c>
      <c r="J457" s="145" t="s">
        <v>55</v>
      </c>
      <c r="K457" s="10" t="s">
        <v>5110</v>
      </c>
      <c r="L457" s="10"/>
      <c r="M457" s="71"/>
    </row>
    <row r="458" spans="1:13" ht="45" x14ac:dyDescent="0.25">
      <c r="A458" s="69" t="str">
        <f t="shared" si="55"/>
        <v>1</v>
      </c>
      <c r="B458" s="45" t="str">
        <f t="shared" si="49"/>
        <v>2</v>
      </c>
      <c r="C458" s="45" t="str">
        <f t="shared" si="50"/>
        <v>1</v>
      </c>
      <c r="D458" s="45" t="str">
        <f t="shared" si="51"/>
        <v>5</v>
      </c>
      <c r="E458" s="45" t="str">
        <f t="shared" si="52"/>
        <v>55</v>
      </c>
      <c r="F458" s="45" t="str">
        <f t="shared" si="53"/>
        <v>1</v>
      </c>
      <c r="G458" s="45" t="str">
        <f t="shared" si="54"/>
        <v>0</v>
      </c>
      <c r="H458" s="70">
        <v>12155510</v>
      </c>
      <c r="I458" s="10" t="s">
        <v>5111</v>
      </c>
      <c r="J458" s="145" t="s">
        <v>55</v>
      </c>
      <c r="K458" s="10" t="s">
        <v>5112</v>
      </c>
      <c r="L458" s="10" t="s">
        <v>5072</v>
      </c>
      <c r="M458" s="71"/>
    </row>
    <row r="459" spans="1:13" ht="45" x14ac:dyDescent="0.25">
      <c r="A459" s="69" t="str">
        <f t="shared" si="55"/>
        <v>1</v>
      </c>
      <c r="B459" s="45" t="str">
        <f t="shared" si="49"/>
        <v>2</v>
      </c>
      <c r="C459" s="45" t="str">
        <f t="shared" si="50"/>
        <v>1</v>
      </c>
      <c r="D459" s="45" t="str">
        <f t="shared" si="51"/>
        <v>5</v>
      </c>
      <c r="E459" s="45" t="str">
        <f t="shared" si="52"/>
        <v>55</v>
      </c>
      <c r="F459" s="45" t="str">
        <f t="shared" si="53"/>
        <v>2</v>
      </c>
      <c r="G459" s="45" t="str">
        <f t="shared" si="54"/>
        <v>0</v>
      </c>
      <c r="H459" s="70">
        <v>12155520</v>
      </c>
      <c r="I459" s="10" t="s">
        <v>5113</v>
      </c>
      <c r="J459" s="145" t="s">
        <v>55</v>
      </c>
      <c r="K459" s="10" t="s">
        <v>5114</v>
      </c>
      <c r="L459" s="10" t="s">
        <v>5072</v>
      </c>
      <c r="M459" s="71"/>
    </row>
    <row r="460" spans="1:13" ht="45" x14ac:dyDescent="0.25">
      <c r="A460" s="69" t="str">
        <f t="shared" si="55"/>
        <v>1</v>
      </c>
      <c r="B460" s="45" t="str">
        <f t="shared" si="49"/>
        <v>2</v>
      </c>
      <c r="C460" s="45" t="str">
        <f t="shared" si="50"/>
        <v>1</v>
      </c>
      <c r="D460" s="45" t="str">
        <f t="shared" si="51"/>
        <v>5</v>
      </c>
      <c r="E460" s="45" t="str">
        <f t="shared" si="52"/>
        <v>55</v>
      </c>
      <c r="F460" s="45" t="str">
        <f t="shared" si="53"/>
        <v>3</v>
      </c>
      <c r="G460" s="45" t="str">
        <f t="shared" si="54"/>
        <v>0</v>
      </c>
      <c r="H460" s="70">
        <v>12155530</v>
      </c>
      <c r="I460" s="10" t="s">
        <v>5115</v>
      </c>
      <c r="J460" s="145" t="s">
        <v>55</v>
      </c>
      <c r="K460" s="10" t="s">
        <v>5116</v>
      </c>
      <c r="L460" s="10" t="s">
        <v>5072</v>
      </c>
      <c r="M460" s="71"/>
    </row>
    <row r="461" spans="1:13" ht="45" x14ac:dyDescent="0.25">
      <c r="A461" s="69" t="str">
        <f t="shared" si="55"/>
        <v>1</v>
      </c>
      <c r="B461" s="45" t="str">
        <f t="shared" si="49"/>
        <v>2</v>
      </c>
      <c r="C461" s="45" t="str">
        <f t="shared" si="50"/>
        <v>1</v>
      </c>
      <c r="D461" s="45" t="str">
        <f t="shared" si="51"/>
        <v>5</v>
      </c>
      <c r="E461" s="45" t="str">
        <f t="shared" si="52"/>
        <v>56</v>
      </c>
      <c r="F461" s="45" t="str">
        <f t="shared" si="53"/>
        <v>0</v>
      </c>
      <c r="G461" s="45" t="str">
        <f t="shared" si="54"/>
        <v>0</v>
      </c>
      <c r="H461" s="70">
        <v>12155600</v>
      </c>
      <c r="I461" s="10" t="s">
        <v>5117</v>
      </c>
      <c r="J461" s="145" t="s">
        <v>55</v>
      </c>
      <c r="K461" s="10" t="s">
        <v>5118</v>
      </c>
      <c r="L461" s="10"/>
      <c r="M461" s="71"/>
    </row>
    <row r="462" spans="1:13" ht="45" x14ac:dyDescent="0.25">
      <c r="A462" s="69" t="str">
        <f t="shared" si="55"/>
        <v>1</v>
      </c>
      <c r="B462" s="45" t="str">
        <f t="shared" si="49"/>
        <v>2</v>
      </c>
      <c r="C462" s="45" t="str">
        <f t="shared" si="50"/>
        <v>1</v>
      </c>
      <c r="D462" s="45" t="str">
        <f t="shared" si="51"/>
        <v>5</v>
      </c>
      <c r="E462" s="45" t="str">
        <f t="shared" si="52"/>
        <v>56</v>
      </c>
      <c r="F462" s="45" t="str">
        <f t="shared" si="53"/>
        <v>1</v>
      </c>
      <c r="G462" s="45" t="str">
        <f t="shared" si="54"/>
        <v>0</v>
      </c>
      <c r="H462" s="70">
        <v>12155610</v>
      </c>
      <c r="I462" s="10" t="s">
        <v>5119</v>
      </c>
      <c r="J462" s="145" t="s">
        <v>55</v>
      </c>
      <c r="K462" s="10" t="s">
        <v>5120</v>
      </c>
      <c r="L462" s="10"/>
      <c r="M462" s="71"/>
    </row>
    <row r="463" spans="1:13" ht="45" x14ac:dyDescent="0.25">
      <c r="A463" s="69" t="str">
        <f t="shared" si="55"/>
        <v>1</v>
      </c>
      <c r="B463" s="45" t="str">
        <f t="shared" si="49"/>
        <v>2</v>
      </c>
      <c r="C463" s="45" t="str">
        <f t="shared" si="50"/>
        <v>1</v>
      </c>
      <c r="D463" s="45" t="str">
        <f t="shared" si="51"/>
        <v>5</v>
      </c>
      <c r="E463" s="45" t="str">
        <f t="shared" si="52"/>
        <v>56</v>
      </c>
      <c r="F463" s="45" t="str">
        <f t="shared" si="53"/>
        <v>2</v>
      </c>
      <c r="G463" s="45" t="str">
        <f t="shared" si="54"/>
        <v>0</v>
      </c>
      <c r="H463" s="70">
        <v>12155620</v>
      </c>
      <c r="I463" s="10" t="s">
        <v>5121</v>
      </c>
      <c r="J463" s="145" t="s">
        <v>55</v>
      </c>
      <c r="K463" s="10" t="s">
        <v>5122</v>
      </c>
      <c r="L463" s="10"/>
      <c r="M463" s="71"/>
    </row>
    <row r="464" spans="1:13" ht="45" x14ac:dyDescent="0.25">
      <c r="A464" s="69" t="str">
        <f t="shared" si="55"/>
        <v>1</v>
      </c>
      <c r="B464" s="45" t="str">
        <f t="shared" si="49"/>
        <v>2</v>
      </c>
      <c r="C464" s="45" t="str">
        <f t="shared" si="50"/>
        <v>1</v>
      </c>
      <c r="D464" s="45" t="str">
        <f t="shared" si="51"/>
        <v>5</v>
      </c>
      <c r="E464" s="45" t="str">
        <f t="shared" si="52"/>
        <v>56</v>
      </c>
      <c r="F464" s="45" t="str">
        <f t="shared" si="53"/>
        <v>3</v>
      </c>
      <c r="G464" s="45" t="str">
        <f t="shared" si="54"/>
        <v>0</v>
      </c>
      <c r="H464" s="70">
        <v>12155630</v>
      </c>
      <c r="I464" s="10" t="s">
        <v>5123</v>
      </c>
      <c r="J464" s="145" t="s">
        <v>55</v>
      </c>
      <c r="K464" s="10" t="s">
        <v>5124</v>
      </c>
      <c r="L464" s="10"/>
      <c r="M464" s="71"/>
    </row>
    <row r="465" spans="1:13" ht="45" x14ac:dyDescent="0.25">
      <c r="A465" s="69" t="str">
        <f t="shared" si="55"/>
        <v>1</v>
      </c>
      <c r="B465" s="45" t="str">
        <f t="shared" si="49"/>
        <v>2</v>
      </c>
      <c r="C465" s="45" t="str">
        <f t="shared" si="50"/>
        <v>1</v>
      </c>
      <c r="D465" s="45" t="str">
        <f t="shared" si="51"/>
        <v>6</v>
      </c>
      <c r="E465" s="45" t="str">
        <f t="shared" si="52"/>
        <v>00</v>
      </c>
      <c r="F465" s="45" t="str">
        <f t="shared" si="53"/>
        <v>0</v>
      </c>
      <c r="G465" s="45" t="str">
        <f t="shared" si="54"/>
        <v>0</v>
      </c>
      <c r="H465" s="70">
        <v>12160000</v>
      </c>
      <c r="I465" s="10" t="s">
        <v>5125</v>
      </c>
      <c r="J465" s="145" t="s">
        <v>45</v>
      </c>
      <c r="K465" s="10" t="s">
        <v>161</v>
      </c>
      <c r="L465" s="10"/>
      <c r="M465" s="71"/>
    </row>
    <row r="466" spans="1:13" ht="60" x14ac:dyDescent="0.25">
      <c r="A466" s="69" t="str">
        <f t="shared" si="55"/>
        <v>1</v>
      </c>
      <c r="B466" s="45" t="str">
        <f t="shared" si="49"/>
        <v>2</v>
      </c>
      <c r="C466" s="45" t="str">
        <f t="shared" si="50"/>
        <v>1</v>
      </c>
      <c r="D466" s="45" t="str">
        <f t="shared" si="51"/>
        <v>6</v>
      </c>
      <c r="E466" s="45" t="str">
        <f t="shared" si="52"/>
        <v>01</v>
      </c>
      <c r="F466" s="45" t="str">
        <f t="shared" si="53"/>
        <v>0</v>
      </c>
      <c r="G466" s="45" t="str">
        <f t="shared" si="54"/>
        <v>0</v>
      </c>
      <c r="H466" s="70">
        <v>12160100</v>
      </c>
      <c r="I466" s="10" t="s">
        <v>5126</v>
      </c>
      <c r="J466" s="145" t="s">
        <v>51</v>
      </c>
      <c r="K466" s="10" t="s">
        <v>5127</v>
      </c>
      <c r="L466" s="10"/>
      <c r="M466" s="71"/>
    </row>
    <row r="467" spans="1:13" ht="60" x14ac:dyDescent="0.25">
      <c r="A467" s="69" t="str">
        <f t="shared" si="55"/>
        <v>1</v>
      </c>
      <c r="B467" s="45" t="str">
        <f t="shared" si="49"/>
        <v>2</v>
      </c>
      <c r="C467" s="45" t="str">
        <f t="shared" si="50"/>
        <v>1</v>
      </c>
      <c r="D467" s="45" t="str">
        <f t="shared" si="51"/>
        <v>6</v>
      </c>
      <c r="E467" s="45" t="str">
        <f t="shared" si="52"/>
        <v>01</v>
      </c>
      <c r="F467" s="45" t="str">
        <f t="shared" si="53"/>
        <v>1</v>
      </c>
      <c r="G467" s="45" t="str">
        <f t="shared" si="54"/>
        <v>0</v>
      </c>
      <c r="H467" s="70">
        <v>12160110</v>
      </c>
      <c r="I467" s="10" t="s">
        <v>5126</v>
      </c>
      <c r="J467" s="145" t="s">
        <v>51</v>
      </c>
      <c r="K467" s="10" t="s">
        <v>5128</v>
      </c>
      <c r="L467" s="10"/>
      <c r="M467" s="71"/>
    </row>
    <row r="468" spans="1:13" ht="60" x14ac:dyDescent="0.25">
      <c r="A468" s="69" t="str">
        <f t="shared" si="55"/>
        <v>1</v>
      </c>
      <c r="B468" s="45" t="str">
        <f t="shared" si="49"/>
        <v>2</v>
      </c>
      <c r="C468" s="45" t="str">
        <f t="shared" si="50"/>
        <v>1</v>
      </c>
      <c r="D468" s="45" t="str">
        <f t="shared" si="51"/>
        <v>6</v>
      </c>
      <c r="E468" s="45" t="str">
        <f t="shared" si="52"/>
        <v>01</v>
      </c>
      <c r="F468" s="45" t="str">
        <f t="shared" si="53"/>
        <v>2</v>
      </c>
      <c r="G468" s="45" t="str">
        <f t="shared" si="54"/>
        <v>0</v>
      </c>
      <c r="H468" s="70">
        <v>12160120</v>
      </c>
      <c r="I468" s="10" t="s">
        <v>5129</v>
      </c>
      <c r="J468" s="145" t="s">
        <v>51</v>
      </c>
      <c r="K468" s="10" t="s">
        <v>5130</v>
      </c>
      <c r="L468" s="10"/>
      <c r="M468" s="71"/>
    </row>
    <row r="469" spans="1:13" ht="30" x14ac:dyDescent="0.25">
      <c r="A469" s="69" t="str">
        <f t="shared" si="55"/>
        <v>1</v>
      </c>
      <c r="B469" s="45" t="str">
        <f t="shared" si="49"/>
        <v>2</v>
      </c>
      <c r="C469" s="45" t="str">
        <f t="shared" si="50"/>
        <v>1</v>
      </c>
      <c r="D469" s="45" t="str">
        <f t="shared" si="51"/>
        <v>6</v>
      </c>
      <c r="E469" s="45" t="str">
        <f t="shared" si="52"/>
        <v>02</v>
      </c>
      <c r="F469" s="45" t="str">
        <f t="shared" si="53"/>
        <v>0</v>
      </c>
      <c r="G469" s="45" t="str">
        <f t="shared" si="54"/>
        <v>0</v>
      </c>
      <c r="H469" s="70">
        <v>12160200</v>
      </c>
      <c r="I469" s="10" t="s">
        <v>5131</v>
      </c>
      <c r="J469" s="145" t="s">
        <v>51</v>
      </c>
      <c r="K469" s="10" t="s">
        <v>5132</v>
      </c>
      <c r="L469" s="10"/>
      <c r="M469" s="71"/>
    </row>
    <row r="470" spans="1:13" ht="30" x14ac:dyDescent="0.25">
      <c r="A470" s="69" t="str">
        <f t="shared" si="55"/>
        <v>1</v>
      </c>
      <c r="B470" s="45" t="str">
        <f t="shared" si="49"/>
        <v>2</v>
      </c>
      <c r="C470" s="45" t="str">
        <f t="shared" si="50"/>
        <v>1</v>
      </c>
      <c r="D470" s="45" t="str">
        <f t="shared" si="51"/>
        <v>6</v>
      </c>
      <c r="E470" s="45" t="str">
        <f t="shared" si="52"/>
        <v>02</v>
      </c>
      <c r="F470" s="45" t="str">
        <f t="shared" si="53"/>
        <v>1</v>
      </c>
      <c r="G470" s="45" t="str">
        <f t="shared" si="54"/>
        <v>0</v>
      </c>
      <c r="H470" s="70">
        <v>12160210</v>
      </c>
      <c r="I470" s="10" t="s">
        <v>5131</v>
      </c>
      <c r="J470" s="145" t="s">
        <v>51</v>
      </c>
      <c r="K470" s="10" t="s">
        <v>5133</v>
      </c>
      <c r="L470" s="10"/>
      <c r="M470" s="71"/>
    </row>
    <row r="471" spans="1:13" ht="45" x14ac:dyDescent="0.25">
      <c r="A471" s="69" t="str">
        <f t="shared" si="55"/>
        <v>1</v>
      </c>
      <c r="B471" s="45" t="str">
        <f t="shared" si="49"/>
        <v>2</v>
      </c>
      <c r="C471" s="45" t="str">
        <f t="shared" si="50"/>
        <v>1</v>
      </c>
      <c r="D471" s="45" t="str">
        <f t="shared" si="51"/>
        <v>6</v>
      </c>
      <c r="E471" s="45" t="str">
        <f t="shared" si="52"/>
        <v>02</v>
      </c>
      <c r="F471" s="45" t="str">
        <f t="shared" si="53"/>
        <v>2</v>
      </c>
      <c r="G471" s="45" t="str">
        <f t="shared" si="54"/>
        <v>0</v>
      </c>
      <c r="H471" s="70">
        <v>12160220</v>
      </c>
      <c r="I471" s="10" t="s">
        <v>5134</v>
      </c>
      <c r="J471" s="145" t="s">
        <v>51</v>
      </c>
      <c r="K471" s="10" t="s">
        <v>5135</v>
      </c>
      <c r="L471" s="10"/>
      <c r="M471" s="71"/>
    </row>
    <row r="472" spans="1:13" ht="45" x14ac:dyDescent="0.25">
      <c r="A472" s="69" t="str">
        <f t="shared" si="55"/>
        <v>1</v>
      </c>
      <c r="B472" s="45" t="str">
        <f t="shared" si="49"/>
        <v>2</v>
      </c>
      <c r="C472" s="45" t="str">
        <f t="shared" si="50"/>
        <v>1</v>
      </c>
      <c r="D472" s="45" t="str">
        <f t="shared" si="51"/>
        <v>6</v>
      </c>
      <c r="E472" s="45" t="str">
        <f t="shared" si="52"/>
        <v>03</v>
      </c>
      <c r="F472" s="45" t="str">
        <f t="shared" si="53"/>
        <v>0</v>
      </c>
      <c r="G472" s="45" t="str">
        <f t="shared" si="54"/>
        <v>0</v>
      </c>
      <c r="H472" s="70">
        <v>12160300</v>
      </c>
      <c r="I472" s="10" t="s">
        <v>162</v>
      </c>
      <c r="J472" s="145" t="s">
        <v>51</v>
      </c>
      <c r="K472" s="10" t="s">
        <v>163</v>
      </c>
      <c r="L472" s="10"/>
      <c r="M472" s="71"/>
    </row>
    <row r="473" spans="1:13" ht="45" x14ac:dyDescent="0.25">
      <c r="A473" s="69" t="str">
        <f t="shared" si="55"/>
        <v>1</v>
      </c>
      <c r="B473" s="45" t="str">
        <f t="shared" si="49"/>
        <v>2</v>
      </c>
      <c r="C473" s="45" t="str">
        <f t="shared" si="50"/>
        <v>1</v>
      </c>
      <c r="D473" s="45" t="str">
        <f t="shared" si="51"/>
        <v>6</v>
      </c>
      <c r="E473" s="45" t="str">
        <f t="shared" si="52"/>
        <v>03</v>
      </c>
      <c r="F473" s="45" t="str">
        <f t="shared" si="53"/>
        <v>1</v>
      </c>
      <c r="G473" s="45" t="str">
        <f t="shared" si="54"/>
        <v>0</v>
      </c>
      <c r="H473" s="70">
        <v>12160310</v>
      </c>
      <c r="I473" s="10" t="s">
        <v>162</v>
      </c>
      <c r="J473" s="145" t="s">
        <v>51</v>
      </c>
      <c r="K473" s="10" t="s">
        <v>164</v>
      </c>
      <c r="L473" s="10"/>
      <c r="M473" s="71"/>
    </row>
    <row r="474" spans="1:13" ht="60" x14ac:dyDescent="0.25">
      <c r="A474" s="69" t="str">
        <f t="shared" si="55"/>
        <v>1</v>
      </c>
      <c r="B474" s="45" t="str">
        <f t="shared" si="49"/>
        <v>2</v>
      </c>
      <c r="C474" s="45" t="str">
        <f t="shared" si="50"/>
        <v>1</v>
      </c>
      <c r="D474" s="45" t="str">
        <f t="shared" si="51"/>
        <v>6</v>
      </c>
      <c r="E474" s="45" t="str">
        <f t="shared" si="52"/>
        <v>03</v>
      </c>
      <c r="F474" s="45" t="str">
        <f t="shared" si="53"/>
        <v>2</v>
      </c>
      <c r="G474" s="45" t="str">
        <f t="shared" si="54"/>
        <v>0</v>
      </c>
      <c r="H474" s="70">
        <v>12160320</v>
      </c>
      <c r="I474" s="10" t="s">
        <v>165</v>
      </c>
      <c r="J474" s="145" t="s">
        <v>51</v>
      </c>
      <c r="K474" s="10" t="s">
        <v>166</v>
      </c>
      <c r="L474" s="10"/>
      <c r="M474" s="71"/>
    </row>
    <row r="475" spans="1:13" ht="60" x14ac:dyDescent="0.25">
      <c r="A475" s="69" t="str">
        <f t="shared" si="55"/>
        <v>1</v>
      </c>
      <c r="B475" s="45" t="str">
        <f t="shared" si="49"/>
        <v>2</v>
      </c>
      <c r="C475" s="45" t="str">
        <f t="shared" si="50"/>
        <v>1</v>
      </c>
      <c r="D475" s="45" t="str">
        <f t="shared" si="51"/>
        <v>6</v>
      </c>
      <c r="E475" s="45" t="str">
        <f t="shared" si="52"/>
        <v>05</v>
      </c>
      <c r="F475" s="45" t="str">
        <f t="shared" si="53"/>
        <v>0</v>
      </c>
      <c r="G475" s="45" t="str">
        <f t="shared" si="54"/>
        <v>0</v>
      </c>
      <c r="H475" s="70">
        <v>12160500</v>
      </c>
      <c r="I475" s="10" t="s">
        <v>5136</v>
      </c>
      <c r="J475" s="145" t="s">
        <v>51</v>
      </c>
      <c r="K475" s="10" t="s">
        <v>4832</v>
      </c>
      <c r="L475" s="10"/>
      <c r="M475" s="71"/>
    </row>
    <row r="476" spans="1:13" ht="60" x14ac:dyDescent="0.25">
      <c r="A476" s="69" t="str">
        <f t="shared" si="55"/>
        <v>1</v>
      </c>
      <c r="B476" s="45" t="str">
        <f t="shared" si="49"/>
        <v>2</v>
      </c>
      <c r="C476" s="45" t="str">
        <f t="shared" si="50"/>
        <v>1</v>
      </c>
      <c r="D476" s="45" t="str">
        <f t="shared" si="51"/>
        <v>6</v>
      </c>
      <c r="E476" s="45" t="str">
        <f t="shared" si="52"/>
        <v>05</v>
      </c>
      <c r="F476" s="45" t="str">
        <f t="shared" si="53"/>
        <v>1</v>
      </c>
      <c r="G476" s="45" t="str">
        <f t="shared" si="54"/>
        <v>0</v>
      </c>
      <c r="H476" s="70">
        <v>12160510</v>
      </c>
      <c r="I476" s="10" t="s">
        <v>5136</v>
      </c>
      <c r="J476" s="145" t="s">
        <v>51</v>
      </c>
      <c r="K476" s="10" t="s">
        <v>5137</v>
      </c>
      <c r="L476" s="10"/>
      <c r="M476" s="71"/>
    </row>
    <row r="477" spans="1:13" ht="60" x14ac:dyDescent="0.25">
      <c r="A477" s="69" t="str">
        <f t="shared" si="55"/>
        <v>1</v>
      </c>
      <c r="B477" s="45" t="str">
        <f t="shared" si="49"/>
        <v>2</v>
      </c>
      <c r="C477" s="45" t="str">
        <f t="shared" si="50"/>
        <v>1</v>
      </c>
      <c r="D477" s="45" t="str">
        <f t="shared" si="51"/>
        <v>6</v>
      </c>
      <c r="E477" s="45" t="str">
        <f t="shared" si="52"/>
        <v>05</v>
      </c>
      <c r="F477" s="45" t="str">
        <f t="shared" si="53"/>
        <v>2</v>
      </c>
      <c r="G477" s="45" t="str">
        <f t="shared" si="54"/>
        <v>0</v>
      </c>
      <c r="H477" s="70">
        <v>12160520</v>
      </c>
      <c r="I477" s="10" t="s">
        <v>5138</v>
      </c>
      <c r="J477" s="145" t="s">
        <v>51</v>
      </c>
      <c r="K477" s="10" t="s">
        <v>5139</v>
      </c>
      <c r="L477" s="10"/>
      <c r="M477" s="71"/>
    </row>
    <row r="478" spans="1:13" ht="60" x14ac:dyDescent="0.25">
      <c r="A478" s="69" t="str">
        <f t="shared" si="55"/>
        <v>1</v>
      </c>
      <c r="B478" s="45" t="str">
        <f t="shared" si="49"/>
        <v>2</v>
      </c>
      <c r="C478" s="45" t="str">
        <f t="shared" si="50"/>
        <v>1</v>
      </c>
      <c r="D478" s="45" t="str">
        <f t="shared" si="51"/>
        <v>6</v>
      </c>
      <c r="E478" s="45" t="str">
        <f t="shared" si="52"/>
        <v>99</v>
      </c>
      <c r="F478" s="45" t="str">
        <f t="shared" si="53"/>
        <v>0</v>
      </c>
      <c r="G478" s="45" t="str">
        <f t="shared" si="54"/>
        <v>0</v>
      </c>
      <c r="H478" s="70">
        <v>12169900</v>
      </c>
      <c r="I478" s="10" t="s">
        <v>167</v>
      </c>
      <c r="J478" s="145" t="s">
        <v>51</v>
      </c>
      <c r="K478" s="10" t="s">
        <v>5140</v>
      </c>
      <c r="L478" s="10"/>
      <c r="M478" s="71"/>
    </row>
    <row r="479" spans="1:13" ht="60" x14ac:dyDescent="0.25">
      <c r="A479" s="69" t="str">
        <f t="shared" si="55"/>
        <v>1</v>
      </c>
      <c r="B479" s="45" t="str">
        <f t="shared" si="49"/>
        <v>2</v>
      </c>
      <c r="C479" s="45" t="str">
        <f t="shared" si="50"/>
        <v>1</v>
      </c>
      <c r="D479" s="45" t="str">
        <f t="shared" si="51"/>
        <v>6</v>
      </c>
      <c r="E479" s="45" t="str">
        <f t="shared" si="52"/>
        <v>99</v>
      </c>
      <c r="F479" s="45" t="str">
        <f t="shared" si="53"/>
        <v>1</v>
      </c>
      <c r="G479" s="45" t="str">
        <f t="shared" si="54"/>
        <v>0</v>
      </c>
      <c r="H479" s="70">
        <v>12169910</v>
      </c>
      <c r="I479" s="10" t="s">
        <v>167</v>
      </c>
      <c r="J479" s="145" t="s">
        <v>51</v>
      </c>
      <c r="K479" s="10" t="s">
        <v>168</v>
      </c>
      <c r="L479" s="10"/>
      <c r="M479" s="71"/>
    </row>
    <row r="480" spans="1:13" ht="60" x14ac:dyDescent="0.25">
      <c r="A480" s="69" t="str">
        <f t="shared" si="55"/>
        <v>1</v>
      </c>
      <c r="B480" s="45" t="str">
        <f t="shared" si="49"/>
        <v>2</v>
      </c>
      <c r="C480" s="45" t="str">
        <f t="shared" si="50"/>
        <v>1</v>
      </c>
      <c r="D480" s="45" t="str">
        <f t="shared" si="51"/>
        <v>6</v>
      </c>
      <c r="E480" s="45" t="str">
        <f t="shared" si="52"/>
        <v>99</v>
      </c>
      <c r="F480" s="45" t="str">
        <f t="shared" si="53"/>
        <v>2</v>
      </c>
      <c r="G480" s="45" t="str">
        <f t="shared" si="54"/>
        <v>0</v>
      </c>
      <c r="H480" s="70">
        <v>12169920</v>
      </c>
      <c r="I480" s="10" t="s">
        <v>169</v>
      </c>
      <c r="J480" s="145" t="s">
        <v>51</v>
      </c>
      <c r="K480" s="10" t="s">
        <v>170</v>
      </c>
      <c r="L480" s="10"/>
      <c r="M480" s="71"/>
    </row>
    <row r="481" spans="1:13" ht="45" x14ac:dyDescent="0.25">
      <c r="A481" s="69" t="str">
        <f t="shared" si="55"/>
        <v>1</v>
      </c>
      <c r="B481" s="45" t="str">
        <f t="shared" si="49"/>
        <v>2</v>
      </c>
      <c r="C481" s="45" t="str">
        <f t="shared" si="50"/>
        <v>1</v>
      </c>
      <c r="D481" s="45" t="str">
        <f t="shared" si="51"/>
        <v>7</v>
      </c>
      <c r="E481" s="45" t="str">
        <f t="shared" si="52"/>
        <v>00</v>
      </c>
      <c r="F481" s="45" t="str">
        <f t="shared" si="53"/>
        <v>0</v>
      </c>
      <c r="G481" s="45" t="str">
        <f t="shared" si="54"/>
        <v>0</v>
      </c>
      <c r="H481" s="70">
        <v>12170000</v>
      </c>
      <c r="I481" s="10" t="s">
        <v>5141</v>
      </c>
      <c r="J481" s="145" t="s">
        <v>45</v>
      </c>
      <c r="K481" s="10" t="s">
        <v>5142</v>
      </c>
      <c r="L481" s="10"/>
      <c r="M481" s="71"/>
    </row>
    <row r="482" spans="1:13" x14ac:dyDescent="0.25">
      <c r="A482" s="69" t="str">
        <f t="shared" si="55"/>
        <v>1</v>
      </c>
      <c r="B482" s="45" t="str">
        <f t="shared" si="49"/>
        <v>2</v>
      </c>
      <c r="C482" s="45" t="str">
        <f t="shared" si="50"/>
        <v>1</v>
      </c>
      <c r="D482" s="45" t="str">
        <f t="shared" si="51"/>
        <v>7</v>
      </c>
      <c r="E482" s="45" t="str">
        <f t="shared" si="52"/>
        <v>01</v>
      </c>
      <c r="F482" s="45" t="str">
        <f t="shared" si="53"/>
        <v>0</v>
      </c>
      <c r="G482" s="45" t="str">
        <f t="shared" si="54"/>
        <v>0</v>
      </c>
      <c r="H482" s="70">
        <v>12170100</v>
      </c>
      <c r="I482" s="10" t="s">
        <v>5143</v>
      </c>
      <c r="J482" s="145" t="s">
        <v>51</v>
      </c>
      <c r="K482" s="10" t="s">
        <v>5144</v>
      </c>
      <c r="L482" s="10"/>
      <c r="M482" s="71"/>
    </row>
    <row r="483" spans="1:13" x14ac:dyDescent="0.25">
      <c r="A483" s="69" t="str">
        <f t="shared" si="55"/>
        <v>1</v>
      </c>
      <c r="B483" s="45" t="str">
        <f t="shared" si="49"/>
        <v>2</v>
      </c>
      <c r="C483" s="45" t="str">
        <f t="shared" si="50"/>
        <v>1</v>
      </c>
      <c r="D483" s="45" t="str">
        <f t="shared" si="51"/>
        <v>7</v>
      </c>
      <c r="E483" s="45" t="str">
        <f t="shared" si="52"/>
        <v>01</v>
      </c>
      <c r="F483" s="45" t="str">
        <f t="shared" si="53"/>
        <v>1</v>
      </c>
      <c r="G483" s="45" t="str">
        <f t="shared" si="54"/>
        <v>0</v>
      </c>
      <c r="H483" s="70">
        <v>12170110</v>
      </c>
      <c r="I483" s="10" t="s">
        <v>5143</v>
      </c>
      <c r="J483" s="145" t="s">
        <v>51</v>
      </c>
      <c r="K483" s="10" t="s">
        <v>5145</v>
      </c>
      <c r="L483" s="10"/>
      <c r="M483" s="71"/>
    </row>
    <row r="484" spans="1:13" ht="30" x14ac:dyDescent="0.25">
      <c r="A484" s="69" t="str">
        <f t="shared" si="55"/>
        <v>1</v>
      </c>
      <c r="B484" s="45" t="str">
        <f t="shared" si="49"/>
        <v>2</v>
      </c>
      <c r="C484" s="45" t="str">
        <f t="shared" si="50"/>
        <v>1</v>
      </c>
      <c r="D484" s="45" t="str">
        <f t="shared" si="51"/>
        <v>7</v>
      </c>
      <c r="E484" s="45" t="str">
        <f t="shared" si="52"/>
        <v>01</v>
      </c>
      <c r="F484" s="45" t="str">
        <f t="shared" si="53"/>
        <v>2</v>
      </c>
      <c r="G484" s="45" t="str">
        <f t="shared" si="54"/>
        <v>0</v>
      </c>
      <c r="H484" s="70">
        <v>12170120</v>
      </c>
      <c r="I484" s="10" t="s">
        <v>5146</v>
      </c>
      <c r="J484" s="145" t="s">
        <v>51</v>
      </c>
      <c r="K484" s="10" t="s">
        <v>5147</v>
      </c>
      <c r="L484" s="10"/>
      <c r="M484" s="71"/>
    </row>
    <row r="485" spans="1:13" x14ac:dyDescent="0.25">
      <c r="A485" s="69" t="str">
        <f t="shared" si="55"/>
        <v>1</v>
      </c>
      <c r="B485" s="45" t="str">
        <f t="shared" si="49"/>
        <v>2</v>
      </c>
      <c r="C485" s="45" t="str">
        <f t="shared" si="50"/>
        <v>1</v>
      </c>
      <c r="D485" s="45" t="str">
        <f t="shared" si="51"/>
        <v>7</v>
      </c>
      <c r="E485" s="45" t="str">
        <f t="shared" si="52"/>
        <v>02</v>
      </c>
      <c r="F485" s="45" t="str">
        <f t="shared" si="53"/>
        <v>0</v>
      </c>
      <c r="G485" s="45" t="str">
        <f t="shared" si="54"/>
        <v>0</v>
      </c>
      <c r="H485" s="70">
        <v>12170200</v>
      </c>
      <c r="I485" s="10" t="s">
        <v>5148</v>
      </c>
      <c r="J485" s="145" t="s">
        <v>51</v>
      </c>
      <c r="K485" s="10" t="s">
        <v>5149</v>
      </c>
      <c r="L485" s="10"/>
      <c r="M485" s="71"/>
    </row>
    <row r="486" spans="1:13" x14ac:dyDescent="0.25">
      <c r="A486" s="69" t="str">
        <f t="shared" si="55"/>
        <v>1</v>
      </c>
      <c r="B486" s="45" t="str">
        <f t="shared" si="49"/>
        <v>2</v>
      </c>
      <c r="C486" s="45" t="str">
        <f t="shared" si="50"/>
        <v>1</v>
      </c>
      <c r="D486" s="45" t="str">
        <f t="shared" si="51"/>
        <v>7</v>
      </c>
      <c r="E486" s="45" t="str">
        <f t="shared" si="52"/>
        <v>02</v>
      </c>
      <c r="F486" s="45" t="str">
        <f t="shared" si="53"/>
        <v>1</v>
      </c>
      <c r="G486" s="45" t="str">
        <f t="shared" si="54"/>
        <v>0</v>
      </c>
      <c r="H486" s="70">
        <v>12170210</v>
      </c>
      <c r="I486" s="10" t="s">
        <v>5148</v>
      </c>
      <c r="J486" s="145" t="s">
        <v>51</v>
      </c>
      <c r="K486" s="10" t="s">
        <v>5150</v>
      </c>
      <c r="L486" s="10"/>
      <c r="M486" s="71"/>
    </row>
    <row r="487" spans="1:13" ht="30" x14ac:dyDescent="0.25">
      <c r="A487" s="69" t="str">
        <f t="shared" si="55"/>
        <v>1</v>
      </c>
      <c r="B487" s="45" t="str">
        <f t="shared" si="49"/>
        <v>2</v>
      </c>
      <c r="C487" s="45" t="str">
        <f t="shared" si="50"/>
        <v>1</v>
      </c>
      <c r="D487" s="45" t="str">
        <f t="shared" si="51"/>
        <v>7</v>
      </c>
      <c r="E487" s="45" t="str">
        <f t="shared" si="52"/>
        <v>02</v>
      </c>
      <c r="F487" s="45" t="str">
        <f t="shared" si="53"/>
        <v>2</v>
      </c>
      <c r="G487" s="45" t="str">
        <f t="shared" si="54"/>
        <v>0</v>
      </c>
      <c r="H487" s="70">
        <v>12170220</v>
      </c>
      <c r="I487" s="10" t="s">
        <v>5151</v>
      </c>
      <c r="J487" s="145" t="s">
        <v>51</v>
      </c>
      <c r="K487" s="10" t="s">
        <v>5152</v>
      </c>
      <c r="L487" s="10"/>
      <c r="M487" s="71"/>
    </row>
    <row r="488" spans="1:13" ht="90" x14ac:dyDescent="0.25">
      <c r="A488" s="69" t="str">
        <f t="shared" si="55"/>
        <v>1</v>
      </c>
      <c r="B488" s="45" t="str">
        <f t="shared" si="49"/>
        <v>2</v>
      </c>
      <c r="C488" s="45" t="str">
        <f t="shared" si="50"/>
        <v>1</v>
      </c>
      <c r="D488" s="45" t="str">
        <f t="shared" si="51"/>
        <v>7</v>
      </c>
      <c r="E488" s="45" t="str">
        <f t="shared" si="52"/>
        <v>03</v>
      </c>
      <c r="F488" s="45" t="str">
        <f t="shared" si="53"/>
        <v>0</v>
      </c>
      <c r="G488" s="45" t="str">
        <f t="shared" si="54"/>
        <v>0</v>
      </c>
      <c r="H488" s="70">
        <v>12170300</v>
      </c>
      <c r="I488" s="10" t="s">
        <v>5153</v>
      </c>
      <c r="J488" s="145" t="s">
        <v>51</v>
      </c>
      <c r="K488" s="10" t="s">
        <v>5154</v>
      </c>
      <c r="L488" s="10"/>
      <c r="M488" s="71"/>
    </row>
    <row r="489" spans="1:13" ht="75" x14ac:dyDescent="0.25">
      <c r="A489" s="69" t="str">
        <f t="shared" si="55"/>
        <v>1</v>
      </c>
      <c r="B489" s="45" t="str">
        <f t="shared" si="49"/>
        <v>2</v>
      </c>
      <c r="C489" s="45" t="str">
        <f t="shared" si="50"/>
        <v>1</v>
      </c>
      <c r="D489" s="45" t="str">
        <f t="shared" si="51"/>
        <v>7</v>
      </c>
      <c r="E489" s="45" t="str">
        <f t="shared" si="52"/>
        <v>03</v>
      </c>
      <c r="F489" s="45" t="str">
        <f t="shared" si="53"/>
        <v>1</v>
      </c>
      <c r="G489" s="45" t="str">
        <f t="shared" si="54"/>
        <v>0</v>
      </c>
      <c r="H489" s="70">
        <v>12170310</v>
      </c>
      <c r="I489" s="10" t="s">
        <v>5153</v>
      </c>
      <c r="J489" s="145" t="s">
        <v>51</v>
      </c>
      <c r="K489" s="10" t="s">
        <v>5155</v>
      </c>
      <c r="L489" s="10"/>
      <c r="M489" s="71"/>
    </row>
    <row r="490" spans="1:13" ht="75" x14ac:dyDescent="0.25">
      <c r="A490" s="69" t="str">
        <f t="shared" si="55"/>
        <v>1</v>
      </c>
      <c r="B490" s="45" t="str">
        <f t="shared" si="49"/>
        <v>2</v>
      </c>
      <c r="C490" s="45" t="str">
        <f t="shared" si="50"/>
        <v>1</v>
      </c>
      <c r="D490" s="45" t="str">
        <f t="shared" si="51"/>
        <v>7</v>
      </c>
      <c r="E490" s="45" t="str">
        <f t="shared" si="52"/>
        <v>03</v>
      </c>
      <c r="F490" s="45" t="str">
        <f t="shared" si="53"/>
        <v>2</v>
      </c>
      <c r="G490" s="45" t="str">
        <f t="shared" si="54"/>
        <v>0</v>
      </c>
      <c r="H490" s="70">
        <v>12170320</v>
      </c>
      <c r="I490" s="10" t="s">
        <v>5156</v>
      </c>
      <c r="J490" s="145" t="s">
        <v>51</v>
      </c>
      <c r="K490" s="10" t="s">
        <v>5157</v>
      </c>
      <c r="L490" s="10"/>
      <c r="M490" s="71"/>
    </row>
    <row r="491" spans="1:13" x14ac:dyDescent="0.25">
      <c r="A491" s="69" t="str">
        <f t="shared" si="55"/>
        <v>1</v>
      </c>
      <c r="B491" s="45" t="str">
        <f t="shared" si="49"/>
        <v>2</v>
      </c>
      <c r="C491" s="45" t="str">
        <f t="shared" si="50"/>
        <v>1</v>
      </c>
      <c r="D491" s="45" t="str">
        <f t="shared" si="51"/>
        <v>7</v>
      </c>
      <c r="E491" s="45" t="str">
        <f t="shared" si="52"/>
        <v>04</v>
      </c>
      <c r="F491" s="45" t="str">
        <f t="shared" si="53"/>
        <v>0</v>
      </c>
      <c r="G491" s="45" t="str">
        <f t="shared" si="54"/>
        <v>0</v>
      </c>
      <c r="H491" s="70">
        <v>12170400</v>
      </c>
      <c r="I491" s="10" t="s">
        <v>5158</v>
      </c>
      <c r="J491" s="145" t="s">
        <v>51</v>
      </c>
      <c r="K491" s="10" t="s">
        <v>5159</v>
      </c>
      <c r="L491" s="10"/>
      <c r="M491" s="71"/>
    </row>
    <row r="492" spans="1:13" x14ac:dyDescent="0.25">
      <c r="A492" s="69" t="str">
        <f t="shared" si="55"/>
        <v>1</v>
      </c>
      <c r="B492" s="45" t="str">
        <f t="shared" si="49"/>
        <v>2</v>
      </c>
      <c r="C492" s="45" t="str">
        <f t="shared" si="50"/>
        <v>1</v>
      </c>
      <c r="D492" s="45" t="str">
        <f t="shared" si="51"/>
        <v>7</v>
      </c>
      <c r="E492" s="45" t="str">
        <f t="shared" si="52"/>
        <v>04</v>
      </c>
      <c r="F492" s="45" t="str">
        <f t="shared" si="53"/>
        <v>1</v>
      </c>
      <c r="G492" s="45" t="str">
        <f t="shared" si="54"/>
        <v>0</v>
      </c>
      <c r="H492" s="70">
        <v>12170410</v>
      </c>
      <c r="I492" s="10" t="s">
        <v>5158</v>
      </c>
      <c r="J492" s="145" t="s">
        <v>51</v>
      </c>
      <c r="K492" s="10" t="s">
        <v>5160</v>
      </c>
      <c r="L492" s="10"/>
      <c r="M492" s="71"/>
    </row>
    <row r="493" spans="1:13" x14ac:dyDescent="0.25">
      <c r="A493" s="69" t="str">
        <f t="shared" si="55"/>
        <v>1</v>
      </c>
      <c r="B493" s="45" t="str">
        <f t="shared" si="49"/>
        <v>2</v>
      </c>
      <c r="C493" s="45" t="str">
        <f t="shared" si="50"/>
        <v>1</v>
      </c>
      <c r="D493" s="45" t="str">
        <f t="shared" si="51"/>
        <v>7</v>
      </c>
      <c r="E493" s="45" t="str">
        <f t="shared" si="52"/>
        <v>04</v>
      </c>
      <c r="F493" s="45" t="str">
        <f t="shared" si="53"/>
        <v>2</v>
      </c>
      <c r="G493" s="45" t="str">
        <f t="shared" si="54"/>
        <v>0</v>
      </c>
      <c r="H493" s="70">
        <v>12170420</v>
      </c>
      <c r="I493" s="10" t="s">
        <v>5161</v>
      </c>
      <c r="J493" s="145" t="s">
        <v>51</v>
      </c>
      <c r="K493" s="10" t="s">
        <v>5162</v>
      </c>
      <c r="L493" s="10"/>
      <c r="M493" s="71"/>
    </row>
    <row r="494" spans="1:13" x14ac:dyDescent="0.25">
      <c r="A494" s="69" t="str">
        <f t="shared" si="55"/>
        <v>1</v>
      </c>
      <c r="B494" s="45" t="str">
        <f t="shared" si="49"/>
        <v>2</v>
      </c>
      <c r="C494" s="45" t="str">
        <f t="shared" si="50"/>
        <v>1</v>
      </c>
      <c r="D494" s="45" t="str">
        <f t="shared" si="51"/>
        <v>7</v>
      </c>
      <c r="E494" s="45" t="str">
        <f t="shared" si="52"/>
        <v>05</v>
      </c>
      <c r="F494" s="45" t="str">
        <f t="shared" si="53"/>
        <v>0</v>
      </c>
      <c r="G494" s="45" t="str">
        <f t="shared" si="54"/>
        <v>0</v>
      </c>
      <c r="H494" s="70">
        <v>12170500</v>
      </c>
      <c r="I494" s="10" t="s">
        <v>5163</v>
      </c>
      <c r="J494" s="145" t="s">
        <v>51</v>
      </c>
      <c r="K494" s="10" t="s">
        <v>5164</v>
      </c>
      <c r="L494" s="10"/>
      <c r="M494" s="71"/>
    </row>
    <row r="495" spans="1:13" x14ac:dyDescent="0.25">
      <c r="A495" s="69" t="str">
        <f t="shared" si="55"/>
        <v>1</v>
      </c>
      <c r="B495" s="45" t="str">
        <f t="shared" si="49"/>
        <v>2</v>
      </c>
      <c r="C495" s="45" t="str">
        <f t="shared" si="50"/>
        <v>1</v>
      </c>
      <c r="D495" s="45" t="str">
        <f t="shared" si="51"/>
        <v>7</v>
      </c>
      <c r="E495" s="45" t="str">
        <f t="shared" si="52"/>
        <v>05</v>
      </c>
      <c r="F495" s="45" t="str">
        <f t="shared" si="53"/>
        <v>1</v>
      </c>
      <c r="G495" s="45" t="str">
        <f t="shared" si="54"/>
        <v>0</v>
      </c>
      <c r="H495" s="70">
        <v>12170510</v>
      </c>
      <c r="I495" s="10" t="s">
        <v>5163</v>
      </c>
      <c r="J495" s="145" t="s">
        <v>51</v>
      </c>
      <c r="K495" s="10" t="s">
        <v>5165</v>
      </c>
      <c r="L495" s="10"/>
      <c r="M495" s="71"/>
    </row>
    <row r="496" spans="1:13" x14ac:dyDescent="0.25">
      <c r="A496" s="69" t="str">
        <f t="shared" si="55"/>
        <v>1</v>
      </c>
      <c r="B496" s="45" t="str">
        <f t="shared" si="49"/>
        <v>2</v>
      </c>
      <c r="C496" s="45" t="str">
        <f t="shared" si="50"/>
        <v>1</v>
      </c>
      <c r="D496" s="45" t="str">
        <f t="shared" si="51"/>
        <v>7</v>
      </c>
      <c r="E496" s="45" t="str">
        <f t="shared" si="52"/>
        <v>05</v>
      </c>
      <c r="F496" s="45" t="str">
        <f t="shared" si="53"/>
        <v>2</v>
      </c>
      <c r="G496" s="45" t="str">
        <f t="shared" si="54"/>
        <v>0</v>
      </c>
      <c r="H496" s="70">
        <v>12170520</v>
      </c>
      <c r="I496" s="10" t="s">
        <v>5166</v>
      </c>
      <c r="J496" s="145" t="s">
        <v>51</v>
      </c>
      <c r="K496" s="10" t="s">
        <v>5167</v>
      </c>
      <c r="L496" s="10"/>
      <c r="M496" s="71"/>
    </row>
    <row r="497" spans="1:13" ht="30" x14ac:dyDescent="0.25">
      <c r="A497" s="69" t="str">
        <f t="shared" si="55"/>
        <v>1</v>
      </c>
      <c r="B497" s="45" t="str">
        <f t="shared" si="49"/>
        <v>2</v>
      </c>
      <c r="C497" s="45" t="str">
        <f t="shared" si="50"/>
        <v>1</v>
      </c>
      <c r="D497" s="45" t="str">
        <f t="shared" si="51"/>
        <v>7</v>
      </c>
      <c r="E497" s="45" t="str">
        <f t="shared" si="52"/>
        <v>06</v>
      </c>
      <c r="F497" s="45" t="str">
        <f t="shared" si="53"/>
        <v>0</v>
      </c>
      <c r="G497" s="45" t="str">
        <f t="shared" si="54"/>
        <v>0</v>
      </c>
      <c r="H497" s="139">
        <v>12170600</v>
      </c>
      <c r="I497" s="91" t="s">
        <v>5168</v>
      </c>
      <c r="J497" s="145" t="s">
        <v>51</v>
      </c>
      <c r="K497" s="10" t="s">
        <v>5169</v>
      </c>
      <c r="L497" s="10"/>
      <c r="M497" s="71"/>
    </row>
    <row r="498" spans="1:13" ht="30" x14ac:dyDescent="0.25">
      <c r="A498" s="69" t="str">
        <f t="shared" si="55"/>
        <v>1</v>
      </c>
      <c r="B498" s="45" t="str">
        <f t="shared" si="49"/>
        <v>2</v>
      </c>
      <c r="C498" s="45" t="str">
        <f t="shared" si="50"/>
        <v>1</v>
      </c>
      <c r="D498" s="45" t="str">
        <f t="shared" si="51"/>
        <v>7</v>
      </c>
      <c r="E498" s="45" t="str">
        <f t="shared" si="52"/>
        <v>06</v>
      </c>
      <c r="F498" s="45" t="str">
        <f t="shared" si="53"/>
        <v>1</v>
      </c>
      <c r="G498" s="45" t="str">
        <f t="shared" si="54"/>
        <v>0</v>
      </c>
      <c r="H498" s="139">
        <v>12170610</v>
      </c>
      <c r="I498" s="91" t="s">
        <v>5168</v>
      </c>
      <c r="J498" s="145" t="s">
        <v>51</v>
      </c>
      <c r="K498" s="10" t="s">
        <v>5170</v>
      </c>
      <c r="L498" s="10"/>
      <c r="M498" s="71"/>
    </row>
    <row r="499" spans="1:13" ht="30" x14ac:dyDescent="0.25">
      <c r="A499" s="69" t="str">
        <f t="shared" si="55"/>
        <v>1</v>
      </c>
      <c r="B499" s="45" t="str">
        <f t="shared" si="49"/>
        <v>2</v>
      </c>
      <c r="C499" s="45" t="str">
        <f t="shared" si="50"/>
        <v>1</v>
      </c>
      <c r="D499" s="45" t="str">
        <f t="shared" si="51"/>
        <v>7</v>
      </c>
      <c r="E499" s="45" t="str">
        <f t="shared" si="52"/>
        <v>06</v>
      </c>
      <c r="F499" s="45" t="str">
        <f t="shared" si="53"/>
        <v>2</v>
      </c>
      <c r="G499" s="45" t="str">
        <f t="shared" si="54"/>
        <v>0</v>
      </c>
      <c r="H499" s="139">
        <v>12170620</v>
      </c>
      <c r="I499" s="91" t="s">
        <v>5171</v>
      </c>
      <c r="J499" s="145" t="s">
        <v>51</v>
      </c>
      <c r="K499" s="10" t="s">
        <v>5170</v>
      </c>
      <c r="L499" s="10"/>
      <c r="M499" s="71"/>
    </row>
    <row r="500" spans="1:13" x14ac:dyDescent="0.25">
      <c r="A500" s="69" t="str">
        <f t="shared" si="55"/>
        <v>1</v>
      </c>
      <c r="B500" s="45" t="str">
        <f t="shared" si="49"/>
        <v>2</v>
      </c>
      <c r="C500" s="45" t="str">
        <f t="shared" si="50"/>
        <v>1</v>
      </c>
      <c r="D500" s="45" t="str">
        <f t="shared" si="51"/>
        <v>7</v>
      </c>
      <c r="E500" s="45" t="str">
        <f t="shared" si="52"/>
        <v>07</v>
      </c>
      <c r="F500" s="45" t="str">
        <f t="shared" si="53"/>
        <v>0</v>
      </c>
      <c r="G500" s="45" t="str">
        <f t="shared" si="54"/>
        <v>0</v>
      </c>
      <c r="H500" s="139">
        <v>12170700</v>
      </c>
      <c r="I500" s="139" t="s">
        <v>6541</v>
      </c>
      <c r="J500" s="145" t="s">
        <v>51</v>
      </c>
      <c r="K500" s="10" t="s">
        <v>6542</v>
      </c>
      <c r="L500" s="139" t="s">
        <v>6543</v>
      </c>
      <c r="M500" s="71" t="s">
        <v>14</v>
      </c>
    </row>
    <row r="501" spans="1:13" ht="45" x14ac:dyDescent="0.25">
      <c r="A501" s="69" t="str">
        <f t="shared" si="55"/>
        <v>1</v>
      </c>
      <c r="B501" s="45" t="str">
        <f t="shared" si="49"/>
        <v>2</v>
      </c>
      <c r="C501" s="45" t="str">
        <f t="shared" si="50"/>
        <v>1</v>
      </c>
      <c r="D501" s="45" t="str">
        <f t="shared" si="51"/>
        <v>7</v>
      </c>
      <c r="E501" s="45" t="str">
        <f t="shared" si="52"/>
        <v>07</v>
      </c>
      <c r="F501" s="45" t="str">
        <f t="shared" si="53"/>
        <v>1</v>
      </c>
      <c r="G501" s="45" t="str">
        <f t="shared" si="54"/>
        <v>0</v>
      </c>
      <c r="H501" s="139">
        <v>12170710</v>
      </c>
      <c r="I501" s="139" t="s">
        <v>6541</v>
      </c>
      <c r="J501" s="145" t="s">
        <v>51</v>
      </c>
      <c r="K501" s="10" t="s">
        <v>6544</v>
      </c>
      <c r="L501" s="139" t="s">
        <v>6543</v>
      </c>
      <c r="M501" s="71" t="s">
        <v>14</v>
      </c>
    </row>
    <row r="502" spans="1:13" ht="60" x14ac:dyDescent="0.25">
      <c r="A502" s="69" t="str">
        <f t="shared" si="55"/>
        <v>1</v>
      </c>
      <c r="B502" s="45" t="str">
        <f t="shared" si="49"/>
        <v>2</v>
      </c>
      <c r="C502" s="45" t="str">
        <f t="shared" si="50"/>
        <v>1</v>
      </c>
      <c r="D502" s="45" t="str">
        <f t="shared" si="51"/>
        <v>7</v>
      </c>
      <c r="E502" s="45" t="str">
        <f t="shared" si="52"/>
        <v>07</v>
      </c>
      <c r="F502" s="45" t="str">
        <f t="shared" si="53"/>
        <v>2</v>
      </c>
      <c r="G502" s="45" t="str">
        <f t="shared" si="54"/>
        <v>0</v>
      </c>
      <c r="H502" s="139">
        <v>12170720</v>
      </c>
      <c r="I502" s="139" t="s">
        <v>6545</v>
      </c>
      <c r="J502" s="145" t="s">
        <v>51</v>
      </c>
      <c r="K502" s="10" t="s">
        <v>6546</v>
      </c>
      <c r="L502" s="139" t="s">
        <v>6543</v>
      </c>
      <c r="M502" s="71" t="s">
        <v>14</v>
      </c>
    </row>
    <row r="503" spans="1:13" ht="30" x14ac:dyDescent="0.25">
      <c r="A503" s="69" t="str">
        <f t="shared" si="55"/>
        <v>1</v>
      </c>
      <c r="B503" s="45" t="str">
        <f t="shared" si="49"/>
        <v>2</v>
      </c>
      <c r="C503" s="45" t="str">
        <f t="shared" si="50"/>
        <v>1</v>
      </c>
      <c r="D503" s="45" t="str">
        <f t="shared" si="51"/>
        <v>9</v>
      </c>
      <c r="E503" s="45" t="str">
        <f t="shared" si="52"/>
        <v>00</v>
      </c>
      <c r="F503" s="45" t="str">
        <f t="shared" si="53"/>
        <v>0</v>
      </c>
      <c r="G503" s="45" t="str">
        <f t="shared" si="54"/>
        <v>0</v>
      </c>
      <c r="H503" s="70">
        <v>12190000</v>
      </c>
      <c r="I503" s="10" t="s">
        <v>173</v>
      </c>
      <c r="J503" s="145" t="s">
        <v>45</v>
      </c>
      <c r="K503" s="10" t="s">
        <v>174</v>
      </c>
      <c r="L503" s="10"/>
      <c r="M503" s="71"/>
    </row>
    <row r="504" spans="1:13" ht="30" x14ac:dyDescent="0.25">
      <c r="A504" s="69" t="str">
        <f t="shared" si="55"/>
        <v>1</v>
      </c>
      <c r="B504" s="45" t="str">
        <f t="shared" si="49"/>
        <v>2</v>
      </c>
      <c r="C504" s="45" t="str">
        <f t="shared" si="50"/>
        <v>1</v>
      </c>
      <c r="D504" s="45" t="str">
        <f t="shared" si="51"/>
        <v>9</v>
      </c>
      <c r="E504" s="45" t="str">
        <f t="shared" si="52"/>
        <v>01</v>
      </c>
      <c r="F504" s="45" t="str">
        <f t="shared" si="53"/>
        <v>0</v>
      </c>
      <c r="G504" s="45" t="str">
        <f t="shared" si="54"/>
        <v>0</v>
      </c>
      <c r="H504" s="70">
        <v>12190100</v>
      </c>
      <c r="I504" s="10" t="s">
        <v>5172</v>
      </c>
      <c r="J504" s="145" t="s">
        <v>51</v>
      </c>
      <c r="K504" s="10" t="s">
        <v>5173</v>
      </c>
      <c r="L504" s="10"/>
      <c r="M504" s="71"/>
    </row>
    <row r="505" spans="1:13" ht="30" x14ac:dyDescent="0.25">
      <c r="A505" s="69" t="str">
        <f t="shared" si="55"/>
        <v>1</v>
      </c>
      <c r="B505" s="45" t="str">
        <f t="shared" si="49"/>
        <v>2</v>
      </c>
      <c r="C505" s="45" t="str">
        <f t="shared" si="50"/>
        <v>1</v>
      </c>
      <c r="D505" s="45" t="str">
        <f t="shared" si="51"/>
        <v>9</v>
      </c>
      <c r="E505" s="45" t="str">
        <f t="shared" si="52"/>
        <v>01</v>
      </c>
      <c r="F505" s="45" t="str">
        <f t="shared" si="53"/>
        <v>1</v>
      </c>
      <c r="G505" s="45" t="str">
        <f t="shared" si="54"/>
        <v>0</v>
      </c>
      <c r="H505" s="70">
        <v>12190110</v>
      </c>
      <c r="I505" s="10" t="s">
        <v>5172</v>
      </c>
      <c r="J505" s="145" t="s">
        <v>51</v>
      </c>
      <c r="K505" s="10" t="s">
        <v>5174</v>
      </c>
      <c r="L505" s="10"/>
      <c r="M505" s="71"/>
    </row>
    <row r="506" spans="1:13" ht="30" x14ac:dyDescent="0.25">
      <c r="A506" s="69" t="str">
        <f t="shared" si="55"/>
        <v>1</v>
      </c>
      <c r="B506" s="45" t="str">
        <f t="shared" si="49"/>
        <v>2</v>
      </c>
      <c r="C506" s="45" t="str">
        <f t="shared" si="50"/>
        <v>1</v>
      </c>
      <c r="D506" s="45" t="str">
        <f t="shared" si="51"/>
        <v>9</v>
      </c>
      <c r="E506" s="45" t="str">
        <f t="shared" si="52"/>
        <v>01</v>
      </c>
      <c r="F506" s="45" t="str">
        <f t="shared" si="53"/>
        <v>2</v>
      </c>
      <c r="G506" s="45" t="str">
        <f t="shared" si="54"/>
        <v>0</v>
      </c>
      <c r="H506" s="70">
        <v>12190120</v>
      </c>
      <c r="I506" s="10" t="s">
        <v>5175</v>
      </c>
      <c r="J506" s="145" t="s">
        <v>51</v>
      </c>
      <c r="K506" s="10" t="s">
        <v>5176</v>
      </c>
      <c r="L506" s="10"/>
      <c r="M506" s="71"/>
    </row>
    <row r="507" spans="1:13" ht="60" x14ac:dyDescent="0.25">
      <c r="A507" s="69" t="str">
        <f t="shared" si="55"/>
        <v>1</v>
      </c>
      <c r="B507" s="45" t="str">
        <f t="shared" si="49"/>
        <v>2</v>
      </c>
      <c r="C507" s="45" t="str">
        <f t="shared" si="50"/>
        <v>1</v>
      </c>
      <c r="D507" s="45" t="str">
        <f t="shared" si="51"/>
        <v>9</v>
      </c>
      <c r="E507" s="45" t="str">
        <f t="shared" si="52"/>
        <v>02</v>
      </c>
      <c r="F507" s="45" t="str">
        <f t="shared" si="53"/>
        <v>0</v>
      </c>
      <c r="G507" s="45" t="str">
        <f t="shared" si="54"/>
        <v>0</v>
      </c>
      <c r="H507" s="70">
        <v>12190200</v>
      </c>
      <c r="I507" s="10" t="s">
        <v>5177</v>
      </c>
      <c r="J507" s="145" t="s">
        <v>51</v>
      </c>
      <c r="K507" s="10" t="s">
        <v>5178</v>
      </c>
      <c r="L507" s="10"/>
      <c r="M507" s="71"/>
    </row>
    <row r="508" spans="1:13" ht="60" x14ac:dyDescent="0.25">
      <c r="A508" s="69" t="str">
        <f t="shared" si="55"/>
        <v>1</v>
      </c>
      <c r="B508" s="45" t="str">
        <f t="shared" si="49"/>
        <v>2</v>
      </c>
      <c r="C508" s="45" t="str">
        <f t="shared" si="50"/>
        <v>1</v>
      </c>
      <c r="D508" s="45" t="str">
        <f t="shared" si="51"/>
        <v>9</v>
      </c>
      <c r="E508" s="45" t="str">
        <f t="shared" si="52"/>
        <v>02</v>
      </c>
      <c r="F508" s="45" t="str">
        <f t="shared" si="53"/>
        <v>1</v>
      </c>
      <c r="G508" s="45" t="str">
        <f t="shared" si="54"/>
        <v>0</v>
      </c>
      <c r="H508" s="70">
        <v>12190210</v>
      </c>
      <c r="I508" s="10" t="s">
        <v>5177</v>
      </c>
      <c r="J508" s="145" t="s">
        <v>51</v>
      </c>
      <c r="K508" s="10" t="s">
        <v>5179</v>
      </c>
      <c r="L508" s="10"/>
      <c r="M508" s="71"/>
    </row>
    <row r="509" spans="1:13" ht="60" x14ac:dyDescent="0.25">
      <c r="A509" s="69" t="str">
        <f t="shared" si="55"/>
        <v>1</v>
      </c>
      <c r="B509" s="45" t="str">
        <f t="shared" si="49"/>
        <v>2</v>
      </c>
      <c r="C509" s="45" t="str">
        <f t="shared" si="50"/>
        <v>1</v>
      </c>
      <c r="D509" s="45" t="str">
        <f t="shared" si="51"/>
        <v>9</v>
      </c>
      <c r="E509" s="45" t="str">
        <f t="shared" si="52"/>
        <v>02</v>
      </c>
      <c r="F509" s="45" t="str">
        <f t="shared" si="53"/>
        <v>2</v>
      </c>
      <c r="G509" s="45" t="str">
        <f t="shared" si="54"/>
        <v>0</v>
      </c>
      <c r="H509" s="70">
        <v>12190220</v>
      </c>
      <c r="I509" s="10" t="s">
        <v>5180</v>
      </c>
      <c r="J509" s="145" t="s">
        <v>51</v>
      </c>
      <c r="K509" s="10" t="s">
        <v>5181</v>
      </c>
      <c r="L509" s="10"/>
      <c r="M509" s="71"/>
    </row>
    <row r="510" spans="1:13" ht="45" x14ac:dyDescent="0.25">
      <c r="A510" s="69" t="str">
        <f t="shared" si="55"/>
        <v>1</v>
      </c>
      <c r="B510" s="45" t="str">
        <f t="shared" si="49"/>
        <v>2</v>
      </c>
      <c r="C510" s="45" t="str">
        <f t="shared" si="50"/>
        <v>1</v>
      </c>
      <c r="D510" s="45" t="str">
        <f t="shared" si="51"/>
        <v>9</v>
      </c>
      <c r="E510" s="45" t="str">
        <f t="shared" si="52"/>
        <v>03</v>
      </c>
      <c r="F510" s="45" t="str">
        <f t="shared" si="53"/>
        <v>0</v>
      </c>
      <c r="G510" s="45" t="str">
        <f t="shared" si="54"/>
        <v>0</v>
      </c>
      <c r="H510" s="70">
        <v>12190300</v>
      </c>
      <c r="I510" s="10" t="s">
        <v>5182</v>
      </c>
      <c r="J510" s="145" t="s">
        <v>51</v>
      </c>
      <c r="K510" s="10" t="s">
        <v>5183</v>
      </c>
      <c r="L510" s="10"/>
      <c r="M510" s="71"/>
    </row>
    <row r="511" spans="1:13" ht="30" x14ac:dyDescent="0.25">
      <c r="A511" s="69" t="str">
        <f t="shared" si="55"/>
        <v>1</v>
      </c>
      <c r="B511" s="45" t="str">
        <f t="shared" si="49"/>
        <v>2</v>
      </c>
      <c r="C511" s="45" t="str">
        <f t="shared" si="50"/>
        <v>1</v>
      </c>
      <c r="D511" s="45" t="str">
        <f t="shared" si="51"/>
        <v>9</v>
      </c>
      <c r="E511" s="45" t="str">
        <f t="shared" si="52"/>
        <v>03</v>
      </c>
      <c r="F511" s="45" t="str">
        <f t="shared" si="53"/>
        <v>1</v>
      </c>
      <c r="G511" s="45" t="str">
        <f t="shared" si="54"/>
        <v>0</v>
      </c>
      <c r="H511" s="70">
        <v>12190310</v>
      </c>
      <c r="I511" s="10" t="s">
        <v>5184</v>
      </c>
      <c r="J511" s="145" t="s">
        <v>51</v>
      </c>
      <c r="K511" s="10" t="s">
        <v>5185</v>
      </c>
      <c r="L511" s="10"/>
      <c r="M511" s="71"/>
    </row>
    <row r="512" spans="1:13" ht="26.25" customHeight="1" x14ac:dyDescent="0.25">
      <c r="A512" s="69" t="str">
        <f t="shared" si="55"/>
        <v>1</v>
      </c>
      <c r="B512" s="45" t="str">
        <f t="shared" si="49"/>
        <v>2</v>
      </c>
      <c r="C512" s="45" t="str">
        <f t="shared" si="50"/>
        <v>1</v>
      </c>
      <c r="D512" s="45" t="str">
        <f t="shared" si="51"/>
        <v>9</v>
      </c>
      <c r="E512" s="45" t="str">
        <f t="shared" si="52"/>
        <v>03</v>
      </c>
      <c r="F512" s="45" t="str">
        <f t="shared" si="53"/>
        <v>2</v>
      </c>
      <c r="G512" s="45" t="str">
        <f t="shared" si="54"/>
        <v>0</v>
      </c>
      <c r="H512" s="70">
        <v>12190320</v>
      </c>
      <c r="I512" s="10" t="s">
        <v>5186</v>
      </c>
      <c r="J512" s="145" t="s">
        <v>51</v>
      </c>
      <c r="K512" s="10" t="s">
        <v>5187</v>
      </c>
      <c r="L512" s="10"/>
      <c r="M512" s="71"/>
    </row>
    <row r="513" spans="1:13" ht="32.25" customHeight="1" x14ac:dyDescent="0.25">
      <c r="A513" s="69" t="str">
        <f t="shared" si="55"/>
        <v>1</v>
      </c>
      <c r="B513" s="45" t="str">
        <f t="shared" si="49"/>
        <v>2</v>
      </c>
      <c r="C513" s="45" t="str">
        <f t="shared" si="50"/>
        <v>1</v>
      </c>
      <c r="D513" s="45" t="str">
        <f t="shared" si="51"/>
        <v>9</v>
      </c>
      <c r="E513" s="45" t="str">
        <f t="shared" si="52"/>
        <v>03</v>
      </c>
      <c r="F513" s="45" t="str">
        <f t="shared" si="53"/>
        <v>3</v>
      </c>
      <c r="G513" s="45" t="str">
        <f t="shared" si="54"/>
        <v>0</v>
      </c>
      <c r="H513" s="70">
        <v>12190330</v>
      </c>
      <c r="I513" s="10" t="s">
        <v>5188</v>
      </c>
      <c r="J513" s="145" t="s">
        <v>51</v>
      </c>
      <c r="K513" s="10" t="s">
        <v>5189</v>
      </c>
      <c r="L513" s="10"/>
      <c r="M513" s="71"/>
    </row>
    <row r="514" spans="1:13" ht="36.75" customHeight="1" x14ac:dyDescent="0.25">
      <c r="A514" s="69" t="str">
        <f t="shared" si="55"/>
        <v>1</v>
      </c>
      <c r="B514" s="45" t="str">
        <f t="shared" si="49"/>
        <v>2</v>
      </c>
      <c r="C514" s="45" t="str">
        <f t="shared" si="50"/>
        <v>1</v>
      </c>
      <c r="D514" s="45" t="str">
        <f t="shared" si="51"/>
        <v>9</v>
      </c>
      <c r="E514" s="45" t="str">
        <f t="shared" si="52"/>
        <v>04</v>
      </c>
      <c r="F514" s="45" t="str">
        <f t="shared" si="53"/>
        <v>0</v>
      </c>
      <c r="G514" s="45" t="str">
        <f t="shared" si="54"/>
        <v>0</v>
      </c>
      <c r="H514" s="70">
        <v>12190400</v>
      </c>
      <c r="I514" s="10" t="s">
        <v>5190</v>
      </c>
      <c r="J514" s="145" t="s">
        <v>51</v>
      </c>
      <c r="K514" s="10" t="s">
        <v>5191</v>
      </c>
      <c r="L514" s="10"/>
      <c r="M514" s="71"/>
    </row>
    <row r="515" spans="1:13" ht="45" x14ac:dyDescent="0.25">
      <c r="A515" s="69" t="str">
        <f t="shared" si="55"/>
        <v>1</v>
      </c>
      <c r="B515" s="45" t="str">
        <f t="shared" si="49"/>
        <v>2</v>
      </c>
      <c r="C515" s="45" t="str">
        <f t="shared" si="50"/>
        <v>1</v>
      </c>
      <c r="D515" s="45" t="str">
        <f t="shared" si="51"/>
        <v>9</v>
      </c>
      <c r="E515" s="45" t="str">
        <f t="shared" si="52"/>
        <v>04</v>
      </c>
      <c r="F515" s="45" t="str">
        <f t="shared" si="53"/>
        <v>1</v>
      </c>
      <c r="G515" s="45" t="str">
        <f t="shared" si="54"/>
        <v>0</v>
      </c>
      <c r="H515" s="70">
        <v>12190410</v>
      </c>
      <c r="I515" s="10" t="s">
        <v>5190</v>
      </c>
      <c r="J515" s="145" t="s">
        <v>51</v>
      </c>
      <c r="K515" s="10" t="s">
        <v>5192</v>
      </c>
      <c r="L515" s="10"/>
      <c r="M515" s="71"/>
    </row>
    <row r="516" spans="1:13" ht="60" x14ac:dyDescent="0.25">
      <c r="A516" s="69" t="str">
        <f t="shared" si="55"/>
        <v>1</v>
      </c>
      <c r="B516" s="45" t="str">
        <f t="shared" si="49"/>
        <v>2</v>
      </c>
      <c r="C516" s="45" t="str">
        <f t="shared" si="50"/>
        <v>1</v>
      </c>
      <c r="D516" s="45" t="str">
        <f t="shared" si="51"/>
        <v>9</v>
      </c>
      <c r="E516" s="45" t="str">
        <f t="shared" si="52"/>
        <v>04</v>
      </c>
      <c r="F516" s="45" t="str">
        <f t="shared" si="53"/>
        <v>2</v>
      </c>
      <c r="G516" s="45" t="str">
        <f t="shared" si="54"/>
        <v>0</v>
      </c>
      <c r="H516" s="70">
        <v>12190420</v>
      </c>
      <c r="I516" s="10" t="s">
        <v>5193</v>
      </c>
      <c r="J516" s="145" t="s">
        <v>51</v>
      </c>
      <c r="K516" s="10" t="s">
        <v>5194</v>
      </c>
      <c r="L516" s="10"/>
      <c r="M516" s="71"/>
    </row>
    <row r="517" spans="1:13" ht="105" x14ac:dyDescent="0.25">
      <c r="A517" s="69" t="str">
        <f t="shared" si="55"/>
        <v>1</v>
      </c>
      <c r="B517" s="45" t="str">
        <f t="shared" si="49"/>
        <v>2</v>
      </c>
      <c r="C517" s="45" t="str">
        <f t="shared" si="50"/>
        <v>1</v>
      </c>
      <c r="D517" s="45" t="str">
        <f t="shared" si="51"/>
        <v>9</v>
      </c>
      <c r="E517" s="45" t="str">
        <f t="shared" si="52"/>
        <v>05</v>
      </c>
      <c r="F517" s="45" t="str">
        <f t="shared" si="53"/>
        <v>0</v>
      </c>
      <c r="G517" s="45" t="str">
        <f t="shared" si="54"/>
        <v>0</v>
      </c>
      <c r="H517" s="70">
        <v>12190500</v>
      </c>
      <c r="I517" s="10" t="s">
        <v>5195</v>
      </c>
      <c r="J517" s="145" t="s">
        <v>51</v>
      </c>
      <c r="K517" s="92" t="s">
        <v>5196</v>
      </c>
      <c r="L517" s="10"/>
      <c r="M517" s="71"/>
    </row>
    <row r="518" spans="1:13" ht="105" x14ac:dyDescent="0.25">
      <c r="A518" s="69" t="str">
        <f t="shared" si="55"/>
        <v>1</v>
      </c>
      <c r="B518" s="45" t="str">
        <f t="shared" si="49"/>
        <v>2</v>
      </c>
      <c r="C518" s="45" t="str">
        <f t="shared" si="50"/>
        <v>1</v>
      </c>
      <c r="D518" s="45" t="str">
        <f t="shared" si="51"/>
        <v>9</v>
      </c>
      <c r="E518" s="45" t="str">
        <f t="shared" si="52"/>
        <v>05</v>
      </c>
      <c r="F518" s="45" t="str">
        <f t="shared" si="53"/>
        <v>1</v>
      </c>
      <c r="G518" s="45" t="str">
        <f t="shared" si="54"/>
        <v>0</v>
      </c>
      <c r="H518" s="70">
        <v>12190510</v>
      </c>
      <c r="I518" s="10" t="s">
        <v>5195</v>
      </c>
      <c r="J518" s="145" t="s">
        <v>51</v>
      </c>
      <c r="K518" s="93" t="s">
        <v>5197</v>
      </c>
      <c r="L518" s="10"/>
      <c r="M518" s="71"/>
    </row>
    <row r="519" spans="1:13" ht="105" x14ac:dyDescent="0.25">
      <c r="A519" s="69" t="str">
        <f t="shared" si="55"/>
        <v>1</v>
      </c>
      <c r="B519" s="45" t="str">
        <f t="shared" ref="B519:B589" si="56">MID($H519,2,1)</f>
        <v>2</v>
      </c>
      <c r="C519" s="45" t="str">
        <f t="shared" ref="C519:C589" si="57">MID($H519,3,1)</f>
        <v>1</v>
      </c>
      <c r="D519" s="45" t="str">
        <f t="shared" ref="D519:D589" si="58">MID($H519,4,1)</f>
        <v>9</v>
      </c>
      <c r="E519" s="45" t="str">
        <f t="shared" ref="E519:E589" si="59">MID($H519,5,2)</f>
        <v>05</v>
      </c>
      <c r="F519" s="45" t="str">
        <f t="shared" ref="F519:F589" si="60">MID($H519,7,1)</f>
        <v>2</v>
      </c>
      <c r="G519" s="45" t="str">
        <f t="shared" ref="G519:G589" si="61">MID($H519,8,1)</f>
        <v>0</v>
      </c>
      <c r="H519" s="70">
        <v>12190520</v>
      </c>
      <c r="I519" s="10" t="s">
        <v>5198</v>
      </c>
      <c r="J519" s="145" t="s">
        <v>51</v>
      </c>
      <c r="K519" s="10" t="s">
        <v>5199</v>
      </c>
      <c r="L519" s="10"/>
      <c r="M519" s="71"/>
    </row>
    <row r="520" spans="1:13" ht="75" x14ac:dyDescent="0.25">
      <c r="A520" s="69" t="str">
        <f t="shared" ref="A520:A590" si="62">MID($H520,1,1)</f>
        <v>1</v>
      </c>
      <c r="B520" s="45" t="str">
        <f t="shared" si="56"/>
        <v>2</v>
      </c>
      <c r="C520" s="45" t="str">
        <f t="shared" si="57"/>
        <v>1</v>
      </c>
      <c r="D520" s="45" t="str">
        <f t="shared" si="58"/>
        <v>9</v>
      </c>
      <c r="E520" s="45" t="str">
        <f t="shared" si="59"/>
        <v>06</v>
      </c>
      <c r="F520" s="45" t="str">
        <f t="shared" si="60"/>
        <v>0</v>
      </c>
      <c r="G520" s="45" t="str">
        <f t="shared" si="61"/>
        <v>0</v>
      </c>
      <c r="H520" s="70">
        <v>12190600</v>
      </c>
      <c r="I520" s="10" t="s">
        <v>5200</v>
      </c>
      <c r="J520" s="145" t="s">
        <v>51</v>
      </c>
      <c r="K520" s="93" t="s">
        <v>5201</v>
      </c>
      <c r="L520" s="10"/>
      <c r="M520" s="71"/>
    </row>
    <row r="521" spans="1:13" ht="75" x14ac:dyDescent="0.25">
      <c r="A521" s="69" t="str">
        <f t="shared" si="62"/>
        <v>1</v>
      </c>
      <c r="B521" s="45" t="str">
        <f t="shared" si="56"/>
        <v>2</v>
      </c>
      <c r="C521" s="45" t="str">
        <f t="shared" si="57"/>
        <v>1</v>
      </c>
      <c r="D521" s="45" t="str">
        <f t="shared" si="58"/>
        <v>9</v>
      </c>
      <c r="E521" s="45" t="str">
        <f t="shared" si="59"/>
        <v>06</v>
      </c>
      <c r="F521" s="45" t="str">
        <f t="shared" si="60"/>
        <v>1</v>
      </c>
      <c r="G521" s="45" t="str">
        <f t="shared" si="61"/>
        <v>0</v>
      </c>
      <c r="H521" s="70">
        <v>12190610</v>
      </c>
      <c r="I521" s="10" t="s">
        <v>5200</v>
      </c>
      <c r="J521" s="145" t="s">
        <v>51</v>
      </c>
      <c r="K521" s="93" t="s">
        <v>5202</v>
      </c>
      <c r="L521" s="10"/>
      <c r="M521" s="71"/>
    </row>
    <row r="522" spans="1:13" ht="75" x14ac:dyDescent="0.25">
      <c r="A522" s="69" t="str">
        <f t="shared" si="62"/>
        <v>1</v>
      </c>
      <c r="B522" s="45" t="str">
        <f t="shared" si="56"/>
        <v>2</v>
      </c>
      <c r="C522" s="45" t="str">
        <f t="shared" si="57"/>
        <v>1</v>
      </c>
      <c r="D522" s="45" t="str">
        <f t="shared" si="58"/>
        <v>9</v>
      </c>
      <c r="E522" s="45" t="str">
        <f t="shared" si="59"/>
        <v>06</v>
      </c>
      <c r="F522" s="45" t="str">
        <f t="shared" si="60"/>
        <v>2</v>
      </c>
      <c r="G522" s="45" t="str">
        <f t="shared" si="61"/>
        <v>0</v>
      </c>
      <c r="H522" s="70">
        <v>12190620</v>
      </c>
      <c r="I522" s="10" t="s">
        <v>5203</v>
      </c>
      <c r="J522" s="145" t="s">
        <v>51</v>
      </c>
      <c r="K522" s="10" t="s">
        <v>5204</v>
      </c>
      <c r="L522" s="10"/>
      <c r="M522" s="71"/>
    </row>
    <row r="523" spans="1:13" ht="60" x14ac:dyDescent="0.25">
      <c r="A523" s="69" t="str">
        <f t="shared" si="62"/>
        <v>1</v>
      </c>
      <c r="B523" s="45" t="str">
        <f t="shared" si="56"/>
        <v>2</v>
      </c>
      <c r="C523" s="45" t="str">
        <f t="shared" si="57"/>
        <v>1</v>
      </c>
      <c r="D523" s="45" t="str">
        <f t="shared" si="58"/>
        <v>9</v>
      </c>
      <c r="E523" s="45" t="str">
        <f t="shared" si="59"/>
        <v>07</v>
      </c>
      <c r="F523" s="45" t="str">
        <f t="shared" si="60"/>
        <v>0</v>
      </c>
      <c r="G523" s="45" t="str">
        <f t="shared" si="61"/>
        <v>0</v>
      </c>
      <c r="H523" s="70">
        <v>12190700</v>
      </c>
      <c r="I523" s="10" t="s">
        <v>5205</v>
      </c>
      <c r="J523" s="145" t="s">
        <v>51</v>
      </c>
      <c r="K523" s="93" t="s">
        <v>5206</v>
      </c>
      <c r="L523" s="10"/>
      <c r="M523" s="71"/>
    </row>
    <row r="524" spans="1:13" ht="36.75" customHeight="1" x14ac:dyDescent="0.25">
      <c r="A524" s="69" t="str">
        <f t="shared" si="62"/>
        <v>1</v>
      </c>
      <c r="B524" s="45" t="str">
        <f t="shared" si="56"/>
        <v>2</v>
      </c>
      <c r="C524" s="45" t="str">
        <f t="shared" si="57"/>
        <v>1</v>
      </c>
      <c r="D524" s="45" t="str">
        <f t="shared" si="58"/>
        <v>9</v>
      </c>
      <c r="E524" s="45" t="str">
        <f t="shared" si="59"/>
        <v>07</v>
      </c>
      <c r="F524" s="45" t="str">
        <f t="shared" si="60"/>
        <v>1</v>
      </c>
      <c r="G524" s="45" t="str">
        <f t="shared" si="61"/>
        <v>0</v>
      </c>
      <c r="H524" s="70">
        <v>12190710</v>
      </c>
      <c r="I524" s="10" t="s">
        <v>5205</v>
      </c>
      <c r="J524" s="145" t="s">
        <v>51</v>
      </c>
      <c r="K524" s="93" t="s">
        <v>5207</v>
      </c>
      <c r="L524" s="10"/>
      <c r="M524" s="71"/>
    </row>
    <row r="525" spans="1:13" ht="75" x14ac:dyDescent="0.25">
      <c r="A525" s="69" t="str">
        <f t="shared" si="62"/>
        <v>1</v>
      </c>
      <c r="B525" s="45" t="str">
        <f t="shared" si="56"/>
        <v>2</v>
      </c>
      <c r="C525" s="45" t="str">
        <f t="shared" si="57"/>
        <v>1</v>
      </c>
      <c r="D525" s="45" t="str">
        <f t="shared" si="58"/>
        <v>9</v>
      </c>
      <c r="E525" s="45" t="str">
        <f t="shared" si="59"/>
        <v>07</v>
      </c>
      <c r="F525" s="45" t="str">
        <f t="shared" si="60"/>
        <v>2</v>
      </c>
      <c r="G525" s="45" t="str">
        <f t="shared" si="61"/>
        <v>0</v>
      </c>
      <c r="H525" s="70">
        <v>12190720</v>
      </c>
      <c r="I525" s="10" t="s">
        <v>5208</v>
      </c>
      <c r="J525" s="145" t="s">
        <v>51</v>
      </c>
      <c r="K525" s="93" t="s">
        <v>5209</v>
      </c>
      <c r="L525" s="10"/>
      <c r="M525" s="71"/>
    </row>
    <row r="526" spans="1:13" x14ac:dyDescent="0.25">
      <c r="A526" s="69" t="str">
        <f t="shared" si="62"/>
        <v>1</v>
      </c>
      <c r="B526" s="45" t="str">
        <f t="shared" si="56"/>
        <v>2</v>
      </c>
      <c r="C526" s="45" t="str">
        <f t="shared" si="57"/>
        <v>1</v>
      </c>
      <c r="D526" s="45" t="str">
        <f t="shared" si="58"/>
        <v>9</v>
      </c>
      <c r="E526" s="45" t="str">
        <f t="shared" si="59"/>
        <v>08</v>
      </c>
      <c r="F526" s="45" t="str">
        <f t="shared" si="60"/>
        <v>0</v>
      </c>
      <c r="G526" s="45" t="str">
        <f t="shared" si="61"/>
        <v>0</v>
      </c>
      <c r="H526" s="70">
        <v>12190800</v>
      </c>
      <c r="I526" s="10" t="s">
        <v>5210</v>
      </c>
      <c r="J526" s="145" t="s">
        <v>51</v>
      </c>
      <c r="K526" s="10" t="s">
        <v>5211</v>
      </c>
      <c r="L526" s="10" t="s">
        <v>4516</v>
      </c>
      <c r="M526" s="71" t="s">
        <v>22</v>
      </c>
    </row>
    <row r="527" spans="1:13" ht="97.5" customHeight="1" x14ac:dyDescent="0.25">
      <c r="A527" s="69" t="str">
        <f t="shared" si="62"/>
        <v>1</v>
      </c>
      <c r="B527" s="45" t="str">
        <f t="shared" si="56"/>
        <v>2</v>
      </c>
      <c r="C527" s="45" t="str">
        <f t="shared" si="57"/>
        <v>1</v>
      </c>
      <c r="D527" s="45" t="str">
        <f t="shared" si="58"/>
        <v>9</v>
      </c>
      <c r="E527" s="45" t="str">
        <f t="shared" si="59"/>
        <v>08</v>
      </c>
      <c r="F527" s="45" t="str">
        <f t="shared" si="60"/>
        <v>1</v>
      </c>
      <c r="G527" s="45" t="str">
        <f t="shared" si="61"/>
        <v>0</v>
      </c>
      <c r="H527" s="70">
        <v>12190810</v>
      </c>
      <c r="I527" s="10" t="s">
        <v>5210</v>
      </c>
      <c r="J527" s="145" t="s">
        <v>51</v>
      </c>
      <c r="K527" s="10" t="s">
        <v>5212</v>
      </c>
      <c r="L527" s="10" t="s">
        <v>4516</v>
      </c>
      <c r="M527" s="71" t="s">
        <v>22</v>
      </c>
    </row>
    <row r="528" spans="1:13" ht="30" x14ac:dyDescent="0.25">
      <c r="A528" s="69" t="str">
        <f t="shared" si="62"/>
        <v>1</v>
      </c>
      <c r="B528" s="45" t="str">
        <f t="shared" si="56"/>
        <v>2</v>
      </c>
      <c r="C528" s="45" t="str">
        <f t="shared" si="57"/>
        <v>1</v>
      </c>
      <c r="D528" s="45" t="str">
        <f t="shared" si="58"/>
        <v>9</v>
      </c>
      <c r="E528" s="45" t="str">
        <f t="shared" si="59"/>
        <v>08</v>
      </c>
      <c r="F528" s="45" t="str">
        <f t="shared" si="60"/>
        <v>2</v>
      </c>
      <c r="G528" s="45" t="str">
        <f t="shared" si="61"/>
        <v>0</v>
      </c>
      <c r="H528" s="70">
        <v>12190820</v>
      </c>
      <c r="I528" s="10" t="s">
        <v>5213</v>
      </c>
      <c r="J528" s="145" t="s">
        <v>51</v>
      </c>
      <c r="K528" s="10" t="s">
        <v>5214</v>
      </c>
      <c r="L528" s="10" t="s">
        <v>4516</v>
      </c>
      <c r="M528" s="71" t="s">
        <v>22</v>
      </c>
    </row>
    <row r="529" spans="1:13" ht="30" x14ac:dyDescent="0.25">
      <c r="A529" s="69" t="str">
        <f t="shared" si="62"/>
        <v>1</v>
      </c>
      <c r="B529" s="45" t="str">
        <f t="shared" si="56"/>
        <v>2</v>
      </c>
      <c r="C529" s="45" t="str">
        <f t="shared" si="57"/>
        <v>1</v>
      </c>
      <c r="D529" s="45" t="str">
        <f t="shared" si="58"/>
        <v>9</v>
      </c>
      <c r="E529" s="45" t="str">
        <f t="shared" si="59"/>
        <v>09</v>
      </c>
      <c r="F529" s="45" t="str">
        <f t="shared" si="60"/>
        <v>0</v>
      </c>
      <c r="G529" s="45" t="str">
        <f t="shared" si="61"/>
        <v>0</v>
      </c>
      <c r="H529" s="70">
        <v>12190900</v>
      </c>
      <c r="I529" s="10" t="s">
        <v>5215</v>
      </c>
      <c r="J529" s="145" t="s">
        <v>51</v>
      </c>
      <c r="K529" s="10" t="s">
        <v>5216</v>
      </c>
      <c r="L529" s="10" t="s">
        <v>4516</v>
      </c>
      <c r="M529" s="71" t="s">
        <v>22</v>
      </c>
    </row>
    <row r="530" spans="1:13" ht="30" x14ac:dyDescent="0.25">
      <c r="A530" s="69" t="str">
        <f t="shared" si="62"/>
        <v>1</v>
      </c>
      <c r="B530" s="45" t="str">
        <f t="shared" si="56"/>
        <v>2</v>
      </c>
      <c r="C530" s="45" t="str">
        <f t="shared" si="57"/>
        <v>1</v>
      </c>
      <c r="D530" s="45" t="str">
        <f t="shared" si="58"/>
        <v>9</v>
      </c>
      <c r="E530" s="45" t="str">
        <f t="shared" si="59"/>
        <v>09</v>
      </c>
      <c r="F530" s="45" t="str">
        <f t="shared" si="60"/>
        <v>1</v>
      </c>
      <c r="G530" s="45" t="str">
        <f t="shared" si="61"/>
        <v>0</v>
      </c>
      <c r="H530" s="70">
        <v>12190910</v>
      </c>
      <c r="I530" s="10" t="s">
        <v>5215</v>
      </c>
      <c r="J530" s="145" t="s">
        <v>51</v>
      </c>
      <c r="K530" s="10" t="s">
        <v>5217</v>
      </c>
      <c r="L530" s="10" t="s">
        <v>4516</v>
      </c>
      <c r="M530" s="71" t="s">
        <v>22</v>
      </c>
    </row>
    <row r="531" spans="1:13" ht="45" x14ac:dyDescent="0.25">
      <c r="A531" s="69" t="str">
        <f t="shared" si="62"/>
        <v>1</v>
      </c>
      <c r="B531" s="45" t="str">
        <f t="shared" si="56"/>
        <v>2</v>
      </c>
      <c r="C531" s="45" t="str">
        <f t="shared" si="57"/>
        <v>1</v>
      </c>
      <c r="D531" s="45" t="str">
        <f t="shared" si="58"/>
        <v>9</v>
      </c>
      <c r="E531" s="45" t="str">
        <f t="shared" si="59"/>
        <v>09</v>
      </c>
      <c r="F531" s="45" t="str">
        <f t="shared" si="60"/>
        <v>2</v>
      </c>
      <c r="G531" s="45" t="str">
        <f t="shared" si="61"/>
        <v>0</v>
      </c>
      <c r="H531" s="70">
        <v>12190920</v>
      </c>
      <c r="I531" s="10" t="s">
        <v>5218</v>
      </c>
      <c r="J531" s="145" t="s">
        <v>51</v>
      </c>
      <c r="K531" s="10" t="s">
        <v>5219</v>
      </c>
      <c r="L531" s="10" t="s">
        <v>4516</v>
      </c>
      <c r="M531" s="71" t="s">
        <v>22</v>
      </c>
    </row>
    <row r="532" spans="1:13" ht="36.75" customHeight="1" x14ac:dyDescent="0.25">
      <c r="A532" s="69" t="str">
        <f t="shared" si="62"/>
        <v>1</v>
      </c>
      <c r="B532" s="45" t="str">
        <f t="shared" si="56"/>
        <v>2</v>
      </c>
      <c r="C532" s="45" t="str">
        <f t="shared" si="57"/>
        <v>1</v>
      </c>
      <c r="D532" s="45" t="str">
        <f t="shared" si="58"/>
        <v>9</v>
      </c>
      <c r="E532" s="45" t="str">
        <f t="shared" si="59"/>
        <v>10</v>
      </c>
      <c r="F532" s="45" t="str">
        <f t="shared" si="60"/>
        <v>0</v>
      </c>
      <c r="G532" s="45" t="str">
        <f t="shared" si="61"/>
        <v>0</v>
      </c>
      <c r="H532" s="70">
        <v>12191000</v>
      </c>
      <c r="I532" s="10" t="s">
        <v>5220</v>
      </c>
      <c r="J532" s="145" t="s">
        <v>51</v>
      </c>
      <c r="K532" s="93" t="s">
        <v>5221</v>
      </c>
      <c r="L532" s="10"/>
      <c r="M532" s="71"/>
    </row>
    <row r="533" spans="1:13" ht="36.75" customHeight="1" x14ac:dyDescent="0.25">
      <c r="A533" s="69" t="str">
        <f t="shared" si="62"/>
        <v>1</v>
      </c>
      <c r="B533" s="45" t="str">
        <f t="shared" si="56"/>
        <v>2</v>
      </c>
      <c r="C533" s="45" t="str">
        <f t="shared" si="57"/>
        <v>1</v>
      </c>
      <c r="D533" s="45" t="str">
        <f t="shared" si="58"/>
        <v>9</v>
      </c>
      <c r="E533" s="45" t="str">
        <f t="shared" si="59"/>
        <v>10</v>
      </c>
      <c r="F533" s="45" t="str">
        <f t="shared" si="60"/>
        <v>1</v>
      </c>
      <c r="G533" s="45" t="str">
        <f t="shared" si="61"/>
        <v>0</v>
      </c>
      <c r="H533" s="70">
        <v>12191010</v>
      </c>
      <c r="I533" s="10" t="s">
        <v>5220</v>
      </c>
      <c r="J533" s="145" t="s">
        <v>51</v>
      </c>
      <c r="K533" s="10" t="s">
        <v>5222</v>
      </c>
      <c r="L533" s="10"/>
      <c r="M533" s="71"/>
    </row>
    <row r="534" spans="1:13" ht="75" x14ac:dyDescent="0.25">
      <c r="A534" s="69" t="str">
        <f t="shared" si="62"/>
        <v>1</v>
      </c>
      <c r="B534" s="45" t="str">
        <f t="shared" si="56"/>
        <v>2</v>
      </c>
      <c r="C534" s="45" t="str">
        <f t="shared" si="57"/>
        <v>1</v>
      </c>
      <c r="D534" s="45" t="str">
        <f t="shared" si="58"/>
        <v>9</v>
      </c>
      <c r="E534" s="45" t="str">
        <f t="shared" si="59"/>
        <v>10</v>
      </c>
      <c r="F534" s="45" t="str">
        <f t="shared" si="60"/>
        <v>2</v>
      </c>
      <c r="G534" s="45" t="str">
        <f t="shared" si="61"/>
        <v>0</v>
      </c>
      <c r="H534" s="70">
        <v>12191020</v>
      </c>
      <c r="I534" s="10" t="s">
        <v>5223</v>
      </c>
      <c r="J534" s="145" t="s">
        <v>51</v>
      </c>
      <c r="K534" s="93" t="s">
        <v>5224</v>
      </c>
      <c r="L534" s="10"/>
      <c r="M534" s="71"/>
    </row>
    <row r="535" spans="1:13" ht="45" x14ac:dyDescent="0.25">
      <c r="A535" s="69" t="str">
        <f t="shared" si="62"/>
        <v>1</v>
      </c>
      <c r="B535" s="45" t="str">
        <f t="shared" si="56"/>
        <v>2</v>
      </c>
      <c r="C535" s="45" t="str">
        <f t="shared" si="57"/>
        <v>1</v>
      </c>
      <c r="D535" s="45" t="str">
        <f t="shared" si="58"/>
        <v>9</v>
      </c>
      <c r="E535" s="45" t="str">
        <f t="shared" si="59"/>
        <v>50</v>
      </c>
      <c r="F535" s="45" t="str">
        <f t="shared" si="60"/>
        <v>0</v>
      </c>
      <c r="G535" s="45" t="str">
        <f t="shared" si="61"/>
        <v>0</v>
      </c>
      <c r="H535" s="70">
        <v>12195000</v>
      </c>
      <c r="I535" s="10" t="s">
        <v>6547</v>
      </c>
      <c r="J535" s="145" t="s">
        <v>55</v>
      </c>
      <c r="K535" s="10" t="s">
        <v>6548</v>
      </c>
      <c r="L535" s="10"/>
      <c r="M535" s="71" t="s">
        <v>14</v>
      </c>
    </row>
    <row r="536" spans="1:13" ht="30" x14ac:dyDescent="0.25">
      <c r="A536" s="69" t="str">
        <f t="shared" si="62"/>
        <v>1</v>
      </c>
      <c r="B536" s="45" t="str">
        <f t="shared" si="56"/>
        <v>2</v>
      </c>
      <c r="C536" s="45" t="str">
        <f t="shared" si="57"/>
        <v>1</v>
      </c>
      <c r="D536" s="45" t="str">
        <f t="shared" si="58"/>
        <v>9</v>
      </c>
      <c r="E536" s="45" t="str">
        <f t="shared" si="59"/>
        <v>50</v>
      </c>
      <c r="F536" s="45" t="str">
        <f t="shared" si="60"/>
        <v>1</v>
      </c>
      <c r="G536" s="45" t="str">
        <f t="shared" si="61"/>
        <v>0</v>
      </c>
      <c r="H536" s="70">
        <v>12195010</v>
      </c>
      <c r="I536" s="10" t="s">
        <v>6549</v>
      </c>
      <c r="J536" s="145" t="s">
        <v>55</v>
      </c>
      <c r="K536" s="10" t="s">
        <v>6550</v>
      </c>
      <c r="L536" s="10"/>
      <c r="M536" s="71" t="s">
        <v>14</v>
      </c>
    </row>
    <row r="537" spans="1:13" ht="45" x14ac:dyDescent="0.25">
      <c r="A537" s="69" t="str">
        <f t="shared" si="62"/>
        <v>1</v>
      </c>
      <c r="B537" s="45" t="str">
        <f t="shared" si="56"/>
        <v>2</v>
      </c>
      <c r="C537" s="45" t="str">
        <f t="shared" si="57"/>
        <v>1</v>
      </c>
      <c r="D537" s="45" t="str">
        <f t="shared" si="58"/>
        <v>9</v>
      </c>
      <c r="E537" s="45" t="str">
        <f t="shared" si="59"/>
        <v>50</v>
      </c>
      <c r="F537" s="45" t="str">
        <f t="shared" si="60"/>
        <v>9</v>
      </c>
      <c r="G537" s="45" t="str">
        <f t="shared" si="61"/>
        <v>0</v>
      </c>
      <c r="H537" s="70">
        <v>12195090</v>
      </c>
      <c r="I537" s="10" t="s">
        <v>6551</v>
      </c>
      <c r="J537" s="145" t="s">
        <v>55</v>
      </c>
      <c r="K537" s="10" t="s">
        <v>6552</v>
      </c>
      <c r="L537" s="10"/>
      <c r="M537" s="71" t="s">
        <v>14</v>
      </c>
    </row>
    <row r="538" spans="1:13" ht="30" x14ac:dyDescent="0.25">
      <c r="A538" s="69" t="str">
        <f t="shared" si="62"/>
        <v>1</v>
      </c>
      <c r="B538" s="45" t="str">
        <f t="shared" si="56"/>
        <v>2</v>
      </c>
      <c r="C538" s="45" t="str">
        <f t="shared" si="57"/>
        <v>1</v>
      </c>
      <c r="D538" s="45" t="str">
        <f t="shared" si="58"/>
        <v>9</v>
      </c>
      <c r="E538" s="45" t="str">
        <f t="shared" si="59"/>
        <v>99</v>
      </c>
      <c r="F538" s="45" t="str">
        <f t="shared" si="60"/>
        <v>0</v>
      </c>
      <c r="G538" s="45" t="str">
        <f t="shared" si="61"/>
        <v>0</v>
      </c>
      <c r="H538" s="70">
        <v>12199900</v>
      </c>
      <c r="I538" s="10" t="s">
        <v>175</v>
      </c>
      <c r="J538" s="145" t="s">
        <v>51</v>
      </c>
      <c r="K538" s="10" t="s">
        <v>176</v>
      </c>
      <c r="L538" s="10"/>
      <c r="M538" s="71"/>
    </row>
    <row r="539" spans="1:13" ht="105" x14ac:dyDescent="0.25">
      <c r="A539" s="69" t="str">
        <f t="shared" si="62"/>
        <v>1</v>
      </c>
      <c r="B539" s="45" t="str">
        <f t="shared" si="56"/>
        <v>2</v>
      </c>
      <c r="C539" s="45" t="str">
        <f t="shared" si="57"/>
        <v>1</v>
      </c>
      <c r="D539" s="45" t="str">
        <f t="shared" si="58"/>
        <v>9</v>
      </c>
      <c r="E539" s="45" t="str">
        <f t="shared" si="59"/>
        <v>99</v>
      </c>
      <c r="F539" s="45" t="str">
        <f t="shared" si="60"/>
        <v>1</v>
      </c>
      <c r="G539" s="45" t="str">
        <f t="shared" si="61"/>
        <v>0</v>
      </c>
      <c r="H539" s="70">
        <v>12199910</v>
      </c>
      <c r="I539" s="10" t="s">
        <v>5225</v>
      </c>
      <c r="J539" s="145" t="s">
        <v>51</v>
      </c>
      <c r="K539" s="10" t="s">
        <v>177</v>
      </c>
      <c r="L539" s="10"/>
      <c r="M539" s="71"/>
    </row>
    <row r="540" spans="1:13" ht="30" x14ac:dyDescent="0.25">
      <c r="A540" s="69" t="str">
        <f t="shared" si="62"/>
        <v>1</v>
      </c>
      <c r="B540" s="45" t="str">
        <f t="shared" si="56"/>
        <v>2</v>
      </c>
      <c r="C540" s="45" t="str">
        <f t="shared" si="57"/>
        <v>1</v>
      </c>
      <c r="D540" s="45" t="str">
        <f t="shared" si="58"/>
        <v>9</v>
      </c>
      <c r="E540" s="45" t="str">
        <f t="shared" si="59"/>
        <v>99</v>
      </c>
      <c r="F540" s="45" t="str">
        <f t="shared" si="60"/>
        <v>2</v>
      </c>
      <c r="G540" s="45" t="str">
        <f t="shared" si="61"/>
        <v>0</v>
      </c>
      <c r="H540" s="70">
        <v>12199920</v>
      </c>
      <c r="I540" s="10" t="s">
        <v>5226</v>
      </c>
      <c r="J540" s="145" t="s">
        <v>51</v>
      </c>
      <c r="K540" s="10" t="s">
        <v>178</v>
      </c>
      <c r="L540" s="10"/>
      <c r="M540" s="71"/>
    </row>
    <row r="541" spans="1:13" ht="105" x14ac:dyDescent="0.25">
      <c r="A541" s="69" t="str">
        <f t="shared" si="62"/>
        <v>1</v>
      </c>
      <c r="B541" s="45" t="str">
        <f t="shared" si="56"/>
        <v>2</v>
      </c>
      <c r="C541" s="45" t="str">
        <f t="shared" si="57"/>
        <v>1</v>
      </c>
      <c r="D541" s="45" t="str">
        <f t="shared" si="58"/>
        <v>9</v>
      </c>
      <c r="E541" s="45" t="str">
        <f t="shared" si="59"/>
        <v>99</v>
      </c>
      <c r="F541" s="45" t="str">
        <f t="shared" si="60"/>
        <v>3</v>
      </c>
      <c r="G541" s="45" t="str">
        <f t="shared" si="61"/>
        <v>0</v>
      </c>
      <c r="H541" s="70">
        <v>12199930</v>
      </c>
      <c r="I541" s="10" t="s">
        <v>5227</v>
      </c>
      <c r="J541" s="145" t="s">
        <v>51</v>
      </c>
      <c r="K541" s="10" t="s">
        <v>5228</v>
      </c>
      <c r="L541" s="10" t="s">
        <v>5229</v>
      </c>
      <c r="M541" s="71"/>
    </row>
    <row r="542" spans="1:13" ht="120" x14ac:dyDescent="0.25">
      <c r="A542" s="69" t="str">
        <f t="shared" si="62"/>
        <v>1</v>
      </c>
      <c r="B542" s="45" t="str">
        <f t="shared" si="56"/>
        <v>2</v>
      </c>
      <c r="C542" s="45" t="str">
        <f t="shared" si="57"/>
        <v>1</v>
      </c>
      <c r="D542" s="45" t="str">
        <f t="shared" si="58"/>
        <v>9</v>
      </c>
      <c r="E542" s="45" t="str">
        <f t="shared" si="59"/>
        <v>99</v>
      </c>
      <c r="F542" s="45" t="str">
        <f t="shared" si="60"/>
        <v>4</v>
      </c>
      <c r="G542" s="45" t="str">
        <f t="shared" si="61"/>
        <v>0</v>
      </c>
      <c r="H542" s="70">
        <v>12199940</v>
      </c>
      <c r="I542" s="10" t="s">
        <v>5230</v>
      </c>
      <c r="J542" s="145" t="s">
        <v>51</v>
      </c>
      <c r="K542" s="10" t="s">
        <v>5231</v>
      </c>
      <c r="L542" s="10" t="s">
        <v>5229</v>
      </c>
      <c r="M542" s="71"/>
    </row>
    <row r="543" spans="1:13" ht="75" x14ac:dyDescent="0.25">
      <c r="A543" s="69" t="str">
        <f t="shared" si="62"/>
        <v>1</v>
      </c>
      <c r="B543" s="45" t="str">
        <f t="shared" si="56"/>
        <v>2</v>
      </c>
      <c r="C543" s="45" t="str">
        <f t="shared" si="57"/>
        <v>2</v>
      </c>
      <c r="D543" s="45" t="str">
        <f t="shared" si="58"/>
        <v>0</v>
      </c>
      <c r="E543" s="45" t="str">
        <f t="shared" si="59"/>
        <v>00</v>
      </c>
      <c r="F543" s="45" t="str">
        <f t="shared" si="60"/>
        <v>0</v>
      </c>
      <c r="G543" s="45" t="str">
        <f t="shared" si="61"/>
        <v>0</v>
      </c>
      <c r="H543" s="70">
        <v>12200000</v>
      </c>
      <c r="I543" s="10" t="s">
        <v>179</v>
      </c>
      <c r="J543" s="145" t="s">
        <v>45</v>
      </c>
      <c r="K543" s="10" t="s">
        <v>180</v>
      </c>
      <c r="L543" s="10"/>
      <c r="M543" s="71"/>
    </row>
    <row r="544" spans="1:13" ht="75" x14ac:dyDescent="0.25">
      <c r="A544" s="69" t="str">
        <f t="shared" si="62"/>
        <v>1</v>
      </c>
      <c r="B544" s="45" t="str">
        <f t="shared" si="56"/>
        <v>2</v>
      </c>
      <c r="C544" s="45" t="str">
        <f t="shared" si="57"/>
        <v>2</v>
      </c>
      <c r="D544" s="45" t="str">
        <f t="shared" si="58"/>
        <v>1</v>
      </c>
      <c r="E544" s="45" t="str">
        <f t="shared" si="59"/>
        <v>00</v>
      </c>
      <c r="F544" s="45" t="str">
        <f t="shared" si="60"/>
        <v>0</v>
      </c>
      <c r="G544" s="45" t="str">
        <f t="shared" si="61"/>
        <v>0</v>
      </c>
      <c r="H544" s="70">
        <v>12210000</v>
      </c>
      <c r="I544" s="10" t="s">
        <v>179</v>
      </c>
      <c r="J544" s="145" t="s">
        <v>45</v>
      </c>
      <c r="K544" s="10" t="s">
        <v>180</v>
      </c>
      <c r="L544" s="10" t="s">
        <v>5232</v>
      </c>
      <c r="M544" s="71"/>
    </row>
    <row r="545" spans="1:13" ht="45" x14ac:dyDescent="0.25">
      <c r="A545" s="69" t="str">
        <f t="shared" si="62"/>
        <v>1</v>
      </c>
      <c r="B545" s="45" t="str">
        <f t="shared" si="56"/>
        <v>2</v>
      </c>
      <c r="C545" s="45" t="str">
        <f t="shared" si="57"/>
        <v>2</v>
      </c>
      <c r="D545" s="45" t="str">
        <f t="shared" si="58"/>
        <v>1</v>
      </c>
      <c r="E545" s="45" t="str">
        <f t="shared" si="59"/>
        <v>01</v>
      </c>
      <c r="F545" s="45" t="str">
        <f t="shared" si="60"/>
        <v>0</v>
      </c>
      <c r="G545" s="45" t="str">
        <f t="shared" si="61"/>
        <v>0</v>
      </c>
      <c r="H545" s="70">
        <v>12210100</v>
      </c>
      <c r="I545" s="10" t="s">
        <v>4693</v>
      </c>
      <c r="J545" s="145" t="s">
        <v>51</v>
      </c>
      <c r="K545" s="10" t="s">
        <v>4694</v>
      </c>
      <c r="L545" s="10" t="s">
        <v>3029</v>
      </c>
      <c r="M545" s="71"/>
    </row>
    <row r="546" spans="1:13" ht="30" x14ac:dyDescent="0.25">
      <c r="A546" s="69" t="str">
        <f t="shared" si="62"/>
        <v>1</v>
      </c>
      <c r="B546" s="45" t="str">
        <f t="shared" si="56"/>
        <v>2</v>
      </c>
      <c r="C546" s="45" t="str">
        <f t="shared" si="57"/>
        <v>2</v>
      </c>
      <c r="D546" s="45" t="str">
        <f t="shared" si="58"/>
        <v>1</v>
      </c>
      <c r="E546" s="45" t="str">
        <f t="shared" si="59"/>
        <v>01</v>
      </c>
      <c r="F546" s="45" t="str">
        <f t="shared" si="60"/>
        <v>1</v>
      </c>
      <c r="G546" s="45" t="str">
        <f t="shared" si="61"/>
        <v>0</v>
      </c>
      <c r="H546" s="70">
        <v>12210110</v>
      </c>
      <c r="I546" s="10" t="s">
        <v>4695</v>
      </c>
      <c r="J546" s="145" t="s">
        <v>51</v>
      </c>
      <c r="K546" s="10" t="s">
        <v>5233</v>
      </c>
      <c r="L546" s="10"/>
      <c r="M546" s="71"/>
    </row>
    <row r="547" spans="1:13" ht="45" x14ac:dyDescent="0.25">
      <c r="A547" s="69" t="str">
        <f t="shared" si="62"/>
        <v>1</v>
      </c>
      <c r="B547" s="45" t="str">
        <f t="shared" si="56"/>
        <v>2</v>
      </c>
      <c r="C547" s="45" t="str">
        <f t="shared" si="57"/>
        <v>2</v>
      </c>
      <c r="D547" s="45" t="str">
        <f t="shared" si="58"/>
        <v>1</v>
      </c>
      <c r="E547" s="45" t="str">
        <f t="shared" si="59"/>
        <v>01</v>
      </c>
      <c r="F547" s="45" t="str">
        <f t="shared" si="60"/>
        <v>2</v>
      </c>
      <c r="G547" s="45" t="str">
        <f t="shared" si="61"/>
        <v>0</v>
      </c>
      <c r="H547" s="70">
        <v>12210120</v>
      </c>
      <c r="I547" s="10" t="s">
        <v>4697</v>
      </c>
      <c r="J547" s="145" t="s">
        <v>51</v>
      </c>
      <c r="K547" s="10" t="s">
        <v>5234</v>
      </c>
      <c r="L547" s="10"/>
      <c r="M547" s="71"/>
    </row>
    <row r="548" spans="1:13" ht="105" x14ac:dyDescent="0.25">
      <c r="A548" s="69" t="str">
        <f t="shared" si="62"/>
        <v>1</v>
      </c>
      <c r="B548" s="45" t="str">
        <f t="shared" si="56"/>
        <v>2</v>
      </c>
      <c r="C548" s="45" t="str">
        <f t="shared" si="57"/>
        <v>2</v>
      </c>
      <c r="D548" s="45" t="str">
        <f t="shared" si="58"/>
        <v>1</v>
      </c>
      <c r="E548" s="45" t="str">
        <f t="shared" si="59"/>
        <v>02</v>
      </c>
      <c r="F548" s="45" t="str">
        <f t="shared" si="60"/>
        <v>0</v>
      </c>
      <c r="G548" s="45" t="str">
        <f t="shared" si="61"/>
        <v>0</v>
      </c>
      <c r="H548" s="70">
        <v>12210200</v>
      </c>
      <c r="I548" s="10" t="s">
        <v>4699</v>
      </c>
      <c r="J548" s="145" t="s">
        <v>51</v>
      </c>
      <c r="K548" s="10" t="s">
        <v>5235</v>
      </c>
      <c r="L548" s="10" t="s">
        <v>3029</v>
      </c>
      <c r="M548" s="71"/>
    </row>
    <row r="549" spans="1:13" ht="75" x14ac:dyDescent="0.25">
      <c r="A549" s="69" t="str">
        <f t="shared" si="62"/>
        <v>1</v>
      </c>
      <c r="B549" s="45" t="str">
        <f t="shared" si="56"/>
        <v>2</v>
      </c>
      <c r="C549" s="45" t="str">
        <f t="shared" si="57"/>
        <v>2</v>
      </c>
      <c r="D549" s="45" t="str">
        <f t="shared" si="58"/>
        <v>1</v>
      </c>
      <c r="E549" s="45" t="str">
        <f t="shared" si="59"/>
        <v>03</v>
      </c>
      <c r="F549" s="45" t="str">
        <f t="shared" si="60"/>
        <v>0</v>
      </c>
      <c r="G549" s="45" t="str">
        <f t="shared" si="61"/>
        <v>0</v>
      </c>
      <c r="H549" s="70">
        <v>12210300</v>
      </c>
      <c r="I549" s="10" t="s">
        <v>4702</v>
      </c>
      <c r="J549" s="145" t="s">
        <v>51</v>
      </c>
      <c r="K549" s="10" t="s">
        <v>5236</v>
      </c>
      <c r="L549" s="10"/>
      <c r="M549" s="71"/>
    </row>
    <row r="550" spans="1:13" ht="150" x14ac:dyDescent="0.25">
      <c r="A550" s="69" t="str">
        <f t="shared" si="62"/>
        <v>1</v>
      </c>
      <c r="B550" s="45" t="str">
        <f t="shared" si="56"/>
        <v>2</v>
      </c>
      <c r="C550" s="45" t="str">
        <f t="shared" si="57"/>
        <v>2</v>
      </c>
      <c r="D550" s="45" t="str">
        <f t="shared" si="58"/>
        <v>1</v>
      </c>
      <c r="E550" s="45" t="str">
        <f t="shared" si="59"/>
        <v>04</v>
      </c>
      <c r="F550" s="45" t="str">
        <f t="shared" si="60"/>
        <v>0</v>
      </c>
      <c r="G550" s="45" t="str">
        <f t="shared" si="61"/>
        <v>0</v>
      </c>
      <c r="H550" s="70">
        <v>12210400</v>
      </c>
      <c r="I550" s="10" t="s">
        <v>4704</v>
      </c>
      <c r="J550" s="145" t="s">
        <v>51</v>
      </c>
      <c r="K550" s="10" t="s">
        <v>5237</v>
      </c>
      <c r="L550" s="10"/>
      <c r="M550" s="71"/>
    </row>
    <row r="551" spans="1:13" ht="120" x14ac:dyDescent="0.25">
      <c r="A551" s="69" t="str">
        <f t="shared" si="62"/>
        <v>1</v>
      </c>
      <c r="B551" s="45" t="str">
        <f t="shared" si="56"/>
        <v>2</v>
      </c>
      <c r="C551" s="45" t="str">
        <f t="shared" si="57"/>
        <v>2</v>
      </c>
      <c r="D551" s="45" t="str">
        <f t="shared" si="58"/>
        <v>1</v>
      </c>
      <c r="E551" s="45" t="str">
        <f t="shared" si="59"/>
        <v>05</v>
      </c>
      <c r="F551" s="45" t="str">
        <f t="shared" si="60"/>
        <v>0</v>
      </c>
      <c r="G551" s="45" t="str">
        <f t="shared" si="61"/>
        <v>0</v>
      </c>
      <c r="H551" s="70">
        <v>12210500</v>
      </c>
      <c r="I551" s="10" t="s">
        <v>4706</v>
      </c>
      <c r="J551" s="145" t="s">
        <v>51</v>
      </c>
      <c r="K551" s="10" t="s">
        <v>5238</v>
      </c>
      <c r="L551" s="10"/>
      <c r="M551" s="71"/>
    </row>
    <row r="552" spans="1:13" ht="90" x14ac:dyDescent="0.25">
      <c r="A552" s="69" t="str">
        <f t="shared" si="62"/>
        <v>1</v>
      </c>
      <c r="B552" s="45" t="str">
        <f t="shared" si="56"/>
        <v>2</v>
      </c>
      <c r="C552" s="45" t="str">
        <f t="shared" si="57"/>
        <v>2</v>
      </c>
      <c r="D552" s="45" t="str">
        <f t="shared" si="58"/>
        <v>1</v>
      </c>
      <c r="E552" s="45" t="str">
        <f t="shared" si="59"/>
        <v>06</v>
      </c>
      <c r="F552" s="45" t="str">
        <f t="shared" si="60"/>
        <v>0</v>
      </c>
      <c r="G552" s="45" t="str">
        <f t="shared" si="61"/>
        <v>0</v>
      </c>
      <c r="H552" s="70">
        <v>12210600</v>
      </c>
      <c r="I552" s="10" t="s">
        <v>4708</v>
      </c>
      <c r="J552" s="145" t="s">
        <v>51</v>
      </c>
      <c r="K552" s="10" t="s">
        <v>5239</v>
      </c>
      <c r="L552" s="10"/>
      <c r="M552" s="71"/>
    </row>
    <row r="553" spans="1:13" ht="90" x14ac:dyDescent="0.25">
      <c r="A553" s="69" t="str">
        <f t="shared" si="62"/>
        <v>1</v>
      </c>
      <c r="B553" s="45" t="str">
        <f t="shared" si="56"/>
        <v>2</v>
      </c>
      <c r="C553" s="45" t="str">
        <f t="shared" si="57"/>
        <v>2</v>
      </c>
      <c r="D553" s="45" t="str">
        <f t="shared" si="58"/>
        <v>1</v>
      </c>
      <c r="E553" s="45" t="str">
        <f t="shared" si="59"/>
        <v>07</v>
      </c>
      <c r="F553" s="45" t="str">
        <f t="shared" si="60"/>
        <v>0</v>
      </c>
      <c r="G553" s="45" t="str">
        <f t="shared" si="61"/>
        <v>0</v>
      </c>
      <c r="H553" s="70">
        <v>12210700</v>
      </c>
      <c r="I553" s="10" t="s">
        <v>4710</v>
      </c>
      <c r="J553" s="145" t="s">
        <v>51</v>
      </c>
      <c r="K553" s="10" t="s">
        <v>5240</v>
      </c>
      <c r="L553" s="10"/>
      <c r="M553" s="71"/>
    </row>
    <row r="554" spans="1:13" ht="45" x14ac:dyDescent="0.25">
      <c r="A554" s="69" t="str">
        <f t="shared" si="62"/>
        <v>1</v>
      </c>
      <c r="B554" s="45" t="str">
        <f t="shared" si="56"/>
        <v>2</v>
      </c>
      <c r="C554" s="45" t="str">
        <f t="shared" si="57"/>
        <v>2</v>
      </c>
      <c r="D554" s="45" t="str">
        <f t="shared" si="58"/>
        <v>1</v>
      </c>
      <c r="E554" s="45" t="str">
        <f t="shared" si="59"/>
        <v>08</v>
      </c>
      <c r="F554" s="45" t="str">
        <f t="shared" si="60"/>
        <v>0</v>
      </c>
      <c r="G554" s="45" t="str">
        <f t="shared" si="61"/>
        <v>0</v>
      </c>
      <c r="H554" s="70">
        <v>12210800</v>
      </c>
      <c r="I554" s="10" t="s">
        <v>4712</v>
      </c>
      <c r="J554" s="145" t="s">
        <v>51</v>
      </c>
      <c r="K554" s="10" t="s">
        <v>4713</v>
      </c>
      <c r="L554" s="10"/>
      <c r="M554" s="71"/>
    </row>
    <row r="555" spans="1:13" ht="45" x14ac:dyDescent="0.25">
      <c r="A555" s="69" t="str">
        <f t="shared" si="62"/>
        <v>1</v>
      </c>
      <c r="B555" s="45" t="str">
        <f t="shared" si="56"/>
        <v>2</v>
      </c>
      <c r="C555" s="45" t="str">
        <f t="shared" si="57"/>
        <v>2</v>
      </c>
      <c r="D555" s="45" t="str">
        <f t="shared" si="58"/>
        <v>1</v>
      </c>
      <c r="E555" s="45" t="str">
        <f t="shared" si="59"/>
        <v>08</v>
      </c>
      <c r="F555" s="45" t="str">
        <f t="shared" si="60"/>
        <v>1</v>
      </c>
      <c r="G555" s="45" t="str">
        <f t="shared" si="61"/>
        <v>0</v>
      </c>
      <c r="H555" s="70">
        <v>12210810</v>
      </c>
      <c r="I555" s="10" t="s">
        <v>4714</v>
      </c>
      <c r="J555" s="145" t="s">
        <v>51</v>
      </c>
      <c r="K555" s="10" t="s">
        <v>5241</v>
      </c>
      <c r="L555" s="10"/>
      <c r="M555" s="71"/>
    </row>
    <row r="556" spans="1:13" ht="45" x14ac:dyDescent="0.25">
      <c r="A556" s="69" t="str">
        <f t="shared" si="62"/>
        <v>1</v>
      </c>
      <c r="B556" s="45" t="str">
        <f t="shared" si="56"/>
        <v>2</v>
      </c>
      <c r="C556" s="45" t="str">
        <f t="shared" si="57"/>
        <v>2</v>
      </c>
      <c r="D556" s="45" t="str">
        <f t="shared" si="58"/>
        <v>1</v>
      </c>
      <c r="E556" s="45" t="str">
        <f t="shared" si="59"/>
        <v>08</v>
      </c>
      <c r="F556" s="45" t="str">
        <f t="shared" si="60"/>
        <v>2</v>
      </c>
      <c r="G556" s="45" t="str">
        <f t="shared" si="61"/>
        <v>0</v>
      </c>
      <c r="H556" s="70">
        <v>12210820</v>
      </c>
      <c r="I556" s="10" t="s">
        <v>4716</v>
      </c>
      <c r="J556" s="145" t="s">
        <v>51</v>
      </c>
      <c r="K556" s="10" t="s">
        <v>5242</v>
      </c>
      <c r="L556" s="10"/>
      <c r="M556" s="71"/>
    </row>
    <row r="557" spans="1:13" ht="75" x14ac:dyDescent="0.25">
      <c r="A557" s="69" t="str">
        <f t="shared" si="62"/>
        <v>1</v>
      </c>
      <c r="B557" s="45" t="str">
        <f t="shared" si="56"/>
        <v>2</v>
      </c>
      <c r="C557" s="45" t="str">
        <f t="shared" si="57"/>
        <v>2</v>
      </c>
      <c r="D557" s="45" t="str">
        <f t="shared" si="58"/>
        <v>1</v>
      </c>
      <c r="E557" s="45" t="str">
        <f t="shared" si="59"/>
        <v>09</v>
      </c>
      <c r="F557" s="45" t="str">
        <f t="shared" si="60"/>
        <v>0</v>
      </c>
      <c r="G557" s="45" t="str">
        <f t="shared" si="61"/>
        <v>0</v>
      </c>
      <c r="H557" s="70">
        <v>12210900</v>
      </c>
      <c r="I557" s="10" t="s">
        <v>4718</v>
      </c>
      <c r="J557" s="145" t="s">
        <v>51</v>
      </c>
      <c r="K557" s="10" t="s">
        <v>4719</v>
      </c>
      <c r="L557" s="10" t="s">
        <v>3029</v>
      </c>
      <c r="M557" s="71"/>
    </row>
    <row r="558" spans="1:13" ht="135" x14ac:dyDescent="0.25">
      <c r="A558" s="69" t="str">
        <f t="shared" si="62"/>
        <v>1</v>
      </c>
      <c r="B558" s="45" t="str">
        <f t="shared" si="56"/>
        <v>2</v>
      </c>
      <c r="C558" s="45" t="str">
        <f t="shared" si="57"/>
        <v>2</v>
      </c>
      <c r="D558" s="45" t="str">
        <f t="shared" si="58"/>
        <v>1</v>
      </c>
      <c r="E558" s="45" t="str">
        <f t="shared" si="59"/>
        <v>09</v>
      </c>
      <c r="F558" s="45" t="str">
        <f t="shared" si="60"/>
        <v>1</v>
      </c>
      <c r="G558" s="45" t="str">
        <f t="shared" si="61"/>
        <v>0</v>
      </c>
      <c r="H558" s="70">
        <v>12210910</v>
      </c>
      <c r="I558" s="10" t="s">
        <v>4720</v>
      </c>
      <c r="J558" s="145" t="s">
        <v>51</v>
      </c>
      <c r="K558" s="10" t="s">
        <v>5243</v>
      </c>
      <c r="L558" s="10"/>
      <c r="M558" s="71"/>
    </row>
    <row r="559" spans="1:13" ht="135" x14ac:dyDescent="0.25">
      <c r="A559" s="69" t="str">
        <f t="shared" si="62"/>
        <v>1</v>
      </c>
      <c r="B559" s="45" t="str">
        <f t="shared" si="56"/>
        <v>2</v>
      </c>
      <c r="C559" s="45" t="str">
        <f t="shared" si="57"/>
        <v>2</v>
      </c>
      <c r="D559" s="45" t="str">
        <f t="shared" si="58"/>
        <v>1</v>
      </c>
      <c r="E559" s="45" t="str">
        <f t="shared" si="59"/>
        <v>09</v>
      </c>
      <c r="F559" s="45" t="str">
        <f t="shared" si="60"/>
        <v>2</v>
      </c>
      <c r="G559" s="45" t="str">
        <f t="shared" si="61"/>
        <v>0</v>
      </c>
      <c r="H559" s="70">
        <v>12210920</v>
      </c>
      <c r="I559" s="10" t="s">
        <v>4722</v>
      </c>
      <c r="J559" s="145" t="s">
        <v>51</v>
      </c>
      <c r="K559" s="10" t="s">
        <v>5244</v>
      </c>
      <c r="L559" s="10"/>
      <c r="M559" s="71"/>
    </row>
    <row r="560" spans="1:13" ht="30" x14ac:dyDescent="0.25">
      <c r="A560" s="69" t="str">
        <f t="shared" si="62"/>
        <v>1</v>
      </c>
      <c r="B560" s="45" t="str">
        <f t="shared" si="56"/>
        <v>2</v>
      </c>
      <c r="C560" s="45" t="str">
        <f t="shared" si="57"/>
        <v>2</v>
      </c>
      <c r="D560" s="45" t="str">
        <f t="shared" si="58"/>
        <v>1</v>
      </c>
      <c r="E560" s="45" t="str">
        <f t="shared" si="59"/>
        <v>10</v>
      </c>
      <c r="F560" s="45" t="str">
        <f t="shared" si="60"/>
        <v>0</v>
      </c>
      <c r="G560" s="45" t="str">
        <f t="shared" si="61"/>
        <v>0</v>
      </c>
      <c r="H560" s="70">
        <v>12211000</v>
      </c>
      <c r="I560" s="10" t="s">
        <v>4724</v>
      </c>
      <c r="J560" s="145" t="s">
        <v>51</v>
      </c>
      <c r="K560" s="10" t="s">
        <v>5245</v>
      </c>
      <c r="L560" s="10"/>
      <c r="M560" s="71"/>
    </row>
    <row r="561" spans="1:13" ht="45" x14ac:dyDescent="0.25">
      <c r="A561" s="69" t="str">
        <f t="shared" si="62"/>
        <v>1</v>
      </c>
      <c r="B561" s="45" t="str">
        <f t="shared" si="56"/>
        <v>2</v>
      </c>
      <c r="C561" s="45" t="str">
        <f t="shared" si="57"/>
        <v>2</v>
      </c>
      <c r="D561" s="45" t="str">
        <f t="shared" si="58"/>
        <v>1</v>
      </c>
      <c r="E561" s="45" t="str">
        <f t="shared" si="59"/>
        <v>11</v>
      </c>
      <c r="F561" s="45" t="str">
        <f t="shared" si="60"/>
        <v>0</v>
      </c>
      <c r="G561" s="45" t="str">
        <f t="shared" si="61"/>
        <v>0</v>
      </c>
      <c r="H561" s="70">
        <v>12211100</v>
      </c>
      <c r="I561" s="10" t="s">
        <v>4726</v>
      </c>
      <c r="J561" s="145" t="s">
        <v>51</v>
      </c>
      <c r="K561" s="10" t="s">
        <v>5246</v>
      </c>
      <c r="L561" s="10" t="s">
        <v>3029</v>
      </c>
      <c r="M561" s="71"/>
    </row>
    <row r="562" spans="1:13" ht="45" x14ac:dyDescent="0.25">
      <c r="A562" s="69" t="str">
        <f t="shared" si="62"/>
        <v>1</v>
      </c>
      <c r="B562" s="45" t="str">
        <f t="shared" si="56"/>
        <v>2</v>
      </c>
      <c r="C562" s="45" t="str">
        <f t="shared" si="57"/>
        <v>2</v>
      </c>
      <c r="D562" s="45" t="str">
        <f t="shared" si="58"/>
        <v>1</v>
      </c>
      <c r="E562" s="45" t="str">
        <f t="shared" si="59"/>
        <v>11</v>
      </c>
      <c r="F562" s="45" t="str">
        <f t="shared" si="60"/>
        <v>1</v>
      </c>
      <c r="G562" s="45" t="str">
        <f t="shared" si="61"/>
        <v>0</v>
      </c>
      <c r="H562" s="70">
        <v>12211110</v>
      </c>
      <c r="I562" s="10" t="s">
        <v>4727</v>
      </c>
      <c r="J562" s="145" t="s">
        <v>51</v>
      </c>
      <c r="K562" s="10" t="s">
        <v>5247</v>
      </c>
      <c r="L562" s="10"/>
      <c r="M562" s="71"/>
    </row>
    <row r="563" spans="1:13" ht="45" x14ac:dyDescent="0.25">
      <c r="A563" s="69" t="str">
        <f t="shared" si="62"/>
        <v>1</v>
      </c>
      <c r="B563" s="45" t="str">
        <f t="shared" si="56"/>
        <v>2</v>
      </c>
      <c r="C563" s="45" t="str">
        <f t="shared" si="57"/>
        <v>2</v>
      </c>
      <c r="D563" s="45" t="str">
        <f t="shared" si="58"/>
        <v>1</v>
      </c>
      <c r="E563" s="45" t="str">
        <f t="shared" si="59"/>
        <v>11</v>
      </c>
      <c r="F563" s="45" t="str">
        <f t="shared" si="60"/>
        <v>2</v>
      </c>
      <c r="G563" s="45" t="str">
        <f t="shared" si="61"/>
        <v>0</v>
      </c>
      <c r="H563" s="70">
        <v>12211120</v>
      </c>
      <c r="I563" s="10" t="s">
        <v>4728</v>
      </c>
      <c r="J563" s="145" t="s">
        <v>51</v>
      </c>
      <c r="K563" s="10" t="s">
        <v>5248</v>
      </c>
      <c r="L563" s="10"/>
      <c r="M563" s="71"/>
    </row>
    <row r="564" spans="1:13" ht="30" x14ac:dyDescent="0.25">
      <c r="A564" s="69" t="str">
        <f t="shared" si="62"/>
        <v>1</v>
      </c>
      <c r="B564" s="45" t="str">
        <f t="shared" si="56"/>
        <v>2</v>
      </c>
      <c r="C564" s="45" t="str">
        <f t="shared" si="57"/>
        <v>2</v>
      </c>
      <c r="D564" s="45" t="str">
        <f t="shared" si="58"/>
        <v>1</v>
      </c>
      <c r="E564" s="45" t="str">
        <f t="shared" si="59"/>
        <v>12</v>
      </c>
      <c r="F564" s="45" t="str">
        <f t="shared" si="60"/>
        <v>0</v>
      </c>
      <c r="G564" s="45" t="str">
        <f t="shared" si="61"/>
        <v>0</v>
      </c>
      <c r="H564" s="70">
        <v>12211200</v>
      </c>
      <c r="I564" s="10" t="s">
        <v>5249</v>
      </c>
      <c r="J564" s="145" t="s">
        <v>51</v>
      </c>
      <c r="K564" s="10" t="s">
        <v>5250</v>
      </c>
      <c r="L564" s="10" t="s">
        <v>4516</v>
      </c>
      <c r="M564" s="71"/>
    </row>
    <row r="565" spans="1:13" ht="165" x14ac:dyDescent="0.25">
      <c r="A565" s="69" t="str">
        <f t="shared" si="62"/>
        <v>1</v>
      </c>
      <c r="B565" s="45" t="str">
        <f t="shared" si="56"/>
        <v>2</v>
      </c>
      <c r="C565" s="45" t="str">
        <f t="shared" si="57"/>
        <v>2</v>
      </c>
      <c r="D565" s="45" t="str">
        <f t="shared" si="58"/>
        <v>1</v>
      </c>
      <c r="E565" s="45" t="str">
        <f t="shared" si="59"/>
        <v>12</v>
      </c>
      <c r="F565" s="45" t="str">
        <f t="shared" si="60"/>
        <v>1</v>
      </c>
      <c r="G565" s="45" t="str">
        <f t="shared" si="61"/>
        <v>0</v>
      </c>
      <c r="H565" s="70">
        <v>12211210</v>
      </c>
      <c r="I565" s="10" t="s">
        <v>5251</v>
      </c>
      <c r="J565" s="145" t="s">
        <v>51</v>
      </c>
      <c r="K565" s="10" t="s">
        <v>5252</v>
      </c>
      <c r="L565" s="10" t="s">
        <v>4516</v>
      </c>
      <c r="M565" s="71"/>
    </row>
    <row r="566" spans="1:13" ht="105" x14ac:dyDescent="0.25">
      <c r="A566" s="69" t="str">
        <f t="shared" si="62"/>
        <v>1</v>
      </c>
      <c r="B566" s="45" t="str">
        <f t="shared" si="56"/>
        <v>2</v>
      </c>
      <c r="C566" s="45" t="str">
        <f t="shared" si="57"/>
        <v>2</v>
      </c>
      <c r="D566" s="45" t="str">
        <f t="shared" si="58"/>
        <v>1</v>
      </c>
      <c r="E566" s="45" t="str">
        <f t="shared" si="59"/>
        <v>12</v>
      </c>
      <c r="F566" s="45" t="str">
        <f t="shared" si="60"/>
        <v>2</v>
      </c>
      <c r="G566" s="45" t="str">
        <f t="shared" si="61"/>
        <v>0</v>
      </c>
      <c r="H566" s="70">
        <v>12211220</v>
      </c>
      <c r="I566" s="10" t="s">
        <v>5253</v>
      </c>
      <c r="J566" s="145" t="s">
        <v>51</v>
      </c>
      <c r="K566" s="10" t="s">
        <v>5254</v>
      </c>
      <c r="L566" s="10" t="s">
        <v>4516</v>
      </c>
      <c r="M566" s="71"/>
    </row>
    <row r="567" spans="1:13" ht="97.5" customHeight="1" x14ac:dyDescent="0.25">
      <c r="A567" s="69" t="str">
        <f t="shared" si="62"/>
        <v>1</v>
      </c>
      <c r="B567" s="45" t="str">
        <f t="shared" si="56"/>
        <v>2</v>
      </c>
      <c r="C567" s="45" t="str">
        <f t="shared" si="57"/>
        <v>2</v>
      </c>
      <c r="D567" s="45" t="str">
        <f t="shared" si="58"/>
        <v>1</v>
      </c>
      <c r="E567" s="45" t="str">
        <f t="shared" si="59"/>
        <v>13</v>
      </c>
      <c r="F567" s="45" t="str">
        <f t="shared" si="60"/>
        <v>0</v>
      </c>
      <c r="G567" s="45" t="str">
        <f t="shared" si="61"/>
        <v>0</v>
      </c>
      <c r="H567" s="70">
        <v>12211300</v>
      </c>
      <c r="I567" s="10" t="s">
        <v>5255</v>
      </c>
      <c r="J567" s="145" t="s">
        <v>51</v>
      </c>
      <c r="K567" s="10" t="s">
        <v>5256</v>
      </c>
      <c r="L567" s="10" t="s">
        <v>4516</v>
      </c>
      <c r="M567" s="71"/>
    </row>
    <row r="568" spans="1:13" ht="92.25" customHeight="1" x14ac:dyDescent="0.25">
      <c r="A568" s="69" t="str">
        <f t="shared" si="62"/>
        <v>1</v>
      </c>
      <c r="B568" s="45" t="str">
        <f t="shared" si="56"/>
        <v>2</v>
      </c>
      <c r="C568" s="45" t="str">
        <f t="shared" si="57"/>
        <v>2</v>
      </c>
      <c r="D568" s="45" t="str">
        <f t="shared" si="58"/>
        <v>1</v>
      </c>
      <c r="E568" s="45" t="str">
        <f t="shared" si="59"/>
        <v>50</v>
      </c>
      <c r="F568" s="45" t="str">
        <f t="shared" si="60"/>
        <v>0</v>
      </c>
      <c r="G568" s="45" t="str">
        <f t="shared" si="61"/>
        <v>0</v>
      </c>
      <c r="H568" s="70">
        <v>12215000</v>
      </c>
      <c r="I568" s="10" t="s">
        <v>5257</v>
      </c>
      <c r="J568" s="145" t="s">
        <v>55</v>
      </c>
      <c r="K568" s="10" t="s">
        <v>5258</v>
      </c>
      <c r="L568" s="10"/>
      <c r="M568" s="71"/>
    </row>
    <row r="569" spans="1:13" ht="30" x14ac:dyDescent="0.25">
      <c r="A569" s="69" t="str">
        <f t="shared" si="62"/>
        <v>1</v>
      </c>
      <c r="B569" s="45" t="str">
        <f t="shared" si="56"/>
        <v>2</v>
      </c>
      <c r="C569" s="45" t="str">
        <f t="shared" si="57"/>
        <v>2</v>
      </c>
      <c r="D569" s="45" t="str">
        <f t="shared" si="58"/>
        <v>1</v>
      </c>
      <c r="E569" s="45" t="str">
        <f t="shared" si="59"/>
        <v>50</v>
      </c>
      <c r="F569" s="45" t="str">
        <f t="shared" si="60"/>
        <v>1</v>
      </c>
      <c r="G569" s="45" t="str">
        <f t="shared" si="61"/>
        <v>0</v>
      </c>
      <c r="H569" s="70">
        <v>12215010</v>
      </c>
      <c r="I569" s="10" t="s">
        <v>5259</v>
      </c>
      <c r="J569" s="145" t="s">
        <v>55</v>
      </c>
      <c r="K569" s="10" t="s">
        <v>5260</v>
      </c>
      <c r="L569" s="10"/>
      <c r="M569" s="71"/>
    </row>
    <row r="570" spans="1:13" ht="30" x14ac:dyDescent="0.25">
      <c r="A570" s="69" t="str">
        <f t="shared" si="62"/>
        <v>1</v>
      </c>
      <c r="B570" s="45" t="str">
        <f t="shared" si="56"/>
        <v>2</v>
      </c>
      <c r="C570" s="45" t="str">
        <f t="shared" si="57"/>
        <v>2</v>
      </c>
      <c r="D570" s="45" t="str">
        <f t="shared" si="58"/>
        <v>1</v>
      </c>
      <c r="E570" s="45" t="str">
        <f t="shared" si="59"/>
        <v>99</v>
      </c>
      <c r="F570" s="45" t="str">
        <f t="shared" si="60"/>
        <v>0</v>
      </c>
      <c r="G570" s="45" t="str">
        <f t="shared" si="61"/>
        <v>0</v>
      </c>
      <c r="H570" s="70">
        <v>12219900</v>
      </c>
      <c r="I570" s="10" t="s">
        <v>181</v>
      </c>
      <c r="J570" s="145" t="s">
        <v>51</v>
      </c>
      <c r="K570" s="10" t="s">
        <v>182</v>
      </c>
      <c r="L570" s="10"/>
      <c r="M570" s="71"/>
    </row>
    <row r="571" spans="1:13" ht="105" x14ac:dyDescent="0.25">
      <c r="A571" s="69" t="str">
        <f t="shared" si="62"/>
        <v>1</v>
      </c>
      <c r="B571" s="45" t="str">
        <f t="shared" si="56"/>
        <v>2</v>
      </c>
      <c r="C571" s="45" t="str">
        <f t="shared" si="57"/>
        <v>2</v>
      </c>
      <c r="D571" s="45" t="str">
        <f t="shared" si="58"/>
        <v>1</v>
      </c>
      <c r="E571" s="45" t="str">
        <f t="shared" si="59"/>
        <v>99</v>
      </c>
      <c r="F571" s="45" t="str">
        <f t="shared" si="60"/>
        <v>1</v>
      </c>
      <c r="G571" s="45" t="str">
        <f t="shared" si="61"/>
        <v>0</v>
      </c>
      <c r="H571" s="70">
        <v>12219910</v>
      </c>
      <c r="I571" s="10" t="s">
        <v>183</v>
      </c>
      <c r="J571" s="145" t="s">
        <v>51</v>
      </c>
      <c r="K571" s="10" t="s">
        <v>184</v>
      </c>
      <c r="L571" s="10"/>
      <c r="M571" s="71"/>
    </row>
    <row r="572" spans="1:13" ht="105" x14ac:dyDescent="0.25">
      <c r="A572" s="69" t="str">
        <f t="shared" si="62"/>
        <v>1</v>
      </c>
      <c r="B572" s="45" t="str">
        <f t="shared" si="56"/>
        <v>2</v>
      </c>
      <c r="C572" s="45" t="str">
        <f t="shared" si="57"/>
        <v>2</v>
      </c>
      <c r="D572" s="45" t="str">
        <f t="shared" si="58"/>
        <v>1</v>
      </c>
      <c r="E572" s="45" t="str">
        <f t="shared" si="59"/>
        <v>99</v>
      </c>
      <c r="F572" s="45" t="str">
        <f t="shared" si="60"/>
        <v>2</v>
      </c>
      <c r="G572" s="45" t="str">
        <f t="shared" si="61"/>
        <v>0</v>
      </c>
      <c r="H572" s="70">
        <v>12219920</v>
      </c>
      <c r="I572" s="10" t="s">
        <v>5261</v>
      </c>
      <c r="J572" s="145" t="s">
        <v>51</v>
      </c>
      <c r="K572" s="10" t="s">
        <v>5262</v>
      </c>
      <c r="L572" s="10" t="s">
        <v>5229</v>
      </c>
      <c r="M572" s="71"/>
    </row>
    <row r="573" spans="1:13" ht="93.75" customHeight="1" x14ac:dyDescent="0.25">
      <c r="A573" s="69" t="str">
        <f t="shared" si="62"/>
        <v>1</v>
      </c>
      <c r="B573" s="45" t="str">
        <f t="shared" si="56"/>
        <v>2</v>
      </c>
      <c r="C573" s="45" t="str">
        <f t="shared" si="57"/>
        <v>3</v>
      </c>
      <c r="D573" s="45" t="str">
        <f t="shared" si="58"/>
        <v>0</v>
      </c>
      <c r="E573" s="45" t="str">
        <f t="shared" si="59"/>
        <v>00</v>
      </c>
      <c r="F573" s="45" t="str">
        <f t="shared" si="60"/>
        <v>0</v>
      </c>
      <c r="G573" s="45" t="str">
        <f t="shared" si="61"/>
        <v>0</v>
      </c>
      <c r="H573" s="70">
        <v>12300000</v>
      </c>
      <c r="I573" s="10" t="s">
        <v>185</v>
      </c>
      <c r="J573" s="145" t="s">
        <v>45</v>
      </c>
      <c r="K573" s="10" t="s">
        <v>186</v>
      </c>
      <c r="L573" s="10"/>
      <c r="M573" s="71"/>
    </row>
    <row r="574" spans="1:13" ht="45" x14ac:dyDescent="0.25">
      <c r="A574" s="69" t="str">
        <f t="shared" si="62"/>
        <v>1</v>
      </c>
      <c r="B574" s="45" t="str">
        <f t="shared" si="56"/>
        <v>2</v>
      </c>
      <c r="C574" s="45" t="str">
        <f t="shared" si="57"/>
        <v>3</v>
      </c>
      <c r="D574" s="45" t="str">
        <f t="shared" si="58"/>
        <v>1</v>
      </c>
      <c r="E574" s="45" t="str">
        <f t="shared" si="59"/>
        <v>00</v>
      </c>
      <c r="F574" s="45" t="str">
        <f t="shared" si="60"/>
        <v>0</v>
      </c>
      <c r="G574" s="45" t="str">
        <f t="shared" si="61"/>
        <v>0</v>
      </c>
      <c r="H574" s="70">
        <v>12310000</v>
      </c>
      <c r="I574" s="10" t="s">
        <v>185</v>
      </c>
      <c r="J574" s="145" t="s">
        <v>45</v>
      </c>
      <c r="K574" s="10" t="s">
        <v>186</v>
      </c>
      <c r="L574" s="10"/>
      <c r="M574" s="71"/>
    </row>
    <row r="575" spans="1:13" ht="45" x14ac:dyDescent="0.25">
      <c r="A575" s="69" t="str">
        <f t="shared" si="62"/>
        <v>1</v>
      </c>
      <c r="B575" s="45" t="str">
        <f t="shared" si="56"/>
        <v>2</v>
      </c>
      <c r="C575" s="45" t="str">
        <f t="shared" si="57"/>
        <v>3</v>
      </c>
      <c r="D575" s="45" t="str">
        <f t="shared" si="58"/>
        <v>1</v>
      </c>
      <c r="E575" s="45" t="str">
        <f t="shared" si="59"/>
        <v>50</v>
      </c>
      <c r="F575" s="45" t="str">
        <f t="shared" si="60"/>
        <v>0</v>
      </c>
      <c r="G575" s="45" t="str">
        <f t="shared" si="61"/>
        <v>0</v>
      </c>
      <c r="H575" s="70">
        <v>12315000</v>
      </c>
      <c r="I575" s="10" t="s">
        <v>185</v>
      </c>
      <c r="J575" s="145" t="s">
        <v>55</v>
      </c>
      <c r="K575" s="10" t="s">
        <v>187</v>
      </c>
      <c r="L575" s="10"/>
      <c r="M575" s="71"/>
    </row>
    <row r="576" spans="1:13" ht="83.25" customHeight="1" x14ac:dyDescent="0.25">
      <c r="A576" s="69" t="str">
        <f t="shared" si="62"/>
        <v>1</v>
      </c>
      <c r="B576" s="45" t="str">
        <f t="shared" si="56"/>
        <v>2</v>
      </c>
      <c r="C576" s="45" t="str">
        <f t="shared" si="57"/>
        <v>4</v>
      </c>
      <c r="D576" s="45" t="str">
        <f t="shared" si="58"/>
        <v>0</v>
      </c>
      <c r="E576" s="45" t="str">
        <f t="shared" si="59"/>
        <v>00</v>
      </c>
      <c r="F576" s="45" t="str">
        <f t="shared" si="60"/>
        <v>0</v>
      </c>
      <c r="G576" s="45" t="str">
        <f t="shared" si="61"/>
        <v>0</v>
      </c>
      <c r="H576" s="70">
        <v>12400000</v>
      </c>
      <c r="I576" s="10" t="s">
        <v>188</v>
      </c>
      <c r="J576" s="145" t="s">
        <v>45</v>
      </c>
      <c r="K576" s="10" t="s">
        <v>189</v>
      </c>
      <c r="L576" s="10" t="s">
        <v>5263</v>
      </c>
      <c r="M576" s="71"/>
    </row>
    <row r="577" spans="1:13" ht="114" customHeight="1" x14ac:dyDescent="0.25">
      <c r="A577" s="69" t="str">
        <f t="shared" si="62"/>
        <v>1</v>
      </c>
      <c r="B577" s="45" t="str">
        <f t="shared" si="56"/>
        <v>2</v>
      </c>
      <c r="C577" s="45" t="str">
        <f t="shared" si="57"/>
        <v>4</v>
      </c>
      <c r="D577" s="45" t="str">
        <f t="shared" si="58"/>
        <v>1</v>
      </c>
      <c r="E577" s="45" t="str">
        <f t="shared" si="59"/>
        <v>00</v>
      </c>
      <c r="F577" s="45" t="str">
        <f t="shared" si="60"/>
        <v>0</v>
      </c>
      <c r="G577" s="45" t="str">
        <f t="shared" si="61"/>
        <v>0</v>
      </c>
      <c r="H577" s="70">
        <v>12410000</v>
      </c>
      <c r="I577" s="10" t="s">
        <v>188</v>
      </c>
      <c r="J577" s="145" t="s">
        <v>45</v>
      </c>
      <c r="K577" s="10" t="s">
        <v>189</v>
      </c>
      <c r="L577" s="10"/>
      <c r="M577" s="71"/>
    </row>
    <row r="578" spans="1:13" ht="73.5" customHeight="1" x14ac:dyDescent="0.25">
      <c r="A578" s="69" t="str">
        <f t="shared" si="62"/>
        <v>1</v>
      </c>
      <c r="B578" s="45" t="str">
        <f t="shared" si="56"/>
        <v>2</v>
      </c>
      <c r="C578" s="45" t="str">
        <f t="shared" si="57"/>
        <v>4</v>
      </c>
      <c r="D578" s="45" t="str">
        <f t="shared" si="58"/>
        <v>1</v>
      </c>
      <c r="E578" s="45" t="str">
        <f t="shared" si="59"/>
        <v>50</v>
      </c>
      <c r="F578" s="45" t="str">
        <f t="shared" si="60"/>
        <v>0</v>
      </c>
      <c r="G578" s="45" t="str">
        <f t="shared" si="61"/>
        <v>0</v>
      </c>
      <c r="H578" s="70">
        <v>12415000</v>
      </c>
      <c r="I578" s="10" t="s">
        <v>188</v>
      </c>
      <c r="J578" s="145" t="s">
        <v>55</v>
      </c>
      <c r="K578" s="10" t="s">
        <v>190</v>
      </c>
      <c r="L578" s="10"/>
      <c r="M578" s="71"/>
    </row>
    <row r="579" spans="1:13" ht="72" customHeight="1" x14ac:dyDescent="0.25">
      <c r="A579" s="69" t="str">
        <f t="shared" si="62"/>
        <v>1</v>
      </c>
      <c r="B579" s="45" t="str">
        <f t="shared" si="56"/>
        <v>3</v>
      </c>
      <c r="C579" s="45" t="str">
        <f t="shared" si="57"/>
        <v>0</v>
      </c>
      <c r="D579" s="45" t="str">
        <f t="shared" si="58"/>
        <v>0</v>
      </c>
      <c r="E579" s="45" t="str">
        <f t="shared" si="59"/>
        <v>00</v>
      </c>
      <c r="F579" s="45" t="str">
        <f t="shared" si="60"/>
        <v>0</v>
      </c>
      <c r="G579" s="45" t="str">
        <f t="shared" si="61"/>
        <v>0</v>
      </c>
      <c r="H579" s="70">
        <v>13000000</v>
      </c>
      <c r="I579" s="10" t="s">
        <v>191</v>
      </c>
      <c r="J579" s="145" t="s">
        <v>45</v>
      </c>
      <c r="K579" s="10" t="s">
        <v>192</v>
      </c>
      <c r="L579" s="10"/>
      <c r="M579" s="71"/>
    </row>
    <row r="580" spans="1:13" ht="72" customHeight="1" x14ac:dyDescent="0.25">
      <c r="A580" s="69" t="str">
        <f t="shared" si="62"/>
        <v>1</v>
      </c>
      <c r="B580" s="45" t="str">
        <f t="shared" si="56"/>
        <v>3</v>
      </c>
      <c r="C580" s="45" t="str">
        <f t="shared" si="57"/>
        <v>1</v>
      </c>
      <c r="D580" s="45" t="str">
        <f t="shared" si="58"/>
        <v>0</v>
      </c>
      <c r="E580" s="45" t="str">
        <f t="shared" si="59"/>
        <v>00</v>
      </c>
      <c r="F580" s="45" t="str">
        <f t="shared" si="60"/>
        <v>0</v>
      </c>
      <c r="G580" s="45" t="str">
        <f t="shared" si="61"/>
        <v>0</v>
      </c>
      <c r="H580" s="70">
        <v>13100000</v>
      </c>
      <c r="I580" s="10" t="s">
        <v>193</v>
      </c>
      <c r="J580" s="145" t="s">
        <v>45</v>
      </c>
      <c r="K580" s="10" t="s">
        <v>194</v>
      </c>
      <c r="L580" s="10"/>
      <c r="M580" s="71"/>
    </row>
    <row r="581" spans="1:13" x14ac:dyDescent="0.25">
      <c r="A581" s="69" t="str">
        <f t="shared" si="62"/>
        <v>1</v>
      </c>
      <c r="B581" s="45" t="str">
        <f t="shared" si="56"/>
        <v>3</v>
      </c>
      <c r="C581" s="45" t="str">
        <f t="shared" si="57"/>
        <v>1</v>
      </c>
      <c r="D581" s="45" t="str">
        <f t="shared" si="58"/>
        <v>1</v>
      </c>
      <c r="E581" s="45" t="str">
        <f t="shared" si="59"/>
        <v>00</v>
      </c>
      <c r="F581" s="45" t="str">
        <f t="shared" si="60"/>
        <v>0</v>
      </c>
      <c r="G581" s="45" t="str">
        <f t="shared" si="61"/>
        <v>0</v>
      </c>
      <c r="H581" s="70">
        <v>13110000</v>
      </c>
      <c r="I581" s="10" t="s">
        <v>193</v>
      </c>
      <c r="J581" s="145" t="s">
        <v>45</v>
      </c>
      <c r="K581" s="10" t="s">
        <v>194</v>
      </c>
      <c r="L581" s="10"/>
      <c r="M581" s="71"/>
    </row>
    <row r="582" spans="1:13" ht="60" x14ac:dyDescent="0.25">
      <c r="A582" s="69" t="str">
        <f t="shared" si="62"/>
        <v>1</v>
      </c>
      <c r="B582" s="45" t="str">
        <f t="shared" si="56"/>
        <v>3</v>
      </c>
      <c r="C582" s="45" t="str">
        <f t="shared" si="57"/>
        <v>1</v>
      </c>
      <c r="D582" s="45" t="str">
        <f t="shared" si="58"/>
        <v>1</v>
      </c>
      <c r="E582" s="45" t="str">
        <f t="shared" si="59"/>
        <v>01</v>
      </c>
      <c r="F582" s="45" t="str">
        <f t="shared" si="60"/>
        <v>0</v>
      </c>
      <c r="G582" s="45" t="str">
        <f t="shared" si="61"/>
        <v>0</v>
      </c>
      <c r="H582" s="70">
        <v>13110100</v>
      </c>
      <c r="I582" s="10" t="s">
        <v>195</v>
      </c>
      <c r="J582" s="145" t="s">
        <v>51</v>
      </c>
      <c r="K582" s="10" t="s">
        <v>196</v>
      </c>
      <c r="L582" s="10" t="s">
        <v>3029</v>
      </c>
      <c r="M582" s="71"/>
    </row>
    <row r="583" spans="1:13" ht="45" x14ac:dyDescent="0.25">
      <c r="A583" s="69" t="str">
        <f t="shared" si="62"/>
        <v>1</v>
      </c>
      <c r="B583" s="45" t="str">
        <f t="shared" si="56"/>
        <v>3</v>
      </c>
      <c r="C583" s="45" t="str">
        <f t="shared" si="57"/>
        <v>1</v>
      </c>
      <c r="D583" s="45" t="str">
        <f t="shared" si="58"/>
        <v>1</v>
      </c>
      <c r="E583" s="45" t="str">
        <f t="shared" si="59"/>
        <v>01</v>
      </c>
      <c r="F583" s="45" t="str">
        <f t="shared" si="60"/>
        <v>1</v>
      </c>
      <c r="G583" s="45" t="str">
        <f t="shared" si="61"/>
        <v>0</v>
      </c>
      <c r="H583" s="70">
        <v>13110110</v>
      </c>
      <c r="I583" s="10" t="s">
        <v>197</v>
      </c>
      <c r="J583" s="145" t="s">
        <v>51</v>
      </c>
      <c r="K583" s="10" t="s">
        <v>198</v>
      </c>
      <c r="L583" s="10"/>
      <c r="M583" s="71"/>
    </row>
    <row r="584" spans="1:13" ht="45" x14ac:dyDescent="0.25">
      <c r="A584" s="69" t="str">
        <f t="shared" si="62"/>
        <v>1</v>
      </c>
      <c r="B584" s="45" t="str">
        <f t="shared" si="56"/>
        <v>3</v>
      </c>
      <c r="C584" s="45" t="str">
        <f t="shared" si="57"/>
        <v>1</v>
      </c>
      <c r="D584" s="45" t="str">
        <f t="shared" si="58"/>
        <v>1</v>
      </c>
      <c r="E584" s="45" t="str">
        <f t="shared" si="59"/>
        <v>01</v>
      </c>
      <c r="F584" s="45" t="str">
        <f t="shared" si="60"/>
        <v>2</v>
      </c>
      <c r="G584" s="45" t="str">
        <f t="shared" si="61"/>
        <v>0</v>
      </c>
      <c r="H584" s="70">
        <v>13110120</v>
      </c>
      <c r="I584" s="10" t="s">
        <v>199</v>
      </c>
      <c r="J584" s="145" t="s">
        <v>51</v>
      </c>
      <c r="K584" s="10" t="s">
        <v>200</v>
      </c>
      <c r="L584" s="10"/>
      <c r="M584" s="71"/>
    </row>
    <row r="585" spans="1:13" ht="60" x14ac:dyDescent="0.25">
      <c r="A585" s="69" t="str">
        <f t="shared" si="62"/>
        <v>1</v>
      </c>
      <c r="B585" s="45" t="str">
        <f t="shared" si="56"/>
        <v>3</v>
      </c>
      <c r="C585" s="45" t="str">
        <f t="shared" si="57"/>
        <v>1</v>
      </c>
      <c r="D585" s="45" t="str">
        <f t="shared" si="58"/>
        <v>1</v>
      </c>
      <c r="E585" s="45" t="str">
        <f t="shared" si="59"/>
        <v>02</v>
      </c>
      <c r="F585" s="45" t="str">
        <f t="shared" si="60"/>
        <v>0</v>
      </c>
      <c r="G585" s="45" t="str">
        <f t="shared" si="61"/>
        <v>0</v>
      </c>
      <c r="H585" s="70">
        <v>13110200</v>
      </c>
      <c r="I585" s="10" t="s">
        <v>201</v>
      </c>
      <c r="J585" s="145" t="s">
        <v>51</v>
      </c>
      <c r="K585" s="10" t="s">
        <v>202</v>
      </c>
      <c r="L585" s="10" t="s">
        <v>3029</v>
      </c>
      <c r="M585" s="71"/>
    </row>
    <row r="586" spans="1:13" ht="30" x14ac:dyDescent="0.25">
      <c r="A586" s="69" t="str">
        <f t="shared" si="62"/>
        <v>1</v>
      </c>
      <c r="B586" s="45" t="str">
        <f t="shared" si="56"/>
        <v>3</v>
      </c>
      <c r="C586" s="45" t="str">
        <f t="shared" si="57"/>
        <v>1</v>
      </c>
      <c r="D586" s="45" t="str">
        <f t="shared" si="58"/>
        <v>1</v>
      </c>
      <c r="E586" s="45" t="str">
        <f t="shared" si="59"/>
        <v>99</v>
      </c>
      <c r="F586" s="45" t="str">
        <f t="shared" si="60"/>
        <v>0</v>
      </c>
      <c r="G586" s="45" t="str">
        <f t="shared" si="61"/>
        <v>0</v>
      </c>
      <c r="H586" s="70">
        <v>13119900</v>
      </c>
      <c r="I586" s="10" t="s">
        <v>203</v>
      </c>
      <c r="J586" s="145" t="s">
        <v>51</v>
      </c>
      <c r="K586" s="10" t="s">
        <v>204</v>
      </c>
      <c r="L586" s="10"/>
      <c r="M586" s="71"/>
    </row>
    <row r="587" spans="1:13" x14ac:dyDescent="0.25">
      <c r="A587" s="69" t="str">
        <f t="shared" si="62"/>
        <v>1</v>
      </c>
      <c r="B587" s="45" t="str">
        <f t="shared" si="56"/>
        <v>3</v>
      </c>
      <c r="C587" s="45" t="str">
        <f t="shared" si="57"/>
        <v>2</v>
      </c>
      <c r="D587" s="45" t="str">
        <f t="shared" si="58"/>
        <v>0</v>
      </c>
      <c r="E587" s="45" t="str">
        <f t="shared" si="59"/>
        <v>00</v>
      </c>
      <c r="F587" s="45" t="str">
        <f t="shared" si="60"/>
        <v>0</v>
      </c>
      <c r="G587" s="45" t="str">
        <f t="shared" si="61"/>
        <v>0</v>
      </c>
      <c r="H587" s="70">
        <v>13200000</v>
      </c>
      <c r="I587" s="10" t="s">
        <v>205</v>
      </c>
      <c r="J587" s="145" t="s">
        <v>45</v>
      </c>
      <c r="K587" s="10" t="s">
        <v>206</v>
      </c>
      <c r="L587" s="10"/>
      <c r="M587" s="71"/>
    </row>
    <row r="588" spans="1:13" x14ac:dyDescent="0.25">
      <c r="A588" s="69" t="str">
        <f t="shared" si="62"/>
        <v>1</v>
      </c>
      <c r="B588" s="45" t="str">
        <f t="shared" si="56"/>
        <v>3</v>
      </c>
      <c r="C588" s="45" t="str">
        <f t="shared" si="57"/>
        <v>2</v>
      </c>
      <c r="D588" s="45" t="str">
        <f t="shared" si="58"/>
        <v>1</v>
      </c>
      <c r="E588" s="45" t="str">
        <f t="shared" si="59"/>
        <v>00</v>
      </c>
      <c r="F588" s="45" t="str">
        <f t="shared" si="60"/>
        <v>0</v>
      </c>
      <c r="G588" s="45" t="str">
        <f t="shared" si="61"/>
        <v>0</v>
      </c>
      <c r="H588" s="70">
        <v>13210000</v>
      </c>
      <c r="I588" s="10" t="s">
        <v>207</v>
      </c>
      <c r="J588" s="145" t="s">
        <v>45</v>
      </c>
      <c r="K588" s="10" t="s">
        <v>208</v>
      </c>
      <c r="L588" s="10"/>
      <c r="M588" s="71"/>
    </row>
    <row r="589" spans="1:13" ht="30" x14ac:dyDescent="0.25">
      <c r="A589" s="69" t="str">
        <f t="shared" si="62"/>
        <v>1</v>
      </c>
      <c r="B589" s="45" t="str">
        <f t="shared" si="56"/>
        <v>3</v>
      </c>
      <c r="C589" s="45" t="str">
        <f t="shared" si="57"/>
        <v>2</v>
      </c>
      <c r="D589" s="45" t="str">
        <f t="shared" si="58"/>
        <v>1</v>
      </c>
      <c r="E589" s="45" t="str">
        <f t="shared" si="59"/>
        <v>01</v>
      </c>
      <c r="F589" s="45" t="str">
        <f t="shared" si="60"/>
        <v>0</v>
      </c>
      <c r="G589" s="45" t="str">
        <f t="shared" si="61"/>
        <v>0</v>
      </c>
      <c r="H589" s="70">
        <v>13210100</v>
      </c>
      <c r="I589" s="10" t="s">
        <v>209</v>
      </c>
      <c r="J589" s="145" t="s">
        <v>51</v>
      </c>
      <c r="K589" s="10" t="s">
        <v>210</v>
      </c>
      <c r="L589" s="10"/>
      <c r="M589" s="71"/>
    </row>
    <row r="590" spans="1:13" ht="30" x14ac:dyDescent="0.25">
      <c r="A590" s="69" t="str">
        <f t="shared" si="62"/>
        <v>1</v>
      </c>
      <c r="B590" s="45" t="str">
        <f t="shared" ref="B590:B653" si="63">MID($H590,2,1)</f>
        <v>3</v>
      </c>
      <c r="C590" s="45" t="str">
        <f t="shared" ref="C590:C653" si="64">MID($H590,3,1)</f>
        <v>2</v>
      </c>
      <c r="D590" s="45" t="str">
        <f t="shared" ref="D590:D653" si="65">MID($H590,4,1)</f>
        <v>1</v>
      </c>
      <c r="E590" s="45" t="str">
        <f t="shared" ref="E590:E653" si="66">MID($H590,5,2)</f>
        <v>02</v>
      </c>
      <c r="F590" s="45" t="str">
        <f t="shared" ref="F590:F653" si="67">MID($H590,7,1)</f>
        <v>0</v>
      </c>
      <c r="G590" s="45" t="str">
        <f t="shared" ref="G590:G653" si="68">MID($H590,8,1)</f>
        <v>0</v>
      </c>
      <c r="H590" s="70">
        <v>13210200</v>
      </c>
      <c r="I590" s="10" t="s">
        <v>211</v>
      </c>
      <c r="J590" s="145" t="s">
        <v>51</v>
      </c>
      <c r="K590" s="10" t="s">
        <v>212</v>
      </c>
      <c r="L590" s="10"/>
      <c r="M590" s="71"/>
    </row>
    <row r="591" spans="1:13" ht="30" x14ac:dyDescent="0.25">
      <c r="A591" s="69" t="str">
        <f t="shared" ref="A591:A654" si="69">MID($H591,1,1)</f>
        <v>1</v>
      </c>
      <c r="B591" s="45" t="str">
        <f t="shared" si="63"/>
        <v>3</v>
      </c>
      <c r="C591" s="45" t="str">
        <f t="shared" si="64"/>
        <v>2</v>
      </c>
      <c r="D591" s="45" t="str">
        <f t="shared" si="65"/>
        <v>1</v>
      </c>
      <c r="E591" s="45" t="str">
        <f t="shared" si="66"/>
        <v>03</v>
      </c>
      <c r="F591" s="45" t="str">
        <f t="shared" si="67"/>
        <v>0</v>
      </c>
      <c r="G591" s="45" t="str">
        <f t="shared" si="68"/>
        <v>0</v>
      </c>
      <c r="H591" s="70">
        <v>13210300</v>
      </c>
      <c r="I591" s="10" t="s">
        <v>213</v>
      </c>
      <c r="J591" s="145" t="s">
        <v>51</v>
      </c>
      <c r="K591" s="10" t="s">
        <v>214</v>
      </c>
      <c r="L591" s="10"/>
      <c r="M591" s="71"/>
    </row>
    <row r="592" spans="1:13" ht="45" x14ac:dyDescent="0.25">
      <c r="A592" s="69" t="str">
        <f t="shared" si="69"/>
        <v>1</v>
      </c>
      <c r="B592" s="45" t="str">
        <f t="shared" si="63"/>
        <v>3</v>
      </c>
      <c r="C592" s="45" t="str">
        <f t="shared" si="64"/>
        <v>2</v>
      </c>
      <c r="D592" s="45" t="str">
        <f t="shared" si="65"/>
        <v>1</v>
      </c>
      <c r="E592" s="45" t="str">
        <f t="shared" si="66"/>
        <v>04</v>
      </c>
      <c r="F592" s="45" t="str">
        <f t="shared" si="67"/>
        <v>0</v>
      </c>
      <c r="G592" s="45" t="str">
        <f t="shared" si="68"/>
        <v>0</v>
      </c>
      <c r="H592" s="70">
        <v>13210400</v>
      </c>
      <c r="I592" s="10" t="s">
        <v>215</v>
      </c>
      <c r="J592" s="145" t="s">
        <v>51</v>
      </c>
      <c r="K592" s="10" t="s">
        <v>216</v>
      </c>
      <c r="L592" s="10"/>
      <c r="M592" s="71"/>
    </row>
    <row r="593" spans="1:13" ht="30" x14ac:dyDescent="0.25">
      <c r="A593" s="69" t="str">
        <f t="shared" si="69"/>
        <v>1</v>
      </c>
      <c r="B593" s="45" t="str">
        <f t="shared" si="63"/>
        <v>3</v>
      </c>
      <c r="C593" s="45" t="str">
        <f t="shared" si="64"/>
        <v>2</v>
      </c>
      <c r="D593" s="45" t="str">
        <f t="shared" si="65"/>
        <v>1</v>
      </c>
      <c r="E593" s="45" t="str">
        <f t="shared" si="66"/>
        <v>05</v>
      </c>
      <c r="F593" s="45" t="str">
        <f t="shared" si="67"/>
        <v>0</v>
      </c>
      <c r="G593" s="45" t="str">
        <f t="shared" si="68"/>
        <v>0</v>
      </c>
      <c r="H593" s="70">
        <v>13210500</v>
      </c>
      <c r="I593" s="10" t="s">
        <v>217</v>
      </c>
      <c r="J593" s="145" t="s">
        <v>51</v>
      </c>
      <c r="K593" s="10" t="s">
        <v>218</v>
      </c>
      <c r="L593" s="10"/>
      <c r="M593" s="71"/>
    </row>
    <row r="594" spans="1:13" ht="75" x14ac:dyDescent="0.25">
      <c r="A594" s="69" t="str">
        <f t="shared" si="69"/>
        <v>1</v>
      </c>
      <c r="B594" s="45" t="str">
        <f t="shared" si="63"/>
        <v>3</v>
      </c>
      <c r="C594" s="45" t="str">
        <f t="shared" si="64"/>
        <v>2</v>
      </c>
      <c r="D594" s="45" t="str">
        <f t="shared" si="65"/>
        <v>1</v>
      </c>
      <c r="E594" s="45" t="str">
        <f t="shared" si="66"/>
        <v>06</v>
      </c>
      <c r="F594" s="45" t="str">
        <f t="shared" si="67"/>
        <v>0</v>
      </c>
      <c r="G594" s="45" t="str">
        <f t="shared" si="68"/>
        <v>0</v>
      </c>
      <c r="H594" s="70">
        <v>13210600</v>
      </c>
      <c r="I594" s="10" t="s">
        <v>219</v>
      </c>
      <c r="J594" s="145" t="s">
        <v>51</v>
      </c>
      <c r="K594" s="10" t="s">
        <v>220</v>
      </c>
      <c r="L594" s="10"/>
      <c r="M594" s="71"/>
    </row>
    <row r="595" spans="1:13" x14ac:dyDescent="0.25">
      <c r="A595" s="69" t="str">
        <f t="shared" si="69"/>
        <v>1</v>
      </c>
      <c r="B595" s="45" t="str">
        <f t="shared" si="63"/>
        <v>3</v>
      </c>
      <c r="C595" s="45" t="str">
        <f t="shared" si="64"/>
        <v>2</v>
      </c>
      <c r="D595" s="45" t="str">
        <f t="shared" si="65"/>
        <v>2</v>
      </c>
      <c r="E595" s="45" t="str">
        <f t="shared" si="66"/>
        <v>00</v>
      </c>
      <c r="F595" s="45" t="str">
        <f t="shared" si="67"/>
        <v>0</v>
      </c>
      <c r="G595" s="45" t="str">
        <f t="shared" si="68"/>
        <v>0</v>
      </c>
      <c r="H595" s="70">
        <v>13220000</v>
      </c>
      <c r="I595" s="10" t="s">
        <v>221</v>
      </c>
      <c r="J595" s="145" t="s">
        <v>45</v>
      </c>
      <c r="K595" s="10" t="s">
        <v>222</v>
      </c>
      <c r="L595" s="10"/>
      <c r="M595" s="71"/>
    </row>
    <row r="596" spans="1:13" x14ac:dyDescent="0.25">
      <c r="A596" s="69" t="str">
        <f t="shared" si="69"/>
        <v>1</v>
      </c>
      <c r="B596" s="45" t="str">
        <f t="shared" si="63"/>
        <v>3</v>
      </c>
      <c r="C596" s="45" t="str">
        <f t="shared" si="64"/>
        <v>2</v>
      </c>
      <c r="D596" s="45" t="str">
        <f t="shared" si="65"/>
        <v>2</v>
      </c>
      <c r="E596" s="45" t="str">
        <f t="shared" si="66"/>
        <v>01</v>
      </c>
      <c r="F596" s="45" t="str">
        <f t="shared" si="67"/>
        <v>0</v>
      </c>
      <c r="G596" s="45" t="str">
        <f t="shared" si="68"/>
        <v>0</v>
      </c>
      <c r="H596" s="70">
        <v>13220100</v>
      </c>
      <c r="I596" s="10" t="s">
        <v>221</v>
      </c>
      <c r="J596" s="145" t="s">
        <v>51</v>
      </c>
      <c r="K596" s="10" t="s">
        <v>223</v>
      </c>
      <c r="L596" s="10"/>
      <c r="M596" s="71"/>
    </row>
    <row r="597" spans="1:13" ht="30" x14ac:dyDescent="0.25">
      <c r="A597" s="69" t="str">
        <f t="shared" si="69"/>
        <v>1</v>
      </c>
      <c r="B597" s="45" t="str">
        <f t="shared" si="63"/>
        <v>3</v>
      </c>
      <c r="C597" s="45" t="str">
        <f t="shared" si="64"/>
        <v>2</v>
      </c>
      <c r="D597" s="45" t="str">
        <f t="shared" si="65"/>
        <v>3</v>
      </c>
      <c r="E597" s="45" t="str">
        <f t="shared" si="66"/>
        <v>00</v>
      </c>
      <c r="F597" s="45" t="str">
        <f t="shared" si="67"/>
        <v>0</v>
      </c>
      <c r="G597" s="45" t="str">
        <f t="shared" si="68"/>
        <v>0</v>
      </c>
      <c r="H597" s="70">
        <v>13230000</v>
      </c>
      <c r="I597" s="10" t="s">
        <v>224</v>
      </c>
      <c r="J597" s="145" t="s">
        <v>45</v>
      </c>
      <c r="K597" s="10" t="s">
        <v>225</v>
      </c>
      <c r="L597" s="10"/>
      <c r="M597" s="71"/>
    </row>
    <row r="598" spans="1:13" ht="30" x14ac:dyDescent="0.25">
      <c r="A598" s="69" t="str">
        <f t="shared" si="69"/>
        <v>1</v>
      </c>
      <c r="B598" s="45" t="str">
        <f t="shared" si="63"/>
        <v>3</v>
      </c>
      <c r="C598" s="45" t="str">
        <f t="shared" si="64"/>
        <v>2</v>
      </c>
      <c r="D598" s="45" t="str">
        <f t="shared" si="65"/>
        <v>3</v>
      </c>
      <c r="E598" s="45" t="str">
        <f t="shared" si="66"/>
        <v>01</v>
      </c>
      <c r="F598" s="45" t="str">
        <f t="shared" si="67"/>
        <v>0</v>
      </c>
      <c r="G598" s="45" t="str">
        <f t="shared" si="68"/>
        <v>0</v>
      </c>
      <c r="H598" s="70">
        <v>13230100</v>
      </c>
      <c r="I598" s="10" t="s">
        <v>224</v>
      </c>
      <c r="J598" s="145" t="s">
        <v>51</v>
      </c>
      <c r="K598" s="10" t="s">
        <v>226</v>
      </c>
      <c r="L598" s="10"/>
      <c r="M598" s="71"/>
    </row>
    <row r="599" spans="1:13" x14ac:dyDescent="0.25">
      <c r="A599" s="69" t="str">
        <f t="shared" si="69"/>
        <v>1</v>
      </c>
      <c r="B599" s="45" t="str">
        <f t="shared" si="63"/>
        <v>3</v>
      </c>
      <c r="C599" s="45" t="str">
        <f t="shared" si="64"/>
        <v>2</v>
      </c>
      <c r="D599" s="45" t="str">
        <f t="shared" si="65"/>
        <v>9</v>
      </c>
      <c r="E599" s="45" t="str">
        <f t="shared" si="66"/>
        <v>00</v>
      </c>
      <c r="F599" s="45" t="str">
        <f t="shared" si="67"/>
        <v>0</v>
      </c>
      <c r="G599" s="45" t="str">
        <f t="shared" si="68"/>
        <v>0</v>
      </c>
      <c r="H599" s="70">
        <v>13290000</v>
      </c>
      <c r="I599" s="10" t="s">
        <v>227</v>
      </c>
      <c r="J599" s="145" t="s">
        <v>45</v>
      </c>
      <c r="K599" s="10" t="s">
        <v>228</v>
      </c>
      <c r="L599" s="10"/>
      <c r="M599" s="71"/>
    </row>
    <row r="600" spans="1:13" x14ac:dyDescent="0.25">
      <c r="A600" s="69" t="str">
        <f t="shared" si="69"/>
        <v>1</v>
      </c>
      <c r="B600" s="45" t="str">
        <f t="shared" si="63"/>
        <v>3</v>
      </c>
      <c r="C600" s="45" t="str">
        <f t="shared" si="64"/>
        <v>2</v>
      </c>
      <c r="D600" s="45" t="str">
        <f t="shared" si="65"/>
        <v>9</v>
      </c>
      <c r="E600" s="45" t="str">
        <f t="shared" si="66"/>
        <v>99</v>
      </c>
      <c r="F600" s="45" t="str">
        <f t="shared" si="67"/>
        <v>0</v>
      </c>
      <c r="G600" s="45" t="str">
        <f t="shared" si="68"/>
        <v>0</v>
      </c>
      <c r="H600" s="70">
        <v>13299900</v>
      </c>
      <c r="I600" s="10" t="s">
        <v>227</v>
      </c>
      <c r="J600" s="145" t="s">
        <v>51</v>
      </c>
      <c r="K600" s="10" t="s">
        <v>229</v>
      </c>
      <c r="L600" s="10"/>
      <c r="M600" s="71"/>
    </row>
    <row r="601" spans="1:13" ht="45" x14ac:dyDescent="0.25">
      <c r="A601" s="69" t="str">
        <f t="shared" si="69"/>
        <v>1</v>
      </c>
      <c r="B601" s="45" t="str">
        <f t="shared" si="63"/>
        <v>3</v>
      </c>
      <c r="C601" s="45" t="str">
        <f t="shared" si="64"/>
        <v>3</v>
      </c>
      <c r="D601" s="45" t="str">
        <f t="shared" si="65"/>
        <v>0</v>
      </c>
      <c r="E601" s="45" t="str">
        <f t="shared" si="66"/>
        <v>00</v>
      </c>
      <c r="F601" s="45" t="str">
        <f t="shared" si="67"/>
        <v>0</v>
      </c>
      <c r="G601" s="45" t="str">
        <f t="shared" si="68"/>
        <v>0</v>
      </c>
      <c r="H601" s="70">
        <v>13300000</v>
      </c>
      <c r="I601" s="10" t="s">
        <v>230</v>
      </c>
      <c r="J601" s="145" t="s">
        <v>45</v>
      </c>
      <c r="K601" s="10" t="s">
        <v>231</v>
      </c>
      <c r="L601" s="10"/>
      <c r="M601" s="71"/>
    </row>
    <row r="602" spans="1:13" ht="75" x14ac:dyDescent="0.25">
      <c r="A602" s="69" t="str">
        <f t="shared" si="69"/>
        <v>2</v>
      </c>
      <c r="B602" s="45" t="str">
        <f t="shared" si="63"/>
        <v>1</v>
      </c>
      <c r="C602" s="45" t="str">
        <f t="shared" si="64"/>
        <v>1</v>
      </c>
      <c r="D602" s="45" t="str">
        <f t="shared" si="65"/>
        <v>1</v>
      </c>
      <c r="E602" s="45" t="str">
        <f t="shared" si="66"/>
        <v>00</v>
      </c>
      <c r="F602" s="45" t="str">
        <f t="shared" si="67"/>
        <v>1</v>
      </c>
      <c r="G602" s="45" t="str">
        <f t="shared" si="68"/>
        <v>0</v>
      </c>
      <c r="H602" s="70">
        <v>21110010</v>
      </c>
      <c r="I602" s="10" t="s">
        <v>610</v>
      </c>
      <c r="J602" s="145" t="s">
        <v>51</v>
      </c>
      <c r="K602" s="10" t="s">
        <v>5264</v>
      </c>
      <c r="L602" s="10"/>
      <c r="M602" s="71" t="s">
        <v>22</v>
      </c>
    </row>
    <row r="603" spans="1:13" ht="105" x14ac:dyDescent="0.25">
      <c r="A603" s="69" t="str">
        <f t="shared" si="69"/>
        <v>2</v>
      </c>
      <c r="B603" s="45" t="str">
        <f t="shared" si="63"/>
        <v>1</v>
      </c>
      <c r="C603" s="45" t="str">
        <f t="shared" si="64"/>
        <v>1</v>
      </c>
      <c r="D603" s="45" t="str">
        <f t="shared" si="65"/>
        <v>1</v>
      </c>
      <c r="E603" s="45" t="str">
        <f t="shared" si="66"/>
        <v>00</v>
      </c>
      <c r="F603" s="45" t="str">
        <f t="shared" si="67"/>
        <v>2</v>
      </c>
      <c r="G603" s="45" t="str">
        <f t="shared" si="68"/>
        <v>0</v>
      </c>
      <c r="H603" s="70">
        <v>21110020</v>
      </c>
      <c r="I603" s="10" t="s">
        <v>5265</v>
      </c>
      <c r="J603" s="145" t="s">
        <v>51</v>
      </c>
      <c r="K603" s="10" t="s">
        <v>5266</v>
      </c>
      <c r="L603" s="10"/>
      <c r="M603" s="71" t="s">
        <v>22</v>
      </c>
    </row>
    <row r="604" spans="1:13" ht="90" x14ac:dyDescent="0.25">
      <c r="A604" s="69" t="str">
        <f t="shared" si="69"/>
        <v>2</v>
      </c>
      <c r="B604" s="45" t="str">
        <f t="shared" si="63"/>
        <v>1</v>
      </c>
      <c r="C604" s="45" t="str">
        <f t="shared" si="64"/>
        <v>1</v>
      </c>
      <c r="D604" s="45" t="str">
        <f t="shared" si="65"/>
        <v>1</v>
      </c>
      <c r="E604" s="45" t="str">
        <f t="shared" si="66"/>
        <v>00</v>
      </c>
      <c r="F604" s="45" t="str">
        <f t="shared" si="67"/>
        <v>3</v>
      </c>
      <c r="G604" s="45" t="str">
        <f t="shared" si="68"/>
        <v>0</v>
      </c>
      <c r="H604" s="70">
        <v>21110030</v>
      </c>
      <c r="I604" s="10" t="s">
        <v>612</v>
      </c>
      <c r="J604" s="145" t="s">
        <v>51</v>
      </c>
      <c r="K604" s="10" t="s">
        <v>5267</v>
      </c>
      <c r="L604" s="10"/>
      <c r="M604" s="71" t="s">
        <v>22</v>
      </c>
    </row>
    <row r="605" spans="1:13" ht="60" x14ac:dyDescent="0.25">
      <c r="A605" s="69" t="str">
        <f t="shared" si="69"/>
        <v>2</v>
      </c>
      <c r="B605" s="45" t="str">
        <f t="shared" si="63"/>
        <v>1</v>
      </c>
      <c r="C605" s="45" t="str">
        <f t="shared" si="64"/>
        <v>1</v>
      </c>
      <c r="D605" s="45" t="str">
        <f t="shared" si="65"/>
        <v>2</v>
      </c>
      <c r="E605" s="45" t="str">
        <f t="shared" si="66"/>
        <v>00</v>
      </c>
      <c r="F605" s="45" t="str">
        <f t="shared" si="67"/>
        <v>1</v>
      </c>
      <c r="G605" s="45" t="str">
        <f t="shared" si="68"/>
        <v>0</v>
      </c>
      <c r="H605" s="70">
        <v>21120010</v>
      </c>
      <c r="I605" s="10" t="s">
        <v>614</v>
      </c>
      <c r="J605" s="145" t="s">
        <v>51</v>
      </c>
      <c r="K605" s="10" t="s">
        <v>5268</v>
      </c>
      <c r="L605" s="10"/>
      <c r="M605" s="71" t="s">
        <v>22</v>
      </c>
    </row>
    <row r="606" spans="1:13" ht="75" x14ac:dyDescent="0.25">
      <c r="A606" s="69" t="str">
        <f t="shared" si="69"/>
        <v>2</v>
      </c>
      <c r="B606" s="45" t="str">
        <f t="shared" si="63"/>
        <v>1</v>
      </c>
      <c r="C606" s="45" t="str">
        <f t="shared" si="64"/>
        <v>1</v>
      </c>
      <c r="D606" s="45" t="str">
        <f t="shared" si="65"/>
        <v>3</v>
      </c>
      <c r="E606" s="45" t="str">
        <f t="shared" si="66"/>
        <v>00</v>
      </c>
      <c r="F606" s="45" t="str">
        <f t="shared" si="67"/>
        <v>1</v>
      </c>
      <c r="G606" s="45" t="str">
        <f t="shared" si="68"/>
        <v>0</v>
      </c>
      <c r="H606" s="70">
        <v>21130010</v>
      </c>
      <c r="I606" s="10" t="s">
        <v>5269</v>
      </c>
      <c r="J606" s="145" t="s">
        <v>51</v>
      </c>
      <c r="K606" s="10" t="s">
        <v>5270</v>
      </c>
      <c r="L606" s="10"/>
      <c r="M606" s="71" t="s">
        <v>22</v>
      </c>
    </row>
    <row r="607" spans="1:13" ht="75" x14ac:dyDescent="0.25">
      <c r="A607" s="69" t="str">
        <f t="shared" si="69"/>
        <v>2</v>
      </c>
      <c r="B607" s="45" t="str">
        <f t="shared" si="63"/>
        <v>1</v>
      </c>
      <c r="C607" s="45" t="str">
        <f t="shared" si="64"/>
        <v>1</v>
      </c>
      <c r="D607" s="45" t="str">
        <f t="shared" si="65"/>
        <v>8</v>
      </c>
      <c r="E607" s="45" t="str">
        <f t="shared" si="66"/>
        <v>00</v>
      </c>
      <c r="F607" s="45" t="str">
        <f t="shared" si="67"/>
        <v>0</v>
      </c>
      <c r="G607" s="45" t="str">
        <f t="shared" si="68"/>
        <v>0</v>
      </c>
      <c r="H607" s="70">
        <v>21180000</v>
      </c>
      <c r="I607" s="10" t="s">
        <v>5271</v>
      </c>
      <c r="J607" s="145" t="s">
        <v>45</v>
      </c>
      <c r="K607" s="10" t="s">
        <v>5272</v>
      </c>
      <c r="L607" s="10"/>
      <c r="M607" s="71" t="s">
        <v>22</v>
      </c>
    </row>
    <row r="608" spans="1:13" ht="30" x14ac:dyDescent="0.25">
      <c r="A608" s="69" t="str">
        <f t="shared" si="69"/>
        <v>2</v>
      </c>
      <c r="B608" s="45" t="str">
        <f t="shared" si="63"/>
        <v>1</v>
      </c>
      <c r="C608" s="45" t="str">
        <f t="shared" si="64"/>
        <v>1</v>
      </c>
      <c r="D608" s="45" t="str">
        <f t="shared" si="65"/>
        <v>8</v>
      </c>
      <c r="E608" s="45" t="str">
        <f t="shared" si="66"/>
        <v>01</v>
      </c>
      <c r="F608" s="45" t="str">
        <f t="shared" si="67"/>
        <v>0</v>
      </c>
      <c r="G608" s="45" t="str">
        <f t="shared" si="68"/>
        <v>0</v>
      </c>
      <c r="H608" s="70">
        <v>21180100</v>
      </c>
      <c r="I608" s="10" t="s">
        <v>5273</v>
      </c>
      <c r="J608" s="145" t="s">
        <v>55</v>
      </c>
      <c r="K608" s="10" t="s">
        <v>5274</v>
      </c>
      <c r="L608" s="10"/>
      <c r="M608" s="71" t="s">
        <v>22</v>
      </c>
    </row>
    <row r="609" spans="1:13" ht="30" x14ac:dyDescent="0.25">
      <c r="A609" s="69" t="str">
        <f t="shared" si="69"/>
        <v>2</v>
      </c>
      <c r="B609" s="45" t="str">
        <f t="shared" si="63"/>
        <v>1</v>
      </c>
      <c r="C609" s="45" t="str">
        <f t="shared" si="64"/>
        <v>1</v>
      </c>
      <c r="D609" s="45" t="str">
        <f t="shared" si="65"/>
        <v>8</v>
      </c>
      <c r="E609" s="45" t="str">
        <f t="shared" si="66"/>
        <v>01</v>
      </c>
      <c r="F609" s="45" t="str">
        <f t="shared" si="67"/>
        <v>1</v>
      </c>
      <c r="G609" s="45" t="str">
        <f t="shared" si="68"/>
        <v>0</v>
      </c>
      <c r="H609" s="70">
        <v>21180110</v>
      </c>
      <c r="I609" s="10" t="s">
        <v>617</v>
      </c>
      <c r="J609" s="145" t="s">
        <v>55</v>
      </c>
      <c r="K609" s="10" t="s">
        <v>618</v>
      </c>
      <c r="L609" s="10"/>
      <c r="M609" s="71" t="s">
        <v>22</v>
      </c>
    </row>
    <row r="610" spans="1:13" ht="30" x14ac:dyDescent="0.25">
      <c r="A610" s="69" t="str">
        <f t="shared" si="69"/>
        <v>2</v>
      </c>
      <c r="B610" s="45" t="str">
        <f t="shared" si="63"/>
        <v>1</v>
      </c>
      <c r="C610" s="45" t="str">
        <f t="shared" si="64"/>
        <v>1</v>
      </c>
      <c r="D610" s="45" t="str">
        <f t="shared" si="65"/>
        <v>8</v>
      </c>
      <c r="E610" s="45" t="str">
        <f t="shared" si="66"/>
        <v>01</v>
      </c>
      <c r="F610" s="45" t="str">
        <f t="shared" si="67"/>
        <v>2</v>
      </c>
      <c r="G610" s="45" t="str">
        <f t="shared" si="68"/>
        <v>0</v>
      </c>
      <c r="H610" s="70">
        <v>21180120</v>
      </c>
      <c r="I610" s="10" t="s">
        <v>619</v>
      </c>
      <c r="J610" s="145" t="s">
        <v>55</v>
      </c>
      <c r="K610" s="10" t="s">
        <v>620</v>
      </c>
      <c r="L610" s="10"/>
      <c r="M610" s="71" t="s">
        <v>22</v>
      </c>
    </row>
    <row r="611" spans="1:13" ht="30" x14ac:dyDescent="0.25">
      <c r="A611" s="69" t="str">
        <f t="shared" si="69"/>
        <v>2</v>
      </c>
      <c r="B611" s="45" t="str">
        <f t="shared" si="63"/>
        <v>1</v>
      </c>
      <c r="C611" s="45" t="str">
        <f t="shared" si="64"/>
        <v>1</v>
      </c>
      <c r="D611" s="45" t="str">
        <f t="shared" si="65"/>
        <v>8</v>
      </c>
      <c r="E611" s="45" t="str">
        <f t="shared" si="66"/>
        <v>01</v>
      </c>
      <c r="F611" s="45" t="str">
        <f t="shared" si="67"/>
        <v>3</v>
      </c>
      <c r="G611" s="45" t="str">
        <f t="shared" si="68"/>
        <v>0</v>
      </c>
      <c r="H611" s="70">
        <v>21180130</v>
      </c>
      <c r="I611" s="10" t="s">
        <v>621</v>
      </c>
      <c r="J611" s="145" t="s">
        <v>55</v>
      </c>
      <c r="K611" s="10" t="s">
        <v>622</v>
      </c>
      <c r="L611" s="10"/>
      <c r="M611" s="71" t="s">
        <v>22</v>
      </c>
    </row>
    <row r="612" spans="1:13" ht="30" x14ac:dyDescent="0.25">
      <c r="A612" s="69" t="str">
        <f t="shared" si="69"/>
        <v>2</v>
      </c>
      <c r="B612" s="45" t="str">
        <f t="shared" si="63"/>
        <v>1</v>
      </c>
      <c r="C612" s="45" t="str">
        <f t="shared" si="64"/>
        <v>1</v>
      </c>
      <c r="D612" s="45" t="str">
        <f t="shared" si="65"/>
        <v>8</v>
      </c>
      <c r="E612" s="45" t="str">
        <f t="shared" si="66"/>
        <v>01</v>
      </c>
      <c r="F612" s="45" t="str">
        <f t="shared" si="67"/>
        <v>4</v>
      </c>
      <c r="G612" s="45" t="str">
        <f t="shared" si="68"/>
        <v>0</v>
      </c>
      <c r="H612" s="70">
        <v>21180140</v>
      </c>
      <c r="I612" s="10" t="s">
        <v>623</v>
      </c>
      <c r="J612" s="145" t="s">
        <v>55</v>
      </c>
      <c r="K612" s="10" t="s">
        <v>624</v>
      </c>
      <c r="L612" s="10"/>
      <c r="M612" s="71" t="s">
        <v>22</v>
      </c>
    </row>
    <row r="613" spans="1:13" ht="30" x14ac:dyDescent="0.25">
      <c r="A613" s="69" t="str">
        <f t="shared" si="69"/>
        <v>2</v>
      </c>
      <c r="B613" s="45" t="str">
        <f t="shared" si="63"/>
        <v>1</v>
      </c>
      <c r="C613" s="45" t="str">
        <f t="shared" si="64"/>
        <v>1</v>
      </c>
      <c r="D613" s="45" t="str">
        <f t="shared" si="65"/>
        <v>8</v>
      </c>
      <c r="E613" s="45" t="str">
        <f t="shared" si="66"/>
        <v>01</v>
      </c>
      <c r="F613" s="45" t="str">
        <f t="shared" si="67"/>
        <v>5</v>
      </c>
      <c r="G613" s="45" t="str">
        <f t="shared" si="68"/>
        <v>0</v>
      </c>
      <c r="H613" s="70">
        <v>21180150</v>
      </c>
      <c r="I613" s="10" t="s">
        <v>625</v>
      </c>
      <c r="J613" s="145" t="s">
        <v>55</v>
      </c>
      <c r="K613" s="10" t="s">
        <v>626</v>
      </c>
      <c r="L613" s="10"/>
      <c r="M613" s="71" t="s">
        <v>22</v>
      </c>
    </row>
    <row r="614" spans="1:13" ht="30" x14ac:dyDescent="0.25">
      <c r="A614" s="69" t="str">
        <f t="shared" si="69"/>
        <v>2</v>
      </c>
      <c r="B614" s="45" t="str">
        <f t="shared" si="63"/>
        <v>1</v>
      </c>
      <c r="C614" s="45" t="str">
        <f t="shared" si="64"/>
        <v>1</v>
      </c>
      <c r="D614" s="45" t="str">
        <f t="shared" si="65"/>
        <v>8</v>
      </c>
      <c r="E614" s="45" t="str">
        <f t="shared" si="66"/>
        <v>01</v>
      </c>
      <c r="F614" s="45" t="str">
        <f t="shared" si="67"/>
        <v>6</v>
      </c>
      <c r="G614" s="45" t="str">
        <f t="shared" si="68"/>
        <v>0</v>
      </c>
      <c r="H614" s="70">
        <v>21180160</v>
      </c>
      <c r="I614" s="10" t="s">
        <v>627</v>
      </c>
      <c r="J614" s="145" t="s">
        <v>55</v>
      </c>
      <c r="K614" s="10" t="s">
        <v>628</v>
      </c>
      <c r="L614" s="10"/>
      <c r="M614" s="71" t="s">
        <v>22</v>
      </c>
    </row>
    <row r="615" spans="1:13" ht="30" x14ac:dyDescent="0.25">
      <c r="A615" s="69" t="str">
        <f t="shared" si="69"/>
        <v>2</v>
      </c>
      <c r="B615" s="45" t="str">
        <f t="shared" si="63"/>
        <v>1</v>
      </c>
      <c r="C615" s="45" t="str">
        <f t="shared" si="64"/>
        <v>1</v>
      </c>
      <c r="D615" s="45" t="str">
        <f t="shared" si="65"/>
        <v>8</v>
      </c>
      <c r="E615" s="45" t="str">
        <f t="shared" si="66"/>
        <v>01</v>
      </c>
      <c r="F615" s="45" t="str">
        <f t="shared" si="67"/>
        <v>7</v>
      </c>
      <c r="G615" s="45" t="str">
        <f t="shared" si="68"/>
        <v>0</v>
      </c>
      <c r="H615" s="70">
        <v>21180170</v>
      </c>
      <c r="I615" s="10" t="s">
        <v>629</v>
      </c>
      <c r="J615" s="145" t="s">
        <v>55</v>
      </c>
      <c r="K615" s="10" t="s">
        <v>630</v>
      </c>
      <c r="L615" s="10"/>
      <c r="M615" s="71" t="s">
        <v>22</v>
      </c>
    </row>
    <row r="616" spans="1:13" ht="30" x14ac:dyDescent="0.25">
      <c r="A616" s="69" t="str">
        <f t="shared" si="69"/>
        <v>2</v>
      </c>
      <c r="B616" s="45" t="str">
        <f t="shared" si="63"/>
        <v>1</v>
      </c>
      <c r="C616" s="45" t="str">
        <f t="shared" si="64"/>
        <v>1</v>
      </c>
      <c r="D616" s="45" t="str">
        <f t="shared" si="65"/>
        <v>9</v>
      </c>
      <c r="E616" s="45" t="str">
        <f t="shared" si="66"/>
        <v>00</v>
      </c>
      <c r="F616" s="45" t="str">
        <f t="shared" si="67"/>
        <v>1</v>
      </c>
      <c r="G616" s="45" t="str">
        <f t="shared" si="68"/>
        <v>0</v>
      </c>
      <c r="H616" s="70">
        <v>21190010</v>
      </c>
      <c r="I616" s="10" t="s">
        <v>631</v>
      </c>
      <c r="J616" s="145" t="s">
        <v>51</v>
      </c>
      <c r="K616" s="10" t="s">
        <v>632</v>
      </c>
      <c r="L616" s="10"/>
      <c r="M616" s="71" t="s">
        <v>22</v>
      </c>
    </row>
    <row r="617" spans="1:13" ht="90" x14ac:dyDescent="0.25">
      <c r="A617" s="69" t="str">
        <f t="shared" si="69"/>
        <v>2</v>
      </c>
      <c r="B617" s="45" t="str">
        <f t="shared" si="63"/>
        <v>1</v>
      </c>
      <c r="C617" s="45" t="str">
        <f t="shared" si="64"/>
        <v>2</v>
      </c>
      <c r="D617" s="45" t="str">
        <f t="shared" si="65"/>
        <v>1</v>
      </c>
      <c r="E617" s="45" t="str">
        <f t="shared" si="66"/>
        <v>00</v>
      </c>
      <c r="F617" s="45" t="str">
        <f t="shared" si="67"/>
        <v>1</v>
      </c>
      <c r="G617" s="45" t="str">
        <f t="shared" si="68"/>
        <v>0</v>
      </c>
      <c r="H617" s="70">
        <v>21210010</v>
      </c>
      <c r="I617" s="10" t="s">
        <v>636</v>
      </c>
      <c r="J617" s="145" t="s">
        <v>51</v>
      </c>
      <c r="K617" s="10" t="s">
        <v>5275</v>
      </c>
      <c r="L617" s="10"/>
      <c r="M617" s="71" t="s">
        <v>22</v>
      </c>
    </row>
    <row r="618" spans="1:13" ht="105" x14ac:dyDescent="0.25">
      <c r="A618" s="69" t="str">
        <f t="shared" si="69"/>
        <v>2</v>
      </c>
      <c r="B618" s="45" t="str">
        <f t="shared" si="63"/>
        <v>1</v>
      </c>
      <c r="C618" s="45" t="str">
        <f t="shared" si="64"/>
        <v>2</v>
      </c>
      <c r="D618" s="45" t="str">
        <f t="shared" si="65"/>
        <v>1</v>
      </c>
      <c r="E618" s="45" t="str">
        <f t="shared" si="66"/>
        <v>00</v>
      </c>
      <c r="F618" s="45" t="str">
        <f t="shared" si="67"/>
        <v>2</v>
      </c>
      <c r="G618" s="45" t="str">
        <f t="shared" si="68"/>
        <v>0</v>
      </c>
      <c r="H618" s="70">
        <v>21210020</v>
      </c>
      <c r="I618" s="10" t="s">
        <v>639</v>
      </c>
      <c r="J618" s="145" t="s">
        <v>51</v>
      </c>
      <c r="K618" s="10" t="s">
        <v>5276</v>
      </c>
      <c r="L618" s="10"/>
      <c r="M618" s="71" t="s">
        <v>22</v>
      </c>
    </row>
    <row r="619" spans="1:13" ht="75" x14ac:dyDescent="0.25">
      <c r="A619" s="69" t="str">
        <f t="shared" si="69"/>
        <v>2</v>
      </c>
      <c r="B619" s="45" t="str">
        <f t="shared" si="63"/>
        <v>1</v>
      </c>
      <c r="C619" s="45" t="str">
        <f t="shared" si="64"/>
        <v>2</v>
      </c>
      <c r="D619" s="45" t="str">
        <f t="shared" si="65"/>
        <v>2</v>
      </c>
      <c r="E619" s="45" t="str">
        <f t="shared" si="66"/>
        <v>00</v>
      </c>
      <c r="F619" s="45" t="str">
        <f t="shared" si="67"/>
        <v>1</v>
      </c>
      <c r="G619" s="45" t="str">
        <f t="shared" si="68"/>
        <v>0</v>
      </c>
      <c r="H619" s="70">
        <v>21220010</v>
      </c>
      <c r="I619" s="10" t="s">
        <v>640</v>
      </c>
      <c r="J619" s="145" t="s">
        <v>51</v>
      </c>
      <c r="K619" s="10" t="s">
        <v>641</v>
      </c>
      <c r="L619" s="10"/>
      <c r="M619" s="71" t="s">
        <v>22</v>
      </c>
    </row>
    <row r="620" spans="1:13" ht="75" x14ac:dyDescent="0.25">
      <c r="A620" s="69" t="str">
        <f t="shared" si="69"/>
        <v>2</v>
      </c>
      <c r="B620" s="45" t="str">
        <f t="shared" si="63"/>
        <v>1</v>
      </c>
      <c r="C620" s="45" t="str">
        <f t="shared" si="64"/>
        <v>2</v>
      </c>
      <c r="D620" s="45" t="str">
        <f t="shared" si="65"/>
        <v>8</v>
      </c>
      <c r="E620" s="45" t="str">
        <f t="shared" si="66"/>
        <v>00</v>
      </c>
      <c r="F620" s="45" t="str">
        <f t="shared" si="67"/>
        <v>0</v>
      </c>
      <c r="G620" s="45" t="str">
        <f t="shared" si="68"/>
        <v>0</v>
      </c>
      <c r="H620" s="70">
        <v>21280000</v>
      </c>
      <c r="I620" s="10" t="s">
        <v>5277</v>
      </c>
      <c r="J620" s="145" t="s">
        <v>45</v>
      </c>
      <c r="K620" s="10" t="s">
        <v>5278</v>
      </c>
      <c r="L620" s="10"/>
      <c r="M620" s="71" t="s">
        <v>22</v>
      </c>
    </row>
    <row r="621" spans="1:13" ht="30" x14ac:dyDescent="0.25">
      <c r="A621" s="69" t="str">
        <f t="shared" si="69"/>
        <v>2</v>
      </c>
      <c r="B621" s="45" t="str">
        <f t="shared" si="63"/>
        <v>1</v>
      </c>
      <c r="C621" s="45" t="str">
        <f t="shared" si="64"/>
        <v>2</v>
      </c>
      <c r="D621" s="45" t="str">
        <f t="shared" si="65"/>
        <v>8</v>
      </c>
      <c r="E621" s="45" t="str">
        <f t="shared" si="66"/>
        <v>01</v>
      </c>
      <c r="F621" s="45" t="str">
        <f t="shared" si="67"/>
        <v>0</v>
      </c>
      <c r="G621" s="45" t="str">
        <f t="shared" si="68"/>
        <v>0</v>
      </c>
      <c r="H621" s="70">
        <v>21280100</v>
      </c>
      <c r="I621" s="10" t="s">
        <v>5279</v>
      </c>
      <c r="J621" s="145" t="s">
        <v>55</v>
      </c>
      <c r="K621" s="10" t="s">
        <v>5280</v>
      </c>
      <c r="L621" s="10"/>
      <c r="M621" s="71" t="s">
        <v>22</v>
      </c>
    </row>
    <row r="622" spans="1:13" ht="30" x14ac:dyDescent="0.25">
      <c r="A622" s="69" t="str">
        <f t="shared" si="69"/>
        <v>2</v>
      </c>
      <c r="B622" s="45" t="str">
        <f t="shared" si="63"/>
        <v>1</v>
      </c>
      <c r="C622" s="45" t="str">
        <f t="shared" si="64"/>
        <v>2</v>
      </c>
      <c r="D622" s="45" t="str">
        <f t="shared" si="65"/>
        <v>8</v>
      </c>
      <c r="E622" s="45" t="str">
        <f t="shared" si="66"/>
        <v>01</v>
      </c>
      <c r="F622" s="45" t="str">
        <f t="shared" si="67"/>
        <v>1</v>
      </c>
      <c r="G622" s="45" t="str">
        <f t="shared" si="68"/>
        <v>0</v>
      </c>
      <c r="H622" s="70">
        <v>21280110</v>
      </c>
      <c r="I622" s="10" t="s">
        <v>643</v>
      </c>
      <c r="J622" s="145" t="s">
        <v>55</v>
      </c>
      <c r="K622" s="10" t="s">
        <v>644</v>
      </c>
      <c r="L622" s="10"/>
      <c r="M622" s="71" t="s">
        <v>22</v>
      </c>
    </row>
    <row r="623" spans="1:13" ht="30" x14ac:dyDescent="0.25">
      <c r="A623" s="69" t="str">
        <f t="shared" si="69"/>
        <v>2</v>
      </c>
      <c r="B623" s="45" t="str">
        <f t="shared" si="63"/>
        <v>1</v>
      </c>
      <c r="C623" s="45" t="str">
        <f t="shared" si="64"/>
        <v>2</v>
      </c>
      <c r="D623" s="45" t="str">
        <f t="shared" si="65"/>
        <v>8</v>
      </c>
      <c r="E623" s="45" t="str">
        <f t="shared" si="66"/>
        <v>01</v>
      </c>
      <c r="F623" s="45" t="str">
        <f t="shared" si="67"/>
        <v>2</v>
      </c>
      <c r="G623" s="45" t="str">
        <f t="shared" si="68"/>
        <v>0</v>
      </c>
      <c r="H623" s="70">
        <v>21280120</v>
      </c>
      <c r="I623" s="10" t="s">
        <v>645</v>
      </c>
      <c r="J623" s="145" t="s">
        <v>55</v>
      </c>
      <c r="K623" s="10" t="s">
        <v>646</v>
      </c>
      <c r="L623" s="10"/>
      <c r="M623" s="71" t="s">
        <v>22</v>
      </c>
    </row>
    <row r="624" spans="1:13" ht="30" x14ac:dyDescent="0.25">
      <c r="A624" s="69" t="str">
        <f t="shared" si="69"/>
        <v>2</v>
      </c>
      <c r="B624" s="45" t="str">
        <f t="shared" si="63"/>
        <v>1</v>
      </c>
      <c r="C624" s="45" t="str">
        <f t="shared" si="64"/>
        <v>2</v>
      </c>
      <c r="D624" s="45" t="str">
        <f t="shared" si="65"/>
        <v>8</v>
      </c>
      <c r="E624" s="45" t="str">
        <f t="shared" si="66"/>
        <v>01</v>
      </c>
      <c r="F624" s="45" t="str">
        <f t="shared" si="67"/>
        <v>3</v>
      </c>
      <c r="G624" s="45" t="str">
        <f t="shared" si="68"/>
        <v>0</v>
      </c>
      <c r="H624" s="70">
        <v>21280130</v>
      </c>
      <c r="I624" s="10" t="s">
        <v>647</v>
      </c>
      <c r="J624" s="145" t="s">
        <v>55</v>
      </c>
      <c r="K624" s="10" t="s">
        <v>648</v>
      </c>
      <c r="L624" s="10"/>
      <c r="M624" s="71" t="s">
        <v>22</v>
      </c>
    </row>
    <row r="625" spans="1:13" ht="30" x14ac:dyDescent="0.25">
      <c r="A625" s="69" t="str">
        <f t="shared" si="69"/>
        <v>2</v>
      </c>
      <c r="B625" s="45" t="str">
        <f t="shared" si="63"/>
        <v>1</v>
      </c>
      <c r="C625" s="45" t="str">
        <f t="shared" si="64"/>
        <v>2</v>
      </c>
      <c r="D625" s="45" t="str">
        <f t="shared" si="65"/>
        <v>8</v>
      </c>
      <c r="E625" s="45" t="str">
        <f t="shared" si="66"/>
        <v>01</v>
      </c>
      <c r="F625" s="45" t="str">
        <f t="shared" si="67"/>
        <v>4</v>
      </c>
      <c r="G625" s="45" t="str">
        <f t="shared" si="68"/>
        <v>0</v>
      </c>
      <c r="H625" s="70">
        <v>21280140</v>
      </c>
      <c r="I625" s="10" t="s">
        <v>649</v>
      </c>
      <c r="J625" s="145" t="s">
        <v>55</v>
      </c>
      <c r="K625" s="10" t="s">
        <v>650</v>
      </c>
      <c r="L625" s="10"/>
      <c r="M625" s="71" t="s">
        <v>22</v>
      </c>
    </row>
    <row r="626" spans="1:13" ht="30" x14ac:dyDescent="0.25">
      <c r="A626" s="69" t="str">
        <f t="shared" si="69"/>
        <v>2</v>
      </c>
      <c r="B626" s="45" t="str">
        <f t="shared" si="63"/>
        <v>1</v>
      </c>
      <c r="C626" s="45" t="str">
        <f t="shared" si="64"/>
        <v>2</v>
      </c>
      <c r="D626" s="45" t="str">
        <f t="shared" si="65"/>
        <v>8</v>
      </c>
      <c r="E626" s="45" t="str">
        <f t="shared" si="66"/>
        <v>01</v>
      </c>
      <c r="F626" s="45" t="str">
        <f t="shared" si="67"/>
        <v>5</v>
      </c>
      <c r="G626" s="45" t="str">
        <f t="shared" si="68"/>
        <v>0</v>
      </c>
      <c r="H626" s="70">
        <v>21280150</v>
      </c>
      <c r="I626" s="10" t="s">
        <v>651</v>
      </c>
      <c r="J626" s="145" t="s">
        <v>55</v>
      </c>
      <c r="K626" s="10" t="s">
        <v>652</v>
      </c>
      <c r="L626" s="10"/>
      <c r="M626" s="71" t="s">
        <v>22</v>
      </c>
    </row>
    <row r="627" spans="1:13" ht="30" x14ac:dyDescent="0.25">
      <c r="A627" s="69" t="str">
        <f t="shared" si="69"/>
        <v>2</v>
      </c>
      <c r="B627" s="45" t="str">
        <f t="shared" si="63"/>
        <v>1</v>
      </c>
      <c r="C627" s="45" t="str">
        <f t="shared" si="64"/>
        <v>2</v>
      </c>
      <c r="D627" s="45" t="str">
        <f t="shared" si="65"/>
        <v>8</v>
      </c>
      <c r="E627" s="45" t="str">
        <f t="shared" si="66"/>
        <v>01</v>
      </c>
      <c r="F627" s="45" t="str">
        <f t="shared" si="67"/>
        <v>6</v>
      </c>
      <c r="G627" s="45" t="str">
        <f t="shared" si="68"/>
        <v>0</v>
      </c>
      <c r="H627" s="70">
        <v>21280160</v>
      </c>
      <c r="I627" s="10" t="s">
        <v>653</v>
      </c>
      <c r="J627" s="145" t="s">
        <v>55</v>
      </c>
      <c r="K627" s="10" t="s">
        <v>654</v>
      </c>
      <c r="L627" s="10"/>
      <c r="M627" s="71" t="s">
        <v>22</v>
      </c>
    </row>
    <row r="628" spans="1:13" ht="30" x14ac:dyDescent="0.25">
      <c r="A628" s="69" t="str">
        <f t="shared" si="69"/>
        <v>2</v>
      </c>
      <c r="B628" s="45" t="str">
        <f t="shared" si="63"/>
        <v>1</v>
      </c>
      <c r="C628" s="45" t="str">
        <f t="shared" si="64"/>
        <v>2</v>
      </c>
      <c r="D628" s="45" t="str">
        <f t="shared" si="65"/>
        <v>9</v>
      </c>
      <c r="E628" s="45" t="str">
        <f t="shared" si="66"/>
        <v>00</v>
      </c>
      <c r="F628" s="45" t="str">
        <f t="shared" si="67"/>
        <v>1</v>
      </c>
      <c r="G628" s="45" t="str">
        <f t="shared" si="68"/>
        <v>0</v>
      </c>
      <c r="H628" s="70">
        <v>21290010</v>
      </c>
      <c r="I628" s="10" t="s">
        <v>655</v>
      </c>
      <c r="J628" s="145" t="s">
        <v>51</v>
      </c>
      <c r="K628" s="10" t="s">
        <v>656</v>
      </c>
      <c r="L628" s="10"/>
      <c r="M628" s="71" t="s">
        <v>22</v>
      </c>
    </row>
    <row r="629" spans="1:13" ht="30" x14ac:dyDescent="0.25">
      <c r="A629" s="69" t="str">
        <f t="shared" si="69"/>
        <v>2</v>
      </c>
      <c r="B629" s="45" t="str">
        <f t="shared" si="63"/>
        <v>2</v>
      </c>
      <c r="C629" s="45" t="str">
        <f t="shared" si="64"/>
        <v>1</v>
      </c>
      <c r="D629" s="45" t="str">
        <f t="shared" si="65"/>
        <v>1</v>
      </c>
      <c r="E629" s="45" t="str">
        <f t="shared" si="66"/>
        <v>00</v>
      </c>
      <c r="F629" s="45" t="str">
        <f t="shared" si="67"/>
        <v>0</v>
      </c>
      <c r="G629" s="45" t="str">
        <f t="shared" si="68"/>
        <v>0</v>
      </c>
      <c r="H629" s="70">
        <v>22110000</v>
      </c>
      <c r="I629" s="10" t="s">
        <v>5281</v>
      </c>
      <c r="J629" s="145" t="s">
        <v>45</v>
      </c>
      <c r="K629" s="10" t="s">
        <v>662</v>
      </c>
      <c r="L629" s="10"/>
      <c r="M629" s="71" t="s">
        <v>22</v>
      </c>
    </row>
    <row r="630" spans="1:13" ht="30" x14ac:dyDescent="0.25">
      <c r="A630" s="69" t="str">
        <f t="shared" si="69"/>
        <v>2</v>
      </c>
      <c r="B630" s="45" t="str">
        <f t="shared" si="63"/>
        <v>2</v>
      </c>
      <c r="C630" s="45" t="str">
        <f t="shared" si="64"/>
        <v>1</v>
      </c>
      <c r="D630" s="45" t="str">
        <f t="shared" si="65"/>
        <v>1</v>
      </c>
      <c r="E630" s="45" t="str">
        <f t="shared" si="66"/>
        <v>00</v>
      </c>
      <c r="F630" s="45" t="str">
        <f t="shared" si="67"/>
        <v>1</v>
      </c>
      <c r="G630" s="45" t="str">
        <f t="shared" si="68"/>
        <v>0</v>
      </c>
      <c r="H630" s="70">
        <v>22110010</v>
      </c>
      <c r="I630" s="10" t="s">
        <v>5281</v>
      </c>
      <c r="J630" s="145" t="s">
        <v>51</v>
      </c>
      <c r="K630" s="10" t="s">
        <v>662</v>
      </c>
      <c r="L630" s="10"/>
      <c r="M630" s="71" t="s">
        <v>22</v>
      </c>
    </row>
    <row r="631" spans="1:13" ht="105" x14ac:dyDescent="0.25">
      <c r="A631" s="69" t="str">
        <f t="shared" si="69"/>
        <v>2</v>
      </c>
      <c r="B631" s="45" t="str">
        <f t="shared" si="63"/>
        <v>2</v>
      </c>
      <c r="C631" s="45" t="str">
        <f t="shared" si="64"/>
        <v>1</v>
      </c>
      <c r="D631" s="45" t="str">
        <f t="shared" si="65"/>
        <v>2</v>
      </c>
      <c r="E631" s="45" t="str">
        <f t="shared" si="66"/>
        <v>01</v>
      </c>
      <c r="F631" s="45" t="str">
        <f t="shared" si="67"/>
        <v>1</v>
      </c>
      <c r="G631" s="45" t="str">
        <f t="shared" si="68"/>
        <v>0</v>
      </c>
      <c r="H631" s="70">
        <v>22120110</v>
      </c>
      <c r="I631" s="10" t="s">
        <v>5282</v>
      </c>
      <c r="J631" s="145" t="s">
        <v>51</v>
      </c>
      <c r="K631" s="10" t="s">
        <v>5283</v>
      </c>
      <c r="L631" s="10"/>
      <c r="M631" s="71" t="s">
        <v>22</v>
      </c>
    </row>
    <row r="632" spans="1:13" ht="60" x14ac:dyDescent="0.25">
      <c r="A632" s="69" t="str">
        <f t="shared" si="69"/>
        <v>2</v>
      </c>
      <c r="B632" s="45" t="str">
        <f t="shared" si="63"/>
        <v>2</v>
      </c>
      <c r="C632" s="45" t="str">
        <f t="shared" si="64"/>
        <v>1</v>
      </c>
      <c r="D632" s="45" t="str">
        <f t="shared" si="65"/>
        <v>2</v>
      </c>
      <c r="E632" s="45" t="str">
        <f t="shared" si="66"/>
        <v>02</v>
      </c>
      <c r="F632" s="45" t="str">
        <f t="shared" si="67"/>
        <v>1</v>
      </c>
      <c r="G632" s="45" t="str">
        <f t="shared" si="68"/>
        <v>0</v>
      </c>
      <c r="H632" s="70">
        <v>22120210</v>
      </c>
      <c r="I632" s="10" t="s">
        <v>669</v>
      </c>
      <c r="J632" s="145" t="s">
        <v>51</v>
      </c>
      <c r="K632" s="10" t="s">
        <v>670</v>
      </c>
      <c r="L632" s="10"/>
      <c r="M632" s="71" t="s">
        <v>22</v>
      </c>
    </row>
    <row r="633" spans="1:13" ht="60" x14ac:dyDescent="0.25">
      <c r="A633" s="69" t="str">
        <f t="shared" si="69"/>
        <v>2</v>
      </c>
      <c r="B633" s="45" t="str">
        <f t="shared" si="63"/>
        <v>2</v>
      </c>
      <c r="C633" s="45" t="str">
        <f t="shared" si="64"/>
        <v>1</v>
      </c>
      <c r="D633" s="45" t="str">
        <f t="shared" si="65"/>
        <v>2</v>
      </c>
      <c r="E633" s="45" t="str">
        <f t="shared" si="66"/>
        <v>03</v>
      </c>
      <c r="F633" s="45" t="str">
        <f t="shared" si="67"/>
        <v>1</v>
      </c>
      <c r="G633" s="45" t="str">
        <f t="shared" si="68"/>
        <v>0</v>
      </c>
      <c r="H633" s="70">
        <v>22120310</v>
      </c>
      <c r="I633" s="10" t="s">
        <v>5284</v>
      </c>
      <c r="J633" s="145" t="s">
        <v>51</v>
      </c>
      <c r="K633" s="10" t="s">
        <v>5285</v>
      </c>
      <c r="L633" s="10"/>
      <c r="M633" s="71" t="s">
        <v>22</v>
      </c>
    </row>
    <row r="634" spans="1:13" ht="45" x14ac:dyDescent="0.25">
      <c r="A634" s="69" t="str">
        <f t="shared" si="69"/>
        <v>2</v>
      </c>
      <c r="B634" s="45" t="str">
        <f t="shared" si="63"/>
        <v>2</v>
      </c>
      <c r="C634" s="45" t="str">
        <f t="shared" si="64"/>
        <v>1</v>
      </c>
      <c r="D634" s="45" t="str">
        <f t="shared" si="65"/>
        <v>2</v>
      </c>
      <c r="E634" s="45" t="str">
        <f t="shared" si="66"/>
        <v>04</v>
      </c>
      <c r="F634" s="45" t="str">
        <f t="shared" si="67"/>
        <v>1</v>
      </c>
      <c r="G634" s="45" t="str">
        <f t="shared" si="68"/>
        <v>0</v>
      </c>
      <c r="H634" s="70">
        <v>22120410</v>
      </c>
      <c r="I634" s="10" t="s">
        <v>5286</v>
      </c>
      <c r="J634" s="145" t="s">
        <v>51</v>
      </c>
      <c r="K634" s="10" t="s">
        <v>5287</v>
      </c>
      <c r="L634" s="10"/>
      <c r="M634" s="71" t="s">
        <v>22</v>
      </c>
    </row>
    <row r="635" spans="1:13" ht="30" x14ac:dyDescent="0.25">
      <c r="A635" s="69" t="str">
        <f t="shared" si="69"/>
        <v>2</v>
      </c>
      <c r="B635" s="45" t="str">
        <f t="shared" si="63"/>
        <v>2</v>
      </c>
      <c r="C635" s="45" t="str">
        <f t="shared" si="64"/>
        <v>1</v>
      </c>
      <c r="D635" s="45" t="str">
        <f t="shared" si="65"/>
        <v>3</v>
      </c>
      <c r="E635" s="45" t="str">
        <f t="shared" si="66"/>
        <v>00</v>
      </c>
      <c r="F635" s="45" t="str">
        <f t="shared" si="67"/>
        <v>1</v>
      </c>
      <c r="G635" s="45" t="str">
        <f t="shared" si="68"/>
        <v>0</v>
      </c>
      <c r="H635" s="70">
        <v>22130010</v>
      </c>
      <c r="I635" s="10" t="s">
        <v>672</v>
      </c>
      <c r="J635" s="145" t="s">
        <v>51</v>
      </c>
      <c r="K635" s="10" t="s">
        <v>5288</v>
      </c>
      <c r="L635" s="10"/>
      <c r="M635" s="71" t="s">
        <v>22</v>
      </c>
    </row>
    <row r="636" spans="1:13" ht="45" x14ac:dyDescent="0.25">
      <c r="A636" s="69" t="str">
        <f t="shared" si="69"/>
        <v>2</v>
      </c>
      <c r="B636" s="45" t="str">
        <f t="shared" si="63"/>
        <v>2</v>
      </c>
      <c r="C636" s="45" t="str">
        <f t="shared" si="64"/>
        <v>1</v>
      </c>
      <c r="D636" s="45" t="str">
        <f t="shared" si="65"/>
        <v>8</v>
      </c>
      <c r="E636" s="45" t="str">
        <f t="shared" si="66"/>
        <v>00</v>
      </c>
      <c r="F636" s="45" t="str">
        <f t="shared" si="67"/>
        <v>0</v>
      </c>
      <c r="G636" s="45" t="str">
        <f t="shared" si="68"/>
        <v>0</v>
      </c>
      <c r="H636" s="70">
        <v>22180000</v>
      </c>
      <c r="I636" s="10" t="s">
        <v>5289</v>
      </c>
      <c r="J636" s="145" t="s">
        <v>45</v>
      </c>
      <c r="K636" s="10" t="s">
        <v>5290</v>
      </c>
      <c r="L636" s="10"/>
      <c r="M636" s="71" t="s">
        <v>22</v>
      </c>
    </row>
    <row r="637" spans="1:13" ht="45.75" customHeight="1" x14ac:dyDescent="0.25">
      <c r="A637" s="69" t="str">
        <f t="shared" si="69"/>
        <v>2</v>
      </c>
      <c r="B637" s="45" t="str">
        <f t="shared" si="63"/>
        <v>2</v>
      </c>
      <c r="C637" s="45" t="str">
        <f t="shared" si="64"/>
        <v>1</v>
      </c>
      <c r="D637" s="45" t="str">
        <f t="shared" si="65"/>
        <v>8</v>
      </c>
      <c r="E637" s="45" t="str">
        <f t="shared" si="66"/>
        <v>01</v>
      </c>
      <c r="F637" s="45" t="str">
        <f t="shared" si="67"/>
        <v>0</v>
      </c>
      <c r="G637" s="45" t="str">
        <f t="shared" si="68"/>
        <v>0</v>
      </c>
      <c r="H637" s="70">
        <v>22180100</v>
      </c>
      <c r="I637" s="10" t="s">
        <v>5281</v>
      </c>
      <c r="J637" s="145" t="s">
        <v>55</v>
      </c>
      <c r="K637" s="10" t="s">
        <v>5291</v>
      </c>
      <c r="L637" s="10"/>
      <c r="M637" s="71" t="s">
        <v>22</v>
      </c>
    </row>
    <row r="638" spans="1:13" ht="45" x14ac:dyDescent="0.25">
      <c r="A638" s="69" t="str">
        <f t="shared" si="69"/>
        <v>2</v>
      </c>
      <c r="B638" s="45" t="str">
        <f t="shared" si="63"/>
        <v>2</v>
      </c>
      <c r="C638" s="45" t="str">
        <f t="shared" si="64"/>
        <v>1</v>
      </c>
      <c r="D638" s="45" t="str">
        <f t="shared" si="65"/>
        <v>8</v>
      </c>
      <c r="E638" s="45" t="str">
        <f t="shared" si="66"/>
        <v>01</v>
      </c>
      <c r="F638" s="45" t="str">
        <f t="shared" si="67"/>
        <v>1</v>
      </c>
      <c r="G638" s="45" t="str">
        <f t="shared" si="68"/>
        <v>0</v>
      </c>
      <c r="H638" s="70">
        <v>22180110</v>
      </c>
      <c r="I638" s="10" t="s">
        <v>5292</v>
      </c>
      <c r="J638" s="145" t="s">
        <v>55</v>
      </c>
      <c r="K638" s="10" t="s">
        <v>5293</v>
      </c>
      <c r="L638" s="10"/>
      <c r="M638" s="71" t="s">
        <v>22</v>
      </c>
    </row>
    <row r="639" spans="1:13" x14ac:dyDescent="0.25">
      <c r="A639" s="69" t="str">
        <f t="shared" si="69"/>
        <v>2</v>
      </c>
      <c r="B639" s="45" t="str">
        <f t="shared" si="63"/>
        <v>2</v>
      </c>
      <c r="C639" s="45" t="str">
        <f t="shared" si="64"/>
        <v>1</v>
      </c>
      <c r="D639" s="45" t="str">
        <f t="shared" si="65"/>
        <v>8</v>
      </c>
      <c r="E639" s="45" t="str">
        <f t="shared" si="66"/>
        <v>01</v>
      </c>
      <c r="F639" s="45" t="str">
        <f t="shared" si="67"/>
        <v>2</v>
      </c>
      <c r="G639" s="45" t="str">
        <f t="shared" si="68"/>
        <v>0</v>
      </c>
      <c r="H639" s="70">
        <v>22180120</v>
      </c>
      <c r="I639" s="10" t="s">
        <v>5294</v>
      </c>
      <c r="J639" s="145" t="s">
        <v>55</v>
      </c>
      <c r="K639" s="10"/>
      <c r="L639" s="10"/>
      <c r="M639" s="71" t="s">
        <v>22</v>
      </c>
    </row>
    <row r="640" spans="1:13" ht="30" x14ac:dyDescent="0.25">
      <c r="A640" s="69" t="str">
        <f t="shared" si="69"/>
        <v>2</v>
      </c>
      <c r="B640" s="45" t="str">
        <f t="shared" si="63"/>
        <v>2</v>
      </c>
      <c r="C640" s="45" t="str">
        <f t="shared" si="64"/>
        <v>2</v>
      </c>
      <c r="D640" s="45" t="str">
        <f t="shared" si="65"/>
        <v>0</v>
      </c>
      <c r="E640" s="45" t="str">
        <f t="shared" si="66"/>
        <v>00</v>
      </c>
      <c r="F640" s="45" t="str">
        <f t="shared" si="67"/>
        <v>1</v>
      </c>
      <c r="G640" s="45" t="str">
        <f t="shared" si="68"/>
        <v>0</v>
      </c>
      <c r="H640" s="70">
        <v>22200010</v>
      </c>
      <c r="I640" s="10" t="s">
        <v>673</v>
      </c>
      <c r="J640" s="145" t="s">
        <v>51</v>
      </c>
      <c r="K640" s="10" t="s">
        <v>679</v>
      </c>
      <c r="L640" s="10"/>
      <c r="M640" s="71" t="s">
        <v>22</v>
      </c>
    </row>
    <row r="641" spans="1:13" ht="30" x14ac:dyDescent="0.25">
      <c r="A641" s="69" t="str">
        <f t="shared" si="69"/>
        <v>2</v>
      </c>
      <c r="B641" s="45" t="str">
        <f t="shared" si="63"/>
        <v>2</v>
      </c>
      <c r="C641" s="45" t="str">
        <f t="shared" si="64"/>
        <v>2</v>
      </c>
      <c r="D641" s="45" t="str">
        <f t="shared" si="65"/>
        <v>0</v>
      </c>
      <c r="E641" s="45" t="str">
        <f t="shared" si="66"/>
        <v>00</v>
      </c>
      <c r="F641" s="45" t="str">
        <f t="shared" si="67"/>
        <v>2</v>
      </c>
      <c r="G641" s="45" t="str">
        <f t="shared" si="68"/>
        <v>0</v>
      </c>
      <c r="H641" s="70">
        <v>22200020</v>
      </c>
      <c r="I641" s="10" t="s">
        <v>5295</v>
      </c>
      <c r="J641" s="145" t="s">
        <v>51</v>
      </c>
      <c r="K641" s="10" t="s">
        <v>5296</v>
      </c>
      <c r="L641" s="10"/>
      <c r="M641" s="71" t="s">
        <v>22</v>
      </c>
    </row>
    <row r="642" spans="1:13" ht="90" x14ac:dyDescent="0.25">
      <c r="A642" s="69" t="str">
        <f t="shared" si="69"/>
        <v>2</v>
      </c>
      <c r="B642" s="45" t="str">
        <f t="shared" si="63"/>
        <v>2</v>
      </c>
      <c r="C642" s="45" t="str">
        <f t="shared" si="64"/>
        <v>3</v>
      </c>
      <c r="D642" s="45" t="str">
        <f t="shared" si="65"/>
        <v>0</v>
      </c>
      <c r="E642" s="45" t="str">
        <f t="shared" si="66"/>
        <v>00</v>
      </c>
      <c r="F642" s="45" t="str">
        <f t="shared" si="67"/>
        <v>1</v>
      </c>
      <c r="G642" s="45" t="str">
        <f t="shared" si="68"/>
        <v>0</v>
      </c>
      <c r="H642" s="70">
        <v>22300010</v>
      </c>
      <c r="I642" s="10" t="s">
        <v>680</v>
      </c>
      <c r="J642" s="145" t="s">
        <v>51</v>
      </c>
      <c r="K642" s="10" t="s">
        <v>5297</v>
      </c>
      <c r="L642" s="10"/>
      <c r="M642" s="71" t="s">
        <v>22</v>
      </c>
    </row>
    <row r="643" spans="1:13" ht="285" x14ac:dyDescent="0.25">
      <c r="A643" s="69" t="str">
        <f t="shared" si="69"/>
        <v>2</v>
      </c>
      <c r="B643" s="45" t="str">
        <f t="shared" si="63"/>
        <v>3</v>
      </c>
      <c r="C643" s="45" t="str">
        <f t="shared" si="64"/>
        <v>0</v>
      </c>
      <c r="D643" s="45" t="str">
        <f t="shared" si="65"/>
        <v>0</v>
      </c>
      <c r="E643" s="45" t="str">
        <f t="shared" si="66"/>
        <v>01</v>
      </c>
      <c r="F643" s="45" t="str">
        <f t="shared" si="67"/>
        <v>0</v>
      </c>
      <c r="G643" s="45" t="str">
        <f t="shared" si="68"/>
        <v>0</v>
      </c>
      <c r="H643" s="70">
        <v>23000100</v>
      </c>
      <c r="I643" s="10" t="s">
        <v>5298</v>
      </c>
      <c r="J643" s="145" t="s">
        <v>51</v>
      </c>
      <c r="K643" s="10" t="s">
        <v>5299</v>
      </c>
      <c r="L643" s="10"/>
      <c r="M643" s="71" t="s">
        <v>22</v>
      </c>
    </row>
    <row r="644" spans="1:13" ht="285" x14ac:dyDescent="0.25">
      <c r="A644" s="69" t="str">
        <f t="shared" si="69"/>
        <v>2</v>
      </c>
      <c r="B644" s="45" t="str">
        <f t="shared" si="63"/>
        <v>3</v>
      </c>
      <c r="C644" s="45" t="str">
        <f t="shared" si="64"/>
        <v>0</v>
      </c>
      <c r="D644" s="45" t="str">
        <f t="shared" si="65"/>
        <v>0</v>
      </c>
      <c r="E644" s="45" t="str">
        <f t="shared" si="66"/>
        <v>01</v>
      </c>
      <c r="F644" s="45" t="str">
        <f t="shared" si="67"/>
        <v>1</v>
      </c>
      <c r="G644" s="45" t="str">
        <f t="shared" si="68"/>
        <v>0</v>
      </c>
      <c r="H644" s="70">
        <v>23000110</v>
      </c>
      <c r="I644" s="10" t="s">
        <v>5298</v>
      </c>
      <c r="J644" s="145" t="s">
        <v>51</v>
      </c>
      <c r="K644" s="10" t="s">
        <v>5299</v>
      </c>
      <c r="L644" s="10"/>
      <c r="M644" s="71" t="s">
        <v>22</v>
      </c>
    </row>
    <row r="645" spans="1:13" ht="135" x14ac:dyDescent="0.25">
      <c r="A645" s="69" t="str">
        <f t="shared" si="69"/>
        <v>2</v>
      </c>
      <c r="B645" s="45" t="str">
        <f t="shared" si="63"/>
        <v>3</v>
      </c>
      <c r="C645" s="45" t="str">
        <f t="shared" si="64"/>
        <v>0</v>
      </c>
      <c r="D645" s="45" t="str">
        <f t="shared" si="65"/>
        <v>0</v>
      </c>
      <c r="E645" s="45" t="str">
        <f t="shared" si="66"/>
        <v>02</v>
      </c>
      <c r="F645" s="45" t="str">
        <f t="shared" si="67"/>
        <v>0</v>
      </c>
      <c r="G645" s="45" t="str">
        <f t="shared" si="68"/>
        <v>0</v>
      </c>
      <c r="H645" s="70">
        <v>23000200</v>
      </c>
      <c r="I645" s="10" t="s">
        <v>5300</v>
      </c>
      <c r="J645" s="145" t="s">
        <v>51</v>
      </c>
      <c r="K645" s="10" t="s">
        <v>5301</v>
      </c>
      <c r="L645" s="10"/>
      <c r="M645" s="71" t="s">
        <v>22</v>
      </c>
    </row>
    <row r="646" spans="1:13" ht="135" x14ac:dyDescent="0.25">
      <c r="A646" s="69" t="str">
        <f t="shared" si="69"/>
        <v>2</v>
      </c>
      <c r="B646" s="45" t="str">
        <f t="shared" si="63"/>
        <v>3</v>
      </c>
      <c r="C646" s="45" t="str">
        <f t="shared" si="64"/>
        <v>0</v>
      </c>
      <c r="D646" s="45" t="str">
        <f t="shared" si="65"/>
        <v>0</v>
      </c>
      <c r="E646" s="45" t="str">
        <f t="shared" si="66"/>
        <v>02</v>
      </c>
      <c r="F646" s="45" t="str">
        <f t="shared" si="67"/>
        <v>1</v>
      </c>
      <c r="G646" s="45" t="str">
        <f t="shared" si="68"/>
        <v>0</v>
      </c>
      <c r="H646" s="70">
        <v>23000210</v>
      </c>
      <c r="I646" s="10" t="s">
        <v>5300</v>
      </c>
      <c r="J646" s="145" t="s">
        <v>51</v>
      </c>
      <c r="K646" s="10" t="s">
        <v>5301</v>
      </c>
      <c r="L646" s="10"/>
      <c r="M646" s="71" t="s">
        <v>22</v>
      </c>
    </row>
    <row r="647" spans="1:13" ht="150" x14ac:dyDescent="0.25">
      <c r="A647" s="69" t="str">
        <f t="shared" si="69"/>
        <v>2</v>
      </c>
      <c r="B647" s="45" t="str">
        <f t="shared" si="63"/>
        <v>3</v>
      </c>
      <c r="C647" s="45" t="str">
        <f t="shared" si="64"/>
        <v>0</v>
      </c>
      <c r="D647" s="45" t="str">
        <f t="shared" si="65"/>
        <v>0</v>
      </c>
      <c r="E647" s="45" t="str">
        <f t="shared" si="66"/>
        <v>03</v>
      </c>
      <c r="F647" s="45" t="str">
        <f t="shared" si="67"/>
        <v>0</v>
      </c>
      <c r="G647" s="45" t="str">
        <f t="shared" si="68"/>
        <v>0</v>
      </c>
      <c r="H647" s="70">
        <v>23000300</v>
      </c>
      <c r="I647" s="10" t="s">
        <v>685</v>
      </c>
      <c r="J647" s="145" t="s">
        <v>51</v>
      </c>
      <c r="K647" s="10" t="s">
        <v>5302</v>
      </c>
      <c r="L647" s="10"/>
      <c r="M647" s="71" t="s">
        <v>22</v>
      </c>
    </row>
    <row r="648" spans="1:13" ht="150" x14ac:dyDescent="0.25">
      <c r="A648" s="69" t="str">
        <f t="shared" si="69"/>
        <v>2</v>
      </c>
      <c r="B648" s="45" t="str">
        <f t="shared" si="63"/>
        <v>3</v>
      </c>
      <c r="C648" s="45" t="str">
        <f t="shared" si="64"/>
        <v>0</v>
      </c>
      <c r="D648" s="45" t="str">
        <f t="shared" si="65"/>
        <v>0</v>
      </c>
      <c r="E648" s="45" t="str">
        <f t="shared" si="66"/>
        <v>03</v>
      </c>
      <c r="F648" s="45" t="str">
        <f t="shared" si="67"/>
        <v>1</v>
      </c>
      <c r="G648" s="45" t="str">
        <f t="shared" si="68"/>
        <v>0</v>
      </c>
      <c r="H648" s="70">
        <v>23000310</v>
      </c>
      <c r="I648" s="10" t="s">
        <v>685</v>
      </c>
      <c r="J648" s="145" t="s">
        <v>51</v>
      </c>
      <c r="K648" s="10" t="s">
        <v>5302</v>
      </c>
      <c r="L648" s="10"/>
      <c r="M648" s="71" t="s">
        <v>22</v>
      </c>
    </row>
    <row r="649" spans="1:13" ht="210" x14ac:dyDescent="0.25">
      <c r="A649" s="69" t="str">
        <f t="shared" si="69"/>
        <v>2</v>
      </c>
      <c r="B649" s="45" t="str">
        <f t="shared" si="63"/>
        <v>3</v>
      </c>
      <c r="C649" s="45" t="str">
        <f t="shared" si="64"/>
        <v>0</v>
      </c>
      <c r="D649" s="45" t="str">
        <f t="shared" si="65"/>
        <v>0</v>
      </c>
      <c r="E649" s="45" t="str">
        <f t="shared" si="66"/>
        <v>04</v>
      </c>
      <c r="F649" s="45" t="str">
        <f t="shared" si="67"/>
        <v>0</v>
      </c>
      <c r="G649" s="45" t="str">
        <f t="shared" si="68"/>
        <v>0</v>
      </c>
      <c r="H649" s="70">
        <v>23000400</v>
      </c>
      <c r="I649" s="10" t="s">
        <v>686</v>
      </c>
      <c r="J649" s="145" t="s">
        <v>51</v>
      </c>
      <c r="K649" s="10" t="s">
        <v>5303</v>
      </c>
      <c r="L649" s="10"/>
      <c r="M649" s="71" t="s">
        <v>22</v>
      </c>
    </row>
    <row r="650" spans="1:13" ht="210" x14ac:dyDescent="0.25">
      <c r="A650" s="69" t="str">
        <f t="shared" si="69"/>
        <v>2</v>
      </c>
      <c r="B650" s="45" t="str">
        <f t="shared" si="63"/>
        <v>3</v>
      </c>
      <c r="C650" s="45" t="str">
        <f t="shared" si="64"/>
        <v>0</v>
      </c>
      <c r="D650" s="45" t="str">
        <f t="shared" si="65"/>
        <v>0</v>
      </c>
      <c r="E650" s="45" t="str">
        <f t="shared" si="66"/>
        <v>04</v>
      </c>
      <c r="F650" s="45" t="str">
        <f t="shared" si="67"/>
        <v>1</v>
      </c>
      <c r="G650" s="45" t="str">
        <f t="shared" si="68"/>
        <v>0</v>
      </c>
      <c r="H650" s="70">
        <v>23000410</v>
      </c>
      <c r="I650" s="10" t="s">
        <v>686</v>
      </c>
      <c r="J650" s="145" t="s">
        <v>51</v>
      </c>
      <c r="K650" s="10" t="s">
        <v>5303</v>
      </c>
      <c r="L650" s="10"/>
      <c r="M650" s="71" t="s">
        <v>22</v>
      </c>
    </row>
    <row r="651" spans="1:13" ht="90" x14ac:dyDescent="0.25">
      <c r="A651" s="69" t="str">
        <f t="shared" si="69"/>
        <v>2</v>
      </c>
      <c r="B651" s="45" t="str">
        <f t="shared" si="63"/>
        <v>3</v>
      </c>
      <c r="C651" s="45" t="str">
        <f t="shared" si="64"/>
        <v>0</v>
      </c>
      <c r="D651" s="45" t="str">
        <f t="shared" si="65"/>
        <v>0</v>
      </c>
      <c r="E651" s="45" t="str">
        <f t="shared" si="66"/>
        <v>05</v>
      </c>
      <c r="F651" s="45" t="str">
        <f t="shared" si="67"/>
        <v>0</v>
      </c>
      <c r="G651" s="45" t="str">
        <f t="shared" si="68"/>
        <v>0</v>
      </c>
      <c r="H651" s="70">
        <v>23000500</v>
      </c>
      <c r="I651" s="10" t="s">
        <v>688</v>
      </c>
      <c r="J651" s="145" t="s">
        <v>51</v>
      </c>
      <c r="K651" s="10" t="s">
        <v>5304</v>
      </c>
      <c r="L651" s="10"/>
      <c r="M651" s="71" t="s">
        <v>22</v>
      </c>
    </row>
    <row r="652" spans="1:13" ht="90" x14ac:dyDescent="0.25">
      <c r="A652" s="69" t="str">
        <f t="shared" si="69"/>
        <v>2</v>
      </c>
      <c r="B652" s="45" t="str">
        <f t="shared" si="63"/>
        <v>3</v>
      </c>
      <c r="C652" s="45" t="str">
        <f t="shared" si="64"/>
        <v>0</v>
      </c>
      <c r="D652" s="45" t="str">
        <f t="shared" si="65"/>
        <v>0</v>
      </c>
      <c r="E652" s="45" t="str">
        <f t="shared" si="66"/>
        <v>05</v>
      </c>
      <c r="F652" s="45" t="str">
        <f t="shared" si="67"/>
        <v>1</v>
      </c>
      <c r="G652" s="45" t="str">
        <f t="shared" si="68"/>
        <v>0</v>
      </c>
      <c r="H652" s="70">
        <v>23000510</v>
      </c>
      <c r="I652" s="10" t="s">
        <v>688</v>
      </c>
      <c r="J652" s="145" t="s">
        <v>51</v>
      </c>
      <c r="K652" s="10" t="s">
        <v>5304</v>
      </c>
      <c r="L652" s="10"/>
      <c r="M652" s="71" t="s">
        <v>22</v>
      </c>
    </row>
    <row r="653" spans="1:13" ht="45" x14ac:dyDescent="0.25">
      <c r="A653" s="69" t="str">
        <f t="shared" si="69"/>
        <v>2</v>
      </c>
      <c r="B653" s="45" t="str">
        <f t="shared" si="63"/>
        <v>3</v>
      </c>
      <c r="C653" s="45" t="str">
        <f t="shared" si="64"/>
        <v>0</v>
      </c>
      <c r="D653" s="45" t="str">
        <f t="shared" si="65"/>
        <v>0</v>
      </c>
      <c r="E653" s="45" t="str">
        <f t="shared" si="66"/>
        <v>06</v>
      </c>
      <c r="F653" s="45" t="str">
        <f t="shared" si="67"/>
        <v>0</v>
      </c>
      <c r="G653" s="45" t="str">
        <f t="shared" si="68"/>
        <v>0</v>
      </c>
      <c r="H653" s="70">
        <v>23000600</v>
      </c>
      <c r="I653" s="10" t="s">
        <v>689</v>
      </c>
      <c r="J653" s="145" t="s">
        <v>51</v>
      </c>
      <c r="K653" s="10" t="s">
        <v>5305</v>
      </c>
      <c r="L653" s="10"/>
      <c r="M653" s="71" t="s">
        <v>22</v>
      </c>
    </row>
    <row r="654" spans="1:13" ht="45" x14ac:dyDescent="0.25">
      <c r="A654" s="69" t="str">
        <f t="shared" si="69"/>
        <v>2</v>
      </c>
      <c r="B654" s="45" t="str">
        <f t="shared" ref="B654:B717" si="70">MID($H654,2,1)</f>
        <v>3</v>
      </c>
      <c r="C654" s="45" t="str">
        <f t="shared" ref="C654:C717" si="71">MID($H654,3,1)</f>
        <v>0</v>
      </c>
      <c r="D654" s="45" t="str">
        <f t="shared" ref="D654:D717" si="72">MID($H654,4,1)</f>
        <v>0</v>
      </c>
      <c r="E654" s="45" t="str">
        <f t="shared" ref="E654:E717" si="73">MID($H654,5,2)</f>
        <v>06</v>
      </c>
      <c r="F654" s="45" t="str">
        <f t="shared" ref="F654:F717" si="74">MID($H654,7,1)</f>
        <v>1</v>
      </c>
      <c r="G654" s="45" t="str">
        <f t="shared" ref="G654:G717" si="75">MID($H654,8,1)</f>
        <v>0</v>
      </c>
      <c r="H654" s="70">
        <v>23000610</v>
      </c>
      <c r="I654" s="10" t="s">
        <v>689</v>
      </c>
      <c r="J654" s="145" t="s">
        <v>51</v>
      </c>
      <c r="K654" s="10" t="s">
        <v>5305</v>
      </c>
      <c r="L654" s="10"/>
      <c r="M654" s="71" t="s">
        <v>22</v>
      </c>
    </row>
    <row r="655" spans="1:13" x14ac:dyDescent="0.25">
      <c r="A655" s="69" t="str">
        <f t="shared" ref="A655:A718" si="76">MID($H655,1,1)</f>
        <v>2</v>
      </c>
      <c r="B655" s="45" t="str">
        <f t="shared" si="70"/>
        <v>3</v>
      </c>
      <c r="C655" s="45" t="str">
        <f t="shared" si="71"/>
        <v>0</v>
      </c>
      <c r="D655" s="45" t="str">
        <f t="shared" si="72"/>
        <v>0</v>
      </c>
      <c r="E655" s="45" t="str">
        <f t="shared" si="73"/>
        <v>07</v>
      </c>
      <c r="F655" s="45" t="str">
        <f t="shared" si="74"/>
        <v>0</v>
      </c>
      <c r="G655" s="45" t="str">
        <f t="shared" si="75"/>
        <v>0</v>
      </c>
      <c r="H655" s="70">
        <v>23000700</v>
      </c>
      <c r="I655" s="10" t="s">
        <v>691</v>
      </c>
      <c r="J655" s="145" t="s">
        <v>51</v>
      </c>
      <c r="K655" s="10" t="s">
        <v>692</v>
      </c>
      <c r="L655" s="10"/>
      <c r="M655" s="71" t="s">
        <v>22</v>
      </c>
    </row>
    <row r="656" spans="1:13" x14ac:dyDescent="0.25">
      <c r="A656" s="69" t="str">
        <f t="shared" si="76"/>
        <v>2</v>
      </c>
      <c r="B656" s="45" t="str">
        <f t="shared" si="70"/>
        <v>3</v>
      </c>
      <c r="C656" s="45" t="str">
        <f t="shared" si="71"/>
        <v>0</v>
      </c>
      <c r="D656" s="45" t="str">
        <f t="shared" si="72"/>
        <v>0</v>
      </c>
      <c r="E656" s="45" t="str">
        <f t="shared" si="73"/>
        <v>07</v>
      </c>
      <c r="F656" s="45" t="str">
        <f t="shared" si="74"/>
        <v>1</v>
      </c>
      <c r="G656" s="45" t="str">
        <f t="shared" si="75"/>
        <v>0</v>
      </c>
      <c r="H656" s="70">
        <v>23000710</v>
      </c>
      <c r="I656" s="10" t="s">
        <v>691</v>
      </c>
      <c r="J656" s="145" t="s">
        <v>51</v>
      </c>
      <c r="K656" s="10" t="s">
        <v>692</v>
      </c>
      <c r="L656" s="10"/>
      <c r="M656" s="71" t="s">
        <v>22</v>
      </c>
    </row>
    <row r="657" spans="1:13" ht="45" x14ac:dyDescent="0.25">
      <c r="A657" s="69" t="str">
        <f t="shared" si="76"/>
        <v>2</v>
      </c>
      <c r="B657" s="45" t="str">
        <f t="shared" si="70"/>
        <v>3</v>
      </c>
      <c r="C657" s="45" t="str">
        <f t="shared" si="71"/>
        <v>0</v>
      </c>
      <c r="D657" s="45" t="str">
        <f t="shared" si="72"/>
        <v>0</v>
      </c>
      <c r="E657" s="45" t="str">
        <f t="shared" si="73"/>
        <v>07</v>
      </c>
      <c r="F657" s="45" t="str">
        <f t="shared" si="74"/>
        <v>2</v>
      </c>
      <c r="G657" s="45" t="str">
        <f t="shared" si="75"/>
        <v>0</v>
      </c>
      <c r="H657" s="70">
        <v>23000720</v>
      </c>
      <c r="I657" s="10" t="s">
        <v>5306</v>
      </c>
      <c r="J657" s="145" t="s">
        <v>51</v>
      </c>
      <c r="K657" s="10" t="s">
        <v>5307</v>
      </c>
      <c r="L657" s="10" t="s">
        <v>5308</v>
      </c>
      <c r="M657" s="71" t="s">
        <v>22</v>
      </c>
    </row>
    <row r="658" spans="1:13" ht="45" x14ac:dyDescent="0.25">
      <c r="A658" s="69" t="str">
        <f t="shared" si="76"/>
        <v>2</v>
      </c>
      <c r="B658" s="45" t="str">
        <f t="shared" si="70"/>
        <v>3</v>
      </c>
      <c r="C658" s="45" t="str">
        <f t="shared" si="71"/>
        <v>0</v>
      </c>
      <c r="D658" s="45" t="str">
        <f t="shared" si="72"/>
        <v>0</v>
      </c>
      <c r="E658" s="45" t="str">
        <f t="shared" si="73"/>
        <v>07</v>
      </c>
      <c r="F658" s="45" t="str">
        <f t="shared" si="74"/>
        <v>3</v>
      </c>
      <c r="G658" s="45" t="str">
        <f t="shared" si="75"/>
        <v>0</v>
      </c>
      <c r="H658" s="70">
        <v>23000730</v>
      </c>
      <c r="I658" s="10" t="s">
        <v>5309</v>
      </c>
      <c r="J658" s="145" t="s">
        <v>51</v>
      </c>
      <c r="K658" s="10" t="s">
        <v>5310</v>
      </c>
      <c r="L658" s="10" t="s">
        <v>5308</v>
      </c>
      <c r="M658" s="71" t="s">
        <v>22</v>
      </c>
    </row>
    <row r="659" spans="1:13" ht="30" x14ac:dyDescent="0.25">
      <c r="A659" s="69" t="str">
        <f t="shared" si="76"/>
        <v>2</v>
      </c>
      <c r="B659" s="45" t="str">
        <f t="shared" si="70"/>
        <v>3</v>
      </c>
      <c r="C659" s="45" t="str">
        <f t="shared" si="71"/>
        <v>0</v>
      </c>
      <c r="D659" s="45" t="str">
        <f t="shared" si="72"/>
        <v>0</v>
      </c>
      <c r="E659" s="45" t="str">
        <f t="shared" si="73"/>
        <v>08</v>
      </c>
      <c r="F659" s="45" t="str">
        <f t="shared" si="74"/>
        <v>0</v>
      </c>
      <c r="G659" s="45" t="str">
        <f t="shared" si="75"/>
        <v>0</v>
      </c>
      <c r="H659" s="70">
        <v>23000800</v>
      </c>
      <c r="I659" s="10" t="s">
        <v>5306</v>
      </c>
      <c r="J659" s="145" t="s">
        <v>51</v>
      </c>
      <c r="K659" s="10" t="s">
        <v>5311</v>
      </c>
      <c r="L659" s="10" t="s">
        <v>5308</v>
      </c>
      <c r="M659" s="71" t="s">
        <v>22</v>
      </c>
    </row>
    <row r="660" spans="1:13" ht="30" x14ac:dyDescent="0.25">
      <c r="A660" s="69" t="str">
        <f t="shared" si="76"/>
        <v>2</v>
      </c>
      <c r="B660" s="45" t="str">
        <f t="shared" si="70"/>
        <v>3</v>
      </c>
      <c r="C660" s="45" t="str">
        <f t="shared" si="71"/>
        <v>0</v>
      </c>
      <c r="D660" s="45" t="str">
        <f t="shared" si="72"/>
        <v>0</v>
      </c>
      <c r="E660" s="45" t="str">
        <f t="shared" si="73"/>
        <v>08</v>
      </c>
      <c r="F660" s="45" t="str">
        <f t="shared" si="74"/>
        <v>1</v>
      </c>
      <c r="G660" s="45" t="str">
        <f t="shared" si="75"/>
        <v>0</v>
      </c>
      <c r="H660" s="70">
        <v>23000810</v>
      </c>
      <c r="I660" s="10" t="s">
        <v>5306</v>
      </c>
      <c r="J660" s="145" t="s">
        <v>51</v>
      </c>
      <c r="K660" s="10" t="s">
        <v>5311</v>
      </c>
      <c r="L660" s="10" t="s">
        <v>5308</v>
      </c>
      <c r="M660" s="71" t="s">
        <v>22</v>
      </c>
    </row>
    <row r="661" spans="1:13" ht="60" x14ac:dyDescent="0.25">
      <c r="A661" s="69" t="str">
        <f t="shared" si="76"/>
        <v>2</v>
      </c>
      <c r="B661" s="45" t="str">
        <f t="shared" si="70"/>
        <v>4</v>
      </c>
      <c r="C661" s="45" t="str">
        <f t="shared" si="71"/>
        <v>1</v>
      </c>
      <c r="D661" s="45" t="str">
        <f t="shared" si="72"/>
        <v>0</v>
      </c>
      <c r="E661" s="45" t="str">
        <f t="shared" si="73"/>
        <v>00</v>
      </c>
      <c r="F661" s="45" t="str">
        <f t="shared" si="74"/>
        <v>1</v>
      </c>
      <c r="G661" s="45" t="str">
        <f t="shared" si="75"/>
        <v>0</v>
      </c>
      <c r="H661" s="70">
        <v>24100010</v>
      </c>
      <c r="I661" s="10" t="s">
        <v>4841</v>
      </c>
      <c r="J661" s="145" t="s">
        <v>51</v>
      </c>
      <c r="K661" s="10" t="s">
        <v>697</v>
      </c>
      <c r="L661" s="10"/>
      <c r="M661" s="71" t="s">
        <v>22</v>
      </c>
    </row>
    <row r="662" spans="1:13" ht="45" x14ac:dyDescent="0.25">
      <c r="A662" s="69" t="str">
        <f t="shared" si="76"/>
        <v>2</v>
      </c>
      <c r="B662" s="45" t="str">
        <f t="shared" si="70"/>
        <v>4</v>
      </c>
      <c r="C662" s="45" t="str">
        <f t="shared" si="71"/>
        <v>1</v>
      </c>
      <c r="D662" s="45" t="str">
        <f t="shared" si="72"/>
        <v>8</v>
      </c>
      <c r="E662" s="45" t="str">
        <f t="shared" si="73"/>
        <v>00</v>
      </c>
      <c r="F662" s="45" t="str">
        <f t="shared" si="74"/>
        <v>0</v>
      </c>
      <c r="G662" s="45" t="str">
        <f t="shared" si="75"/>
        <v>0</v>
      </c>
      <c r="H662" s="70">
        <v>24180000</v>
      </c>
      <c r="I662" s="10" t="s">
        <v>5312</v>
      </c>
      <c r="J662" s="145" t="s">
        <v>45</v>
      </c>
      <c r="K662" s="10" t="s">
        <v>5313</v>
      </c>
      <c r="L662" s="10"/>
      <c r="M662" s="71" t="s">
        <v>22</v>
      </c>
    </row>
    <row r="663" spans="1:13" ht="30" x14ac:dyDescent="0.25">
      <c r="A663" s="69" t="str">
        <f t="shared" si="76"/>
        <v>2</v>
      </c>
      <c r="B663" s="45" t="str">
        <f t="shared" si="70"/>
        <v>4</v>
      </c>
      <c r="C663" s="45" t="str">
        <f t="shared" si="71"/>
        <v>1</v>
      </c>
      <c r="D663" s="45" t="str">
        <f t="shared" si="72"/>
        <v>8</v>
      </c>
      <c r="E663" s="45" t="str">
        <f t="shared" si="73"/>
        <v>01</v>
      </c>
      <c r="F663" s="45" t="str">
        <f t="shared" si="74"/>
        <v>0</v>
      </c>
      <c r="G663" s="45" t="str">
        <f t="shared" si="75"/>
        <v>0</v>
      </c>
      <c r="H663" s="70">
        <v>24180100</v>
      </c>
      <c r="I663" s="10" t="s">
        <v>419</v>
      </c>
      <c r="J663" s="145" t="s">
        <v>55</v>
      </c>
      <c r="K663" s="10" t="s">
        <v>707</v>
      </c>
      <c r="L663" s="10"/>
      <c r="M663" s="71" t="s">
        <v>22</v>
      </c>
    </row>
    <row r="664" spans="1:13" ht="30" x14ac:dyDescent="0.25">
      <c r="A664" s="69" t="str">
        <f t="shared" si="76"/>
        <v>2</v>
      </c>
      <c r="B664" s="45" t="str">
        <f t="shared" si="70"/>
        <v>4</v>
      </c>
      <c r="C664" s="45" t="str">
        <f t="shared" si="71"/>
        <v>1</v>
      </c>
      <c r="D664" s="45" t="str">
        <f t="shared" si="72"/>
        <v>8</v>
      </c>
      <c r="E664" s="45" t="str">
        <f t="shared" si="73"/>
        <v>01</v>
      </c>
      <c r="F664" s="45" t="str">
        <f t="shared" si="74"/>
        <v>1</v>
      </c>
      <c r="G664" s="45" t="str">
        <f t="shared" si="75"/>
        <v>0</v>
      </c>
      <c r="H664" s="70">
        <v>24180110</v>
      </c>
      <c r="I664" s="10" t="s">
        <v>419</v>
      </c>
      <c r="J664" s="145" t="s">
        <v>55</v>
      </c>
      <c r="K664" s="10" t="s">
        <v>707</v>
      </c>
      <c r="L664" s="10"/>
      <c r="M664" s="71" t="s">
        <v>22</v>
      </c>
    </row>
    <row r="665" spans="1:13" ht="60" x14ac:dyDescent="0.25">
      <c r="A665" s="69" t="str">
        <f t="shared" si="76"/>
        <v>2</v>
      </c>
      <c r="B665" s="45" t="str">
        <f t="shared" si="70"/>
        <v>4</v>
      </c>
      <c r="C665" s="45" t="str">
        <f t="shared" si="71"/>
        <v>1</v>
      </c>
      <c r="D665" s="45" t="str">
        <f t="shared" si="72"/>
        <v>8</v>
      </c>
      <c r="E665" s="45" t="str">
        <f t="shared" si="73"/>
        <v>03</v>
      </c>
      <c r="F665" s="45" t="str">
        <f t="shared" si="74"/>
        <v>0</v>
      </c>
      <c r="G665" s="45" t="str">
        <f t="shared" si="75"/>
        <v>0</v>
      </c>
      <c r="H665" s="70">
        <v>24180300</v>
      </c>
      <c r="I665" s="10" t="s">
        <v>5314</v>
      </c>
      <c r="J665" s="145" t="s">
        <v>55</v>
      </c>
      <c r="K665" s="10" t="s">
        <v>700</v>
      </c>
      <c r="L665" s="10"/>
      <c r="M665" s="71" t="s">
        <v>22</v>
      </c>
    </row>
    <row r="666" spans="1:13" ht="60" x14ac:dyDescent="0.25">
      <c r="A666" s="69" t="str">
        <f t="shared" si="76"/>
        <v>2</v>
      </c>
      <c r="B666" s="45" t="str">
        <f t="shared" si="70"/>
        <v>4</v>
      </c>
      <c r="C666" s="45" t="str">
        <f t="shared" si="71"/>
        <v>1</v>
      </c>
      <c r="D666" s="45" t="str">
        <f t="shared" si="72"/>
        <v>8</v>
      </c>
      <c r="E666" s="45" t="str">
        <f t="shared" si="73"/>
        <v>03</v>
      </c>
      <c r="F666" s="45" t="str">
        <f t="shared" si="74"/>
        <v>1</v>
      </c>
      <c r="G666" s="45" t="str">
        <f t="shared" si="75"/>
        <v>0</v>
      </c>
      <c r="H666" s="70">
        <v>24180310</v>
      </c>
      <c r="I666" s="10" t="s">
        <v>5315</v>
      </c>
      <c r="J666" s="145" t="s">
        <v>55</v>
      </c>
      <c r="K666" s="10" t="s">
        <v>5316</v>
      </c>
      <c r="L666" s="10"/>
      <c r="M666" s="71" t="s">
        <v>22</v>
      </c>
    </row>
    <row r="667" spans="1:13" ht="60" x14ac:dyDescent="0.25">
      <c r="A667" s="69" t="str">
        <f t="shared" si="76"/>
        <v>2</v>
      </c>
      <c r="B667" s="45" t="str">
        <f t="shared" si="70"/>
        <v>4</v>
      </c>
      <c r="C667" s="45" t="str">
        <f t="shared" si="71"/>
        <v>1</v>
      </c>
      <c r="D667" s="45" t="str">
        <f t="shared" si="72"/>
        <v>8</v>
      </c>
      <c r="E667" s="45" t="str">
        <f t="shared" si="73"/>
        <v>03</v>
      </c>
      <c r="F667" s="45" t="str">
        <f t="shared" si="74"/>
        <v>2</v>
      </c>
      <c r="G667" s="45" t="str">
        <f t="shared" si="75"/>
        <v>0</v>
      </c>
      <c r="H667" s="70">
        <v>24180320</v>
      </c>
      <c r="I667" s="10" t="s">
        <v>5317</v>
      </c>
      <c r="J667" s="145" t="s">
        <v>55</v>
      </c>
      <c r="K667" s="10" t="s">
        <v>5318</v>
      </c>
      <c r="L667" s="10"/>
      <c r="M667" s="71" t="s">
        <v>22</v>
      </c>
    </row>
    <row r="668" spans="1:13" ht="60" x14ac:dyDescent="0.25">
      <c r="A668" s="69" t="str">
        <f t="shared" si="76"/>
        <v>2</v>
      </c>
      <c r="B668" s="45" t="str">
        <f t="shared" si="70"/>
        <v>4</v>
      </c>
      <c r="C668" s="45" t="str">
        <f t="shared" si="71"/>
        <v>1</v>
      </c>
      <c r="D668" s="45" t="str">
        <f t="shared" si="72"/>
        <v>8</v>
      </c>
      <c r="E668" s="45" t="str">
        <f t="shared" si="73"/>
        <v>03</v>
      </c>
      <c r="F668" s="45" t="str">
        <f t="shared" si="74"/>
        <v>3</v>
      </c>
      <c r="G668" s="45" t="str">
        <f t="shared" si="75"/>
        <v>0</v>
      </c>
      <c r="H668" s="70">
        <v>24180330</v>
      </c>
      <c r="I668" s="10" t="s">
        <v>5319</v>
      </c>
      <c r="J668" s="145" t="s">
        <v>55</v>
      </c>
      <c r="K668" s="10" t="s">
        <v>5320</v>
      </c>
      <c r="L668" s="10"/>
      <c r="M668" s="71" t="s">
        <v>22</v>
      </c>
    </row>
    <row r="669" spans="1:13" ht="60" x14ac:dyDescent="0.25">
      <c r="A669" s="69" t="str">
        <f t="shared" si="76"/>
        <v>2</v>
      </c>
      <c r="B669" s="45" t="str">
        <f t="shared" si="70"/>
        <v>4</v>
      </c>
      <c r="C669" s="45" t="str">
        <f t="shared" si="71"/>
        <v>1</v>
      </c>
      <c r="D669" s="45" t="str">
        <f t="shared" si="72"/>
        <v>8</v>
      </c>
      <c r="E669" s="45" t="str">
        <f t="shared" si="73"/>
        <v>03</v>
      </c>
      <c r="F669" s="45" t="str">
        <f t="shared" si="74"/>
        <v>4</v>
      </c>
      <c r="G669" s="45" t="str">
        <f t="shared" si="75"/>
        <v>0</v>
      </c>
      <c r="H669" s="70">
        <v>24180340</v>
      </c>
      <c r="I669" s="10" t="s">
        <v>5321</v>
      </c>
      <c r="J669" s="145" t="s">
        <v>55</v>
      </c>
      <c r="K669" s="10" t="s">
        <v>5322</v>
      </c>
      <c r="L669" s="10"/>
      <c r="M669" s="71" t="s">
        <v>22</v>
      </c>
    </row>
    <row r="670" spans="1:13" ht="60" x14ac:dyDescent="0.25">
      <c r="A670" s="69" t="str">
        <f t="shared" si="76"/>
        <v>2</v>
      </c>
      <c r="B670" s="45" t="str">
        <f t="shared" si="70"/>
        <v>4</v>
      </c>
      <c r="C670" s="45" t="str">
        <f t="shared" si="71"/>
        <v>1</v>
      </c>
      <c r="D670" s="45" t="str">
        <f t="shared" si="72"/>
        <v>8</v>
      </c>
      <c r="E670" s="45" t="str">
        <f t="shared" si="73"/>
        <v>03</v>
      </c>
      <c r="F670" s="45" t="str">
        <f t="shared" si="74"/>
        <v>5</v>
      </c>
      <c r="G670" s="45" t="str">
        <f t="shared" si="75"/>
        <v>0</v>
      </c>
      <c r="H670" s="70">
        <v>24180350</v>
      </c>
      <c r="I670" s="10" t="s">
        <v>5323</v>
      </c>
      <c r="J670" s="145" t="s">
        <v>55</v>
      </c>
      <c r="K670" s="10" t="s">
        <v>5324</v>
      </c>
      <c r="L670" s="10"/>
      <c r="M670" s="71" t="s">
        <v>22</v>
      </c>
    </row>
    <row r="671" spans="1:13" ht="60" x14ac:dyDescent="0.25">
      <c r="A671" s="69" t="str">
        <f t="shared" si="76"/>
        <v>2</v>
      </c>
      <c r="B671" s="45" t="str">
        <f t="shared" si="70"/>
        <v>4</v>
      </c>
      <c r="C671" s="45" t="str">
        <f t="shared" si="71"/>
        <v>1</v>
      </c>
      <c r="D671" s="45" t="str">
        <f t="shared" si="72"/>
        <v>8</v>
      </c>
      <c r="E671" s="45" t="str">
        <f t="shared" si="73"/>
        <v>03</v>
      </c>
      <c r="F671" s="45" t="str">
        <f t="shared" si="74"/>
        <v>9</v>
      </c>
      <c r="G671" s="45" t="str">
        <f t="shared" si="75"/>
        <v>0</v>
      </c>
      <c r="H671" s="70">
        <v>24180390</v>
      </c>
      <c r="I671" s="10" t="s">
        <v>5325</v>
      </c>
      <c r="J671" s="145" t="s">
        <v>55</v>
      </c>
      <c r="K671" s="10" t="s">
        <v>5326</v>
      </c>
      <c r="L671" s="10"/>
      <c r="M671" s="71" t="s">
        <v>22</v>
      </c>
    </row>
    <row r="672" spans="1:13" ht="45" x14ac:dyDescent="0.25">
      <c r="A672" s="69" t="str">
        <f t="shared" si="76"/>
        <v>2</v>
      </c>
      <c r="B672" s="45" t="str">
        <f t="shared" si="70"/>
        <v>4</v>
      </c>
      <c r="C672" s="45" t="str">
        <f t="shared" si="71"/>
        <v>1</v>
      </c>
      <c r="D672" s="45" t="str">
        <f t="shared" si="72"/>
        <v>1</v>
      </c>
      <c r="E672" s="45" t="str">
        <f t="shared" si="73"/>
        <v>98</v>
      </c>
      <c r="F672" s="45" t="str">
        <f t="shared" si="74"/>
        <v>0</v>
      </c>
      <c r="G672" s="45" t="str">
        <f t="shared" si="75"/>
        <v>0</v>
      </c>
      <c r="H672" s="70">
        <v>24119800</v>
      </c>
      <c r="I672" s="10" t="s">
        <v>377</v>
      </c>
      <c r="J672" s="145" t="s">
        <v>55</v>
      </c>
      <c r="K672" s="10" t="s">
        <v>714</v>
      </c>
      <c r="L672" s="10"/>
      <c r="M672" s="71" t="s">
        <v>22</v>
      </c>
    </row>
    <row r="673" spans="1:13" ht="60" x14ac:dyDescent="0.25">
      <c r="A673" s="69" t="str">
        <f t="shared" si="76"/>
        <v>2</v>
      </c>
      <c r="B673" s="45" t="str">
        <f t="shared" si="70"/>
        <v>4</v>
      </c>
      <c r="C673" s="45" t="str">
        <f t="shared" si="71"/>
        <v>1</v>
      </c>
      <c r="D673" s="45" t="str">
        <f t="shared" si="72"/>
        <v>8</v>
      </c>
      <c r="E673" s="45" t="str">
        <f t="shared" si="73"/>
        <v>04</v>
      </c>
      <c r="F673" s="45" t="str">
        <f t="shared" si="74"/>
        <v>0</v>
      </c>
      <c r="G673" s="45" t="str">
        <f t="shared" si="75"/>
        <v>0</v>
      </c>
      <c r="H673" s="70">
        <v>24180400</v>
      </c>
      <c r="I673" s="10" t="s">
        <v>708</v>
      </c>
      <c r="J673" s="145" t="s">
        <v>55</v>
      </c>
      <c r="K673" s="10" t="s">
        <v>709</v>
      </c>
      <c r="L673" s="10"/>
      <c r="M673" s="71" t="s">
        <v>22</v>
      </c>
    </row>
    <row r="674" spans="1:13" ht="60" x14ac:dyDescent="0.25">
      <c r="A674" s="69" t="str">
        <f t="shared" si="76"/>
        <v>2</v>
      </c>
      <c r="B674" s="45" t="str">
        <f t="shared" si="70"/>
        <v>4</v>
      </c>
      <c r="C674" s="45" t="str">
        <f t="shared" si="71"/>
        <v>1</v>
      </c>
      <c r="D674" s="45" t="str">
        <f t="shared" si="72"/>
        <v>8</v>
      </c>
      <c r="E674" s="45" t="str">
        <f t="shared" si="73"/>
        <v>04</v>
      </c>
      <c r="F674" s="45" t="str">
        <f t="shared" si="74"/>
        <v>1</v>
      </c>
      <c r="G674" s="45" t="str">
        <f t="shared" si="75"/>
        <v>0</v>
      </c>
      <c r="H674" s="70">
        <v>24180410</v>
      </c>
      <c r="I674" s="10" t="s">
        <v>5327</v>
      </c>
      <c r="J674" s="145" t="s">
        <v>55</v>
      </c>
      <c r="K674" s="10" t="s">
        <v>5328</v>
      </c>
      <c r="L674" s="10"/>
      <c r="M674" s="71" t="s">
        <v>22</v>
      </c>
    </row>
    <row r="675" spans="1:13" ht="60" x14ac:dyDescent="0.25">
      <c r="A675" s="69" t="str">
        <f t="shared" si="76"/>
        <v>2</v>
      </c>
      <c r="B675" s="45" t="str">
        <f t="shared" si="70"/>
        <v>4</v>
      </c>
      <c r="C675" s="45" t="str">
        <f t="shared" si="71"/>
        <v>1</v>
      </c>
      <c r="D675" s="45" t="str">
        <f t="shared" si="72"/>
        <v>8</v>
      </c>
      <c r="E675" s="45" t="str">
        <f t="shared" si="73"/>
        <v>04</v>
      </c>
      <c r="F675" s="45" t="str">
        <f t="shared" si="74"/>
        <v>2</v>
      </c>
      <c r="G675" s="45" t="str">
        <f t="shared" si="75"/>
        <v>0</v>
      </c>
      <c r="H675" s="70">
        <v>24180420</v>
      </c>
      <c r="I675" s="10" t="s">
        <v>5329</v>
      </c>
      <c r="J675" s="145" t="s">
        <v>55</v>
      </c>
      <c r="K675" s="10" t="s">
        <v>5330</v>
      </c>
      <c r="L675" s="10"/>
      <c r="M675" s="71" t="s">
        <v>22</v>
      </c>
    </row>
    <row r="676" spans="1:13" ht="45" x14ac:dyDescent="0.25">
      <c r="A676" s="69" t="str">
        <f t="shared" si="76"/>
        <v>2</v>
      </c>
      <c r="B676" s="45" t="str">
        <f t="shared" si="70"/>
        <v>4</v>
      </c>
      <c r="C676" s="45" t="str">
        <f t="shared" si="71"/>
        <v>1</v>
      </c>
      <c r="D676" s="45" t="str">
        <f t="shared" si="72"/>
        <v>8</v>
      </c>
      <c r="E676" s="45" t="str">
        <f t="shared" si="73"/>
        <v>04</v>
      </c>
      <c r="F676" s="45" t="str">
        <f t="shared" si="74"/>
        <v>3</v>
      </c>
      <c r="G676" s="45" t="str">
        <f t="shared" si="75"/>
        <v>0</v>
      </c>
      <c r="H676" s="70">
        <v>24180430</v>
      </c>
      <c r="I676" s="10" t="s">
        <v>5331</v>
      </c>
      <c r="J676" s="145" t="s">
        <v>55</v>
      </c>
      <c r="K676" s="10" t="s">
        <v>5332</v>
      </c>
      <c r="L676" s="10"/>
      <c r="M676" s="71" t="s">
        <v>22</v>
      </c>
    </row>
    <row r="677" spans="1:13" ht="60" x14ac:dyDescent="0.25">
      <c r="A677" s="69" t="str">
        <f t="shared" si="76"/>
        <v>2</v>
      </c>
      <c r="B677" s="45" t="str">
        <f t="shared" si="70"/>
        <v>4</v>
      </c>
      <c r="C677" s="45" t="str">
        <f t="shared" si="71"/>
        <v>1</v>
      </c>
      <c r="D677" s="45" t="str">
        <f t="shared" si="72"/>
        <v>8</v>
      </c>
      <c r="E677" s="45" t="str">
        <f t="shared" si="73"/>
        <v>04</v>
      </c>
      <c r="F677" s="45" t="str">
        <f t="shared" si="74"/>
        <v>4</v>
      </c>
      <c r="G677" s="45" t="str">
        <f t="shared" si="75"/>
        <v>0</v>
      </c>
      <c r="H677" s="70">
        <v>24180440</v>
      </c>
      <c r="I677" s="10" t="s">
        <v>5333</v>
      </c>
      <c r="J677" s="145" t="s">
        <v>55</v>
      </c>
      <c r="K677" s="10" t="s">
        <v>5334</v>
      </c>
      <c r="L677" s="10"/>
      <c r="M677" s="71" t="s">
        <v>22</v>
      </c>
    </row>
    <row r="678" spans="1:13" ht="45" x14ac:dyDescent="0.25">
      <c r="A678" s="69" t="str">
        <f t="shared" si="76"/>
        <v>2</v>
      </c>
      <c r="B678" s="45" t="str">
        <f t="shared" si="70"/>
        <v>4</v>
      </c>
      <c r="C678" s="45" t="str">
        <f t="shared" si="71"/>
        <v>1</v>
      </c>
      <c r="D678" s="45" t="str">
        <f t="shared" si="72"/>
        <v>8</v>
      </c>
      <c r="E678" s="45" t="str">
        <f t="shared" si="73"/>
        <v>04</v>
      </c>
      <c r="F678" s="45" t="str">
        <f t="shared" si="74"/>
        <v>5</v>
      </c>
      <c r="G678" s="45" t="str">
        <f t="shared" si="75"/>
        <v>0</v>
      </c>
      <c r="H678" s="70">
        <v>24180450</v>
      </c>
      <c r="I678" s="10" t="s">
        <v>5335</v>
      </c>
      <c r="J678" s="145" t="s">
        <v>55</v>
      </c>
      <c r="K678" s="10" t="s">
        <v>5336</v>
      </c>
      <c r="L678" s="10"/>
      <c r="M678" s="71" t="s">
        <v>22</v>
      </c>
    </row>
    <row r="679" spans="1:13" ht="45" x14ac:dyDescent="0.25">
      <c r="A679" s="69" t="str">
        <f t="shared" si="76"/>
        <v>2</v>
      </c>
      <c r="B679" s="45" t="str">
        <f t="shared" si="70"/>
        <v>4</v>
      </c>
      <c r="C679" s="45" t="str">
        <f t="shared" si="71"/>
        <v>1</v>
      </c>
      <c r="D679" s="45" t="str">
        <f t="shared" si="72"/>
        <v>8</v>
      </c>
      <c r="E679" s="45" t="str">
        <f t="shared" si="73"/>
        <v>04</v>
      </c>
      <c r="F679" s="45" t="str">
        <f t="shared" si="74"/>
        <v>6</v>
      </c>
      <c r="G679" s="45" t="str">
        <f t="shared" si="75"/>
        <v>0</v>
      </c>
      <c r="H679" s="70">
        <v>24180460</v>
      </c>
      <c r="I679" s="10" t="s">
        <v>5337</v>
      </c>
      <c r="J679" s="145" t="s">
        <v>55</v>
      </c>
      <c r="K679" s="10" t="s">
        <v>5338</v>
      </c>
      <c r="L679" s="10"/>
      <c r="M679" s="71" t="s">
        <v>22</v>
      </c>
    </row>
    <row r="680" spans="1:13" ht="45" x14ac:dyDescent="0.25">
      <c r="A680" s="69" t="str">
        <f t="shared" si="76"/>
        <v>2</v>
      </c>
      <c r="B680" s="45" t="str">
        <f t="shared" si="70"/>
        <v>4</v>
      </c>
      <c r="C680" s="45" t="str">
        <f t="shared" si="71"/>
        <v>1</v>
      </c>
      <c r="D680" s="45" t="str">
        <f t="shared" si="72"/>
        <v>8</v>
      </c>
      <c r="E680" s="45" t="str">
        <f t="shared" si="73"/>
        <v>04</v>
      </c>
      <c r="F680" s="45" t="str">
        <f t="shared" si="74"/>
        <v>9</v>
      </c>
      <c r="G680" s="45" t="str">
        <f t="shared" si="75"/>
        <v>0</v>
      </c>
      <c r="H680" s="70">
        <v>24180490</v>
      </c>
      <c r="I680" s="10" t="s">
        <v>5337</v>
      </c>
      <c r="J680" s="145" t="s">
        <v>55</v>
      </c>
      <c r="K680" s="10" t="s">
        <v>5339</v>
      </c>
      <c r="L680" s="10"/>
      <c r="M680" s="71" t="s">
        <v>22</v>
      </c>
    </row>
    <row r="681" spans="1:13" ht="30" x14ac:dyDescent="0.25">
      <c r="A681" s="69" t="str">
        <f t="shared" si="76"/>
        <v>2</v>
      </c>
      <c r="B681" s="45" t="str">
        <f t="shared" si="70"/>
        <v>4</v>
      </c>
      <c r="C681" s="45" t="str">
        <f t="shared" si="71"/>
        <v>1</v>
      </c>
      <c r="D681" s="45" t="str">
        <f t="shared" si="72"/>
        <v>8</v>
      </c>
      <c r="E681" s="45" t="str">
        <f t="shared" si="73"/>
        <v>05</v>
      </c>
      <c r="F681" s="45" t="str">
        <f t="shared" si="74"/>
        <v>0</v>
      </c>
      <c r="G681" s="45" t="str">
        <f t="shared" si="75"/>
        <v>0</v>
      </c>
      <c r="H681" s="70">
        <v>24180500</v>
      </c>
      <c r="I681" s="10" t="s">
        <v>716</v>
      </c>
      <c r="J681" s="145" t="s">
        <v>55</v>
      </c>
      <c r="K681" s="10" t="s">
        <v>5340</v>
      </c>
      <c r="L681" s="10"/>
      <c r="M681" s="71" t="s">
        <v>22</v>
      </c>
    </row>
    <row r="682" spans="1:13" ht="45" x14ac:dyDescent="0.25">
      <c r="A682" s="69" t="str">
        <f t="shared" si="76"/>
        <v>2</v>
      </c>
      <c r="B682" s="45" t="str">
        <f t="shared" si="70"/>
        <v>4</v>
      </c>
      <c r="C682" s="45" t="str">
        <f t="shared" si="71"/>
        <v>1</v>
      </c>
      <c r="D682" s="45" t="str">
        <f t="shared" si="72"/>
        <v>8</v>
      </c>
      <c r="E682" s="45" t="str">
        <f t="shared" si="73"/>
        <v>05</v>
      </c>
      <c r="F682" s="45" t="str">
        <f t="shared" si="74"/>
        <v>1</v>
      </c>
      <c r="G682" s="45" t="str">
        <f t="shared" si="75"/>
        <v>0</v>
      </c>
      <c r="H682" s="70">
        <v>24180510</v>
      </c>
      <c r="I682" s="10" t="s">
        <v>5341</v>
      </c>
      <c r="J682" s="145" t="s">
        <v>55</v>
      </c>
      <c r="K682" s="10" t="s">
        <v>718</v>
      </c>
      <c r="L682" s="10" t="s">
        <v>101</v>
      </c>
      <c r="M682" s="71" t="s">
        <v>22</v>
      </c>
    </row>
    <row r="683" spans="1:13" ht="60" x14ac:dyDescent="0.25">
      <c r="A683" s="69" t="str">
        <f t="shared" si="76"/>
        <v>2</v>
      </c>
      <c r="B683" s="45" t="str">
        <f t="shared" si="70"/>
        <v>4</v>
      </c>
      <c r="C683" s="45" t="str">
        <f t="shared" si="71"/>
        <v>1</v>
      </c>
      <c r="D683" s="45" t="str">
        <f t="shared" si="72"/>
        <v>8</v>
      </c>
      <c r="E683" s="45" t="str">
        <f t="shared" si="73"/>
        <v>05</v>
      </c>
      <c r="F683" s="45" t="str">
        <f t="shared" si="74"/>
        <v>2</v>
      </c>
      <c r="G683" s="45" t="str">
        <f t="shared" si="75"/>
        <v>0</v>
      </c>
      <c r="H683" s="70">
        <v>24180520</v>
      </c>
      <c r="I683" s="10" t="s">
        <v>5342</v>
      </c>
      <c r="J683" s="145" t="s">
        <v>55</v>
      </c>
      <c r="K683" s="10" t="s">
        <v>720</v>
      </c>
      <c r="L683" s="10" t="s">
        <v>101</v>
      </c>
      <c r="M683" s="71" t="s">
        <v>22</v>
      </c>
    </row>
    <row r="684" spans="1:13" ht="45" x14ac:dyDescent="0.25">
      <c r="A684" s="69" t="str">
        <f t="shared" si="76"/>
        <v>2</v>
      </c>
      <c r="B684" s="45" t="str">
        <f t="shared" si="70"/>
        <v>4</v>
      </c>
      <c r="C684" s="45" t="str">
        <f t="shared" si="71"/>
        <v>1</v>
      </c>
      <c r="D684" s="45" t="str">
        <f t="shared" si="72"/>
        <v>8</v>
      </c>
      <c r="E684" s="45" t="str">
        <f t="shared" si="73"/>
        <v>05</v>
      </c>
      <c r="F684" s="45" t="str">
        <f t="shared" si="74"/>
        <v>9</v>
      </c>
      <c r="G684" s="45" t="str">
        <f t="shared" si="75"/>
        <v>0</v>
      </c>
      <c r="H684" s="70">
        <v>24180590</v>
      </c>
      <c r="I684" s="10" t="s">
        <v>5343</v>
      </c>
      <c r="J684" s="145" t="s">
        <v>55</v>
      </c>
      <c r="K684" s="10" t="s">
        <v>721</v>
      </c>
      <c r="L684" s="10" t="s">
        <v>101</v>
      </c>
      <c r="M684" s="71" t="s">
        <v>22</v>
      </c>
    </row>
    <row r="685" spans="1:13" ht="45" x14ac:dyDescent="0.25">
      <c r="A685" s="69" t="str">
        <f t="shared" si="76"/>
        <v>2</v>
      </c>
      <c r="B685" s="45" t="str">
        <f t="shared" si="70"/>
        <v>4</v>
      </c>
      <c r="C685" s="45" t="str">
        <f t="shared" si="71"/>
        <v>1</v>
      </c>
      <c r="D685" s="45" t="str">
        <f t="shared" si="72"/>
        <v>8</v>
      </c>
      <c r="E685" s="45" t="str">
        <f t="shared" si="73"/>
        <v>08</v>
      </c>
      <c r="F685" s="45" t="str">
        <f t="shared" si="74"/>
        <v>0</v>
      </c>
      <c r="G685" s="45" t="str">
        <f t="shared" si="75"/>
        <v>0</v>
      </c>
      <c r="H685" s="70">
        <v>24180800</v>
      </c>
      <c r="I685" s="10" t="s">
        <v>5344</v>
      </c>
      <c r="J685" s="145" t="s">
        <v>55</v>
      </c>
      <c r="K685" s="10" t="s">
        <v>5345</v>
      </c>
      <c r="L685" s="10" t="s">
        <v>5346</v>
      </c>
      <c r="M685" s="71" t="s">
        <v>22</v>
      </c>
    </row>
    <row r="686" spans="1:13" ht="45" x14ac:dyDescent="0.25">
      <c r="A686" s="69" t="str">
        <f t="shared" si="76"/>
        <v>2</v>
      </c>
      <c r="B686" s="45" t="str">
        <f t="shared" si="70"/>
        <v>4</v>
      </c>
      <c r="C686" s="45" t="str">
        <f t="shared" si="71"/>
        <v>1</v>
      </c>
      <c r="D686" s="45" t="str">
        <f t="shared" si="72"/>
        <v>8</v>
      </c>
      <c r="E686" s="45" t="str">
        <f t="shared" si="73"/>
        <v>08</v>
      </c>
      <c r="F686" s="45" t="str">
        <f t="shared" si="74"/>
        <v>1</v>
      </c>
      <c r="G686" s="45" t="str">
        <f t="shared" si="75"/>
        <v>0</v>
      </c>
      <c r="H686" s="70">
        <v>24180810</v>
      </c>
      <c r="I686" s="10" t="s">
        <v>5344</v>
      </c>
      <c r="J686" s="145" t="s">
        <v>55</v>
      </c>
      <c r="K686" s="10" t="s">
        <v>5345</v>
      </c>
      <c r="L686" s="10" t="s">
        <v>5346</v>
      </c>
      <c r="M686" s="71" t="s">
        <v>22</v>
      </c>
    </row>
    <row r="687" spans="1:13" ht="45" x14ac:dyDescent="0.25">
      <c r="A687" s="94" t="str">
        <f t="shared" si="76"/>
        <v>2</v>
      </c>
      <c r="B687" s="95" t="str">
        <f t="shared" si="70"/>
        <v>4</v>
      </c>
      <c r="C687" s="95" t="str">
        <f t="shared" si="71"/>
        <v>1</v>
      </c>
      <c r="D687" s="95" t="str">
        <f t="shared" si="72"/>
        <v>4</v>
      </c>
      <c r="E687" s="95" t="str">
        <f t="shared" si="73"/>
        <v>01</v>
      </c>
      <c r="F687" s="95" t="str">
        <f t="shared" si="74"/>
        <v>0</v>
      </c>
      <c r="G687" s="95" t="str">
        <f t="shared" si="75"/>
        <v>0</v>
      </c>
      <c r="H687" s="139">
        <v>24140100</v>
      </c>
      <c r="I687" s="91" t="s">
        <v>724</v>
      </c>
      <c r="J687" s="96" t="s">
        <v>51</v>
      </c>
      <c r="K687" s="91" t="s">
        <v>726</v>
      </c>
      <c r="L687" s="91"/>
      <c r="M687" s="97" t="s">
        <v>22</v>
      </c>
    </row>
    <row r="688" spans="1:13" ht="135.75" customHeight="1" x14ac:dyDescent="0.25">
      <c r="A688" s="69" t="str">
        <f t="shared" si="76"/>
        <v>2</v>
      </c>
      <c r="B688" s="45" t="str">
        <f t="shared" si="70"/>
        <v>4</v>
      </c>
      <c r="C688" s="45" t="str">
        <f t="shared" si="71"/>
        <v>1</v>
      </c>
      <c r="D688" s="45" t="str">
        <f t="shared" si="72"/>
        <v>8</v>
      </c>
      <c r="E688" s="45" t="str">
        <f t="shared" si="73"/>
        <v>10</v>
      </c>
      <c r="F688" s="45" t="str">
        <f t="shared" si="74"/>
        <v>0</v>
      </c>
      <c r="G688" s="45" t="str">
        <f t="shared" si="75"/>
        <v>0</v>
      </c>
      <c r="H688" s="70">
        <v>24181000</v>
      </c>
      <c r="I688" s="10" t="s">
        <v>5347</v>
      </c>
      <c r="J688" s="145" t="s">
        <v>55</v>
      </c>
      <c r="K688" s="10" t="s">
        <v>5348</v>
      </c>
      <c r="L688" s="10"/>
      <c r="M688" s="71" t="s">
        <v>22</v>
      </c>
    </row>
    <row r="689" spans="1:13" ht="45" x14ac:dyDescent="0.25">
      <c r="A689" s="69" t="str">
        <f t="shared" si="76"/>
        <v>2</v>
      </c>
      <c r="B689" s="45" t="str">
        <f t="shared" si="70"/>
        <v>4</v>
      </c>
      <c r="C689" s="45" t="str">
        <f t="shared" si="71"/>
        <v>1</v>
      </c>
      <c r="D689" s="45" t="str">
        <f t="shared" si="72"/>
        <v>8</v>
      </c>
      <c r="E689" s="45" t="str">
        <f t="shared" si="73"/>
        <v>10</v>
      </c>
      <c r="F689" s="45" t="str">
        <f t="shared" si="74"/>
        <v>1</v>
      </c>
      <c r="G689" s="45" t="str">
        <f t="shared" si="75"/>
        <v>0</v>
      </c>
      <c r="H689" s="70">
        <v>24181010</v>
      </c>
      <c r="I689" s="10" t="s">
        <v>5349</v>
      </c>
      <c r="J689" s="145" t="s">
        <v>55</v>
      </c>
      <c r="K689" s="10" t="s">
        <v>726</v>
      </c>
      <c r="L689" s="10"/>
      <c r="M689" s="71" t="s">
        <v>22</v>
      </c>
    </row>
    <row r="690" spans="1:13" ht="45" x14ac:dyDescent="0.25">
      <c r="A690" s="69" t="str">
        <f t="shared" si="76"/>
        <v>2</v>
      </c>
      <c r="B690" s="45" t="str">
        <f t="shared" si="70"/>
        <v>4</v>
      </c>
      <c r="C690" s="45" t="str">
        <f t="shared" si="71"/>
        <v>1</v>
      </c>
      <c r="D690" s="45" t="str">
        <f t="shared" si="72"/>
        <v>8</v>
      </c>
      <c r="E690" s="45" t="str">
        <f t="shared" si="73"/>
        <v>10</v>
      </c>
      <c r="F690" s="45" t="str">
        <f t="shared" si="74"/>
        <v>2</v>
      </c>
      <c r="G690" s="45" t="str">
        <f t="shared" si="75"/>
        <v>0</v>
      </c>
      <c r="H690" s="70">
        <v>24181020</v>
      </c>
      <c r="I690" s="10" t="s">
        <v>5350</v>
      </c>
      <c r="J690" s="145" t="s">
        <v>55</v>
      </c>
      <c r="K690" s="10" t="s">
        <v>728</v>
      </c>
      <c r="L690" s="10"/>
      <c r="M690" s="71" t="s">
        <v>22</v>
      </c>
    </row>
    <row r="691" spans="1:13" ht="45" x14ac:dyDescent="0.25">
      <c r="A691" s="69" t="str">
        <f t="shared" si="76"/>
        <v>2</v>
      </c>
      <c r="B691" s="45" t="str">
        <f t="shared" si="70"/>
        <v>4</v>
      </c>
      <c r="C691" s="45" t="str">
        <f t="shared" si="71"/>
        <v>1</v>
      </c>
      <c r="D691" s="45" t="str">
        <f t="shared" si="72"/>
        <v>8</v>
      </c>
      <c r="E691" s="45" t="str">
        <f t="shared" si="73"/>
        <v>10</v>
      </c>
      <c r="F691" s="45" t="str">
        <f t="shared" si="74"/>
        <v>5</v>
      </c>
      <c r="G691" s="45" t="str">
        <f t="shared" si="75"/>
        <v>0</v>
      </c>
      <c r="H691" s="70">
        <v>24181050</v>
      </c>
      <c r="I691" s="10" t="s">
        <v>729</v>
      </c>
      <c r="J691" s="145" t="s">
        <v>55</v>
      </c>
      <c r="K691" s="10" t="s">
        <v>730</v>
      </c>
      <c r="L691" s="10"/>
      <c r="M691" s="71" t="s">
        <v>22</v>
      </c>
    </row>
    <row r="692" spans="1:13" ht="90" x14ac:dyDescent="0.25">
      <c r="A692" s="69" t="str">
        <f t="shared" si="76"/>
        <v>2</v>
      </c>
      <c r="B692" s="45" t="str">
        <f t="shared" si="70"/>
        <v>4</v>
      </c>
      <c r="C692" s="45" t="str">
        <f t="shared" si="71"/>
        <v>1</v>
      </c>
      <c r="D692" s="45" t="str">
        <f t="shared" si="72"/>
        <v>8</v>
      </c>
      <c r="E692" s="45" t="str">
        <f t="shared" si="73"/>
        <v>10</v>
      </c>
      <c r="F692" s="45" t="str">
        <f t="shared" si="74"/>
        <v>6</v>
      </c>
      <c r="G692" s="45" t="str">
        <f t="shared" si="75"/>
        <v>0</v>
      </c>
      <c r="H692" s="70">
        <v>24181060</v>
      </c>
      <c r="I692" s="10" t="s">
        <v>731</v>
      </c>
      <c r="J692" s="145" t="s">
        <v>55</v>
      </c>
      <c r="K692" s="10" t="s">
        <v>732</v>
      </c>
      <c r="L692" s="10"/>
      <c r="M692" s="71" t="s">
        <v>22</v>
      </c>
    </row>
    <row r="693" spans="1:13" ht="90" x14ac:dyDescent="0.25">
      <c r="A693" s="69" t="str">
        <f t="shared" si="76"/>
        <v>2</v>
      </c>
      <c r="B693" s="45" t="str">
        <f t="shared" si="70"/>
        <v>4</v>
      </c>
      <c r="C693" s="45" t="str">
        <f t="shared" si="71"/>
        <v>1</v>
      </c>
      <c r="D693" s="45" t="str">
        <f t="shared" si="72"/>
        <v>8</v>
      </c>
      <c r="E693" s="45" t="str">
        <f t="shared" si="73"/>
        <v>10</v>
      </c>
      <c r="F693" s="45" t="str">
        <f t="shared" si="74"/>
        <v>7</v>
      </c>
      <c r="G693" s="45" t="str">
        <f t="shared" si="75"/>
        <v>0</v>
      </c>
      <c r="H693" s="70">
        <v>24181070</v>
      </c>
      <c r="I693" s="10" t="s">
        <v>733</v>
      </c>
      <c r="J693" s="145" t="s">
        <v>55</v>
      </c>
      <c r="K693" s="10" t="s">
        <v>734</v>
      </c>
      <c r="L693" s="10"/>
      <c r="M693" s="71" t="s">
        <v>22</v>
      </c>
    </row>
    <row r="694" spans="1:13" ht="45" x14ac:dyDescent="0.25">
      <c r="A694" s="69" t="str">
        <f t="shared" si="76"/>
        <v>2</v>
      </c>
      <c r="B694" s="45" t="str">
        <f t="shared" si="70"/>
        <v>4</v>
      </c>
      <c r="C694" s="45" t="str">
        <f t="shared" si="71"/>
        <v>1</v>
      </c>
      <c r="D694" s="45" t="str">
        <f t="shared" si="72"/>
        <v>8</v>
      </c>
      <c r="E694" s="45" t="str">
        <f t="shared" si="73"/>
        <v>10</v>
      </c>
      <c r="F694" s="45" t="str">
        <f t="shared" si="74"/>
        <v>9</v>
      </c>
      <c r="G694" s="45" t="str">
        <f t="shared" si="75"/>
        <v>0</v>
      </c>
      <c r="H694" s="70">
        <v>24181090</v>
      </c>
      <c r="I694" s="10" t="s">
        <v>5351</v>
      </c>
      <c r="J694" s="145" t="s">
        <v>55</v>
      </c>
      <c r="K694" s="10" t="s">
        <v>5352</v>
      </c>
      <c r="L694" s="10"/>
      <c r="M694" s="71" t="s">
        <v>22</v>
      </c>
    </row>
    <row r="695" spans="1:13" ht="45" x14ac:dyDescent="0.25">
      <c r="A695" s="69" t="str">
        <f t="shared" si="76"/>
        <v>2</v>
      </c>
      <c r="B695" s="45" t="str">
        <f t="shared" si="70"/>
        <v>4</v>
      </c>
      <c r="C695" s="45" t="str">
        <f t="shared" si="71"/>
        <v>1</v>
      </c>
      <c r="D695" s="45" t="str">
        <f t="shared" si="72"/>
        <v>8</v>
      </c>
      <c r="E695" s="45" t="str">
        <f t="shared" si="73"/>
        <v>12</v>
      </c>
      <c r="F695" s="45" t="str">
        <f t="shared" si="74"/>
        <v>0</v>
      </c>
      <c r="G695" s="45" t="str">
        <f t="shared" si="75"/>
        <v>0</v>
      </c>
      <c r="H695" s="70">
        <v>24181200</v>
      </c>
      <c r="I695" s="10" t="s">
        <v>402</v>
      </c>
      <c r="J695" s="145" t="s">
        <v>55</v>
      </c>
      <c r="K695" s="10" t="s">
        <v>723</v>
      </c>
      <c r="L695" s="10"/>
      <c r="M695" s="71" t="s">
        <v>22</v>
      </c>
    </row>
    <row r="696" spans="1:13" ht="45" x14ac:dyDescent="0.25">
      <c r="A696" s="69" t="str">
        <f t="shared" si="76"/>
        <v>2</v>
      </c>
      <c r="B696" s="45" t="str">
        <f t="shared" si="70"/>
        <v>4</v>
      </c>
      <c r="C696" s="45" t="str">
        <f t="shared" si="71"/>
        <v>1</v>
      </c>
      <c r="D696" s="45" t="str">
        <f t="shared" si="72"/>
        <v>8</v>
      </c>
      <c r="E696" s="45" t="str">
        <f t="shared" si="73"/>
        <v>12</v>
      </c>
      <c r="F696" s="45" t="str">
        <f t="shared" si="74"/>
        <v>1</v>
      </c>
      <c r="G696" s="45" t="str">
        <f t="shared" si="75"/>
        <v>0</v>
      </c>
      <c r="H696" s="70">
        <v>24181210</v>
      </c>
      <c r="I696" s="10" t="s">
        <v>402</v>
      </c>
      <c r="J696" s="145" t="s">
        <v>55</v>
      </c>
      <c r="K696" s="10" t="s">
        <v>723</v>
      </c>
      <c r="L696" s="10"/>
      <c r="M696" s="71" t="s">
        <v>22</v>
      </c>
    </row>
    <row r="697" spans="1:13" ht="75" x14ac:dyDescent="0.25">
      <c r="A697" s="69" t="str">
        <f t="shared" si="76"/>
        <v>2</v>
      </c>
      <c r="B697" s="45" t="str">
        <f t="shared" si="70"/>
        <v>4</v>
      </c>
      <c r="C697" s="45" t="str">
        <f t="shared" si="71"/>
        <v>1</v>
      </c>
      <c r="D697" s="45" t="str">
        <f t="shared" si="72"/>
        <v>8</v>
      </c>
      <c r="E697" s="45" t="str">
        <f t="shared" si="73"/>
        <v>99</v>
      </c>
      <c r="F697" s="45" t="str">
        <f t="shared" si="74"/>
        <v>0</v>
      </c>
      <c r="G697" s="45" t="str">
        <f t="shared" si="75"/>
        <v>0</v>
      </c>
      <c r="H697" s="70">
        <v>24189900</v>
      </c>
      <c r="I697" s="10" t="s">
        <v>5353</v>
      </c>
      <c r="J697" s="145" t="s">
        <v>55</v>
      </c>
      <c r="K697" s="10" t="s">
        <v>735</v>
      </c>
      <c r="L697" s="10"/>
      <c r="M697" s="71" t="s">
        <v>22</v>
      </c>
    </row>
    <row r="698" spans="1:13" ht="75" x14ac:dyDescent="0.25">
      <c r="A698" s="69" t="str">
        <f t="shared" si="76"/>
        <v>2</v>
      </c>
      <c r="B698" s="45" t="str">
        <f t="shared" si="70"/>
        <v>4</v>
      </c>
      <c r="C698" s="45" t="str">
        <f t="shared" si="71"/>
        <v>1</v>
      </c>
      <c r="D698" s="45" t="str">
        <f t="shared" si="72"/>
        <v>8</v>
      </c>
      <c r="E698" s="45" t="str">
        <f t="shared" si="73"/>
        <v>99</v>
      </c>
      <c r="F698" s="45" t="str">
        <f t="shared" si="74"/>
        <v>1</v>
      </c>
      <c r="G698" s="45" t="str">
        <f t="shared" si="75"/>
        <v>0</v>
      </c>
      <c r="H698" s="70">
        <v>24189910</v>
      </c>
      <c r="I698" s="10" t="s">
        <v>5353</v>
      </c>
      <c r="J698" s="145" t="s">
        <v>55</v>
      </c>
      <c r="K698" s="10" t="s">
        <v>735</v>
      </c>
      <c r="L698" s="10"/>
      <c r="M698" s="71" t="s">
        <v>22</v>
      </c>
    </row>
    <row r="699" spans="1:13" ht="60" x14ac:dyDescent="0.25">
      <c r="A699" s="69" t="str">
        <f t="shared" si="76"/>
        <v>2</v>
      </c>
      <c r="B699" s="45" t="str">
        <f t="shared" si="70"/>
        <v>4</v>
      </c>
      <c r="C699" s="45" t="str">
        <f t="shared" si="71"/>
        <v>2</v>
      </c>
      <c r="D699" s="45" t="str">
        <f t="shared" si="72"/>
        <v>0</v>
      </c>
      <c r="E699" s="45" t="str">
        <f t="shared" si="73"/>
        <v>00</v>
      </c>
      <c r="F699" s="45" t="str">
        <f t="shared" si="74"/>
        <v>1</v>
      </c>
      <c r="G699" s="45" t="str">
        <f t="shared" si="75"/>
        <v>0</v>
      </c>
      <c r="H699" s="70">
        <v>24200010</v>
      </c>
      <c r="I699" s="10" t="s">
        <v>4843</v>
      </c>
      <c r="J699" s="145" t="s">
        <v>51</v>
      </c>
      <c r="K699" s="10" t="s">
        <v>736</v>
      </c>
      <c r="L699" s="10"/>
      <c r="M699" s="71" t="s">
        <v>22</v>
      </c>
    </row>
    <row r="700" spans="1:13" ht="45" x14ac:dyDescent="0.25">
      <c r="A700" s="69" t="str">
        <f t="shared" si="76"/>
        <v>2</v>
      </c>
      <c r="B700" s="45" t="str">
        <f t="shared" si="70"/>
        <v>4</v>
      </c>
      <c r="C700" s="45" t="str">
        <f t="shared" si="71"/>
        <v>2</v>
      </c>
      <c r="D700" s="45" t="str">
        <f t="shared" si="72"/>
        <v>8</v>
      </c>
      <c r="E700" s="45" t="str">
        <f t="shared" si="73"/>
        <v>00</v>
      </c>
      <c r="F700" s="45" t="str">
        <f t="shared" si="74"/>
        <v>0</v>
      </c>
      <c r="G700" s="45" t="str">
        <f t="shared" si="75"/>
        <v>0</v>
      </c>
      <c r="H700" s="70">
        <v>24280000</v>
      </c>
      <c r="I700" s="10" t="s">
        <v>5354</v>
      </c>
      <c r="J700" s="145" t="s">
        <v>45</v>
      </c>
      <c r="K700" s="10" t="s">
        <v>5355</v>
      </c>
      <c r="L700" s="10"/>
      <c r="M700" s="71" t="s">
        <v>22</v>
      </c>
    </row>
    <row r="701" spans="1:13" ht="45" x14ac:dyDescent="0.25">
      <c r="A701" s="69" t="str">
        <f t="shared" si="76"/>
        <v>2</v>
      </c>
      <c r="B701" s="45" t="str">
        <f t="shared" si="70"/>
        <v>4</v>
      </c>
      <c r="C701" s="45" t="str">
        <f t="shared" si="71"/>
        <v>2</v>
      </c>
      <c r="D701" s="45" t="str">
        <f t="shared" si="72"/>
        <v>8</v>
      </c>
      <c r="E701" s="45" t="str">
        <f t="shared" si="73"/>
        <v>01</v>
      </c>
      <c r="F701" s="45" t="str">
        <f t="shared" si="74"/>
        <v>0</v>
      </c>
      <c r="G701" s="45" t="str">
        <f t="shared" si="75"/>
        <v>0</v>
      </c>
      <c r="H701" s="70">
        <v>24280100</v>
      </c>
      <c r="I701" s="10" t="s">
        <v>740</v>
      </c>
      <c r="J701" s="145" t="s">
        <v>55</v>
      </c>
      <c r="K701" s="10" t="s">
        <v>5356</v>
      </c>
      <c r="L701" s="10"/>
      <c r="M701" s="71" t="s">
        <v>22</v>
      </c>
    </row>
    <row r="702" spans="1:13" ht="45" x14ac:dyDescent="0.25">
      <c r="A702" s="69" t="str">
        <f t="shared" si="76"/>
        <v>2</v>
      </c>
      <c r="B702" s="45" t="str">
        <f t="shared" si="70"/>
        <v>4</v>
      </c>
      <c r="C702" s="45" t="str">
        <f t="shared" si="71"/>
        <v>2</v>
      </c>
      <c r="D702" s="45" t="str">
        <f t="shared" si="72"/>
        <v>8</v>
      </c>
      <c r="E702" s="45" t="str">
        <f t="shared" si="73"/>
        <v>01</v>
      </c>
      <c r="F702" s="45" t="str">
        <f t="shared" si="74"/>
        <v>1</v>
      </c>
      <c r="G702" s="45" t="str">
        <f t="shared" si="75"/>
        <v>0</v>
      </c>
      <c r="H702" s="70">
        <v>24280110</v>
      </c>
      <c r="I702" s="10" t="s">
        <v>740</v>
      </c>
      <c r="J702" s="145" t="s">
        <v>55</v>
      </c>
      <c r="K702" s="10" t="s">
        <v>5357</v>
      </c>
      <c r="L702" s="10"/>
      <c r="M702" s="71" t="s">
        <v>22</v>
      </c>
    </row>
    <row r="703" spans="1:13" ht="60" x14ac:dyDescent="0.25">
      <c r="A703" s="69" t="str">
        <f t="shared" si="76"/>
        <v>2</v>
      </c>
      <c r="B703" s="45" t="str">
        <f t="shared" si="70"/>
        <v>4</v>
      </c>
      <c r="C703" s="45" t="str">
        <f t="shared" si="71"/>
        <v>2</v>
      </c>
      <c r="D703" s="45" t="str">
        <f t="shared" si="72"/>
        <v>8</v>
      </c>
      <c r="E703" s="45" t="str">
        <f t="shared" si="73"/>
        <v>03</v>
      </c>
      <c r="F703" s="45" t="str">
        <f t="shared" si="74"/>
        <v>0</v>
      </c>
      <c r="G703" s="45" t="str">
        <f t="shared" si="75"/>
        <v>0</v>
      </c>
      <c r="H703" s="70">
        <v>24280300</v>
      </c>
      <c r="I703" s="10" t="s">
        <v>447</v>
      </c>
      <c r="J703" s="145" t="s">
        <v>55</v>
      </c>
      <c r="K703" s="10" t="s">
        <v>739</v>
      </c>
      <c r="L703" s="10"/>
      <c r="M703" s="71" t="s">
        <v>22</v>
      </c>
    </row>
    <row r="704" spans="1:13" ht="60" x14ac:dyDescent="0.25">
      <c r="A704" s="69" t="str">
        <f t="shared" si="76"/>
        <v>2</v>
      </c>
      <c r="B704" s="45" t="str">
        <f t="shared" si="70"/>
        <v>4</v>
      </c>
      <c r="C704" s="45" t="str">
        <f t="shared" si="71"/>
        <v>2</v>
      </c>
      <c r="D704" s="45" t="str">
        <f t="shared" si="72"/>
        <v>8</v>
      </c>
      <c r="E704" s="45" t="str">
        <f t="shared" si="73"/>
        <v>03</v>
      </c>
      <c r="F704" s="45" t="str">
        <f t="shared" si="74"/>
        <v>1</v>
      </c>
      <c r="G704" s="45" t="str">
        <f t="shared" si="75"/>
        <v>0</v>
      </c>
      <c r="H704" s="70">
        <v>24280310</v>
      </c>
      <c r="I704" s="10" t="s">
        <v>447</v>
      </c>
      <c r="J704" s="145" t="s">
        <v>55</v>
      </c>
      <c r="K704" s="10" t="s">
        <v>739</v>
      </c>
      <c r="L704" s="10"/>
      <c r="M704" s="71" t="s">
        <v>22</v>
      </c>
    </row>
    <row r="705" spans="1:13" ht="45" x14ac:dyDescent="0.25">
      <c r="A705" s="69" t="str">
        <f t="shared" si="76"/>
        <v>2</v>
      </c>
      <c r="B705" s="45" t="str">
        <f t="shared" si="70"/>
        <v>4</v>
      </c>
      <c r="C705" s="45" t="str">
        <f t="shared" si="71"/>
        <v>2</v>
      </c>
      <c r="D705" s="45" t="str">
        <f t="shared" si="72"/>
        <v>8</v>
      </c>
      <c r="E705" s="45" t="str">
        <f t="shared" si="73"/>
        <v>05</v>
      </c>
      <c r="F705" s="45" t="str">
        <f t="shared" si="74"/>
        <v>0</v>
      </c>
      <c r="G705" s="45" t="str">
        <f t="shared" si="75"/>
        <v>0</v>
      </c>
      <c r="H705" s="70">
        <v>24280500</v>
      </c>
      <c r="I705" s="10" t="s">
        <v>716</v>
      </c>
      <c r="J705" s="145" t="s">
        <v>55</v>
      </c>
      <c r="K705" s="10" t="s">
        <v>741</v>
      </c>
      <c r="L705" s="10"/>
      <c r="M705" s="71" t="s">
        <v>22</v>
      </c>
    </row>
    <row r="706" spans="1:13" ht="45" x14ac:dyDescent="0.25">
      <c r="A706" s="69" t="str">
        <f t="shared" si="76"/>
        <v>2</v>
      </c>
      <c r="B706" s="45" t="str">
        <f t="shared" si="70"/>
        <v>4</v>
      </c>
      <c r="C706" s="45" t="str">
        <f t="shared" si="71"/>
        <v>2</v>
      </c>
      <c r="D706" s="45" t="str">
        <f t="shared" si="72"/>
        <v>8</v>
      </c>
      <c r="E706" s="45" t="str">
        <f t="shared" si="73"/>
        <v>05</v>
      </c>
      <c r="F706" s="45" t="str">
        <f t="shared" si="74"/>
        <v>1</v>
      </c>
      <c r="G706" s="45" t="str">
        <f t="shared" si="75"/>
        <v>0</v>
      </c>
      <c r="H706" s="70">
        <v>24280510</v>
      </c>
      <c r="I706" s="10" t="s">
        <v>716</v>
      </c>
      <c r="J706" s="145" t="s">
        <v>55</v>
      </c>
      <c r="K706" s="10" t="s">
        <v>741</v>
      </c>
      <c r="L706" s="10"/>
      <c r="M706" s="71" t="s">
        <v>22</v>
      </c>
    </row>
    <row r="707" spans="1:13" ht="45" x14ac:dyDescent="0.25">
      <c r="A707" s="69" t="str">
        <f t="shared" si="76"/>
        <v>2</v>
      </c>
      <c r="B707" s="45" t="str">
        <f t="shared" si="70"/>
        <v>4</v>
      </c>
      <c r="C707" s="45" t="str">
        <f t="shared" si="71"/>
        <v>2</v>
      </c>
      <c r="D707" s="45" t="str">
        <f t="shared" si="72"/>
        <v>2</v>
      </c>
      <c r="E707" s="45" t="str">
        <f t="shared" si="73"/>
        <v>01</v>
      </c>
      <c r="F707" s="45" t="str">
        <f t="shared" si="74"/>
        <v>0</v>
      </c>
      <c r="G707" s="45" t="str">
        <f t="shared" si="75"/>
        <v>0</v>
      </c>
      <c r="H707" s="70">
        <v>24220100</v>
      </c>
      <c r="I707" s="10" t="s">
        <v>448</v>
      </c>
      <c r="J707" s="145" t="s">
        <v>51</v>
      </c>
      <c r="K707" s="10" t="s">
        <v>5358</v>
      </c>
      <c r="L707" s="10"/>
      <c r="M707" s="71" t="s">
        <v>22</v>
      </c>
    </row>
    <row r="708" spans="1:13" ht="60" x14ac:dyDescent="0.25">
      <c r="A708" s="69" t="str">
        <f t="shared" si="76"/>
        <v>2</v>
      </c>
      <c r="B708" s="45" t="str">
        <f t="shared" si="70"/>
        <v>4</v>
      </c>
      <c r="C708" s="45" t="str">
        <f t="shared" si="71"/>
        <v>2</v>
      </c>
      <c r="D708" s="45" t="str">
        <f t="shared" si="72"/>
        <v>8</v>
      </c>
      <c r="E708" s="45" t="str">
        <f t="shared" si="73"/>
        <v>10</v>
      </c>
      <c r="F708" s="45" t="str">
        <f t="shared" si="74"/>
        <v>0</v>
      </c>
      <c r="G708" s="45" t="str">
        <f t="shared" si="75"/>
        <v>0</v>
      </c>
      <c r="H708" s="70">
        <v>24281000</v>
      </c>
      <c r="I708" s="10" t="s">
        <v>5359</v>
      </c>
      <c r="J708" s="145" t="s">
        <v>55</v>
      </c>
      <c r="K708" s="10" t="s">
        <v>5360</v>
      </c>
      <c r="L708" s="10"/>
      <c r="M708" s="71" t="s">
        <v>22</v>
      </c>
    </row>
    <row r="709" spans="1:13" ht="45" x14ac:dyDescent="0.25">
      <c r="A709" s="69" t="str">
        <f t="shared" si="76"/>
        <v>2</v>
      </c>
      <c r="B709" s="45" t="str">
        <f t="shared" si="70"/>
        <v>4</v>
      </c>
      <c r="C709" s="45" t="str">
        <f t="shared" si="71"/>
        <v>2</v>
      </c>
      <c r="D709" s="45" t="str">
        <f t="shared" si="72"/>
        <v>8</v>
      </c>
      <c r="E709" s="45" t="str">
        <f t="shared" si="73"/>
        <v>10</v>
      </c>
      <c r="F709" s="45" t="str">
        <f t="shared" si="74"/>
        <v>1</v>
      </c>
      <c r="G709" s="45" t="str">
        <f t="shared" si="75"/>
        <v>0</v>
      </c>
      <c r="H709" s="70">
        <v>24281010</v>
      </c>
      <c r="I709" s="10" t="s">
        <v>744</v>
      </c>
      <c r="J709" s="145" t="s">
        <v>55</v>
      </c>
      <c r="K709" s="10" t="s">
        <v>745</v>
      </c>
      <c r="L709" s="10"/>
      <c r="M709" s="71" t="s">
        <v>22</v>
      </c>
    </row>
    <row r="710" spans="1:13" ht="45" x14ac:dyDescent="0.25">
      <c r="A710" s="69" t="str">
        <f t="shared" si="76"/>
        <v>2</v>
      </c>
      <c r="B710" s="45" t="str">
        <f t="shared" si="70"/>
        <v>4</v>
      </c>
      <c r="C710" s="45" t="str">
        <f t="shared" si="71"/>
        <v>2</v>
      </c>
      <c r="D710" s="45" t="str">
        <f t="shared" si="72"/>
        <v>8</v>
      </c>
      <c r="E710" s="45" t="str">
        <f t="shared" si="73"/>
        <v>10</v>
      </c>
      <c r="F710" s="45" t="str">
        <f t="shared" si="74"/>
        <v>2</v>
      </c>
      <c r="G710" s="45" t="str">
        <f t="shared" si="75"/>
        <v>0</v>
      </c>
      <c r="H710" s="70">
        <v>24281020</v>
      </c>
      <c r="I710" s="10" t="s">
        <v>746</v>
      </c>
      <c r="J710" s="145" t="s">
        <v>55</v>
      </c>
      <c r="K710" s="10" t="s">
        <v>747</v>
      </c>
      <c r="L710" s="10"/>
      <c r="M710" s="71" t="s">
        <v>22</v>
      </c>
    </row>
    <row r="711" spans="1:13" ht="45" x14ac:dyDescent="0.25">
      <c r="A711" s="69" t="str">
        <f t="shared" si="76"/>
        <v>2</v>
      </c>
      <c r="B711" s="45" t="str">
        <f t="shared" si="70"/>
        <v>4</v>
      </c>
      <c r="C711" s="45" t="str">
        <f t="shared" si="71"/>
        <v>2</v>
      </c>
      <c r="D711" s="45" t="str">
        <f t="shared" si="72"/>
        <v>8</v>
      </c>
      <c r="E711" s="45" t="str">
        <f t="shared" si="73"/>
        <v>10</v>
      </c>
      <c r="F711" s="45" t="str">
        <f t="shared" si="74"/>
        <v>5</v>
      </c>
      <c r="G711" s="45" t="str">
        <f t="shared" si="75"/>
        <v>0</v>
      </c>
      <c r="H711" s="70">
        <v>24281050</v>
      </c>
      <c r="I711" s="10" t="s">
        <v>748</v>
      </c>
      <c r="J711" s="145" t="s">
        <v>55</v>
      </c>
      <c r="K711" s="10" t="s">
        <v>5361</v>
      </c>
      <c r="L711" s="10"/>
      <c r="M711" s="71" t="s">
        <v>22</v>
      </c>
    </row>
    <row r="712" spans="1:13" ht="90" x14ac:dyDescent="0.25">
      <c r="A712" s="69" t="str">
        <f t="shared" si="76"/>
        <v>2</v>
      </c>
      <c r="B712" s="45" t="str">
        <f t="shared" si="70"/>
        <v>4</v>
      </c>
      <c r="C712" s="45" t="str">
        <f t="shared" si="71"/>
        <v>2</v>
      </c>
      <c r="D712" s="45" t="str">
        <f t="shared" si="72"/>
        <v>8</v>
      </c>
      <c r="E712" s="45" t="str">
        <f t="shared" si="73"/>
        <v>10</v>
      </c>
      <c r="F712" s="45" t="str">
        <f t="shared" si="74"/>
        <v>6</v>
      </c>
      <c r="G712" s="45" t="str">
        <f t="shared" si="75"/>
        <v>0</v>
      </c>
      <c r="H712" s="70">
        <v>24281060</v>
      </c>
      <c r="I712" s="10" t="s">
        <v>750</v>
      </c>
      <c r="J712" s="145" t="s">
        <v>55</v>
      </c>
      <c r="K712" s="10" t="s">
        <v>751</v>
      </c>
      <c r="L712" s="10"/>
      <c r="M712" s="71" t="s">
        <v>22</v>
      </c>
    </row>
    <row r="713" spans="1:13" ht="90" x14ac:dyDescent="0.25">
      <c r="A713" s="69" t="str">
        <f t="shared" si="76"/>
        <v>2</v>
      </c>
      <c r="B713" s="45" t="str">
        <f t="shared" si="70"/>
        <v>4</v>
      </c>
      <c r="C713" s="45" t="str">
        <f t="shared" si="71"/>
        <v>2</v>
      </c>
      <c r="D713" s="45" t="str">
        <f t="shared" si="72"/>
        <v>8</v>
      </c>
      <c r="E713" s="45" t="str">
        <f t="shared" si="73"/>
        <v>10</v>
      </c>
      <c r="F713" s="45" t="str">
        <f t="shared" si="74"/>
        <v>7</v>
      </c>
      <c r="G713" s="45" t="str">
        <f t="shared" si="75"/>
        <v>0</v>
      </c>
      <c r="H713" s="70">
        <v>24281070</v>
      </c>
      <c r="I713" s="10" t="s">
        <v>752</v>
      </c>
      <c r="J713" s="145" t="s">
        <v>55</v>
      </c>
      <c r="K713" s="10" t="s">
        <v>753</v>
      </c>
      <c r="L713" s="10"/>
      <c r="M713" s="71" t="s">
        <v>22</v>
      </c>
    </row>
    <row r="714" spans="1:13" ht="45" x14ac:dyDescent="0.25">
      <c r="A714" s="69" t="str">
        <f t="shared" si="76"/>
        <v>2</v>
      </c>
      <c r="B714" s="45" t="str">
        <f t="shared" si="70"/>
        <v>4</v>
      </c>
      <c r="C714" s="45" t="str">
        <f t="shared" si="71"/>
        <v>2</v>
      </c>
      <c r="D714" s="45" t="str">
        <f t="shared" si="72"/>
        <v>8</v>
      </c>
      <c r="E714" s="45" t="str">
        <f t="shared" si="73"/>
        <v>10</v>
      </c>
      <c r="F714" s="45" t="str">
        <f t="shared" si="74"/>
        <v>9</v>
      </c>
      <c r="G714" s="45" t="str">
        <f t="shared" si="75"/>
        <v>0</v>
      </c>
      <c r="H714" s="70">
        <v>24281090</v>
      </c>
      <c r="I714" s="10" t="s">
        <v>5362</v>
      </c>
      <c r="J714" s="145" t="s">
        <v>55</v>
      </c>
      <c r="K714" s="10" t="s">
        <v>5363</v>
      </c>
      <c r="L714" s="10"/>
      <c r="M714" s="71" t="s">
        <v>22</v>
      </c>
    </row>
    <row r="715" spans="1:13" ht="45" x14ac:dyDescent="0.25">
      <c r="A715" s="69" t="str">
        <f t="shared" si="76"/>
        <v>2</v>
      </c>
      <c r="B715" s="45" t="str">
        <f t="shared" si="70"/>
        <v>4</v>
      </c>
      <c r="C715" s="45" t="str">
        <f t="shared" si="71"/>
        <v>2</v>
      </c>
      <c r="D715" s="45" t="str">
        <f t="shared" si="72"/>
        <v>8</v>
      </c>
      <c r="E715" s="45" t="str">
        <f t="shared" si="73"/>
        <v>99</v>
      </c>
      <c r="F715" s="45" t="str">
        <f t="shared" si="74"/>
        <v>0</v>
      </c>
      <c r="G715" s="45" t="str">
        <f t="shared" si="75"/>
        <v>0</v>
      </c>
      <c r="H715" s="70">
        <v>24289900</v>
      </c>
      <c r="I715" s="10" t="s">
        <v>5364</v>
      </c>
      <c r="J715" s="145" t="s">
        <v>55</v>
      </c>
      <c r="K715" s="10" t="s">
        <v>757</v>
      </c>
      <c r="L715" s="10"/>
      <c r="M715" s="71" t="s">
        <v>22</v>
      </c>
    </row>
    <row r="716" spans="1:13" ht="45" x14ac:dyDescent="0.25">
      <c r="A716" s="69" t="str">
        <f t="shared" si="76"/>
        <v>2</v>
      </c>
      <c r="B716" s="45" t="str">
        <f t="shared" si="70"/>
        <v>4</v>
      </c>
      <c r="C716" s="45" t="str">
        <f t="shared" si="71"/>
        <v>2</v>
      </c>
      <c r="D716" s="45" t="str">
        <f t="shared" si="72"/>
        <v>8</v>
      </c>
      <c r="E716" s="45" t="str">
        <f t="shared" si="73"/>
        <v>99</v>
      </c>
      <c r="F716" s="45" t="str">
        <f t="shared" si="74"/>
        <v>1</v>
      </c>
      <c r="G716" s="45" t="str">
        <f t="shared" si="75"/>
        <v>0</v>
      </c>
      <c r="H716" s="70">
        <v>24289910</v>
      </c>
      <c r="I716" s="10" t="s">
        <v>5364</v>
      </c>
      <c r="J716" s="145" t="s">
        <v>55</v>
      </c>
      <c r="K716" s="10" t="s">
        <v>757</v>
      </c>
      <c r="L716" s="10"/>
      <c r="M716" s="71" t="s">
        <v>22</v>
      </c>
    </row>
    <row r="717" spans="1:13" ht="60" x14ac:dyDescent="0.25">
      <c r="A717" s="69" t="str">
        <f t="shared" si="76"/>
        <v>2</v>
      </c>
      <c r="B717" s="45" t="str">
        <f t="shared" si="70"/>
        <v>4</v>
      </c>
      <c r="C717" s="45" t="str">
        <f t="shared" si="71"/>
        <v>3</v>
      </c>
      <c r="D717" s="45" t="str">
        <f t="shared" si="72"/>
        <v>0</v>
      </c>
      <c r="E717" s="45" t="str">
        <f t="shared" si="73"/>
        <v>00</v>
      </c>
      <c r="F717" s="45" t="str">
        <f t="shared" si="74"/>
        <v>1</v>
      </c>
      <c r="G717" s="45" t="str">
        <f t="shared" si="75"/>
        <v>0</v>
      </c>
      <c r="H717" s="70">
        <v>24300010</v>
      </c>
      <c r="I717" s="10" t="s">
        <v>4846</v>
      </c>
      <c r="J717" s="145" t="s">
        <v>51</v>
      </c>
      <c r="K717" s="10" t="s">
        <v>758</v>
      </c>
      <c r="L717" s="10"/>
      <c r="M717" s="71" t="s">
        <v>22</v>
      </c>
    </row>
    <row r="718" spans="1:13" ht="45" x14ac:dyDescent="0.25">
      <c r="A718" s="69" t="str">
        <f t="shared" si="76"/>
        <v>2</v>
      </c>
      <c r="B718" s="45" t="str">
        <f t="shared" ref="B718:B781" si="77">MID($H718,2,1)</f>
        <v>4</v>
      </c>
      <c r="C718" s="45" t="str">
        <f t="shared" ref="C718:C781" si="78">MID($H718,3,1)</f>
        <v>3</v>
      </c>
      <c r="D718" s="45" t="str">
        <f t="shared" ref="D718:D781" si="79">MID($H718,4,1)</f>
        <v>2</v>
      </c>
      <c r="E718" s="45" t="str">
        <f t="shared" ref="E718:E781" si="80">MID($H718,5,2)</f>
        <v>01</v>
      </c>
      <c r="F718" s="45" t="str">
        <f t="shared" ref="F718:F781" si="81">MID($H718,7,1)</f>
        <v>0</v>
      </c>
      <c r="G718" s="45" t="str">
        <f t="shared" ref="G718:G781" si="82">MID($H718,8,1)</f>
        <v>0</v>
      </c>
      <c r="H718" s="70">
        <v>24320100</v>
      </c>
      <c r="I718" s="10" t="s">
        <v>760</v>
      </c>
      <c r="J718" s="145" t="s">
        <v>51</v>
      </c>
      <c r="K718" s="10" t="s">
        <v>5365</v>
      </c>
      <c r="L718" s="10"/>
      <c r="M718" s="71" t="s">
        <v>22</v>
      </c>
    </row>
    <row r="719" spans="1:13" ht="30" x14ac:dyDescent="0.25">
      <c r="A719" s="69" t="str">
        <f t="shared" ref="A719:A782" si="83">MID($H719,1,1)</f>
        <v>2</v>
      </c>
      <c r="B719" s="45" t="str">
        <f t="shared" si="77"/>
        <v>4</v>
      </c>
      <c r="C719" s="45" t="str">
        <f t="shared" si="78"/>
        <v>3</v>
      </c>
      <c r="D719" s="45" t="str">
        <f t="shared" si="79"/>
        <v>8</v>
      </c>
      <c r="E719" s="45" t="str">
        <f t="shared" si="80"/>
        <v>00</v>
      </c>
      <c r="F719" s="45" t="str">
        <f t="shared" si="81"/>
        <v>0</v>
      </c>
      <c r="G719" s="45" t="str">
        <f t="shared" si="82"/>
        <v>0</v>
      </c>
      <c r="H719" s="70">
        <v>24380000</v>
      </c>
      <c r="I719" s="10" t="s">
        <v>4846</v>
      </c>
      <c r="J719" s="145" t="s">
        <v>45</v>
      </c>
      <c r="K719" s="10" t="s">
        <v>5366</v>
      </c>
      <c r="L719" s="10"/>
      <c r="M719" s="71" t="s">
        <v>22</v>
      </c>
    </row>
    <row r="720" spans="1:13" ht="30" x14ac:dyDescent="0.25">
      <c r="A720" s="69" t="str">
        <f t="shared" si="83"/>
        <v>2</v>
      </c>
      <c r="B720" s="45" t="str">
        <f t="shared" si="77"/>
        <v>4</v>
      </c>
      <c r="C720" s="45" t="str">
        <f t="shared" si="78"/>
        <v>3</v>
      </c>
      <c r="D720" s="45" t="str">
        <f t="shared" si="79"/>
        <v>8</v>
      </c>
      <c r="E720" s="45" t="str">
        <f t="shared" si="80"/>
        <v>01</v>
      </c>
      <c r="F720" s="45" t="str">
        <f t="shared" si="81"/>
        <v>0</v>
      </c>
      <c r="G720" s="45" t="str">
        <f t="shared" si="82"/>
        <v>0</v>
      </c>
      <c r="H720" s="70">
        <v>24380100</v>
      </c>
      <c r="I720" s="10" t="s">
        <v>463</v>
      </c>
      <c r="J720" s="145" t="s">
        <v>55</v>
      </c>
      <c r="K720" s="10" t="s">
        <v>762</v>
      </c>
      <c r="L720" s="10"/>
      <c r="M720" s="71" t="s">
        <v>22</v>
      </c>
    </row>
    <row r="721" spans="1:13" ht="30" x14ac:dyDescent="0.25">
      <c r="A721" s="69" t="str">
        <f t="shared" si="83"/>
        <v>2</v>
      </c>
      <c r="B721" s="45" t="str">
        <f t="shared" si="77"/>
        <v>4</v>
      </c>
      <c r="C721" s="45" t="str">
        <f t="shared" si="78"/>
        <v>3</v>
      </c>
      <c r="D721" s="45" t="str">
        <f t="shared" si="79"/>
        <v>8</v>
      </c>
      <c r="E721" s="45" t="str">
        <f t="shared" si="80"/>
        <v>01</v>
      </c>
      <c r="F721" s="45" t="str">
        <f t="shared" si="81"/>
        <v>1</v>
      </c>
      <c r="G721" s="45" t="str">
        <f t="shared" si="82"/>
        <v>0</v>
      </c>
      <c r="H721" s="70">
        <v>24380110</v>
      </c>
      <c r="I721" s="10" t="s">
        <v>463</v>
      </c>
      <c r="J721" s="145" t="s">
        <v>55</v>
      </c>
      <c r="K721" s="10" t="s">
        <v>762</v>
      </c>
      <c r="L721" s="10"/>
      <c r="M721" s="71" t="s">
        <v>22</v>
      </c>
    </row>
    <row r="722" spans="1:13" ht="60" x14ac:dyDescent="0.25">
      <c r="A722" s="69" t="str">
        <f t="shared" si="83"/>
        <v>2</v>
      </c>
      <c r="B722" s="45" t="str">
        <f t="shared" si="77"/>
        <v>4</v>
      </c>
      <c r="C722" s="45" t="str">
        <f t="shared" si="78"/>
        <v>3</v>
      </c>
      <c r="D722" s="45" t="str">
        <f t="shared" si="79"/>
        <v>8</v>
      </c>
      <c r="E722" s="45" t="str">
        <f t="shared" si="80"/>
        <v>10</v>
      </c>
      <c r="F722" s="45" t="str">
        <f t="shared" si="81"/>
        <v>0</v>
      </c>
      <c r="G722" s="45" t="str">
        <f t="shared" si="82"/>
        <v>0</v>
      </c>
      <c r="H722" s="70">
        <v>24381000</v>
      </c>
      <c r="I722" s="10" t="s">
        <v>5367</v>
      </c>
      <c r="J722" s="145" t="s">
        <v>55</v>
      </c>
      <c r="K722" s="10" t="s">
        <v>5368</v>
      </c>
      <c r="L722" s="10"/>
      <c r="M722" s="71" t="s">
        <v>22</v>
      </c>
    </row>
    <row r="723" spans="1:13" ht="45" x14ac:dyDescent="0.25">
      <c r="A723" s="69" t="str">
        <f t="shared" si="83"/>
        <v>2</v>
      </c>
      <c r="B723" s="45" t="str">
        <f t="shared" si="77"/>
        <v>4</v>
      </c>
      <c r="C723" s="45" t="str">
        <f t="shared" si="78"/>
        <v>3</v>
      </c>
      <c r="D723" s="45" t="str">
        <f t="shared" si="79"/>
        <v>8</v>
      </c>
      <c r="E723" s="45" t="str">
        <f t="shared" si="80"/>
        <v>10</v>
      </c>
      <c r="F723" s="45" t="str">
        <f t="shared" si="81"/>
        <v>1</v>
      </c>
      <c r="G723" s="45" t="str">
        <f t="shared" si="82"/>
        <v>0</v>
      </c>
      <c r="H723" s="70">
        <v>24381010</v>
      </c>
      <c r="I723" s="10" t="s">
        <v>5369</v>
      </c>
      <c r="J723" s="145" t="s">
        <v>55</v>
      </c>
      <c r="K723" s="10" t="s">
        <v>763</v>
      </c>
      <c r="L723" s="10"/>
      <c r="M723" s="71" t="s">
        <v>22</v>
      </c>
    </row>
    <row r="724" spans="1:13" ht="45" x14ac:dyDescent="0.25">
      <c r="A724" s="69" t="str">
        <f t="shared" si="83"/>
        <v>2</v>
      </c>
      <c r="B724" s="45" t="str">
        <f t="shared" si="77"/>
        <v>4</v>
      </c>
      <c r="C724" s="45" t="str">
        <f t="shared" si="78"/>
        <v>3</v>
      </c>
      <c r="D724" s="45" t="str">
        <f t="shared" si="79"/>
        <v>8</v>
      </c>
      <c r="E724" s="45" t="str">
        <f t="shared" si="80"/>
        <v>10</v>
      </c>
      <c r="F724" s="45" t="str">
        <f t="shared" si="81"/>
        <v>2</v>
      </c>
      <c r="G724" s="45" t="str">
        <f t="shared" si="82"/>
        <v>0</v>
      </c>
      <c r="H724" s="70">
        <v>24381020</v>
      </c>
      <c r="I724" s="10" t="s">
        <v>5370</v>
      </c>
      <c r="J724" s="145" t="s">
        <v>55</v>
      </c>
      <c r="K724" s="10" t="s">
        <v>764</v>
      </c>
      <c r="L724" s="10"/>
      <c r="M724" s="71" t="s">
        <v>22</v>
      </c>
    </row>
    <row r="725" spans="1:13" ht="45" x14ac:dyDescent="0.25">
      <c r="A725" s="69" t="str">
        <f t="shared" si="83"/>
        <v>2</v>
      </c>
      <c r="B725" s="45" t="str">
        <f t="shared" si="77"/>
        <v>4</v>
      </c>
      <c r="C725" s="45" t="str">
        <f t="shared" si="78"/>
        <v>3</v>
      </c>
      <c r="D725" s="45" t="str">
        <f t="shared" si="79"/>
        <v>8</v>
      </c>
      <c r="E725" s="45" t="str">
        <f t="shared" si="80"/>
        <v>10</v>
      </c>
      <c r="F725" s="45" t="str">
        <f t="shared" si="81"/>
        <v>3</v>
      </c>
      <c r="G725" s="45" t="str">
        <f t="shared" si="82"/>
        <v>0</v>
      </c>
      <c r="H725" s="70">
        <v>24381030</v>
      </c>
      <c r="I725" s="10" t="s">
        <v>5371</v>
      </c>
      <c r="J725" s="145" t="s">
        <v>55</v>
      </c>
      <c r="K725" s="10" t="s">
        <v>765</v>
      </c>
      <c r="L725" s="10"/>
      <c r="M725" s="71" t="s">
        <v>22</v>
      </c>
    </row>
    <row r="726" spans="1:13" ht="45" x14ac:dyDescent="0.25">
      <c r="A726" s="69" t="str">
        <f t="shared" si="83"/>
        <v>2</v>
      </c>
      <c r="B726" s="45" t="str">
        <f t="shared" si="77"/>
        <v>4</v>
      </c>
      <c r="C726" s="45" t="str">
        <f t="shared" si="78"/>
        <v>3</v>
      </c>
      <c r="D726" s="45" t="str">
        <f t="shared" si="79"/>
        <v>8</v>
      </c>
      <c r="E726" s="45" t="str">
        <f t="shared" si="80"/>
        <v>10</v>
      </c>
      <c r="F726" s="45" t="str">
        <f t="shared" si="81"/>
        <v>9</v>
      </c>
      <c r="G726" s="45" t="str">
        <f t="shared" si="82"/>
        <v>0</v>
      </c>
      <c r="H726" s="70">
        <v>24381090</v>
      </c>
      <c r="I726" s="10" t="s">
        <v>5372</v>
      </c>
      <c r="J726" s="145" t="s">
        <v>55</v>
      </c>
      <c r="K726" s="10" t="s">
        <v>5365</v>
      </c>
      <c r="L726" s="10"/>
      <c r="M726" s="71" t="s">
        <v>22</v>
      </c>
    </row>
    <row r="727" spans="1:13" ht="115.5" customHeight="1" x14ac:dyDescent="0.25">
      <c r="A727" s="69" t="str">
        <f t="shared" si="83"/>
        <v>2</v>
      </c>
      <c r="B727" s="45" t="str">
        <f t="shared" si="77"/>
        <v>4</v>
      </c>
      <c r="C727" s="45" t="str">
        <f t="shared" si="78"/>
        <v>3</v>
      </c>
      <c r="D727" s="45" t="str">
        <f t="shared" si="79"/>
        <v>8</v>
      </c>
      <c r="E727" s="45" t="str">
        <f t="shared" si="80"/>
        <v>99</v>
      </c>
      <c r="F727" s="45" t="str">
        <f t="shared" si="81"/>
        <v>0</v>
      </c>
      <c r="G727" s="45" t="str">
        <f t="shared" si="82"/>
        <v>0</v>
      </c>
      <c r="H727" s="70">
        <v>24389900</v>
      </c>
      <c r="I727" s="10" t="s">
        <v>469</v>
      </c>
      <c r="J727" s="145" t="s">
        <v>55</v>
      </c>
      <c r="K727" s="10" t="s">
        <v>767</v>
      </c>
      <c r="L727" s="10"/>
      <c r="M727" s="71" t="s">
        <v>22</v>
      </c>
    </row>
    <row r="728" spans="1:13" ht="104.25" customHeight="1" x14ac:dyDescent="0.25">
      <c r="A728" s="69" t="str">
        <f t="shared" si="83"/>
        <v>2</v>
      </c>
      <c r="B728" s="45" t="str">
        <f t="shared" si="77"/>
        <v>4</v>
      </c>
      <c r="C728" s="45" t="str">
        <f t="shared" si="78"/>
        <v>3</v>
      </c>
      <c r="D728" s="45" t="str">
        <f t="shared" si="79"/>
        <v>8</v>
      </c>
      <c r="E728" s="45" t="str">
        <f t="shared" si="80"/>
        <v>99</v>
      </c>
      <c r="F728" s="45" t="str">
        <f t="shared" si="81"/>
        <v>1</v>
      </c>
      <c r="G728" s="45" t="str">
        <f t="shared" si="82"/>
        <v>0</v>
      </c>
      <c r="H728" s="70">
        <v>24389910</v>
      </c>
      <c r="I728" s="10" t="s">
        <v>469</v>
      </c>
      <c r="J728" s="145" t="s">
        <v>55</v>
      </c>
      <c r="K728" s="10" t="s">
        <v>767</v>
      </c>
      <c r="L728" s="10"/>
      <c r="M728" s="71" t="s">
        <v>22</v>
      </c>
    </row>
    <row r="729" spans="1:13" ht="112.5" customHeight="1" x14ac:dyDescent="0.25">
      <c r="A729" s="69" t="str">
        <f t="shared" si="83"/>
        <v>2</v>
      </c>
      <c r="B729" s="75" t="str">
        <f t="shared" si="77"/>
        <v>4</v>
      </c>
      <c r="C729" s="75" t="str">
        <f t="shared" si="78"/>
        <v>4</v>
      </c>
      <c r="D729" s="45" t="str">
        <f t="shared" si="79"/>
        <v>1</v>
      </c>
      <c r="E729" s="45" t="str">
        <f t="shared" si="80"/>
        <v>01</v>
      </c>
      <c r="F729" s="45" t="str">
        <f t="shared" si="81"/>
        <v>0</v>
      </c>
      <c r="G729" s="45" t="str">
        <f t="shared" si="82"/>
        <v>0</v>
      </c>
      <c r="H729" s="70">
        <v>24410100</v>
      </c>
      <c r="I729" s="10" t="s">
        <v>470</v>
      </c>
      <c r="J729" s="145" t="s">
        <v>51</v>
      </c>
      <c r="K729" s="10" t="s">
        <v>5373</v>
      </c>
      <c r="L729" s="10"/>
      <c r="M729" s="71" t="s">
        <v>22</v>
      </c>
    </row>
    <row r="730" spans="1:13" ht="75" x14ac:dyDescent="0.25">
      <c r="A730" s="69" t="str">
        <f t="shared" si="83"/>
        <v>2</v>
      </c>
      <c r="B730" s="45" t="str">
        <f t="shared" si="77"/>
        <v>4</v>
      </c>
      <c r="C730" s="45" t="str">
        <f t="shared" si="78"/>
        <v>4</v>
      </c>
      <c r="D730" s="45" t="str">
        <f t="shared" si="79"/>
        <v>0</v>
      </c>
      <c r="E730" s="45" t="str">
        <f t="shared" si="80"/>
        <v>00</v>
      </c>
      <c r="F730" s="45" t="str">
        <f t="shared" si="81"/>
        <v>1</v>
      </c>
      <c r="G730" s="45" t="str">
        <f t="shared" si="82"/>
        <v>0</v>
      </c>
      <c r="H730" s="70">
        <v>24400010</v>
      </c>
      <c r="I730" s="10" t="s">
        <v>470</v>
      </c>
      <c r="J730" s="145" t="s">
        <v>51</v>
      </c>
      <c r="K730" s="10" t="s">
        <v>768</v>
      </c>
      <c r="L730" s="10"/>
      <c r="M730" s="71" t="s">
        <v>22</v>
      </c>
    </row>
    <row r="731" spans="1:13" ht="75" x14ac:dyDescent="0.25">
      <c r="A731" s="69" t="str">
        <f t="shared" si="83"/>
        <v>2</v>
      </c>
      <c r="B731" s="45" t="str">
        <f t="shared" si="77"/>
        <v>4</v>
      </c>
      <c r="C731" s="45" t="str">
        <f t="shared" si="78"/>
        <v>4</v>
      </c>
      <c r="D731" s="45" t="str">
        <f t="shared" si="79"/>
        <v>8</v>
      </c>
      <c r="E731" s="45" t="str">
        <f t="shared" si="80"/>
        <v>00</v>
      </c>
      <c r="F731" s="45" t="str">
        <f t="shared" si="81"/>
        <v>0</v>
      </c>
      <c r="G731" s="45" t="str">
        <f t="shared" si="82"/>
        <v>0</v>
      </c>
      <c r="H731" s="70">
        <v>24480000</v>
      </c>
      <c r="I731" s="10" t="s">
        <v>5374</v>
      </c>
      <c r="J731" s="145" t="s">
        <v>45</v>
      </c>
      <c r="K731" s="10" t="s">
        <v>5375</v>
      </c>
      <c r="L731" s="10"/>
      <c r="M731" s="71" t="s">
        <v>22</v>
      </c>
    </row>
    <row r="732" spans="1:13" ht="60" x14ac:dyDescent="0.25">
      <c r="A732" s="69" t="str">
        <f t="shared" si="83"/>
        <v>2</v>
      </c>
      <c r="B732" s="45" t="str">
        <f t="shared" si="77"/>
        <v>4</v>
      </c>
      <c r="C732" s="45" t="str">
        <f t="shared" si="78"/>
        <v>4</v>
      </c>
      <c r="D732" s="45" t="str">
        <f t="shared" si="79"/>
        <v>8</v>
      </c>
      <c r="E732" s="45" t="str">
        <f t="shared" si="80"/>
        <v>01</v>
      </c>
      <c r="F732" s="45" t="str">
        <f t="shared" si="81"/>
        <v>0</v>
      </c>
      <c r="G732" s="45" t="str">
        <f t="shared" si="82"/>
        <v>0</v>
      </c>
      <c r="H732" s="70">
        <v>24480100</v>
      </c>
      <c r="I732" s="10" t="s">
        <v>5376</v>
      </c>
      <c r="J732" s="145" t="s">
        <v>55</v>
      </c>
      <c r="K732" s="10" t="s">
        <v>5377</v>
      </c>
      <c r="L732" s="10"/>
      <c r="M732" s="71" t="s">
        <v>22</v>
      </c>
    </row>
    <row r="733" spans="1:13" ht="60" x14ac:dyDescent="0.25">
      <c r="A733" s="69" t="str">
        <f t="shared" si="83"/>
        <v>2</v>
      </c>
      <c r="B733" s="45" t="str">
        <f t="shared" si="77"/>
        <v>4</v>
      </c>
      <c r="C733" s="45" t="str">
        <f t="shared" si="78"/>
        <v>4</v>
      </c>
      <c r="D733" s="45" t="str">
        <f t="shared" si="79"/>
        <v>8</v>
      </c>
      <c r="E733" s="45" t="str">
        <f t="shared" si="80"/>
        <v>01</v>
      </c>
      <c r="F733" s="45" t="str">
        <f t="shared" si="81"/>
        <v>1</v>
      </c>
      <c r="G733" s="45" t="str">
        <f t="shared" si="82"/>
        <v>0</v>
      </c>
      <c r="H733" s="70">
        <v>24480110</v>
      </c>
      <c r="I733" s="10" t="s">
        <v>769</v>
      </c>
      <c r="J733" s="145" t="s">
        <v>55</v>
      </c>
      <c r="K733" s="10" t="s">
        <v>5378</v>
      </c>
      <c r="L733" s="10"/>
      <c r="M733" s="71" t="s">
        <v>22</v>
      </c>
    </row>
    <row r="734" spans="1:13" ht="60" x14ac:dyDescent="0.25">
      <c r="A734" s="69" t="str">
        <f t="shared" si="83"/>
        <v>2</v>
      </c>
      <c r="B734" s="45" t="str">
        <f t="shared" si="77"/>
        <v>4</v>
      </c>
      <c r="C734" s="45" t="str">
        <f t="shared" si="78"/>
        <v>4</v>
      </c>
      <c r="D734" s="45" t="str">
        <f t="shared" si="79"/>
        <v>8</v>
      </c>
      <c r="E734" s="45" t="str">
        <f t="shared" si="80"/>
        <v>01</v>
      </c>
      <c r="F734" s="45" t="str">
        <f t="shared" si="81"/>
        <v>2</v>
      </c>
      <c r="G734" s="45" t="str">
        <f t="shared" si="82"/>
        <v>0</v>
      </c>
      <c r="H734" s="70">
        <v>24480120</v>
      </c>
      <c r="I734" s="10" t="s">
        <v>770</v>
      </c>
      <c r="J734" s="145" t="s">
        <v>55</v>
      </c>
      <c r="K734" s="10" t="s">
        <v>5379</v>
      </c>
      <c r="L734" s="10" t="s">
        <v>101</v>
      </c>
      <c r="M734" s="71" t="s">
        <v>22</v>
      </c>
    </row>
    <row r="735" spans="1:13" ht="60" x14ac:dyDescent="0.25">
      <c r="A735" s="69" t="str">
        <f t="shared" si="83"/>
        <v>2</v>
      </c>
      <c r="B735" s="45" t="str">
        <f t="shared" si="77"/>
        <v>4</v>
      </c>
      <c r="C735" s="45" t="str">
        <f t="shared" si="78"/>
        <v>4</v>
      </c>
      <c r="D735" s="45" t="str">
        <f t="shared" si="79"/>
        <v>8</v>
      </c>
      <c r="E735" s="45" t="str">
        <f t="shared" si="80"/>
        <v>01</v>
      </c>
      <c r="F735" s="45" t="str">
        <f t="shared" si="81"/>
        <v>9</v>
      </c>
      <c r="G735" s="45" t="str">
        <f t="shared" si="82"/>
        <v>0</v>
      </c>
      <c r="H735" s="70">
        <v>24480190</v>
      </c>
      <c r="I735" s="10" t="s">
        <v>5380</v>
      </c>
      <c r="J735" s="145" t="s">
        <v>55</v>
      </c>
      <c r="K735" s="10" t="s">
        <v>5381</v>
      </c>
      <c r="L735" s="10" t="s">
        <v>101</v>
      </c>
      <c r="M735" s="71" t="s">
        <v>22</v>
      </c>
    </row>
    <row r="736" spans="1:13" ht="60" x14ac:dyDescent="0.25">
      <c r="A736" s="69" t="str">
        <f t="shared" si="83"/>
        <v>2</v>
      </c>
      <c r="B736" s="45" t="str">
        <f t="shared" si="77"/>
        <v>4</v>
      </c>
      <c r="C736" s="45" t="str">
        <f t="shared" si="78"/>
        <v>4</v>
      </c>
      <c r="D736" s="45" t="str">
        <f t="shared" si="79"/>
        <v>8</v>
      </c>
      <c r="E736" s="45" t="str">
        <f t="shared" si="80"/>
        <v>10</v>
      </c>
      <c r="F736" s="45" t="str">
        <f t="shared" si="81"/>
        <v>0</v>
      </c>
      <c r="G736" s="45" t="str">
        <f t="shared" si="82"/>
        <v>0</v>
      </c>
      <c r="H736" s="70">
        <v>24481000</v>
      </c>
      <c r="I736" s="10" t="s">
        <v>476</v>
      </c>
      <c r="J736" s="145" t="s">
        <v>55</v>
      </c>
      <c r="K736" s="10" t="s">
        <v>5382</v>
      </c>
      <c r="L736" s="10"/>
      <c r="M736" s="71" t="s">
        <v>22</v>
      </c>
    </row>
    <row r="737" spans="1:13" ht="60" x14ac:dyDescent="0.25">
      <c r="A737" s="69" t="str">
        <f t="shared" si="83"/>
        <v>2</v>
      </c>
      <c r="B737" s="45" t="str">
        <f t="shared" si="77"/>
        <v>4</v>
      </c>
      <c r="C737" s="45" t="str">
        <f t="shared" si="78"/>
        <v>4</v>
      </c>
      <c r="D737" s="45" t="str">
        <f t="shared" si="79"/>
        <v>8</v>
      </c>
      <c r="E737" s="45" t="str">
        <f t="shared" si="80"/>
        <v>10</v>
      </c>
      <c r="F737" s="45" t="str">
        <f t="shared" si="81"/>
        <v>1</v>
      </c>
      <c r="G737" s="45" t="str">
        <f t="shared" si="82"/>
        <v>0</v>
      </c>
      <c r="H737" s="70">
        <v>24481010</v>
      </c>
      <c r="I737" s="10" t="s">
        <v>476</v>
      </c>
      <c r="J737" s="145" t="s">
        <v>55</v>
      </c>
      <c r="K737" s="10" t="s">
        <v>5382</v>
      </c>
      <c r="L737" s="10"/>
      <c r="M737" s="71" t="s">
        <v>22</v>
      </c>
    </row>
    <row r="738" spans="1:13" ht="75" x14ac:dyDescent="0.25">
      <c r="A738" s="69" t="str">
        <f t="shared" si="83"/>
        <v>2</v>
      </c>
      <c r="B738" s="45" t="str">
        <f t="shared" si="77"/>
        <v>4</v>
      </c>
      <c r="C738" s="45" t="str">
        <f t="shared" si="78"/>
        <v>5</v>
      </c>
      <c r="D738" s="45" t="str">
        <f t="shared" si="79"/>
        <v>0</v>
      </c>
      <c r="E738" s="45" t="str">
        <f t="shared" si="80"/>
        <v>00</v>
      </c>
      <c r="F738" s="45" t="str">
        <f t="shared" si="81"/>
        <v>1</v>
      </c>
      <c r="G738" s="45" t="str">
        <f t="shared" si="82"/>
        <v>0</v>
      </c>
      <c r="H738" s="70">
        <v>24500010</v>
      </c>
      <c r="I738" s="10" t="s">
        <v>477</v>
      </c>
      <c r="J738" s="145" t="s">
        <v>51</v>
      </c>
      <c r="K738" s="10" t="s">
        <v>771</v>
      </c>
      <c r="L738" s="10"/>
      <c r="M738" s="71" t="s">
        <v>22</v>
      </c>
    </row>
    <row r="739" spans="1:13" ht="75" x14ac:dyDescent="0.25">
      <c r="A739" s="69" t="str">
        <f t="shared" si="83"/>
        <v>2</v>
      </c>
      <c r="B739" s="45" t="str">
        <f t="shared" si="77"/>
        <v>4</v>
      </c>
      <c r="C739" s="45" t="str">
        <f t="shared" si="78"/>
        <v>5</v>
      </c>
      <c r="D739" s="45" t="str">
        <f t="shared" si="79"/>
        <v>8</v>
      </c>
      <c r="E739" s="45" t="str">
        <f t="shared" si="80"/>
        <v>00</v>
      </c>
      <c r="F739" s="45" t="str">
        <f t="shared" si="81"/>
        <v>0</v>
      </c>
      <c r="G739" s="45" t="str">
        <f t="shared" si="82"/>
        <v>0</v>
      </c>
      <c r="H739" s="70">
        <v>24580000</v>
      </c>
      <c r="I739" s="10" t="s">
        <v>5383</v>
      </c>
      <c r="J739" s="145" t="s">
        <v>45</v>
      </c>
      <c r="K739" s="10" t="s">
        <v>5384</v>
      </c>
      <c r="L739" s="10"/>
      <c r="M739" s="71" t="s">
        <v>22</v>
      </c>
    </row>
    <row r="740" spans="1:13" ht="75" x14ac:dyDescent="0.25">
      <c r="A740" s="69" t="str">
        <f t="shared" si="83"/>
        <v>2</v>
      </c>
      <c r="B740" s="45" t="str">
        <f t="shared" si="77"/>
        <v>4</v>
      </c>
      <c r="C740" s="45" t="str">
        <f t="shared" si="78"/>
        <v>5</v>
      </c>
      <c r="D740" s="45" t="str">
        <f t="shared" si="79"/>
        <v>8</v>
      </c>
      <c r="E740" s="45" t="str">
        <f t="shared" si="80"/>
        <v>01</v>
      </c>
      <c r="F740" s="45" t="str">
        <f t="shared" si="81"/>
        <v>0</v>
      </c>
      <c r="G740" s="45" t="str">
        <f t="shared" si="82"/>
        <v>0</v>
      </c>
      <c r="H740" s="70">
        <v>24580100</v>
      </c>
      <c r="I740" s="10" t="s">
        <v>477</v>
      </c>
      <c r="J740" s="145" t="s">
        <v>55</v>
      </c>
      <c r="K740" s="10" t="s">
        <v>771</v>
      </c>
      <c r="L740" s="10"/>
      <c r="M740" s="71" t="s">
        <v>22</v>
      </c>
    </row>
    <row r="741" spans="1:13" ht="75" x14ac:dyDescent="0.25">
      <c r="A741" s="69" t="str">
        <f t="shared" si="83"/>
        <v>2</v>
      </c>
      <c r="B741" s="45" t="str">
        <f t="shared" si="77"/>
        <v>4</v>
      </c>
      <c r="C741" s="45" t="str">
        <f t="shared" si="78"/>
        <v>5</v>
      </c>
      <c r="D741" s="45" t="str">
        <f t="shared" si="79"/>
        <v>8</v>
      </c>
      <c r="E741" s="45" t="str">
        <f t="shared" si="80"/>
        <v>01</v>
      </c>
      <c r="F741" s="45" t="str">
        <f t="shared" si="81"/>
        <v>1</v>
      </c>
      <c r="G741" s="45" t="str">
        <f t="shared" si="82"/>
        <v>0</v>
      </c>
      <c r="H741" s="70">
        <v>24580110</v>
      </c>
      <c r="I741" s="10" t="s">
        <v>477</v>
      </c>
      <c r="J741" s="145" t="s">
        <v>55</v>
      </c>
      <c r="K741" s="10" t="s">
        <v>771</v>
      </c>
      <c r="L741" s="10"/>
      <c r="M741" s="71" t="s">
        <v>22</v>
      </c>
    </row>
    <row r="742" spans="1:13" ht="45" x14ac:dyDescent="0.25">
      <c r="A742" s="69" t="str">
        <f t="shared" si="83"/>
        <v>2</v>
      </c>
      <c r="B742" s="45" t="str">
        <f t="shared" si="77"/>
        <v>4</v>
      </c>
      <c r="C742" s="45" t="str">
        <f t="shared" si="78"/>
        <v>6</v>
      </c>
      <c r="D742" s="45" t="str">
        <f t="shared" si="79"/>
        <v>1</v>
      </c>
      <c r="E742" s="45" t="str">
        <f t="shared" si="80"/>
        <v>01</v>
      </c>
      <c r="F742" s="45" t="str">
        <f t="shared" si="81"/>
        <v>0</v>
      </c>
      <c r="G742" s="45" t="str">
        <f t="shared" si="82"/>
        <v>0</v>
      </c>
      <c r="H742" s="70">
        <v>24610100</v>
      </c>
      <c r="I742" s="10" t="s">
        <v>484</v>
      </c>
      <c r="J742" s="145" t="s">
        <v>51</v>
      </c>
      <c r="K742" s="10" t="s">
        <v>5385</v>
      </c>
      <c r="L742" s="10"/>
      <c r="M742" s="71" t="s">
        <v>22</v>
      </c>
    </row>
    <row r="743" spans="1:13" ht="45" x14ac:dyDescent="0.25">
      <c r="A743" s="69" t="str">
        <f t="shared" si="83"/>
        <v>2</v>
      </c>
      <c r="B743" s="45" t="str">
        <f t="shared" si="77"/>
        <v>4</v>
      </c>
      <c r="C743" s="45" t="str">
        <f t="shared" si="78"/>
        <v>6</v>
      </c>
      <c r="D743" s="45" t="str">
        <f t="shared" si="79"/>
        <v>0</v>
      </c>
      <c r="E743" s="45" t="str">
        <f t="shared" si="80"/>
        <v>00</v>
      </c>
      <c r="F743" s="45" t="str">
        <f t="shared" si="81"/>
        <v>1</v>
      </c>
      <c r="G743" s="45" t="str">
        <f t="shared" si="82"/>
        <v>0</v>
      </c>
      <c r="H743" s="70">
        <v>24600010</v>
      </c>
      <c r="I743" s="10" t="s">
        <v>484</v>
      </c>
      <c r="J743" s="145" t="s">
        <v>51</v>
      </c>
      <c r="K743" s="10" t="s">
        <v>772</v>
      </c>
      <c r="L743" s="10"/>
      <c r="M743" s="71" t="s">
        <v>22</v>
      </c>
    </row>
    <row r="744" spans="1:13" ht="60" x14ac:dyDescent="0.25">
      <c r="A744" s="69" t="str">
        <f t="shared" si="83"/>
        <v>2</v>
      </c>
      <c r="B744" s="45" t="str">
        <f t="shared" si="77"/>
        <v>4</v>
      </c>
      <c r="C744" s="45" t="str">
        <f t="shared" si="78"/>
        <v>6</v>
      </c>
      <c r="D744" s="45" t="str">
        <f t="shared" si="79"/>
        <v>8</v>
      </c>
      <c r="E744" s="45" t="str">
        <f t="shared" si="80"/>
        <v>00</v>
      </c>
      <c r="F744" s="45" t="str">
        <f t="shared" si="81"/>
        <v>0</v>
      </c>
      <c r="G744" s="45" t="str">
        <f t="shared" si="82"/>
        <v>0</v>
      </c>
      <c r="H744" s="70">
        <v>24680000</v>
      </c>
      <c r="I744" s="10" t="s">
        <v>5386</v>
      </c>
      <c r="J744" s="145" t="s">
        <v>45</v>
      </c>
      <c r="K744" s="10" t="s">
        <v>5387</v>
      </c>
      <c r="L744" s="10"/>
      <c r="M744" s="71" t="s">
        <v>22</v>
      </c>
    </row>
    <row r="745" spans="1:13" ht="45" x14ac:dyDescent="0.25">
      <c r="A745" s="69" t="str">
        <f t="shared" si="83"/>
        <v>2</v>
      </c>
      <c r="B745" s="45" t="str">
        <f t="shared" si="77"/>
        <v>4</v>
      </c>
      <c r="C745" s="45" t="str">
        <f t="shared" si="78"/>
        <v>6</v>
      </c>
      <c r="D745" s="45" t="str">
        <f t="shared" si="79"/>
        <v>8</v>
      </c>
      <c r="E745" s="45" t="str">
        <f t="shared" si="80"/>
        <v>01</v>
      </c>
      <c r="F745" s="45" t="str">
        <f t="shared" si="81"/>
        <v>0</v>
      </c>
      <c r="G745" s="45" t="str">
        <f t="shared" si="82"/>
        <v>0</v>
      </c>
      <c r="H745" s="70">
        <v>24680100</v>
      </c>
      <c r="I745" s="10" t="s">
        <v>484</v>
      </c>
      <c r="J745" s="145" t="s">
        <v>55</v>
      </c>
      <c r="K745" s="10" t="s">
        <v>772</v>
      </c>
      <c r="L745" s="10"/>
      <c r="M745" s="71" t="s">
        <v>22</v>
      </c>
    </row>
    <row r="746" spans="1:13" ht="60" x14ac:dyDescent="0.25">
      <c r="A746" s="69" t="str">
        <f t="shared" si="83"/>
        <v>2</v>
      </c>
      <c r="B746" s="45" t="str">
        <f t="shared" si="77"/>
        <v>4</v>
      </c>
      <c r="C746" s="45" t="str">
        <f t="shared" si="78"/>
        <v>6</v>
      </c>
      <c r="D746" s="45" t="str">
        <f t="shared" si="79"/>
        <v>8</v>
      </c>
      <c r="E746" s="45" t="str">
        <f t="shared" si="80"/>
        <v>01</v>
      </c>
      <c r="F746" s="45" t="str">
        <f t="shared" si="81"/>
        <v>1</v>
      </c>
      <c r="G746" s="45" t="str">
        <f t="shared" si="82"/>
        <v>0</v>
      </c>
      <c r="H746" s="70">
        <v>24680110</v>
      </c>
      <c r="I746" s="10" t="s">
        <v>773</v>
      </c>
      <c r="J746" s="145" t="s">
        <v>55</v>
      </c>
      <c r="K746" s="10" t="s">
        <v>5388</v>
      </c>
      <c r="L746" s="10"/>
      <c r="M746" s="71" t="s">
        <v>22</v>
      </c>
    </row>
    <row r="747" spans="1:13" ht="60" x14ac:dyDescent="0.25">
      <c r="A747" s="69" t="str">
        <f t="shared" si="83"/>
        <v>2</v>
      </c>
      <c r="B747" s="45" t="str">
        <f t="shared" si="77"/>
        <v>4</v>
      </c>
      <c r="C747" s="45" t="str">
        <f t="shared" si="78"/>
        <v>6</v>
      </c>
      <c r="D747" s="45" t="str">
        <f t="shared" si="79"/>
        <v>8</v>
      </c>
      <c r="E747" s="45" t="str">
        <f t="shared" si="80"/>
        <v>01</v>
      </c>
      <c r="F747" s="45" t="str">
        <f t="shared" si="81"/>
        <v>2</v>
      </c>
      <c r="G747" s="45" t="str">
        <f t="shared" si="82"/>
        <v>0</v>
      </c>
      <c r="H747" s="70">
        <v>24680120</v>
      </c>
      <c r="I747" s="10" t="s">
        <v>774</v>
      </c>
      <c r="J747" s="145" t="s">
        <v>55</v>
      </c>
      <c r="K747" s="10" t="s">
        <v>5389</v>
      </c>
      <c r="L747" s="10" t="s">
        <v>101</v>
      </c>
      <c r="M747" s="71" t="s">
        <v>22</v>
      </c>
    </row>
    <row r="748" spans="1:13" ht="39" customHeight="1" x14ac:dyDescent="0.25">
      <c r="A748" s="69" t="str">
        <f t="shared" si="83"/>
        <v>2</v>
      </c>
      <c r="B748" s="45" t="str">
        <f t="shared" si="77"/>
        <v>4</v>
      </c>
      <c r="C748" s="45" t="str">
        <f t="shared" si="78"/>
        <v>6</v>
      </c>
      <c r="D748" s="45" t="str">
        <f t="shared" si="79"/>
        <v>8</v>
      </c>
      <c r="E748" s="45" t="str">
        <f t="shared" si="80"/>
        <v>01</v>
      </c>
      <c r="F748" s="45" t="str">
        <f t="shared" si="81"/>
        <v>9</v>
      </c>
      <c r="G748" s="45" t="str">
        <f t="shared" si="82"/>
        <v>0</v>
      </c>
      <c r="H748" s="70">
        <v>24680190</v>
      </c>
      <c r="I748" s="10" t="s">
        <v>5390</v>
      </c>
      <c r="J748" s="145" t="s">
        <v>55</v>
      </c>
      <c r="K748" s="10" t="s">
        <v>5391</v>
      </c>
      <c r="L748" s="10" t="s">
        <v>101</v>
      </c>
      <c r="M748" s="71" t="s">
        <v>22</v>
      </c>
    </row>
    <row r="749" spans="1:13" ht="28.5" customHeight="1" x14ac:dyDescent="0.25">
      <c r="A749" s="69" t="str">
        <f t="shared" si="83"/>
        <v>2</v>
      </c>
      <c r="B749" s="45" t="str">
        <f t="shared" si="77"/>
        <v>4</v>
      </c>
      <c r="C749" s="45" t="str">
        <f t="shared" si="78"/>
        <v>6</v>
      </c>
      <c r="D749" s="45" t="str">
        <f t="shared" si="79"/>
        <v>8</v>
      </c>
      <c r="E749" s="45" t="str">
        <f t="shared" si="80"/>
        <v>10</v>
      </c>
      <c r="F749" s="45" t="str">
        <f t="shared" si="81"/>
        <v>1</v>
      </c>
      <c r="G749" s="45" t="str">
        <f t="shared" si="82"/>
        <v>0</v>
      </c>
      <c r="H749" s="70">
        <v>24681010</v>
      </c>
      <c r="I749" s="10" t="s">
        <v>5390</v>
      </c>
      <c r="J749" s="145" t="s">
        <v>55</v>
      </c>
      <c r="K749" s="10" t="s">
        <v>5391</v>
      </c>
      <c r="L749" s="10" t="s">
        <v>5346</v>
      </c>
      <c r="M749" s="71" t="s">
        <v>22</v>
      </c>
    </row>
    <row r="750" spans="1:13" ht="29.25" customHeight="1" x14ac:dyDescent="0.25">
      <c r="A750" s="69" t="str">
        <f t="shared" si="83"/>
        <v>2</v>
      </c>
      <c r="B750" s="45" t="str">
        <f t="shared" si="77"/>
        <v>4</v>
      </c>
      <c r="C750" s="45" t="str">
        <f t="shared" si="78"/>
        <v>9</v>
      </c>
      <c r="D750" s="45" t="str">
        <f t="shared" si="79"/>
        <v>1</v>
      </c>
      <c r="E750" s="45" t="str">
        <f t="shared" si="80"/>
        <v>01</v>
      </c>
      <c r="F750" s="45" t="str">
        <f t="shared" si="81"/>
        <v>0</v>
      </c>
      <c r="G750" s="45" t="str">
        <f t="shared" si="82"/>
        <v>0</v>
      </c>
      <c r="H750" s="70">
        <v>24910100</v>
      </c>
      <c r="I750" s="10" t="s">
        <v>491</v>
      </c>
      <c r="J750" s="145" t="s">
        <v>51</v>
      </c>
      <c r="K750" s="10" t="s">
        <v>5392</v>
      </c>
      <c r="L750" s="10"/>
      <c r="M750" s="71" t="s">
        <v>22</v>
      </c>
    </row>
    <row r="751" spans="1:13" ht="34.5" customHeight="1" x14ac:dyDescent="0.25">
      <c r="A751" s="69" t="str">
        <f t="shared" si="83"/>
        <v>2</v>
      </c>
      <c r="B751" s="45" t="str">
        <f t="shared" si="77"/>
        <v>4</v>
      </c>
      <c r="C751" s="45" t="str">
        <f t="shared" si="78"/>
        <v>7</v>
      </c>
      <c r="D751" s="45" t="str">
        <f t="shared" si="79"/>
        <v>0</v>
      </c>
      <c r="E751" s="45" t="str">
        <f t="shared" si="80"/>
        <v>00</v>
      </c>
      <c r="F751" s="45" t="str">
        <f t="shared" si="81"/>
        <v>0</v>
      </c>
      <c r="G751" s="45" t="str">
        <f t="shared" si="82"/>
        <v>0</v>
      </c>
      <c r="H751" s="70">
        <v>24700000</v>
      </c>
      <c r="I751" s="10" t="s">
        <v>491</v>
      </c>
      <c r="J751" s="145" t="s">
        <v>45</v>
      </c>
      <c r="K751" s="10" t="s">
        <v>776</v>
      </c>
      <c r="L751" s="10"/>
      <c r="M751" s="71" t="s">
        <v>22</v>
      </c>
    </row>
    <row r="752" spans="1:13" ht="39" customHeight="1" x14ac:dyDescent="0.25">
      <c r="A752" s="69" t="str">
        <f t="shared" si="83"/>
        <v>2</v>
      </c>
      <c r="B752" s="45" t="str">
        <f t="shared" si="77"/>
        <v>4</v>
      </c>
      <c r="C752" s="45" t="str">
        <f t="shared" si="78"/>
        <v>7</v>
      </c>
      <c r="D752" s="45" t="str">
        <f t="shared" si="79"/>
        <v>0</v>
      </c>
      <c r="E752" s="45" t="str">
        <f t="shared" si="80"/>
        <v>00</v>
      </c>
      <c r="F752" s="45" t="str">
        <f t="shared" si="81"/>
        <v>1</v>
      </c>
      <c r="G752" s="45" t="str">
        <f t="shared" si="82"/>
        <v>0</v>
      </c>
      <c r="H752" s="70">
        <v>24700010</v>
      </c>
      <c r="I752" s="10" t="s">
        <v>491</v>
      </c>
      <c r="J752" s="145" t="s">
        <v>51</v>
      </c>
      <c r="K752" s="10" t="s">
        <v>776</v>
      </c>
      <c r="L752" s="10"/>
      <c r="M752" s="71" t="s">
        <v>22</v>
      </c>
    </row>
    <row r="753" spans="1:13" ht="60" x14ac:dyDescent="0.25">
      <c r="A753" s="69" t="str">
        <f t="shared" si="83"/>
        <v>2</v>
      </c>
      <c r="B753" s="45" t="str">
        <f t="shared" si="77"/>
        <v>4</v>
      </c>
      <c r="C753" s="45" t="str">
        <f t="shared" si="78"/>
        <v>7</v>
      </c>
      <c r="D753" s="45" t="str">
        <f t="shared" si="79"/>
        <v>8</v>
      </c>
      <c r="E753" s="45" t="str">
        <f t="shared" si="80"/>
        <v>00</v>
      </c>
      <c r="F753" s="45" t="str">
        <f t="shared" si="81"/>
        <v>0</v>
      </c>
      <c r="G753" s="45" t="str">
        <f t="shared" si="82"/>
        <v>0</v>
      </c>
      <c r="H753" s="70">
        <v>24780000</v>
      </c>
      <c r="I753" s="10" t="s">
        <v>5393</v>
      </c>
      <c r="J753" s="145" t="s">
        <v>45</v>
      </c>
      <c r="K753" s="10" t="s">
        <v>5394</v>
      </c>
      <c r="L753" s="10"/>
      <c r="M753" s="71" t="s">
        <v>22</v>
      </c>
    </row>
    <row r="754" spans="1:13" ht="54" customHeight="1" x14ac:dyDescent="0.25">
      <c r="A754" s="69" t="str">
        <f t="shared" si="83"/>
        <v>2</v>
      </c>
      <c r="B754" s="45" t="str">
        <f t="shared" si="77"/>
        <v>4</v>
      </c>
      <c r="C754" s="45" t="str">
        <f t="shared" si="78"/>
        <v>7</v>
      </c>
      <c r="D754" s="45" t="str">
        <f t="shared" si="79"/>
        <v>8</v>
      </c>
      <c r="E754" s="45" t="str">
        <f t="shared" si="80"/>
        <v>01</v>
      </c>
      <c r="F754" s="45" t="str">
        <f t="shared" si="81"/>
        <v>0</v>
      </c>
      <c r="G754" s="45" t="str">
        <f t="shared" si="82"/>
        <v>0</v>
      </c>
      <c r="H754" s="70">
        <v>24780100</v>
      </c>
      <c r="I754" s="10" t="s">
        <v>491</v>
      </c>
      <c r="J754" s="145" t="s">
        <v>55</v>
      </c>
      <c r="K754" s="10" t="s">
        <v>5395</v>
      </c>
      <c r="L754" s="10"/>
      <c r="M754" s="71" t="s">
        <v>22</v>
      </c>
    </row>
    <row r="755" spans="1:13" ht="73.5" customHeight="1" x14ac:dyDescent="0.25">
      <c r="A755" s="69" t="str">
        <f t="shared" si="83"/>
        <v>2</v>
      </c>
      <c r="B755" s="45" t="str">
        <f t="shared" si="77"/>
        <v>4</v>
      </c>
      <c r="C755" s="45" t="str">
        <f t="shared" si="78"/>
        <v>7</v>
      </c>
      <c r="D755" s="45" t="str">
        <f t="shared" si="79"/>
        <v>8</v>
      </c>
      <c r="E755" s="45" t="str">
        <f t="shared" si="80"/>
        <v>01</v>
      </c>
      <c r="F755" s="45" t="str">
        <f t="shared" si="81"/>
        <v>1</v>
      </c>
      <c r="G755" s="45" t="str">
        <f t="shared" si="82"/>
        <v>0</v>
      </c>
      <c r="H755" s="70">
        <v>24780110</v>
      </c>
      <c r="I755" s="10" t="s">
        <v>777</v>
      </c>
      <c r="J755" s="145" t="s">
        <v>55</v>
      </c>
      <c r="K755" s="10" t="s">
        <v>5396</v>
      </c>
      <c r="L755" s="10"/>
      <c r="M755" s="71" t="s">
        <v>22</v>
      </c>
    </row>
    <row r="756" spans="1:13" ht="55.5" customHeight="1" x14ac:dyDescent="0.25">
      <c r="A756" s="69" t="str">
        <f t="shared" si="83"/>
        <v>2</v>
      </c>
      <c r="B756" s="45" t="str">
        <f t="shared" si="77"/>
        <v>4</v>
      </c>
      <c r="C756" s="45" t="str">
        <f t="shared" si="78"/>
        <v>7</v>
      </c>
      <c r="D756" s="45" t="str">
        <f t="shared" si="79"/>
        <v>8</v>
      </c>
      <c r="E756" s="45" t="str">
        <f t="shared" si="80"/>
        <v>01</v>
      </c>
      <c r="F756" s="45" t="str">
        <f t="shared" si="81"/>
        <v>2</v>
      </c>
      <c r="G756" s="45" t="str">
        <f t="shared" si="82"/>
        <v>0</v>
      </c>
      <c r="H756" s="70">
        <v>24780120</v>
      </c>
      <c r="I756" s="10" t="s">
        <v>778</v>
      </c>
      <c r="J756" s="145" t="s">
        <v>55</v>
      </c>
      <c r="K756" s="10" t="s">
        <v>5397</v>
      </c>
      <c r="L756" s="10" t="s">
        <v>101</v>
      </c>
      <c r="M756" s="71" t="s">
        <v>22</v>
      </c>
    </row>
    <row r="757" spans="1:13" ht="11.25" customHeight="1" x14ac:dyDescent="0.25">
      <c r="A757" s="69" t="str">
        <f t="shared" si="83"/>
        <v>2</v>
      </c>
      <c r="B757" s="45" t="str">
        <f t="shared" si="77"/>
        <v>4</v>
      </c>
      <c r="C757" s="45" t="str">
        <f t="shared" si="78"/>
        <v>7</v>
      </c>
      <c r="D757" s="45" t="str">
        <f t="shared" si="79"/>
        <v>8</v>
      </c>
      <c r="E757" s="45" t="str">
        <f t="shared" si="80"/>
        <v>01</v>
      </c>
      <c r="F757" s="45" t="str">
        <f t="shared" si="81"/>
        <v>9</v>
      </c>
      <c r="G757" s="45" t="str">
        <f t="shared" si="82"/>
        <v>0</v>
      </c>
      <c r="H757" s="70">
        <v>24780190</v>
      </c>
      <c r="I757" s="10" t="s">
        <v>5398</v>
      </c>
      <c r="J757" s="145" t="s">
        <v>55</v>
      </c>
      <c r="K757" s="10" t="s">
        <v>5399</v>
      </c>
      <c r="L757" s="10"/>
      <c r="M757" s="71" t="s">
        <v>22</v>
      </c>
    </row>
    <row r="758" spans="1:13" ht="18" customHeight="1" x14ac:dyDescent="0.25">
      <c r="A758" s="69" t="str">
        <f t="shared" si="83"/>
        <v>2</v>
      </c>
      <c r="B758" s="45" t="str">
        <f t="shared" si="77"/>
        <v>4</v>
      </c>
      <c r="C758" s="45" t="str">
        <f t="shared" si="78"/>
        <v>8</v>
      </c>
      <c r="D758" s="45" t="str">
        <f t="shared" si="79"/>
        <v>0</v>
      </c>
      <c r="E758" s="45" t="str">
        <f t="shared" si="80"/>
        <v>00</v>
      </c>
      <c r="F758" s="45" t="str">
        <f t="shared" si="81"/>
        <v>0</v>
      </c>
      <c r="G758" s="45" t="str">
        <f t="shared" si="82"/>
        <v>0</v>
      </c>
      <c r="H758" s="70">
        <v>24800000</v>
      </c>
      <c r="I758" s="10" t="s">
        <v>496</v>
      </c>
      <c r="J758" s="145" t="s">
        <v>45</v>
      </c>
      <c r="K758" s="10" t="s">
        <v>779</v>
      </c>
      <c r="L758" s="10"/>
      <c r="M758" s="71" t="s">
        <v>22</v>
      </c>
    </row>
    <row r="759" spans="1:13" ht="25.5" customHeight="1" x14ac:dyDescent="0.25">
      <c r="A759" s="69" t="str">
        <f t="shared" si="83"/>
        <v>2</v>
      </c>
      <c r="B759" s="45" t="str">
        <f t="shared" si="77"/>
        <v>4</v>
      </c>
      <c r="C759" s="45" t="str">
        <f t="shared" si="78"/>
        <v>8</v>
      </c>
      <c r="D759" s="45" t="str">
        <f t="shared" si="79"/>
        <v>0</v>
      </c>
      <c r="E759" s="45" t="str">
        <f t="shared" si="80"/>
        <v>00</v>
      </c>
      <c r="F759" s="45" t="str">
        <f t="shared" si="81"/>
        <v>1</v>
      </c>
      <c r="G759" s="45" t="str">
        <f t="shared" si="82"/>
        <v>0</v>
      </c>
      <c r="H759" s="70">
        <v>24800010</v>
      </c>
      <c r="I759" s="10" t="s">
        <v>5400</v>
      </c>
      <c r="J759" s="145" t="s">
        <v>51</v>
      </c>
      <c r="K759" s="10" t="s">
        <v>779</v>
      </c>
      <c r="L759" s="10"/>
      <c r="M759" s="71" t="s">
        <v>22</v>
      </c>
    </row>
    <row r="760" spans="1:13" ht="20.25" customHeight="1" x14ac:dyDescent="0.25">
      <c r="A760" s="69" t="str">
        <f t="shared" si="83"/>
        <v>2</v>
      </c>
      <c r="B760" s="45" t="str">
        <f t="shared" si="77"/>
        <v>4</v>
      </c>
      <c r="C760" s="45" t="str">
        <f t="shared" si="78"/>
        <v>8</v>
      </c>
      <c r="D760" s="45" t="str">
        <f t="shared" si="79"/>
        <v>8</v>
      </c>
      <c r="E760" s="45" t="str">
        <f t="shared" si="80"/>
        <v>00</v>
      </c>
      <c r="F760" s="45" t="str">
        <f t="shared" si="81"/>
        <v>0</v>
      </c>
      <c r="G760" s="45" t="str">
        <f t="shared" si="82"/>
        <v>0</v>
      </c>
      <c r="H760" s="70">
        <v>24880000</v>
      </c>
      <c r="I760" s="10" t="s">
        <v>5401</v>
      </c>
      <c r="J760" s="145" t="s">
        <v>45</v>
      </c>
      <c r="K760" s="10" t="s">
        <v>5402</v>
      </c>
      <c r="L760" s="10"/>
      <c r="M760" s="71" t="s">
        <v>22</v>
      </c>
    </row>
    <row r="761" spans="1:13" ht="16.5" customHeight="1" x14ac:dyDescent="0.25">
      <c r="A761" s="69" t="str">
        <f t="shared" si="83"/>
        <v>2</v>
      </c>
      <c r="B761" s="45" t="str">
        <f t="shared" si="77"/>
        <v>4</v>
      </c>
      <c r="C761" s="45" t="str">
        <f t="shared" si="78"/>
        <v>8</v>
      </c>
      <c r="D761" s="45" t="str">
        <f t="shared" si="79"/>
        <v>8</v>
      </c>
      <c r="E761" s="45" t="str">
        <f t="shared" si="80"/>
        <v>01</v>
      </c>
      <c r="F761" s="45" t="str">
        <f t="shared" si="81"/>
        <v>0</v>
      </c>
      <c r="G761" s="45" t="str">
        <f t="shared" si="82"/>
        <v>0</v>
      </c>
      <c r="H761" s="70">
        <v>24880100</v>
      </c>
      <c r="I761" s="10" t="s">
        <v>5403</v>
      </c>
      <c r="J761" s="145" t="s">
        <v>55</v>
      </c>
      <c r="K761" s="10" t="s">
        <v>779</v>
      </c>
      <c r="L761" s="10"/>
      <c r="M761" s="71" t="s">
        <v>22</v>
      </c>
    </row>
    <row r="762" spans="1:13" ht="21.75" customHeight="1" x14ac:dyDescent="0.25">
      <c r="A762" s="69" t="str">
        <f t="shared" si="83"/>
        <v>2</v>
      </c>
      <c r="B762" s="45" t="str">
        <f t="shared" si="77"/>
        <v>4</v>
      </c>
      <c r="C762" s="45" t="str">
        <f t="shared" si="78"/>
        <v>8</v>
      </c>
      <c r="D762" s="45" t="str">
        <f t="shared" si="79"/>
        <v>8</v>
      </c>
      <c r="E762" s="45" t="str">
        <f t="shared" si="80"/>
        <v>01</v>
      </c>
      <c r="F762" s="45" t="str">
        <f t="shared" si="81"/>
        <v>1</v>
      </c>
      <c r="G762" s="45" t="str">
        <f t="shared" si="82"/>
        <v>0</v>
      </c>
      <c r="H762" s="70">
        <v>24880110</v>
      </c>
      <c r="I762" s="10" t="s">
        <v>5403</v>
      </c>
      <c r="J762" s="145" t="s">
        <v>55</v>
      </c>
      <c r="K762" s="10" t="s">
        <v>780</v>
      </c>
      <c r="L762" s="10"/>
      <c r="M762" s="71" t="s">
        <v>22</v>
      </c>
    </row>
    <row r="763" spans="1:13" ht="11.25" customHeight="1" x14ac:dyDescent="0.25">
      <c r="A763" s="69" t="str">
        <f t="shared" si="83"/>
        <v>2</v>
      </c>
      <c r="B763" s="45" t="str">
        <f t="shared" si="77"/>
        <v>9</v>
      </c>
      <c r="C763" s="45" t="str">
        <f t="shared" si="78"/>
        <v>1</v>
      </c>
      <c r="D763" s="45" t="str">
        <f t="shared" si="79"/>
        <v>0</v>
      </c>
      <c r="E763" s="45" t="str">
        <f t="shared" si="80"/>
        <v>00</v>
      </c>
      <c r="F763" s="45" t="str">
        <f t="shared" si="81"/>
        <v>1</v>
      </c>
      <c r="G763" s="45" t="str">
        <f t="shared" si="82"/>
        <v>0</v>
      </c>
      <c r="H763" s="70">
        <v>29100010</v>
      </c>
      <c r="I763" s="10" t="s">
        <v>783</v>
      </c>
      <c r="J763" s="145" t="s">
        <v>51</v>
      </c>
      <c r="K763" s="10" t="s">
        <v>784</v>
      </c>
      <c r="L763" s="10"/>
      <c r="M763" s="71" t="s">
        <v>22</v>
      </c>
    </row>
    <row r="764" spans="1:13" ht="45" x14ac:dyDescent="0.25">
      <c r="A764" s="69" t="str">
        <f t="shared" si="83"/>
        <v>2</v>
      </c>
      <c r="B764" s="45" t="str">
        <f t="shared" si="77"/>
        <v>9</v>
      </c>
      <c r="C764" s="45" t="str">
        <f t="shared" si="78"/>
        <v>2</v>
      </c>
      <c r="D764" s="45" t="str">
        <f t="shared" si="79"/>
        <v>0</v>
      </c>
      <c r="E764" s="45" t="str">
        <f t="shared" si="80"/>
        <v>00</v>
      </c>
      <c r="F764" s="45" t="str">
        <f t="shared" si="81"/>
        <v>1</v>
      </c>
      <c r="G764" s="45" t="str">
        <f t="shared" si="82"/>
        <v>0</v>
      </c>
      <c r="H764" s="70">
        <v>29200010</v>
      </c>
      <c r="I764" s="10" t="s">
        <v>5404</v>
      </c>
      <c r="J764" s="145" t="s">
        <v>51</v>
      </c>
      <c r="K764" s="10" t="s">
        <v>5405</v>
      </c>
      <c r="L764" s="10"/>
      <c r="M764" s="71" t="s">
        <v>22</v>
      </c>
    </row>
    <row r="765" spans="1:13" ht="19.5" customHeight="1" x14ac:dyDescent="0.25">
      <c r="A765" s="69" t="str">
        <f t="shared" si="83"/>
        <v>2</v>
      </c>
      <c r="B765" s="45" t="str">
        <f t="shared" si="77"/>
        <v>9</v>
      </c>
      <c r="C765" s="45" t="str">
        <f t="shared" si="78"/>
        <v>2</v>
      </c>
      <c r="D765" s="45" t="str">
        <f t="shared" si="79"/>
        <v>0</v>
      </c>
      <c r="E765" s="45" t="str">
        <f t="shared" si="80"/>
        <v>00</v>
      </c>
      <c r="F765" s="45" t="str">
        <f t="shared" si="81"/>
        <v>2</v>
      </c>
      <c r="G765" s="45" t="str">
        <f t="shared" si="82"/>
        <v>0</v>
      </c>
      <c r="H765" s="70">
        <v>29200020</v>
      </c>
      <c r="I765" s="10" t="s">
        <v>5406</v>
      </c>
      <c r="J765" s="145" t="s">
        <v>51</v>
      </c>
      <c r="K765" s="10" t="s">
        <v>5407</v>
      </c>
      <c r="L765" s="10"/>
      <c r="M765" s="71" t="s">
        <v>22</v>
      </c>
    </row>
    <row r="766" spans="1:13" ht="60" x14ac:dyDescent="0.25">
      <c r="A766" s="69" t="str">
        <f t="shared" si="83"/>
        <v>2</v>
      </c>
      <c r="B766" s="45" t="str">
        <f t="shared" si="77"/>
        <v>9</v>
      </c>
      <c r="C766" s="45" t="str">
        <f t="shared" si="78"/>
        <v>3</v>
      </c>
      <c r="D766" s="45" t="str">
        <f t="shared" si="79"/>
        <v>0</v>
      </c>
      <c r="E766" s="45" t="str">
        <f t="shared" si="80"/>
        <v>00</v>
      </c>
      <c r="F766" s="45" t="str">
        <f t="shared" si="81"/>
        <v>1</v>
      </c>
      <c r="G766" s="45" t="str">
        <f t="shared" si="82"/>
        <v>0</v>
      </c>
      <c r="H766" s="70">
        <v>29300010</v>
      </c>
      <c r="I766" s="10" t="s">
        <v>5408</v>
      </c>
      <c r="J766" s="145" t="s">
        <v>51</v>
      </c>
      <c r="K766" s="10" t="s">
        <v>5409</v>
      </c>
      <c r="L766" s="10"/>
      <c r="M766" s="71" t="s">
        <v>22</v>
      </c>
    </row>
    <row r="767" spans="1:13" ht="30" x14ac:dyDescent="0.25">
      <c r="A767" s="69" t="str">
        <f t="shared" si="83"/>
        <v>2</v>
      </c>
      <c r="B767" s="45" t="str">
        <f t="shared" si="77"/>
        <v>9</v>
      </c>
      <c r="C767" s="45" t="str">
        <f t="shared" si="78"/>
        <v>4</v>
      </c>
      <c r="D767" s="45" t="str">
        <f t="shared" si="79"/>
        <v>0</v>
      </c>
      <c r="E767" s="45" t="str">
        <f t="shared" si="80"/>
        <v>00</v>
      </c>
      <c r="F767" s="45" t="str">
        <f t="shared" si="81"/>
        <v>1</v>
      </c>
      <c r="G767" s="45" t="str">
        <f t="shared" si="82"/>
        <v>0</v>
      </c>
      <c r="H767" s="70">
        <v>29400010</v>
      </c>
      <c r="I767" s="10" t="s">
        <v>785</v>
      </c>
      <c r="J767" s="145" t="s">
        <v>51</v>
      </c>
      <c r="K767" s="10" t="s">
        <v>786</v>
      </c>
      <c r="L767" s="10"/>
      <c r="M767" s="71" t="s">
        <v>22</v>
      </c>
    </row>
    <row r="768" spans="1:13" ht="45" x14ac:dyDescent="0.25">
      <c r="A768" s="69" t="str">
        <f t="shared" si="83"/>
        <v>2</v>
      </c>
      <c r="B768" s="45" t="str">
        <f t="shared" si="77"/>
        <v>9</v>
      </c>
      <c r="C768" s="45" t="str">
        <f t="shared" si="78"/>
        <v>9</v>
      </c>
      <c r="D768" s="45" t="str">
        <f t="shared" si="79"/>
        <v>0</v>
      </c>
      <c r="E768" s="45" t="str">
        <f t="shared" si="80"/>
        <v>00</v>
      </c>
      <c r="F768" s="45" t="str">
        <f t="shared" si="81"/>
        <v>1</v>
      </c>
      <c r="G768" s="45" t="str">
        <f t="shared" si="82"/>
        <v>0</v>
      </c>
      <c r="H768" s="70">
        <v>29900010</v>
      </c>
      <c r="I768" s="10" t="s">
        <v>788</v>
      </c>
      <c r="J768" s="145" t="s">
        <v>51</v>
      </c>
      <c r="K768" s="10" t="s">
        <v>789</v>
      </c>
      <c r="L768" s="10"/>
      <c r="M768" s="71" t="s">
        <v>22</v>
      </c>
    </row>
    <row r="769" spans="1:13" ht="45" x14ac:dyDescent="0.25">
      <c r="A769" s="69" t="str">
        <f t="shared" si="83"/>
        <v>2</v>
      </c>
      <c r="B769" s="45" t="str">
        <f t="shared" si="77"/>
        <v>9</v>
      </c>
      <c r="C769" s="45" t="str">
        <f t="shared" si="78"/>
        <v>9</v>
      </c>
      <c r="D769" s="45" t="str">
        <f t="shared" si="79"/>
        <v>8</v>
      </c>
      <c r="E769" s="45" t="str">
        <f t="shared" si="80"/>
        <v>00</v>
      </c>
      <c r="F769" s="45" t="str">
        <f t="shared" si="81"/>
        <v>0</v>
      </c>
      <c r="G769" s="45" t="str">
        <f t="shared" si="82"/>
        <v>0</v>
      </c>
      <c r="H769" s="70">
        <v>29980000</v>
      </c>
      <c r="I769" s="10" t="s">
        <v>5410</v>
      </c>
      <c r="J769" s="145" t="s">
        <v>45</v>
      </c>
      <c r="K769" s="10" t="s">
        <v>5411</v>
      </c>
      <c r="L769" s="10"/>
      <c r="M769" s="71" t="s">
        <v>22</v>
      </c>
    </row>
    <row r="770" spans="1:13" ht="45" x14ac:dyDescent="0.25">
      <c r="A770" s="69" t="str">
        <f t="shared" si="83"/>
        <v>2</v>
      </c>
      <c r="B770" s="45" t="str">
        <f t="shared" si="77"/>
        <v>9</v>
      </c>
      <c r="C770" s="45" t="str">
        <f t="shared" si="78"/>
        <v>9</v>
      </c>
      <c r="D770" s="45" t="str">
        <f t="shared" si="79"/>
        <v>8</v>
      </c>
      <c r="E770" s="45" t="str">
        <f t="shared" si="80"/>
        <v>01</v>
      </c>
      <c r="F770" s="45" t="str">
        <f t="shared" si="81"/>
        <v>0</v>
      </c>
      <c r="G770" s="45" t="str">
        <f t="shared" si="82"/>
        <v>0</v>
      </c>
      <c r="H770" s="70">
        <v>29980100</v>
      </c>
      <c r="I770" s="10" t="s">
        <v>5412</v>
      </c>
      <c r="J770" s="145" t="s">
        <v>55</v>
      </c>
      <c r="K770" s="10" t="s">
        <v>5411</v>
      </c>
      <c r="L770" s="10"/>
      <c r="M770" s="71" t="s">
        <v>22</v>
      </c>
    </row>
    <row r="771" spans="1:13" ht="60" x14ac:dyDescent="0.25">
      <c r="A771" s="69" t="str">
        <f t="shared" si="83"/>
        <v>2</v>
      </c>
      <c r="B771" s="45" t="str">
        <f t="shared" si="77"/>
        <v>9</v>
      </c>
      <c r="C771" s="45" t="str">
        <f t="shared" si="78"/>
        <v>9</v>
      </c>
      <c r="D771" s="45" t="str">
        <f t="shared" si="79"/>
        <v>8</v>
      </c>
      <c r="E771" s="45" t="str">
        <f t="shared" si="80"/>
        <v>01</v>
      </c>
      <c r="F771" s="45" t="str">
        <f t="shared" si="81"/>
        <v>1</v>
      </c>
      <c r="G771" s="45" t="str">
        <f t="shared" si="82"/>
        <v>0</v>
      </c>
      <c r="H771" s="70">
        <v>29980110</v>
      </c>
      <c r="I771" s="10" t="s">
        <v>5413</v>
      </c>
      <c r="J771" s="145" t="s">
        <v>55</v>
      </c>
      <c r="K771" s="10" t="s">
        <v>790</v>
      </c>
      <c r="L771" s="10"/>
      <c r="M771" s="71" t="s">
        <v>22</v>
      </c>
    </row>
    <row r="772" spans="1:13" ht="45" x14ac:dyDescent="0.25">
      <c r="A772" s="69" t="str">
        <f t="shared" si="83"/>
        <v>1</v>
      </c>
      <c r="B772" s="45" t="str">
        <f t="shared" si="77"/>
        <v>3</v>
      </c>
      <c r="C772" s="45" t="str">
        <f t="shared" si="78"/>
        <v>3</v>
      </c>
      <c r="D772" s="45" t="str">
        <f t="shared" si="79"/>
        <v>1</v>
      </c>
      <c r="E772" s="45" t="str">
        <f t="shared" si="80"/>
        <v>00</v>
      </c>
      <c r="F772" s="45" t="str">
        <f t="shared" si="81"/>
        <v>0</v>
      </c>
      <c r="G772" s="45" t="str">
        <f t="shared" si="82"/>
        <v>0</v>
      </c>
      <c r="H772" s="70">
        <v>13310000</v>
      </c>
      <c r="I772" s="10" t="s">
        <v>232</v>
      </c>
      <c r="J772" s="145" t="s">
        <v>45</v>
      </c>
      <c r="K772" s="10" t="s">
        <v>233</v>
      </c>
      <c r="L772" s="10"/>
      <c r="M772" s="71"/>
    </row>
    <row r="773" spans="1:13" ht="45" x14ac:dyDescent="0.25">
      <c r="A773" s="69" t="str">
        <f t="shared" si="83"/>
        <v>1</v>
      </c>
      <c r="B773" s="45" t="str">
        <f t="shared" si="77"/>
        <v>3</v>
      </c>
      <c r="C773" s="45" t="str">
        <f t="shared" si="78"/>
        <v>3</v>
      </c>
      <c r="D773" s="45" t="str">
        <f t="shared" si="79"/>
        <v>1</v>
      </c>
      <c r="E773" s="45" t="str">
        <f t="shared" si="80"/>
        <v>01</v>
      </c>
      <c r="F773" s="45" t="str">
        <f t="shared" si="81"/>
        <v>0</v>
      </c>
      <c r="G773" s="45" t="str">
        <f t="shared" si="82"/>
        <v>0</v>
      </c>
      <c r="H773" s="70">
        <v>13310100</v>
      </c>
      <c r="I773" s="10" t="s">
        <v>234</v>
      </c>
      <c r="J773" s="145" t="s">
        <v>51</v>
      </c>
      <c r="K773" s="10" t="s">
        <v>235</v>
      </c>
      <c r="L773" s="10"/>
      <c r="M773" s="71"/>
    </row>
    <row r="774" spans="1:13" ht="45" x14ac:dyDescent="0.25">
      <c r="A774" s="69" t="str">
        <f t="shared" si="83"/>
        <v>1</v>
      </c>
      <c r="B774" s="45" t="str">
        <f t="shared" si="77"/>
        <v>3</v>
      </c>
      <c r="C774" s="45" t="str">
        <f t="shared" si="78"/>
        <v>3</v>
      </c>
      <c r="D774" s="45" t="str">
        <f t="shared" si="79"/>
        <v>1</v>
      </c>
      <c r="E774" s="45" t="str">
        <f t="shared" si="80"/>
        <v>02</v>
      </c>
      <c r="F774" s="45" t="str">
        <f t="shared" si="81"/>
        <v>0</v>
      </c>
      <c r="G774" s="45" t="str">
        <f t="shared" si="82"/>
        <v>0</v>
      </c>
      <c r="H774" s="70">
        <v>13310200</v>
      </c>
      <c r="I774" s="10" t="s">
        <v>4738</v>
      </c>
      <c r="J774" s="145" t="s">
        <v>51</v>
      </c>
      <c r="K774" s="10" t="s">
        <v>5414</v>
      </c>
      <c r="L774" s="10"/>
      <c r="M774" s="71"/>
    </row>
    <row r="775" spans="1:13" ht="45" x14ac:dyDescent="0.25">
      <c r="A775" s="69" t="str">
        <f t="shared" si="83"/>
        <v>1</v>
      </c>
      <c r="B775" s="45" t="str">
        <f t="shared" si="77"/>
        <v>3</v>
      </c>
      <c r="C775" s="45" t="str">
        <f t="shared" si="78"/>
        <v>3</v>
      </c>
      <c r="D775" s="45" t="str">
        <f t="shared" si="79"/>
        <v>1</v>
      </c>
      <c r="E775" s="45" t="str">
        <f t="shared" si="80"/>
        <v>03</v>
      </c>
      <c r="F775" s="45" t="str">
        <f t="shared" si="81"/>
        <v>0</v>
      </c>
      <c r="G775" s="45" t="str">
        <f t="shared" si="82"/>
        <v>0</v>
      </c>
      <c r="H775" s="70">
        <v>13310300</v>
      </c>
      <c r="I775" s="10" t="s">
        <v>4740</v>
      </c>
      <c r="J775" s="145" t="s">
        <v>51</v>
      </c>
      <c r="K775" s="10" t="s">
        <v>5415</v>
      </c>
      <c r="L775" s="10"/>
      <c r="M775" s="71"/>
    </row>
    <row r="776" spans="1:13" ht="45" x14ac:dyDescent="0.25">
      <c r="A776" s="69" t="str">
        <f t="shared" si="83"/>
        <v>1</v>
      </c>
      <c r="B776" s="45" t="str">
        <f t="shared" si="77"/>
        <v>3</v>
      </c>
      <c r="C776" s="45" t="str">
        <f t="shared" si="78"/>
        <v>3</v>
      </c>
      <c r="D776" s="45" t="str">
        <f t="shared" si="79"/>
        <v>1</v>
      </c>
      <c r="E776" s="45" t="str">
        <f t="shared" si="80"/>
        <v>04</v>
      </c>
      <c r="F776" s="45" t="str">
        <f t="shared" si="81"/>
        <v>0</v>
      </c>
      <c r="G776" s="45" t="str">
        <f t="shared" si="82"/>
        <v>0</v>
      </c>
      <c r="H776" s="70">
        <v>13310400</v>
      </c>
      <c r="I776" s="10" t="s">
        <v>4742</v>
      </c>
      <c r="J776" s="145" t="s">
        <v>51</v>
      </c>
      <c r="K776" s="10" t="s">
        <v>5416</v>
      </c>
      <c r="L776" s="10"/>
      <c r="M776" s="71"/>
    </row>
    <row r="777" spans="1:13" ht="45" x14ac:dyDescent="0.25">
      <c r="A777" s="69" t="str">
        <f t="shared" si="83"/>
        <v>1</v>
      </c>
      <c r="B777" s="45" t="str">
        <f t="shared" si="77"/>
        <v>3</v>
      </c>
      <c r="C777" s="45" t="str">
        <f t="shared" si="78"/>
        <v>3</v>
      </c>
      <c r="D777" s="45" t="str">
        <f t="shared" si="79"/>
        <v>1</v>
      </c>
      <c r="E777" s="45" t="str">
        <f t="shared" si="80"/>
        <v>05</v>
      </c>
      <c r="F777" s="45" t="str">
        <f t="shared" si="81"/>
        <v>0</v>
      </c>
      <c r="G777" s="45" t="str">
        <f t="shared" si="82"/>
        <v>0</v>
      </c>
      <c r="H777" s="70">
        <v>13310500</v>
      </c>
      <c r="I777" s="10" t="s">
        <v>4744</v>
      </c>
      <c r="J777" s="145" t="s">
        <v>51</v>
      </c>
      <c r="K777" s="10" t="s">
        <v>5417</v>
      </c>
      <c r="L777" s="10"/>
      <c r="M777" s="71"/>
    </row>
    <row r="778" spans="1:13" ht="45" x14ac:dyDescent="0.25">
      <c r="A778" s="69" t="str">
        <f t="shared" si="83"/>
        <v>1</v>
      </c>
      <c r="B778" s="45" t="str">
        <f t="shared" si="77"/>
        <v>3</v>
      </c>
      <c r="C778" s="45" t="str">
        <f t="shared" si="78"/>
        <v>3</v>
      </c>
      <c r="D778" s="45" t="str">
        <f t="shared" si="79"/>
        <v>2</v>
      </c>
      <c r="E778" s="45" t="str">
        <f t="shared" si="80"/>
        <v>00</v>
      </c>
      <c r="F778" s="45" t="str">
        <f t="shared" si="81"/>
        <v>0</v>
      </c>
      <c r="G778" s="45" t="str">
        <f t="shared" si="82"/>
        <v>0</v>
      </c>
      <c r="H778" s="70">
        <v>13320000</v>
      </c>
      <c r="I778" s="10" t="s">
        <v>236</v>
      </c>
      <c r="J778" s="145" t="s">
        <v>45</v>
      </c>
      <c r="K778" s="10" t="s">
        <v>237</v>
      </c>
      <c r="L778" s="10"/>
      <c r="M778" s="71"/>
    </row>
    <row r="779" spans="1:13" ht="45" x14ac:dyDescent="0.25">
      <c r="A779" s="69" t="str">
        <f t="shared" si="83"/>
        <v>1</v>
      </c>
      <c r="B779" s="45" t="str">
        <f t="shared" si="77"/>
        <v>3</v>
      </c>
      <c r="C779" s="45" t="str">
        <f t="shared" si="78"/>
        <v>3</v>
      </c>
      <c r="D779" s="45" t="str">
        <f t="shared" si="79"/>
        <v>2</v>
      </c>
      <c r="E779" s="45" t="str">
        <f t="shared" si="80"/>
        <v>01</v>
      </c>
      <c r="F779" s="45" t="str">
        <f t="shared" si="81"/>
        <v>0</v>
      </c>
      <c r="G779" s="45" t="str">
        <f t="shared" si="82"/>
        <v>0</v>
      </c>
      <c r="H779" s="70">
        <v>13320100</v>
      </c>
      <c r="I779" s="10" t="s">
        <v>238</v>
      </c>
      <c r="J779" s="145" t="s">
        <v>51</v>
      </c>
      <c r="K779" s="10" t="s">
        <v>239</v>
      </c>
      <c r="L779" s="10"/>
      <c r="M779" s="71"/>
    </row>
    <row r="780" spans="1:13" ht="45" x14ac:dyDescent="0.25">
      <c r="A780" s="69" t="str">
        <f t="shared" si="83"/>
        <v>1</v>
      </c>
      <c r="B780" s="45" t="str">
        <f t="shared" si="77"/>
        <v>3</v>
      </c>
      <c r="C780" s="45" t="str">
        <f t="shared" si="78"/>
        <v>3</v>
      </c>
      <c r="D780" s="45" t="str">
        <f t="shared" si="79"/>
        <v>2</v>
      </c>
      <c r="E780" s="45" t="str">
        <f t="shared" si="80"/>
        <v>01</v>
      </c>
      <c r="F780" s="45" t="str">
        <f t="shared" si="81"/>
        <v>1</v>
      </c>
      <c r="G780" s="45" t="str">
        <f t="shared" si="82"/>
        <v>0</v>
      </c>
      <c r="H780" s="70">
        <v>13320110</v>
      </c>
      <c r="I780" s="10" t="s">
        <v>240</v>
      </c>
      <c r="J780" s="145" t="s">
        <v>51</v>
      </c>
      <c r="K780" s="10" t="s">
        <v>241</v>
      </c>
      <c r="L780" s="10"/>
      <c r="M780" s="71"/>
    </row>
    <row r="781" spans="1:13" ht="75" x14ac:dyDescent="0.25">
      <c r="A781" s="69" t="str">
        <f t="shared" si="83"/>
        <v>1</v>
      </c>
      <c r="B781" s="45" t="str">
        <f t="shared" si="77"/>
        <v>3</v>
      </c>
      <c r="C781" s="45" t="str">
        <f t="shared" si="78"/>
        <v>3</v>
      </c>
      <c r="D781" s="45" t="str">
        <f t="shared" si="79"/>
        <v>2</v>
      </c>
      <c r="E781" s="45" t="str">
        <f t="shared" si="80"/>
        <v>01</v>
      </c>
      <c r="F781" s="45" t="str">
        <f t="shared" si="81"/>
        <v>2</v>
      </c>
      <c r="G781" s="45" t="str">
        <f t="shared" si="82"/>
        <v>0</v>
      </c>
      <c r="H781" s="70">
        <v>13320120</v>
      </c>
      <c r="I781" s="10" t="s">
        <v>242</v>
      </c>
      <c r="J781" s="145" t="s">
        <v>51</v>
      </c>
      <c r="K781" s="10" t="s">
        <v>243</v>
      </c>
      <c r="L781" s="10"/>
      <c r="M781" s="71"/>
    </row>
    <row r="782" spans="1:13" ht="45" x14ac:dyDescent="0.25">
      <c r="A782" s="69" t="str">
        <f t="shared" si="83"/>
        <v>1</v>
      </c>
      <c r="B782" s="45" t="str">
        <f t="shared" ref="B782:B845" si="84">MID($H782,2,1)</f>
        <v>3</v>
      </c>
      <c r="C782" s="45" t="str">
        <f t="shared" ref="C782:C845" si="85">MID($H782,3,1)</f>
        <v>3</v>
      </c>
      <c r="D782" s="45" t="str">
        <f t="shared" ref="D782:D845" si="86">MID($H782,4,1)</f>
        <v>2</v>
      </c>
      <c r="E782" s="45" t="str">
        <f t="shared" ref="E782:E845" si="87">MID($H782,5,2)</f>
        <v>02</v>
      </c>
      <c r="F782" s="45" t="str">
        <f t="shared" ref="F782:F845" si="88">MID($H782,7,1)</f>
        <v>0</v>
      </c>
      <c r="G782" s="45" t="str">
        <f t="shared" ref="G782:G845" si="89">MID($H782,8,1)</f>
        <v>0</v>
      </c>
      <c r="H782" s="70">
        <v>13320200</v>
      </c>
      <c r="I782" s="10" t="s">
        <v>4746</v>
      </c>
      <c r="J782" s="145" t="s">
        <v>51</v>
      </c>
      <c r="K782" s="10" t="s">
        <v>5418</v>
      </c>
      <c r="L782" s="10"/>
      <c r="M782" s="71"/>
    </row>
    <row r="783" spans="1:13" ht="45" x14ac:dyDescent="0.25">
      <c r="A783" s="69" t="str">
        <f t="shared" ref="A783:A846" si="90">MID($H783,1,1)</f>
        <v>1</v>
      </c>
      <c r="B783" s="45" t="str">
        <f t="shared" si="84"/>
        <v>3</v>
      </c>
      <c r="C783" s="45" t="str">
        <f t="shared" si="85"/>
        <v>3</v>
      </c>
      <c r="D783" s="45" t="str">
        <f t="shared" si="86"/>
        <v>2</v>
      </c>
      <c r="E783" s="45" t="str">
        <f t="shared" si="87"/>
        <v>03</v>
      </c>
      <c r="F783" s="45" t="str">
        <f t="shared" si="88"/>
        <v>0</v>
      </c>
      <c r="G783" s="45" t="str">
        <f t="shared" si="89"/>
        <v>0</v>
      </c>
      <c r="H783" s="70">
        <v>13320300</v>
      </c>
      <c r="I783" s="10" t="s">
        <v>4748</v>
      </c>
      <c r="J783" s="145" t="s">
        <v>51</v>
      </c>
      <c r="K783" s="10" t="s">
        <v>5419</v>
      </c>
      <c r="L783" s="10"/>
      <c r="M783" s="71"/>
    </row>
    <row r="784" spans="1:13" x14ac:dyDescent="0.25">
      <c r="A784" s="69" t="str">
        <f t="shared" si="90"/>
        <v>1</v>
      </c>
      <c r="B784" s="45" t="str">
        <f t="shared" si="84"/>
        <v>3</v>
      </c>
      <c r="C784" s="45" t="str">
        <f t="shared" si="85"/>
        <v>3</v>
      </c>
      <c r="D784" s="45" t="str">
        <f t="shared" si="86"/>
        <v>2</v>
      </c>
      <c r="E784" s="45" t="str">
        <f t="shared" si="87"/>
        <v>04</v>
      </c>
      <c r="F784" s="45" t="str">
        <f t="shared" si="88"/>
        <v>0</v>
      </c>
      <c r="G784" s="45" t="str">
        <f t="shared" si="89"/>
        <v>0</v>
      </c>
      <c r="H784" s="70">
        <v>13320400</v>
      </c>
      <c r="I784" s="10" t="s">
        <v>4750</v>
      </c>
      <c r="J784" s="145" t="s">
        <v>51</v>
      </c>
      <c r="K784" s="10" t="s">
        <v>5420</v>
      </c>
      <c r="L784" s="10"/>
      <c r="M784" s="71"/>
    </row>
    <row r="785" spans="1:13" x14ac:dyDescent="0.25">
      <c r="A785" s="69" t="str">
        <f t="shared" si="90"/>
        <v>1</v>
      </c>
      <c r="B785" s="45" t="str">
        <f t="shared" si="84"/>
        <v>3</v>
      </c>
      <c r="C785" s="45" t="str">
        <f t="shared" si="85"/>
        <v>3</v>
      </c>
      <c r="D785" s="45" t="str">
        <f t="shared" si="86"/>
        <v>3</v>
      </c>
      <c r="E785" s="45" t="str">
        <f t="shared" si="87"/>
        <v>00</v>
      </c>
      <c r="F785" s="45" t="str">
        <f t="shared" si="88"/>
        <v>0</v>
      </c>
      <c r="G785" s="45" t="str">
        <f t="shared" si="89"/>
        <v>0</v>
      </c>
      <c r="H785" s="70">
        <v>13330000</v>
      </c>
      <c r="I785" s="10" t="s">
        <v>5421</v>
      </c>
      <c r="J785" s="145" t="s">
        <v>45</v>
      </c>
      <c r="K785" s="10" t="s">
        <v>5422</v>
      </c>
      <c r="L785" s="10"/>
      <c r="M785" s="71"/>
    </row>
    <row r="786" spans="1:13" ht="45" x14ac:dyDescent="0.25">
      <c r="A786" s="69" t="str">
        <f t="shared" si="90"/>
        <v>1</v>
      </c>
      <c r="B786" s="45" t="str">
        <f t="shared" si="84"/>
        <v>3</v>
      </c>
      <c r="C786" s="45" t="str">
        <f t="shared" si="85"/>
        <v>3</v>
      </c>
      <c r="D786" s="45" t="str">
        <f t="shared" si="86"/>
        <v>3</v>
      </c>
      <c r="E786" s="45" t="str">
        <f t="shared" si="87"/>
        <v>01</v>
      </c>
      <c r="F786" s="45" t="str">
        <f t="shared" si="88"/>
        <v>0</v>
      </c>
      <c r="G786" s="45" t="str">
        <f t="shared" si="89"/>
        <v>0</v>
      </c>
      <c r="H786" s="70">
        <v>13330100</v>
      </c>
      <c r="I786" s="10" t="s">
        <v>4763</v>
      </c>
      <c r="J786" s="145" t="s">
        <v>51</v>
      </c>
      <c r="K786" s="10" t="s">
        <v>5423</v>
      </c>
      <c r="L786" s="10" t="s">
        <v>4754</v>
      </c>
      <c r="M786" s="71"/>
    </row>
    <row r="787" spans="1:13" ht="60" x14ac:dyDescent="0.25">
      <c r="A787" s="69" t="str">
        <f t="shared" si="90"/>
        <v>1</v>
      </c>
      <c r="B787" s="45" t="str">
        <f t="shared" si="84"/>
        <v>3</v>
      </c>
      <c r="C787" s="45" t="str">
        <f t="shared" si="85"/>
        <v>3</v>
      </c>
      <c r="D787" s="45" t="str">
        <f t="shared" si="86"/>
        <v>3</v>
      </c>
      <c r="E787" s="45" t="str">
        <f t="shared" si="87"/>
        <v>01</v>
      </c>
      <c r="F787" s="45" t="str">
        <f t="shared" si="88"/>
        <v>1</v>
      </c>
      <c r="G787" s="45" t="str">
        <f t="shared" si="89"/>
        <v>0</v>
      </c>
      <c r="H787" s="70">
        <v>13330110</v>
      </c>
      <c r="I787" s="10" t="s">
        <v>5424</v>
      </c>
      <c r="J787" s="145" t="s">
        <v>51</v>
      </c>
      <c r="K787" s="10" t="s">
        <v>5425</v>
      </c>
      <c r="L787" s="10" t="s">
        <v>4754</v>
      </c>
      <c r="M787" s="71"/>
    </row>
    <row r="788" spans="1:13" ht="60" x14ac:dyDescent="0.25">
      <c r="A788" s="69" t="str">
        <f t="shared" si="90"/>
        <v>1</v>
      </c>
      <c r="B788" s="45" t="str">
        <f t="shared" si="84"/>
        <v>3</v>
      </c>
      <c r="C788" s="45" t="str">
        <f t="shared" si="85"/>
        <v>3</v>
      </c>
      <c r="D788" s="45" t="str">
        <f t="shared" si="86"/>
        <v>3</v>
      </c>
      <c r="E788" s="45" t="str">
        <f t="shared" si="87"/>
        <v>01</v>
      </c>
      <c r="F788" s="45" t="str">
        <f t="shared" si="88"/>
        <v>2</v>
      </c>
      <c r="G788" s="45" t="str">
        <f t="shared" si="89"/>
        <v>0</v>
      </c>
      <c r="H788" s="70">
        <v>13330120</v>
      </c>
      <c r="I788" s="10" t="s">
        <v>5426</v>
      </c>
      <c r="J788" s="145" t="s">
        <v>51</v>
      </c>
      <c r="K788" s="10" t="s">
        <v>5427</v>
      </c>
      <c r="L788" s="10" t="s">
        <v>4754</v>
      </c>
      <c r="M788" s="71"/>
    </row>
    <row r="789" spans="1:13" ht="45" x14ac:dyDescent="0.25">
      <c r="A789" s="69" t="str">
        <f t="shared" si="90"/>
        <v>1</v>
      </c>
      <c r="B789" s="45" t="str">
        <f t="shared" si="84"/>
        <v>3</v>
      </c>
      <c r="C789" s="45" t="str">
        <f t="shared" si="85"/>
        <v>3</v>
      </c>
      <c r="D789" s="45" t="str">
        <f t="shared" si="86"/>
        <v>3</v>
      </c>
      <c r="E789" s="45" t="str">
        <f t="shared" si="87"/>
        <v>02</v>
      </c>
      <c r="F789" s="45" t="str">
        <f t="shared" si="88"/>
        <v>0</v>
      </c>
      <c r="G789" s="45" t="str">
        <f t="shared" si="89"/>
        <v>0</v>
      </c>
      <c r="H789" s="70">
        <v>13330200</v>
      </c>
      <c r="I789" s="10" t="s">
        <v>4765</v>
      </c>
      <c r="J789" s="145" t="s">
        <v>51</v>
      </c>
      <c r="K789" s="10" t="s">
        <v>5428</v>
      </c>
      <c r="L789" s="10" t="s">
        <v>4754</v>
      </c>
      <c r="M789" s="71"/>
    </row>
    <row r="790" spans="1:13" ht="60" x14ac:dyDescent="0.25">
      <c r="A790" s="69" t="str">
        <f t="shared" si="90"/>
        <v>1</v>
      </c>
      <c r="B790" s="45" t="str">
        <f t="shared" si="84"/>
        <v>3</v>
      </c>
      <c r="C790" s="45" t="str">
        <f t="shared" si="85"/>
        <v>3</v>
      </c>
      <c r="D790" s="45" t="str">
        <f t="shared" si="86"/>
        <v>3</v>
      </c>
      <c r="E790" s="45" t="str">
        <f t="shared" si="87"/>
        <v>02</v>
      </c>
      <c r="F790" s="45" t="str">
        <f t="shared" si="88"/>
        <v>1</v>
      </c>
      <c r="G790" s="45" t="str">
        <f t="shared" si="89"/>
        <v>0</v>
      </c>
      <c r="H790" s="70">
        <v>13330210</v>
      </c>
      <c r="I790" s="10" t="s">
        <v>5429</v>
      </c>
      <c r="J790" s="145" t="s">
        <v>51</v>
      </c>
      <c r="K790" s="10" t="s">
        <v>5430</v>
      </c>
      <c r="L790" s="10" t="s">
        <v>4754</v>
      </c>
      <c r="M790" s="71"/>
    </row>
    <row r="791" spans="1:13" ht="60" x14ac:dyDescent="0.25">
      <c r="A791" s="69" t="str">
        <f t="shared" si="90"/>
        <v>1</v>
      </c>
      <c r="B791" s="45" t="str">
        <f t="shared" si="84"/>
        <v>3</v>
      </c>
      <c r="C791" s="45" t="str">
        <f t="shared" si="85"/>
        <v>3</v>
      </c>
      <c r="D791" s="45" t="str">
        <f t="shared" si="86"/>
        <v>3</v>
      </c>
      <c r="E791" s="45" t="str">
        <f t="shared" si="87"/>
        <v>02</v>
      </c>
      <c r="F791" s="45" t="str">
        <f t="shared" si="88"/>
        <v>2</v>
      </c>
      <c r="G791" s="45" t="str">
        <f t="shared" si="89"/>
        <v>0</v>
      </c>
      <c r="H791" s="70">
        <v>13330220</v>
      </c>
      <c r="I791" s="10" t="s">
        <v>5431</v>
      </c>
      <c r="J791" s="145" t="s">
        <v>51</v>
      </c>
      <c r="K791" s="10" t="s">
        <v>5432</v>
      </c>
      <c r="L791" s="10" t="s">
        <v>4754</v>
      </c>
      <c r="M791" s="71"/>
    </row>
    <row r="792" spans="1:13" ht="45" x14ac:dyDescent="0.25">
      <c r="A792" s="69" t="str">
        <f t="shared" si="90"/>
        <v>1</v>
      </c>
      <c r="B792" s="45" t="str">
        <f t="shared" si="84"/>
        <v>3</v>
      </c>
      <c r="C792" s="45" t="str">
        <f t="shared" si="85"/>
        <v>3</v>
      </c>
      <c r="D792" s="45" t="str">
        <f t="shared" si="86"/>
        <v>3</v>
      </c>
      <c r="E792" s="45" t="str">
        <f t="shared" si="87"/>
        <v>03</v>
      </c>
      <c r="F792" s="45" t="str">
        <f t="shared" si="88"/>
        <v>0</v>
      </c>
      <c r="G792" s="45" t="str">
        <f t="shared" si="89"/>
        <v>0</v>
      </c>
      <c r="H792" s="70">
        <v>13330300</v>
      </c>
      <c r="I792" s="10" t="s">
        <v>4767</v>
      </c>
      <c r="J792" s="145" t="s">
        <v>51</v>
      </c>
      <c r="K792" s="10" t="s">
        <v>4768</v>
      </c>
      <c r="L792" s="10" t="s">
        <v>4754</v>
      </c>
      <c r="M792" s="71"/>
    </row>
    <row r="793" spans="1:13" ht="60" x14ac:dyDescent="0.25">
      <c r="A793" s="69" t="str">
        <f t="shared" si="90"/>
        <v>1</v>
      </c>
      <c r="B793" s="45" t="str">
        <f t="shared" si="84"/>
        <v>3</v>
      </c>
      <c r="C793" s="45" t="str">
        <f t="shared" si="85"/>
        <v>3</v>
      </c>
      <c r="D793" s="45" t="str">
        <f t="shared" si="86"/>
        <v>3</v>
      </c>
      <c r="E793" s="45" t="str">
        <f t="shared" si="87"/>
        <v>03</v>
      </c>
      <c r="F793" s="45" t="str">
        <f t="shared" si="88"/>
        <v>1</v>
      </c>
      <c r="G793" s="45" t="str">
        <f t="shared" si="89"/>
        <v>0</v>
      </c>
      <c r="H793" s="70">
        <v>13330310</v>
      </c>
      <c r="I793" s="10" t="s">
        <v>5433</v>
      </c>
      <c r="J793" s="145" t="s">
        <v>51</v>
      </c>
      <c r="K793" s="10" t="s">
        <v>5434</v>
      </c>
      <c r="L793" s="10" t="s">
        <v>4754</v>
      </c>
      <c r="M793" s="71"/>
    </row>
    <row r="794" spans="1:13" ht="60" x14ac:dyDescent="0.25">
      <c r="A794" s="69" t="str">
        <f t="shared" si="90"/>
        <v>1</v>
      </c>
      <c r="B794" s="45" t="str">
        <f t="shared" si="84"/>
        <v>3</v>
      </c>
      <c r="C794" s="45" t="str">
        <f t="shared" si="85"/>
        <v>3</v>
      </c>
      <c r="D794" s="45" t="str">
        <f t="shared" si="86"/>
        <v>3</v>
      </c>
      <c r="E794" s="45" t="str">
        <f t="shared" si="87"/>
        <v>03</v>
      </c>
      <c r="F794" s="45" t="str">
        <f t="shared" si="88"/>
        <v>2</v>
      </c>
      <c r="G794" s="45" t="str">
        <f t="shared" si="89"/>
        <v>0</v>
      </c>
      <c r="H794" s="70">
        <v>13330320</v>
      </c>
      <c r="I794" s="10" t="s">
        <v>5435</v>
      </c>
      <c r="J794" s="145" t="s">
        <v>51</v>
      </c>
      <c r="K794" s="10" t="s">
        <v>5436</v>
      </c>
      <c r="L794" s="10" t="s">
        <v>4754</v>
      </c>
      <c r="M794" s="71"/>
    </row>
    <row r="795" spans="1:13" ht="30" x14ac:dyDescent="0.25">
      <c r="A795" s="69" t="str">
        <f t="shared" si="90"/>
        <v>1</v>
      </c>
      <c r="B795" s="45" t="str">
        <f t="shared" si="84"/>
        <v>3</v>
      </c>
      <c r="C795" s="45" t="str">
        <f t="shared" si="85"/>
        <v>3</v>
      </c>
      <c r="D795" s="45" t="str">
        <f t="shared" si="86"/>
        <v>3</v>
      </c>
      <c r="E795" s="45" t="str">
        <f t="shared" si="87"/>
        <v>04</v>
      </c>
      <c r="F795" s="45" t="str">
        <f t="shared" si="88"/>
        <v>0</v>
      </c>
      <c r="G795" s="45" t="str">
        <f t="shared" si="89"/>
        <v>0</v>
      </c>
      <c r="H795" s="70">
        <v>13330400</v>
      </c>
      <c r="I795" s="10" t="s">
        <v>4769</v>
      </c>
      <c r="J795" s="145" t="s">
        <v>51</v>
      </c>
      <c r="K795" s="10" t="s">
        <v>5437</v>
      </c>
      <c r="L795" s="10" t="s">
        <v>4754</v>
      </c>
      <c r="M795" s="71"/>
    </row>
    <row r="796" spans="1:13" ht="45" x14ac:dyDescent="0.25">
      <c r="A796" s="69" t="str">
        <f t="shared" si="90"/>
        <v>1</v>
      </c>
      <c r="B796" s="45" t="str">
        <f t="shared" si="84"/>
        <v>3</v>
      </c>
      <c r="C796" s="45" t="str">
        <f t="shared" si="85"/>
        <v>3</v>
      </c>
      <c r="D796" s="45" t="str">
        <f t="shared" si="86"/>
        <v>3</v>
      </c>
      <c r="E796" s="45" t="str">
        <f t="shared" si="87"/>
        <v>04</v>
      </c>
      <c r="F796" s="45" t="str">
        <f t="shared" si="88"/>
        <v>1</v>
      </c>
      <c r="G796" s="45" t="str">
        <f t="shared" si="89"/>
        <v>0</v>
      </c>
      <c r="H796" s="70">
        <v>13330410</v>
      </c>
      <c r="I796" s="10" t="s">
        <v>5438</v>
      </c>
      <c r="J796" s="145" t="s">
        <v>51</v>
      </c>
      <c r="K796" s="10" t="s">
        <v>5439</v>
      </c>
      <c r="L796" s="10" t="s">
        <v>4754</v>
      </c>
      <c r="M796" s="71"/>
    </row>
    <row r="797" spans="1:13" ht="45" x14ac:dyDescent="0.25">
      <c r="A797" s="69" t="str">
        <f t="shared" si="90"/>
        <v>1</v>
      </c>
      <c r="B797" s="45" t="str">
        <f t="shared" si="84"/>
        <v>3</v>
      </c>
      <c r="C797" s="45" t="str">
        <f t="shared" si="85"/>
        <v>3</v>
      </c>
      <c r="D797" s="45" t="str">
        <f t="shared" si="86"/>
        <v>3</v>
      </c>
      <c r="E797" s="45" t="str">
        <f t="shared" si="87"/>
        <v>04</v>
      </c>
      <c r="F797" s="45" t="str">
        <f t="shared" si="88"/>
        <v>2</v>
      </c>
      <c r="G797" s="45" t="str">
        <f t="shared" si="89"/>
        <v>0</v>
      </c>
      <c r="H797" s="70">
        <v>13330420</v>
      </c>
      <c r="I797" s="10" t="s">
        <v>5440</v>
      </c>
      <c r="J797" s="145" t="s">
        <v>51</v>
      </c>
      <c r="K797" s="10" t="s">
        <v>5441</v>
      </c>
      <c r="L797" s="10" t="s">
        <v>4754</v>
      </c>
      <c r="M797" s="71"/>
    </row>
    <row r="798" spans="1:13" ht="135" x14ac:dyDescent="0.25">
      <c r="A798" s="69" t="str">
        <f t="shared" si="90"/>
        <v>1</v>
      </c>
      <c r="B798" s="45" t="str">
        <f t="shared" si="84"/>
        <v>3</v>
      </c>
      <c r="C798" s="45" t="str">
        <f t="shared" si="85"/>
        <v>3</v>
      </c>
      <c r="D798" s="45" t="str">
        <f t="shared" si="86"/>
        <v>3</v>
      </c>
      <c r="E798" s="45" t="str">
        <f t="shared" si="87"/>
        <v>05</v>
      </c>
      <c r="F798" s="45" t="str">
        <f t="shared" si="88"/>
        <v>0</v>
      </c>
      <c r="G798" s="45" t="str">
        <f t="shared" si="89"/>
        <v>0</v>
      </c>
      <c r="H798" s="70">
        <v>13330500</v>
      </c>
      <c r="I798" s="10" t="s">
        <v>4752</v>
      </c>
      <c r="J798" s="145" t="s">
        <v>51</v>
      </c>
      <c r="K798" s="10" t="s">
        <v>4753</v>
      </c>
      <c r="L798" s="10" t="s">
        <v>3029</v>
      </c>
      <c r="M798" s="71"/>
    </row>
    <row r="799" spans="1:13" ht="75" x14ac:dyDescent="0.25">
      <c r="A799" s="69" t="str">
        <f t="shared" si="90"/>
        <v>1</v>
      </c>
      <c r="B799" s="45" t="str">
        <f t="shared" si="84"/>
        <v>3</v>
      </c>
      <c r="C799" s="45" t="str">
        <f t="shared" si="85"/>
        <v>3</v>
      </c>
      <c r="D799" s="45" t="str">
        <f t="shared" si="86"/>
        <v>3</v>
      </c>
      <c r="E799" s="45" t="str">
        <f t="shared" si="87"/>
        <v>06</v>
      </c>
      <c r="F799" s="45" t="str">
        <f t="shared" si="88"/>
        <v>0</v>
      </c>
      <c r="G799" s="45" t="str">
        <f t="shared" si="89"/>
        <v>0</v>
      </c>
      <c r="H799" s="70">
        <v>13330600</v>
      </c>
      <c r="I799" s="10" t="s">
        <v>4772</v>
      </c>
      <c r="J799" s="145" t="s">
        <v>51</v>
      </c>
      <c r="K799" s="10" t="s">
        <v>4773</v>
      </c>
      <c r="L799" s="10" t="s">
        <v>4754</v>
      </c>
      <c r="M799" s="71"/>
    </row>
    <row r="800" spans="1:13" ht="90" x14ac:dyDescent="0.25">
      <c r="A800" s="69" t="str">
        <f t="shared" si="90"/>
        <v>1</v>
      </c>
      <c r="B800" s="45" t="str">
        <f t="shared" si="84"/>
        <v>3</v>
      </c>
      <c r="C800" s="45" t="str">
        <f t="shared" si="85"/>
        <v>3</v>
      </c>
      <c r="D800" s="45" t="str">
        <f t="shared" si="86"/>
        <v>3</v>
      </c>
      <c r="E800" s="45" t="str">
        <f t="shared" si="87"/>
        <v>06</v>
      </c>
      <c r="F800" s="45" t="str">
        <f t="shared" si="88"/>
        <v>1</v>
      </c>
      <c r="G800" s="45" t="str">
        <f t="shared" si="89"/>
        <v>0</v>
      </c>
      <c r="H800" s="70">
        <v>13330610</v>
      </c>
      <c r="I800" s="10" t="s">
        <v>5442</v>
      </c>
      <c r="J800" s="145" t="s">
        <v>51</v>
      </c>
      <c r="K800" s="10" t="s">
        <v>5443</v>
      </c>
      <c r="L800" s="10" t="s">
        <v>4754</v>
      </c>
      <c r="M800" s="71"/>
    </row>
    <row r="801" spans="1:13" ht="90" x14ac:dyDescent="0.25">
      <c r="A801" s="69" t="str">
        <f t="shared" si="90"/>
        <v>1</v>
      </c>
      <c r="B801" s="45" t="str">
        <f t="shared" si="84"/>
        <v>3</v>
      </c>
      <c r="C801" s="45" t="str">
        <f t="shared" si="85"/>
        <v>3</v>
      </c>
      <c r="D801" s="45" t="str">
        <f t="shared" si="86"/>
        <v>3</v>
      </c>
      <c r="E801" s="45" t="str">
        <f t="shared" si="87"/>
        <v>06</v>
      </c>
      <c r="F801" s="45" t="str">
        <f t="shared" si="88"/>
        <v>2</v>
      </c>
      <c r="G801" s="45" t="str">
        <f t="shared" si="89"/>
        <v>0</v>
      </c>
      <c r="H801" s="70">
        <v>13330620</v>
      </c>
      <c r="I801" s="10" t="s">
        <v>5444</v>
      </c>
      <c r="J801" s="145" t="s">
        <v>51</v>
      </c>
      <c r="K801" s="10" t="s">
        <v>5445</v>
      </c>
      <c r="L801" s="10" t="s">
        <v>4754</v>
      </c>
      <c r="M801" s="71"/>
    </row>
    <row r="802" spans="1:13" ht="30" x14ac:dyDescent="0.25">
      <c r="A802" s="69" t="str">
        <f t="shared" si="90"/>
        <v>1</v>
      </c>
      <c r="B802" s="45" t="str">
        <f t="shared" si="84"/>
        <v>3</v>
      </c>
      <c r="C802" s="45" t="str">
        <f t="shared" si="85"/>
        <v>3</v>
      </c>
      <c r="D802" s="45" t="str">
        <f t="shared" si="86"/>
        <v>3</v>
      </c>
      <c r="E802" s="45" t="str">
        <f t="shared" si="87"/>
        <v>07</v>
      </c>
      <c r="F802" s="45" t="str">
        <f t="shared" si="88"/>
        <v>0</v>
      </c>
      <c r="G802" s="45" t="str">
        <f t="shared" si="89"/>
        <v>0</v>
      </c>
      <c r="H802" s="70">
        <v>13330700</v>
      </c>
      <c r="I802" s="10" t="s">
        <v>4755</v>
      </c>
      <c r="J802" s="145" t="s">
        <v>51</v>
      </c>
      <c r="K802" s="10" t="s">
        <v>4756</v>
      </c>
      <c r="L802" s="10" t="s">
        <v>4754</v>
      </c>
      <c r="M802" s="71"/>
    </row>
    <row r="803" spans="1:13" ht="45" x14ac:dyDescent="0.25">
      <c r="A803" s="69" t="str">
        <f t="shared" si="90"/>
        <v>1</v>
      </c>
      <c r="B803" s="45" t="str">
        <f t="shared" si="84"/>
        <v>3</v>
      </c>
      <c r="C803" s="45" t="str">
        <f t="shared" si="85"/>
        <v>3</v>
      </c>
      <c r="D803" s="45" t="str">
        <f t="shared" si="86"/>
        <v>3</v>
      </c>
      <c r="E803" s="45" t="str">
        <f t="shared" si="87"/>
        <v>99</v>
      </c>
      <c r="F803" s="45" t="str">
        <f t="shared" si="88"/>
        <v>0</v>
      </c>
      <c r="G803" s="45" t="str">
        <f t="shared" si="89"/>
        <v>0</v>
      </c>
      <c r="H803" s="70">
        <v>13339900</v>
      </c>
      <c r="I803" s="10" t="s">
        <v>4757</v>
      </c>
      <c r="J803" s="145" t="s">
        <v>51</v>
      </c>
      <c r="K803" s="10" t="s">
        <v>5446</v>
      </c>
      <c r="L803" s="10" t="s">
        <v>4754</v>
      </c>
      <c r="M803" s="71"/>
    </row>
    <row r="804" spans="1:13" ht="60" x14ac:dyDescent="0.25">
      <c r="A804" s="69" t="str">
        <f t="shared" si="90"/>
        <v>1</v>
      </c>
      <c r="B804" s="45" t="str">
        <f t="shared" si="84"/>
        <v>3</v>
      </c>
      <c r="C804" s="45" t="str">
        <f t="shared" si="85"/>
        <v>3</v>
      </c>
      <c r="D804" s="45" t="str">
        <f t="shared" si="86"/>
        <v>3</v>
      </c>
      <c r="E804" s="45" t="str">
        <f t="shared" si="87"/>
        <v>99</v>
      </c>
      <c r="F804" s="45" t="str">
        <f t="shared" si="88"/>
        <v>1</v>
      </c>
      <c r="G804" s="45" t="str">
        <f t="shared" si="89"/>
        <v>0</v>
      </c>
      <c r="H804" s="70">
        <v>13339910</v>
      </c>
      <c r="I804" s="10" t="s">
        <v>4759</v>
      </c>
      <c r="J804" s="145" t="s">
        <v>51</v>
      </c>
      <c r="K804" s="10" t="s">
        <v>5447</v>
      </c>
      <c r="L804" s="10" t="s">
        <v>4754</v>
      </c>
      <c r="M804" s="71"/>
    </row>
    <row r="805" spans="1:13" ht="60" x14ac:dyDescent="0.25">
      <c r="A805" s="69" t="str">
        <f t="shared" si="90"/>
        <v>1</v>
      </c>
      <c r="B805" s="45" t="str">
        <f t="shared" si="84"/>
        <v>3</v>
      </c>
      <c r="C805" s="45" t="str">
        <f t="shared" si="85"/>
        <v>3</v>
      </c>
      <c r="D805" s="45" t="str">
        <f t="shared" si="86"/>
        <v>3</v>
      </c>
      <c r="E805" s="45" t="str">
        <f t="shared" si="87"/>
        <v>99</v>
      </c>
      <c r="F805" s="45" t="str">
        <f t="shared" si="88"/>
        <v>2</v>
      </c>
      <c r="G805" s="45" t="str">
        <f t="shared" si="89"/>
        <v>0</v>
      </c>
      <c r="H805" s="70">
        <v>13339920</v>
      </c>
      <c r="I805" s="10" t="s">
        <v>4761</v>
      </c>
      <c r="J805" s="145" t="s">
        <v>51</v>
      </c>
      <c r="K805" s="10" t="s">
        <v>5448</v>
      </c>
      <c r="L805" s="10" t="s">
        <v>4754</v>
      </c>
      <c r="M805" s="71"/>
    </row>
    <row r="806" spans="1:13" ht="30" x14ac:dyDescent="0.25">
      <c r="A806" s="69" t="str">
        <f t="shared" si="90"/>
        <v>1</v>
      </c>
      <c r="B806" s="45" t="str">
        <f t="shared" si="84"/>
        <v>3</v>
      </c>
      <c r="C806" s="45" t="str">
        <f t="shared" si="85"/>
        <v>3</v>
      </c>
      <c r="D806" s="45" t="str">
        <f t="shared" si="86"/>
        <v>4</v>
      </c>
      <c r="E806" s="45" t="str">
        <f t="shared" si="87"/>
        <v>00</v>
      </c>
      <c r="F806" s="45" t="str">
        <f t="shared" si="88"/>
        <v>0</v>
      </c>
      <c r="G806" s="45" t="str">
        <f t="shared" si="89"/>
        <v>0</v>
      </c>
      <c r="H806" s="70">
        <v>13340000</v>
      </c>
      <c r="I806" s="10" t="s">
        <v>5449</v>
      </c>
      <c r="J806" s="145" t="s">
        <v>45</v>
      </c>
      <c r="K806" s="10" t="s">
        <v>5450</v>
      </c>
      <c r="L806" s="10" t="s">
        <v>4778</v>
      </c>
      <c r="M806" s="71"/>
    </row>
    <row r="807" spans="1:13" ht="30" x14ac:dyDescent="0.25">
      <c r="A807" s="69" t="str">
        <f t="shared" si="90"/>
        <v>1</v>
      </c>
      <c r="B807" s="45" t="str">
        <f t="shared" si="84"/>
        <v>3</v>
      </c>
      <c r="C807" s="45" t="str">
        <f t="shared" si="85"/>
        <v>3</v>
      </c>
      <c r="D807" s="45" t="str">
        <f t="shared" si="86"/>
        <v>4</v>
      </c>
      <c r="E807" s="45" t="str">
        <f t="shared" si="87"/>
        <v>01</v>
      </c>
      <c r="F807" s="45" t="str">
        <f t="shared" si="88"/>
        <v>0</v>
      </c>
      <c r="G807" s="45" t="str">
        <f t="shared" si="89"/>
        <v>0</v>
      </c>
      <c r="H807" s="70">
        <v>13340100</v>
      </c>
      <c r="I807" s="10" t="s">
        <v>4776</v>
      </c>
      <c r="J807" s="145" t="s">
        <v>51</v>
      </c>
      <c r="K807" s="10" t="s">
        <v>5451</v>
      </c>
      <c r="L807" s="10" t="s">
        <v>4778</v>
      </c>
      <c r="M807" s="71"/>
    </row>
    <row r="808" spans="1:13" x14ac:dyDescent="0.25">
      <c r="A808" s="69" t="str">
        <f t="shared" si="90"/>
        <v>1</v>
      </c>
      <c r="B808" s="45" t="str">
        <f t="shared" si="84"/>
        <v>3</v>
      </c>
      <c r="C808" s="45" t="str">
        <f t="shared" si="85"/>
        <v>3</v>
      </c>
      <c r="D808" s="45" t="str">
        <f t="shared" si="86"/>
        <v>9</v>
      </c>
      <c r="E808" s="45" t="str">
        <f t="shared" si="87"/>
        <v>00</v>
      </c>
      <c r="F808" s="45" t="str">
        <f t="shared" si="88"/>
        <v>0</v>
      </c>
      <c r="G808" s="45" t="str">
        <f t="shared" si="89"/>
        <v>0</v>
      </c>
      <c r="H808" s="70">
        <v>13390000</v>
      </c>
      <c r="I808" s="10" t="s">
        <v>244</v>
      </c>
      <c r="J808" s="145" t="s">
        <v>45</v>
      </c>
      <c r="K808" s="10" t="s">
        <v>245</v>
      </c>
      <c r="L808" s="10"/>
      <c r="M808" s="71"/>
    </row>
    <row r="809" spans="1:13" ht="30" x14ac:dyDescent="0.25">
      <c r="A809" s="69" t="str">
        <f t="shared" si="90"/>
        <v>1</v>
      </c>
      <c r="B809" s="45" t="str">
        <f t="shared" si="84"/>
        <v>3</v>
      </c>
      <c r="C809" s="45" t="str">
        <f t="shared" si="85"/>
        <v>3</v>
      </c>
      <c r="D809" s="45" t="str">
        <f t="shared" si="86"/>
        <v>9</v>
      </c>
      <c r="E809" s="45" t="str">
        <f t="shared" si="87"/>
        <v>99</v>
      </c>
      <c r="F809" s="45" t="str">
        <f t="shared" si="88"/>
        <v>0</v>
      </c>
      <c r="G809" s="45" t="str">
        <f t="shared" si="89"/>
        <v>0</v>
      </c>
      <c r="H809" s="70">
        <v>13399900</v>
      </c>
      <c r="I809" s="10" t="s">
        <v>246</v>
      </c>
      <c r="J809" s="145" t="s">
        <v>51</v>
      </c>
      <c r="K809" s="10" t="s">
        <v>247</v>
      </c>
      <c r="L809" s="10"/>
      <c r="M809" s="71"/>
    </row>
    <row r="810" spans="1:13" x14ac:dyDescent="0.25">
      <c r="A810" s="69" t="str">
        <f t="shared" si="90"/>
        <v>1</v>
      </c>
      <c r="B810" s="45" t="str">
        <f t="shared" si="84"/>
        <v>3</v>
      </c>
      <c r="C810" s="45" t="str">
        <f t="shared" si="85"/>
        <v>4</v>
      </c>
      <c r="D810" s="45" t="str">
        <f t="shared" si="86"/>
        <v>0</v>
      </c>
      <c r="E810" s="45" t="str">
        <f t="shared" si="87"/>
        <v>00</v>
      </c>
      <c r="F810" s="45" t="str">
        <f t="shared" si="88"/>
        <v>0</v>
      </c>
      <c r="G810" s="45" t="str">
        <f t="shared" si="89"/>
        <v>0</v>
      </c>
      <c r="H810" s="70">
        <v>13400000</v>
      </c>
      <c r="I810" s="10" t="s">
        <v>248</v>
      </c>
      <c r="J810" s="145" t="s">
        <v>45</v>
      </c>
      <c r="K810" s="10" t="s">
        <v>249</v>
      </c>
      <c r="L810" s="10"/>
      <c r="M810" s="71"/>
    </row>
    <row r="811" spans="1:13" ht="30" x14ac:dyDescent="0.25">
      <c r="A811" s="69" t="str">
        <f t="shared" si="90"/>
        <v>1</v>
      </c>
      <c r="B811" s="45" t="str">
        <f t="shared" si="84"/>
        <v>3</v>
      </c>
      <c r="C811" s="45" t="str">
        <f t="shared" si="85"/>
        <v>4</v>
      </c>
      <c r="D811" s="45" t="str">
        <f t="shared" si="86"/>
        <v>1</v>
      </c>
      <c r="E811" s="45" t="str">
        <f t="shared" si="87"/>
        <v>00</v>
      </c>
      <c r="F811" s="45" t="str">
        <f t="shared" si="88"/>
        <v>0</v>
      </c>
      <c r="G811" s="45" t="str">
        <f t="shared" si="89"/>
        <v>0</v>
      </c>
      <c r="H811" s="70">
        <v>13410000</v>
      </c>
      <c r="I811" s="10" t="s">
        <v>5452</v>
      </c>
      <c r="J811" s="145" t="s">
        <v>45</v>
      </c>
      <c r="K811" s="10" t="s">
        <v>5453</v>
      </c>
      <c r="L811" s="10"/>
      <c r="M811" s="71"/>
    </row>
    <row r="812" spans="1:13" ht="30" x14ac:dyDescent="0.25">
      <c r="A812" s="69" t="str">
        <f t="shared" si="90"/>
        <v>1</v>
      </c>
      <c r="B812" s="45" t="str">
        <f t="shared" si="84"/>
        <v>3</v>
      </c>
      <c r="C812" s="45" t="str">
        <f t="shared" si="85"/>
        <v>4</v>
      </c>
      <c r="D812" s="45" t="str">
        <f t="shared" si="86"/>
        <v>1</v>
      </c>
      <c r="E812" s="45" t="str">
        <f t="shared" si="87"/>
        <v>01</v>
      </c>
      <c r="F812" s="45" t="str">
        <f t="shared" si="88"/>
        <v>0</v>
      </c>
      <c r="G812" s="45" t="str">
        <f t="shared" si="89"/>
        <v>0</v>
      </c>
      <c r="H812" s="70">
        <v>13410100</v>
      </c>
      <c r="I812" s="10" t="s">
        <v>5454</v>
      </c>
      <c r="J812" s="145" t="s">
        <v>51</v>
      </c>
      <c r="K812" s="10" t="s">
        <v>5455</v>
      </c>
      <c r="L812" s="10"/>
      <c r="M812" s="71"/>
    </row>
    <row r="813" spans="1:13" ht="45" x14ac:dyDescent="0.25">
      <c r="A813" s="69" t="str">
        <f t="shared" si="90"/>
        <v>1</v>
      </c>
      <c r="B813" s="45" t="str">
        <f t="shared" si="84"/>
        <v>3</v>
      </c>
      <c r="C813" s="45" t="str">
        <f t="shared" si="85"/>
        <v>4</v>
      </c>
      <c r="D813" s="45" t="str">
        <f t="shared" si="86"/>
        <v>1</v>
      </c>
      <c r="E813" s="45" t="str">
        <f t="shared" si="87"/>
        <v>01</v>
      </c>
      <c r="F813" s="45" t="str">
        <f t="shared" si="88"/>
        <v>1</v>
      </c>
      <c r="G813" s="45" t="str">
        <f t="shared" si="89"/>
        <v>0</v>
      </c>
      <c r="H813" s="70">
        <v>13410110</v>
      </c>
      <c r="I813" s="10" t="s">
        <v>5456</v>
      </c>
      <c r="J813" s="145" t="s">
        <v>51</v>
      </c>
      <c r="K813" s="10" t="s">
        <v>5457</v>
      </c>
      <c r="L813" s="10"/>
      <c r="M813" s="71"/>
    </row>
    <row r="814" spans="1:13" ht="69.75" customHeight="1" x14ac:dyDescent="0.25">
      <c r="A814" s="69" t="str">
        <f t="shared" si="90"/>
        <v>1</v>
      </c>
      <c r="B814" s="45" t="str">
        <f t="shared" si="84"/>
        <v>3</v>
      </c>
      <c r="C814" s="45" t="str">
        <f t="shared" si="85"/>
        <v>4</v>
      </c>
      <c r="D814" s="45" t="str">
        <f t="shared" si="86"/>
        <v>1</v>
      </c>
      <c r="E814" s="45" t="str">
        <f t="shared" si="87"/>
        <v>01</v>
      </c>
      <c r="F814" s="45" t="str">
        <f t="shared" si="88"/>
        <v>2</v>
      </c>
      <c r="G814" s="45" t="str">
        <f t="shared" si="89"/>
        <v>0</v>
      </c>
      <c r="H814" s="70">
        <v>13410120</v>
      </c>
      <c r="I814" s="10" t="s">
        <v>5458</v>
      </c>
      <c r="J814" s="145" t="s">
        <v>51</v>
      </c>
      <c r="K814" s="10" t="s">
        <v>5459</v>
      </c>
      <c r="L814" s="10"/>
      <c r="M814" s="71"/>
    </row>
    <row r="815" spans="1:13" ht="30" x14ac:dyDescent="0.25">
      <c r="A815" s="69" t="str">
        <f t="shared" si="90"/>
        <v>1</v>
      </c>
      <c r="B815" s="45" t="str">
        <f t="shared" si="84"/>
        <v>3</v>
      </c>
      <c r="C815" s="45" t="str">
        <f t="shared" si="85"/>
        <v>4</v>
      </c>
      <c r="D815" s="45" t="str">
        <f t="shared" si="86"/>
        <v>1</v>
      </c>
      <c r="E815" s="45" t="str">
        <f t="shared" si="87"/>
        <v>02</v>
      </c>
      <c r="F815" s="45" t="str">
        <f t="shared" si="88"/>
        <v>0</v>
      </c>
      <c r="G815" s="45" t="str">
        <f t="shared" si="89"/>
        <v>0</v>
      </c>
      <c r="H815" s="70">
        <v>13410200</v>
      </c>
      <c r="I815" s="10" t="s">
        <v>5460</v>
      </c>
      <c r="J815" s="145" t="s">
        <v>51</v>
      </c>
      <c r="K815" s="10" t="s">
        <v>5453</v>
      </c>
      <c r="L815" s="10"/>
      <c r="M815" s="71"/>
    </row>
    <row r="816" spans="1:13" ht="45" x14ac:dyDescent="0.25">
      <c r="A816" s="69" t="str">
        <f t="shared" si="90"/>
        <v>1</v>
      </c>
      <c r="B816" s="45" t="str">
        <f t="shared" si="84"/>
        <v>3</v>
      </c>
      <c r="C816" s="45" t="str">
        <f t="shared" si="85"/>
        <v>4</v>
      </c>
      <c r="D816" s="45" t="str">
        <f t="shared" si="86"/>
        <v>1</v>
      </c>
      <c r="E816" s="45" t="str">
        <f t="shared" si="87"/>
        <v>02</v>
      </c>
      <c r="F816" s="45" t="str">
        <f t="shared" si="88"/>
        <v>1</v>
      </c>
      <c r="G816" s="45" t="str">
        <f t="shared" si="89"/>
        <v>0</v>
      </c>
      <c r="H816" s="70">
        <v>13410210</v>
      </c>
      <c r="I816" s="10" t="s">
        <v>5461</v>
      </c>
      <c r="J816" s="145" t="s">
        <v>51</v>
      </c>
      <c r="K816" s="10" t="s">
        <v>5462</v>
      </c>
      <c r="L816" s="10"/>
      <c r="M816" s="71"/>
    </row>
    <row r="817" spans="1:13" ht="150" x14ac:dyDescent="0.25">
      <c r="A817" s="69" t="str">
        <f t="shared" si="90"/>
        <v>1</v>
      </c>
      <c r="B817" s="45" t="str">
        <f t="shared" si="84"/>
        <v>3</v>
      </c>
      <c r="C817" s="45" t="str">
        <f t="shared" si="85"/>
        <v>4</v>
      </c>
      <c r="D817" s="45" t="str">
        <f t="shared" si="86"/>
        <v>1</v>
      </c>
      <c r="E817" s="45" t="str">
        <f t="shared" si="87"/>
        <v>02</v>
      </c>
      <c r="F817" s="45" t="str">
        <f t="shared" si="88"/>
        <v>2</v>
      </c>
      <c r="G817" s="45" t="str">
        <f t="shared" si="89"/>
        <v>0</v>
      </c>
      <c r="H817" s="70">
        <v>13410220</v>
      </c>
      <c r="I817" s="10" t="s">
        <v>5463</v>
      </c>
      <c r="J817" s="145" t="s">
        <v>51</v>
      </c>
      <c r="K817" s="10" t="s">
        <v>5464</v>
      </c>
      <c r="L817" s="10"/>
      <c r="M817" s="71"/>
    </row>
    <row r="818" spans="1:13" ht="225" x14ac:dyDescent="0.25">
      <c r="A818" s="69" t="str">
        <f t="shared" si="90"/>
        <v>1</v>
      </c>
      <c r="B818" s="45" t="str">
        <f t="shared" si="84"/>
        <v>3</v>
      </c>
      <c r="C818" s="45" t="str">
        <f t="shared" si="85"/>
        <v>4</v>
      </c>
      <c r="D818" s="45" t="str">
        <f t="shared" si="86"/>
        <v>1</v>
      </c>
      <c r="E818" s="45" t="str">
        <f t="shared" si="87"/>
        <v>02</v>
      </c>
      <c r="F818" s="45" t="str">
        <f t="shared" si="88"/>
        <v>3</v>
      </c>
      <c r="G818" s="45" t="str">
        <f t="shared" si="89"/>
        <v>0</v>
      </c>
      <c r="H818" s="70">
        <v>13410230</v>
      </c>
      <c r="I818" s="10" t="s">
        <v>5465</v>
      </c>
      <c r="J818" s="145" t="s">
        <v>51</v>
      </c>
      <c r="K818" s="10" t="s">
        <v>5466</v>
      </c>
      <c r="L818" s="10"/>
      <c r="M818" s="71"/>
    </row>
    <row r="819" spans="1:13" ht="75" x14ac:dyDescent="0.25">
      <c r="A819" s="69" t="str">
        <f t="shared" si="90"/>
        <v>1</v>
      </c>
      <c r="B819" s="45" t="str">
        <f t="shared" si="84"/>
        <v>3</v>
      </c>
      <c r="C819" s="45" t="str">
        <f t="shared" si="85"/>
        <v>4</v>
      </c>
      <c r="D819" s="45" t="str">
        <f t="shared" si="86"/>
        <v>1</v>
      </c>
      <c r="E819" s="45" t="str">
        <f t="shared" si="87"/>
        <v>02</v>
      </c>
      <c r="F819" s="45" t="str">
        <f t="shared" si="88"/>
        <v>4</v>
      </c>
      <c r="G819" s="45" t="str">
        <f t="shared" si="89"/>
        <v>0</v>
      </c>
      <c r="H819" s="70">
        <v>13410240</v>
      </c>
      <c r="I819" s="10" t="s">
        <v>5467</v>
      </c>
      <c r="J819" s="145" t="s">
        <v>51</v>
      </c>
      <c r="K819" s="10" t="s">
        <v>5468</v>
      </c>
      <c r="L819" s="10"/>
      <c r="M819" s="71"/>
    </row>
    <row r="820" spans="1:13" ht="30" x14ac:dyDescent="0.25">
      <c r="A820" s="69" t="str">
        <f t="shared" si="90"/>
        <v>1</v>
      </c>
      <c r="B820" s="45" t="str">
        <f t="shared" si="84"/>
        <v>3</v>
      </c>
      <c r="C820" s="45" t="str">
        <f t="shared" si="85"/>
        <v>4</v>
      </c>
      <c r="D820" s="45" t="str">
        <f t="shared" si="86"/>
        <v>1</v>
      </c>
      <c r="E820" s="45" t="str">
        <f t="shared" si="87"/>
        <v>03</v>
      </c>
      <c r="F820" s="45" t="str">
        <f t="shared" si="88"/>
        <v>0</v>
      </c>
      <c r="G820" s="45" t="str">
        <f t="shared" si="89"/>
        <v>0</v>
      </c>
      <c r="H820" s="70">
        <v>13410300</v>
      </c>
      <c r="I820" s="10" t="s">
        <v>5469</v>
      </c>
      <c r="J820" s="145" t="s">
        <v>51</v>
      </c>
      <c r="K820" s="10" t="s">
        <v>5453</v>
      </c>
      <c r="L820" s="10"/>
      <c r="M820" s="71"/>
    </row>
    <row r="821" spans="1:13" ht="45" x14ac:dyDescent="0.25">
      <c r="A821" s="69" t="str">
        <f t="shared" si="90"/>
        <v>1</v>
      </c>
      <c r="B821" s="45" t="str">
        <f t="shared" si="84"/>
        <v>3</v>
      </c>
      <c r="C821" s="45" t="str">
        <f t="shared" si="85"/>
        <v>4</v>
      </c>
      <c r="D821" s="45" t="str">
        <f t="shared" si="86"/>
        <v>1</v>
      </c>
      <c r="E821" s="45" t="str">
        <f t="shared" si="87"/>
        <v>03</v>
      </c>
      <c r="F821" s="45" t="str">
        <f t="shared" si="88"/>
        <v>1</v>
      </c>
      <c r="G821" s="45" t="str">
        <f t="shared" si="89"/>
        <v>0</v>
      </c>
      <c r="H821" s="70">
        <v>13410310</v>
      </c>
      <c r="I821" s="10" t="s">
        <v>5470</v>
      </c>
      <c r="J821" s="145" t="s">
        <v>51</v>
      </c>
      <c r="K821" s="10" t="s">
        <v>5471</v>
      </c>
      <c r="L821" s="10"/>
      <c r="M821" s="71"/>
    </row>
    <row r="822" spans="1:13" ht="150" x14ac:dyDescent="0.25">
      <c r="A822" s="69" t="str">
        <f t="shared" si="90"/>
        <v>1</v>
      </c>
      <c r="B822" s="45" t="str">
        <f t="shared" si="84"/>
        <v>3</v>
      </c>
      <c r="C822" s="45" t="str">
        <f t="shared" si="85"/>
        <v>4</v>
      </c>
      <c r="D822" s="45" t="str">
        <f t="shared" si="86"/>
        <v>1</v>
      </c>
      <c r="E822" s="45" t="str">
        <f t="shared" si="87"/>
        <v>03</v>
      </c>
      <c r="F822" s="45" t="str">
        <f t="shared" si="88"/>
        <v>2</v>
      </c>
      <c r="G822" s="45" t="str">
        <f t="shared" si="89"/>
        <v>0</v>
      </c>
      <c r="H822" s="70">
        <v>13410320</v>
      </c>
      <c r="I822" s="10" t="s">
        <v>5472</v>
      </c>
      <c r="J822" s="145" t="s">
        <v>51</v>
      </c>
      <c r="K822" s="10" t="s">
        <v>5473</v>
      </c>
      <c r="L822" s="10"/>
      <c r="M822" s="71"/>
    </row>
    <row r="823" spans="1:13" ht="225" x14ac:dyDescent="0.25">
      <c r="A823" s="69" t="str">
        <f t="shared" si="90"/>
        <v>1</v>
      </c>
      <c r="B823" s="45" t="str">
        <f t="shared" si="84"/>
        <v>3</v>
      </c>
      <c r="C823" s="45" t="str">
        <f t="shared" si="85"/>
        <v>4</v>
      </c>
      <c r="D823" s="45" t="str">
        <f t="shared" si="86"/>
        <v>1</v>
      </c>
      <c r="E823" s="45" t="str">
        <f t="shared" si="87"/>
        <v>03</v>
      </c>
      <c r="F823" s="45" t="str">
        <f t="shared" si="88"/>
        <v>3</v>
      </c>
      <c r="G823" s="45" t="str">
        <f t="shared" si="89"/>
        <v>0</v>
      </c>
      <c r="H823" s="70">
        <v>13410330</v>
      </c>
      <c r="I823" s="10" t="s">
        <v>5474</v>
      </c>
      <c r="J823" s="145" t="s">
        <v>51</v>
      </c>
      <c r="K823" s="10" t="s">
        <v>5475</v>
      </c>
      <c r="L823" s="10"/>
      <c r="M823" s="71"/>
    </row>
    <row r="824" spans="1:13" ht="75" x14ac:dyDescent="0.25">
      <c r="A824" s="69" t="str">
        <f t="shared" si="90"/>
        <v>1</v>
      </c>
      <c r="B824" s="45" t="str">
        <f t="shared" si="84"/>
        <v>3</v>
      </c>
      <c r="C824" s="45" t="str">
        <f t="shared" si="85"/>
        <v>4</v>
      </c>
      <c r="D824" s="45" t="str">
        <f t="shared" si="86"/>
        <v>1</v>
      </c>
      <c r="E824" s="45" t="str">
        <f t="shared" si="87"/>
        <v>03</v>
      </c>
      <c r="F824" s="45" t="str">
        <f t="shared" si="88"/>
        <v>4</v>
      </c>
      <c r="G824" s="45" t="str">
        <f t="shared" si="89"/>
        <v>0</v>
      </c>
      <c r="H824" s="70">
        <v>13410340</v>
      </c>
      <c r="I824" s="10" t="s">
        <v>5476</v>
      </c>
      <c r="J824" s="145" t="s">
        <v>51</v>
      </c>
      <c r="K824" s="10" t="s">
        <v>5477</v>
      </c>
      <c r="L824" s="10"/>
      <c r="M824" s="71"/>
    </row>
    <row r="825" spans="1:13" ht="45" x14ac:dyDescent="0.25">
      <c r="A825" s="69" t="str">
        <f t="shared" si="90"/>
        <v>1</v>
      </c>
      <c r="B825" s="45" t="str">
        <f t="shared" si="84"/>
        <v>3</v>
      </c>
      <c r="C825" s="45" t="str">
        <f t="shared" si="85"/>
        <v>4</v>
      </c>
      <c r="D825" s="45" t="str">
        <f t="shared" si="86"/>
        <v>1</v>
      </c>
      <c r="E825" s="45" t="str">
        <f t="shared" si="87"/>
        <v>04</v>
      </c>
      <c r="F825" s="45" t="str">
        <f t="shared" si="88"/>
        <v>0</v>
      </c>
      <c r="G825" s="45" t="str">
        <f t="shared" si="89"/>
        <v>0</v>
      </c>
      <c r="H825" s="70">
        <v>13410400</v>
      </c>
      <c r="I825" s="10" t="s">
        <v>5478</v>
      </c>
      <c r="J825" s="145" t="s">
        <v>51</v>
      </c>
      <c r="K825" s="10" t="s">
        <v>5479</v>
      </c>
      <c r="L825" s="10"/>
      <c r="M825" s="71"/>
    </row>
    <row r="826" spans="1:13" ht="150" x14ac:dyDescent="0.25">
      <c r="A826" s="69" t="str">
        <f t="shared" si="90"/>
        <v>1</v>
      </c>
      <c r="B826" s="45" t="str">
        <f t="shared" si="84"/>
        <v>3</v>
      </c>
      <c r="C826" s="45" t="str">
        <f t="shared" si="85"/>
        <v>4</v>
      </c>
      <c r="D826" s="45" t="str">
        <f t="shared" si="86"/>
        <v>1</v>
      </c>
      <c r="E826" s="45" t="str">
        <f t="shared" si="87"/>
        <v>04</v>
      </c>
      <c r="F826" s="45" t="str">
        <f t="shared" si="88"/>
        <v>1</v>
      </c>
      <c r="G826" s="45" t="str">
        <f t="shared" si="89"/>
        <v>0</v>
      </c>
      <c r="H826" s="70">
        <v>13410410</v>
      </c>
      <c r="I826" s="10" t="s">
        <v>5480</v>
      </c>
      <c r="J826" s="145" t="s">
        <v>51</v>
      </c>
      <c r="K826" s="10" t="s">
        <v>5481</v>
      </c>
      <c r="L826" s="10"/>
      <c r="M826" s="71"/>
    </row>
    <row r="827" spans="1:13" ht="255" x14ac:dyDescent="0.25">
      <c r="A827" s="69" t="str">
        <f t="shared" si="90"/>
        <v>1</v>
      </c>
      <c r="B827" s="45" t="str">
        <f t="shared" si="84"/>
        <v>3</v>
      </c>
      <c r="C827" s="45" t="str">
        <f t="shared" si="85"/>
        <v>4</v>
      </c>
      <c r="D827" s="45" t="str">
        <f t="shared" si="86"/>
        <v>1</v>
      </c>
      <c r="E827" s="45" t="str">
        <f t="shared" si="87"/>
        <v>04</v>
      </c>
      <c r="F827" s="45" t="str">
        <f t="shared" si="88"/>
        <v>2</v>
      </c>
      <c r="G827" s="45" t="str">
        <f t="shared" si="89"/>
        <v>0</v>
      </c>
      <c r="H827" s="70">
        <v>13410420</v>
      </c>
      <c r="I827" s="10" t="s">
        <v>5482</v>
      </c>
      <c r="J827" s="145" t="s">
        <v>51</v>
      </c>
      <c r="K827" s="10" t="s">
        <v>5483</v>
      </c>
      <c r="L827" s="10"/>
      <c r="M827" s="71"/>
    </row>
    <row r="828" spans="1:13" ht="330" x14ac:dyDescent="0.25">
      <c r="A828" s="69" t="str">
        <f t="shared" si="90"/>
        <v>1</v>
      </c>
      <c r="B828" s="45" t="str">
        <f t="shared" si="84"/>
        <v>3</v>
      </c>
      <c r="C828" s="45" t="str">
        <f t="shared" si="85"/>
        <v>4</v>
      </c>
      <c r="D828" s="45" t="str">
        <f t="shared" si="86"/>
        <v>1</v>
      </c>
      <c r="E828" s="45" t="str">
        <f t="shared" si="87"/>
        <v>04</v>
      </c>
      <c r="F828" s="45" t="str">
        <f t="shared" si="88"/>
        <v>3</v>
      </c>
      <c r="G828" s="45" t="str">
        <f t="shared" si="89"/>
        <v>0</v>
      </c>
      <c r="H828" s="70">
        <v>13410430</v>
      </c>
      <c r="I828" s="10" t="s">
        <v>5484</v>
      </c>
      <c r="J828" s="145" t="s">
        <v>51</v>
      </c>
      <c r="K828" s="10" t="s">
        <v>5485</v>
      </c>
      <c r="L828" s="10"/>
      <c r="M828" s="71"/>
    </row>
    <row r="829" spans="1:13" ht="180" x14ac:dyDescent="0.25">
      <c r="A829" s="69" t="str">
        <f t="shared" si="90"/>
        <v>1</v>
      </c>
      <c r="B829" s="45" t="str">
        <f t="shared" si="84"/>
        <v>3</v>
      </c>
      <c r="C829" s="45" t="str">
        <f t="shared" si="85"/>
        <v>4</v>
      </c>
      <c r="D829" s="45" t="str">
        <f t="shared" si="86"/>
        <v>1</v>
      </c>
      <c r="E829" s="45" t="str">
        <f t="shared" si="87"/>
        <v>04</v>
      </c>
      <c r="F829" s="45" t="str">
        <f t="shared" si="88"/>
        <v>4</v>
      </c>
      <c r="G829" s="45" t="str">
        <f t="shared" si="89"/>
        <v>0</v>
      </c>
      <c r="H829" s="70">
        <v>13410440</v>
      </c>
      <c r="I829" s="10" t="s">
        <v>5486</v>
      </c>
      <c r="J829" s="145" t="s">
        <v>51</v>
      </c>
      <c r="K829" s="10" t="s">
        <v>5487</v>
      </c>
      <c r="L829" s="10"/>
      <c r="M829" s="71"/>
    </row>
    <row r="830" spans="1:13" ht="45" x14ac:dyDescent="0.25">
      <c r="A830" s="69" t="str">
        <f t="shared" si="90"/>
        <v>1</v>
      </c>
      <c r="B830" s="45" t="str">
        <f t="shared" si="84"/>
        <v>3</v>
      </c>
      <c r="C830" s="45" t="str">
        <f t="shared" si="85"/>
        <v>4</v>
      </c>
      <c r="D830" s="45" t="str">
        <f t="shared" si="86"/>
        <v>1</v>
      </c>
      <c r="E830" s="45" t="str">
        <f t="shared" si="87"/>
        <v>05</v>
      </c>
      <c r="F830" s="45" t="str">
        <f t="shared" si="88"/>
        <v>0</v>
      </c>
      <c r="G830" s="45" t="str">
        <f t="shared" si="89"/>
        <v>0</v>
      </c>
      <c r="H830" s="70">
        <v>13410500</v>
      </c>
      <c r="I830" s="70" t="s">
        <v>5488</v>
      </c>
      <c r="J830" s="145" t="s">
        <v>51</v>
      </c>
      <c r="K830" s="70" t="s">
        <v>5489</v>
      </c>
      <c r="L830" s="10" t="s">
        <v>5490</v>
      </c>
      <c r="M830" s="71"/>
    </row>
    <row r="831" spans="1:13" ht="45" x14ac:dyDescent="0.25">
      <c r="A831" s="69" t="str">
        <f t="shared" si="90"/>
        <v>1</v>
      </c>
      <c r="B831" s="45" t="str">
        <f t="shared" si="84"/>
        <v>3</v>
      </c>
      <c r="C831" s="45" t="str">
        <f t="shared" si="85"/>
        <v>4</v>
      </c>
      <c r="D831" s="45" t="str">
        <f t="shared" si="86"/>
        <v>2</v>
      </c>
      <c r="E831" s="45" t="str">
        <f t="shared" si="87"/>
        <v>00</v>
      </c>
      <c r="F831" s="45" t="str">
        <f t="shared" si="88"/>
        <v>0</v>
      </c>
      <c r="G831" s="45" t="str">
        <f t="shared" si="89"/>
        <v>0</v>
      </c>
      <c r="H831" s="70">
        <v>13420000</v>
      </c>
      <c r="I831" s="10" t="s">
        <v>5491</v>
      </c>
      <c r="J831" s="145" t="s">
        <v>45</v>
      </c>
      <c r="K831" s="10" t="s">
        <v>5492</v>
      </c>
      <c r="L831" s="10"/>
      <c r="M831" s="71"/>
    </row>
    <row r="832" spans="1:13" ht="45" x14ac:dyDescent="0.25">
      <c r="A832" s="69" t="str">
        <f t="shared" si="90"/>
        <v>1</v>
      </c>
      <c r="B832" s="45" t="str">
        <f t="shared" si="84"/>
        <v>3</v>
      </c>
      <c r="C832" s="45" t="str">
        <f t="shared" si="85"/>
        <v>4</v>
      </c>
      <c r="D832" s="45" t="str">
        <f t="shared" si="86"/>
        <v>2</v>
      </c>
      <c r="E832" s="45" t="str">
        <f t="shared" si="87"/>
        <v>02</v>
      </c>
      <c r="F832" s="45" t="str">
        <f t="shared" si="88"/>
        <v>0</v>
      </c>
      <c r="G832" s="45" t="str">
        <f t="shared" si="89"/>
        <v>0</v>
      </c>
      <c r="H832" s="70">
        <v>13420200</v>
      </c>
      <c r="I832" s="10" t="s">
        <v>5493</v>
      </c>
      <c r="J832" s="145" t="s">
        <v>51</v>
      </c>
      <c r="K832" s="10" t="s">
        <v>5494</v>
      </c>
      <c r="L832" s="10"/>
      <c r="M832" s="71"/>
    </row>
    <row r="833" spans="1:13" ht="60" x14ac:dyDescent="0.25">
      <c r="A833" s="69" t="str">
        <f t="shared" si="90"/>
        <v>1</v>
      </c>
      <c r="B833" s="45" t="str">
        <f t="shared" si="84"/>
        <v>3</v>
      </c>
      <c r="C833" s="45" t="str">
        <f t="shared" si="85"/>
        <v>4</v>
      </c>
      <c r="D833" s="45" t="str">
        <f t="shared" si="86"/>
        <v>2</v>
      </c>
      <c r="E833" s="45" t="str">
        <f t="shared" si="87"/>
        <v>02</v>
      </c>
      <c r="F833" s="45" t="str">
        <f t="shared" si="88"/>
        <v>1</v>
      </c>
      <c r="G833" s="45" t="str">
        <f t="shared" si="89"/>
        <v>0</v>
      </c>
      <c r="H833" s="70">
        <v>13420210</v>
      </c>
      <c r="I833" s="10" t="s">
        <v>5495</v>
      </c>
      <c r="J833" s="145" t="s">
        <v>51</v>
      </c>
      <c r="K833" s="10" t="s">
        <v>5496</v>
      </c>
      <c r="L833" s="10"/>
      <c r="M833" s="71"/>
    </row>
    <row r="834" spans="1:13" ht="60" x14ac:dyDescent="0.25">
      <c r="A834" s="69" t="str">
        <f t="shared" si="90"/>
        <v>1</v>
      </c>
      <c r="B834" s="45" t="str">
        <f t="shared" si="84"/>
        <v>3</v>
      </c>
      <c r="C834" s="45" t="str">
        <f t="shared" si="85"/>
        <v>4</v>
      </c>
      <c r="D834" s="45" t="str">
        <f t="shared" si="86"/>
        <v>2</v>
      </c>
      <c r="E834" s="45" t="str">
        <f t="shared" si="87"/>
        <v>02</v>
      </c>
      <c r="F834" s="45" t="str">
        <f t="shared" si="88"/>
        <v>4</v>
      </c>
      <c r="G834" s="45" t="str">
        <f t="shared" si="89"/>
        <v>0</v>
      </c>
      <c r="H834" s="70">
        <v>13420240</v>
      </c>
      <c r="I834" s="10" t="s">
        <v>5497</v>
      </c>
      <c r="J834" s="145" t="s">
        <v>51</v>
      </c>
      <c r="K834" s="10" t="s">
        <v>5498</v>
      </c>
      <c r="L834" s="10"/>
      <c r="M834" s="71"/>
    </row>
    <row r="835" spans="1:13" ht="45" x14ac:dyDescent="0.25">
      <c r="A835" s="69" t="str">
        <f t="shared" si="90"/>
        <v>1</v>
      </c>
      <c r="B835" s="45" t="str">
        <f t="shared" si="84"/>
        <v>3</v>
      </c>
      <c r="C835" s="45" t="str">
        <f t="shared" si="85"/>
        <v>4</v>
      </c>
      <c r="D835" s="45" t="str">
        <f t="shared" si="86"/>
        <v>2</v>
      </c>
      <c r="E835" s="45" t="str">
        <f t="shared" si="87"/>
        <v>03</v>
      </c>
      <c r="F835" s="45" t="str">
        <f t="shared" si="88"/>
        <v>0</v>
      </c>
      <c r="G835" s="45" t="str">
        <f t="shared" si="89"/>
        <v>0</v>
      </c>
      <c r="H835" s="70">
        <v>13420300</v>
      </c>
      <c r="I835" s="10" t="s">
        <v>5499</v>
      </c>
      <c r="J835" s="145" t="s">
        <v>51</v>
      </c>
      <c r="K835" s="10" t="s">
        <v>5500</v>
      </c>
      <c r="L835" s="10"/>
      <c r="M835" s="71"/>
    </row>
    <row r="836" spans="1:13" ht="60" x14ac:dyDescent="0.25">
      <c r="A836" s="69" t="str">
        <f t="shared" si="90"/>
        <v>1</v>
      </c>
      <c r="B836" s="45" t="str">
        <f t="shared" si="84"/>
        <v>3</v>
      </c>
      <c r="C836" s="45" t="str">
        <f t="shared" si="85"/>
        <v>4</v>
      </c>
      <c r="D836" s="45" t="str">
        <f t="shared" si="86"/>
        <v>2</v>
      </c>
      <c r="E836" s="45" t="str">
        <f t="shared" si="87"/>
        <v>03</v>
      </c>
      <c r="F836" s="45" t="str">
        <f t="shared" si="88"/>
        <v>1</v>
      </c>
      <c r="G836" s="45" t="str">
        <f t="shared" si="89"/>
        <v>0</v>
      </c>
      <c r="H836" s="70">
        <v>13420310</v>
      </c>
      <c r="I836" s="10" t="s">
        <v>5501</v>
      </c>
      <c r="J836" s="145" t="s">
        <v>51</v>
      </c>
      <c r="K836" s="10" t="s">
        <v>5502</v>
      </c>
      <c r="L836" s="10"/>
      <c r="M836" s="71"/>
    </row>
    <row r="837" spans="1:13" ht="60" x14ac:dyDescent="0.25">
      <c r="A837" s="69" t="str">
        <f t="shared" si="90"/>
        <v>1</v>
      </c>
      <c r="B837" s="45" t="str">
        <f t="shared" si="84"/>
        <v>3</v>
      </c>
      <c r="C837" s="45" t="str">
        <f t="shared" si="85"/>
        <v>4</v>
      </c>
      <c r="D837" s="45" t="str">
        <f t="shared" si="86"/>
        <v>2</v>
      </c>
      <c r="E837" s="45" t="str">
        <f t="shared" si="87"/>
        <v>03</v>
      </c>
      <c r="F837" s="45" t="str">
        <f t="shared" si="88"/>
        <v>4</v>
      </c>
      <c r="G837" s="45" t="str">
        <f t="shared" si="89"/>
        <v>0</v>
      </c>
      <c r="H837" s="70">
        <v>13420340</v>
      </c>
      <c r="I837" s="10" t="s">
        <v>5503</v>
      </c>
      <c r="J837" s="145" t="s">
        <v>51</v>
      </c>
      <c r="K837" s="10" t="s">
        <v>5504</v>
      </c>
      <c r="L837" s="10"/>
      <c r="M837" s="71"/>
    </row>
    <row r="838" spans="1:13" ht="45" x14ac:dyDescent="0.25">
      <c r="A838" s="69" t="str">
        <f t="shared" si="90"/>
        <v>1</v>
      </c>
      <c r="B838" s="45" t="str">
        <f t="shared" si="84"/>
        <v>3</v>
      </c>
      <c r="C838" s="45" t="str">
        <f t="shared" si="85"/>
        <v>4</v>
      </c>
      <c r="D838" s="45" t="str">
        <f t="shared" si="86"/>
        <v>3</v>
      </c>
      <c r="E838" s="45" t="str">
        <f t="shared" si="87"/>
        <v>00</v>
      </c>
      <c r="F838" s="45" t="str">
        <f t="shared" si="88"/>
        <v>0</v>
      </c>
      <c r="G838" s="45" t="str">
        <f t="shared" si="89"/>
        <v>0</v>
      </c>
      <c r="H838" s="70">
        <v>13430000</v>
      </c>
      <c r="I838" s="10" t="s">
        <v>5505</v>
      </c>
      <c r="J838" s="145" t="s">
        <v>45</v>
      </c>
      <c r="K838" s="10" t="s">
        <v>5506</v>
      </c>
      <c r="L838" s="10"/>
      <c r="M838" s="71"/>
    </row>
    <row r="839" spans="1:13" ht="30" x14ac:dyDescent="0.25">
      <c r="A839" s="69" t="str">
        <f t="shared" si="90"/>
        <v>1</v>
      </c>
      <c r="B839" s="45" t="str">
        <f t="shared" si="84"/>
        <v>3</v>
      </c>
      <c r="C839" s="45" t="str">
        <f t="shared" si="85"/>
        <v>4</v>
      </c>
      <c r="D839" s="45" t="str">
        <f t="shared" si="86"/>
        <v>3</v>
      </c>
      <c r="E839" s="45" t="str">
        <f t="shared" si="87"/>
        <v>01</v>
      </c>
      <c r="F839" s="45" t="str">
        <f t="shared" si="88"/>
        <v>0</v>
      </c>
      <c r="G839" s="45" t="str">
        <f t="shared" si="89"/>
        <v>0</v>
      </c>
      <c r="H839" s="70">
        <v>13430100</v>
      </c>
      <c r="I839" s="10" t="s">
        <v>5507</v>
      </c>
      <c r="J839" s="145" t="s">
        <v>51</v>
      </c>
      <c r="K839" s="10" t="s">
        <v>5508</v>
      </c>
      <c r="L839" s="10"/>
      <c r="M839" s="71"/>
    </row>
    <row r="840" spans="1:13" ht="150" x14ac:dyDescent="0.25">
      <c r="A840" s="69" t="str">
        <f t="shared" si="90"/>
        <v>1</v>
      </c>
      <c r="B840" s="45" t="str">
        <f t="shared" si="84"/>
        <v>3</v>
      </c>
      <c r="C840" s="45" t="str">
        <f t="shared" si="85"/>
        <v>4</v>
      </c>
      <c r="D840" s="45" t="str">
        <f t="shared" si="86"/>
        <v>3</v>
      </c>
      <c r="E840" s="45" t="str">
        <f t="shared" si="87"/>
        <v>01</v>
      </c>
      <c r="F840" s="45" t="str">
        <f t="shared" si="88"/>
        <v>1</v>
      </c>
      <c r="G840" s="45" t="str">
        <f t="shared" si="89"/>
        <v>0</v>
      </c>
      <c r="H840" s="70">
        <v>13430110</v>
      </c>
      <c r="I840" s="10" t="s">
        <v>5509</v>
      </c>
      <c r="J840" s="145" t="s">
        <v>51</v>
      </c>
      <c r="K840" s="10" t="s">
        <v>5510</v>
      </c>
      <c r="L840" s="10"/>
      <c r="M840" s="71"/>
    </row>
    <row r="841" spans="1:13" ht="150" x14ac:dyDescent="0.25">
      <c r="A841" s="69" t="str">
        <f t="shared" si="90"/>
        <v>1</v>
      </c>
      <c r="B841" s="45" t="str">
        <f t="shared" si="84"/>
        <v>3</v>
      </c>
      <c r="C841" s="45" t="str">
        <f t="shared" si="85"/>
        <v>4</v>
      </c>
      <c r="D841" s="45" t="str">
        <f t="shared" si="86"/>
        <v>3</v>
      </c>
      <c r="E841" s="45" t="str">
        <f t="shared" si="87"/>
        <v>01</v>
      </c>
      <c r="F841" s="45" t="str">
        <f t="shared" si="88"/>
        <v>2</v>
      </c>
      <c r="G841" s="45" t="str">
        <f t="shared" si="89"/>
        <v>0</v>
      </c>
      <c r="H841" s="70">
        <v>13430120</v>
      </c>
      <c r="I841" s="10" t="s">
        <v>5511</v>
      </c>
      <c r="J841" s="145" t="s">
        <v>51</v>
      </c>
      <c r="K841" s="10" t="s">
        <v>5512</v>
      </c>
      <c r="L841" s="10"/>
      <c r="M841" s="71"/>
    </row>
    <row r="842" spans="1:13" ht="150" x14ac:dyDescent="0.25">
      <c r="A842" s="69" t="str">
        <f t="shared" si="90"/>
        <v>1</v>
      </c>
      <c r="B842" s="45" t="str">
        <f t="shared" si="84"/>
        <v>3</v>
      </c>
      <c r="C842" s="45" t="str">
        <f t="shared" si="85"/>
        <v>4</v>
      </c>
      <c r="D842" s="45" t="str">
        <f t="shared" si="86"/>
        <v>3</v>
      </c>
      <c r="E842" s="45" t="str">
        <f t="shared" si="87"/>
        <v>01</v>
      </c>
      <c r="F842" s="45" t="str">
        <f t="shared" si="88"/>
        <v>3</v>
      </c>
      <c r="G842" s="45" t="str">
        <f t="shared" si="89"/>
        <v>0</v>
      </c>
      <c r="H842" s="70">
        <v>13430130</v>
      </c>
      <c r="I842" s="10" t="s">
        <v>5513</v>
      </c>
      <c r="J842" s="145" t="s">
        <v>51</v>
      </c>
      <c r="K842" s="10" t="s">
        <v>5514</v>
      </c>
      <c r="L842" s="10"/>
      <c r="M842" s="71"/>
    </row>
    <row r="843" spans="1:13" ht="60" x14ac:dyDescent="0.25">
      <c r="A843" s="69" t="str">
        <f t="shared" si="90"/>
        <v>1</v>
      </c>
      <c r="B843" s="45" t="str">
        <f t="shared" si="84"/>
        <v>3</v>
      </c>
      <c r="C843" s="45" t="str">
        <f t="shared" si="85"/>
        <v>4</v>
      </c>
      <c r="D843" s="45" t="str">
        <f t="shared" si="86"/>
        <v>3</v>
      </c>
      <c r="E843" s="45" t="str">
        <f t="shared" si="87"/>
        <v>01</v>
      </c>
      <c r="F843" s="45" t="str">
        <f t="shared" si="88"/>
        <v>4</v>
      </c>
      <c r="G843" s="45" t="str">
        <f t="shared" si="89"/>
        <v>0</v>
      </c>
      <c r="H843" s="70">
        <v>13430140</v>
      </c>
      <c r="I843" s="10" t="s">
        <v>5515</v>
      </c>
      <c r="J843" s="145" t="s">
        <v>51</v>
      </c>
      <c r="K843" s="10" t="s">
        <v>5516</v>
      </c>
      <c r="L843" s="10"/>
      <c r="M843" s="71"/>
    </row>
    <row r="844" spans="1:13" ht="45" x14ac:dyDescent="0.25">
      <c r="A844" s="69" t="str">
        <f t="shared" si="90"/>
        <v>1</v>
      </c>
      <c r="B844" s="45" t="str">
        <f t="shared" si="84"/>
        <v>3</v>
      </c>
      <c r="C844" s="45" t="str">
        <f t="shared" si="85"/>
        <v>4</v>
      </c>
      <c r="D844" s="45" t="str">
        <f t="shared" si="86"/>
        <v>3</v>
      </c>
      <c r="E844" s="45" t="str">
        <f t="shared" si="87"/>
        <v>02</v>
      </c>
      <c r="F844" s="45" t="str">
        <f t="shared" si="88"/>
        <v>0</v>
      </c>
      <c r="G844" s="45" t="str">
        <f t="shared" si="89"/>
        <v>0</v>
      </c>
      <c r="H844" s="70">
        <v>13430200</v>
      </c>
      <c r="I844" s="10" t="s">
        <v>5517</v>
      </c>
      <c r="J844" s="145" t="s">
        <v>51</v>
      </c>
      <c r="K844" s="10" t="s">
        <v>5518</v>
      </c>
      <c r="L844" s="10"/>
      <c r="M844" s="71"/>
    </row>
    <row r="845" spans="1:13" ht="60" x14ac:dyDescent="0.25">
      <c r="A845" s="69" t="str">
        <f t="shared" si="90"/>
        <v>1</v>
      </c>
      <c r="B845" s="45" t="str">
        <f t="shared" si="84"/>
        <v>3</v>
      </c>
      <c r="C845" s="45" t="str">
        <f t="shared" si="85"/>
        <v>4</v>
      </c>
      <c r="D845" s="45" t="str">
        <f t="shared" si="86"/>
        <v>3</v>
      </c>
      <c r="E845" s="45" t="str">
        <f t="shared" si="87"/>
        <v>02</v>
      </c>
      <c r="F845" s="45" t="str">
        <f t="shared" si="88"/>
        <v>1</v>
      </c>
      <c r="G845" s="45" t="str">
        <f t="shared" si="89"/>
        <v>0</v>
      </c>
      <c r="H845" s="70">
        <v>13430210</v>
      </c>
      <c r="I845" s="10" t="s">
        <v>5519</v>
      </c>
      <c r="J845" s="145" t="s">
        <v>51</v>
      </c>
      <c r="K845" s="10" t="s">
        <v>5520</v>
      </c>
      <c r="L845" s="10"/>
      <c r="M845" s="71"/>
    </row>
    <row r="846" spans="1:13" ht="60" x14ac:dyDescent="0.25">
      <c r="A846" s="69" t="str">
        <f t="shared" si="90"/>
        <v>1</v>
      </c>
      <c r="B846" s="45" t="str">
        <f t="shared" ref="B846:B916" si="91">MID($H846,2,1)</f>
        <v>3</v>
      </c>
      <c r="C846" s="45" t="str">
        <f t="shared" ref="C846:C916" si="92">MID($H846,3,1)</f>
        <v>4</v>
      </c>
      <c r="D846" s="45" t="str">
        <f t="shared" ref="D846:D916" si="93">MID($H846,4,1)</f>
        <v>3</v>
      </c>
      <c r="E846" s="45" t="str">
        <f t="shared" ref="E846:E916" si="94">MID($H846,5,2)</f>
        <v>02</v>
      </c>
      <c r="F846" s="45" t="str">
        <f t="shared" ref="F846:F916" si="95">MID($H846,7,1)</f>
        <v>4</v>
      </c>
      <c r="G846" s="45" t="str">
        <f t="shared" ref="G846:G916" si="96">MID($H846,8,1)</f>
        <v>0</v>
      </c>
      <c r="H846" s="70">
        <v>13430240</v>
      </c>
      <c r="I846" s="10" t="s">
        <v>5521</v>
      </c>
      <c r="J846" s="145" t="s">
        <v>51</v>
      </c>
      <c r="K846" s="10" t="s">
        <v>5522</v>
      </c>
      <c r="L846" s="10"/>
      <c r="M846" s="71"/>
    </row>
    <row r="847" spans="1:13" x14ac:dyDescent="0.25">
      <c r="A847" s="69" t="str">
        <f t="shared" ref="A847:A917" si="97">MID($H847,1,1)</f>
        <v>1</v>
      </c>
      <c r="B847" s="45" t="str">
        <f t="shared" si="91"/>
        <v>3</v>
      </c>
      <c r="C847" s="45" t="str">
        <f t="shared" si="92"/>
        <v>4</v>
      </c>
      <c r="D847" s="45" t="str">
        <f t="shared" si="93"/>
        <v>4</v>
      </c>
      <c r="E847" s="45" t="str">
        <f t="shared" si="94"/>
        <v>00</v>
      </c>
      <c r="F847" s="45" t="str">
        <f t="shared" si="95"/>
        <v>0</v>
      </c>
      <c r="G847" s="45" t="str">
        <f t="shared" si="96"/>
        <v>0</v>
      </c>
      <c r="H847" s="70">
        <v>13440000</v>
      </c>
      <c r="I847" s="10" t="s">
        <v>5523</v>
      </c>
      <c r="J847" s="145" t="s">
        <v>45</v>
      </c>
      <c r="K847" s="10" t="s">
        <v>5524</v>
      </c>
      <c r="L847" s="10"/>
      <c r="M847" s="71"/>
    </row>
    <row r="848" spans="1:13" x14ac:dyDescent="0.25">
      <c r="A848" s="69" t="str">
        <f t="shared" si="97"/>
        <v>1</v>
      </c>
      <c r="B848" s="45" t="str">
        <f t="shared" si="91"/>
        <v>3</v>
      </c>
      <c r="C848" s="45" t="str">
        <f t="shared" si="92"/>
        <v>4</v>
      </c>
      <c r="D848" s="45" t="str">
        <f t="shared" si="93"/>
        <v>4</v>
      </c>
      <c r="E848" s="45" t="str">
        <f t="shared" si="94"/>
        <v>01</v>
      </c>
      <c r="F848" s="45" t="str">
        <f t="shared" si="95"/>
        <v>0</v>
      </c>
      <c r="G848" s="45" t="str">
        <f t="shared" si="96"/>
        <v>0</v>
      </c>
      <c r="H848" s="70">
        <v>13440100</v>
      </c>
      <c r="I848" s="10" t="s">
        <v>4780</v>
      </c>
      <c r="J848" s="145" t="s">
        <v>51</v>
      </c>
      <c r="K848" s="10" t="s">
        <v>5525</v>
      </c>
      <c r="L848" s="10"/>
      <c r="M848" s="71"/>
    </row>
    <row r="849" spans="1:13" ht="30" x14ac:dyDescent="0.25">
      <c r="A849" s="69" t="str">
        <f t="shared" si="97"/>
        <v>1</v>
      </c>
      <c r="B849" s="45" t="str">
        <f t="shared" si="91"/>
        <v>3</v>
      </c>
      <c r="C849" s="45" t="str">
        <f t="shared" si="92"/>
        <v>4</v>
      </c>
      <c r="D849" s="45" t="str">
        <f t="shared" si="93"/>
        <v>4</v>
      </c>
      <c r="E849" s="45" t="str">
        <f t="shared" si="94"/>
        <v>02</v>
      </c>
      <c r="F849" s="45" t="str">
        <f t="shared" si="95"/>
        <v>0</v>
      </c>
      <c r="G849" s="45" t="str">
        <f t="shared" si="96"/>
        <v>0</v>
      </c>
      <c r="H849" s="70">
        <v>13440200</v>
      </c>
      <c r="I849" s="10" t="s">
        <v>4782</v>
      </c>
      <c r="J849" s="145" t="s">
        <v>51</v>
      </c>
      <c r="K849" s="10" t="s">
        <v>5526</v>
      </c>
      <c r="L849" s="10"/>
      <c r="M849" s="71"/>
    </row>
    <row r="850" spans="1:13" ht="30" x14ac:dyDescent="0.25">
      <c r="A850" s="69" t="str">
        <f t="shared" si="97"/>
        <v>1</v>
      </c>
      <c r="B850" s="45" t="str">
        <f t="shared" si="91"/>
        <v>3</v>
      </c>
      <c r="C850" s="45" t="str">
        <f t="shared" si="92"/>
        <v>4</v>
      </c>
      <c r="D850" s="45" t="str">
        <f t="shared" si="93"/>
        <v>5</v>
      </c>
      <c r="E850" s="45" t="str">
        <f t="shared" si="94"/>
        <v>00</v>
      </c>
      <c r="F850" s="45" t="str">
        <f t="shared" si="95"/>
        <v>0</v>
      </c>
      <c r="G850" s="45" t="str">
        <f t="shared" si="96"/>
        <v>0</v>
      </c>
      <c r="H850" s="70">
        <v>13450000</v>
      </c>
      <c r="I850" s="10" t="s">
        <v>5527</v>
      </c>
      <c r="J850" s="145" t="s">
        <v>45</v>
      </c>
      <c r="K850" s="10" t="s">
        <v>5528</v>
      </c>
      <c r="L850" s="10"/>
      <c r="M850" s="71"/>
    </row>
    <row r="851" spans="1:13" ht="75" x14ac:dyDescent="0.25">
      <c r="A851" s="69" t="str">
        <f t="shared" si="97"/>
        <v>1</v>
      </c>
      <c r="B851" s="45" t="str">
        <f t="shared" si="91"/>
        <v>3</v>
      </c>
      <c r="C851" s="45" t="str">
        <f t="shared" si="92"/>
        <v>4</v>
      </c>
      <c r="D851" s="45" t="str">
        <f t="shared" si="93"/>
        <v>5</v>
      </c>
      <c r="E851" s="45" t="str">
        <f t="shared" si="94"/>
        <v>01</v>
      </c>
      <c r="F851" s="45" t="str">
        <f t="shared" si="95"/>
        <v>0</v>
      </c>
      <c r="G851" s="45" t="str">
        <f t="shared" si="96"/>
        <v>0</v>
      </c>
      <c r="H851" s="70">
        <v>13450100</v>
      </c>
      <c r="I851" s="10" t="s">
        <v>4784</v>
      </c>
      <c r="J851" s="145" t="s">
        <v>51</v>
      </c>
      <c r="K851" s="10" t="s">
        <v>5529</v>
      </c>
      <c r="L851" s="10"/>
      <c r="M851" s="71"/>
    </row>
    <row r="852" spans="1:13" ht="30" x14ac:dyDescent="0.25">
      <c r="A852" s="69" t="str">
        <f t="shared" si="97"/>
        <v>1</v>
      </c>
      <c r="B852" s="45" t="str">
        <f t="shared" si="91"/>
        <v>3</v>
      </c>
      <c r="C852" s="45" t="str">
        <f t="shared" si="92"/>
        <v>4</v>
      </c>
      <c r="D852" s="45" t="str">
        <f t="shared" si="93"/>
        <v>5</v>
      </c>
      <c r="E852" s="45" t="str">
        <f t="shared" si="94"/>
        <v>02</v>
      </c>
      <c r="F852" s="45" t="str">
        <f t="shared" si="95"/>
        <v>0</v>
      </c>
      <c r="G852" s="45" t="str">
        <f t="shared" si="96"/>
        <v>0</v>
      </c>
      <c r="H852" s="70">
        <v>13450200</v>
      </c>
      <c r="I852" s="10" t="s">
        <v>4786</v>
      </c>
      <c r="J852" s="145" t="s">
        <v>51</v>
      </c>
      <c r="K852" s="10" t="s">
        <v>5530</v>
      </c>
      <c r="L852" s="10"/>
      <c r="M852" s="71"/>
    </row>
    <row r="853" spans="1:13" ht="30" x14ac:dyDescent="0.25">
      <c r="A853" s="69" t="str">
        <f t="shared" si="97"/>
        <v>1</v>
      </c>
      <c r="B853" s="45" t="str">
        <f t="shared" si="91"/>
        <v>3</v>
      </c>
      <c r="C853" s="45" t="str">
        <f t="shared" si="92"/>
        <v>4</v>
      </c>
      <c r="D853" s="45" t="str">
        <f t="shared" si="93"/>
        <v>5</v>
      </c>
      <c r="E853" s="45" t="str">
        <f t="shared" si="94"/>
        <v>03</v>
      </c>
      <c r="F853" s="45" t="str">
        <f t="shared" si="95"/>
        <v>0</v>
      </c>
      <c r="G853" s="45" t="str">
        <f t="shared" si="96"/>
        <v>0</v>
      </c>
      <c r="H853" s="70">
        <v>13450300</v>
      </c>
      <c r="I853" s="10" t="s">
        <v>5531</v>
      </c>
      <c r="J853" s="145" t="s">
        <v>51</v>
      </c>
      <c r="K853" s="10" t="s">
        <v>5532</v>
      </c>
      <c r="L853" s="10"/>
      <c r="M853" s="71"/>
    </row>
    <row r="854" spans="1:13" ht="30" x14ac:dyDescent="0.25">
      <c r="A854" s="69" t="str">
        <f t="shared" si="97"/>
        <v>1</v>
      </c>
      <c r="B854" s="45" t="str">
        <f t="shared" si="91"/>
        <v>3</v>
      </c>
      <c r="C854" s="45" t="str">
        <f t="shared" si="92"/>
        <v>4</v>
      </c>
      <c r="D854" s="45" t="str">
        <f t="shared" si="93"/>
        <v>5</v>
      </c>
      <c r="E854" s="45" t="str">
        <f t="shared" si="94"/>
        <v>03</v>
      </c>
      <c r="F854" s="45" t="str">
        <f t="shared" si="95"/>
        <v>1</v>
      </c>
      <c r="G854" s="45" t="str">
        <f t="shared" si="96"/>
        <v>0</v>
      </c>
      <c r="H854" s="70">
        <v>13450310</v>
      </c>
      <c r="I854" s="10" t="s">
        <v>5533</v>
      </c>
      <c r="J854" s="145" t="s">
        <v>51</v>
      </c>
      <c r="K854" s="10" t="s">
        <v>5534</v>
      </c>
      <c r="L854" s="10"/>
      <c r="M854" s="71"/>
    </row>
    <row r="855" spans="1:13" ht="30" x14ac:dyDescent="0.25">
      <c r="A855" s="69" t="str">
        <f t="shared" si="97"/>
        <v>1</v>
      </c>
      <c r="B855" s="45" t="str">
        <f t="shared" si="91"/>
        <v>3</v>
      </c>
      <c r="C855" s="45" t="str">
        <f t="shared" si="92"/>
        <v>4</v>
      </c>
      <c r="D855" s="45" t="str">
        <f t="shared" si="93"/>
        <v>5</v>
      </c>
      <c r="E855" s="45" t="str">
        <f t="shared" si="94"/>
        <v>03</v>
      </c>
      <c r="F855" s="45" t="str">
        <f t="shared" si="95"/>
        <v>2</v>
      </c>
      <c r="G855" s="45" t="str">
        <f t="shared" si="96"/>
        <v>0</v>
      </c>
      <c r="H855" s="70">
        <v>13450320</v>
      </c>
      <c r="I855" s="10" t="s">
        <v>5535</v>
      </c>
      <c r="J855" s="145" t="s">
        <v>51</v>
      </c>
      <c r="K855" s="10" t="s">
        <v>5536</v>
      </c>
      <c r="L855" s="10"/>
      <c r="M855" s="71"/>
    </row>
    <row r="856" spans="1:13" ht="60" x14ac:dyDescent="0.25">
      <c r="A856" s="69" t="str">
        <f t="shared" si="97"/>
        <v>1</v>
      </c>
      <c r="B856" s="45" t="str">
        <f t="shared" si="91"/>
        <v>3</v>
      </c>
      <c r="C856" s="45" t="str">
        <f t="shared" si="92"/>
        <v>4</v>
      </c>
      <c r="D856" s="45" t="str">
        <f t="shared" si="93"/>
        <v>5</v>
      </c>
      <c r="E856" s="45" t="str">
        <f t="shared" si="94"/>
        <v>03</v>
      </c>
      <c r="F856" s="45" t="str">
        <f t="shared" si="95"/>
        <v>3</v>
      </c>
      <c r="G856" s="45" t="str">
        <f t="shared" si="96"/>
        <v>0</v>
      </c>
      <c r="H856" s="70">
        <v>13450330</v>
      </c>
      <c r="I856" s="10" t="s">
        <v>5537</v>
      </c>
      <c r="J856" s="145" t="s">
        <v>51</v>
      </c>
      <c r="K856" s="10" t="s">
        <v>5538</v>
      </c>
      <c r="L856" s="10"/>
      <c r="M856" s="71"/>
    </row>
    <row r="857" spans="1:13" x14ac:dyDescent="0.25">
      <c r="A857" s="69" t="str">
        <f t="shared" si="97"/>
        <v>1</v>
      </c>
      <c r="B857" s="45" t="str">
        <f t="shared" si="91"/>
        <v>3</v>
      </c>
      <c r="C857" s="45" t="str">
        <f t="shared" si="92"/>
        <v>4</v>
      </c>
      <c r="D857" s="45" t="str">
        <f t="shared" si="93"/>
        <v>6</v>
      </c>
      <c r="E857" s="45" t="str">
        <f t="shared" si="94"/>
        <v>00</v>
      </c>
      <c r="F857" s="45" t="str">
        <f t="shared" si="95"/>
        <v>0</v>
      </c>
      <c r="G857" s="45" t="str">
        <f t="shared" si="96"/>
        <v>0</v>
      </c>
      <c r="H857" s="70">
        <v>13460000</v>
      </c>
      <c r="I857" s="10" t="s">
        <v>5539</v>
      </c>
      <c r="J857" s="145" t="s">
        <v>45</v>
      </c>
      <c r="K857" s="10" t="s">
        <v>5540</v>
      </c>
      <c r="L857" s="10"/>
      <c r="M857" s="71"/>
    </row>
    <row r="858" spans="1:13" ht="45" x14ac:dyDescent="0.25">
      <c r="A858" s="69" t="str">
        <f t="shared" si="97"/>
        <v>1</v>
      </c>
      <c r="B858" s="45" t="str">
        <f t="shared" si="91"/>
        <v>3</v>
      </c>
      <c r="C858" s="45" t="str">
        <f t="shared" si="92"/>
        <v>4</v>
      </c>
      <c r="D858" s="45" t="str">
        <f t="shared" si="93"/>
        <v>6</v>
      </c>
      <c r="E858" s="45" t="str">
        <f t="shared" si="94"/>
        <v>01</v>
      </c>
      <c r="F858" s="45" t="str">
        <f t="shared" si="95"/>
        <v>0</v>
      </c>
      <c r="G858" s="45" t="str">
        <f t="shared" si="96"/>
        <v>0</v>
      </c>
      <c r="H858" s="70">
        <v>13460100</v>
      </c>
      <c r="I858" s="10" t="s">
        <v>5541</v>
      </c>
      <c r="J858" s="145" t="s">
        <v>51</v>
      </c>
      <c r="K858" s="10" t="s">
        <v>5542</v>
      </c>
      <c r="L858" s="10"/>
      <c r="M858" s="71"/>
    </row>
    <row r="859" spans="1:13" ht="90" x14ac:dyDescent="0.25">
      <c r="A859" s="69" t="str">
        <f t="shared" si="97"/>
        <v>1</v>
      </c>
      <c r="B859" s="45" t="str">
        <f t="shared" si="91"/>
        <v>3</v>
      </c>
      <c r="C859" s="45" t="str">
        <f t="shared" si="92"/>
        <v>4</v>
      </c>
      <c r="D859" s="45" t="str">
        <f t="shared" si="93"/>
        <v>6</v>
      </c>
      <c r="E859" s="45" t="str">
        <f t="shared" si="94"/>
        <v>01</v>
      </c>
      <c r="F859" s="45" t="str">
        <f t="shared" si="95"/>
        <v>1</v>
      </c>
      <c r="G859" s="45" t="str">
        <f t="shared" si="96"/>
        <v>0</v>
      </c>
      <c r="H859" s="70">
        <v>13460110</v>
      </c>
      <c r="I859" s="10" t="s">
        <v>5543</v>
      </c>
      <c r="J859" s="145" t="s">
        <v>51</v>
      </c>
      <c r="K859" s="10" t="s">
        <v>5544</v>
      </c>
      <c r="L859" s="10"/>
      <c r="M859" s="71"/>
    </row>
    <row r="860" spans="1:13" ht="90" x14ac:dyDescent="0.25">
      <c r="A860" s="69" t="str">
        <f t="shared" si="97"/>
        <v>1</v>
      </c>
      <c r="B860" s="45" t="str">
        <f t="shared" si="91"/>
        <v>3</v>
      </c>
      <c r="C860" s="45" t="str">
        <f t="shared" si="92"/>
        <v>4</v>
      </c>
      <c r="D860" s="45" t="str">
        <f t="shared" si="93"/>
        <v>6</v>
      </c>
      <c r="E860" s="45" t="str">
        <f t="shared" si="94"/>
        <v>01</v>
      </c>
      <c r="F860" s="45" t="str">
        <f t="shared" si="95"/>
        <v>2</v>
      </c>
      <c r="G860" s="45" t="str">
        <f t="shared" si="96"/>
        <v>0</v>
      </c>
      <c r="H860" s="70">
        <v>13460120</v>
      </c>
      <c r="I860" s="10" t="s">
        <v>5545</v>
      </c>
      <c r="J860" s="145" t="s">
        <v>51</v>
      </c>
      <c r="K860" s="10" t="s">
        <v>5546</v>
      </c>
      <c r="L860" s="10"/>
      <c r="M860" s="71"/>
    </row>
    <row r="861" spans="1:13" ht="45" x14ac:dyDescent="0.25">
      <c r="A861" s="69" t="str">
        <f t="shared" si="97"/>
        <v>1</v>
      </c>
      <c r="B861" s="45" t="str">
        <f t="shared" si="91"/>
        <v>3</v>
      </c>
      <c r="C861" s="45" t="str">
        <f t="shared" si="92"/>
        <v>4</v>
      </c>
      <c r="D861" s="45" t="str">
        <f t="shared" si="93"/>
        <v>6</v>
      </c>
      <c r="E861" s="45" t="str">
        <f t="shared" si="94"/>
        <v>02</v>
      </c>
      <c r="F861" s="45" t="str">
        <f t="shared" si="95"/>
        <v>0</v>
      </c>
      <c r="G861" s="45" t="str">
        <f t="shared" si="96"/>
        <v>0</v>
      </c>
      <c r="H861" s="70">
        <v>13460200</v>
      </c>
      <c r="I861" s="10" t="s">
        <v>5547</v>
      </c>
      <c r="J861" s="145" t="s">
        <v>51</v>
      </c>
      <c r="K861" s="10" t="s">
        <v>5548</v>
      </c>
      <c r="L861" s="10"/>
      <c r="M861" s="71"/>
    </row>
    <row r="862" spans="1:13" ht="105" x14ac:dyDescent="0.25">
      <c r="A862" s="69" t="str">
        <f t="shared" si="97"/>
        <v>1</v>
      </c>
      <c r="B862" s="45" t="str">
        <f t="shared" si="91"/>
        <v>3</v>
      </c>
      <c r="C862" s="45" t="str">
        <f t="shared" si="92"/>
        <v>4</v>
      </c>
      <c r="D862" s="45" t="str">
        <f t="shared" si="93"/>
        <v>6</v>
      </c>
      <c r="E862" s="45" t="str">
        <f t="shared" si="94"/>
        <v>02</v>
      </c>
      <c r="F862" s="45" t="str">
        <f t="shared" si="95"/>
        <v>1</v>
      </c>
      <c r="G862" s="45" t="str">
        <f t="shared" si="96"/>
        <v>0</v>
      </c>
      <c r="H862" s="70">
        <v>13460210</v>
      </c>
      <c r="I862" s="10" t="s">
        <v>5549</v>
      </c>
      <c r="J862" s="145" t="s">
        <v>51</v>
      </c>
      <c r="K862" s="10" t="s">
        <v>5550</v>
      </c>
      <c r="L862" s="10"/>
      <c r="M862" s="71"/>
    </row>
    <row r="863" spans="1:13" ht="105" x14ac:dyDescent="0.25">
      <c r="A863" s="69" t="str">
        <f t="shared" si="97"/>
        <v>1</v>
      </c>
      <c r="B863" s="45" t="str">
        <f t="shared" si="91"/>
        <v>3</v>
      </c>
      <c r="C863" s="45" t="str">
        <f t="shared" si="92"/>
        <v>4</v>
      </c>
      <c r="D863" s="45" t="str">
        <f t="shared" si="93"/>
        <v>6</v>
      </c>
      <c r="E863" s="45" t="str">
        <f t="shared" si="94"/>
        <v>02</v>
      </c>
      <c r="F863" s="45" t="str">
        <f t="shared" si="95"/>
        <v>2</v>
      </c>
      <c r="G863" s="45" t="str">
        <f t="shared" si="96"/>
        <v>0</v>
      </c>
      <c r="H863" s="70">
        <v>13460220</v>
      </c>
      <c r="I863" s="10" t="s">
        <v>5551</v>
      </c>
      <c r="J863" s="145" t="s">
        <v>51</v>
      </c>
      <c r="K863" s="10" t="s">
        <v>5552</v>
      </c>
      <c r="L863" s="10"/>
      <c r="M863" s="71"/>
    </row>
    <row r="864" spans="1:13" ht="30" x14ac:dyDescent="0.25">
      <c r="A864" s="69" t="str">
        <f t="shared" si="97"/>
        <v>1</v>
      </c>
      <c r="B864" s="45" t="str">
        <f t="shared" si="91"/>
        <v>3</v>
      </c>
      <c r="C864" s="45" t="str">
        <f t="shared" si="92"/>
        <v>4</v>
      </c>
      <c r="D864" s="45" t="str">
        <f t="shared" si="93"/>
        <v>6</v>
      </c>
      <c r="E864" s="45" t="str">
        <f t="shared" si="94"/>
        <v>03</v>
      </c>
      <c r="F864" s="45" t="str">
        <f t="shared" si="95"/>
        <v>0</v>
      </c>
      <c r="G864" s="45" t="str">
        <f t="shared" si="96"/>
        <v>0</v>
      </c>
      <c r="H864" s="70">
        <v>13460300</v>
      </c>
      <c r="I864" s="10" t="s">
        <v>4788</v>
      </c>
      <c r="J864" s="145" t="s">
        <v>51</v>
      </c>
      <c r="K864" s="10" t="s">
        <v>5553</v>
      </c>
      <c r="L864" s="10"/>
      <c r="M864" s="71"/>
    </row>
    <row r="865" spans="1:13" ht="45" x14ac:dyDescent="0.25">
      <c r="A865" s="69" t="str">
        <f t="shared" si="97"/>
        <v>1</v>
      </c>
      <c r="B865" s="45" t="str">
        <f t="shared" si="91"/>
        <v>3</v>
      </c>
      <c r="C865" s="45" t="str">
        <f t="shared" si="92"/>
        <v>4</v>
      </c>
      <c r="D865" s="45" t="str">
        <f t="shared" si="93"/>
        <v>6</v>
      </c>
      <c r="E865" s="45" t="str">
        <f t="shared" si="94"/>
        <v>04</v>
      </c>
      <c r="F865" s="45" t="str">
        <f t="shared" si="95"/>
        <v>0</v>
      </c>
      <c r="G865" s="45" t="str">
        <f t="shared" si="96"/>
        <v>0</v>
      </c>
      <c r="H865" s="70">
        <v>13460400</v>
      </c>
      <c r="I865" s="10" t="s">
        <v>4790</v>
      </c>
      <c r="J865" s="145" t="s">
        <v>51</v>
      </c>
      <c r="K865" s="10" t="s">
        <v>5554</v>
      </c>
      <c r="L865" s="10"/>
      <c r="M865" s="71"/>
    </row>
    <row r="866" spans="1:13" ht="30" x14ac:dyDescent="0.25">
      <c r="A866" s="69" t="str">
        <f t="shared" si="97"/>
        <v>1</v>
      </c>
      <c r="B866" s="45" t="str">
        <f t="shared" si="91"/>
        <v>3</v>
      </c>
      <c r="C866" s="45" t="str">
        <f t="shared" si="92"/>
        <v>4</v>
      </c>
      <c r="D866" s="45" t="str">
        <f t="shared" si="93"/>
        <v>6</v>
      </c>
      <c r="E866" s="45" t="str">
        <f t="shared" si="94"/>
        <v>99</v>
      </c>
      <c r="F866" s="45" t="str">
        <f t="shared" si="95"/>
        <v>0</v>
      </c>
      <c r="G866" s="45" t="str">
        <f t="shared" si="96"/>
        <v>0</v>
      </c>
      <c r="H866" s="70">
        <v>13469900</v>
      </c>
      <c r="I866" s="10" t="s">
        <v>5555</v>
      </c>
      <c r="J866" s="145" t="s">
        <v>51</v>
      </c>
      <c r="K866" s="10" t="s">
        <v>5556</v>
      </c>
      <c r="L866" s="10" t="s">
        <v>3029</v>
      </c>
      <c r="M866" s="71"/>
    </row>
    <row r="867" spans="1:13" ht="30" x14ac:dyDescent="0.25">
      <c r="A867" s="69" t="str">
        <f t="shared" si="97"/>
        <v>1</v>
      </c>
      <c r="B867" s="45" t="str">
        <f t="shared" si="91"/>
        <v>3</v>
      </c>
      <c r="C867" s="45" t="str">
        <f t="shared" si="92"/>
        <v>4</v>
      </c>
      <c r="D867" s="45" t="str">
        <f t="shared" si="93"/>
        <v>9</v>
      </c>
      <c r="E867" s="45" t="str">
        <f t="shared" si="94"/>
        <v>00</v>
      </c>
      <c r="F867" s="45" t="str">
        <f t="shared" si="95"/>
        <v>0</v>
      </c>
      <c r="G867" s="45" t="str">
        <f t="shared" si="96"/>
        <v>0</v>
      </c>
      <c r="H867" s="70">
        <v>13490000</v>
      </c>
      <c r="I867" s="10" t="s">
        <v>250</v>
      </c>
      <c r="J867" s="145" t="s">
        <v>45</v>
      </c>
      <c r="K867" s="10" t="s">
        <v>251</v>
      </c>
      <c r="L867" s="10"/>
      <c r="M867" s="71"/>
    </row>
    <row r="868" spans="1:13" x14ac:dyDescent="0.25">
      <c r="A868" s="69" t="str">
        <f t="shared" si="97"/>
        <v>1</v>
      </c>
      <c r="B868" s="45" t="str">
        <f t="shared" si="91"/>
        <v>3</v>
      </c>
      <c r="C868" s="45" t="str">
        <f t="shared" si="92"/>
        <v>4</v>
      </c>
      <c r="D868" s="45" t="str">
        <f t="shared" si="93"/>
        <v>9</v>
      </c>
      <c r="E868" s="45" t="str">
        <f t="shared" si="94"/>
        <v>01</v>
      </c>
      <c r="F868" s="45" t="str">
        <f t="shared" si="95"/>
        <v>0</v>
      </c>
      <c r="G868" s="45" t="str">
        <f t="shared" si="96"/>
        <v>0</v>
      </c>
      <c r="H868" s="70">
        <v>13490100</v>
      </c>
      <c r="I868" s="10" t="s">
        <v>252</v>
      </c>
      <c r="J868" s="145" t="s">
        <v>51</v>
      </c>
      <c r="K868" s="10" t="s">
        <v>253</v>
      </c>
      <c r="L868" s="10"/>
      <c r="M868" s="71"/>
    </row>
    <row r="869" spans="1:13" ht="30" x14ac:dyDescent="0.25">
      <c r="A869" s="69" t="str">
        <f t="shared" si="97"/>
        <v>1</v>
      </c>
      <c r="B869" s="45" t="str">
        <f t="shared" si="91"/>
        <v>3</v>
      </c>
      <c r="C869" s="45" t="str">
        <f t="shared" si="92"/>
        <v>4</v>
      </c>
      <c r="D869" s="45" t="str">
        <f t="shared" si="93"/>
        <v>9</v>
      </c>
      <c r="E869" s="45" t="str">
        <f t="shared" si="94"/>
        <v>99</v>
      </c>
      <c r="F869" s="45" t="str">
        <f t="shared" si="95"/>
        <v>0</v>
      </c>
      <c r="G869" s="45" t="str">
        <f t="shared" si="96"/>
        <v>0</v>
      </c>
      <c r="H869" s="70">
        <v>13499900</v>
      </c>
      <c r="I869" s="10" t="s">
        <v>254</v>
      </c>
      <c r="J869" s="145" t="s">
        <v>51</v>
      </c>
      <c r="K869" s="10" t="s">
        <v>255</v>
      </c>
      <c r="L869" s="10"/>
      <c r="M869" s="71"/>
    </row>
    <row r="870" spans="1:13" x14ac:dyDescent="0.25">
      <c r="A870" s="69" t="str">
        <f t="shared" si="97"/>
        <v>1</v>
      </c>
      <c r="B870" s="45" t="str">
        <f t="shared" si="91"/>
        <v>3</v>
      </c>
      <c r="C870" s="45" t="str">
        <f t="shared" si="92"/>
        <v>5</v>
      </c>
      <c r="D870" s="45" t="str">
        <f t="shared" si="93"/>
        <v>0</v>
      </c>
      <c r="E870" s="45" t="str">
        <f t="shared" si="94"/>
        <v>00</v>
      </c>
      <c r="F870" s="45" t="str">
        <f t="shared" si="95"/>
        <v>0</v>
      </c>
      <c r="G870" s="45" t="str">
        <f t="shared" si="96"/>
        <v>0</v>
      </c>
      <c r="H870" s="70">
        <v>13500000</v>
      </c>
      <c r="I870" s="10" t="s">
        <v>256</v>
      </c>
      <c r="J870" s="145" t="s">
        <v>45</v>
      </c>
      <c r="K870" s="10" t="s">
        <v>257</v>
      </c>
      <c r="L870" s="10"/>
      <c r="M870" s="71"/>
    </row>
    <row r="871" spans="1:13" x14ac:dyDescent="0.25">
      <c r="A871" s="69" t="str">
        <f t="shared" si="97"/>
        <v>1</v>
      </c>
      <c r="B871" s="45" t="str">
        <f t="shared" si="91"/>
        <v>3</v>
      </c>
      <c r="C871" s="45" t="str">
        <f t="shared" si="92"/>
        <v>5</v>
      </c>
      <c r="D871" s="45" t="str">
        <f t="shared" si="93"/>
        <v>1</v>
      </c>
      <c r="E871" s="45" t="str">
        <f t="shared" si="94"/>
        <v>00</v>
      </c>
      <c r="F871" s="45" t="str">
        <f t="shared" si="95"/>
        <v>0</v>
      </c>
      <c r="G871" s="45" t="str">
        <f t="shared" si="96"/>
        <v>0</v>
      </c>
      <c r="H871" s="70">
        <v>13510000</v>
      </c>
      <c r="I871" s="10" t="s">
        <v>256</v>
      </c>
      <c r="J871" s="145" t="s">
        <v>45</v>
      </c>
      <c r="K871" s="10" t="s">
        <v>257</v>
      </c>
      <c r="L871" s="10"/>
      <c r="M871" s="71"/>
    </row>
    <row r="872" spans="1:13" ht="45" x14ac:dyDescent="0.25">
      <c r="A872" s="69" t="str">
        <f t="shared" si="97"/>
        <v>1</v>
      </c>
      <c r="B872" s="45" t="str">
        <f t="shared" si="91"/>
        <v>3</v>
      </c>
      <c r="C872" s="45" t="str">
        <f t="shared" si="92"/>
        <v>5</v>
      </c>
      <c r="D872" s="45" t="str">
        <f t="shared" si="93"/>
        <v>1</v>
      </c>
      <c r="E872" s="45" t="str">
        <f t="shared" si="94"/>
        <v>01</v>
      </c>
      <c r="F872" s="45" t="str">
        <f t="shared" si="95"/>
        <v>0</v>
      </c>
      <c r="G872" s="45" t="str">
        <f t="shared" si="96"/>
        <v>0</v>
      </c>
      <c r="H872" s="70">
        <v>13510100</v>
      </c>
      <c r="I872" s="10" t="s">
        <v>4796</v>
      </c>
      <c r="J872" s="145" t="s">
        <v>51</v>
      </c>
      <c r="K872" s="10" t="s">
        <v>5557</v>
      </c>
      <c r="L872" s="10"/>
      <c r="M872" s="71"/>
    </row>
    <row r="873" spans="1:13" ht="45" x14ac:dyDescent="0.25">
      <c r="A873" s="69" t="str">
        <f t="shared" si="97"/>
        <v>1</v>
      </c>
      <c r="B873" s="45" t="str">
        <f t="shared" si="91"/>
        <v>3</v>
      </c>
      <c r="C873" s="45" t="str">
        <f t="shared" si="92"/>
        <v>5</v>
      </c>
      <c r="D873" s="45" t="str">
        <f t="shared" si="93"/>
        <v>1</v>
      </c>
      <c r="E873" s="45" t="str">
        <f t="shared" si="94"/>
        <v>02</v>
      </c>
      <c r="F873" s="45" t="str">
        <f t="shared" si="95"/>
        <v>0</v>
      </c>
      <c r="G873" s="45" t="str">
        <f t="shared" si="96"/>
        <v>0</v>
      </c>
      <c r="H873" s="70">
        <v>13510200</v>
      </c>
      <c r="I873" s="10" t="s">
        <v>258</v>
      </c>
      <c r="J873" s="145" t="s">
        <v>51</v>
      </c>
      <c r="K873" s="10" t="s">
        <v>259</v>
      </c>
      <c r="L873" s="10"/>
      <c r="M873" s="71"/>
    </row>
    <row r="874" spans="1:13" ht="30" x14ac:dyDescent="0.25">
      <c r="A874" s="69" t="str">
        <f t="shared" si="97"/>
        <v>1</v>
      </c>
      <c r="B874" s="45" t="str">
        <f t="shared" si="91"/>
        <v>3</v>
      </c>
      <c r="C874" s="45" t="str">
        <f t="shared" si="92"/>
        <v>5</v>
      </c>
      <c r="D874" s="45" t="str">
        <f t="shared" si="93"/>
        <v>1</v>
      </c>
      <c r="E874" s="45" t="str">
        <f t="shared" si="94"/>
        <v>03</v>
      </c>
      <c r="F874" s="45" t="str">
        <f t="shared" si="95"/>
        <v>0</v>
      </c>
      <c r="G874" s="45" t="str">
        <f t="shared" si="96"/>
        <v>0</v>
      </c>
      <c r="H874" s="70">
        <v>13510300</v>
      </c>
      <c r="I874" s="10" t="s">
        <v>4799</v>
      </c>
      <c r="J874" s="145" t="s">
        <v>51</v>
      </c>
      <c r="K874" s="10" t="s">
        <v>4800</v>
      </c>
      <c r="L874" s="10"/>
      <c r="M874" s="71"/>
    </row>
    <row r="875" spans="1:13" ht="60" x14ac:dyDescent="0.25">
      <c r="A875" s="69" t="str">
        <f t="shared" si="97"/>
        <v>1</v>
      </c>
      <c r="B875" s="45" t="str">
        <f t="shared" si="91"/>
        <v>3</v>
      </c>
      <c r="C875" s="45" t="str">
        <f t="shared" si="92"/>
        <v>5</v>
      </c>
      <c r="D875" s="45" t="str">
        <f t="shared" si="93"/>
        <v>1</v>
      </c>
      <c r="E875" s="45" t="str">
        <f t="shared" si="94"/>
        <v>04</v>
      </c>
      <c r="F875" s="45" t="str">
        <f t="shared" si="95"/>
        <v>0</v>
      </c>
      <c r="G875" s="45" t="str">
        <f t="shared" si="96"/>
        <v>0</v>
      </c>
      <c r="H875" s="70">
        <v>13510400</v>
      </c>
      <c r="I875" s="10" t="s">
        <v>4801</v>
      </c>
      <c r="J875" s="145" t="s">
        <v>51</v>
      </c>
      <c r="K875" s="10" t="s">
        <v>5558</v>
      </c>
      <c r="L875" s="10"/>
      <c r="M875" s="71"/>
    </row>
    <row r="876" spans="1:13" x14ac:dyDescent="0.25">
      <c r="A876" s="69" t="str">
        <f t="shared" si="97"/>
        <v>1</v>
      </c>
      <c r="B876" s="45" t="str">
        <f t="shared" si="91"/>
        <v>3</v>
      </c>
      <c r="C876" s="45" t="str">
        <f t="shared" si="92"/>
        <v>6</v>
      </c>
      <c r="D876" s="45" t="str">
        <f t="shared" si="93"/>
        <v>0</v>
      </c>
      <c r="E876" s="45" t="str">
        <f t="shared" si="94"/>
        <v>00</v>
      </c>
      <c r="F876" s="45" t="str">
        <f t="shared" si="95"/>
        <v>0</v>
      </c>
      <c r="G876" s="45" t="str">
        <f t="shared" si="96"/>
        <v>0</v>
      </c>
      <c r="H876" s="70">
        <v>13600000</v>
      </c>
      <c r="I876" s="10" t="s">
        <v>260</v>
      </c>
      <c r="J876" s="145" t="s">
        <v>45</v>
      </c>
      <c r="K876" s="10" t="s">
        <v>261</v>
      </c>
      <c r="L876" s="10"/>
      <c r="M876" s="71"/>
    </row>
    <row r="877" spans="1:13" x14ac:dyDescent="0.25">
      <c r="A877" s="69" t="str">
        <f t="shared" si="97"/>
        <v>1</v>
      </c>
      <c r="B877" s="45" t="str">
        <f t="shared" si="91"/>
        <v>3</v>
      </c>
      <c r="C877" s="45" t="str">
        <f t="shared" si="92"/>
        <v>6</v>
      </c>
      <c r="D877" s="45" t="str">
        <f t="shared" si="93"/>
        <v>1</v>
      </c>
      <c r="E877" s="45" t="str">
        <f t="shared" si="94"/>
        <v>00</v>
      </c>
      <c r="F877" s="45" t="str">
        <f t="shared" si="95"/>
        <v>0</v>
      </c>
      <c r="G877" s="45" t="str">
        <f t="shared" si="96"/>
        <v>0</v>
      </c>
      <c r="H877" s="70">
        <v>13610000</v>
      </c>
      <c r="I877" s="10" t="s">
        <v>260</v>
      </c>
      <c r="J877" s="145" t="s">
        <v>45</v>
      </c>
      <c r="K877" s="10" t="s">
        <v>261</v>
      </c>
      <c r="L877" s="10"/>
      <c r="M877" s="71"/>
    </row>
    <row r="878" spans="1:13" ht="90" x14ac:dyDescent="0.25">
      <c r="A878" s="69" t="str">
        <f t="shared" si="97"/>
        <v>1</v>
      </c>
      <c r="B878" s="45" t="str">
        <f t="shared" si="91"/>
        <v>3</v>
      </c>
      <c r="C878" s="45" t="str">
        <f t="shared" si="92"/>
        <v>6</v>
      </c>
      <c r="D878" s="45" t="str">
        <f t="shared" si="93"/>
        <v>1</v>
      </c>
      <c r="E878" s="45" t="str">
        <f t="shared" si="94"/>
        <v>01</v>
      </c>
      <c r="F878" s="45" t="str">
        <f t="shared" si="95"/>
        <v>0</v>
      </c>
      <c r="G878" s="45" t="str">
        <f t="shared" si="96"/>
        <v>0</v>
      </c>
      <c r="H878" s="70">
        <v>13610100</v>
      </c>
      <c r="I878" s="10" t="s">
        <v>262</v>
      </c>
      <c r="J878" s="145" t="s">
        <v>51</v>
      </c>
      <c r="K878" s="10" t="s">
        <v>263</v>
      </c>
      <c r="L878" s="10"/>
      <c r="M878" s="71"/>
    </row>
    <row r="879" spans="1:13" ht="180" x14ac:dyDescent="0.25">
      <c r="A879" s="69" t="str">
        <f t="shared" si="97"/>
        <v>1</v>
      </c>
      <c r="B879" s="45" t="str">
        <f t="shared" si="91"/>
        <v>3</v>
      </c>
      <c r="C879" s="45" t="str">
        <f t="shared" si="92"/>
        <v>6</v>
      </c>
      <c r="D879" s="45" t="str">
        <f t="shared" si="93"/>
        <v>1</v>
      </c>
      <c r="E879" s="45" t="str">
        <f t="shared" si="94"/>
        <v>01</v>
      </c>
      <c r="F879" s="45" t="str">
        <f t="shared" si="95"/>
        <v>1</v>
      </c>
      <c r="G879" s="45" t="str">
        <f t="shared" si="96"/>
        <v>0</v>
      </c>
      <c r="H879" s="70">
        <v>13610110</v>
      </c>
      <c r="I879" s="10" t="s">
        <v>264</v>
      </c>
      <c r="J879" s="145" t="s">
        <v>51</v>
      </c>
      <c r="K879" s="10" t="s">
        <v>5559</v>
      </c>
      <c r="L879" s="10" t="s">
        <v>3029</v>
      </c>
      <c r="M879" s="71"/>
    </row>
    <row r="880" spans="1:13" ht="180" x14ac:dyDescent="0.25">
      <c r="A880" s="69" t="str">
        <f t="shared" si="97"/>
        <v>1</v>
      </c>
      <c r="B880" s="45" t="str">
        <f t="shared" si="91"/>
        <v>3</v>
      </c>
      <c r="C880" s="45" t="str">
        <f t="shared" si="92"/>
        <v>6</v>
      </c>
      <c r="D880" s="45" t="str">
        <f t="shared" si="93"/>
        <v>1</v>
      </c>
      <c r="E880" s="45" t="str">
        <f t="shared" si="94"/>
        <v>01</v>
      </c>
      <c r="F880" s="45" t="str">
        <f t="shared" si="95"/>
        <v>2</v>
      </c>
      <c r="G880" s="45" t="str">
        <f t="shared" si="96"/>
        <v>0</v>
      </c>
      <c r="H880" s="70">
        <v>13610120</v>
      </c>
      <c r="I880" s="10" t="s">
        <v>4804</v>
      </c>
      <c r="J880" s="145" t="s">
        <v>51</v>
      </c>
      <c r="K880" s="10" t="s">
        <v>5560</v>
      </c>
      <c r="L880" s="10" t="s">
        <v>266</v>
      </c>
      <c r="M880" s="71"/>
    </row>
    <row r="881" spans="1:13" ht="30" x14ac:dyDescent="0.25">
      <c r="A881" s="69" t="str">
        <f t="shared" si="97"/>
        <v>1</v>
      </c>
      <c r="B881" s="45" t="str">
        <f t="shared" si="91"/>
        <v>3</v>
      </c>
      <c r="C881" s="45" t="str">
        <f t="shared" si="92"/>
        <v>9</v>
      </c>
      <c r="D881" s="45" t="str">
        <f t="shared" si="93"/>
        <v>0</v>
      </c>
      <c r="E881" s="45" t="str">
        <f t="shared" si="94"/>
        <v>00</v>
      </c>
      <c r="F881" s="45" t="str">
        <f t="shared" si="95"/>
        <v>0</v>
      </c>
      <c r="G881" s="45" t="str">
        <f t="shared" si="96"/>
        <v>0</v>
      </c>
      <c r="H881" s="70">
        <v>13900000</v>
      </c>
      <c r="I881" s="10" t="s">
        <v>267</v>
      </c>
      <c r="J881" s="145" t="s">
        <v>45</v>
      </c>
      <c r="K881" s="10" t="s">
        <v>268</v>
      </c>
      <c r="L881" s="10"/>
      <c r="M881" s="71"/>
    </row>
    <row r="882" spans="1:13" ht="45" x14ac:dyDescent="0.25">
      <c r="A882" s="69" t="str">
        <f t="shared" si="97"/>
        <v>1</v>
      </c>
      <c r="B882" s="45" t="str">
        <f t="shared" si="91"/>
        <v>3</v>
      </c>
      <c r="C882" s="45" t="str">
        <f t="shared" si="92"/>
        <v>9</v>
      </c>
      <c r="D882" s="45" t="str">
        <f t="shared" si="93"/>
        <v>1</v>
      </c>
      <c r="E882" s="45" t="str">
        <f t="shared" si="94"/>
        <v>00</v>
      </c>
      <c r="F882" s="45" t="str">
        <f t="shared" si="95"/>
        <v>0</v>
      </c>
      <c r="G882" s="45" t="str">
        <f t="shared" si="96"/>
        <v>0</v>
      </c>
      <c r="H882" s="70">
        <v>13910000</v>
      </c>
      <c r="I882" s="10" t="s">
        <v>5561</v>
      </c>
      <c r="J882" s="145" t="s">
        <v>45</v>
      </c>
      <c r="K882" s="10" t="s">
        <v>5562</v>
      </c>
      <c r="L882" s="10"/>
      <c r="M882" s="71"/>
    </row>
    <row r="883" spans="1:13" ht="45" x14ac:dyDescent="0.25">
      <c r="A883" s="69" t="str">
        <f t="shared" si="97"/>
        <v>1</v>
      </c>
      <c r="B883" s="45" t="str">
        <f t="shared" si="91"/>
        <v>3</v>
      </c>
      <c r="C883" s="45" t="str">
        <f t="shared" si="92"/>
        <v>9</v>
      </c>
      <c r="D883" s="45" t="str">
        <f t="shared" si="93"/>
        <v>1</v>
      </c>
      <c r="E883" s="45" t="str">
        <f t="shared" si="94"/>
        <v>01</v>
      </c>
      <c r="F883" s="45" t="str">
        <f t="shared" si="95"/>
        <v>0</v>
      </c>
      <c r="G883" s="45" t="str">
        <f t="shared" si="96"/>
        <v>0</v>
      </c>
      <c r="H883" s="70">
        <v>13910100</v>
      </c>
      <c r="I883" s="10" t="s">
        <v>5563</v>
      </c>
      <c r="J883" s="145" t="s">
        <v>51</v>
      </c>
      <c r="K883" s="10" t="s">
        <v>5564</v>
      </c>
      <c r="L883" s="10"/>
      <c r="M883" s="71"/>
    </row>
    <row r="884" spans="1:13" ht="45" x14ac:dyDescent="0.25">
      <c r="A884" s="69" t="str">
        <f t="shared" si="97"/>
        <v>1</v>
      </c>
      <c r="B884" s="45" t="str">
        <f t="shared" si="91"/>
        <v>3</v>
      </c>
      <c r="C884" s="45" t="str">
        <f t="shared" si="92"/>
        <v>9</v>
      </c>
      <c r="D884" s="45" t="str">
        <f t="shared" si="93"/>
        <v>1</v>
      </c>
      <c r="E884" s="45" t="str">
        <f t="shared" si="94"/>
        <v>01</v>
      </c>
      <c r="F884" s="45" t="str">
        <f t="shared" si="95"/>
        <v>1</v>
      </c>
      <c r="G884" s="45" t="str">
        <f t="shared" si="96"/>
        <v>0</v>
      </c>
      <c r="H884" s="70">
        <v>13910110</v>
      </c>
      <c r="I884" s="10" t="s">
        <v>5565</v>
      </c>
      <c r="J884" s="145" t="s">
        <v>51</v>
      </c>
      <c r="K884" s="10" t="s">
        <v>5566</v>
      </c>
      <c r="L884" s="10"/>
      <c r="M884" s="71"/>
    </row>
    <row r="885" spans="1:13" ht="45" x14ac:dyDescent="0.25">
      <c r="A885" s="69" t="str">
        <f t="shared" si="97"/>
        <v>1</v>
      </c>
      <c r="B885" s="45" t="str">
        <f t="shared" si="91"/>
        <v>3</v>
      </c>
      <c r="C885" s="45" t="str">
        <f t="shared" si="92"/>
        <v>9</v>
      </c>
      <c r="D885" s="45" t="str">
        <f t="shared" si="93"/>
        <v>1</v>
      </c>
      <c r="E885" s="45" t="str">
        <f t="shared" si="94"/>
        <v>01</v>
      </c>
      <c r="F885" s="45" t="str">
        <f t="shared" si="95"/>
        <v>2</v>
      </c>
      <c r="G885" s="45" t="str">
        <f t="shared" si="96"/>
        <v>0</v>
      </c>
      <c r="H885" s="70">
        <v>13910120</v>
      </c>
      <c r="I885" s="10" t="s">
        <v>5567</v>
      </c>
      <c r="J885" s="145" t="s">
        <v>51</v>
      </c>
      <c r="K885" s="10" t="s">
        <v>5568</v>
      </c>
      <c r="L885" s="10"/>
      <c r="M885" s="71"/>
    </row>
    <row r="886" spans="1:13" ht="45" x14ac:dyDescent="0.25">
      <c r="A886" s="69" t="str">
        <f t="shared" si="97"/>
        <v>1</v>
      </c>
      <c r="B886" s="45" t="str">
        <f t="shared" si="91"/>
        <v>3</v>
      </c>
      <c r="C886" s="45" t="str">
        <f t="shared" si="92"/>
        <v>9</v>
      </c>
      <c r="D886" s="45" t="str">
        <f t="shared" si="93"/>
        <v>1</v>
      </c>
      <c r="E886" s="45" t="str">
        <f t="shared" si="94"/>
        <v>01</v>
      </c>
      <c r="F886" s="45" t="str">
        <f t="shared" si="95"/>
        <v>4</v>
      </c>
      <c r="G886" s="45" t="str">
        <f t="shared" si="96"/>
        <v>0</v>
      </c>
      <c r="H886" s="70">
        <v>13910140</v>
      </c>
      <c r="I886" s="10" t="s">
        <v>5569</v>
      </c>
      <c r="J886" s="145" t="s">
        <v>51</v>
      </c>
      <c r="K886" s="10" t="s">
        <v>5570</v>
      </c>
      <c r="L886" s="10"/>
      <c r="M886" s="71"/>
    </row>
    <row r="887" spans="1:13" ht="45" x14ac:dyDescent="0.25">
      <c r="A887" s="69" t="str">
        <f t="shared" si="97"/>
        <v>1</v>
      </c>
      <c r="B887" s="45" t="str">
        <f t="shared" si="91"/>
        <v>3</v>
      </c>
      <c r="C887" s="45" t="str">
        <f t="shared" si="92"/>
        <v>9</v>
      </c>
      <c r="D887" s="45" t="str">
        <f t="shared" si="93"/>
        <v>1</v>
      </c>
      <c r="E887" s="45" t="str">
        <f t="shared" si="94"/>
        <v>01</v>
      </c>
      <c r="F887" s="45" t="str">
        <f t="shared" si="95"/>
        <v>5</v>
      </c>
      <c r="G887" s="45" t="str">
        <f t="shared" si="96"/>
        <v>0</v>
      </c>
      <c r="H887" s="70">
        <v>13910150</v>
      </c>
      <c r="I887" s="10" t="s">
        <v>5571</v>
      </c>
      <c r="J887" s="145" t="s">
        <v>51</v>
      </c>
      <c r="K887" s="10" t="s">
        <v>5572</v>
      </c>
      <c r="L887" s="10"/>
      <c r="M887" s="71"/>
    </row>
    <row r="888" spans="1:13" ht="91.5" customHeight="1" x14ac:dyDescent="0.25">
      <c r="A888" s="69" t="str">
        <f t="shared" si="97"/>
        <v>1</v>
      </c>
      <c r="B888" s="45" t="str">
        <f t="shared" si="91"/>
        <v>3</v>
      </c>
      <c r="C888" s="45" t="str">
        <f t="shared" si="92"/>
        <v>9</v>
      </c>
      <c r="D888" s="45" t="str">
        <f t="shared" si="93"/>
        <v>1</v>
      </c>
      <c r="E888" s="45" t="str">
        <f t="shared" si="94"/>
        <v>01</v>
      </c>
      <c r="F888" s="45" t="str">
        <f t="shared" si="95"/>
        <v>6</v>
      </c>
      <c r="G888" s="45" t="str">
        <f t="shared" si="96"/>
        <v>0</v>
      </c>
      <c r="H888" s="70">
        <v>13910160</v>
      </c>
      <c r="I888" s="10" t="s">
        <v>5573</v>
      </c>
      <c r="J888" s="145" t="s">
        <v>51</v>
      </c>
      <c r="K888" s="10" t="s">
        <v>5574</v>
      </c>
      <c r="L888" s="10"/>
      <c r="M888" s="71"/>
    </row>
    <row r="889" spans="1:13" ht="90" x14ac:dyDescent="0.25">
      <c r="A889" s="69" t="str">
        <f t="shared" si="97"/>
        <v>1</v>
      </c>
      <c r="B889" s="45" t="str">
        <f t="shared" si="91"/>
        <v>3</v>
      </c>
      <c r="C889" s="45" t="str">
        <f t="shared" si="92"/>
        <v>9</v>
      </c>
      <c r="D889" s="45" t="str">
        <f t="shared" si="93"/>
        <v>1</v>
      </c>
      <c r="E889" s="45" t="str">
        <f t="shared" si="94"/>
        <v>01</v>
      </c>
      <c r="F889" s="45" t="str">
        <f t="shared" si="95"/>
        <v>7</v>
      </c>
      <c r="G889" s="45" t="str">
        <f t="shared" si="96"/>
        <v>0</v>
      </c>
      <c r="H889" s="70">
        <v>13910170</v>
      </c>
      <c r="I889" s="10" t="s">
        <v>6553</v>
      </c>
      <c r="J889" s="145" t="s">
        <v>51</v>
      </c>
      <c r="K889" s="10" t="s">
        <v>6554</v>
      </c>
      <c r="L889" s="10" t="s">
        <v>6543</v>
      </c>
      <c r="M889" s="71" t="s">
        <v>14</v>
      </c>
    </row>
    <row r="890" spans="1:13" ht="30" x14ac:dyDescent="0.25">
      <c r="A890" s="69" t="str">
        <f t="shared" si="97"/>
        <v>1</v>
      </c>
      <c r="B890" s="45" t="str">
        <f t="shared" si="91"/>
        <v>3</v>
      </c>
      <c r="C890" s="45" t="str">
        <f t="shared" si="92"/>
        <v>9</v>
      </c>
      <c r="D890" s="45" t="str">
        <f t="shared" si="93"/>
        <v>9</v>
      </c>
      <c r="E890" s="45" t="str">
        <f t="shared" si="94"/>
        <v>00</v>
      </c>
      <c r="F890" s="45" t="str">
        <f t="shared" si="95"/>
        <v>0</v>
      </c>
      <c r="G890" s="45" t="str">
        <f t="shared" si="96"/>
        <v>0</v>
      </c>
      <c r="H890" s="70">
        <v>13990000</v>
      </c>
      <c r="I890" s="10" t="s">
        <v>269</v>
      </c>
      <c r="J890" s="145" t="s">
        <v>45</v>
      </c>
      <c r="K890" s="10" t="s">
        <v>268</v>
      </c>
      <c r="L890" s="10"/>
      <c r="M890" s="71"/>
    </row>
    <row r="891" spans="1:13" ht="30" x14ac:dyDescent="0.25">
      <c r="A891" s="69" t="str">
        <f t="shared" si="97"/>
        <v>1</v>
      </c>
      <c r="B891" s="45" t="str">
        <f t="shared" si="91"/>
        <v>3</v>
      </c>
      <c r="C891" s="45" t="str">
        <f t="shared" si="92"/>
        <v>9</v>
      </c>
      <c r="D891" s="45" t="str">
        <f t="shared" si="93"/>
        <v>9</v>
      </c>
      <c r="E891" s="45" t="str">
        <f t="shared" si="94"/>
        <v>99</v>
      </c>
      <c r="F891" s="45" t="str">
        <f t="shared" si="95"/>
        <v>0</v>
      </c>
      <c r="G891" s="45" t="str">
        <f t="shared" si="96"/>
        <v>0</v>
      </c>
      <c r="H891" s="70">
        <v>13999900</v>
      </c>
      <c r="I891" s="10" t="s">
        <v>269</v>
      </c>
      <c r="J891" s="145" t="s">
        <v>51</v>
      </c>
      <c r="K891" s="10" t="s">
        <v>270</v>
      </c>
      <c r="L891" s="10"/>
      <c r="M891" s="71"/>
    </row>
    <row r="892" spans="1:13" ht="30" x14ac:dyDescent="0.25">
      <c r="A892" s="69" t="str">
        <f t="shared" si="97"/>
        <v>1</v>
      </c>
      <c r="B892" s="45" t="str">
        <f t="shared" si="91"/>
        <v>4</v>
      </c>
      <c r="C892" s="45" t="str">
        <f t="shared" si="92"/>
        <v>0</v>
      </c>
      <c r="D892" s="45" t="str">
        <f t="shared" si="93"/>
        <v>0</v>
      </c>
      <c r="E892" s="45" t="str">
        <f t="shared" si="94"/>
        <v>00</v>
      </c>
      <c r="F892" s="45" t="str">
        <f t="shared" si="95"/>
        <v>0</v>
      </c>
      <c r="G892" s="45" t="str">
        <f t="shared" si="96"/>
        <v>0</v>
      </c>
      <c r="H892" s="70">
        <v>14000000</v>
      </c>
      <c r="I892" s="10" t="s">
        <v>271</v>
      </c>
      <c r="J892" s="145" t="s">
        <v>45</v>
      </c>
      <c r="K892" s="10" t="s">
        <v>272</v>
      </c>
      <c r="L892" s="10"/>
      <c r="M892" s="71"/>
    </row>
    <row r="893" spans="1:13" ht="30" x14ac:dyDescent="0.25">
      <c r="A893" s="69" t="str">
        <f t="shared" si="97"/>
        <v>1</v>
      </c>
      <c r="B893" s="45" t="str">
        <f t="shared" si="91"/>
        <v>4</v>
      </c>
      <c r="C893" s="45" t="str">
        <f t="shared" si="92"/>
        <v>1</v>
      </c>
      <c r="D893" s="45" t="str">
        <f t="shared" si="93"/>
        <v>0</v>
      </c>
      <c r="E893" s="45" t="str">
        <f t="shared" si="94"/>
        <v>00</v>
      </c>
      <c r="F893" s="45" t="str">
        <f t="shared" si="95"/>
        <v>0</v>
      </c>
      <c r="G893" s="45" t="str">
        <f t="shared" si="96"/>
        <v>0</v>
      </c>
      <c r="H893" s="70">
        <v>14100000</v>
      </c>
      <c r="I893" s="10" t="s">
        <v>271</v>
      </c>
      <c r="J893" s="145" t="s">
        <v>45</v>
      </c>
      <c r="K893" s="10" t="s">
        <v>272</v>
      </c>
      <c r="L893" s="10"/>
      <c r="M893" s="71"/>
    </row>
    <row r="894" spans="1:13" ht="30" x14ac:dyDescent="0.25">
      <c r="A894" s="69" t="str">
        <f t="shared" si="97"/>
        <v>1</v>
      </c>
      <c r="B894" s="45" t="str">
        <f t="shared" si="91"/>
        <v>4</v>
      </c>
      <c r="C894" s="45" t="str">
        <f t="shared" si="92"/>
        <v>1</v>
      </c>
      <c r="D894" s="45" t="str">
        <f t="shared" si="93"/>
        <v>1</v>
      </c>
      <c r="E894" s="45" t="str">
        <f t="shared" si="94"/>
        <v>00</v>
      </c>
      <c r="F894" s="45" t="str">
        <f t="shared" si="95"/>
        <v>0</v>
      </c>
      <c r="G894" s="45" t="str">
        <f t="shared" si="96"/>
        <v>0</v>
      </c>
      <c r="H894" s="70">
        <v>14110000</v>
      </c>
      <c r="I894" s="10" t="s">
        <v>271</v>
      </c>
      <c r="J894" s="145" t="s">
        <v>45</v>
      </c>
      <c r="K894" s="10" t="s">
        <v>272</v>
      </c>
      <c r="L894" s="10"/>
      <c r="M894" s="71"/>
    </row>
    <row r="895" spans="1:13" ht="75" x14ac:dyDescent="0.25">
      <c r="A895" s="69" t="str">
        <f t="shared" si="97"/>
        <v>1</v>
      </c>
      <c r="B895" s="45" t="str">
        <f t="shared" si="91"/>
        <v>4</v>
      </c>
      <c r="C895" s="45" t="str">
        <f t="shared" si="92"/>
        <v>1</v>
      </c>
      <c r="D895" s="45" t="str">
        <f t="shared" si="93"/>
        <v>1</v>
      </c>
      <c r="E895" s="45" t="str">
        <f t="shared" si="94"/>
        <v>01</v>
      </c>
      <c r="F895" s="45" t="str">
        <f t="shared" si="95"/>
        <v>0</v>
      </c>
      <c r="G895" s="45" t="str">
        <f t="shared" si="96"/>
        <v>0</v>
      </c>
      <c r="H895" s="70">
        <v>14110100</v>
      </c>
      <c r="I895" s="10" t="s">
        <v>271</v>
      </c>
      <c r="J895" s="145" t="s">
        <v>51</v>
      </c>
      <c r="K895" s="10" t="s">
        <v>273</v>
      </c>
      <c r="L895" s="10"/>
      <c r="M895" s="71"/>
    </row>
    <row r="896" spans="1:13" x14ac:dyDescent="0.25">
      <c r="A896" s="69" t="str">
        <f t="shared" si="97"/>
        <v>1</v>
      </c>
      <c r="B896" s="45" t="str">
        <f t="shared" si="91"/>
        <v>5</v>
      </c>
      <c r="C896" s="45" t="str">
        <f t="shared" si="92"/>
        <v>0</v>
      </c>
      <c r="D896" s="45" t="str">
        <f t="shared" si="93"/>
        <v>0</v>
      </c>
      <c r="E896" s="45" t="str">
        <f t="shared" si="94"/>
        <v>00</v>
      </c>
      <c r="F896" s="45" t="str">
        <f t="shared" si="95"/>
        <v>0</v>
      </c>
      <c r="G896" s="45" t="str">
        <f t="shared" si="96"/>
        <v>0</v>
      </c>
      <c r="H896" s="70">
        <v>15000000</v>
      </c>
      <c r="I896" s="10" t="s">
        <v>274</v>
      </c>
      <c r="J896" s="145" t="s">
        <v>45</v>
      </c>
      <c r="K896" s="10" t="s">
        <v>275</v>
      </c>
      <c r="L896" s="10"/>
      <c r="M896" s="71"/>
    </row>
    <row r="897" spans="1:13" x14ac:dyDescent="0.25">
      <c r="A897" s="69" t="str">
        <f t="shared" si="97"/>
        <v>1</v>
      </c>
      <c r="B897" s="45" t="str">
        <f t="shared" si="91"/>
        <v>5</v>
      </c>
      <c r="C897" s="45" t="str">
        <f t="shared" si="92"/>
        <v>1</v>
      </c>
      <c r="D897" s="45" t="str">
        <f t="shared" si="93"/>
        <v>0</v>
      </c>
      <c r="E897" s="45" t="str">
        <f t="shared" si="94"/>
        <v>00</v>
      </c>
      <c r="F897" s="45" t="str">
        <f t="shared" si="95"/>
        <v>0</v>
      </c>
      <c r="G897" s="45" t="str">
        <f t="shared" si="96"/>
        <v>0</v>
      </c>
      <c r="H897" s="70">
        <v>15100000</v>
      </c>
      <c r="I897" s="10" t="s">
        <v>274</v>
      </c>
      <c r="J897" s="145" t="s">
        <v>45</v>
      </c>
      <c r="K897" s="10" t="s">
        <v>275</v>
      </c>
      <c r="L897" s="10"/>
      <c r="M897" s="71"/>
    </row>
    <row r="898" spans="1:13" x14ac:dyDescent="0.25">
      <c r="A898" s="69" t="str">
        <f t="shared" si="97"/>
        <v>1</v>
      </c>
      <c r="B898" s="45" t="str">
        <f t="shared" si="91"/>
        <v>5</v>
      </c>
      <c r="C898" s="45" t="str">
        <f t="shared" si="92"/>
        <v>1</v>
      </c>
      <c r="D898" s="45" t="str">
        <f t="shared" si="93"/>
        <v>1</v>
      </c>
      <c r="E898" s="45" t="str">
        <f t="shared" si="94"/>
        <v>00</v>
      </c>
      <c r="F898" s="45" t="str">
        <f t="shared" si="95"/>
        <v>0</v>
      </c>
      <c r="G898" s="45" t="str">
        <f t="shared" si="96"/>
        <v>0</v>
      </c>
      <c r="H898" s="70">
        <v>15110000</v>
      </c>
      <c r="I898" s="10" t="s">
        <v>274</v>
      </c>
      <c r="J898" s="145" t="s">
        <v>45</v>
      </c>
      <c r="K898" s="10" t="s">
        <v>275</v>
      </c>
      <c r="L898" s="10"/>
      <c r="M898" s="71"/>
    </row>
    <row r="899" spans="1:13" ht="60" x14ac:dyDescent="0.25">
      <c r="A899" s="69" t="str">
        <f t="shared" si="97"/>
        <v>1</v>
      </c>
      <c r="B899" s="45" t="str">
        <f t="shared" si="91"/>
        <v>5</v>
      </c>
      <c r="C899" s="45" t="str">
        <f t="shared" si="92"/>
        <v>1</v>
      </c>
      <c r="D899" s="45" t="str">
        <f t="shared" si="93"/>
        <v>1</v>
      </c>
      <c r="E899" s="45" t="str">
        <f t="shared" si="94"/>
        <v>01</v>
      </c>
      <c r="F899" s="45" t="str">
        <f t="shared" si="95"/>
        <v>0</v>
      </c>
      <c r="G899" s="45" t="str">
        <f t="shared" si="96"/>
        <v>0</v>
      </c>
      <c r="H899" s="70">
        <v>15110100</v>
      </c>
      <c r="I899" s="10" t="s">
        <v>274</v>
      </c>
      <c r="J899" s="145" t="s">
        <v>51</v>
      </c>
      <c r="K899" s="10" t="s">
        <v>5575</v>
      </c>
      <c r="L899" s="10"/>
      <c r="M899" s="71"/>
    </row>
    <row r="900" spans="1:13" ht="45" x14ac:dyDescent="0.25">
      <c r="A900" s="69" t="str">
        <f t="shared" si="97"/>
        <v>1</v>
      </c>
      <c r="B900" s="45" t="str">
        <f t="shared" si="91"/>
        <v>5</v>
      </c>
      <c r="C900" s="45" t="str">
        <f t="shared" si="92"/>
        <v>1</v>
      </c>
      <c r="D900" s="45" t="str">
        <f t="shared" si="93"/>
        <v>1</v>
      </c>
      <c r="E900" s="45" t="str">
        <f t="shared" si="94"/>
        <v>02</v>
      </c>
      <c r="F900" s="45" t="str">
        <f t="shared" si="95"/>
        <v>0</v>
      </c>
      <c r="G900" s="45" t="str">
        <f t="shared" si="96"/>
        <v>0</v>
      </c>
      <c r="H900" s="70">
        <v>15110200</v>
      </c>
      <c r="I900" s="70" t="s">
        <v>6555</v>
      </c>
      <c r="J900" s="145" t="s">
        <v>51</v>
      </c>
      <c r="K900" s="70" t="s">
        <v>6556</v>
      </c>
      <c r="L900" s="71" t="s">
        <v>6557</v>
      </c>
      <c r="M900" s="71" t="s">
        <v>14</v>
      </c>
    </row>
    <row r="901" spans="1:13" ht="45" x14ac:dyDescent="0.25">
      <c r="A901" s="69" t="str">
        <f t="shared" si="97"/>
        <v>1</v>
      </c>
      <c r="B901" s="45" t="str">
        <f t="shared" si="91"/>
        <v>5</v>
      </c>
      <c r="C901" s="45" t="str">
        <f t="shared" si="92"/>
        <v>1</v>
      </c>
      <c r="D901" s="45" t="str">
        <f t="shared" si="93"/>
        <v>1</v>
      </c>
      <c r="E901" s="45" t="str">
        <f t="shared" si="94"/>
        <v>02</v>
      </c>
      <c r="F901" s="45" t="str">
        <f t="shared" si="95"/>
        <v>1</v>
      </c>
      <c r="G901" s="45" t="str">
        <f t="shared" si="96"/>
        <v>0</v>
      </c>
      <c r="H901" s="70">
        <v>15110210</v>
      </c>
      <c r="I901" s="70" t="s">
        <v>6558</v>
      </c>
      <c r="J901" s="145" t="s">
        <v>51</v>
      </c>
      <c r="K901" s="70" t="s">
        <v>6559</v>
      </c>
      <c r="L901" s="71" t="s">
        <v>6557</v>
      </c>
      <c r="M901" s="71" t="s">
        <v>14</v>
      </c>
    </row>
    <row r="902" spans="1:13" ht="75" x14ac:dyDescent="0.25">
      <c r="A902" s="69" t="str">
        <f t="shared" si="97"/>
        <v>1</v>
      </c>
      <c r="B902" s="45" t="str">
        <f t="shared" si="91"/>
        <v>5</v>
      </c>
      <c r="C902" s="45" t="str">
        <f t="shared" si="92"/>
        <v>1</v>
      </c>
      <c r="D902" s="45" t="str">
        <f t="shared" si="93"/>
        <v>1</v>
      </c>
      <c r="E902" s="45" t="str">
        <f t="shared" si="94"/>
        <v>02</v>
      </c>
      <c r="F902" s="45" t="str">
        <f t="shared" si="95"/>
        <v>2</v>
      </c>
      <c r="G902" s="45" t="str">
        <f t="shared" si="96"/>
        <v>0</v>
      </c>
      <c r="H902" s="70">
        <v>15110220</v>
      </c>
      <c r="I902" s="70" t="s">
        <v>6560</v>
      </c>
      <c r="J902" s="145" t="s">
        <v>51</v>
      </c>
      <c r="K902" s="70" t="s">
        <v>6561</v>
      </c>
      <c r="L902" s="71" t="s">
        <v>6557</v>
      </c>
      <c r="M902" s="71" t="s">
        <v>14</v>
      </c>
    </row>
    <row r="903" spans="1:13" ht="30" x14ac:dyDescent="0.25">
      <c r="A903" s="69" t="str">
        <f t="shared" si="97"/>
        <v>1</v>
      </c>
      <c r="B903" s="45" t="str">
        <f t="shared" si="91"/>
        <v>6</v>
      </c>
      <c r="C903" s="45" t="str">
        <f t="shared" si="92"/>
        <v>0</v>
      </c>
      <c r="D903" s="45" t="str">
        <f t="shared" si="93"/>
        <v>0</v>
      </c>
      <c r="E903" s="45" t="str">
        <f t="shared" si="94"/>
        <v>00</v>
      </c>
      <c r="F903" s="45" t="str">
        <f t="shared" si="95"/>
        <v>0</v>
      </c>
      <c r="G903" s="45" t="str">
        <f t="shared" si="96"/>
        <v>0</v>
      </c>
      <c r="H903" s="70">
        <v>16000000</v>
      </c>
      <c r="I903" s="10" t="s">
        <v>276</v>
      </c>
      <c r="J903" s="145" t="s">
        <v>45</v>
      </c>
      <c r="K903" s="10" t="s">
        <v>277</v>
      </c>
      <c r="L903" s="10"/>
      <c r="M903" s="71"/>
    </row>
    <row r="904" spans="1:13" ht="75" x14ac:dyDescent="0.25">
      <c r="A904" s="69" t="str">
        <f t="shared" si="97"/>
        <v>1</v>
      </c>
      <c r="B904" s="45" t="str">
        <f t="shared" si="91"/>
        <v>6</v>
      </c>
      <c r="C904" s="45" t="str">
        <f t="shared" si="92"/>
        <v>1</v>
      </c>
      <c r="D904" s="45" t="str">
        <f t="shared" si="93"/>
        <v>0</v>
      </c>
      <c r="E904" s="45" t="str">
        <f t="shared" si="94"/>
        <v>00</v>
      </c>
      <c r="F904" s="45" t="str">
        <f t="shared" si="95"/>
        <v>0</v>
      </c>
      <c r="G904" s="45" t="str">
        <f t="shared" si="96"/>
        <v>0</v>
      </c>
      <c r="H904" s="70">
        <v>16100000</v>
      </c>
      <c r="I904" s="10" t="s">
        <v>278</v>
      </c>
      <c r="J904" s="145" t="s">
        <v>45</v>
      </c>
      <c r="K904" s="10" t="s">
        <v>279</v>
      </c>
      <c r="L904" s="10"/>
      <c r="M904" s="71"/>
    </row>
    <row r="905" spans="1:13" ht="75" x14ac:dyDescent="0.25">
      <c r="A905" s="69" t="str">
        <f t="shared" si="97"/>
        <v>1</v>
      </c>
      <c r="B905" s="45" t="str">
        <f t="shared" si="91"/>
        <v>6</v>
      </c>
      <c r="C905" s="45" t="str">
        <f t="shared" si="92"/>
        <v>1</v>
      </c>
      <c r="D905" s="45" t="str">
        <f t="shared" si="93"/>
        <v>1</v>
      </c>
      <c r="E905" s="45" t="str">
        <f t="shared" si="94"/>
        <v>00</v>
      </c>
      <c r="F905" s="45" t="str">
        <f t="shared" si="95"/>
        <v>0</v>
      </c>
      <c r="G905" s="45" t="str">
        <f t="shared" si="96"/>
        <v>0</v>
      </c>
      <c r="H905" s="70">
        <v>16110000</v>
      </c>
      <c r="I905" s="10" t="s">
        <v>278</v>
      </c>
      <c r="J905" s="145" t="s">
        <v>45</v>
      </c>
      <c r="K905" s="10" t="s">
        <v>279</v>
      </c>
      <c r="L905" s="10" t="s">
        <v>5263</v>
      </c>
      <c r="M905" s="71"/>
    </row>
    <row r="906" spans="1:13" ht="30" x14ac:dyDescent="0.25">
      <c r="A906" s="69" t="str">
        <f t="shared" si="97"/>
        <v>1</v>
      </c>
      <c r="B906" s="45" t="str">
        <f t="shared" si="91"/>
        <v>6</v>
      </c>
      <c r="C906" s="45" t="str">
        <f t="shared" si="92"/>
        <v>1</v>
      </c>
      <c r="D906" s="45" t="str">
        <f t="shared" si="93"/>
        <v>1</v>
      </c>
      <c r="E906" s="45" t="str">
        <f t="shared" si="94"/>
        <v>01</v>
      </c>
      <c r="F906" s="45" t="str">
        <f t="shared" si="95"/>
        <v>0</v>
      </c>
      <c r="G906" s="45" t="str">
        <f t="shared" si="96"/>
        <v>0</v>
      </c>
      <c r="H906" s="70">
        <v>16110100</v>
      </c>
      <c r="I906" s="10" t="s">
        <v>5576</v>
      </c>
      <c r="J906" s="145" t="s">
        <v>51</v>
      </c>
      <c r="K906" s="10" t="s">
        <v>280</v>
      </c>
      <c r="L906" s="10" t="s">
        <v>3029</v>
      </c>
      <c r="M906" s="71"/>
    </row>
    <row r="907" spans="1:13" ht="30" x14ac:dyDescent="0.25">
      <c r="A907" s="69" t="str">
        <f t="shared" si="97"/>
        <v>1</v>
      </c>
      <c r="B907" s="45" t="str">
        <f t="shared" si="91"/>
        <v>6</v>
      </c>
      <c r="C907" s="45" t="str">
        <f t="shared" si="92"/>
        <v>1</v>
      </c>
      <c r="D907" s="45" t="str">
        <f t="shared" si="93"/>
        <v>1</v>
      </c>
      <c r="E907" s="45" t="str">
        <f t="shared" si="94"/>
        <v>02</v>
      </c>
      <c r="F907" s="45" t="str">
        <f t="shared" si="95"/>
        <v>0</v>
      </c>
      <c r="G907" s="45" t="str">
        <f t="shared" si="96"/>
        <v>0</v>
      </c>
      <c r="H907" s="70">
        <v>16110200</v>
      </c>
      <c r="I907" s="10" t="s">
        <v>281</v>
      </c>
      <c r="J907" s="145" t="s">
        <v>51</v>
      </c>
      <c r="K907" s="10" t="s">
        <v>282</v>
      </c>
      <c r="L907" s="10"/>
      <c r="M907" s="71"/>
    </row>
    <row r="908" spans="1:13" ht="150" x14ac:dyDescent="0.25">
      <c r="A908" s="69" t="str">
        <f t="shared" si="97"/>
        <v>1</v>
      </c>
      <c r="B908" s="45" t="str">
        <f t="shared" si="91"/>
        <v>6</v>
      </c>
      <c r="C908" s="45" t="str">
        <f t="shared" si="92"/>
        <v>1</v>
      </c>
      <c r="D908" s="45" t="str">
        <f t="shared" si="93"/>
        <v>1</v>
      </c>
      <c r="E908" s="45" t="str">
        <f t="shared" si="94"/>
        <v>03</v>
      </c>
      <c r="F908" s="45" t="str">
        <f t="shared" si="95"/>
        <v>0</v>
      </c>
      <c r="G908" s="45" t="str">
        <f t="shared" si="96"/>
        <v>0</v>
      </c>
      <c r="H908" s="70">
        <v>16110300</v>
      </c>
      <c r="I908" s="10" t="s">
        <v>283</v>
      </c>
      <c r="J908" s="145" t="s">
        <v>51</v>
      </c>
      <c r="K908" s="10" t="s">
        <v>5577</v>
      </c>
      <c r="L908" s="10"/>
      <c r="M908" s="71"/>
    </row>
    <row r="909" spans="1:13" ht="75" x14ac:dyDescent="0.25">
      <c r="A909" s="69" t="str">
        <f t="shared" si="97"/>
        <v>1</v>
      </c>
      <c r="B909" s="45" t="str">
        <f t="shared" si="91"/>
        <v>6</v>
      </c>
      <c r="C909" s="45" t="str">
        <f t="shared" si="92"/>
        <v>1</v>
      </c>
      <c r="D909" s="45" t="str">
        <f t="shared" si="93"/>
        <v>1</v>
      </c>
      <c r="E909" s="45" t="str">
        <f t="shared" si="94"/>
        <v>04</v>
      </c>
      <c r="F909" s="45" t="str">
        <f t="shared" si="95"/>
        <v>0</v>
      </c>
      <c r="G909" s="45" t="str">
        <f t="shared" si="96"/>
        <v>0</v>
      </c>
      <c r="H909" s="70">
        <v>16110400</v>
      </c>
      <c r="I909" s="10" t="s">
        <v>285</v>
      </c>
      <c r="J909" s="145" t="s">
        <v>51</v>
      </c>
      <c r="K909" s="10" t="s">
        <v>5578</v>
      </c>
      <c r="L909" s="10"/>
      <c r="M909" s="71"/>
    </row>
    <row r="910" spans="1:13" ht="45" x14ac:dyDescent="0.25">
      <c r="A910" s="69" t="str">
        <f t="shared" si="97"/>
        <v>1</v>
      </c>
      <c r="B910" s="45" t="str">
        <f t="shared" si="91"/>
        <v>6</v>
      </c>
      <c r="C910" s="45" t="str">
        <f t="shared" si="92"/>
        <v>1</v>
      </c>
      <c r="D910" s="45" t="str">
        <f t="shared" si="93"/>
        <v>1</v>
      </c>
      <c r="E910" s="45" t="str">
        <f t="shared" si="94"/>
        <v>05</v>
      </c>
      <c r="F910" s="45" t="str">
        <f t="shared" si="95"/>
        <v>0</v>
      </c>
      <c r="G910" s="45" t="str">
        <f t="shared" si="96"/>
        <v>0</v>
      </c>
      <c r="H910" s="70">
        <v>16110500</v>
      </c>
      <c r="I910" s="10" t="s">
        <v>4814</v>
      </c>
      <c r="J910" s="145" t="s">
        <v>51</v>
      </c>
      <c r="K910" s="10" t="s">
        <v>5579</v>
      </c>
      <c r="L910" s="10" t="s">
        <v>4754</v>
      </c>
      <c r="M910" s="71"/>
    </row>
    <row r="911" spans="1:13" ht="74.25" customHeight="1" x14ac:dyDescent="0.25">
      <c r="A911" s="69" t="str">
        <f t="shared" si="97"/>
        <v>1</v>
      </c>
      <c r="B911" s="45" t="str">
        <f t="shared" si="91"/>
        <v>6</v>
      </c>
      <c r="C911" s="45" t="str">
        <f t="shared" si="92"/>
        <v>1</v>
      </c>
      <c r="D911" s="45" t="str">
        <f t="shared" si="93"/>
        <v>1</v>
      </c>
      <c r="E911" s="45" t="str">
        <f t="shared" si="94"/>
        <v>50</v>
      </c>
      <c r="F911" s="45" t="str">
        <f t="shared" si="95"/>
        <v>0</v>
      </c>
      <c r="G911" s="45" t="str">
        <f t="shared" si="96"/>
        <v>0</v>
      </c>
      <c r="H911" s="70">
        <v>16115000</v>
      </c>
      <c r="I911" s="10" t="s">
        <v>4468</v>
      </c>
      <c r="J911" s="145" t="s">
        <v>55</v>
      </c>
      <c r="K911" s="10" t="s">
        <v>4470</v>
      </c>
      <c r="L911" s="10"/>
      <c r="M911" s="71"/>
    </row>
    <row r="912" spans="1:13" ht="74.25" customHeight="1" x14ac:dyDescent="0.25">
      <c r="A912" s="69" t="str">
        <f t="shared" si="97"/>
        <v>1</v>
      </c>
      <c r="B912" s="45" t="str">
        <f t="shared" si="91"/>
        <v>6</v>
      </c>
      <c r="C912" s="45" t="str">
        <f t="shared" si="92"/>
        <v>1</v>
      </c>
      <c r="D912" s="45" t="str">
        <f t="shared" si="93"/>
        <v>1</v>
      </c>
      <c r="E912" s="45" t="str">
        <f t="shared" si="94"/>
        <v>50</v>
      </c>
      <c r="F912" s="45" t="str">
        <f t="shared" si="95"/>
        <v>1</v>
      </c>
      <c r="G912" s="45" t="str">
        <f t="shared" si="96"/>
        <v>0</v>
      </c>
      <c r="H912" s="70">
        <v>16115010</v>
      </c>
      <c r="I912" s="10" t="s">
        <v>4469</v>
      </c>
      <c r="J912" s="145" t="s">
        <v>55</v>
      </c>
      <c r="K912" s="10" t="s">
        <v>4471</v>
      </c>
      <c r="L912" s="10" t="s">
        <v>6492</v>
      </c>
      <c r="M912" s="71" t="s">
        <v>22</v>
      </c>
    </row>
    <row r="913" spans="1:13" ht="74.25" customHeight="1" x14ac:dyDescent="0.25">
      <c r="A913" s="69" t="str">
        <f t="shared" si="97"/>
        <v>1</v>
      </c>
      <c r="B913" s="45" t="str">
        <f t="shared" si="91"/>
        <v>6</v>
      </c>
      <c r="C913" s="45" t="str">
        <f t="shared" si="92"/>
        <v>1</v>
      </c>
      <c r="D913" s="45" t="str">
        <f t="shared" si="93"/>
        <v>1</v>
      </c>
      <c r="E913" s="45" t="str">
        <f t="shared" si="94"/>
        <v>50</v>
      </c>
      <c r="F913" s="45" t="str">
        <f t="shared" si="95"/>
        <v>9</v>
      </c>
      <c r="G913" s="45" t="str">
        <f t="shared" si="96"/>
        <v>0</v>
      </c>
      <c r="H913" s="70">
        <v>16115090</v>
      </c>
      <c r="I913" s="10" t="s">
        <v>4472</v>
      </c>
      <c r="J913" s="145" t="s">
        <v>55</v>
      </c>
      <c r="K913" s="10" t="s">
        <v>4473</v>
      </c>
      <c r="L913" s="10"/>
      <c r="M913" s="71"/>
    </row>
    <row r="914" spans="1:13" ht="74.25" customHeight="1" x14ac:dyDescent="0.25">
      <c r="A914" s="69" t="str">
        <f t="shared" si="97"/>
        <v>1</v>
      </c>
      <c r="B914" s="45" t="str">
        <f t="shared" si="91"/>
        <v>6</v>
      </c>
      <c r="C914" s="45" t="str">
        <f t="shared" si="92"/>
        <v>2</v>
      </c>
      <c r="D914" s="45" t="str">
        <f t="shared" si="93"/>
        <v>0</v>
      </c>
      <c r="E914" s="45" t="str">
        <f t="shared" si="94"/>
        <v>00</v>
      </c>
      <c r="F914" s="45" t="str">
        <f t="shared" si="95"/>
        <v>0</v>
      </c>
      <c r="G914" s="45" t="str">
        <f t="shared" si="96"/>
        <v>0</v>
      </c>
      <c r="H914" s="70">
        <v>16200000</v>
      </c>
      <c r="I914" s="10" t="s">
        <v>287</v>
      </c>
      <c r="J914" s="145" t="s">
        <v>45</v>
      </c>
      <c r="K914" s="10" t="s">
        <v>288</v>
      </c>
      <c r="L914" s="10"/>
      <c r="M914" s="71"/>
    </row>
    <row r="915" spans="1:13" ht="74.25" customHeight="1" x14ac:dyDescent="0.25">
      <c r="A915" s="69" t="str">
        <f t="shared" si="97"/>
        <v>1</v>
      </c>
      <c r="B915" s="45" t="str">
        <f t="shared" si="91"/>
        <v>6</v>
      </c>
      <c r="C915" s="45" t="str">
        <f t="shared" si="92"/>
        <v>2</v>
      </c>
      <c r="D915" s="45" t="str">
        <f t="shared" si="93"/>
        <v>1</v>
      </c>
      <c r="E915" s="45" t="str">
        <f t="shared" si="94"/>
        <v>00</v>
      </c>
      <c r="F915" s="45" t="str">
        <f t="shared" si="95"/>
        <v>0</v>
      </c>
      <c r="G915" s="45" t="str">
        <f t="shared" si="96"/>
        <v>0</v>
      </c>
      <c r="H915" s="70">
        <v>16210000</v>
      </c>
      <c r="I915" s="10" t="s">
        <v>287</v>
      </c>
      <c r="J915" s="145" t="s">
        <v>45</v>
      </c>
      <c r="K915" s="10" t="s">
        <v>288</v>
      </c>
      <c r="L915" s="10"/>
      <c r="M915" s="71"/>
    </row>
    <row r="916" spans="1:13" ht="74.25" customHeight="1" x14ac:dyDescent="0.25">
      <c r="A916" s="69" t="str">
        <f t="shared" si="97"/>
        <v>1</v>
      </c>
      <c r="B916" s="45" t="str">
        <f t="shared" si="91"/>
        <v>6</v>
      </c>
      <c r="C916" s="45" t="str">
        <f t="shared" si="92"/>
        <v>2</v>
      </c>
      <c r="D916" s="45" t="str">
        <f t="shared" si="93"/>
        <v>1</v>
      </c>
      <c r="E916" s="45" t="str">
        <f t="shared" si="94"/>
        <v>01</v>
      </c>
      <c r="F916" s="45" t="str">
        <f t="shared" si="95"/>
        <v>0</v>
      </c>
      <c r="G916" s="45" t="str">
        <f t="shared" si="96"/>
        <v>0</v>
      </c>
      <c r="H916" s="70">
        <v>16210100</v>
      </c>
      <c r="I916" s="10" t="s">
        <v>289</v>
      </c>
      <c r="J916" s="145" t="s">
        <v>51</v>
      </c>
      <c r="K916" s="10" t="s">
        <v>290</v>
      </c>
      <c r="L916" s="10"/>
      <c r="M916" s="71"/>
    </row>
    <row r="917" spans="1:13" ht="74.25" customHeight="1" x14ac:dyDescent="0.25">
      <c r="A917" s="69" t="str">
        <f t="shared" si="97"/>
        <v>1</v>
      </c>
      <c r="B917" s="45" t="str">
        <f t="shared" ref="B917:B980" si="98">MID($H917,2,1)</f>
        <v>6</v>
      </c>
      <c r="C917" s="45" t="str">
        <f t="shared" ref="C917:C980" si="99">MID($H917,3,1)</f>
        <v>2</v>
      </c>
      <c r="D917" s="45" t="str">
        <f t="shared" ref="D917:D980" si="100">MID($H917,4,1)</f>
        <v>1</v>
      </c>
      <c r="E917" s="45" t="str">
        <f t="shared" ref="E917:E980" si="101">MID($H917,5,2)</f>
        <v>01</v>
      </c>
      <c r="F917" s="45" t="str">
        <f t="shared" ref="F917:F980" si="102">MID($H917,7,1)</f>
        <v>1</v>
      </c>
      <c r="G917" s="45" t="str">
        <f t="shared" ref="G917:G980" si="103">MID($H917,8,1)</f>
        <v>0</v>
      </c>
      <c r="H917" s="70">
        <v>16210110</v>
      </c>
      <c r="I917" s="10" t="s">
        <v>291</v>
      </c>
      <c r="J917" s="145" t="s">
        <v>51</v>
      </c>
      <c r="K917" s="10" t="s">
        <v>5580</v>
      </c>
      <c r="L917" s="10"/>
      <c r="M917" s="71"/>
    </row>
    <row r="918" spans="1:13" ht="74.25" customHeight="1" x14ac:dyDescent="0.25">
      <c r="A918" s="69" t="str">
        <f t="shared" ref="A918:A981" si="104">MID($H918,1,1)</f>
        <v>1</v>
      </c>
      <c r="B918" s="45" t="str">
        <f t="shared" si="98"/>
        <v>6</v>
      </c>
      <c r="C918" s="45" t="str">
        <f t="shared" si="99"/>
        <v>2</v>
      </c>
      <c r="D918" s="45" t="str">
        <f t="shared" si="100"/>
        <v>1</v>
      </c>
      <c r="E918" s="45" t="str">
        <f t="shared" si="101"/>
        <v>01</v>
      </c>
      <c r="F918" s="45" t="str">
        <f t="shared" si="102"/>
        <v>2</v>
      </c>
      <c r="G918" s="45" t="str">
        <f t="shared" si="103"/>
        <v>0</v>
      </c>
      <c r="H918" s="70">
        <v>16210120</v>
      </c>
      <c r="I918" s="10" t="s">
        <v>292</v>
      </c>
      <c r="J918" s="145" t="s">
        <v>51</v>
      </c>
      <c r="K918" s="10" t="s">
        <v>5581</v>
      </c>
      <c r="L918" s="10"/>
      <c r="M918" s="71"/>
    </row>
    <row r="919" spans="1:13" ht="74.25" customHeight="1" x14ac:dyDescent="0.25">
      <c r="A919" s="69" t="str">
        <f t="shared" si="104"/>
        <v>1</v>
      </c>
      <c r="B919" s="45" t="str">
        <f t="shared" si="98"/>
        <v>6</v>
      </c>
      <c r="C919" s="45" t="str">
        <f t="shared" si="99"/>
        <v>2</v>
      </c>
      <c r="D919" s="45" t="str">
        <f t="shared" si="100"/>
        <v>1</v>
      </c>
      <c r="E919" s="45" t="str">
        <f t="shared" si="101"/>
        <v>02</v>
      </c>
      <c r="F919" s="45" t="str">
        <f t="shared" si="102"/>
        <v>0</v>
      </c>
      <c r="G919" s="45" t="str">
        <f t="shared" si="103"/>
        <v>0</v>
      </c>
      <c r="H919" s="70">
        <v>16210200</v>
      </c>
      <c r="I919" s="10" t="s">
        <v>293</v>
      </c>
      <c r="J919" s="145" t="s">
        <v>51</v>
      </c>
      <c r="K919" s="10" t="s">
        <v>294</v>
      </c>
      <c r="L919" s="10"/>
      <c r="M919" s="71"/>
    </row>
    <row r="920" spans="1:13" ht="30" x14ac:dyDescent="0.25">
      <c r="A920" s="69" t="str">
        <f t="shared" si="104"/>
        <v>1</v>
      </c>
      <c r="B920" s="45" t="str">
        <f t="shared" si="98"/>
        <v>6</v>
      </c>
      <c r="C920" s="45" t="str">
        <f t="shared" si="99"/>
        <v>2</v>
      </c>
      <c r="D920" s="45" t="str">
        <f t="shared" si="100"/>
        <v>1</v>
      </c>
      <c r="E920" s="45" t="str">
        <f t="shared" si="101"/>
        <v>03</v>
      </c>
      <c r="F920" s="45" t="str">
        <f t="shared" si="102"/>
        <v>0</v>
      </c>
      <c r="G920" s="45" t="str">
        <f t="shared" si="103"/>
        <v>0</v>
      </c>
      <c r="H920" s="70">
        <v>16210300</v>
      </c>
      <c r="I920" s="10" t="s">
        <v>295</v>
      </c>
      <c r="J920" s="145" t="s">
        <v>51</v>
      </c>
      <c r="K920" s="10" t="s">
        <v>296</v>
      </c>
      <c r="L920" s="10"/>
      <c r="M920" s="71"/>
    </row>
    <row r="921" spans="1:13" ht="75" x14ac:dyDescent="0.25">
      <c r="A921" s="69" t="str">
        <f t="shared" si="104"/>
        <v>1</v>
      </c>
      <c r="B921" s="45" t="str">
        <f t="shared" si="98"/>
        <v>6</v>
      </c>
      <c r="C921" s="45" t="str">
        <f t="shared" si="99"/>
        <v>2</v>
      </c>
      <c r="D921" s="45" t="str">
        <f t="shared" si="100"/>
        <v>1</v>
      </c>
      <c r="E921" s="45" t="str">
        <f t="shared" si="101"/>
        <v>04</v>
      </c>
      <c r="F921" s="45" t="str">
        <f t="shared" si="102"/>
        <v>0</v>
      </c>
      <c r="G921" s="45" t="str">
        <f t="shared" si="103"/>
        <v>0</v>
      </c>
      <c r="H921" s="70">
        <v>16210400</v>
      </c>
      <c r="I921" s="10" t="s">
        <v>4822</v>
      </c>
      <c r="J921" s="145" t="s">
        <v>51</v>
      </c>
      <c r="K921" s="10" t="s">
        <v>4823</v>
      </c>
      <c r="L921" s="10"/>
      <c r="M921" s="71"/>
    </row>
    <row r="922" spans="1:13" ht="75" x14ac:dyDescent="0.25">
      <c r="A922" s="69" t="str">
        <f t="shared" si="104"/>
        <v>1</v>
      </c>
      <c r="B922" s="45" t="str">
        <f t="shared" si="98"/>
        <v>6</v>
      </c>
      <c r="C922" s="45" t="str">
        <f t="shared" si="99"/>
        <v>2</v>
      </c>
      <c r="D922" s="45" t="str">
        <f t="shared" si="100"/>
        <v>1</v>
      </c>
      <c r="E922" s="45" t="str">
        <f t="shared" si="101"/>
        <v>04</v>
      </c>
      <c r="F922" s="45" t="str">
        <f t="shared" si="102"/>
        <v>1</v>
      </c>
      <c r="G922" s="45" t="str">
        <f t="shared" si="103"/>
        <v>0</v>
      </c>
      <c r="H922" s="70">
        <v>16210410</v>
      </c>
      <c r="I922" s="10" t="s">
        <v>4824</v>
      </c>
      <c r="J922" s="145" t="s">
        <v>51</v>
      </c>
      <c r="K922" s="10" t="s">
        <v>5582</v>
      </c>
      <c r="L922" s="10"/>
      <c r="M922" s="71"/>
    </row>
    <row r="923" spans="1:13" ht="60" x14ac:dyDescent="0.25">
      <c r="A923" s="69" t="str">
        <f t="shared" si="104"/>
        <v>1</v>
      </c>
      <c r="B923" s="45" t="str">
        <f t="shared" si="98"/>
        <v>6</v>
      </c>
      <c r="C923" s="45" t="str">
        <f t="shared" si="99"/>
        <v>2</v>
      </c>
      <c r="D923" s="45" t="str">
        <f t="shared" si="100"/>
        <v>1</v>
      </c>
      <c r="E923" s="45" t="str">
        <f t="shared" si="101"/>
        <v>04</v>
      </c>
      <c r="F923" s="45" t="str">
        <f t="shared" si="102"/>
        <v>2</v>
      </c>
      <c r="G923" s="45" t="str">
        <f t="shared" si="103"/>
        <v>0</v>
      </c>
      <c r="H923" s="70">
        <v>16210420</v>
      </c>
      <c r="I923" s="10" t="s">
        <v>4826</v>
      </c>
      <c r="J923" s="145" t="s">
        <v>51</v>
      </c>
      <c r="K923" s="10" t="s">
        <v>5583</v>
      </c>
      <c r="L923" s="10"/>
      <c r="M923" s="71"/>
    </row>
    <row r="924" spans="1:13" ht="60" x14ac:dyDescent="0.25">
      <c r="A924" s="69" t="str">
        <f t="shared" si="104"/>
        <v>1</v>
      </c>
      <c r="B924" s="45" t="str">
        <f t="shared" si="98"/>
        <v>6</v>
      </c>
      <c r="C924" s="45" t="str">
        <f t="shared" si="99"/>
        <v>2</v>
      </c>
      <c r="D924" s="45" t="str">
        <f t="shared" si="100"/>
        <v>1</v>
      </c>
      <c r="E924" s="45" t="str">
        <f t="shared" si="101"/>
        <v>04</v>
      </c>
      <c r="F924" s="45" t="str">
        <f t="shared" si="102"/>
        <v>3</v>
      </c>
      <c r="G924" s="45" t="str">
        <f t="shared" si="103"/>
        <v>0</v>
      </c>
      <c r="H924" s="70">
        <v>16210430</v>
      </c>
      <c r="I924" s="10" t="s">
        <v>4828</v>
      </c>
      <c r="J924" s="145" t="s">
        <v>51</v>
      </c>
      <c r="K924" s="10" t="s">
        <v>5584</v>
      </c>
      <c r="L924" s="10"/>
      <c r="M924" s="71"/>
    </row>
    <row r="925" spans="1:13" ht="45" x14ac:dyDescent="0.25">
      <c r="A925" s="69" t="str">
        <f t="shared" si="104"/>
        <v>1</v>
      </c>
      <c r="B925" s="45" t="str">
        <f t="shared" si="98"/>
        <v>6</v>
      </c>
      <c r="C925" s="45" t="str">
        <f t="shared" si="99"/>
        <v>3</v>
      </c>
      <c r="D925" s="45" t="str">
        <f t="shared" si="100"/>
        <v>0</v>
      </c>
      <c r="E925" s="45" t="str">
        <f t="shared" si="101"/>
        <v>00</v>
      </c>
      <c r="F925" s="45" t="str">
        <f t="shared" si="102"/>
        <v>0</v>
      </c>
      <c r="G925" s="45" t="str">
        <f t="shared" si="103"/>
        <v>0</v>
      </c>
      <c r="H925" s="70">
        <v>16300000</v>
      </c>
      <c r="I925" s="10" t="s">
        <v>297</v>
      </c>
      <c r="J925" s="145" t="s">
        <v>45</v>
      </c>
      <c r="K925" s="10" t="s">
        <v>298</v>
      </c>
      <c r="L925" s="10"/>
      <c r="M925" s="71"/>
    </row>
    <row r="926" spans="1:13" ht="45" x14ac:dyDescent="0.25">
      <c r="A926" s="69" t="str">
        <f t="shared" si="104"/>
        <v>1</v>
      </c>
      <c r="B926" s="45" t="str">
        <f t="shared" si="98"/>
        <v>6</v>
      </c>
      <c r="C926" s="45" t="str">
        <f t="shared" si="99"/>
        <v>3</v>
      </c>
      <c r="D926" s="45" t="str">
        <f t="shared" si="100"/>
        <v>1</v>
      </c>
      <c r="E926" s="45" t="str">
        <f t="shared" si="101"/>
        <v>00</v>
      </c>
      <c r="F926" s="45" t="str">
        <f t="shared" si="102"/>
        <v>0</v>
      </c>
      <c r="G926" s="45" t="str">
        <f t="shared" si="103"/>
        <v>0</v>
      </c>
      <c r="H926" s="70">
        <v>16310000</v>
      </c>
      <c r="I926" s="10" t="s">
        <v>299</v>
      </c>
      <c r="J926" s="145" t="s">
        <v>45</v>
      </c>
      <c r="K926" s="10" t="s">
        <v>298</v>
      </c>
      <c r="L926" s="10"/>
      <c r="M926" s="71"/>
    </row>
    <row r="927" spans="1:13" ht="105" x14ac:dyDescent="0.25">
      <c r="A927" s="69" t="str">
        <f t="shared" si="104"/>
        <v>1</v>
      </c>
      <c r="B927" s="45" t="str">
        <f t="shared" si="98"/>
        <v>6</v>
      </c>
      <c r="C927" s="45" t="str">
        <f t="shared" si="99"/>
        <v>3</v>
      </c>
      <c r="D927" s="45" t="str">
        <f t="shared" si="100"/>
        <v>1</v>
      </c>
      <c r="E927" s="45" t="str">
        <f t="shared" si="101"/>
        <v>01</v>
      </c>
      <c r="F927" s="45" t="str">
        <f t="shared" si="102"/>
        <v>0</v>
      </c>
      <c r="G927" s="45" t="str">
        <f t="shared" si="103"/>
        <v>0</v>
      </c>
      <c r="H927" s="70">
        <v>16310100</v>
      </c>
      <c r="I927" s="10" t="s">
        <v>300</v>
      </c>
      <c r="J927" s="145" t="s">
        <v>51</v>
      </c>
      <c r="K927" s="10" t="s">
        <v>5585</v>
      </c>
      <c r="L927" s="10"/>
      <c r="M927" s="71"/>
    </row>
    <row r="928" spans="1:13" ht="45" x14ac:dyDescent="0.25">
      <c r="A928" s="69" t="str">
        <f t="shared" si="104"/>
        <v>1</v>
      </c>
      <c r="B928" s="45" t="str">
        <f t="shared" si="98"/>
        <v>6</v>
      </c>
      <c r="C928" s="45" t="str">
        <f t="shared" si="99"/>
        <v>3</v>
      </c>
      <c r="D928" s="45" t="str">
        <f t="shared" si="100"/>
        <v>1</v>
      </c>
      <c r="E928" s="45" t="str">
        <f t="shared" si="101"/>
        <v>50</v>
      </c>
      <c r="F928" s="45" t="str">
        <f t="shared" si="102"/>
        <v>0</v>
      </c>
      <c r="G928" s="45" t="str">
        <f t="shared" si="103"/>
        <v>0</v>
      </c>
      <c r="H928" s="70">
        <v>16315000</v>
      </c>
      <c r="I928" s="10" t="s">
        <v>301</v>
      </c>
      <c r="J928" s="145" t="s">
        <v>55</v>
      </c>
      <c r="K928" s="10" t="s">
        <v>302</v>
      </c>
      <c r="L928" s="10"/>
      <c r="M928" s="71"/>
    </row>
    <row r="929" spans="1:13" ht="30" x14ac:dyDescent="0.25">
      <c r="A929" s="69" t="str">
        <f t="shared" si="104"/>
        <v>1</v>
      </c>
      <c r="B929" s="45" t="str">
        <f t="shared" si="98"/>
        <v>6</v>
      </c>
      <c r="C929" s="45" t="str">
        <f t="shared" si="99"/>
        <v>3</v>
      </c>
      <c r="D929" s="45" t="str">
        <f t="shared" si="100"/>
        <v>1</v>
      </c>
      <c r="E929" s="45" t="str">
        <f t="shared" si="101"/>
        <v>51</v>
      </c>
      <c r="F929" s="45" t="str">
        <f t="shared" si="102"/>
        <v>0</v>
      </c>
      <c r="G929" s="45" t="str">
        <f t="shared" si="103"/>
        <v>0</v>
      </c>
      <c r="H929" s="70">
        <v>16315100</v>
      </c>
      <c r="I929" s="10" t="s">
        <v>303</v>
      </c>
      <c r="J929" s="145" t="s">
        <v>55</v>
      </c>
      <c r="K929" s="10" t="s">
        <v>304</v>
      </c>
      <c r="L929" s="10"/>
      <c r="M929" s="71"/>
    </row>
    <row r="930" spans="1:13" ht="45" x14ac:dyDescent="0.25">
      <c r="A930" s="69" t="str">
        <f t="shared" si="104"/>
        <v>1</v>
      </c>
      <c r="B930" s="45" t="str">
        <f t="shared" si="98"/>
        <v>6</v>
      </c>
      <c r="C930" s="45" t="str">
        <f t="shared" si="99"/>
        <v>3</v>
      </c>
      <c r="D930" s="45" t="str">
        <f t="shared" si="100"/>
        <v>1</v>
      </c>
      <c r="E930" s="45" t="str">
        <f t="shared" si="101"/>
        <v>52</v>
      </c>
      <c r="F930" s="45" t="str">
        <f t="shared" si="102"/>
        <v>0</v>
      </c>
      <c r="G930" s="45" t="str">
        <f t="shared" si="103"/>
        <v>0</v>
      </c>
      <c r="H930" s="70">
        <v>16315200</v>
      </c>
      <c r="I930" s="10" t="s">
        <v>305</v>
      </c>
      <c r="J930" s="145" t="s">
        <v>55</v>
      </c>
      <c r="K930" s="10" t="s">
        <v>306</v>
      </c>
      <c r="L930" s="10"/>
      <c r="M930" s="71"/>
    </row>
    <row r="931" spans="1:13" ht="45" x14ac:dyDescent="0.25">
      <c r="A931" s="69" t="str">
        <f t="shared" si="104"/>
        <v>1</v>
      </c>
      <c r="B931" s="45" t="str">
        <f t="shared" si="98"/>
        <v>6</v>
      </c>
      <c r="C931" s="45" t="str">
        <f t="shared" si="99"/>
        <v>3</v>
      </c>
      <c r="D931" s="45" t="str">
        <f t="shared" si="100"/>
        <v>1</v>
      </c>
      <c r="E931" s="45" t="str">
        <f t="shared" si="101"/>
        <v>53</v>
      </c>
      <c r="F931" s="45" t="str">
        <f t="shared" si="102"/>
        <v>0</v>
      </c>
      <c r="G931" s="45" t="str">
        <f t="shared" si="103"/>
        <v>0</v>
      </c>
      <c r="H931" s="70">
        <v>16315300</v>
      </c>
      <c r="I931" s="10" t="s">
        <v>307</v>
      </c>
      <c r="J931" s="145" t="s">
        <v>55</v>
      </c>
      <c r="K931" s="10" t="s">
        <v>308</v>
      </c>
      <c r="L931" s="10"/>
      <c r="M931" s="71"/>
    </row>
    <row r="932" spans="1:13" ht="120" x14ac:dyDescent="0.25">
      <c r="A932" s="69" t="str">
        <f t="shared" si="104"/>
        <v>1</v>
      </c>
      <c r="B932" s="45" t="str">
        <f t="shared" si="98"/>
        <v>6</v>
      </c>
      <c r="C932" s="45" t="str">
        <f t="shared" si="99"/>
        <v>3</v>
      </c>
      <c r="D932" s="45" t="str">
        <f t="shared" si="100"/>
        <v>1</v>
      </c>
      <c r="E932" s="45" t="str">
        <f t="shared" si="101"/>
        <v>99</v>
      </c>
      <c r="F932" s="45" t="str">
        <f t="shared" si="102"/>
        <v>0</v>
      </c>
      <c r="G932" s="45" t="str">
        <f t="shared" si="103"/>
        <v>0</v>
      </c>
      <c r="H932" s="70">
        <v>16319900</v>
      </c>
      <c r="I932" s="10" t="s">
        <v>309</v>
      </c>
      <c r="J932" s="145" t="s">
        <v>51</v>
      </c>
      <c r="K932" s="10" t="s">
        <v>5586</v>
      </c>
      <c r="L932" s="10" t="s">
        <v>5587</v>
      </c>
      <c r="M932" s="71"/>
    </row>
    <row r="933" spans="1:13" ht="90" x14ac:dyDescent="0.25">
      <c r="A933" s="69" t="str">
        <f t="shared" si="104"/>
        <v>1</v>
      </c>
      <c r="B933" s="45" t="str">
        <f t="shared" si="98"/>
        <v>6</v>
      </c>
      <c r="C933" s="45" t="str">
        <f t="shared" si="99"/>
        <v>3</v>
      </c>
      <c r="D933" s="45" t="str">
        <f t="shared" si="100"/>
        <v>2</v>
      </c>
      <c r="E933" s="45" t="str">
        <f t="shared" si="101"/>
        <v>00</v>
      </c>
      <c r="F933" s="45" t="str">
        <f t="shared" si="102"/>
        <v>0</v>
      </c>
      <c r="G933" s="45" t="str">
        <f t="shared" si="103"/>
        <v>0</v>
      </c>
      <c r="H933" s="70">
        <v>16320000</v>
      </c>
      <c r="I933" s="10" t="s">
        <v>311</v>
      </c>
      <c r="J933" s="145" t="s">
        <v>45</v>
      </c>
      <c r="K933" s="10" t="s">
        <v>312</v>
      </c>
      <c r="L933" s="10"/>
      <c r="M933" s="71"/>
    </row>
    <row r="934" spans="1:13" ht="45" x14ac:dyDescent="0.25">
      <c r="A934" s="69" t="str">
        <f t="shared" si="104"/>
        <v>1</v>
      </c>
      <c r="B934" s="45" t="str">
        <f t="shared" si="98"/>
        <v>6</v>
      </c>
      <c r="C934" s="45" t="str">
        <f t="shared" si="99"/>
        <v>3</v>
      </c>
      <c r="D934" s="45" t="str">
        <f t="shared" si="100"/>
        <v>2</v>
      </c>
      <c r="E934" s="45" t="str">
        <f t="shared" si="101"/>
        <v>01</v>
      </c>
      <c r="F934" s="45" t="str">
        <f t="shared" si="102"/>
        <v>0</v>
      </c>
      <c r="G934" s="45" t="str">
        <f t="shared" si="103"/>
        <v>0</v>
      </c>
      <c r="H934" s="70">
        <v>16320100</v>
      </c>
      <c r="I934" s="10" t="s">
        <v>313</v>
      </c>
      <c r="J934" s="145" t="s">
        <v>51</v>
      </c>
      <c r="K934" s="10" t="s">
        <v>3013</v>
      </c>
      <c r="L934" s="10"/>
      <c r="M934" s="71"/>
    </row>
    <row r="935" spans="1:13" ht="45" x14ac:dyDescent="0.25">
      <c r="A935" s="69" t="str">
        <f t="shared" si="104"/>
        <v>1</v>
      </c>
      <c r="B935" s="45" t="str">
        <f t="shared" si="98"/>
        <v>6</v>
      </c>
      <c r="C935" s="45" t="str">
        <f t="shared" si="99"/>
        <v>4</v>
      </c>
      <c r="D935" s="45" t="str">
        <f t="shared" si="100"/>
        <v>0</v>
      </c>
      <c r="E935" s="45" t="str">
        <f t="shared" si="101"/>
        <v>00</v>
      </c>
      <c r="F935" s="45" t="str">
        <f t="shared" si="102"/>
        <v>0</v>
      </c>
      <c r="G935" s="45" t="str">
        <f t="shared" si="103"/>
        <v>0</v>
      </c>
      <c r="H935" s="70">
        <v>16400000</v>
      </c>
      <c r="I935" s="10" t="s">
        <v>314</v>
      </c>
      <c r="J935" s="145" t="s">
        <v>45</v>
      </c>
      <c r="K935" s="10" t="s">
        <v>315</v>
      </c>
      <c r="L935" s="10"/>
      <c r="M935" s="71"/>
    </row>
    <row r="936" spans="1:13" ht="45" x14ac:dyDescent="0.25">
      <c r="A936" s="69" t="str">
        <f t="shared" si="104"/>
        <v>1</v>
      </c>
      <c r="B936" s="45" t="str">
        <f t="shared" si="98"/>
        <v>6</v>
      </c>
      <c r="C936" s="45" t="str">
        <f t="shared" si="99"/>
        <v>4</v>
      </c>
      <c r="D936" s="45" t="str">
        <f t="shared" si="100"/>
        <v>1</v>
      </c>
      <c r="E936" s="45" t="str">
        <f t="shared" si="101"/>
        <v>00</v>
      </c>
      <c r="F936" s="45" t="str">
        <f t="shared" si="102"/>
        <v>0</v>
      </c>
      <c r="G936" s="45" t="str">
        <f t="shared" si="103"/>
        <v>0</v>
      </c>
      <c r="H936" s="70">
        <v>16410000</v>
      </c>
      <c r="I936" s="10" t="s">
        <v>314</v>
      </c>
      <c r="J936" s="145" t="s">
        <v>45</v>
      </c>
      <c r="K936" s="10" t="s">
        <v>315</v>
      </c>
      <c r="L936" s="10"/>
      <c r="M936" s="71"/>
    </row>
    <row r="937" spans="1:13" ht="90" x14ac:dyDescent="0.25">
      <c r="A937" s="69" t="str">
        <f t="shared" si="104"/>
        <v>1</v>
      </c>
      <c r="B937" s="45" t="str">
        <f t="shared" si="98"/>
        <v>6</v>
      </c>
      <c r="C937" s="45" t="str">
        <f t="shared" si="99"/>
        <v>4</v>
      </c>
      <c r="D937" s="45" t="str">
        <f t="shared" si="100"/>
        <v>1</v>
      </c>
      <c r="E937" s="45" t="str">
        <f t="shared" si="101"/>
        <v>01</v>
      </c>
      <c r="F937" s="45" t="str">
        <f t="shared" si="102"/>
        <v>0</v>
      </c>
      <c r="G937" s="45" t="str">
        <f t="shared" si="103"/>
        <v>0</v>
      </c>
      <c r="H937" s="70">
        <v>16410100</v>
      </c>
      <c r="I937" s="10" t="s">
        <v>316</v>
      </c>
      <c r="J937" s="145" t="s">
        <v>51</v>
      </c>
      <c r="K937" s="10" t="s">
        <v>317</v>
      </c>
      <c r="L937" s="10"/>
      <c r="M937" s="71"/>
    </row>
    <row r="938" spans="1:13" ht="30" x14ac:dyDescent="0.25">
      <c r="A938" s="69" t="str">
        <f t="shared" si="104"/>
        <v>1</v>
      </c>
      <c r="B938" s="45" t="str">
        <f t="shared" si="98"/>
        <v>6</v>
      </c>
      <c r="C938" s="45" t="str">
        <f t="shared" si="99"/>
        <v>4</v>
      </c>
      <c r="D938" s="45" t="str">
        <f t="shared" si="100"/>
        <v>1</v>
      </c>
      <c r="E938" s="45" t="str">
        <f t="shared" si="101"/>
        <v>02</v>
      </c>
      <c r="F938" s="45" t="str">
        <f t="shared" si="102"/>
        <v>0</v>
      </c>
      <c r="G938" s="45" t="str">
        <f t="shared" si="103"/>
        <v>0</v>
      </c>
      <c r="H938" s="70">
        <v>16410200</v>
      </c>
      <c r="I938" s="10" t="s">
        <v>4837</v>
      </c>
      <c r="J938" s="145" t="s">
        <v>51</v>
      </c>
      <c r="K938" s="10" t="s">
        <v>5588</v>
      </c>
      <c r="L938" s="10"/>
      <c r="M938" s="71"/>
    </row>
    <row r="939" spans="1:13" ht="60" x14ac:dyDescent="0.25">
      <c r="A939" s="69" t="str">
        <f t="shared" si="104"/>
        <v>1</v>
      </c>
      <c r="B939" s="45" t="str">
        <f t="shared" si="98"/>
        <v>6</v>
      </c>
      <c r="C939" s="45" t="str">
        <f t="shared" si="99"/>
        <v>4</v>
      </c>
      <c r="D939" s="45" t="str">
        <f t="shared" si="100"/>
        <v>1</v>
      </c>
      <c r="E939" s="45" t="str">
        <f t="shared" si="101"/>
        <v>03</v>
      </c>
      <c r="F939" s="45" t="str">
        <f t="shared" si="102"/>
        <v>0</v>
      </c>
      <c r="G939" s="45" t="str">
        <f t="shared" si="103"/>
        <v>0</v>
      </c>
      <c r="H939" s="70">
        <v>16410300</v>
      </c>
      <c r="I939" s="10" t="s">
        <v>4839</v>
      </c>
      <c r="J939" s="145" t="s">
        <v>51</v>
      </c>
      <c r="K939" s="10" t="s">
        <v>5589</v>
      </c>
      <c r="L939" s="10"/>
      <c r="M939" s="71"/>
    </row>
    <row r="940" spans="1:13" x14ac:dyDescent="0.25">
      <c r="A940" s="69" t="str">
        <f t="shared" si="104"/>
        <v>1</v>
      </c>
      <c r="B940" s="45" t="str">
        <f t="shared" si="98"/>
        <v>6</v>
      </c>
      <c r="C940" s="45" t="str">
        <f t="shared" si="99"/>
        <v>9</v>
      </c>
      <c r="D940" s="45" t="str">
        <f t="shared" si="100"/>
        <v>0</v>
      </c>
      <c r="E940" s="45" t="str">
        <f t="shared" si="101"/>
        <v>00</v>
      </c>
      <c r="F940" s="45" t="str">
        <f t="shared" si="102"/>
        <v>0</v>
      </c>
      <c r="G940" s="45" t="str">
        <f t="shared" si="103"/>
        <v>0</v>
      </c>
      <c r="H940" s="70">
        <v>16900000</v>
      </c>
      <c r="I940" s="10" t="s">
        <v>318</v>
      </c>
      <c r="J940" s="145" t="s">
        <v>45</v>
      </c>
      <c r="K940" s="10" t="s">
        <v>319</v>
      </c>
      <c r="L940" s="10"/>
      <c r="M940" s="71"/>
    </row>
    <row r="941" spans="1:13" ht="44.25" customHeight="1" x14ac:dyDescent="0.25">
      <c r="A941" s="69" t="str">
        <f t="shared" si="104"/>
        <v>1</v>
      </c>
      <c r="B941" s="45" t="str">
        <f t="shared" si="98"/>
        <v>1</v>
      </c>
      <c r="C941" s="45" t="str">
        <f t="shared" si="99"/>
        <v>1</v>
      </c>
      <c r="D941" s="45" t="str">
        <f t="shared" si="100"/>
        <v>8</v>
      </c>
      <c r="E941" s="45" t="str">
        <f t="shared" si="101"/>
        <v>01</v>
      </c>
      <c r="F941" s="45" t="str">
        <f t="shared" si="102"/>
        <v>0</v>
      </c>
      <c r="G941" s="45" t="str">
        <f t="shared" si="103"/>
        <v>0</v>
      </c>
      <c r="H941" s="70">
        <v>11180100</v>
      </c>
      <c r="I941" s="10" t="s">
        <v>5590</v>
      </c>
      <c r="J941" s="145" t="s">
        <v>55</v>
      </c>
      <c r="K941" s="10" t="s">
        <v>5591</v>
      </c>
      <c r="L941" s="10"/>
      <c r="M941" s="71" t="s">
        <v>22</v>
      </c>
    </row>
    <row r="942" spans="1:13" ht="60" x14ac:dyDescent="0.25">
      <c r="A942" s="69" t="str">
        <f t="shared" si="104"/>
        <v>1</v>
      </c>
      <c r="B942" s="45" t="str">
        <f t="shared" si="98"/>
        <v>1</v>
      </c>
      <c r="C942" s="45" t="str">
        <f t="shared" si="99"/>
        <v>1</v>
      </c>
      <c r="D942" s="45" t="str">
        <f t="shared" si="100"/>
        <v>8</v>
      </c>
      <c r="E942" s="45" t="str">
        <f t="shared" si="101"/>
        <v>01</v>
      </c>
      <c r="F942" s="45" t="str">
        <f t="shared" si="102"/>
        <v>1</v>
      </c>
      <c r="G942" s="45" t="str">
        <f t="shared" si="103"/>
        <v>0</v>
      </c>
      <c r="H942" s="70">
        <v>11180110</v>
      </c>
      <c r="I942" s="10" t="s">
        <v>54</v>
      </c>
      <c r="J942" s="145" t="s">
        <v>55</v>
      </c>
      <c r="K942" s="10" t="s">
        <v>56</v>
      </c>
      <c r="L942" s="10"/>
      <c r="M942" s="71" t="s">
        <v>22</v>
      </c>
    </row>
    <row r="943" spans="1:13" ht="45" x14ac:dyDescent="0.25">
      <c r="A943" s="69" t="str">
        <f t="shared" si="104"/>
        <v>1</v>
      </c>
      <c r="B943" s="45" t="str">
        <f t="shared" si="98"/>
        <v>1</v>
      </c>
      <c r="C943" s="45" t="str">
        <f t="shared" si="99"/>
        <v>1</v>
      </c>
      <c r="D943" s="45" t="str">
        <f t="shared" si="100"/>
        <v>8</v>
      </c>
      <c r="E943" s="45" t="str">
        <f t="shared" si="101"/>
        <v>01</v>
      </c>
      <c r="F943" s="45" t="str">
        <f t="shared" si="102"/>
        <v>2</v>
      </c>
      <c r="G943" s="45" t="str">
        <f t="shared" si="103"/>
        <v>0</v>
      </c>
      <c r="H943" s="70">
        <v>11180120</v>
      </c>
      <c r="I943" s="10" t="s">
        <v>4983</v>
      </c>
      <c r="J943" s="145" t="s">
        <v>55</v>
      </c>
      <c r="K943" s="10" t="s">
        <v>4984</v>
      </c>
      <c r="L943" s="10"/>
      <c r="M943" s="71" t="s">
        <v>22</v>
      </c>
    </row>
    <row r="944" spans="1:13" ht="75" x14ac:dyDescent="0.25">
      <c r="A944" s="69" t="str">
        <f t="shared" si="104"/>
        <v>1</v>
      </c>
      <c r="B944" s="45" t="str">
        <f t="shared" si="98"/>
        <v>1</v>
      </c>
      <c r="C944" s="45" t="str">
        <f t="shared" si="99"/>
        <v>1</v>
      </c>
      <c r="D944" s="45" t="str">
        <f t="shared" si="100"/>
        <v>8</v>
      </c>
      <c r="E944" s="45" t="str">
        <f t="shared" si="101"/>
        <v>01</v>
      </c>
      <c r="F944" s="45" t="str">
        <f t="shared" si="102"/>
        <v>3</v>
      </c>
      <c r="G944" s="45" t="str">
        <f t="shared" si="103"/>
        <v>0</v>
      </c>
      <c r="H944" s="70">
        <v>11180130</v>
      </c>
      <c r="I944" s="10" t="s">
        <v>4985</v>
      </c>
      <c r="J944" s="145" t="s">
        <v>55</v>
      </c>
      <c r="K944" s="10" t="s">
        <v>4986</v>
      </c>
      <c r="L944" s="10"/>
      <c r="M944" s="71" t="s">
        <v>22</v>
      </c>
    </row>
    <row r="945" spans="1:13" ht="75" x14ac:dyDescent="0.25">
      <c r="A945" s="69" t="str">
        <f t="shared" si="104"/>
        <v>1</v>
      </c>
      <c r="B945" s="45" t="str">
        <f t="shared" si="98"/>
        <v>1</v>
      </c>
      <c r="C945" s="45" t="str">
        <f t="shared" si="99"/>
        <v>1</v>
      </c>
      <c r="D945" s="45" t="str">
        <f t="shared" si="100"/>
        <v>8</v>
      </c>
      <c r="E945" s="45" t="str">
        <f t="shared" si="101"/>
        <v>01</v>
      </c>
      <c r="F945" s="45" t="str">
        <f t="shared" si="102"/>
        <v>4</v>
      </c>
      <c r="G945" s="45" t="str">
        <f t="shared" si="103"/>
        <v>0</v>
      </c>
      <c r="H945" s="140">
        <v>11180140</v>
      </c>
      <c r="I945" s="10" t="s">
        <v>5592</v>
      </c>
      <c r="J945" s="145" t="s">
        <v>55</v>
      </c>
      <c r="K945" s="10" t="s">
        <v>58</v>
      </c>
      <c r="L945" s="10"/>
      <c r="M945" s="71" t="s">
        <v>22</v>
      </c>
    </row>
    <row r="946" spans="1:13" ht="45" x14ac:dyDescent="0.25">
      <c r="A946" s="69" t="str">
        <f t="shared" si="104"/>
        <v>1</v>
      </c>
      <c r="B946" s="45" t="str">
        <f t="shared" si="98"/>
        <v>1</v>
      </c>
      <c r="C946" s="45" t="str">
        <f t="shared" si="99"/>
        <v>1</v>
      </c>
      <c r="D946" s="45" t="str">
        <f t="shared" si="100"/>
        <v>8</v>
      </c>
      <c r="E946" s="45" t="str">
        <f t="shared" si="101"/>
        <v>02</v>
      </c>
      <c r="F946" s="45" t="str">
        <f t="shared" si="102"/>
        <v>0</v>
      </c>
      <c r="G946" s="45" t="str">
        <f t="shared" si="103"/>
        <v>0</v>
      </c>
      <c r="H946" s="140">
        <v>11180200</v>
      </c>
      <c r="I946" s="10" t="s">
        <v>5593</v>
      </c>
      <c r="J946" s="145" t="s">
        <v>55</v>
      </c>
      <c r="K946" s="10" t="s">
        <v>5594</v>
      </c>
      <c r="L946" s="10"/>
      <c r="M946" s="71" t="s">
        <v>22</v>
      </c>
    </row>
    <row r="947" spans="1:13" ht="90" x14ac:dyDescent="0.25">
      <c r="A947" s="69" t="str">
        <f t="shared" si="104"/>
        <v>1</v>
      </c>
      <c r="B947" s="45" t="str">
        <f t="shared" si="98"/>
        <v>1</v>
      </c>
      <c r="C947" s="45" t="str">
        <f t="shared" si="99"/>
        <v>1</v>
      </c>
      <c r="D947" s="45" t="str">
        <f t="shared" si="100"/>
        <v>8</v>
      </c>
      <c r="E947" s="45" t="str">
        <f t="shared" si="101"/>
        <v>02</v>
      </c>
      <c r="F947" s="45" t="str">
        <f t="shared" si="102"/>
        <v>1</v>
      </c>
      <c r="G947" s="45" t="str">
        <f t="shared" si="103"/>
        <v>0</v>
      </c>
      <c r="H947" s="140">
        <v>11180210</v>
      </c>
      <c r="I947" s="10" t="s">
        <v>5005</v>
      </c>
      <c r="J947" s="145" t="s">
        <v>55</v>
      </c>
      <c r="K947" s="10" t="s">
        <v>5595</v>
      </c>
      <c r="L947" s="10"/>
      <c r="M947" s="71" t="s">
        <v>22</v>
      </c>
    </row>
    <row r="948" spans="1:13" ht="90" x14ac:dyDescent="0.25">
      <c r="A948" s="69" t="str">
        <f t="shared" si="104"/>
        <v>1</v>
      </c>
      <c r="B948" s="45" t="str">
        <f t="shared" si="98"/>
        <v>1</v>
      </c>
      <c r="C948" s="45" t="str">
        <f t="shared" si="99"/>
        <v>1</v>
      </c>
      <c r="D948" s="45" t="str">
        <f t="shared" si="100"/>
        <v>8</v>
      </c>
      <c r="E948" s="45" t="str">
        <f t="shared" si="101"/>
        <v>02</v>
      </c>
      <c r="F948" s="45" t="str">
        <f t="shared" si="102"/>
        <v>2</v>
      </c>
      <c r="G948" s="45" t="str">
        <f t="shared" si="103"/>
        <v>0</v>
      </c>
      <c r="H948" s="140">
        <v>11180220</v>
      </c>
      <c r="I948" s="10" t="s">
        <v>5007</v>
      </c>
      <c r="J948" s="145" t="s">
        <v>55</v>
      </c>
      <c r="K948" s="10" t="s">
        <v>5596</v>
      </c>
      <c r="L948" s="10"/>
      <c r="M948" s="71" t="s">
        <v>22</v>
      </c>
    </row>
    <row r="949" spans="1:13" ht="60" x14ac:dyDescent="0.25">
      <c r="A949" s="69" t="str">
        <f t="shared" si="104"/>
        <v>1</v>
      </c>
      <c r="B949" s="45" t="str">
        <f t="shared" si="98"/>
        <v>1</v>
      </c>
      <c r="C949" s="45" t="str">
        <f t="shared" si="99"/>
        <v>1</v>
      </c>
      <c r="D949" s="45" t="str">
        <f t="shared" si="100"/>
        <v>8</v>
      </c>
      <c r="E949" s="45" t="str">
        <f t="shared" si="101"/>
        <v>02</v>
      </c>
      <c r="F949" s="45" t="str">
        <f t="shared" si="102"/>
        <v>3</v>
      </c>
      <c r="G949" s="45" t="str">
        <f t="shared" si="103"/>
        <v>0</v>
      </c>
      <c r="H949" s="70">
        <v>11180230</v>
      </c>
      <c r="I949" s="10" t="s">
        <v>5597</v>
      </c>
      <c r="J949" s="145" t="s">
        <v>55</v>
      </c>
      <c r="K949" s="10" t="s">
        <v>5598</v>
      </c>
      <c r="L949" s="10"/>
      <c r="M949" s="71" t="s">
        <v>22</v>
      </c>
    </row>
    <row r="950" spans="1:13" ht="60" x14ac:dyDescent="0.25">
      <c r="A950" s="69" t="str">
        <f t="shared" si="104"/>
        <v>1</v>
      </c>
      <c r="B950" s="45" t="str">
        <f t="shared" si="98"/>
        <v>1</v>
      </c>
      <c r="C950" s="45" t="str">
        <f t="shared" si="99"/>
        <v>1</v>
      </c>
      <c r="D950" s="45" t="str">
        <f t="shared" si="100"/>
        <v>8</v>
      </c>
      <c r="E950" s="45" t="str">
        <f t="shared" si="101"/>
        <v>02</v>
      </c>
      <c r="F950" s="45" t="str">
        <f t="shared" si="102"/>
        <v>4</v>
      </c>
      <c r="G950" s="45" t="str">
        <f t="shared" si="103"/>
        <v>0</v>
      </c>
      <c r="H950" s="70">
        <v>11180240</v>
      </c>
      <c r="I950" s="10" t="s">
        <v>72</v>
      </c>
      <c r="J950" s="145" t="s">
        <v>55</v>
      </c>
      <c r="K950" s="10" t="s">
        <v>5599</v>
      </c>
      <c r="L950" s="10"/>
      <c r="M950" s="71" t="s">
        <v>22</v>
      </c>
    </row>
    <row r="951" spans="1:13" ht="75" x14ac:dyDescent="0.25">
      <c r="A951" s="69" t="str">
        <f t="shared" si="104"/>
        <v>1</v>
      </c>
      <c r="B951" s="45" t="str">
        <f t="shared" si="98"/>
        <v>1</v>
      </c>
      <c r="C951" s="45" t="str">
        <f t="shared" si="99"/>
        <v>1</v>
      </c>
      <c r="D951" s="45" t="str">
        <f t="shared" si="100"/>
        <v>8</v>
      </c>
      <c r="E951" s="45" t="str">
        <f t="shared" si="101"/>
        <v>02</v>
      </c>
      <c r="F951" s="45" t="str">
        <f t="shared" si="102"/>
        <v>5</v>
      </c>
      <c r="G951" s="45" t="str">
        <f t="shared" si="103"/>
        <v>0</v>
      </c>
      <c r="H951" s="70">
        <v>11180250</v>
      </c>
      <c r="I951" s="10" t="s">
        <v>74</v>
      </c>
      <c r="J951" s="145" t="s">
        <v>55</v>
      </c>
      <c r="K951" s="10" t="s">
        <v>5600</v>
      </c>
      <c r="L951" s="10"/>
      <c r="M951" s="71" t="s">
        <v>22</v>
      </c>
    </row>
    <row r="952" spans="1:13" ht="45" x14ac:dyDescent="0.25">
      <c r="A952" s="69" t="str">
        <f t="shared" si="104"/>
        <v>1</v>
      </c>
      <c r="B952" s="45" t="str">
        <f t="shared" si="98"/>
        <v>1</v>
      </c>
      <c r="C952" s="45" t="str">
        <f t="shared" si="99"/>
        <v>2</v>
      </c>
      <c r="D952" s="45" t="str">
        <f t="shared" si="100"/>
        <v>1</v>
      </c>
      <c r="E952" s="45" t="str">
        <f t="shared" si="101"/>
        <v>98</v>
      </c>
      <c r="F952" s="45" t="str">
        <f t="shared" si="102"/>
        <v>0</v>
      </c>
      <c r="G952" s="45" t="str">
        <f t="shared" si="103"/>
        <v>0</v>
      </c>
      <c r="H952" s="70">
        <v>11219800</v>
      </c>
      <c r="I952" s="10" t="s">
        <v>5601</v>
      </c>
      <c r="J952" s="145" t="s">
        <v>55</v>
      </c>
      <c r="K952" s="10" t="s">
        <v>5602</v>
      </c>
      <c r="L952" s="10"/>
      <c r="M952" s="71" t="s">
        <v>22</v>
      </c>
    </row>
    <row r="953" spans="1:13" ht="45" x14ac:dyDescent="0.25">
      <c r="A953" s="69" t="str">
        <f t="shared" si="104"/>
        <v>1</v>
      </c>
      <c r="B953" s="45" t="str">
        <f t="shared" si="98"/>
        <v>1</v>
      </c>
      <c r="C953" s="45" t="str">
        <f t="shared" si="99"/>
        <v>2</v>
      </c>
      <c r="D953" s="45" t="str">
        <f t="shared" si="100"/>
        <v>2</v>
      </c>
      <c r="E953" s="45" t="str">
        <f t="shared" si="101"/>
        <v>98</v>
      </c>
      <c r="F953" s="45" t="str">
        <f t="shared" si="102"/>
        <v>0</v>
      </c>
      <c r="G953" s="45" t="str">
        <f t="shared" si="103"/>
        <v>0</v>
      </c>
      <c r="H953" s="70">
        <v>11229800</v>
      </c>
      <c r="I953" s="10" t="s">
        <v>5603</v>
      </c>
      <c r="J953" s="145" t="s">
        <v>55</v>
      </c>
      <c r="K953" s="10" t="s">
        <v>5604</v>
      </c>
      <c r="L953" s="10" t="s">
        <v>101</v>
      </c>
      <c r="M953" s="71" t="s">
        <v>22</v>
      </c>
    </row>
    <row r="954" spans="1:13" ht="30" x14ac:dyDescent="0.25">
      <c r="A954" s="69" t="str">
        <f t="shared" si="104"/>
        <v>1</v>
      </c>
      <c r="B954" s="45" t="str">
        <f t="shared" si="98"/>
        <v>1</v>
      </c>
      <c r="C954" s="45" t="str">
        <f t="shared" si="99"/>
        <v>2</v>
      </c>
      <c r="D954" s="45" t="str">
        <f t="shared" si="100"/>
        <v>8</v>
      </c>
      <c r="E954" s="45" t="str">
        <f t="shared" si="101"/>
        <v>01</v>
      </c>
      <c r="F954" s="45" t="str">
        <f t="shared" si="102"/>
        <v>0</v>
      </c>
      <c r="G954" s="45" t="str">
        <f t="shared" si="103"/>
        <v>0</v>
      </c>
      <c r="H954" s="70">
        <v>11280100</v>
      </c>
      <c r="I954" s="10" t="s">
        <v>5601</v>
      </c>
      <c r="J954" s="145" t="s">
        <v>55</v>
      </c>
      <c r="K954" s="10" t="s">
        <v>5605</v>
      </c>
      <c r="L954" s="10"/>
      <c r="M954" s="71" t="s">
        <v>22</v>
      </c>
    </row>
    <row r="955" spans="1:13" ht="30" x14ac:dyDescent="0.25">
      <c r="A955" s="69" t="str">
        <f t="shared" si="104"/>
        <v>1</v>
      </c>
      <c r="B955" s="45" t="str">
        <f t="shared" si="98"/>
        <v>1</v>
      </c>
      <c r="C955" s="45" t="str">
        <f t="shared" si="99"/>
        <v>2</v>
      </c>
      <c r="D955" s="45" t="str">
        <f t="shared" si="100"/>
        <v>8</v>
      </c>
      <c r="E955" s="45" t="str">
        <f t="shared" si="101"/>
        <v>01</v>
      </c>
      <c r="F955" s="45" t="str">
        <f t="shared" si="102"/>
        <v>1</v>
      </c>
      <c r="G955" s="45" t="str">
        <f t="shared" si="103"/>
        <v>0</v>
      </c>
      <c r="H955" s="70">
        <v>11280110</v>
      </c>
      <c r="I955" s="10" t="s">
        <v>91</v>
      </c>
      <c r="J955" s="145" t="s">
        <v>55</v>
      </c>
      <c r="K955" s="10" t="s">
        <v>5606</v>
      </c>
      <c r="L955" s="10"/>
      <c r="M955" s="71" t="s">
        <v>22</v>
      </c>
    </row>
    <row r="956" spans="1:13" ht="45" x14ac:dyDescent="0.25">
      <c r="A956" s="69" t="str">
        <f t="shared" si="104"/>
        <v>1</v>
      </c>
      <c r="B956" s="45" t="str">
        <f t="shared" si="98"/>
        <v>1</v>
      </c>
      <c r="C956" s="45" t="str">
        <f t="shared" si="99"/>
        <v>2</v>
      </c>
      <c r="D956" s="45" t="str">
        <f t="shared" si="100"/>
        <v>8</v>
      </c>
      <c r="E956" s="45" t="str">
        <f t="shared" si="101"/>
        <v>01</v>
      </c>
      <c r="F956" s="45" t="str">
        <f t="shared" si="102"/>
        <v>2</v>
      </c>
      <c r="G956" s="45" t="str">
        <f t="shared" si="103"/>
        <v>0</v>
      </c>
      <c r="H956" s="70">
        <v>11280120</v>
      </c>
      <c r="I956" s="10" t="s">
        <v>93</v>
      </c>
      <c r="J956" s="145" t="s">
        <v>55</v>
      </c>
      <c r="K956" s="10" t="s">
        <v>5607</v>
      </c>
      <c r="L956" s="10"/>
      <c r="M956" s="71" t="s">
        <v>22</v>
      </c>
    </row>
    <row r="957" spans="1:13" ht="45" x14ac:dyDescent="0.25">
      <c r="A957" s="69" t="str">
        <f t="shared" si="104"/>
        <v>1</v>
      </c>
      <c r="B957" s="45" t="str">
        <f t="shared" si="98"/>
        <v>1</v>
      </c>
      <c r="C957" s="45" t="str">
        <f t="shared" si="99"/>
        <v>2</v>
      </c>
      <c r="D957" s="45" t="str">
        <f t="shared" si="100"/>
        <v>8</v>
      </c>
      <c r="E957" s="45" t="str">
        <f t="shared" si="101"/>
        <v>01</v>
      </c>
      <c r="F957" s="45" t="str">
        <f t="shared" si="102"/>
        <v>9</v>
      </c>
      <c r="G957" s="45" t="str">
        <f t="shared" si="103"/>
        <v>0</v>
      </c>
      <c r="H957" s="70">
        <v>11280190</v>
      </c>
      <c r="I957" s="10" t="s">
        <v>5601</v>
      </c>
      <c r="J957" s="145" t="s">
        <v>55</v>
      </c>
      <c r="K957" s="10" t="s">
        <v>5608</v>
      </c>
      <c r="L957" s="10"/>
      <c r="M957" s="71" t="s">
        <v>22</v>
      </c>
    </row>
    <row r="958" spans="1:13" ht="57.75" customHeight="1" x14ac:dyDescent="0.25">
      <c r="A958" s="69" t="str">
        <f t="shared" si="104"/>
        <v>1</v>
      </c>
      <c r="B958" s="45" t="str">
        <f t="shared" si="98"/>
        <v>1</v>
      </c>
      <c r="C958" s="45" t="str">
        <f t="shared" si="99"/>
        <v>2</v>
      </c>
      <c r="D958" s="45" t="str">
        <f t="shared" si="100"/>
        <v>8</v>
      </c>
      <c r="E958" s="45" t="str">
        <f t="shared" si="101"/>
        <v>02</v>
      </c>
      <c r="F958" s="45" t="str">
        <f t="shared" si="102"/>
        <v>0</v>
      </c>
      <c r="G958" s="45" t="str">
        <f t="shared" si="103"/>
        <v>0</v>
      </c>
      <c r="H958" s="70">
        <v>11280200</v>
      </c>
      <c r="I958" s="10" t="s">
        <v>4599</v>
      </c>
      <c r="J958" s="145" t="s">
        <v>55</v>
      </c>
      <c r="K958" s="10" t="s">
        <v>95</v>
      </c>
      <c r="L958" s="10"/>
      <c r="M958" s="71" t="s">
        <v>22</v>
      </c>
    </row>
    <row r="959" spans="1:13" ht="60" x14ac:dyDescent="0.25">
      <c r="A959" s="69" t="str">
        <f t="shared" si="104"/>
        <v>1</v>
      </c>
      <c r="B959" s="45" t="str">
        <f t="shared" si="98"/>
        <v>1</v>
      </c>
      <c r="C959" s="45" t="str">
        <f t="shared" si="99"/>
        <v>2</v>
      </c>
      <c r="D959" s="45" t="str">
        <f t="shared" si="100"/>
        <v>8</v>
      </c>
      <c r="E959" s="45" t="str">
        <f t="shared" si="101"/>
        <v>02</v>
      </c>
      <c r="F959" s="45" t="str">
        <f t="shared" si="102"/>
        <v>1</v>
      </c>
      <c r="G959" s="45" t="str">
        <f t="shared" si="103"/>
        <v>0</v>
      </c>
      <c r="H959" s="70">
        <v>11280210</v>
      </c>
      <c r="I959" s="10" t="s">
        <v>99</v>
      </c>
      <c r="J959" s="145" t="s">
        <v>55</v>
      </c>
      <c r="K959" s="10" t="s">
        <v>5609</v>
      </c>
      <c r="L959" s="10" t="s">
        <v>101</v>
      </c>
      <c r="M959" s="71" t="s">
        <v>22</v>
      </c>
    </row>
    <row r="960" spans="1:13" ht="60" x14ac:dyDescent="0.25">
      <c r="A960" s="69" t="str">
        <f t="shared" si="104"/>
        <v>1</v>
      </c>
      <c r="B960" s="45" t="str">
        <f t="shared" si="98"/>
        <v>1</v>
      </c>
      <c r="C960" s="45" t="str">
        <f t="shared" si="99"/>
        <v>2</v>
      </c>
      <c r="D960" s="45" t="str">
        <f t="shared" si="100"/>
        <v>8</v>
      </c>
      <c r="E960" s="45" t="str">
        <f t="shared" si="101"/>
        <v>02</v>
      </c>
      <c r="F960" s="45" t="str">
        <f t="shared" si="102"/>
        <v>2</v>
      </c>
      <c r="G960" s="45" t="str">
        <f t="shared" si="103"/>
        <v>0</v>
      </c>
      <c r="H960" s="70">
        <v>11280220</v>
      </c>
      <c r="I960" s="10" t="s">
        <v>102</v>
      </c>
      <c r="J960" s="145" t="s">
        <v>55</v>
      </c>
      <c r="K960" s="10" t="s">
        <v>5610</v>
      </c>
      <c r="L960" s="10" t="s">
        <v>101</v>
      </c>
      <c r="M960" s="71" t="s">
        <v>22</v>
      </c>
    </row>
    <row r="961" spans="1:13" ht="30" x14ac:dyDescent="0.25">
      <c r="A961" s="69" t="str">
        <f t="shared" si="104"/>
        <v>1</v>
      </c>
      <c r="B961" s="45" t="str">
        <f t="shared" si="98"/>
        <v>1</v>
      </c>
      <c r="C961" s="45" t="str">
        <f t="shared" si="99"/>
        <v>2</v>
      </c>
      <c r="D961" s="45" t="str">
        <f t="shared" si="100"/>
        <v>8</v>
      </c>
      <c r="E961" s="45" t="str">
        <f t="shared" si="101"/>
        <v>02</v>
      </c>
      <c r="F961" s="45" t="str">
        <f t="shared" si="102"/>
        <v>3</v>
      </c>
      <c r="G961" s="45" t="str">
        <f t="shared" si="103"/>
        <v>0</v>
      </c>
      <c r="H961" s="70">
        <v>11280230</v>
      </c>
      <c r="I961" s="10" t="s">
        <v>104</v>
      </c>
      <c r="J961" s="145" t="s">
        <v>55</v>
      </c>
      <c r="K961" s="10" t="s">
        <v>5611</v>
      </c>
      <c r="L961" s="10" t="s">
        <v>101</v>
      </c>
      <c r="M961" s="71" t="s">
        <v>22</v>
      </c>
    </row>
    <row r="962" spans="1:13" ht="45" x14ac:dyDescent="0.25">
      <c r="A962" s="69" t="str">
        <f t="shared" si="104"/>
        <v>1</v>
      </c>
      <c r="B962" s="45" t="str">
        <f t="shared" si="98"/>
        <v>1</v>
      </c>
      <c r="C962" s="45" t="str">
        <f t="shared" si="99"/>
        <v>2</v>
      </c>
      <c r="D962" s="45" t="str">
        <f t="shared" si="100"/>
        <v>8</v>
      </c>
      <c r="E962" s="45" t="str">
        <f t="shared" si="101"/>
        <v>02</v>
      </c>
      <c r="F962" s="45" t="str">
        <f t="shared" si="102"/>
        <v>9</v>
      </c>
      <c r="G962" s="45" t="str">
        <f t="shared" si="103"/>
        <v>0</v>
      </c>
      <c r="H962" s="70">
        <v>11280290</v>
      </c>
      <c r="I962" s="10" t="s">
        <v>5603</v>
      </c>
      <c r="J962" s="145" t="s">
        <v>55</v>
      </c>
      <c r="K962" s="10" t="s">
        <v>5612</v>
      </c>
      <c r="L962" s="10" t="s">
        <v>101</v>
      </c>
      <c r="M962" s="71" t="s">
        <v>22</v>
      </c>
    </row>
    <row r="963" spans="1:13" ht="30" x14ac:dyDescent="0.25">
      <c r="A963" s="72" t="str">
        <f t="shared" si="104"/>
        <v>1</v>
      </c>
      <c r="B963" s="73" t="str">
        <f t="shared" si="98"/>
        <v>1</v>
      </c>
      <c r="C963" s="73" t="str">
        <f t="shared" si="99"/>
        <v>3</v>
      </c>
      <c r="D963" s="73" t="str">
        <f t="shared" si="100"/>
        <v>1</v>
      </c>
      <c r="E963" s="73" t="str">
        <f t="shared" si="101"/>
        <v>98</v>
      </c>
      <c r="F963" s="73" t="str">
        <f t="shared" si="102"/>
        <v>0</v>
      </c>
      <c r="G963" s="73" t="str">
        <f t="shared" si="103"/>
        <v>0</v>
      </c>
      <c r="H963" s="138">
        <v>11319800</v>
      </c>
      <c r="I963" s="10" t="s">
        <v>116</v>
      </c>
      <c r="J963" s="145" t="s">
        <v>55</v>
      </c>
      <c r="K963" s="10" t="s">
        <v>117</v>
      </c>
      <c r="L963" s="89"/>
      <c r="M963" s="90" t="s">
        <v>22</v>
      </c>
    </row>
    <row r="964" spans="1:13" ht="45" x14ac:dyDescent="0.25">
      <c r="A964" s="69" t="str">
        <f t="shared" si="104"/>
        <v>1</v>
      </c>
      <c r="B964" s="45" t="str">
        <f t="shared" si="98"/>
        <v>1</v>
      </c>
      <c r="C964" s="45" t="str">
        <f t="shared" si="99"/>
        <v>3</v>
      </c>
      <c r="D964" s="45" t="str">
        <f t="shared" si="100"/>
        <v>8</v>
      </c>
      <c r="E964" s="45" t="str">
        <f t="shared" si="101"/>
        <v>01</v>
      </c>
      <c r="F964" s="45" t="str">
        <f t="shared" si="102"/>
        <v>0</v>
      </c>
      <c r="G964" s="45" t="str">
        <f t="shared" si="103"/>
        <v>0</v>
      </c>
      <c r="H964" s="70">
        <v>11380100</v>
      </c>
      <c r="I964" s="10" t="s">
        <v>108</v>
      </c>
      <c r="J964" s="145" t="s">
        <v>55</v>
      </c>
      <c r="K964" s="10" t="s">
        <v>109</v>
      </c>
      <c r="L964" s="10"/>
      <c r="M964" s="71" t="s">
        <v>22</v>
      </c>
    </row>
    <row r="965" spans="1:13" ht="45" x14ac:dyDescent="0.25">
      <c r="A965" s="69" t="str">
        <f t="shared" si="104"/>
        <v>1</v>
      </c>
      <c r="B965" s="45" t="str">
        <f t="shared" si="98"/>
        <v>1</v>
      </c>
      <c r="C965" s="45" t="str">
        <f t="shared" si="99"/>
        <v>3</v>
      </c>
      <c r="D965" s="45" t="str">
        <f t="shared" si="100"/>
        <v>8</v>
      </c>
      <c r="E965" s="45" t="str">
        <f t="shared" si="101"/>
        <v>01</v>
      </c>
      <c r="F965" s="45" t="str">
        <f t="shared" si="102"/>
        <v>1</v>
      </c>
      <c r="G965" s="45" t="str">
        <f t="shared" si="103"/>
        <v>0</v>
      </c>
      <c r="H965" s="70">
        <v>11380110</v>
      </c>
      <c r="I965" s="10" t="s">
        <v>108</v>
      </c>
      <c r="J965" s="145" t="s">
        <v>55</v>
      </c>
      <c r="K965" s="10" t="s">
        <v>109</v>
      </c>
      <c r="L965" s="10"/>
      <c r="M965" s="71" t="s">
        <v>22</v>
      </c>
    </row>
    <row r="966" spans="1:13" ht="45" x14ac:dyDescent="0.25">
      <c r="A966" s="69" t="str">
        <f t="shared" si="104"/>
        <v>1</v>
      </c>
      <c r="B966" s="45" t="str">
        <f t="shared" si="98"/>
        <v>1</v>
      </c>
      <c r="C966" s="45" t="str">
        <f t="shared" si="99"/>
        <v>3</v>
      </c>
      <c r="D966" s="45" t="str">
        <f t="shared" si="100"/>
        <v>8</v>
      </c>
      <c r="E966" s="45" t="str">
        <f t="shared" si="101"/>
        <v>02</v>
      </c>
      <c r="F966" s="45" t="str">
        <f t="shared" si="102"/>
        <v>0</v>
      </c>
      <c r="G966" s="45" t="str">
        <f t="shared" si="103"/>
        <v>0</v>
      </c>
      <c r="H966" s="70">
        <v>11380200</v>
      </c>
      <c r="I966" s="10" t="s">
        <v>110</v>
      </c>
      <c r="J966" s="145" t="s">
        <v>55</v>
      </c>
      <c r="K966" s="10" t="s">
        <v>111</v>
      </c>
      <c r="L966" s="10"/>
      <c r="M966" s="71" t="s">
        <v>22</v>
      </c>
    </row>
    <row r="967" spans="1:13" ht="45" x14ac:dyDescent="0.25">
      <c r="A967" s="69" t="str">
        <f t="shared" si="104"/>
        <v>1</v>
      </c>
      <c r="B967" s="45" t="str">
        <f t="shared" si="98"/>
        <v>1</v>
      </c>
      <c r="C967" s="45" t="str">
        <f t="shared" si="99"/>
        <v>3</v>
      </c>
      <c r="D967" s="45" t="str">
        <f t="shared" si="100"/>
        <v>8</v>
      </c>
      <c r="E967" s="45" t="str">
        <f t="shared" si="101"/>
        <v>02</v>
      </c>
      <c r="F967" s="45" t="str">
        <f t="shared" si="102"/>
        <v>1</v>
      </c>
      <c r="G967" s="45" t="str">
        <f t="shared" si="103"/>
        <v>0</v>
      </c>
      <c r="H967" s="70">
        <v>11380210</v>
      </c>
      <c r="I967" s="10" t="s">
        <v>110</v>
      </c>
      <c r="J967" s="145" t="s">
        <v>55</v>
      </c>
      <c r="K967" s="10" t="s">
        <v>111</v>
      </c>
      <c r="L967" s="10"/>
      <c r="M967" s="71" t="s">
        <v>22</v>
      </c>
    </row>
    <row r="968" spans="1:13" ht="45" x14ac:dyDescent="0.25">
      <c r="A968" s="69" t="str">
        <f t="shared" si="104"/>
        <v>1</v>
      </c>
      <c r="B968" s="45" t="str">
        <f t="shared" si="98"/>
        <v>1</v>
      </c>
      <c r="C968" s="45" t="str">
        <f t="shared" si="99"/>
        <v>3</v>
      </c>
      <c r="D968" s="45" t="str">
        <f t="shared" si="100"/>
        <v>8</v>
      </c>
      <c r="E968" s="45" t="str">
        <f t="shared" si="101"/>
        <v>03</v>
      </c>
      <c r="F968" s="45" t="str">
        <f t="shared" si="102"/>
        <v>0</v>
      </c>
      <c r="G968" s="45" t="str">
        <f t="shared" si="103"/>
        <v>0</v>
      </c>
      <c r="H968" s="70">
        <v>11380300</v>
      </c>
      <c r="I968" s="10" t="s">
        <v>112</v>
      </c>
      <c r="J968" s="145" t="s">
        <v>55</v>
      </c>
      <c r="K968" s="10" t="s">
        <v>113</v>
      </c>
      <c r="L968" s="10"/>
      <c r="M968" s="71" t="s">
        <v>22</v>
      </c>
    </row>
    <row r="969" spans="1:13" ht="45" x14ac:dyDescent="0.25">
      <c r="A969" s="69" t="str">
        <f t="shared" si="104"/>
        <v>1</v>
      </c>
      <c r="B969" s="45" t="str">
        <f t="shared" si="98"/>
        <v>1</v>
      </c>
      <c r="C969" s="45" t="str">
        <f t="shared" si="99"/>
        <v>3</v>
      </c>
      <c r="D969" s="45" t="str">
        <f t="shared" si="100"/>
        <v>8</v>
      </c>
      <c r="E969" s="45" t="str">
        <f t="shared" si="101"/>
        <v>03</v>
      </c>
      <c r="F969" s="45" t="str">
        <f t="shared" si="102"/>
        <v>1</v>
      </c>
      <c r="G969" s="45" t="str">
        <f t="shared" si="103"/>
        <v>0</v>
      </c>
      <c r="H969" s="70">
        <v>11380310</v>
      </c>
      <c r="I969" s="10" t="s">
        <v>112</v>
      </c>
      <c r="J969" s="145" t="s">
        <v>55</v>
      </c>
      <c r="K969" s="10" t="s">
        <v>113</v>
      </c>
      <c r="L969" s="10"/>
      <c r="M969" s="71" t="s">
        <v>22</v>
      </c>
    </row>
    <row r="970" spans="1:13" ht="45" x14ac:dyDescent="0.25">
      <c r="A970" s="69" t="str">
        <f t="shared" si="104"/>
        <v>1</v>
      </c>
      <c r="B970" s="45" t="str">
        <f t="shared" si="98"/>
        <v>1</v>
      </c>
      <c r="C970" s="45" t="str">
        <f t="shared" si="99"/>
        <v>3</v>
      </c>
      <c r="D970" s="45" t="str">
        <f t="shared" si="100"/>
        <v>8</v>
      </c>
      <c r="E970" s="45" t="str">
        <f t="shared" si="101"/>
        <v>04</v>
      </c>
      <c r="F970" s="45" t="str">
        <f t="shared" si="102"/>
        <v>0</v>
      </c>
      <c r="G970" s="45" t="str">
        <f t="shared" si="103"/>
        <v>0</v>
      </c>
      <c r="H970" s="70">
        <v>11380400</v>
      </c>
      <c r="I970" s="10" t="s">
        <v>114</v>
      </c>
      <c r="J970" s="145" t="s">
        <v>55</v>
      </c>
      <c r="K970" s="10" t="s">
        <v>115</v>
      </c>
      <c r="L970" s="10"/>
      <c r="M970" s="71" t="s">
        <v>22</v>
      </c>
    </row>
    <row r="971" spans="1:13" ht="51" customHeight="1" x14ac:dyDescent="0.25">
      <c r="A971" s="69" t="str">
        <f t="shared" si="104"/>
        <v>1</v>
      </c>
      <c r="B971" s="45" t="str">
        <f t="shared" si="98"/>
        <v>1</v>
      </c>
      <c r="C971" s="45" t="str">
        <f t="shared" si="99"/>
        <v>3</v>
      </c>
      <c r="D971" s="45" t="str">
        <f t="shared" si="100"/>
        <v>8</v>
      </c>
      <c r="E971" s="45" t="str">
        <f t="shared" si="101"/>
        <v>04</v>
      </c>
      <c r="F971" s="45" t="str">
        <f t="shared" si="102"/>
        <v>1</v>
      </c>
      <c r="G971" s="45" t="str">
        <f t="shared" si="103"/>
        <v>0</v>
      </c>
      <c r="H971" s="70">
        <v>11380410</v>
      </c>
      <c r="I971" s="10" t="s">
        <v>114</v>
      </c>
      <c r="J971" s="145" t="s">
        <v>55</v>
      </c>
      <c r="K971" s="10" t="s">
        <v>115</v>
      </c>
      <c r="L971" s="10"/>
      <c r="M971" s="71" t="s">
        <v>22</v>
      </c>
    </row>
    <row r="972" spans="1:13" x14ac:dyDescent="0.25">
      <c r="A972" s="69" t="str">
        <f t="shared" si="104"/>
        <v>1</v>
      </c>
      <c r="B972" s="45" t="str">
        <f t="shared" si="98"/>
        <v>2</v>
      </c>
      <c r="C972" s="45" t="str">
        <f t="shared" si="99"/>
        <v>1</v>
      </c>
      <c r="D972" s="45" t="str">
        <f t="shared" si="100"/>
        <v>5</v>
      </c>
      <c r="E972" s="45" t="str">
        <f t="shared" si="101"/>
        <v>52</v>
      </c>
      <c r="F972" s="45" t="str">
        <f t="shared" si="102"/>
        <v>0</v>
      </c>
      <c r="G972" s="45" t="str">
        <f t="shared" si="103"/>
        <v>0</v>
      </c>
      <c r="H972" s="70">
        <v>12155200</v>
      </c>
      <c r="I972" s="10" t="s">
        <v>5613</v>
      </c>
      <c r="J972" s="145" t="s">
        <v>55</v>
      </c>
      <c r="K972" s="10"/>
      <c r="L972" s="10"/>
      <c r="M972" s="71" t="s">
        <v>22</v>
      </c>
    </row>
    <row r="973" spans="1:13" x14ac:dyDescent="0.25">
      <c r="A973" s="69" t="str">
        <f t="shared" si="104"/>
        <v>1</v>
      </c>
      <c r="B973" s="45" t="str">
        <f t="shared" si="98"/>
        <v>2</v>
      </c>
      <c r="C973" s="45" t="str">
        <f t="shared" si="99"/>
        <v>1</v>
      </c>
      <c r="D973" s="45" t="str">
        <f t="shared" si="100"/>
        <v>5</v>
      </c>
      <c r="E973" s="45" t="str">
        <f t="shared" si="101"/>
        <v>53</v>
      </c>
      <c r="F973" s="45" t="str">
        <f t="shared" si="102"/>
        <v>0</v>
      </c>
      <c r="G973" s="45" t="str">
        <f t="shared" si="103"/>
        <v>0</v>
      </c>
      <c r="H973" s="70">
        <v>12155300</v>
      </c>
      <c r="I973" s="10" t="s">
        <v>5614</v>
      </c>
      <c r="J973" s="145" t="s">
        <v>55</v>
      </c>
      <c r="K973" s="29"/>
      <c r="L973" s="10"/>
      <c r="M973" s="71" t="s">
        <v>22</v>
      </c>
    </row>
    <row r="974" spans="1:13" x14ac:dyDescent="0.25">
      <c r="A974" s="69" t="str">
        <f t="shared" si="104"/>
        <v>1</v>
      </c>
      <c r="B974" s="45" t="str">
        <f t="shared" si="98"/>
        <v>2</v>
      </c>
      <c r="C974" s="45" t="str">
        <f t="shared" si="99"/>
        <v>1</v>
      </c>
      <c r="D974" s="45" t="str">
        <f t="shared" si="100"/>
        <v>5</v>
      </c>
      <c r="E974" s="45" t="str">
        <f t="shared" si="101"/>
        <v>54</v>
      </c>
      <c r="F974" s="45" t="str">
        <f t="shared" si="102"/>
        <v>0</v>
      </c>
      <c r="G974" s="45" t="str">
        <f t="shared" si="103"/>
        <v>0</v>
      </c>
      <c r="H974" s="70">
        <v>12155400</v>
      </c>
      <c r="I974" s="10" t="s">
        <v>5615</v>
      </c>
      <c r="J974" s="145" t="s">
        <v>55</v>
      </c>
      <c r="K974" s="10"/>
      <c r="L974" s="10"/>
      <c r="M974" s="71" t="s">
        <v>22</v>
      </c>
    </row>
    <row r="975" spans="1:13" x14ac:dyDescent="0.25">
      <c r="A975" s="69" t="str">
        <f t="shared" si="104"/>
        <v>1</v>
      </c>
      <c r="B975" s="45" t="str">
        <f t="shared" si="98"/>
        <v>2</v>
      </c>
      <c r="C975" s="45" t="str">
        <f t="shared" si="99"/>
        <v>1</v>
      </c>
      <c r="D975" s="45" t="str">
        <f t="shared" si="100"/>
        <v>5</v>
      </c>
      <c r="E975" s="45" t="str">
        <f t="shared" si="101"/>
        <v>55</v>
      </c>
      <c r="F975" s="45" t="str">
        <f t="shared" si="102"/>
        <v>0</v>
      </c>
      <c r="G975" s="45" t="str">
        <f t="shared" si="103"/>
        <v>0</v>
      </c>
      <c r="H975" s="70">
        <v>12155500</v>
      </c>
      <c r="I975" s="10" t="s">
        <v>5616</v>
      </c>
      <c r="J975" s="145" t="s">
        <v>55</v>
      </c>
      <c r="K975" s="10"/>
      <c r="L975" s="10"/>
      <c r="M975" s="71" t="s">
        <v>22</v>
      </c>
    </row>
    <row r="976" spans="1:13" x14ac:dyDescent="0.25">
      <c r="A976" s="69" t="str">
        <f t="shared" si="104"/>
        <v>1</v>
      </c>
      <c r="B976" s="45" t="str">
        <f t="shared" si="98"/>
        <v>2</v>
      </c>
      <c r="C976" s="45" t="str">
        <f t="shared" si="99"/>
        <v>1</v>
      </c>
      <c r="D976" s="45" t="str">
        <f t="shared" si="100"/>
        <v>5</v>
      </c>
      <c r="E976" s="45" t="str">
        <f t="shared" si="101"/>
        <v>56</v>
      </c>
      <c r="F976" s="45" t="str">
        <f t="shared" si="102"/>
        <v>0</v>
      </c>
      <c r="G976" s="45" t="str">
        <f t="shared" si="103"/>
        <v>0</v>
      </c>
      <c r="H976" s="70">
        <v>12155600</v>
      </c>
      <c r="I976" s="10" t="s">
        <v>5617</v>
      </c>
      <c r="J976" s="145" t="s">
        <v>55</v>
      </c>
      <c r="K976" s="10"/>
      <c r="L976" s="10"/>
      <c r="M976" s="71" t="s">
        <v>22</v>
      </c>
    </row>
    <row r="977" spans="1:13" ht="45" x14ac:dyDescent="0.25">
      <c r="A977" s="69" t="str">
        <f t="shared" si="104"/>
        <v>1</v>
      </c>
      <c r="B977" s="45" t="str">
        <f t="shared" si="98"/>
        <v>2</v>
      </c>
      <c r="C977" s="45" t="str">
        <f t="shared" si="99"/>
        <v>1</v>
      </c>
      <c r="D977" s="45" t="str">
        <f t="shared" si="100"/>
        <v>8</v>
      </c>
      <c r="E977" s="45" t="str">
        <f t="shared" si="101"/>
        <v>01</v>
      </c>
      <c r="F977" s="45" t="str">
        <f t="shared" si="102"/>
        <v>0</v>
      </c>
      <c r="G977" s="45" t="str">
        <f t="shared" si="103"/>
        <v>0</v>
      </c>
      <c r="H977" s="70">
        <v>12180100</v>
      </c>
      <c r="I977" s="10" t="s">
        <v>5618</v>
      </c>
      <c r="J977" s="145" t="s">
        <v>55</v>
      </c>
      <c r="K977" s="10" t="s">
        <v>5619</v>
      </c>
      <c r="L977" s="10"/>
      <c r="M977" s="71" t="s">
        <v>22</v>
      </c>
    </row>
    <row r="978" spans="1:13" ht="30" x14ac:dyDescent="0.25">
      <c r="A978" s="69" t="str">
        <f t="shared" si="104"/>
        <v>1</v>
      </c>
      <c r="B978" s="45" t="str">
        <f t="shared" si="98"/>
        <v>2</v>
      </c>
      <c r="C978" s="45" t="str">
        <f t="shared" si="99"/>
        <v>1</v>
      </c>
      <c r="D978" s="45" t="str">
        <f t="shared" si="100"/>
        <v>8</v>
      </c>
      <c r="E978" s="45" t="str">
        <f t="shared" si="101"/>
        <v>01</v>
      </c>
      <c r="F978" s="45" t="str">
        <f t="shared" si="102"/>
        <v>1</v>
      </c>
      <c r="G978" s="45" t="str">
        <f t="shared" si="103"/>
        <v>0</v>
      </c>
      <c r="H978" s="70">
        <v>12180110</v>
      </c>
      <c r="I978" s="10" t="s">
        <v>5620</v>
      </c>
      <c r="J978" s="145" t="s">
        <v>55</v>
      </c>
      <c r="K978" s="10" t="s">
        <v>5621</v>
      </c>
      <c r="L978" s="10"/>
      <c r="M978" s="71" t="s">
        <v>22</v>
      </c>
    </row>
    <row r="979" spans="1:13" ht="30" x14ac:dyDescent="0.25">
      <c r="A979" s="69" t="str">
        <f t="shared" si="104"/>
        <v>1</v>
      </c>
      <c r="B979" s="45" t="str">
        <f t="shared" si="98"/>
        <v>2</v>
      </c>
      <c r="C979" s="45" t="str">
        <f t="shared" si="99"/>
        <v>1</v>
      </c>
      <c r="D979" s="45" t="str">
        <f t="shared" si="100"/>
        <v>8</v>
      </c>
      <c r="E979" s="45" t="str">
        <f t="shared" si="101"/>
        <v>01</v>
      </c>
      <c r="F979" s="45" t="str">
        <f t="shared" si="102"/>
        <v>2</v>
      </c>
      <c r="G979" s="45" t="str">
        <f t="shared" si="103"/>
        <v>0</v>
      </c>
      <c r="H979" s="70">
        <v>12180120</v>
      </c>
      <c r="I979" s="10" t="s">
        <v>5622</v>
      </c>
      <c r="J979" s="145" t="s">
        <v>55</v>
      </c>
      <c r="K979" s="10" t="s">
        <v>5623</v>
      </c>
      <c r="L979" s="10"/>
      <c r="M979" s="71" t="s">
        <v>22</v>
      </c>
    </row>
    <row r="980" spans="1:13" ht="30" x14ac:dyDescent="0.25">
      <c r="A980" s="69" t="str">
        <f t="shared" si="104"/>
        <v>1</v>
      </c>
      <c r="B980" s="45" t="str">
        <f t="shared" si="98"/>
        <v>2</v>
      </c>
      <c r="C980" s="45" t="str">
        <f t="shared" si="99"/>
        <v>1</v>
      </c>
      <c r="D980" s="45" t="str">
        <f t="shared" si="100"/>
        <v>8</v>
      </c>
      <c r="E980" s="45" t="str">
        <f t="shared" si="101"/>
        <v>01</v>
      </c>
      <c r="F980" s="45" t="str">
        <f t="shared" si="102"/>
        <v>3</v>
      </c>
      <c r="G980" s="45" t="str">
        <f t="shared" si="103"/>
        <v>0</v>
      </c>
      <c r="H980" s="70">
        <v>12180130</v>
      </c>
      <c r="I980" s="10" t="s">
        <v>5624</v>
      </c>
      <c r="J980" s="145" t="s">
        <v>55</v>
      </c>
      <c r="K980" s="10" t="s">
        <v>5625</v>
      </c>
      <c r="L980" s="10"/>
      <c r="M980" s="71" t="s">
        <v>22</v>
      </c>
    </row>
    <row r="981" spans="1:13" ht="45" x14ac:dyDescent="0.25">
      <c r="A981" s="69" t="str">
        <f t="shared" si="104"/>
        <v>1</v>
      </c>
      <c r="B981" s="45" t="str">
        <f t="shared" ref="B981:B1044" si="105">MID($H981,2,1)</f>
        <v>2</v>
      </c>
      <c r="C981" s="45" t="str">
        <f t="shared" ref="C981:C1044" si="106">MID($H981,3,1)</f>
        <v>1</v>
      </c>
      <c r="D981" s="45" t="str">
        <f t="shared" ref="D981:D1044" si="107">MID($H981,4,1)</f>
        <v>8</v>
      </c>
      <c r="E981" s="45" t="str">
        <f t="shared" ref="E981:E1044" si="108">MID($H981,5,2)</f>
        <v>01</v>
      </c>
      <c r="F981" s="45" t="str">
        <f t="shared" ref="F981:F1044" si="109">MID($H981,7,1)</f>
        <v>4</v>
      </c>
      <c r="G981" s="45" t="str">
        <f t="shared" ref="G981:G1044" si="110">MID($H981,8,1)</f>
        <v>0</v>
      </c>
      <c r="H981" s="70">
        <v>12180140</v>
      </c>
      <c r="I981" s="10" t="s">
        <v>4670</v>
      </c>
      <c r="J981" s="145" t="s">
        <v>55</v>
      </c>
      <c r="K981" s="10" t="s">
        <v>5626</v>
      </c>
      <c r="L981" s="10"/>
      <c r="M981" s="71" t="s">
        <v>22</v>
      </c>
    </row>
    <row r="982" spans="1:13" ht="45" x14ac:dyDescent="0.25">
      <c r="A982" s="69" t="str">
        <f t="shared" ref="A982:A1045" si="111">MID($H982,1,1)</f>
        <v>1</v>
      </c>
      <c r="B982" s="45" t="str">
        <f t="shared" si="105"/>
        <v>2</v>
      </c>
      <c r="C982" s="45" t="str">
        <f t="shared" si="106"/>
        <v>1</v>
      </c>
      <c r="D982" s="45" t="str">
        <f t="shared" si="107"/>
        <v>8</v>
      </c>
      <c r="E982" s="45" t="str">
        <f t="shared" si="108"/>
        <v>01</v>
      </c>
      <c r="F982" s="45" t="str">
        <f t="shared" si="109"/>
        <v>5</v>
      </c>
      <c r="G982" s="45" t="str">
        <f t="shared" si="110"/>
        <v>0</v>
      </c>
      <c r="H982" s="70">
        <v>12180150</v>
      </c>
      <c r="I982" s="10" t="s">
        <v>4672</v>
      </c>
      <c r="J982" s="145" t="s">
        <v>55</v>
      </c>
      <c r="K982" s="10" t="s">
        <v>5627</v>
      </c>
      <c r="L982" s="10"/>
      <c r="M982" s="71" t="s">
        <v>22</v>
      </c>
    </row>
    <row r="983" spans="1:13" ht="45" x14ac:dyDescent="0.25">
      <c r="A983" s="69" t="str">
        <f t="shared" si="111"/>
        <v>1</v>
      </c>
      <c r="B983" s="45" t="str">
        <f t="shared" si="105"/>
        <v>2</v>
      </c>
      <c r="C983" s="45" t="str">
        <f t="shared" si="106"/>
        <v>1</v>
      </c>
      <c r="D983" s="45" t="str">
        <f t="shared" si="107"/>
        <v>8</v>
      </c>
      <c r="E983" s="45" t="str">
        <f t="shared" si="108"/>
        <v>01</v>
      </c>
      <c r="F983" s="45" t="str">
        <f t="shared" si="109"/>
        <v>6</v>
      </c>
      <c r="G983" s="45" t="str">
        <f t="shared" si="110"/>
        <v>0</v>
      </c>
      <c r="H983" s="70">
        <v>12180160</v>
      </c>
      <c r="I983" s="10" t="s">
        <v>4674</v>
      </c>
      <c r="J983" s="145" t="s">
        <v>55</v>
      </c>
      <c r="K983" s="10" t="s">
        <v>5628</v>
      </c>
      <c r="L983" s="10"/>
      <c r="M983" s="71" t="s">
        <v>22</v>
      </c>
    </row>
    <row r="984" spans="1:13" ht="45" x14ac:dyDescent="0.25">
      <c r="A984" s="69" t="str">
        <f t="shared" si="111"/>
        <v>1</v>
      </c>
      <c r="B984" s="45" t="str">
        <f t="shared" si="105"/>
        <v>2</v>
      </c>
      <c r="C984" s="45" t="str">
        <f t="shared" si="106"/>
        <v>1</v>
      </c>
      <c r="D984" s="45" t="str">
        <f t="shared" si="107"/>
        <v>8</v>
      </c>
      <c r="E984" s="45" t="str">
        <f t="shared" si="108"/>
        <v>02</v>
      </c>
      <c r="F984" s="45" t="str">
        <f t="shared" si="109"/>
        <v>0</v>
      </c>
      <c r="G984" s="45" t="str">
        <f t="shared" si="110"/>
        <v>0</v>
      </c>
      <c r="H984" s="70">
        <v>12180200</v>
      </c>
      <c r="I984" s="10" t="s">
        <v>5629</v>
      </c>
      <c r="J984" s="145" t="s">
        <v>55</v>
      </c>
      <c r="K984" s="10" t="s">
        <v>5630</v>
      </c>
      <c r="L984" s="10"/>
      <c r="M984" s="71" t="s">
        <v>22</v>
      </c>
    </row>
    <row r="985" spans="1:13" ht="45" x14ac:dyDescent="0.25">
      <c r="A985" s="69" t="str">
        <f t="shared" si="111"/>
        <v>1</v>
      </c>
      <c r="B985" s="45" t="str">
        <f t="shared" si="105"/>
        <v>2</v>
      </c>
      <c r="C985" s="45" t="str">
        <f t="shared" si="106"/>
        <v>1</v>
      </c>
      <c r="D985" s="45" t="str">
        <f t="shared" si="107"/>
        <v>8</v>
      </c>
      <c r="E985" s="45" t="str">
        <f t="shared" si="108"/>
        <v>02</v>
      </c>
      <c r="F985" s="45" t="str">
        <f t="shared" si="109"/>
        <v>1</v>
      </c>
      <c r="G985" s="45" t="str">
        <f t="shared" si="110"/>
        <v>0</v>
      </c>
      <c r="H985" s="70">
        <v>12180210</v>
      </c>
      <c r="I985" s="10" t="s">
        <v>5631</v>
      </c>
      <c r="J985" s="145" t="s">
        <v>55</v>
      </c>
      <c r="K985" s="10" t="s">
        <v>5632</v>
      </c>
      <c r="L985" s="10"/>
      <c r="M985" s="71" t="s">
        <v>22</v>
      </c>
    </row>
    <row r="986" spans="1:13" ht="45" x14ac:dyDescent="0.25">
      <c r="A986" s="69" t="str">
        <f t="shared" si="111"/>
        <v>1</v>
      </c>
      <c r="B986" s="45" t="str">
        <f t="shared" si="105"/>
        <v>2</v>
      </c>
      <c r="C986" s="45" t="str">
        <f t="shared" si="106"/>
        <v>1</v>
      </c>
      <c r="D986" s="45" t="str">
        <f t="shared" si="107"/>
        <v>8</v>
      </c>
      <c r="E986" s="45" t="str">
        <f t="shared" si="108"/>
        <v>02</v>
      </c>
      <c r="F986" s="45" t="str">
        <f t="shared" si="109"/>
        <v>2</v>
      </c>
      <c r="G986" s="45" t="str">
        <f t="shared" si="110"/>
        <v>0</v>
      </c>
      <c r="H986" s="70">
        <v>12180220</v>
      </c>
      <c r="I986" s="10" t="s">
        <v>5633</v>
      </c>
      <c r="J986" s="145" t="s">
        <v>55</v>
      </c>
      <c r="K986" s="10" t="s">
        <v>5634</v>
      </c>
      <c r="L986" s="10"/>
      <c r="M986" s="71" t="s">
        <v>22</v>
      </c>
    </row>
    <row r="987" spans="1:13" ht="45" x14ac:dyDescent="0.25">
      <c r="A987" s="69" t="str">
        <f t="shared" si="111"/>
        <v>1</v>
      </c>
      <c r="B987" s="45" t="str">
        <f t="shared" si="105"/>
        <v>2</v>
      </c>
      <c r="C987" s="45" t="str">
        <f t="shared" si="106"/>
        <v>1</v>
      </c>
      <c r="D987" s="45" t="str">
        <f t="shared" si="107"/>
        <v>8</v>
      </c>
      <c r="E987" s="45" t="str">
        <f t="shared" si="108"/>
        <v>02</v>
      </c>
      <c r="F987" s="45" t="str">
        <f t="shared" si="109"/>
        <v>3</v>
      </c>
      <c r="G987" s="45" t="str">
        <f t="shared" si="110"/>
        <v>0</v>
      </c>
      <c r="H987" s="70">
        <v>12180230</v>
      </c>
      <c r="I987" s="10" t="s">
        <v>5635</v>
      </c>
      <c r="J987" s="145" t="s">
        <v>55</v>
      </c>
      <c r="K987" s="10" t="s">
        <v>5636</v>
      </c>
      <c r="L987" s="10"/>
      <c r="M987" s="71" t="s">
        <v>22</v>
      </c>
    </row>
    <row r="988" spans="1:13" ht="45" x14ac:dyDescent="0.25">
      <c r="A988" s="69" t="str">
        <f t="shared" si="111"/>
        <v>1</v>
      </c>
      <c r="B988" s="45" t="str">
        <f t="shared" si="105"/>
        <v>2</v>
      </c>
      <c r="C988" s="45" t="str">
        <f t="shared" si="106"/>
        <v>1</v>
      </c>
      <c r="D988" s="45" t="str">
        <f t="shared" si="107"/>
        <v>8</v>
      </c>
      <c r="E988" s="45" t="str">
        <f t="shared" si="108"/>
        <v>02</v>
      </c>
      <c r="F988" s="45" t="str">
        <f t="shared" si="109"/>
        <v>4</v>
      </c>
      <c r="G988" s="45" t="str">
        <f t="shared" si="110"/>
        <v>0</v>
      </c>
      <c r="H988" s="70">
        <v>12180240</v>
      </c>
      <c r="I988" s="10" t="s">
        <v>5637</v>
      </c>
      <c r="J988" s="145" t="s">
        <v>55</v>
      </c>
      <c r="K988" s="10" t="s">
        <v>5638</v>
      </c>
      <c r="L988" s="10"/>
      <c r="M988" s="71" t="s">
        <v>22</v>
      </c>
    </row>
    <row r="989" spans="1:13" ht="45" x14ac:dyDescent="0.25">
      <c r="A989" s="69" t="str">
        <f t="shared" si="111"/>
        <v>1</v>
      </c>
      <c r="B989" s="45" t="str">
        <f t="shared" si="105"/>
        <v>2</v>
      </c>
      <c r="C989" s="45" t="str">
        <f t="shared" si="106"/>
        <v>1</v>
      </c>
      <c r="D989" s="45" t="str">
        <f t="shared" si="107"/>
        <v>8</v>
      </c>
      <c r="E989" s="45" t="str">
        <f t="shared" si="108"/>
        <v>02</v>
      </c>
      <c r="F989" s="45" t="str">
        <f t="shared" si="109"/>
        <v>5</v>
      </c>
      <c r="G989" s="45" t="str">
        <f t="shared" si="110"/>
        <v>0</v>
      </c>
      <c r="H989" s="70">
        <v>12180250</v>
      </c>
      <c r="I989" s="10" t="s">
        <v>5639</v>
      </c>
      <c r="J989" s="145" t="s">
        <v>55</v>
      </c>
      <c r="K989" s="10" t="s">
        <v>5640</v>
      </c>
      <c r="L989" s="10"/>
      <c r="M989" s="71" t="s">
        <v>22</v>
      </c>
    </row>
    <row r="990" spans="1:13" ht="45" x14ac:dyDescent="0.25">
      <c r="A990" s="69" t="str">
        <f t="shared" si="111"/>
        <v>1</v>
      </c>
      <c r="B990" s="45" t="str">
        <f t="shared" si="105"/>
        <v>2</v>
      </c>
      <c r="C990" s="45" t="str">
        <f t="shared" si="106"/>
        <v>1</v>
      </c>
      <c r="D990" s="45" t="str">
        <f t="shared" si="107"/>
        <v>8</v>
      </c>
      <c r="E990" s="45" t="str">
        <f t="shared" si="108"/>
        <v>02</v>
      </c>
      <c r="F990" s="45" t="str">
        <f t="shared" si="109"/>
        <v>6</v>
      </c>
      <c r="G990" s="45" t="str">
        <f t="shared" si="110"/>
        <v>0</v>
      </c>
      <c r="H990" s="70">
        <v>12180260</v>
      </c>
      <c r="I990" s="10" t="s">
        <v>5641</v>
      </c>
      <c r="J990" s="145" t="s">
        <v>55</v>
      </c>
      <c r="K990" s="10" t="s">
        <v>5642</v>
      </c>
      <c r="L990" s="10"/>
      <c r="M990" s="71" t="s">
        <v>22</v>
      </c>
    </row>
    <row r="991" spans="1:13" ht="45" x14ac:dyDescent="0.25">
      <c r="A991" s="69" t="str">
        <f t="shared" si="111"/>
        <v>1</v>
      </c>
      <c r="B991" s="45" t="str">
        <f t="shared" si="105"/>
        <v>2</v>
      </c>
      <c r="C991" s="45" t="str">
        <f t="shared" si="106"/>
        <v>1</v>
      </c>
      <c r="D991" s="45" t="str">
        <f t="shared" si="107"/>
        <v>8</v>
      </c>
      <c r="E991" s="45" t="str">
        <f t="shared" si="108"/>
        <v>03</v>
      </c>
      <c r="F991" s="45" t="str">
        <f t="shared" si="109"/>
        <v>0</v>
      </c>
      <c r="G991" s="45" t="str">
        <f t="shared" si="110"/>
        <v>0</v>
      </c>
      <c r="H991" s="70">
        <v>12180300</v>
      </c>
      <c r="I991" s="10" t="s">
        <v>5643</v>
      </c>
      <c r="J991" s="145" t="s">
        <v>55</v>
      </c>
      <c r="K991" s="10" t="s">
        <v>5644</v>
      </c>
      <c r="L991" s="10"/>
      <c r="M991" s="71" t="s">
        <v>22</v>
      </c>
    </row>
    <row r="992" spans="1:13" ht="30" x14ac:dyDescent="0.25">
      <c r="A992" s="69" t="str">
        <f t="shared" si="111"/>
        <v>1</v>
      </c>
      <c r="B992" s="45" t="str">
        <f t="shared" si="105"/>
        <v>2</v>
      </c>
      <c r="C992" s="45" t="str">
        <f t="shared" si="106"/>
        <v>1</v>
      </c>
      <c r="D992" s="45" t="str">
        <f t="shared" si="107"/>
        <v>8</v>
      </c>
      <c r="E992" s="45" t="str">
        <f t="shared" si="108"/>
        <v>03</v>
      </c>
      <c r="F992" s="45" t="str">
        <f t="shared" si="109"/>
        <v>1</v>
      </c>
      <c r="G992" s="45" t="str">
        <f t="shared" si="110"/>
        <v>0</v>
      </c>
      <c r="H992" s="70">
        <v>12180310</v>
      </c>
      <c r="I992" s="10" t="s">
        <v>5645</v>
      </c>
      <c r="J992" s="145" t="s">
        <v>55</v>
      </c>
      <c r="K992" s="10" t="s">
        <v>5646</v>
      </c>
      <c r="L992" s="10"/>
      <c r="M992" s="71" t="s">
        <v>22</v>
      </c>
    </row>
    <row r="993" spans="1:13" ht="30" x14ac:dyDescent="0.25">
      <c r="A993" s="69" t="str">
        <f t="shared" si="111"/>
        <v>1</v>
      </c>
      <c r="B993" s="45" t="str">
        <f t="shared" si="105"/>
        <v>2</v>
      </c>
      <c r="C993" s="45" t="str">
        <f t="shared" si="106"/>
        <v>1</v>
      </c>
      <c r="D993" s="45" t="str">
        <f t="shared" si="107"/>
        <v>8</v>
      </c>
      <c r="E993" s="45" t="str">
        <f t="shared" si="108"/>
        <v>03</v>
      </c>
      <c r="F993" s="45" t="str">
        <f t="shared" si="109"/>
        <v>2</v>
      </c>
      <c r="G993" s="45" t="str">
        <f t="shared" si="110"/>
        <v>0</v>
      </c>
      <c r="H993" s="70">
        <v>12180320</v>
      </c>
      <c r="I993" s="10" t="s">
        <v>5647</v>
      </c>
      <c r="J993" s="145" t="s">
        <v>55</v>
      </c>
      <c r="K993" s="10" t="s">
        <v>5648</v>
      </c>
      <c r="L993" s="10"/>
      <c r="M993" s="71" t="s">
        <v>22</v>
      </c>
    </row>
    <row r="994" spans="1:13" ht="30" x14ac:dyDescent="0.25">
      <c r="A994" s="69" t="str">
        <f t="shared" si="111"/>
        <v>1</v>
      </c>
      <c r="B994" s="45" t="str">
        <f t="shared" si="105"/>
        <v>2</v>
      </c>
      <c r="C994" s="45" t="str">
        <f t="shared" si="106"/>
        <v>1</v>
      </c>
      <c r="D994" s="45" t="str">
        <f t="shared" si="107"/>
        <v>8</v>
      </c>
      <c r="E994" s="45" t="str">
        <f t="shared" si="108"/>
        <v>03</v>
      </c>
      <c r="F994" s="45" t="str">
        <f t="shared" si="109"/>
        <v>3</v>
      </c>
      <c r="G994" s="45" t="str">
        <f t="shared" si="110"/>
        <v>0</v>
      </c>
      <c r="H994" s="70">
        <v>12180330</v>
      </c>
      <c r="I994" s="10" t="s">
        <v>5649</v>
      </c>
      <c r="J994" s="145" t="s">
        <v>55</v>
      </c>
      <c r="K994" s="10" t="s">
        <v>5650</v>
      </c>
      <c r="L994" s="10"/>
      <c r="M994" s="71" t="s">
        <v>22</v>
      </c>
    </row>
    <row r="995" spans="1:13" ht="45" x14ac:dyDescent="0.25">
      <c r="A995" s="69" t="str">
        <f t="shared" si="111"/>
        <v>1</v>
      </c>
      <c r="B995" s="45" t="str">
        <f t="shared" si="105"/>
        <v>2</v>
      </c>
      <c r="C995" s="45" t="str">
        <f t="shared" si="106"/>
        <v>1</v>
      </c>
      <c r="D995" s="45" t="str">
        <f t="shared" si="107"/>
        <v>8</v>
      </c>
      <c r="E995" s="45" t="str">
        <f t="shared" si="108"/>
        <v>03</v>
      </c>
      <c r="F995" s="45" t="str">
        <f t="shared" si="109"/>
        <v>4</v>
      </c>
      <c r="G995" s="45" t="str">
        <f t="shared" si="110"/>
        <v>0</v>
      </c>
      <c r="H995" s="70">
        <v>12180340</v>
      </c>
      <c r="I995" s="10" t="s">
        <v>5651</v>
      </c>
      <c r="J995" s="145" t="s">
        <v>55</v>
      </c>
      <c r="K995" s="10" t="s">
        <v>5652</v>
      </c>
      <c r="L995" s="10"/>
      <c r="M995" s="71" t="s">
        <v>22</v>
      </c>
    </row>
    <row r="996" spans="1:13" ht="45" x14ac:dyDescent="0.25">
      <c r="A996" s="69" t="str">
        <f t="shared" si="111"/>
        <v>1</v>
      </c>
      <c r="B996" s="45" t="str">
        <f t="shared" si="105"/>
        <v>2</v>
      </c>
      <c r="C996" s="45" t="str">
        <f t="shared" si="106"/>
        <v>1</v>
      </c>
      <c r="D996" s="45" t="str">
        <f t="shared" si="107"/>
        <v>8</v>
      </c>
      <c r="E996" s="45" t="str">
        <f t="shared" si="108"/>
        <v>03</v>
      </c>
      <c r="F996" s="45" t="str">
        <f t="shared" si="109"/>
        <v>5</v>
      </c>
      <c r="G996" s="45" t="str">
        <f t="shared" si="110"/>
        <v>0</v>
      </c>
      <c r="H996" s="70">
        <v>12180350</v>
      </c>
      <c r="I996" s="10" t="s">
        <v>5653</v>
      </c>
      <c r="J996" s="145" t="s">
        <v>55</v>
      </c>
      <c r="K996" s="10" t="s">
        <v>5654</v>
      </c>
      <c r="L996" s="10"/>
      <c r="M996" s="71" t="s">
        <v>22</v>
      </c>
    </row>
    <row r="997" spans="1:13" ht="45" x14ac:dyDescent="0.25">
      <c r="A997" s="69" t="str">
        <f t="shared" si="111"/>
        <v>1</v>
      </c>
      <c r="B997" s="45" t="str">
        <f t="shared" si="105"/>
        <v>2</v>
      </c>
      <c r="C997" s="45" t="str">
        <f t="shared" si="106"/>
        <v>1</v>
      </c>
      <c r="D997" s="45" t="str">
        <f t="shared" si="107"/>
        <v>8</v>
      </c>
      <c r="E997" s="45" t="str">
        <f t="shared" si="108"/>
        <v>03</v>
      </c>
      <c r="F997" s="45" t="str">
        <f t="shared" si="109"/>
        <v>6</v>
      </c>
      <c r="G997" s="45" t="str">
        <f t="shared" si="110"/>
        <v>0</v>
      </c>
      <c r="H997" s="70">
        <v>12180360</v>
      </c>
      <c r="I997" s="10" t="s">
        <v>5655</v>
      </c>
      <c r="J997" s="145" t="s">
        <v>55</v>
      </c>
      <c r="K997" s="10" t="s">
        <v>5656</v>
      </c>
      <c r="L997" s="10"/>
      <c r="M997" s="71" t="s">
        <v>22</v>
      </c>
    </row>
    <row r="998" spans="1:13" ht="45" x14ac:dyDescent="0.25">
      <c r="A998" s="69" t="str">
        <f t="shared" si="111"/>
        <v>1</v>
      </c>
      <c r="B998" s="45" t="str">
        <f t="shared" si="105"/>
        <v>2</v>
      </c>
      <c r="C998" s="45" t="str">
        <f t="shared" si="106"/>
        <v>1</v>
      </c>
      <c r="D998" s="45" t="str">
        <f t="shared" si="107"/>
        <v>8</v>
      </c>
      <c r="E998" s="45" t="str">
        <f t="shared" si="108"/>
        <v>04</v>
      </c>
      <c r="F998" s="45" t="str">
        <f t="shared" si="109"/>
        <v>0</v>
      </c>
      <c r="G998" s="45" t="str">
        <f t="shared" si="110"/>
        <v>0</v>
      </c>
      <c r="H998" s="70">
        <v>12180400</v>
      </c>
      <c r="I998" s="10" t="s">
        <v>5657</v>
      </c>
      <c r="J998" s="145" t="s">
        <v>55</v>
      </c>
      <c r="K998" s="10" t="s">
        <v>172</v>
      </c>
      <c r="L998" s="10"/>
      <c r="M998" s="71" t="s">
        <v>22</v>
      </c>
    </row>
    <row r="999" spans="1:13" ht="45" x14ac:dyDescent="0.25">
      <c r="A999" s="69" t="str">
        <f t="shared" si="111"/>
        <v>1</v>
      </c>
      <c r="B999" s="45" t="str">
        <f t="shared" si="105"/>
        <v>2</v>
      </c>
      <c r="C999" s="45" t="str">
        <f t="shared" si="106"/>
        <v>1</v>
      </c>
      <c r="D999" s="45" t="str">
        <f t="shared" si="107"/>
        <v>8</v>
      </c>
      <c r="E999" s="45" t="str">
        <f t="shared" si="108"/>
        <v>04</v>
      </c>
      <c r="F999" s="45" t="str">
        <f t="shared" si="109"/>
        <v>1</v>
      </c>
      <c r="G999" s="45" t="str">
        <f t="shared" si="110"/>
        <v>0</v>
      </c>
      <c r="H999" s="70">
        <v>12180410</v>
      </c>
      <c r="I999" s="10" t="s">
        <v>5658</v>
      </c>
      <c r="J999" s="145" t="s">
        <v>55</v>
      </c>
      <c r="K999" s="10" t="s">
        <v>5659</v>
      </c>
      <c r="L999" s="10"/>
      <c r="M999" s="71" t="s">
        <v>22</v>
      </c>
    </row>
    <row r="1000" spans="1:13" ht="45" x14ac:dyDescent="0.25">
      <c r="A1000" s="69" t="str">
        <f t="shared" si="111"/>
        <v>1</v>
      </c>
      <c r="B1000" s="45" t="str">
        <f t="shared" si="105"/>
        <v>2</v>
      </c>
      <c r="C1000" s="45" t="str">
        <f t="shared" si="106"/>
        <v>1</v>
      </c>
      <c r="D1000" s="45" t="str">
        <f t="shared" si="107"/>
        <v>8</v>
      </c>
      <c r="E1000" s="45" t="str">
        <f t="shared" si="108"/>
        <v>04</v>
      </c>
      <c r="F1000" s="45" t="str">
        <f t="shared" si="109"/>
        <v>2</v>
      </c>
      <c r="G1000" s="45" t="str">
        <f t="shared" si="110"/>
        <v>0</v>
      </c>
      <c r="H1000" s="70">
        <v>12180420</v>
      </c>
      <c r="I1000" s="10" t="s">
        <v>5660</v>
      </c>
      <c r="J1000" s="145" t="s">
        <v>55</v>
      </c>
      <c r="K1000" s="10" t="s">
        <v>5661</v>
      </c>
      <c r="L1000" s="10"/>
      <c r="M1000" s="71" t="s">
        <v>22</v>
      </c>
    </row>
    <row r="1001" spans="1:13" ht="45" x14ac:dyDescent="0.25">
      <c r="A1001" s="69" t="str">
        <f t="shared" si="111"/>
        <v>1</v>
      </c>
      <c r="B1001" s="45" t="str">
        <f t="shared" si="105"/>
        <v>2</v>
      </c>
      <c r="C1001" s="45" t="str">
        <f t="shared" si="106"/>
        <v>1</v>
      </c>
      <c r="D1001" s="45" t="str">
        <f t="shared" si="107"/>
        <v>8</v>
      </c>
      <c r="E1001" s="45" t="str">
        <f t="shared" si="108"/>
        <v>04</v>
      </c>
      <c r="F1001" s="45" t="str">
        <f t="shared" si="109"/>
        <v>3</v>
      </c>
      <c r="G1001" s="45" t="str">
        <f t="shared" si="110"/>
        <v>0</v>
      </c>
      <c r="H1001" s="70">
        <v>12180430</v>
      </c>
      <c r="I1001" s="10" t="s">
        <v>5662</v>
      </c>
      <c r="J1001" s="145" t="s">
        <v>55</v>
      </c>
      <c r="K1001" s="10" t="s">
        <v>5663</v>
      </c>
      <c r="L1001" s="10"/>
      <c r="M1001" s="71" t="s">
        <v>22</v>
      </c>
    </row>
    <row r="1002" spans="1:13" ht="45" x14ac:dyDescent="0.25">
      <c r="A1002" s="69" t="str">
        <f t="shared" si="111"/>
        <v>1</v>
      </c>
      <c r="B1002" s="45" t="str">
        <f t="shared" si="105"/>
        <v>2</v>
      </c>
      <c r="C1002" s="45" t="str">
        <f t="shared" si="106"/>
        <v>1</v>
      </c>
      <c r="D1002" s="45" t="str">
        <f t="shared" si="107"/>
        <v>8</v>
      </c>
      <c r="E1002" s="45" t="str">
        <f t="shared" si="108"/>
        <v>04</v>
      </c>
      <c r="F1002" s="45" t="str">
        <f t="shared" si="109"/>
        <v>4</v>
      </c>
      <c r="G1002" s="45" t="str">
        <f t="shared" si="110"/>
        <v>0</v>
      </c>
      <c r="H1002" s="70">
        <v>12180440</v>
      </c>
      <c r="I1002" s="10" t="s">
        <v>5664</v>
      </c>
      <c r="J1002" s="145" t="s">
        <v>55</v>
      </c>
      <c r="K1002" s="10" t="s">
        <v>5665</v>
      </c>
      <c r="L1002" s="10"/>
      <c r="M1002" s="71" t="s">
        <v>22</v>
      </c>
    </row>
    <row r="1003" spans="1:13" ht="45" x14ac:dyDescent="0.25">
      <c r="A1003" s="69" t="str">
        <f t="shared" si="111"/>
        <v>1</v>
      </c>
      <c r="B1003" s="45" t="str">
        <f t="shared" si="105"/>
        <v>2</v>
      </c>
      <c r="C1003" s="45" t="str">
        <f t="shared" si="106"/>
        <v>1</v>
      </c>
      <c r="D1003" s="45" t="str">
        <f t="shared" si="107"/>
        <v>8</v>
      </c>
      <c r="E1003" s="45" t="str">
        <f t="shared" si="108"/>
        <v>04</v>
      </c>
      <c r="F1003" s="45" t="str">
        <f t="shared" si="109"/>
        <v>5</v>
      </c>
      <c r="G1003" s="45" t="str">
        <f t="shared" si="110"/>
        <v>0</v>
      </c>
      <c r="H1003" s="70">
        <v>12180450</v>
      </c>
      <c r="I1003" s="10" t="s">
        <v>5666</v>
      </c>
      <c r="J1003" s="145" t="s">
        <v>55</v>
      </c>
      <c r="K1003" s="10" t="s">
        <v>5667</v>
      </c>
      <c r="L1003" s="10"/>
      <c r="M1003" s="71" t="s">
        <v>22</v>
      </c>
    </row>
    <row r="1004" spans="1:13" ht="45" x14ac:dyDescent="0.25">
      <c r="A1004" s="69" t="str">
        <f t="shared" si="111"/>
        <v>1</v>
      </c>
      <c r="B1004" s="45" t="str">
        <f t="shared" si="105"/>
        <v>2</v>
      </c>
      <c r="C1004" s="45" t="str">
        <f t="shared" si="106"/>
        <v>1</v>
      </c>
      <c r="D1004" s="45" t="str">
        <f t="shared" si="107"/>
        <v>8</v>
      </c>
      <c r="E1004" s="45" t="str">
        <f t="shared" si="108"/>
        <v>04</v>
      </c>
      <c r="F1004" s="45" t="str">
        <f t="shared" si="109"/>
        <v>6</v>
      </c>
      <c r="G1004" s="45" t="str">
        <f t="shared" si="110"/>
        <v>0</v>
      </c>
      <c r="H1004" s="70">
        <v>12180460</v>
      </c>
      <c r="I1004" s="10" t="s">
        <v>5668</v>
      </c>
      <c r="J1004" s="145" t="s">
        <v>55</v>
      </c>
      <c r="K1004" s="10" t="s">
        <v>5669</v>
      </c>
      <c r="L1004" s="10"/>
      <c r="M1004" s="71" t="s">
        <v>22</v>
      </c>
    </row>
    <row r="1005" spans="1:13" ht="30" x14ac:dyDescent="0.25">
      <c r="A1005" s="69" t="str">
        <f t="shared" si="111"/>
        <v>1</v>
      </c>
      <c r="B1005" s="45" t="str">
        <f t="shared" si="105"/>
        <v>2</v>
      </c>
      <c r="C1005" s="45" t="str">
        <f t="shared" si="106"/>
        <v>1</v>
      </c>
      <c r="D1005" s="45" t="str">
        <f t="shared" si="107"/>
        <v>8</v>
      </c>
      <c r="E1005" s="45" t="str">
        <f t="shared" si="108"/>
        <v>05</v>
      </c>
      <c r="F1005" s="45" t="str">
        <f t="shared" si="109"/>
        <v>0</v>
      </c>
      <c r="G1005" s="45" t="str">
        <f t="shared" si="110"/>
        <v>0</v>
      </c>
      <c r="H1005" s="70">
        <v>12180500</v>
      </c>
      <c r="I1005" s="10" t="s">
        <v>5670</v>
      </c>
      <c r="J1005" s="145" t="s">
        <v>55</v>
      </c>
      <c r="K1005" s="10" t="s">
        <v>5671</v>
      </c>
      <c r="L1005" s="10" t="s">
        <v>5072</v>
      </c>
      <c r="M1005" s="71" t="s">
        <v>22</v>
      </c>
    </row>
    <row r="1006" spans="1:13" ht="30" x14ac:dyDescent="0.25">
      <c r="A1006" s="69" t="str">
        <f t="shared" si="111"/>
        <v>1</v>
      </c>
      <c r="B1006" s="45" t="str">
        <f t="shared" si="105"/>
        <v>2</v>
      </c>
      <c r="C1006" s="45" t="str">
        <f t="shared" si="106"/>
        <v>1</v>
      </c>
      <c r="D1006" s="45" t="str">
        <f t="shared" si="107"/>
        <v>8</v>
      </c>
      <c r="E1006" s="45" t="str">
        <f t="shared" si="108"/>
        <v>05</v>
      </c>
      <c r="F1006" s="45" t="str">
        <f t="shared" si="109"/>
        <v>1</v>
      </c>
      <c r="G1006" s="45" t="str">
        <f t="shared" si="110"/>
        <v>0</v>
      </c>
      <c r="H1006" s="70">
        <v>12180510</v>
      </c>
      <c r="I1006" s="10" t="s">
        <v>5672</v>
      </c>
      <c r="J1006" s="145" t="s">
        <v>55</v>
      </c>
      <c r="K1006" s="10" t="s">
        <v>5673</v>
      </c>
      <c r="L1006" s="10" t="s">
        <v>5072</v>
      </c>
      <c r="M1006" s="71" t="s">
        <v>22</v>
      </c>
    </row>
    <row r="1007" spans="1:13" ht="30" x14ac:dyDescent="0.25">
      <c r="A1007" s="69" t="str">
        <f t="shared" si="111"/>
        <v>1</v>
      </c>
      <c r="B1007" s="45" t="str">
        <f t="shared" si="105"/>
        <v>2</v>
      </c>
      <c r="C1007" s="45" t="str">
        <f t="shared" si="106"/>
        <v>1</v>
      </c>
      <c r="D1007" s="45" t="str">
        <f t="shared" si="107"/>
        <v>8</v>
      </c>
      <c r="E1007" s="45" t="str">
        <f t="shared" si="108"/>
        <v>05</v>
      </c>
      <c r="F1007" s="45" t="str">
        <f t="shared" si="109"/>
        <v>2</v>
      </c>
      <c r="G1007" s="45" t="str">
        <f t="shared" si="110"/>
        <v>0</v>
      </c>
      <c r="H1007" s="70">
        <v>12180520</v>
      </c>
      <c r="I1007" s="10" t="s">
        <v>5674</v>
      </c>
      <c r="J1007" s="145" t="s">
        <v>55</v>
      </c>
      <c r="K1007" s="10" t="s">
        <v>5675</v>
      </c>
      <c r="L1007" s="10" t="s">
        <v>5072</v>
      </c>
      <c r="M1007" s="71" t="s">
        <v>22</v>
      </c>
    </row>
    <row r="1008" spans="1:13" ht="30" x14ac:dyDescent="0.25">
      <c r="A1008" s="69" t="str">
        <f t="shared" si="111"/>
        <v>1</v>
      </c>
      <c r="B1008" s="45" t="str">
        <f t="shared" si="105"/>
        <v>2</v>
      </c>
      <c r="C1008" s="45" t="str">
        <f t="shared" si="106"/>
        <v>1</v>
      </c>
      <c r="D1008" s="45" t="str">
        <f t="shared" si="107"/>
        <v>8</v>
      </c>
      <c r="E1008" s="45" t="str">
        <f t="shared" si="108"/>
        <v>05</v>
      </c>
      <c r="F1008" s="45" t="str">
        <f t="shared" si="109"/>
        <v>3</v>
      </c>
      <c r="G1008" s="45" t="str">
        <f t="shared" si="110"/>
        <v>0</v>
      </c>
      <c r="H1008" s="70">
        <v>12180530</v>
      </c>
      <c r="I1008" s="10" t="s">
        <v>5676</v>
      </c>
      <c r="J1008" s="145" t="s">
        <v>55</v>
      </c>
      <c r="K1008" s="10" t="s">
        <v>5677</v>
      </c>
      <c r="L1008" s="10" t="s">
        <v>5072</v>
      </c>
      <c r="M1008" s="71" t="s">
        <v>22</v>
      </c>
    </row>
    <row r="1009" spans="1:13" ht="30" x14ac:dyDescent="0.25">
      <c r="A1009" s="69" t="str">
        <f t="shared" si="111"/>
        <v>1</v>
      </c>
      <c r="B1009" s="45" t="str">
        <f t="shared" si="105"/>
        <v>2</v>
      </c>
      <c r="C1009" s="45" t="str">
        <f t="shared" si="106"/>
        <v>1</v>
      </c>
      <c r="D1009" s="45" t="str">
        <f t="shared" si="107"/>
        <v>8</v>
      </c>
      <c r="E1009" s="45" t="str">
        <f t="shared" si="108"/>
        <v>06</v>
      </c>
      <c r="F1009" s="45" t="str">
        <f t="shared" si="109"/>
        <v>0</v>
      </c>
      <c r="G1009" s="45" t="str">
        <f t="shared" si="110"/>
        <v>0</v>
      </c>
      <c r="H1009" s="70">
        <v>12180600</v>
      </c>
      <c r="I1009" s="10" t="s">
        <v>5678</v>
      </c>
      <c r="J1009" s="145" t="s">
        <v>55</v>
      </c>
      <c r="K1009" s="10" t="s">
        <v>5679</v>
      </c>
      <c r="L1009" s="10" t="s">
        <v>5072</v>
      </c>
      <c r="M1009" s="71" t="s">
        <v>22</v>
      </c>
    </row>
    <row r="1010" spans="1:13" ht="45" x14ac:dyDescent="0.25">
      <c r="A1010" s="69" t="str">
        <f t="shared" si="111"/>
        <v>1</v>
      </c>
      <c r="B1010" s="45" t="str">
        <f t="shared" si="105"/>
        <v>2</v>
      </c>
      <c r="C1010" s="45" t="str">
        <f t="shared" si="106"/>
        <v>1</v>
      </c>
      <c r="D1010" s="45" t="str">
        <f t="shared" si="107"/>
        <v>8</v>
      </c>
      <c r="E1010" s="45" t="str">
        <f t="shared" si="108"/>
        <v>06</v>
      </c>
      <c r="F1010" s="45" t="str">
        <f t="shared" si="109"/>
        <v>1</v>
      </c>
      <c r="G1010" s="45" t="str">
        <f t="shared" si="110"/>
        <v>0</v>
      </c>
      <c r="H1010" s="70">
        <v>12180610</v>
      </c>
      <c r="I1010" s="10" t="s">
        <v>5680</v>
      </c>
      <c r="J1010" s="145" t="s">
        <v>55</v>
      </c>
      <c r="K1010" s="10" t="s">
        <v>5681</v>
      </c>
      <c r="L1010" s="10" t="s">
        <v>5072</v>
      </c>
      <c r="M1010" s="71" t="s">
        <v>22</v>
      </c>
    </row>
    <row r="1011" spans="1:13" ht="45" x14ac:dyDescent="0.25">
      <c r="A1011" s="69" t="str">
        <f t="shared" si="111"/>
        <v>1</v>
      </c>
      <c r="B1011" s="45" t="str">
        <f t="shared" si="105"/>
        <v>2</v>
      </c>
      <c r="C1011" s="45" t="str">
        <f t="shared" si="106"/>
        <v>1</v>
      </c>
      <c r="D1011" s="45" t="str">
        <f t="shared" si="107"/>
        <v>8</v>
      </c>
      <c r="E1011" s="45" t="str">
        <f t="shared" si="108"/>
        <v>06</v>
      </c>
      <c r="F1011" s="45" t="str">
        <f t="shared" si="109"/>
        <v>2</v>
      </c>
      <c r="G1011" s="45" t="str">
        <f t="shared" si="110"/>
        <v>0</v>
      </c>
      <c r="H1011" s="70">
        <v>12180620</v>
      </c>
      <c r="I1011" s="10" t="s">
        <v>5682</v>
      </c>
      <c r="J1011" s="145" t="s">
        <v>55</v>
      </c>
      <c r="K1011" s="10" t="s">
        <v>5683</v>
      </c>
      <c r="L1011" s="10" t="s">
        <v>5072</v>
      </c>
      <c r="M1011" s="71" t="s">
        <v>22</v>
      </c>
    </row>
    <row r="1012" spans="1:13" ht="45" x14ac:dyDescent="0.25">
      <c r="A1012" s="69" t="str">
        <f t="shared" si="111"/>
        <v>1</v>
      </c>
      <c r="B1012" s="45" t="str">
        <f t="shared" si="105"/>
        <v>2</v>
      </c>
      <c r="C1012" s="45" t="str">
        <f t="shared" si="106"/>
        <v>1</v>
      </c>
      <c r="D1012" s="45" t="str">
        <f t="shared" si="107"/>
        <v>8</v>
      </c>
      <c r="E1012" s="45" t="str">
        <f t="shared" si="108"/>
        <v>06</v>
      </c>
      <c r="F1012" s="45" t="str">
        <f t="shared" si="109"/>
        <v>3</v>
      </c>
      <c r="G1012" s="45" t="str">
        <f t="shared" si="110"/>
        <v>0</v>
      </c>
      <c r="H1012" s="70">
        <v>12180630</v>
      </c>
      <c r="I1012" s="10" t="s">
        <v>5684</v>
      </c>
      <c r="J1012" s="145" t="s">
        <v>55</v>
      </c>
      <c r="K1012" s="10" t="s">
        <v>5685</v>
      </c>
      <c r="L1012" s="10" t="s">
        <v>5072</v>
      </c>
      <c r="M1012" s="71" t="s">
        <v>22</v>
      </c>
    </row>
    <row r="1013" spans="1:13" ht="30" x14ac:dyDescent="0.25">
      <c r="A1013" s="69" t="str">
        <f t="shared" si="111"/>
        <v>1</v>
      </c>
      <c r="B1013" s="45" t="str">
        <f t="shared" si="105"/>
        <v>2</v>
      </c>
      <c r="C1013" s="45" t="str">
        <f t="shared" si="106"/>
        <v>1</v>
      </c>
      <c r="D1013" s="45" t="str">
        <f t="shared" si="107"/>
        <v>8</v>
      </c>
      <c r="E1013" s="45" t="str">
        <f t="shared" si="108"/>
        <v>07</v>
      </c>
      <c r="F1013" s="45" t="str">
        <f t="shared" si="109"/>
        <v>0</v>
      </c>
      <c r="G1013" s="45" t="str">
        <f t="shared" si="110"/>
        <v>0</v>
      </c>
      <c r="H1013" s="70">
        <v>12180700</v>
      </c>
      <c r="I1013" s="10" t="s">
        <v>5686</v>
      </c>
      <c r="J1013" s="145" t="s">
        <v>55</v>
      </c>
      <c r="K1013" s="10" t="s">
        <v>5687</v>
      </c>
      <c r="L1013" s="10" t="s">
        <v>5072</v>
      </c>
      <c r="M1013" s="71" t="s">
        <v>22</v>
      </c>
    </row>
    <row r="1014" spans="1:13" ht="30" x14ac:dyDescent="0.25">
      <c r="A1014" s="69" t="str">
        <f t="shared" si="111"/>
        <v>1</v>
      </c>
      <c r="B1014" s="45" t="str">
        <f t="shared" si="105"/>
        <v>2</v>
      </c>
      <c r="C1014" s="45" t="str">
        <f t="shared" si="106"/>
        <v>1</v>
      </c>
      <c r="D1014" s="45" t="str">
        <f t="shared" si="107"/>
        <v>8</v>
      </c>
      <c r="E1014" s="45" t="str">
        <f t="shared" si="108"/>
        <v>07</v>
      </c>
      <c r="F1014" s="45" t="str">
        <f t="shared" si="109"/>
        <v>1</v>
      </c>
      <c r="G1014" s="45" t="str">
        <f t="shared" si="110"/>
        <v>0</v>
      </c>
      <c r="H1014" s="70">
        <v>12180710</v>
      </c>
      <c r="I1014" s="10" t="s">
        <v>5688</v>
      </c>
      <c r="J1014" s="145" t="s">
        <v>55</v>
      </c>
      <c r="K1014" s="10" t="s">
        <v>5689</v>
      </c>
      <c r="L1014" s="10" t="s">
        <v>5072</v>
      </c>
      <c r="M1014" s="71" t="s">
        <v>22</v>
      </c>
    </row>
    <row r="1015" spans="1:13" ht="30" x14ac:dyDescent="0.25">
      <c r="A1015" s="69" t="str">
        <f t="shared" si="111"/>
        <v>1</v>
      </c>
      <c r="B1015" s="45" t="str">
        <f t="shared" si="105"/>
        <v>2</v>
      </c>
      <c r="C1015" s="45" t="str">
        <f t="shared" si="106"/>
        <v>1</v>
      </c>
      <c r="D1015" s="45" t="str">
        <f t="shared" si="107"/>
        <v>8</v>
      </c>
      <c r="E1015" s="45" t="str">
        <f t="shared" si="108"/>
        <v>07</v>
      </c>
      <c r="F1015" s="45" t="str">
        <f t="shared" si="109"/>
        <v>2</v>
      </c>
      <c r="G1015" s="45" t="str">
        <f t="shared" si="110"/>
        <v>0</v>
      </c>
      <c r="H1015" s="70">
        <v>12180720</v>
      </c>
      <c r="I1015" s="10" t="s">
        <v>5690</v>
      </c>
      <c r="J1015" s="145" t="s">
        <v>55</v>
      </c>
      <c r="K1015" s="10" t="s">
        <v>5691</v>
      </c>
      <c r="L1015" s="10" t="s">
        <v>5072</v>
      </c>
      <c r="M1015" s="71" t="s">
        <v>22</v>
      </c>
    </row>
    <row r="1016" spans="1:13" ht="30" x14ac:dyDescent="0.25">
      <c r="A1016" s="69" t="str">
        <f t="shared" si="111"/>
        <v>1</v>
      </c>
      <c r="B1016" s="45" t="str">
        <f t="shared" si="105"/>
        <v>2</v>
      </c>
      <c r="C1016" s="45" t="str">
        <f t="shared" si="106"/>
        <v>1</v>
      </c>
      <c r="D1016" s="45" t="str">
        <f t="shared" si="107"/>
        <v>8</v>
      </c>
      <c r="E1016" s="45" t="str">
        <f t="shared" si="108"/>
        <v>07</v>
      </c>
      <c r="F1016" s="45" t="str">
        <f t="shared" si="109"/>
        <v>3</v>
      </c>
      <c r="G1016" s="45" t="str">
        <f t="shared" si="110"/>
        <v>0</v>
      </c>
      <c r="H1016" s="70">
        <v>12180730</v>
      </c>
      <c r="I1016" s="10" t="s">
        <v>5692</v>
      </c>
      <c r="J1016" s="145" t="s">
        <v>55</v>
      </c>
      <c r="K1016" s="10" t="s">
        <v>5693</v>
      </c>
      <c r="L1016" s="10" t="s">
        <v>5072</v>
      </c>
      <c r="M1016" s="71" t="s">
        <v>22</v>
      </c>
    </row>
    <row r="1017" spans="1:13" ht="30" x14ac:dyDescent="0.25">
      <c r="A1017" s="69" t="str">
        <f t="shared" si="111"/>
        <v>1</v>
      </c>
      <c r="B1017" s="45" t="str">
        <f t="shared" si="105"/>
        <v>2</v>
      </c>
      <c r="C1017" s="45" t="str">
        <f t="shared" si="106"/>
        <v>1</v>
      </c>
      <c r="D1017" s="45" t="str">
        <f t="shared" si="107"/>
        <v>8</v>
      </c>
      <c r="E1017" s="45" t="str">
        <f t="shared" si="108"/>
        <v>08</v>
      </c>
      <c r="F1017" s="45" t="str">
        <f t="shared" si="109"/>
        <v>0</v>
      </c>
      <c r="G1017" s="45" t="str">
        <f t="shared" si="110"/>
        <v>0</v>
      </c>
      <c r="H1017" s="70">
        <v>12180800</v>
      </c>
      <c r="I1017" s="10" t="s">
        <v>5694</v>
      </c>
      <c r="J1017" s="145" t="s">
        <v>55</v>
      </c>
      <c r="K1017" s="10" t="s">
        <v>5695</v>
      </c>
      <c r="L1017" s="10" t="s">
        <v>5072</v>
      </c>
      <c r="M1017" s="71" t="s">
        <v>22</v>
      </c>
    </row>
    <row r="1018" spans="1:13" s="98" customFormat="1" ht="45" x14ac:dyDescent="0.25">
      <c r="A1018" s="69" t="str">
        <f t="shared" si="111"/>
        <v>1</v>
      </c>
      <c r="B1018" s="45" t="str">
        <f t="shared" si="105"/>
        <v>2</v>
      </c>
      <c r="C1018" s="45" t="str">
        <f t="shared" si="106"/>
        <v>1</v>
      </c>
      <c r="D1018" s="45" t="str">
        <f t="shared" si="107"/>
        <v>8</v>
      </c>
      <c r="E1018" s="45" t="str">
        <f t="shared" si="108"/>
        <v>08</v>
      </c>
      <c r="F1018" s="45" t="str">
        <f t="shared" si="109"/>
        <v>1</v>
      </c>
      <c r="G1018" s="45" t="str">
        <f t="shared" si="110"/>
        <v>0</v>
      </c>
      <c r="H1018" s="70">
        <v>12180810</v>
      </c>
      <c r="I1018" s="10" t="s">
        <v>5696</v>
      </c>
      <c r="J1018" s="145" t="s">
        <v>55</v>
      </c>
      <c r="K1018" s="10" t="s">
        <v>5697</v>
      </c>
      <c r="L1018" s="10" t="s">
        <v>5072</v>
      </c>
      <c r="M1018" s="71" t="s">
        <v>22</v>
      </c>
    </row>
    <row r="1019" spans="1:13" s="98" customFormat="1" ht="45" x14ac:dyDescent="0.25">
      <c r="A1019" s="69" t="str">
        <f t="shared" si="111"/>
        <v>1</v>
      </c>
      <c r="B1019" s="45" t="str">
        <f t="shared" si="105"/>
        <v>2</v>
      </c>
      <c r="C1019" s="45" t="str">
        <f t="shared" si="106"/>
        <v>1</v>
      </c>
      <c r="D1019" s="45" t="str">
        <f t="shared" si="107"/>
        <v>8</v>
      </c>
      <c r="E1019" s="45" t="str">
        <f t="shared" si="108"/>
        <v>08</v>
      </c>
      <c r="F1019" s="45" t="str">
        <f t="shared" si="109"/>
        <v>2</v>
      </c>
      <c r="G1019" s="45" t="str">
        <f t="shared" si="110"/>
        <v>0</v>
      </c>
      <c r="H1019" s="70">
        <v>12180820</v>
      </c>
      <c r="I1019" s="10" t="s">
        <v>5698</v>
      </c>
      <c r="J1019" s="145" t="s">
        <v>55</v>
      </c>
      <c r="K1019" s="10" t="s">
        <v>5699</v>
      </c>
      <c r="L1019" s="10" t="s">
        <v>5072</v>
      </c>
      <c r="M1019" s="71" t="s">
        <v>22</v>
      </c>
    </row>
    <row r="1020" spans="1:13" s="98" customFormat="1" ht="45" x14ac:dyDescent="0.25">
      <c r="A1020" s="69" t="str">
        <f t="shared" si="111"/>
        <v>1</v>
      </c>
      <c r="B1020" s="45" t="str">
        <f t="shared" si="105"/>
        <v>2</v>
      </c>
      <c r="C1020" s="45" t="str">
        <f t="shared" si="106"/>
        <v>1</v>
      </c>
      <c r="D1020" s="45" t="str">
        <f t="shared" si="107"/>
        <v>8</v>
      </c>
      <c r="E1020" s="45" t="str">
        <f t="shared" si="108"/>
        <v>08</v>
      </c>
      <c r="F1020" s="45" t="str">
        <f t="shared" si="109"/>
        <v>3</v>
      </c>
      <c r="G1020" s="45" t="str">
        <f t="shared" si="110"/>
        <v>0</v>
      </c>
      <c r="H1020" s="70">
        <v>12180830</v>
      </c>
      <c r="I1020" s="10" t="s">
        <v>5700</v>
      </c>
      <c r="J1020" s="145" t="s">
        <v>55</v>
      </c>
      <c r="K1020" s="10" t="s">
        <v>5701</v>
      </c>
      <c r="L1020" s="10" t="s">
        <v>5072</v>
      </c>
      <c r="M1020" s="71" t="s">
        <v>22</v>
      </c>
    </row>
    <row r="1021" spans="1:13" ht="30" x14ac:dyDescent="0.25">
      <c r="A1021" s="69" t="str">
        <f t="shared" si="111"/>
        <v>1</v>
      </c>
      <c r="B1021" s="45" t="str">
        <f t="shared" si="105"/>
        <v>2</v>
      </c>
      <c r="C1021" s="45" t="str">
        <f t="shared" si="106"/>
        <v>2</v>
      </c>
      <c r="D1021" s="45" t="str">
        <f t="shared" si="107"/>
        <v>8</v>
      </c>
      <c r="E1021" s="45" t="str">
        <f t="shared" si="108"/>
        <v>01</v>
      </c>
      <c r="F1021" s="45" t="str">
        <f t="shared" si="109"/>
        <v>0</v>
      </c>
      <c r="G1021" s="45" t="str">
        <f t="shared" si="110"/>
        <v>0</v>
      </c>
      <c r="H1021" s="70">
        <v>12280100</v>
      </c>
      <c r="I1021" s="10" t="s">
        <v>5257</v>
      </c>
      <c r="J1021" s="145" t="s">
        <v>55</v>
      </c>
      <c r="K1021" s="10" t="s">
        <v>5258</v>
      </c>
      <c r="L1021" s="10"/>
      <c r="M1021" s="71" t="s">
        <v>22</v>
      </c>
    </row>
    <row r="1022" spans="1:13" ht="61.5" customHeight="1" x14ac:dyDescent="0.25">
      <c r="A1022" s="69" t="str">
        <f t="shared" si="111"/>
        <v>1</v>
      </c>
      <c r="B1022" s="45" t="str">
        <f t="shared" si="105"/>
        <v>2</v>
      </c>
      <c r="C1022" s="45" t="str">
        <f t="shared" si="106"/>
        <v>2</v>
      </c>
      <c r="D1022" s="45" t="str">
        <f t="shared" si="107"/>
        <v>8</v>
      </c>
      <c r="E1022" s="45" t="str">
        <f t="shared" si="108"/>
        <v>01</v>
      </c>
      <c r="F1022" s="45" t="str">
        <f t="shared" si="109"/>
        <v>1</v>
      </c>
      <c r="G1022" s="45" t="str">
        <f t="shared" si="110"/>
        <v>0</v>
      </c>
      <c r="H1022" s="70">
        <v>12280110</v>
      </c>
      <c r="I1022" s="10" t="s">
        <v>5259</v>
      </c>
      <c r="J1022" s="145" t="s">
        <v>55</v>
      </c>
      <c r="K1022" s="10" t="s">
        <v>5702</v>
      </c>
      <c r="L1022" s="10"/>
      <c r="M1022" s="71" t="s">
        <v>22</v>
      </c>
    </row>
    <row r="1023" spans="1:13" ht="30" x14ac:dyDescent="0.25">
      <c r="A1023" s="69" t="str">
        <f t="shared" si="111"/>
        <v>1</v>
      </c>
      <c r="B1023" s="45" t="str">
        <f t="shared" si="105"/>
        <v>6</v>
      </c>
      <c r="C1023" s="45" t="str">
        <f t="shared" si="106"/>
        <v>3</v>
      </c>
      <c r="D1023" s="45" t="str">
        <f t="shared" si="107"/>
        <v>1</v>
      </c>
      <c r="E1023" s="45" t="str">
        <f t="shared" si="108"/>
        <v>98</v>
      </c>
      <c r="F1023" s="45" t="str">
        <f t="shared" si="109"/>
        <v>0</v>
      </c>
      <c r="G1023" s="45" t="str">
        <f t="shared" si="110"/>
        <v>0</v>
      </c>
      <c r="H1023" s="70">
        <v>16319800</v>
      </c>
      <c r="I1023" s="10" t="s">
        <v>309</v>
      </c>
      <c r="J1023" s="145" t="s">
        <v>55</v>
      </c>
      <c r="K1023" s="10" t="s">
        <v>310</v>
      </c>
      <c r="L1023" s="10"/>
      <c r="M1023" s="71" t="s">
        <v>22</v>
      </c>
    </row>
    <row r="1024" spans="1:13" ht="75" x14ac:dyDescent="0.25">
      <c r="A1024" s="69" t="str">
        <f t="shared" si="111"/>
        <v>1</v>
      </c>
      <c r="B1024" s="45" t="str">
        <f t="shared" si="105"/>
        <v>6</v>
      </c>
      <c r="C1024" s="45" t="str">
        <f t="shared" si="106"/>
        <v>3</v>
      </c>
      <c r="D1024" s="45" t="str">
        <f t="shared" si="107"/>
        <v>8</v>
      </c>
      <c r="E1024" s="45" t="str">
        <f t="shared" si="108"/>
        <v>01</v>
      </c>
      <c r="F1024" s="45" t="str">
        <f t="shared" si="109"/>
        <v>0</v>
      </c>
      <c r="G1024" s="45" t="str">
        <f t="shared" si="110"/>
        <v>0</v>
      </c>
      <c r="H1024" s="70">
        <v>16380100</v>
      </c>
      <c r="I1024" s="10" t="s">
        <v>5703</v>
      </c>
      <c r="J1024" s="145" t="s">
        <v>55</v>
      </c>
      <c r="K1024" s="10" t="s">
        <v>5704</v>
      </c>
      <c r="L1024" s="10"/>
      <c r="M1024" s="71" t="s">
        <v>22</v>
      </c>
    </row>
    <row r="1025" spans="1:13" ht="45" x14ac:dyDescent="0.25">
      <c r="A1025" s="69" t="str">
        <f t="shared" si="111"/>
        <v>1</v>
      </c>
      <c r="B1025" s="45" t="str">
        <f t="shared" si="105"/>
        <v>6</v>
      </c>
      <c r="C1025" s="45" t="str">
        <f t="shared" si="106"/>
        <v>3</v>
      </c>
      <c r="D1025" s="45" t="str">
        <f t="shared" si="107"/>
        <v>8</v>
      </c>
      <c r="E1025" s="45" t="str">
        <f t="shared" si="108"/>
        <v>01</v>
      </c>
      <c r="F1025" s="45" t="str">
        <f t="shared" si="109"/>
        <v>1</v>
      </c>
      <c r="G1025" s="45" t="str">
        <f t="shared" si="110"/>
        <v>0</v>
      </c>
      <c r="H1025" s="70">
        <v>16380110</v>
      </c>
      <c r="I1025" s="10" t="s">
        <v>301</v>
      </c>
      <c r="J1025" s="145" t="s">
        <v>55</v>
      </c>
      <c r="K1025" s="10" t="s">
        <v>5705</v>
      </c>
      <c r="L1025" s="10"/>
      <c r="M1025" s="71" t="s">
        <v>22</v>
      </c>
    </row>
    <row r="1026" spans="1:13" ht="30" x14ac:dyDescent="0.25">
      <c r="A1026" s="69" t="str">
        <f t="shared" si="111"/>
        <v>1</v>
      </c>
      <c r="B1026" s="45" t="str">
        <f t="shared" si="105"/>
        <v>6</v>
      </c>
      <c r="C1026" s="45" t="str">
        <f t="shared" si="106"/>
        <v>3</v>
      </c>
      <c r="D1026" s="45" t="str">
        <f t="shared" si="107"/>
        <v>8</v>
      </c>
      <c r="E1026" s="45" t="str">
        <f t="shared" si="108"/>
        <v>01</v>
      </c>
      <c r="F1026" s="45" t="str">
        <f t="shared" si="109"/>
        <v>2</v>
      </c>
      <c r="G1026" s="45" t="str">
        <f t="shared" si="110"/>
        <v>0</v>
      </c>
      <c r="H1026" s="70">
        <v>16380120</v>
      </c>
      <c r="I1026" s="10" t="s">
        <v>5706</v>
      </c>
      <c r="J1026" s="145" t="s">
        <v>55</v>
      </c>
      <c r="K1026" s="10" t="s">
        <v>5707</v>
      </c>
      <c r="L1026" s="10"/>
      <c r="M1026" s="71" t="s">
        <v>22</v>
      </c>
    </row>
    <row r="1027" spans="1:13" ht="45" x14ac:dyDescent="0.25">
      <c r="A1027" s="69" t="str">
        <f t="shared" si="111"/>
        <v>1</v>
      </c>
      <c r="B1027" s="45" t="str">
        <f t="shared" si="105"/>
        <v>6</v>
      </c>
      <c r="C1027" s="45" t="str">
        <f t="shared" si="106"/>
        <v>3</v>
      </c>
      <c r="D1027" s="45" t="str">
        <f t="shared" si="107"/>
        <v>8</v>
      </c>
      <c r="E1027" s="45" t="str">
        <f t="shared" si="108"/>
        <v>01</v>
      </c>
      <c r="F1027" s="45" t="str">
        <f t="shared" si="109"/>
        <v>3</v>
      </c>
      <c r="G1027" s="45" t="str">
        <f t="shared" si="110"/>
        <v>0</v>
      </c>
      <c r="H1027" s="70">
        <v>16380130</v>
      </c>
      <c r="I1027" s="10" t="s">
        <v>305</v>
      </c>
      <c r="J1027" s="145" t="s">
        <v>55</v>
      </c>
      <c r="K1027" s="10" t="s">
        <v>5708</v>
      </c>
      <c r="L1027" s="10"/>
      <c r="M1027" s="71" t="s">
        <v>22</v>
      </c>
    </row>
    <row r="1028" spans="1:13" ht="45" x14ac:dyDescent="0.25">
      <c r="A1028" s="69" t="str">
        <f t="shared" si="111"/>
        <v>1</v>
      </c>
      <c r="B1028" s="45" t="str">
        <f t="shared" si="105"/>
        <v>6</v>
      </c>
      <c r="C1028" s="45" t="str">
        <f t="shared" si="106"/>
        <v>3</v>
      </c>
      <c r="D1028" s="45" t="str">
        <f t="shared" si="107"/>
        <v>8</v>
      </c>
      <c r="E1028" s="45" t="str">
        <f t="shared" si="108"/>
        <v>01</v>
      </c>
      <c r="F1028" s="45" t="str">
        <f t="shared" si="109"/>
        <v>4</v>
      </c>
      <c r="G1028" s="45" t="str">
        <f t="shared" si="110"/>
        <v>0</v>
      </c>
      <c r="H1028" s="70">
        <v>16380140</v>
      </c>
      <c r="I1028" s="10" t="s">
        <v>307</v>
      </c>
      <c r="J1028" s="145" t="s">
        <v>55</v>
      </c>
      <c r="K1028" s="10" t="s">
        <v>5709</v>
      </c>
      <c r="L1028" s="10"/>
      <c r="M1028" s="71" t="s">
        <v>22</v>
      </c>
    </row>
    <row r="1029" spans="1:13" ht="30" x14ac:dyDescent="0.25">
      <c r="A1029" s="69" t="str">
        <f t="shared" si="111"/>
        <v>1</v>
      </c>
      <c r="B1029" s="45" t="str">
        <f t="shared" si="105"/>
        <v>6</v>
      </c>
      <c r="C1029" s="45" t="str">
        <f t="shared" si="106"/>
        <v>3</v>
      </c>
      <c r="D1029" s="45" t="str">
        <f t="shared" si="107"/>
        <v>8</v>
      </c>
      <c r="E1029" s="45" t="str">
        <f t="shared" si="108"/>
        <v>01</v>
      </c>
      <c r="F1029" s="45" t="str">
        <f t="shared" si="109"/>
        <v>9</v>
      </c>
      <c r="G1029" s="45" t="str">
        <f t="shared" si="110"/>
        <v>0</v>
      </c>
      <c r="H1029" s="70">
        <v>16380190</v>
      </c>
      <c r="I1029" s="10" t="s">
        <v>5710</v>
      </c>
      <c r="J1029" s="145" t="s">
        <v>55</v>
      </c>
      <c r="K1029" s="10" t="s">
        <v>5711</v>
      </c>
      <c r="L1029" s="10"/>
      <c r="M1029" s="71" t="s">
        <v>22</v>
      </c>
    </row>
    <row r="1030" spans="1:13" ht="30" x14ac:dyDescent="0.25">
      <c r="A1030" s="69" t="str">
        <f t="shared" si="111"/>
        <v>1</v>
      </c>
      <c r="B1030" s="45" t="str">
        <f t="shared" si="105"/>
        <v>7</v>
      </c>
      <c r="C1030" s="45" t="str">
        <f t="shared" si="106"/>
        <v>1</v>
      </c>
      <c r="D1030" s="45" t="str">
        <f t="shared" si="107"/>
        <v>8</v>
      </c>
      <c r="E1030" s="45" t="str">
        <f t="shared" si="108"/>
        <v>01</v>
      </c>
      <c r="F1030" s="45" t="str">
        <f t="shared" si="109"/>
        <v>0</v>
      </c>
      <c r="G1030" s="45" t="str">
        <f t="shared" si="110"/>
        <v>0</v>
      </c>
      <c r="H1030" s="70">
        <v>17180100</v>
      </c>
      <c r="I1030" s="10" t="s">
        <v>5712</v>
      </c>
      <c r="J1030" s="145" t="s">
        <v>55</v>
      </c>
      <c r="K1030" s="10" t="s">
        <v>5713</v>
      </c>
      <c r="L1030" s="10"/>
      <c r="M1030" s="71" t="s">
        <v>22</v>
      </c>
    </row>
    <row r="1031" spans="1:13" ht="30" x14ac:dyDescent="0.25">
      <c r="A1031" s="69" t="str">
        <f t="shared" si="111"/>
        <v>1</v>
      </c>
      <c r="B1031" s="45" t="str">
        <f t="shared" si="105"/>
        <v>7</v>
      </c>
      <c r="C1031" s="45" t="str">
        <f t="shared" si="106"/>
        <v>1</v>
      </c>
      <c r="D1031" s="45" t="str">
        <f t="shared" si="107"/>
        <v>8</v>
      </c>
      <c r="E1031" s="45" t="str">
        <f t="shared" si="108"/>
        <v>01</v>
      </c>
      <c r="F1031" s="45" t="str">
        <f t="shared" si="109"/>
        <v>1</v>
      </c>
      <c r="G1031" s="45" t="str">
        <f t="shared" si="110"/>
        <v>0</v>
      </c>
      <c r="H1031" s="70">
        <v>17180110</v>
      </c>
      <c r="I1031" s="10" t="s">
        <v>5714</v>
      </c>
      <c r="J1031" s="145" t="s">
        <v>55</v>
      </c>
      <c r="K1031" s="10" t="s">
        <v>5715</v>
      </c>
      <c r="L1031" s="10"/>
      <c r="M1031" s="71" t="s">
        <v>22</v>
      </c>
    </row>
    <row r="1032" spans="1:13" ht="45" x14ac:dyDescent="0.25">
      <c r="A1032" s="69" t="str">
        <f t="shared" si="111"/>
        <v>1</v>
      </c>
      <c r="B1032" s="45" t="str">
        <f t="shared" si="105"/>
        <v>7</v>
      </c>
      <c r="C1032" s="45" t="str">
        <f t="shared" si="106"/>
        <v>1</v>
      </c>
      <c r="D1032" s="45" t="str">
        <f t="shared" si="107"/>
        <v>8</v>
      </c>
      <c r="E1032" s="45" t="str">
        <f t="shared" si="108"/>
        <v>01</v>
      </c>
      <c r="F1032" s="45" t="str">
        <f t="shared" si="109"/>
        <v>2</v>
      </c>
      <c r="G1032" s="45" t="str">
        <f t="shared" si="110"/>
        <v>0</v>
      </c>
      <c r="H1032" s="70">
        <v>17180120</v>
      </c>
      <c r="I1032" s="10" t="s">
        <v>328</v>
      </c>
      <c r="J1032" s="145" t="s">
        <v>55</v>
      </c>
      <c r="K1032" s="10" t="s">
        <v>5716</v>
      </c>
      <c r="L1032" s="10"/>
      <c r="M1032" s="71" t="s">
        <v>22</v>
      </c>
    </row>
    <row r="1033" spans="1:13" ht="45" x14ac:dyDescent="0.25">
      <c r="A1033" s="69" t="str">
        <f t="shared" si="111"/>
        <v>1</v>
      </c>
      <c r="B1033" s="45" t="str">
        <f t="shared" si="105"/>
        <v>7</v>
      </c>
      <c r="C1033" s="45" t="str">
        <f t="shared" si="106"/>
        <v>1</v>
      </c>
      <c r="D1033" s="45" t="str">
        <f t="shared" si="107"/>
        <v>8</v>
      </c>
      <c r="E1033" s="45" t="str">
        <f t="shared" si="108"/>
        <v>01</v>
      </c>
      <c r="F1033" s="45" t="str">
        <f t="shared" si="109"/>
        <v>3</v>
      </c>
      <c r="G1033" s="45" t="str">
        <f t="shared" si="110"/>
        <v>0</v>
      </c>
      <c r="H1033" s="70">
        <v>17180130</v>
      </c>
      <c r="I1033" s="10" t="s">
        <v>5717</v>
      </c>
      <c r="J1033" s="145" t="s">
        <v>55</v>
      </c>
      <c r="K1033" s="10" t="s">
        <v>5718</v>
      </c>
      <c r="L1033" s="10"/>
      <c r="M1033" s="71" t="s">
        <v>22</v>
      </c>
    </row>
    <row r="1034" spans="1:13" ht="45" x14ac:dyDescent="0.25">
      <c r="A1034" s="69" t="str">
        <f t="shared" si="111"/>
        <v>1</v>
      </c>
      <c r="B1034" s="45" t="str">
        <f t="shared" si="105"/>
        <v>7</v>
      </c>
      <c r="C1034" s="45" t="str">
        <f t="shared" si="106"/>
        <v>1</v>
      </c>
      <c r="D1034" s="45" t="str">
        <f t="shared" si="107"/>
        <v>8</v>
      </c>
      <c r="E1034" s="45" t="str">
        <f t="shared" si="108"/>
        <v>01</v>
      </c>
      <c r="F1034" s="45" t="str">
        <f t="shared" si="109"/>
        <v>4</v>
      </c>
      <c r="G1034" s="45" t="str">
        <f t="shared" si="110"/>
        <v>0</v>
      </c>
      <c r="H1034" s="70">
        <v>17180140</v>
      </c>
      <c r="I1034" s="10" t="s">
        <v>5719</v>
      </c>
      <c r="J1034" s="145" t="s">
        <v>55</v>
      </c>
      <c r="K1034" s="10" t="s">
        <v>5720</v>
      </c>
      <c r="L1034" s="10"/>
      <c r="M1034" s="71" t="s">
        <v>22</v>
      </c>
    </row>
    <row r="1035" spans="1:13" ht="30" x14ac:dyDescent="0.25">
      <c r="A1035" s="69" t="str">
        <f t="shared" si="111"/>
        <v>1</v>
      </c>
      <c r="B1035" s="45" t="str">
        <f t="shared" si="105"/>
        <v>7</v>
      </c>
      <c r="C1035" s="45" t="str">
        <f t="shared" si="106"/>
        <v>1</v>
      </c>
      <c r="D1035" s="45" t="str">
        <f t="shared" si="107"/>
        <v>8</v>
      </c>
      <c r="E1035" s="45" t="str">
        <f t="shared" si="108"/>
        <v>01</v>
      </c>
      <c r="F1035" s="45" t="str">
        <f t="shared" si="109"/>
        <v>5</v>
      </c>
      <c r="G1035" s="45" t="str">
        <f t="shared" si="110"/>
        <v>0</v>
      </c>
      <c r="H1035" s="70">
        <v>17180150</v>
      </c>
      <c r="I1035" s="10" t="s">
        <v>5721</v>
      </c>
      <c r="J1035" s="145" t="s">
        <v>55</v>
      </c>
      <c r="K1035" s="10" t="s">
        <v>5722</v>
      </c>
      <c r="L1035" s="10"/>
      <c r="M1035" s="71" t="s">
        <v>22</v>
      </c>
    </row>
    <row r="1036" spans="1:13" ht="30" x14ac:dyDescent="0.25">
      <c r="A1036" s="69" t="str">
        <f t="shared" si="111"/>
        <v>1</v>
      </c>
      <c r="B1036" s="45" t="str">
        <f t="shared" si="105"/>
        <v>7</v>
      </c>
      <c r="C1036" s="45" t="str">
        <f t="shared" si="106"/>
        <v>1</v>
      </c>
      <c r="D1036" s="45" t="str">
        <f t="shared" si="107"/>
        <v>8</v>
      </c>
      <c r="E1036" s="45" t="str">
        <f t="shared" si="108"/>
        <v>01</v>
      </c>
      <c r="F1036" s="45" t="str">
        <f t="shared" si="109"/>
        <v>6</v>
      </c>
      <c r="G1036" s="45" t="str">
        <f t="shared" si="110"/>
        <v>0</v>
      </c>
      <c r="H1036" s="70">
        <v>17180160</v>
      </c>
      <c r="I1036" s="10" t="s">
        <v>331</v>
      </c>
      <c r="J1036" s="145" t="s">
        <v>55</v>
      </c>
      <c r="K1036" s="10" t="s">
        <v>5723</v>
      </c>
      <c r="L1036" s="10"/>
      <c r="M1036" s="71" t="s">
        <v>22</v>
      </c>
    </row>
    <row r="1037" spans="1:13" ht="45" x14ac:dyDescent="0.25">
      <c r="A1037" s="69" t="str">
        <f t="shared" si="111"/>
        <v>1</v>
      </c>
      <c r="B1037" s="45" t="str">
        <f t="shared" si="105"/>
        <v>7</v>
      </c>
      <c r="C1037" s="45" t="str">
        <f t="shared" si="106"/>
        <v>1</v>
      </c>
      <c r="D1037" s="45" t="str">
        <f t="shared" si="107"/>
        <v>8</v>
      </c>
      <c r="E1037" s="45" t="str">
        <f t="shared" si="108"/>
        <v>01</v>
      </c>
      <c r="F1037" s="45" t="str">
        <f t="shared" si="109"/>
        <v>7</v>
      </c>
      <c r="G1037" s="45" t="str">
        <f t="shared" si="110"/>
        <v>0</v>
      </c>
      <c r="H1037" s="70">
        <v>17180170</v>
      </c>
      <c r="I1037" s="10" t="s">
        <v>333</v>
      </c>
      <c r="J1037" s="145" t="s">
        <v>55</v>
      </c>
      <c r="K1037" s="10" t="s">
        <v>5724</v>
      </c>
      <c r="L1037" s="10"/>
      <c r="M1037" s="71" t="s">
        <v>22</v>
      </c>
    </row>
    <row r="1038" spans="1:13" ht="30" x14ac:dyDescent="0.25">
      <c r="A1038" s="69" t="str">
        <f t="shared" si="111"/>
        <v>1</v>
      </c>
      <c r="B1038" s="45" t="str">
        <f t="shared" si="105"/>
        <v>7</v>
      </c>
      <c r="C1038" s="45" t="str">
        <f t="shared" si="106"/>
        <v>1</v>
      </c>
      <c r="D1038" s="45" t="str">
        <f t="shared" si="107"/>
        <v>8</v>
      </c>
      <c r="E1038" s="45" t="str">
        <f t="shared" si="108"/>
        <v>01</v>
      </c>
      <c r="F1038" s="45" t="str">
        <f t="shared" si="109"/>
        <v>8</v>
      </c>
      <c r="G1038" s="45" t="str">
        <f t="shared" si="110"/>
        <v>0</v>
      </c>
      <c r="H1038" s="70">
        <v>17180180</v>
      </c>
      <c r="I1038" s="10" t="s">
        <v>334</v>
      </c>
      <c r="J1038" s="145" t="s">
        <v>55</v>
      </c>
      <c r="K1038" s="10" t="s">
        <v>5725</v>
      </c>
      <c r="L1038" s="10"/>
      <c r="M1038" s="71" t="s">
        <v>22</v>
      </c>
    </row>
    <row r="1039" spans="1:13" ht="30" x14ac:dyDescent="0.25">
      <c r="A1039" s="69" t="str">
        <f t="shared" si="111"/>
        <v>1</v>
      </c>
      <c r="B1039" s="45" t="str">
        <f t="shared" si="105"/>
        <v>7</v>
      </c>
      <c r="C1039" s="45" t="str">
        <f t="shared" si="106"/>
        <v>1</v>
      </c>
      <c r="D1039" s="45" t="str">
        <f t="shared" si="107"/>
        <v>2</v>
      </c>
      <c r="E1039" s="45" t="str">
        <f t="shared" si="108"/>
        <v>98</v>
      </c>
      <c r="F1039" s="45" t="str">
        <f t="shared" si="109"/>
        <v>0</v>
      </c>
      <c r="G1039" s="45" t="str">
        <f t="shared" si="110"/>
        <v>0</v>
      </c>
      <c r="H1039" s="70">
        <v>17129800</v>
      </c>
      <c r="I1039" s="10" t="s">
        <v>5726</v>
      </c>
      <c r="J1039" s="145" t="s">
        <v>55</v>
      </c>
      <c r="K1039" s="10" t="s">
        <v>348</v>
      </c>
      <c r="L1039" s="10"/>
      <c r="M1039" s="71" t="s">
        <v>22</v>
      </c>
    </row>
    <row r="1040" spans="1:13" ht="30" x14ac:dyDescent="0.25">
      <c r="A1040" s="69" t="str">
        <f t="shared" si="111"/>
        <v>1</v>
      </c>
      <c r="B1040" s="45" t="str">
        <f t="shared" si="105"/>
        <v>7</v>
      </c>
      <c r="C1040" s="45" t="str">
        <f t="shared" si="106"/>
        <v>1</v>
      </c>
      <c r="D1040" s="45" t="str">
        <f t="shared" si="107"/>
        <v>8</v>
      </c>
      <c r="E1040" s="45" t="str">
        <f t="shared" si="108"/>
        <v>02</v>
      </c>
      <c r="F1040" s="45" t="str">
        <f t="shared" si="109"/>
        <v>0</v>
      </c>
      <c r="G1040" s="45" t="str">
        <f t="shared" si="110"/>
        <v>0</v>
      </c>
      <c r="H1040" s="70">
        <v>17180200</v>
      </c>
      <c r="I1040" s="10" t="s">
        <v>5727</v>
      </c>
      <c r="J1040" s="145" t="s">
        <v>55</v>
      </c>
      <c r="K1040" s="10" t="s">
        <v>336</v>
      </c>
      <c r="L1040" s="10"/>
      <c r="M1040" s="71" t="s">
        <v>22</v>
      </c>
    </row>
    <row r="1041" spans="1:13" ht="30" x14ac:dyDescent="0.25">
      <c r="A1041" s="69" t="str">
        <f t="shared" si="111"/>
        <v>1</v>
      </c>
      <c r="B1041" s="45" t="str">
        <f t="shared" si="105"/>
        <v>7</v>
      </c>
      <c r="C1041" s="45" t="str">
        <f t="shared" si="106"/>
        <v>1</v>
      </c>
      <c r="D1041" s="45" t="str">
        <f t="shared" si="107"/>
        <v>8</v>
      </c>
      <c r="E1041" s="45" t="str">
        <f t="shared" si="108"/>
        <v>02</v>
      </c>
      <c r="F1041" s="45" t="str">
        <f t="shared" si="109"/>
        <v>1</v>
      </c>
      <c r="G1041" s="45" t="str">
        <f t="shared" si="110"/>
        <v>0</v>
      </c>
      <c r="H1041" s="70">
        <v>17180210</v>
      </c>
      <c r="I1041" s="10" t="s">
        <v>349</v>
      </c>
      <c r="J1041" s="145" t="s">
        <v>55</v>
      </c>
      <c r="K1041" s="10" t="s">
        <v>5728</v>
      </c>
      <c r="L1041" s="10"/>
      <c r="M1041" s="71" t="s">
        <v>22</v>
      </c>
    </row>
    <row r="1042" spans="1:13" ht="30" x14ac:dyDescent="0.25">
      <c r="A1042" s="69" t="str">
        <f t="shared" si="111"/>
        <v>1</v>
      </c>
      <c r="B1042" s="45" t="str">
        <f t="shared" si="105"/>
        <v>7</v>
      </c>
      <c r="C1042" s="45" t="str">
        <f t="shared" si="106"/>
        <v>1</v>
      </c>
      <c r="D1042" s="45" t="str">
        <f t="shared" si="107"/>
        <v>8</v>
      </c>
      <c r="E1042" s="45" t="str">
        <f t="shared" si="108"/>
        <v>02</v>
      </c>
      <c r="F1042" s="45" t="str">
        <f t="shared" si="109"/>
        <v>2</v>
      </c>
      <c r="G1042" s="45" t="str">
        <f t="shared" si="110"/>
        <v>0</v>
      </c>
      <c r="H1042" s="70">
        <v>17180220</v>
      </c>
      <c r="I1042" s="10" t="s">
        <v>5729</v>
      </c>
      <c r="J1042" s="145" t="s">
        <v>55</v>
      </c>
      <c r="K1042" s="10" t="s">
        <v>5730</v>
      </c>
      <c r="L1042" s="10"/>
      <c r="M1042" s="71" t="s">
        <v>22</v>
      </c>
    </row>
    <row r="1043" spans="1:13" ht="30" x14ac:dyDescent="0.25">
      <c r="A1043" s="69" t="str">
        <f t="shared" si="111"/>
        <v>1</v>
      </c>
      <c r="B1043" s="45" t="str">
        <f t="shared" si="105"/>
        <v>7</v>
      </c>
      <c r="C1043" s="45" t="str">
        <f t="shared" si="106"/>
        <v>1</v>
      </c>
      <c r="D1043" s="45" t="str">
        <f t="shared" si="107"/>
        <v>8</v>
      </c>
      <c r="E1043" s="45" t="str">
        <f t="shared" si="108"/>
        <v>02</v>
      </c>
      <c r="F1043" s="45" t="str">
        <f t="shared" si="109"/>
        <v>3</v>
      </c>
      <c r="G1043" s="45" t="str">
        <f t="shared" si="110"/>
        <v>0</v>
      </c>
      <c r="H1043" s="70">
        <v>17180230</v>
      </c>
      <c r="I1043" s="10" t="s">
        <v>5731</v>
      </c>
      <c r="J1043" s="145" t="s">
        <v>55</v>
      </c>
      <c r="K1043" s="10" t="s">
        <v>5732</v>
      </c>
      <c r="L1043" s="10"/>
      <c r="M1043" s="71" t="s">
        <v>22</v>
      </c>
    </row>
    <row r="1044" spans="1:13" ht="30" x14ac:dyDescent="0.25">
      <c r="A1044" s="69" t="str">
        <f t="shared" si="111"/>
        <v>1</v>
      </c>
      <c r="B1044" s="45" t="str">
        <f t="shared" si="105"/>
        <v>7</v>
      </c>
      <c r="C1044" s="45" t="str">
        <f t="shared" si="106"/>
        <v>1</v>
      </c>
      <c r="D1044" s="45" t="str">
        <f t="shared" si="107"/>
        <v>8</v>
      </c>
      <c r="E1044" s="45" t="str">
        <f t="shared" si="108"/>
        <v>02</v>
      </c>
      <c r="F1044" s="45" t="str">
        <f t="shared" si="109"/>
        <v>4</v>
      </c>
      <c r="G1044" s="45" t="str">
        <f t="shared" si="110"/>
        <v>0</v>
      </c>
      <c r="H1044" s="70">
        <v>17180240</v>
      </c>
      <c r="I1044" s="10" t="s">
        <v>5733</v>
      </c>
      <c r="J1044" s="145" t="s">
        <v>55</v>
      </c>
      <c r="K1044" s="10" t="s">
        <v>339</v>
      </c>
      <c r="L1044" s="10"/>
      <c r="M1044" s="71" t="s">
        <v>22</v>
      </c>
    </row>
    <row r="1045" spans="1:13" ht="30" x14ac:dyDescent="0.25">
      <c r="A1045" s="69" t="str">
        <f t="shared" si="111"/>
        <v>1</v>
      </c>
      <c r="B1045" s="45" t="str">
        <f t="shared" ref="B1045:B1108" si="112">MID($H1045,2,1)</f>
        <v>7</v>
      </c>
      <c r="C1045" s="45" t="str">
        <f t="shared" ref="C1045:C1108" si="113">MID($H1045,3,1)</f>
        <v>1</v>
      </c>
      <c r="D1045" s="45" t="str">
        <f t="shared" ref="D1045:D1108" si="114">MID($H1045,4,1)</f>
        <v>8</v>
      </c>
      <c r="E1045" s="45" t="str">
        <f t="shared" ref="E1045:E1108" si="115">MID($H1045,5,2)</f>
        <v>02</v>
      </c>
      <c r="F1045" s="45" t="str">
        <f t="shared" ref="F1045:F1108" si="116">MID($H1045,7,1)</f>
        <v>5</v>
      </c>
      <c r="G1045" s="45" t="str">
        <f t="shared" ref="G1045:G1108" si="117">MID($H1045,8,1)</f>
        <v>0</v>
      </c>
      <c r="H1045" s="70">
        <v>17180250</v>
      </c>
      <c r="I1045" s="10" t="s">
        <v>5734</v>
      </c>
      <c r="J1045" s="145" t="s">
        <v>55</v>
      </c>
      <c r="K1045" s="10" t="s">
        <v>5735</v>
      </c>
      <c r="L1045" s="10"/>
      <c r="M1045" s="71" t="s">
        <v>22</v>
      </c>
    </row>
    <row r="1046" spans="1:13" ht="30" x14ac:dyDescent="0.25">
      <c r="A1046" s="69" t="str">
        <f t="shared" ref="A1046:A1109" si="118">MID($H1046,1,1)</f>
        <v>1</v>
      </c>
      <c r="B1046" s="45" t="str">
        <f t="shared" si="112"/>
        <v>7</v>
      </c>
      <c r="C1046" s="45" t="str">
        <f t="shared" si="113"/>
        <v>1</v>
      </c>
      <c r="D1046" s="45" t="str">
        <f t="shared" si="114"/>
        <v>8</v>
      </c>
      <c r="E1046" s="45" t="str">
        <f t="shared" si="115"/>
        <v>02</v>
      </c>
      <c r="F1046" s="45" t="str">
        <f t="shared" si="116"/>
        <v>6</v>
      </c>
      <c r="G1046" s="45" t="str">
        <f t="shared" si="117"/>
        <v>0</v>
      </c>
      <c r="H1046" s="70">
        <v>17180260</v>
      </c>
      <c r="I1046" s="10" t="s">
        <v>346</v>
      </c>
      <c r="J1046" s="145" t="s">
        <v>55</v>
      </c>
      <c r="K1046" s="10" t="s">
        <v>5736</v>
      </c>
      <c r="L1046" s="10"/>
      <c r="M1046" s="71" t="s">
        <v>22</v>
      </c>
    </row>
    <row r="1047" spans="1:13" ht="30" x14ac:dyDescent="0.25">
      <c r="A1047" s="69" t="str">
        <f t="shared" si="118"/>
        <v>1</v>
      </c>
      <c r="B1047" s="45" t="str">
        <f t="shared" si="112"/>
        <v>7</v>
      </c>
      <c r="C1047" s="45" t="str">
        <f t="shared" si="113"/>
        <v>1</v>
      </c>
      <c r="D1047" s="45" t="str">
        <f t="shared" si="114"/>
        <v>8</v>
      </c>
      <c r="E1047" s="45" t="str">
        <f t="shared" si="115"/>
        <v>02</v>
      </c>
      <c r="F1047" s="45" t="str">
        <f t="shared" si="116"/>
        <v>9</v>
      </c>
      <c r="G1047" s="45" t="str">
        <f t="shared" si="117"/>
        <v>0</v>
      </c>
      <c r="H1047" s="70">
        <v>17180290</v>
      </c>
      <c r="I1047" s="10" t="s">
        <v>5726</v>
      </c>
      <c r="J1047" s="145" t="s">
        <v>55</v>
      </c>
      <c r="K1047" s="10" t="s">
        <v>5737</v>
      </c>
      <c r="L1047" s="10"/>
      <c r="M1047" s="71" t="s">
        <v>22</v>
      </c>
    </row>
    <row r="1048" spans="1:13" ht="60" x14ac:dyDescent="0.25">
      <c r="A1048" s="69" t="str">
        <f t="shared" si="118"/>
        <v>1</v>
      </c>
      <c r="B1048" s="45" t="str">
        <f t="shared" si="112"/>
        <v>7</v>
      </c>
      <c r="C1048" s="45" t="str">
        <f t="shared" si="113"/>
        <v>1</v>
      </c>
      <c r="D1048" s="45" t="str">
        <f t="shared" si="114"/>
        <v>8</v>
      </c>
      <c r="E1048" s="45" t="str">
        <f t="shared" si="115"/>
        <v>03</v>
      </c>
      <c r="F1048" s="45" t="str">
        <f t="shared" si="116"/>
        <v>0</v>
      </c>
      <c r="G1048" s="45" t="str">
        <f t="shared" si="117"/>
        <v>0</v>
      </c>
      <c r="H1048" s="70">
        <v>17180300</v>
      </c>
      <c r="I1048" s="10" t="s">
        <v>5738</v>
      </c>
      <c r="J1048" s="145" t="s">
        <v>55</v>
      </c>
      <c r="K1048" s="10" t="s">
        <v>352</v>
      </c>
      <c r="L1048" s="10"/>
      <c r="M1048" s="71" t="s">
        <v>22</v>
      </c>
    </row>
    <row r="1049" spans="1:13" ht="60" x14ac:dyDescent="0.25">
      <c r="A1049" s="69" t="str">
        <f t="shared" si="118"/>
        <v>1</v>
      </c>
      <c r="B1049" s="45" t="str">
        <f t="shared" si="112"/>
        <v>7</v>
      </c>
      <c r="C1049" s="45" t="str">
        <f t="shared" si="113"/>
        <v>1</v>
      </c>
      <c r="D1049" s="45" t="str">
        <f t="shared" si="114"/>
        <v>8</v>
      </c>
      <c r="E1049" s="45" t="str">
        <f t="shared" si="115"/>
        <v>03</v>
      </c>
      <c r="F1049" s="45" t="str">
        <f t="shared" si="116"/>
        <v>1</v>
      </c>
      <c r="G1049" s="45" t="str">
        <f t="shared" si="117"/>
        <v>0</v>
      </c>
      <c r="H1049" s="70">
        <v>17180310</v>
      </c>
      <c r="I1049" s="10" t="s">
        <v>5315</v>
      </c>
      <c r="J1049" s="145" t="s">
        <v>55</v>
      </c>
      <c r="K1049" s="10" t="s">
        <v>5739</v>
      </c>
      <c r="L1049" s="10"/>
      <c r="M1049" s="71" t="s">
        <v>22</v>
      </c>
    </row>
    <row r="1050" spans="1:13" ht="60" x14ac:dyDescent="0.25">
      <c r="A1050" s="69" t="str">
        <f t="shared" si="118"/>
        <v>1</v>
      </c>
      <c r="B1050" s="45" t="str">
        <f t="shared" si="112"/>
        <v>7</v>
      </c>
      <c r="C1050" s="45" t="str">
        <f t="shared" si="113"/>
        <v>1</v>
      </c>
      <c r="D1050" s="45" t="str">
        <f t="shared" si="114"/>
        <v>8</v>
      </c>
      <c r="E1050" s="45" t="str">
        <f t="shared" si="115"/>
        <v>03</v>
      </c>
      <c r="F1050" s="45" t="str">
        <f t="shared" si="116"/>
        <v>2</v>
      </c>
      <c r="G1050" s="45" t="str">
        <f t="shared" si="117"/>
        <v>0</v>
      </c>
      <c r="H1050" s="70">
        <v>17180320</v>
      </c>
      <c r="I1050" s="10" t="s">
        <v>5317</v>
      </c>
      <c r="J1050" s="145" t="s">
        <v>55</v>
      </c>
      <c r="K1050" s="10" t="s">
        <v>5740</v>
      </c>
      <c r="L1050" s="10"/>
      <c r="M1050" s="71" t="s">
        <v>22</v>
      </c>
    </row>
    <row r="1051" spans="1:13" ht="60" x14ac:dyDescent="0.25">
      <c r="A1051" s="69" t="str">
        <f t="shared" si="118"/>
        <v>1</v>
      </c>
      <c r="B1051" s="45" t="str">
        <f t="shared" si="112"/>
        <v>7</v>
      </c>
      <c r="C1051" s="45" t="str">
        <f t="shared" si="113"/>
        <v>1</v>
      </c>
      <c r="D1051" s="45" t="str">
        <f t="shared" si="114"/>
        <v>8</v>
      </c>
      <c r="E1051" s="45" t="str">
        <f t="shared" si="115"/>
        <v>03</v>
      </c>
      <c r="F1051" s="45" t="str">
        <f t="shared" si="116"/>
        <v>3</v>
      </c>
      <c r="G1051" s="45" t="str">
        <f t="shared" si="117"/>
        <v>0</v>
      </c>
      <c r="H1051" s="70">
        <v>17180330</v>
      </c>
      <c r="I1051" s="10" t="s">
        <v>5319</v>
      </c>
      <c r="J1051" s="145" t="s">
        <v>55</v>
      </c>
      <c r="K1051" s="10" t="s">
        <v>5741</v>
      </c>
      <c r="L1051" s="10"/>
      <c r="M1051" s="71" t="s">
        <v>22</v>
      </c>
    </row>
    <row r="1052" spans="1:13" s="99" customFormat="1" ht="60" x14ac:dyDescent="0.25">
      <c r="A1052" s="69" t="str">
        <f t="shared" si="118"/>
        <v>1</v>
      </c>
      <c r="B1052" s="45" t="str">
        <f t="shared" si="112"/>
        <v>7</v>
      </c>
      <c r="C1052" s="45" t="str">
        <f t="shared" si="113"/>
        <v>1</v>
      </c>
      <c r="D1052" s="45" t="str">
        <f t="shared" si="114"/>
        <v>8</v>
      </c>
      <c r="E1052" s="45" t="str">
        <f t="shared" si="115"/>
        <v>03</v>
      </c>
      <c r="F1052" s="45" t="str">
        <f t="shared" si="116"/>
        <v>4</v>
      </c>
      <c r="G1052" s="45" t="str">
        <f t="shared" si="117"/>
        <v>0</v>
      </c>
      <c r="H1052" s="70">
        <v>17180340</v>
      </c>
      <c r="I1052" s="10" t="s">
        <v>5321</v>
      </c>
      <c r="J1052" s="145" t="s">
        <v>55</v>
      </c>
      <c r="K1052" s="10" t="s">
        <v>5742</v>
      </c>
      <c r="L1052" s="10"/>
      <c r="M1052" s="71" t="s">
        <v>22</v>
      </c>
    </row>
    <row r="1053" spans="1:13" s="99" customFormat="1" ht="60" x14ac:dyDescent="0.25">
      <c r="A1053" s="69" t="str">
        <f t="shared" si="118"/>
        <v>1</v>
      </c>
      <c r="B1053" s="45" t="str">
        <f t="shared" si="112"/>
        <v>7</v>
      </c>
      <c r="C1053" s="45" t="str">
        <f t="shared" si="113"/>
        <v>1</v>
      </c>
      <c r="D1053" s="45" t="str">
        <f t="shared" si="114"/>
        <v>8</v>
      </c>
      <c r="E1053" s="45" t="str">
        <f t="shared" si="115"/>
        <v>03</v>
      </c>
      <c r="F1053" s="45" t="str">
        <f t="shared" si="116"/>
        <v>5</v>
      </c>
      <c r="G1053" s="45" t="str">
        <f t="shared" si="117"/>
        <v>0</v>
      </c>
      <c r="H1053" s="70">
        <v>17180350</v>
      </c>
      <c r="I1053" s="10" t="s">
        <v>5323</v>
      </c>
      <c r="J1053" s="145" t="s">
        <v>55</v>
      </c>
      <c r="K1053" s="10" t="s">
        <v>5743</v>
      </c>
      <c r="L1053" s="10"/>
      <c r="M1053" s="71" t="s">
        <v>22</v>
      </c>
    </row>
    <row r="1054" spans="1:13" s="99" customFormat="1" ht="60" x14ac:dyDescent="0.25">
      <c r="A1054" s="69" t="str">
        <f t="shared" si="118"/>
        <v>1</v>
      </c>
      <c r="B1054" s="45" t="str">
        <f t="shared" si="112"/>
        <v>7</v>
      </c>
      <c r="C1054" s="45" t="str">
        <f t="shared" si="113"/>
        <v>1</v>
      </c>
      <c r="D1054" s="45" t="str">
        <f t="shared" si="114"/>
        <v>8</v>
      </c>
      <c r="E1054" s="45" t="str">
        <f t="shared" si="115"/>
        <v>03</v>
      </c>
      <c r="F1054" s="45" t="str">
        <f t="shared" si="116"/>
        <v>9</v>
      </c>
      <c r="G1054" s="45" t="str">
        <f t="shared" si="117"/>
        <v>0</v>
      </c>
      <c r="H1054" s="70">
        <v>17180390</v>
      </c>
      <c r="I1054" s="10" t="s">
        <v>5325</v>
      </c>
      <c r="J1054" s="145" t="s">
        <v>55</v>
      </c>
      <c r="K1054" s="10" t="s">
        <v>5744</v>
      </c>
      <c r="L1054" s="10"/>
      <c r="M1054" s="71" t="s">
        <v>22</v>
      </c>
    </row>
    <row r="1055" spans="1:13" ht="45" x14ac:dyDescent="0.25">
      <c r="A1055" s="69" t="str">
        <f t="shared" si="118"/>
        <v>1</v>
      </c>
      <c r="B1055" s="45" t="str">
        <f t="shared" si="112"/>
        <v>7</v>
      </c>
      <c r="C1055" s="45" t="str">
        <f t="shared" si="113"/>
        <v>1</v>
      </c>
      <c r="D1055" s="45" t="str">
        <f t="shared" si="114"/>
        <v>3</v>
      </c>
      <c r="E1055" s="45" t="str">
        <f t="shared" si="115"/>
        <v>98</v>
      </c>
      <c r="F1055" s="45" t="str">
        <f t="shared" si="116"/>
        <v>0</v>
      </c>
      <c r="G1055" s="45" t="str">
        <f t="shared" si="117"/>
        <v>0</v>
      </c>
      <c r="H1055" s="70">
        <v>17139800</v>
      </c>
      <c r="I1055" s="10" t="s">
        <v>377</v>
      </c>
      <c r="J1055" s="145" t="s">
        <v>55</v>
      </c>
      <c r="K1055" s="10" t="s">
        <v>378</v>
      </c>
      <c r="L1055" s="10"/>
      <c r="M1055" s="71" t="s">
        <v>22</v>
      </c>
    </row>
    <row r="1056" spans="1:13" ht="60" x14ac:dyDescent="0.25">
      <c r="A1056" s="69" t="str">
        <f t="shared" si="118"/>
        <v>1</v>
      </c>
      <c r="B1056" s="45" t="str">
        <f t="shared" si="112"/>
        <v>7</v>
      </c>
      <c r="C1056" s="45" t="str">
        <f t="shared" si="113"/>
        <v>1</v>
      </c>
      <c r="D1056" s="45" t="str">
        <f t="shared" si="114"/>
        <v>8</v>
      </c>
      <c r="E1056" s="45" t="str">
        <f t="shared" si="115"/>
        <v>04</v>
      </c>
      <c r="F1056" s="45" t="str">
        <f t="shared" si="116"/>
        <v>0</v>
      </c>
      <c r="G1056" s="45" t="str">
        <f t="shared" si="117"/>
        <v>0</v>
      </c>
      <c r="H1056" s="70">
        <v>17180400</v>
      </c>
      <c r="I1056" s="10" t="s">
        <v>365</v>
      </c>
      <c r="J1056" s="145" t="s">
        <v>55</v>
      </c>
      <c r="K1056" s="10" t="s">
        <v>366</v>
      </c>
      <c r="L1056" s="10"/>
      <c r="M1056" s="71" t="s">
        <v>22</v>
      </c>
    </row>
    <row r="1057" spans="1:13" ht="60" x14ac:dyDescent="0.25">
      <c r="A1057" s="69" t="str">
        <f t="shared" si="118"/>
        <v>1</v>
      </c>
      <c r="B1057" s="45" t="str">
        <f t="shared" si="112"/>
        <v>7</v>
      </c>
      <c r="C1057" s="45" t="str">
        <f t="shared" si="113"/>
        <v>1</v>
      </c>
      <c r="D1057" s="45" t="str">
        <f t="shared" si="114"/>
        <v>8</v>
      </c>
      <c r="E1057" s="45" t="str">
        <f t="shared" si="115"/>
        <v>04</v>
      </c>
      <c r="F1057" s="45" t="str">
        <f t="shared" si="116"/>
        <v>1</v>
      </c>
      <c r="G1057" s="45" t="str">
        <f t="shared" si="117"/>
        <v>0</v>
      </c>
      <c r="H1057" s="70">
        <v>17180410</v>
      </c>
      <c r="I1057" s="10" t="s">
        <v>5327</v>
      </c>
      <c r="J1057" s="145" t="s">
        <v>55</v>
      </c>
      <c r="K1057" s="10" t="s">
        <v>5745</v>
      </c>
      <c r="L1057" s="10"/>
      <c r="M1057" s="71" t="s">
        <v>22</v>
      </c>
    </row>
    <row r="1058" spans="1:13" ht="60" x14ac:dyDescent="0.25">
      <c r="A1058" s="69" t="str">
        <f t="shared" si="118"/>
        <v>1</v>
      </c>
      <c r="B1058" s="45" t="str">
        <f t="shared" si="112"/>
        <v>7</v>
      </c>
      <c r="C1058" s="45" t="str">
        <f t="shared" si="113"/>
        <v>1</v>
      </c>
      <c r="D1058" s="45" t="str">
        <f t="shared" si="114"/>
        <v>8</v>
      </c>
      <c r="E1058" s="45" t="str">
        <f t="shared" si="115"/>
        <v>04</v>
      </c>
      <c r="F1058" s="45" t="str">
        <f t="shared" si="116"/>
        <v>2</v>
      </c>
      <c r="G1058" s="45" t="str">
        <f t="shared" si="117"/>
        <v>0</v>
      </c>
      <c r="H1058" s="70">
        <v>17180420</v>
      </c>
      <c r="I1058" s="10" t="s">
        <v>5329</v>
      </c>
      <c r="J1058" s="145" t="s">
        <v>55</v>
      </c>
      <c r="K1058" s="10" t="s">
        <v>5746</v>
      </c>
      <c r="L1058" s="10"/>
      <c r="M1058" s="71" t="s">
        <v>22</v>
      </c>
    </row>
    <row r="1059" spans="1:13" ht="45" x14ac:dyDescent="0.25">
      <c r="A1059" s="69" t="str">
        <f t="shared" si="118"/>
        <v>1</v>
      </c>
      <c r="B1059" s="45" t="str">
        <f t="shared" si="112"/>
        <v>7</v>
      </c>
      <c r="C1059" s="45" t="str">
        <f t="shared" si="113"/>
        <v>1</v>
      </c>
      <c r="D1059" s="45" t="str">
        <f t="shared" si="114"/>
        <v>8</v>
      </c>
      <c r="E1059" s="45" t="str">
        <f t="shared" si="115"/>
        <v>04</v>
      </c>
      <c r="F1059" s="45" t="str">
        <f t="shared" si="116"/>
        <v>3</v>
      </c>
      <c r="G1059" s="45" t="str">
        <f t="shared" si="117"/>
        <v>0</v>
      </c>
      <c r="H1059" s="70">
        <v>17180430</v>
      </c>
      <c r="I1059" s="10" t="s">
        <v>5331</v>
      </c>
      <c r="J1059" s="145" t="s">
        <v>55</v>
      </c>
      <c r="K1059" s="10" t="s">
        <v>5747</v>
      </c>
      <c r="L1059" s="10"/>
      <c r="M1059" s="71" t="s">
        <v>22</v>
      </c>
    </row>
    <row r="1060" spans="1:13" ht="60" x14ac:dyDescent="0.25">
      <c r="A1060" s="69" t="str">
        <f t="shared" si="118"/>
        <v>1</v>
      </c>
      <c r="B1060" s="45" t="str">
        <f t="shared" si="112"/>
        <v>7</v>
      </c>
      <c r="C1060" s="45" t="str">
        <f t="shared" si="113"/>
        <v>1</v>
      </c>
      <c r="D1060" s="45" t="str">
        <f t="shared" si="114"/>
        <v>8</v>
      </c>
      <c r="E1060" s="45" t="str">
        <f t="shared" si="115"/>
        <v>04</v>
      </c>
      <c r="F1060" s="45" t="str">
        <f t="shared" si="116"/>
        <v>4</v>
      </c>
      <c r="G1060" s="45" t="str">
        <f t="shared" si="117"/>
        <v>0</v>
      </c>
      <c r="H1060" s="70">
        <v>17180440</v>
      </c>
      <c r="I1060" s="10" t="s">
        <v>5333</v>
      </c>
      <c r="J1060" s="145" t="s">
        <v>55</v>
      </c>
      <c r="K1060" s="10" t="s">
        <v>5748</v>
      </c>
      <c r="L1060" s="10"/>
      <c r="M1060" s="71" t="s">
        <v>22</v>
      </c>
    </row>
    <row r="1061" spans="1:13" ht="45" x14ac:dyDescent="0.25">
      <c r="A1061" s="69" t="str">
        <f t="shared" si="118"/>
        <v>1</v>
      </c>
      <c r="B1061" s="45" t="str">
        <f t="shared" si="112"/>
        <v>7</v>
      </c>
      <c r="C1061" s="45" t="str">
        <f t="shared" si="113"/>
        <v>1</v>
      </c>
      <c r="D1061" s="45" t="str">
        <f t="shared" si="114"/>
        <v>8</v>
      </c>
      <c r="E1061" s="45" t="str">
        <f t="shared" si="115"/>
        <v>04</v>
      </c>
      <c r="F1061" s="45" t="str">
        <f t="shared" si="116"/>
        <v>5</v>
      </c>
      <c r="G1061" s="45" t="str">
        <f t="shared" si="117"/>
        <v>0</v>
      </c>
      <c r="H1061" s="70">
        <v>17180450</v>
      </c>
      <c r="I1061" s="10" t="s">
        <v>5335</v>
      </c>
      <c r="J1061" s="145" t="s">
        <v>55</v>
      </c>
      <c r="K1061" s="10" t="s">
        <v>5749</v>
      </c>
      <c r="L1061" s="10"/>
      <c r="M1061" s="71" t="s">
        <v>22</v>
      </c>
    </row>
    <row r="1062" spans="1:13" ht="45" x14ac:dyDescent="0.25">
      <c r="A1062" s="69" t="str">
        <f t="shared" si="118"/>
        <v>1</v>
      </c>
      <c r="B1062" s="45" t="str">
        <f t="shared" si="112"/>
        <v>7</v>
      </c>
      <c r="C1062" s="45" t="str">
        <f t="shared" si="113"/>
        <v>1</v>
      </c>
      <c r="D1062" s="45" t="str">
        <f t="shared" si="114"/>
        <v>8</v>
      </c>
      <c r="E1062" s="45" t="str">
        <f t="shared" si="115"/>
        <v>04</v>
      </c>
      <c r="F1062" s="45" t="str">
        <f t="shared" si="116"/>
        <v>6</v>
      </c>
      <c r="G1062" s="45" t="str">
        <f t="shared" si="117"/>
        <v>0</v>
      </c>
      <c r="H1062" s="70">
        <v>17180460</v>
      </c>
      <c r="I1062" s="10" t="s">
        <v>5337</v>
      </c>
      <c r="J1062" s="145" t="s">
        <v>55</v>
      </c>
      <c r="K1062" s="10" t="s">
        <v>5750</v>
      </c>
      <c r="L1062" s="10"/>
      <c r="M1062" s="71" t="s">
        <v>22</v>
      </c>
    </row>
    <row r="1063" spans="1:13" ht="36.75" customHeight="1" x14ac:dyDescent="0.25">
      <c r="A1063" s="69" t="str">
        <f t="shared" si="118"/>
        <v>1</v>
      </c>
      <c r="B1063" s="45" t="str">
        <f t="shared" si="112"/>
        <v>7</v>
      </c>
      <c r="C1063" s="45" t="str">
        <f t="shared" si="113"/>
        <v>1</v>
      </c>
      <c r="D1063" s="45" t="str">
        <f t="shared" si="114"/>
        <v>8</v>
      </c>
      <c r="E1063" s="45" t="str">
        <f t="shared" si="115"/>
        <v>04</v>
      </c>
      <c r="F1063" s="45" t="str">
        <f t="shared" si="116"/>
        <v>9</v>
      </c>
      <c r="G1063" s="45" t="str">
        <f t="shared" si="117"/>
        <v>0</v>
      </c>
      <c r="H1063" s="70">
        <v>17180490</v>
      </c>
      <c r="I1063" s="10" t="s">
        <v>5337</v>
      </c>
      <c r="J1063" s="145" t="s">
        <v>55</v>
      </c>
      <c r="K1063" s="10" t="s">
        <v>5751</v>
      </c>
      <c r="L1063" s="10"/>
      <c r="M1063" s="71" t="s">
        <v>22</v>
      </c>
    </row>
    <row r="1064" spans="1:13" ht="60" x14ac:dyDescent="0.25">
      <c r="A1064" s="69" t="str">
        <f t="shared" si="118"/>
        <v>1</v>
      </c>
      <c r="B1064" s="45" t="str">
        <f t="shared" si="112"/>
        <v>7</v>
      </c>
      <c r="C1064" s="45" t="str">
        <f t="shared" si="113"/>
        <v>1</v>
      </c>
      <c r="D1064" s="45" t="str">
        <f t="shared" si="114"/>
        <v>4</v>
      </c>
      <c r="E1064" s="45" t="str">
        <f t="shared" si="115"/>
        <v>98</v>
      </c>
      <c r="F1064" s="45" t="str">
        <f t="shared" si="116"/>
        <v>0</v>
      </c>
      <c r="G1064" s="45" t="str">
        <f t="shared" si="117"/>
        <v>0</v>
      </c>
      <c r="H1064" s="70">
        <v>17149800</v>
      </c>
      <c r="I1064" s="10" t="s">
        <v>5752</v>
      </c>
      <c r="J1064" s="145" t="s">
        <v>55</v>
      </c>
      <c r="K1064" s="10" t="s">
        <v>395</v>
      </c>
      <c r="L1064" s="10"/>
      <c r="M1064" s="71" t="s">
        <v>22</v>
      </c>
    </row>
    <row r="1065" spans="1:13" ht="60" x14ac:dyDescent="0.25">
      <c r="A1065" s="69" t="str">
        <f t="shared" si="118"/>
        <v>1</v>
      </c>
      <c r="B1065" s="45" t="str">
        <f t="shared" si="112"/>
        <v>7</v>
      </c>
      <c r="C1065" s="45" t="str">
        <f t="shared" si="113"/>
        <v>1</v>
      </c>
      <c r="D1065" s="45" t="str">
        <f t="shared" si="114"/>
        <v>8</v>
      </c>
      <c r="E1065" s="45" t="str">
        <f t="shared" si="115"/>
        <v>05</v>
      </c>
      <c r="F1065" s="45" t="str">
        <f t="shared" si="116"/>
        <v>0</v>
      </c>
      <c r="G1065" s="45" t="str">
        <f t="shared" si="117"/>
        <v>0</v>
      </c>
      <c r="H1065" s="70">
        <v>17180500</v>
      </c>
      <c r="I1065" s="10" t="s">
        <v>5753</v>
      </c>
      <c r="J1065" s="145" t="s">
        <v>55</v>
      </c>
      <c r="K1065" s="10" t="s">
        <v>5754</v>
      </c>
      <c r="L1065" s="10"/>
      <c r="M1065" s="71" t="s">
        <v>22</v>
      </c>
    </row>
    <row r="1066" spans="1:13" ht="30" x14ac:dyDescent="0.25">
      <c r="A1066" s="69" t="str">
        <f t="shared" si="118"/>
        <v>1</v>
      </c>
      <c r="B1066" s="45" t="str">
        <f t="shared" si="112"/>
        <v>7</v>
      </c>
      <c r="C1066" s="45" t="str">
        <f t="shared" si="113"/>
        <v>1</v>
      </c>
      <c r="D1066" s="45" t="str">
        <f t="shared" si="114"/>
        <v>8</v>
      </c>
      <c r="E1066" s="45" t="str">
        <f t="shared" si="115"/>
        <v>05</v>
      </c>
      <c r="F1066" s="45" t="str">
        <f t="shared" si="116"/>
        <v>1</v>
      </c>
      <c r="G1066" s="45" t="str">
        <f t="shared" si="117"/>
        <v>0</v>
      </c>
      <c r="H1066" s="70">
        <v>17180510</v>
      </c>
      <c r="I1066" s="10" t="s">
        <v>5755</v>
      </c>
      <c r="J1066" s="145" t="s">
        <v>55</v>
      </c>
      <c r="K1066" s="10" t="s">
        <v>381</v>
      </c>
      <c r="L1066" s="10"/>
      <c r="M1066" s="71" t="s">
        <v>22</v>
      </c>
    </row>
    <row r="1067" spans="1:13" ht="30" x14ac:dyDescent="0.25">
      <c r="A1067" s="69" t="str">
        <f t="shared" si="118"/>
        <v>1</v>
      </c>
      <c r="B1067" s="45" t="str">
        <f t="shared" si="112"/>
        <v>7</v>
      </c>
      <c r="C1067" s="45" t="str">
        <f t="shared" si="113"/>
        <v>1</v>
      </c>
      <c r="D1067" s="45" t="str">
        <f t="shared" si="114"/>
        <v>8</v>
      </c>
      <c r="E1067" s="45" t="str">
        <f t="shared" si="115"/>
        <v>05</v>
      </c>
      <c r="F1067" s="45" t="str">
        <f t="shared" si="116"/>
        <v>2</v>
      </c>
      <c r="G1067" s="45" t="str">
        <f t="shared" si="117"/>
        <v>0</v>
      </c>
      <c r="H1067" s="70">
        <v>17180520</v>
      </c>
      <c r="I1067" s="10" t="s">
        <v>382</v>
      </c>
      <c r="J1067" s="145" t="s">
        <v>55</v>
      </c>
      <c r="K1067" s="10" t="s">
        <v>5756</v>
      </c>
      <c r="L1067" s="10"/>
      <c r="M1067" s="71" t="s">
        <v>22</v>
      </c>
    </row>
    <row r="1068" spans="1:13" ht="45" x14ac:dyDescent="0.25">
      <c r="A1068" s="69" t="str">
        <f t="shared" si="118"/>
        <v>1</v>
      </c>
      <c r="B1068" s="45" t="str">
        <f t="shared" si="112"/>
        <v>7</v>
      </c>
      <c r="C1068" s="45" t="str">
        <f t="shared" si="113"/>
        <v>1</v>
      </c>
      <c r="D1068" s="45" t="str">
        <f t="shared" si="114"/>
        <v>8</v>
      </c>
      <c r="E1068" s="45" t="str">
        <f t="shared" si="115"/>
        <v>05</v>
      </c>
      <c r="F1068" s="45" t="str">
        <f t="shared" si="116"/>
        <v>3</v>
      </c>
      <c r="G1068" s="45" t="str">
        <f t="shared" si="117"/>
        <v>0</v>
      </c>
      <c r="H1068" s="70">
        <v>17180530</v>
      </c>
      <c r="I1068" s="10" t="s">
        <v>5757</v>
      </c>
      <c r="J1068" s="145" t="s">
        <v>55</v>
      </c>
      <c r="K1068" s="10" t="s">
        <v>384</v>
      </c>
      <c r="L1068" s="10"/>
      <c r="M1068" s="71" t="s">
        <v>22</v>
      </c>
    </row>
    <row r="1069" spans="1:13" ht="45" x14ac:dyDescent="0.25">
      <c r="A1069" s="69" t="str">
        <f t="shared" si="118"/>
        <v>1</v>
      </c>
      <c r="B1069" s="45" t="str">
        <f t="shared" si="112"/>
        <v>7</v>
      </c>
      <c r="C1069" s="45" t="str">
        <f t="shared" si="113"/>
        <v>1</v>
      </c>
      <c r="D1069" s="45" t="str">
        <f t="shared" si="114"/>
        <v>8</v>
      </c>
      <c r="E1069" s="45" t="str">
        <f t="shared" si="115"/>
        <v>05</v>
      </c>
      <c r="F1069" s="45" t="str">
        <f t="shared" si="116"/>
        <v>4</v>
      </c>
      <c r="G1069" s="45" t="str">
        <f t="shared" si="117"/>
        <v>0</v>
      </c>
      <c r="H1069" s="70">
        <v>17180540</v>
      </c>
      <c r="I1069" s="10" t="s">
        <v>5758</v>
      </c>
      <c r="J1069" s="145" t="s">
        <v>55</v>
      </c>
      <c r="K1069" s="10" t="s">
        <v>386</v>
      </c>
      <c r="L1069" s="10"/>
      <c r="M1069" s="71" t="s">
        <v>22</v>
      </c>
    </row>
    <row r="1070" spans="1:13" ht="45" x14ac:dyDescent="0.25">
      <c r="A1070" s="69" t="str">
        <f t="shared" si="118"/>
        <v>1</v>
      </c>
      <c r="B1070" s="45" t="str">
        <f t="shared" si="112"/>
        <v>7</v>
      </c>
      <c r="C1070" s="45" t="str">
        <f t="shared" si="113"/>
        <v>1</v>
      </c>
      <c r="D1070" s="45" t="str">
        <f t="shared" si="114"/>
        <v>8</v>
      </c>
      <c r="E1070" s="45" t="str">
        <f t="shared" si="115"/>
        <v>05</v>
      </c>
      <c r="F1070" s="45" t="str">
        <f t="shared" si="116"/>
        <v>5</v>
      </c>
      <c r="G1070" s="45" t="str">
        <f t="shared" si="117"/>
        <v>0</v>
      </c>
      <c r="H1070" s="70">
        <v>17180550</v>
      </c>
      <c r="I1070" s="10" t="s">
        <v>5759</v>
      </c>
      <c r="J1070" s="145" t="s">
        <v>55</v>
      </c>
      <c r="K1070" s="10" t="s">
        <v>388</v>
      </c>
      <c r="L1070" s="10" t="s">
        <v>101</v>
      </c>
      <c r="M1070" s="71" t="s">
        <v>22</v>
      </c>
    </row>
    <row r="1071" spans="1:13" ht="45" x14ac:dyDescent="0.25">
      <c r="A1071" s="69" t="str">
        <f t="shared" si="118"/>
        <v>1</v>
      </c>
      <c r="B1071" s="45" t="str">
        <f t="shared" si="112"/>
        <v>7</v>
      </c>
      <c r="C1071" s="45" t="str">
        <f t="shared" si="113"/>
        <v>1</v>
      </c>
      <c r="D1071" s="45" t="str">
        <f t="shared" si="114"/>
        <v>8</v>
      </c>
      <c r="E1071" s="45" t="str">
        <f t="shared" si="115"/>
        <v>05</v>
      </c>
      <c r="F1071" s="45" t="str">
        <f t="shared" si="116"/>
        <v>6</v>
      </c>
      <c r="G1071" s="45" t="str">
        <f t="shared" si="117"/>
        <v>0</v>
      </c>
      <c r="H1071" s="70">
        <v>17180560</v>
      </c>
      <c r="I1071" s="10" t="s">
        <v>5760</v>
      </c>
      <c r="J1071" s="145" t="s">
        <v>55</v>
      </c>
      <c r="K1071" s="10" t="s">
        <v>389</v>
      </c>
      <c r="L1071" s="10" t="s">
        <v>101</v>
      </c>
      <c r="M1071" s="71" t="s">
        <v>22</v>
      </c>
    </row>
    <row r="1072" spans="1:13" ht="45" x14ac:dyDescent="0.25">
      <c r="A1072" s="69" t="str">
        <f t="shared" si="118"/>
        <v>1</v>
      </c>
      <c r="B1072" s="45" t="str">
        <f t="shared" si="112"/>
        <v>7</v>
      </c>
      <c r="C1072" s="45" t="str">
        <f t="shared" si="113"/>
        <v>1</v>
      </c>
      <c r="D1072" s="45" t="str">
        <f t="shared" si="114"/>
        <v>8</v>
      </c>
      <c r="E1072" s="45" t="str">
        <f t="shared" si="115"/>
        <v>05</v>
      </c>
      <c r="F1072" s="45" t="str">
        <f t="shared" si="116"/>
        <v>7</v>
      </c>
      <c r="G1072" s="45" t="str">
        <f t="shared" si="117"/>
        <v>0</v>
      </c>
      <c r="H1072" s="70">
        <v>17180570</v>
      </c>
      <c r="I1072" s="10" t="s">
        <v>5761</v>
      </c>
      <c r="J1072" s="145" t="s">
        <v>55</v>
      </c>
      <c r="K1072" s="10" t="s">
        <v>390</v>
      </c>
      <c r="L1072" s="10" t="s">
        <v>101</v>
      </c>
      <c r="M1072" s="71" t="s">
        <v>22</v>
      </c>
    </row>
    <row r="1073" spans="1:13" ht="60" x14ac:dyDescent="0.25">
      <c r="A1073" s="69" t="str">
        <f t="shared" si="118"/>
        <v>1</v>
      </c>
      <c r="B1073" s="45" t="str">
        <f t="shared" si="112"/>
        <v>7</v>
      </c>
      <c r="C1073" s="45" t="str">
        <f t="shared" si="113"/>
        <v>1</v>
      </c>
      <c r="D1073" s="45" t="str">
        <f t="shared" si="114"/>
        <v>8</v>
      </c>
      <c r="E1073" s="45" t="str">
        <f t="shared" si="115"/>
        <v>05</v>
      </c>
      <c r="F1073" s="45" t="str">
        <f t="shared" si="116"/>
        <v>8</v>
      </c>
      <c r="G1073" s="45" t="str">
        <f t="shared" si="117"/>
        <v>0</v>
      </c>
      <c r="H1073" s="70">
        <v>17180580</v>
      </c>
      <c r="I1073" s="10" t="s">
        <v>5762</v>
      </c>
      <c r="J1073" s="145" t="s">
        <v>55</v>
      </c>
      <c r="K1073" s="10" t="s">
        <v>391</v>
      </c>
      <c r="L1073" s="10" t="s">
        <v>101</v>
      </c>
      <c r="M1073" s="71" t="s">
        <v>22</v>
      </c>
    </row>
    <row r="1074" spans="1:13" ht="60" x14ac:dyDescent="0.25">
      <c r="A1074" s="69" t="str">
        <f t="shared" si="118"/>
        <v>1</v>
      </c>
      <c r="B1074" s="45" t="str">
        <f t="shared" si="112"/>
        <v>7</v>
      </c>
      <c r="C1074" s="45" t="str">
        <f t="shared" si="113"/>
        <v>1</v>
      </c>
      <c r="D1074" s="45" t="str">
        <f t="shared" si="114"/>
        <v>8</v>
      </c>
      <c r="E1074" s="45" t="str">
        <f t="shared" si="115"/>
        <v>05</v>
      </c>
      <c r="F1074" s="45" t="str">
        <f t="shared" si="116"/>
        <v>9</v>
      </c>
      <c r="G1074" s="45" t="str">
        <f t="shared" si="117"/>
        <v>0</v>
      </c>
      <c r="H1074" s="70">
        <v>17180590</v>
      </c>
      <c r="I1074" s="10" t="s">
        <v>5752</v>
      </c>
      <c r="J1074" s="145" t="s">
        <v>55</v>
      </c>
      <c r="K1074" s="10" t="s">
        <v>395</v>
      </c>
      <c r="L1074" s="10"/>
      <c r="M1074" s="71" t="s">
        <v>22</v>
      </c>
    </row>
    <row r="1075" spans="1:13" ht="60" x14ac:dyDescent="0.25">
      <c r="A1075" s="94" t="str">
        <f t="shared" si="118"/>
        <v>1</v>
      </c>
      <c r="B1075" s="95" t="str">
        <f t="shared" si="112"/>
        <v>7</v>
      </c>
      <c r="C1075" s="95" t="str">
        <f t="shared" si="113"/>
        <v>1</v>
      </c>
      <c r="D1075" s="95" t="str">
        <f t="shared" si="114"/>
        <v>5</v>
      </c>
      <c r="E1075" s="95" t="str">
        <f t="shared" si="115"/>
        <v>50</v>
      </c>
      <c r="F1075" s="95" t="str">
        <f t="shared" si="116"/>
        <v>0</v>
      </c>
      <c r="G1075" s="95" t="str">
        <f t="shared" si="117"/>
        <v>0</v>
      </c>
      <c r="H1075" s="139">
        <v>17155000</v>
      </c>
      <c r="I1075" s="91" t="s">
        <v>5763</v>
      </c>
      <c r="J1075" s="96" t="s">
        <v>55</v>
      </c>
      <c r="K1075" s="91" t="s">
        <v>397</v>
      </c>
      <c r="L1075" s="10"/>
      <c r="M1075" s="71" t="s">
        <v>22</v>
      </c>
    </row>
    <row r="1076" spans="1:13" ht="30" x14ac:dyDescent="0.25">
      <c r="A1076" s="94" t="str">
        <f t="shared" si="118"/>
        <v>1</v>
      </c>
      <c r="B1076" s="95" t="str">
        <f t="shared" si="112"/>
        <v>7</v>
      </c>
      <c r="C1076" s="95" t="str">
        <f t="shared" si="113"/>
        <v>1</v>
      </c>
      <c r="D1076" s="95" t="str">
        <f t="shared" si="114"/>
        <v>5</v>
      </c>
      <c r="E1076" s="95" t="str">
        <f t="shared" si="115"/>
        <v>50</v>
      </c>
      <c r="F1076" s="95" t="str">
        <f t="shared" si="116"/>
        <v>1</v>
      </c>
      <c r="G1076" s="95" t="str">
        <f t="shared" si="117"/>
        <v>0</v>
      </c>
      <c r="H1076" s="139">
        <v>17155010</v>
      </c>
      <c r="I1076" s="91" t="s">
        <v>398</v>
      </c>
      <c r="J1076" s="96" t="s">
        <v>55</v>
      </c>
      <c r="K1076" s="91" t="s">
        <v>5764</v>
      </c>
      <c r="L1076" s="10"/>
      <c r="M1076" s="71" t="s">
        <v>22</v>
      </c>
    </row>
    <row r="1077" spans="1:13" ht="30" x14ac:dyDescent="0.25">
      <c r="A1077" s="94" t="str">
        <f t="shared" si="118"/>
        <v>1</v>
      </c>
      <c r="B1077" s="95" t="str">
        <f t="shared" si="112"/>
        <v>7</v>
      </c>
      <c r="C1077" s="95" t="str">
        <f t="shared" si="113"/>
        <v>1</v>
      </c>
      <c r="D1077" s="95" t="str">
        <f t="shared" si="114"/>
        <v>5</v>
      </c>
      <c r="E1077" s="95" t="str">
        <f t="shared" si="115"/>
        <v>50</v>
      </c>
      <c r="F1077" s="95" t="str">
        <f t="shared" si="116"/>
        <v>2</v>
      </c>
      <c r="G1077" s="95" t="str">
        <f t="shared" si="117"/>
        <v>0</v>
      </c>
      <c r="H1077" s="139">
        <v>17155020</v>
      </c>
      <c r="I1077" s="91" t="s">
        <v>399</v>
      </c>
      <c r="J1077" s="96" t="s">
        <v>55</v>
      </c>
      <c r="K1077" s="91" t="s">
        <v>5765</v>
      </c>
      <c r="L1077" s="10"/>
      <c r="M1077" s="71" t="s">
        <v>22</v>
      </c>
    </row>
    <row r="1078" spans="1:13" ht="30" x14ac:dyDescent="0.25">
      <c r="A1078" s="94" t="str">
        <f t="shared" si="118"/>
        <v>1</v>
      </c>
      <c r="B1078" s="95" t="str">
        <f t="shared" si="112"/>
        <v>7</v>
      </c>
      <c r="C1078" s="95" t="str">
        <f t="shared" si="113"/>
        <v>1</v>
      </c>
      <c r="D1078" s="95" t="str">
        <f t="shared" si="114"/>
        <v>5</v>
      </c>
      <c r="E1078" s="95" t="str">
        <f t="shared" si="115"/>
        <v>50</v>
      </c>
      <c r="F1078" s="95" t="str">
        <f t="shared" si="116"/>
        <v>3</v>
      </c>
      <c r="G1078" s="95" t="str">
        <f t="shared" si="117"/>
        <v>0</v>
      </c>
      <c r="H1078" s="139">
        <v>17155030</v>
      </c>
      <c r="I1078" s="91" t="s">
        <v>400</v>
      </c>
      <c r="J1078" s="96" t="s">
        <v>55</v>
      </c>
      <c r="K1078" s="91" t="s">
        <v>5766</v>
      </c>
      <c r="L1078" s="10"/>
      <c r="M1078" s="71" t="s">
        <v>22</v>
      </c>
    </row>
    <row r="1079" spans="1:13" ht="30" x14ac:dyDescent="0.25">
      <c r="A1079" s="69" t="str">
        <f t="shared" si="118"/>
        <v>1</v>
      </c>
      <c r="B1079" s="45" t="str">
        <f t="shared" si="112"/>
        <v>7</v>
      </c>
      <c r="C1079" s="45" t="str">
        <f t="shared" si="113"/>
        <v>1</v>
      </c>
      <c r="D1079" s="45" t="str">
        <f t="shared" si="114"/>
        <v>9</v>
      </c>
      <c r="E1079" s="45" t="str">
        <f t="shared" si="115"/>
        <v>50</v>
      </c>
      <c r="F1079" s="45" t="str">
        <f t="shared" si="116"/>
        <v>0</v>
      </c>
      <c r="G1079" s="45" t="str">
        <f t="shared" si="117"/>
        <v>0</v>
      </c>
      <c r="H1079" s="70">
        <v>17195000</v>
      </c>
      <c r="I1079" s="10" t="s">
        <v>5767</v>
      </c>
      <c r="J1079" s="145" t="s">
        <v>55</v>
      </c>
      <c r="K1079" s="10" t="s">
        <v>417</v>
      </c>
      <c r="L1079" s="10"/>
      <c r="M1079" s="71" t="s">
        <v>22</v>
      </c>
    </row>
    <row r="1080" spans="1:13" ht="90" x14ac:dyDescent="0.25">
      <c r="A1080" s="69" t="str">
        <f t="shared" si="118"/>
        <v>1</v>
      </c>
      <c r="B1080" s="45" t="str">
        <f t="shared" si="112"/>
        <v>7</v>
      </c>
      <c r="C1080" s="45" t="str">
        <f t="shared" si="113"/>
        <v>1</v>
      </c>
      <c r="D1080" s="45" t="str">
        <f t="shared" si="114"/>
        <v>8</v>
      </c>
      <c r="E1080" s="45" t="str">
        <f t="shared" si="115"/>
        <v>06</v>
      </c>
      <c r="F1080" s="45" t="str">
        <f t="shared" si="116"/>
        <v>0</v>
      </c>
      <c r="G1080" s="45" t="str">
        <f t="shared" si="117"/>
        <v>0</v>
      </c>
      <c r="H1080" s="70">
        <v>17180600</v>
      </c>
      <c r="I1080" s="10" t="s">
        <v>5768</v>
      </c>
      <c r="J1080" s="145" t="s">
        <v>55</v>
      </c>
      <c r="K1080" s="10" t="s">
        <v>5769</v>
      </c>
      <c r="L1080" s="10"/>
      <c r="M1080" s="71" t="s">
        <v>22</v>
      </c>
    </row>
    <row r="1081" spans="1:13" ht="90" x14ac:dyDescent="0.25">
      <c r="A1081" s="69" t="str">
        <f t="shared" si="118"/>
        <v>1</v>
      </c>
      <c r="B1081" s="45" t="str">
        <f t="shared" si="112"/>
        <v>7</v>
      </c>
      <c r="C1081" s="45" t="str">
        <f t="shared" si="113"/>
        <v>1</v>
      </c>
      <c r="D1081" s="45" t="str">
        <f t="shared" si="114"/>
        <v>8</v>
      </c>
      <c r="E1081" s="45" t="str">
        <f t="shared" si="115"/>
        <v>06</v>
      </c>
      <c r="F1081" s="45" t="str">
        <f t="shared" si="116"/>
        <v>1</v>
      </c>
      <c r="G1081" s="45" t="str">
        <f t="shared" si="117"/>
        <v>0</v>
      </c>
      <c r="H1081" s="70">
        <v>17180610</v>
      </c>
      <c r="I1081" s="10" t="s">
        <v>5768</v>
      </c>
      <c r="J1081" s="145" t="s">
        <v>55</v>
      </c>
      <c r="K1081" s="10" t="s">
        <v>5769</v>
      </c>
      <c r="L1081" s="10"/>
      <c r="M1081" s="71" t="s">
        <v>22</v>
      </c>
    </row>
    <row r="1082" spans="1:13" ht="30" x14ac:dyDescent="0.25">
      <c r="A1082" s="69" t="str">
        <f t="shared" si="118"/>
        <v>1</v>
      </c>
      <c r="B1082" s="45" t="str">
        <f t="shared" si="112"/>
        <v>7</v>
      </c>
      <c r="C1082" s="45" t="str">
        <f t="shared" si="113"/>
        <v>1</v>
      </c>
      <c r="D1082" s="45" t="str">
        <f t="shared" si="114"/>
        <v>8</v>
      </c>
      <c r="E1082" s="45" t="str">
        <f t="shared" si="115"/>
        <v>07</v>
      </c>
      <c r="F1082" s="45" t="str">
        <f t="shared" si="116"/>
        <v>0</v>
      </c>
      <c r="G1082" s="45" t="str">
        <f t="shared" si="117"/>
        <v>0</v>
      </c>
      <c r="H1082" s="70">
        <v>17180700</v>
      </c>
      <c r="I1082" s="10" t="s">
        <v>419</v>
      </c>
      <c r="J1082" s="145" t="s">
        <v>55</v>
      </c>
      <c r="K1082" s="10" t="s">
        <v>420</v>
      </c>
      <c r="L1082" s="10"/>
      <c r="M1082" s="71" t="s">
        <v>22</v>
      </c>
    </row>
    <row r="1083" spans="1:13" ht="30" x14ac:dyDescent="0.25">
      <c r="A1083" s="69" t="str">
        <f t="shared" si="118"/>
        <v>1</v>
      </c>
      <c r="B1083" s="45" t="str">
        <f t="shared" si="112"/>
        <v>7</v>
      </c>
      <c r="C1083" s="45" t="str">
        <f t="shared" si="113"/>
        <v>1</v>
      </c>
      <c r="D1083" s="45" t="str">
        <f t="shared" si="114"/>
        <v>8</v>
      </c>
      <c r="E1083" s="45" t="str">
        <f t="shared" si="115"/>
        <v>07</v>
      </c>
      <c r="F1083" s="45" t="str">
        <f t="shared" si="116"/>
        <v>1</v>
      </c>
      <c r="G1083" s="45" t="str">
        <f t="shared" si="117"/>
        <v>0</v>
      </c>
      <c r="H1083" s="70">
        <v>17180710</v>
      </c>
      <c r="I1083" s="10" t="s">
        <v>419</v>
      </c>
      <c r="J1083" s="145" t="s">
        <v>55</v>
      </c>
      <c r="K1083" s="10" t="s">
        <v>420</v>
      </c>
      <c r="L1083" s="10"/>
      <c r="M1083" s="71" t="s">
        <v>22</v>
      </c>
    </row>
    <row r="1084" spans="1:13" ht="45" x14ac:dyDescent="0.25">
      <c r="A1084" s="69" t="str">
        <f t="shared" si="118"/>
        <v>1</v>
      </c>
      <c r="B1084" s="45" t="str">
        <f t="shared" si="112"/>
        <v>7</v>
      </c>
      <c r="C1084" s="45" t="str">
        <f t="shared" si="113"/>
        <v>1</v>
      </c>
      <c r="D1084" s="45" t="str">
        <f t="shared" si="114"/>
        <v>8</v>
      </c>
      <c r="E1084" s="45" t="str">
        <f t="shared" si="115"/>
        <v>08</v>
      </c>
      <c r="F1084" s="45" t="str">
        <f t="shared" si="116"/>
        <v>0</v>
      </c>
      <c r="G1084" s="45" t="str">
        <f t="shared" si="117"/>
        <v>0</v>
      </c>
      <c r="H1084" s="70">
        <v>17180800</v>
      </c>
      <c r="I1084" s="10" t="s">
        <v>5344</v>
      </c>
      <c r="J1084" s="145" t="s">
        <v>55</v>
      </c>
      <c r="K1084" s="10" t="s">
        <v>5770</v>
      </c>
      <c r="L1084" s="10" t="s">
        <v>5346</v>
      </c>
      <c r="M1084" s="71" t="s">
        <v>22</v>
      </c>
    </row>
    <row r="1085" spans="1:13" ht="90.75" customHeight="1" x14ac:dyDescent="0.25">
      <c r="A1085" s="69" t="str">
        <f t="shared" si="118"/>
        <v>1</v>
      </c>
      <c r="B1085" s="45" t="str">
        <f t="shared" si="112"/>
        <v>7</v>
      </c>
      <c r="C1085" s="45" t="str">
        <f t="shared" si="113"/>
        <v>1</v>
      </c>
      <c r="D1085" s="45" t="str">
        <f t="shared" si="114"/>
        <v>8</v>
      </c>
      <c r="E1085" s="45" t="str">
        <f t="shared" si="115"/>
        <v>08</v>
      </c>
      <c r="F1085" s="45" t="str">
        <f t="shared" si="116"/>
        <v>1</v>
      </c>
      <c r="G1085" s="45" t="str">
        <f t="shared" si="117"/>
        <v>0</v>
      </c>
      <c r="H1085" s="70">
        <v>17180810</v>
      </c>
      <c r="I1085" s="10" t="s">
        <v>5344</v>
      </c>
      <c r="J1085" s="145" t="s">
        <v>55</v>
      </c>
      <c r="K1085" s="10" t="s">
        <v>5770</v>
      </c>
      <c r="L1085" s="10" t="s">
        <v>5346</v>
      </c>
      <c r="M1085" s="71" t="s">
        <v>22</v>
      </c>
    </row>
    <row r="1086" spans="1:13" ht="60" x14ac:dyDescent="0.25">
      <c r="A1086" s="69" t="str">
        <f t="shared" si="118"/>
        <v>1</v>
      </c>
      <c r="B1086" s="45" t="str">
        <f t="shared" si="112"/>
        <v>7</v>
      </c>
      <c r="C1086" s="45" t="str">
        <f t="shared" si="113"/>
        <v>1</v>
      </c>
      <c r="D1086" s="45" t="str">
        <f t="shared" si="114"/>
        <v>8</v>
      </c>
      <c r="E1086" s="45" t="str">
        <f t="shared" si="115"/>
        <v>09</v>
      </c>
      <c r="F1086" s="45" t="str">
        <f t="shared" si="116"/>
        <v>0</v>
      </c>
      <c r="G1086" s="45" t="str">
        <f t="shared" si="117"/>
        <v>0</v>
      </c>
      <c r="H1086" s="70">
        <v>17180900</v>
      </c>
      <c r="I1086" s="10" t="s">
        <v>5771</v>
      </c>
      <c r="J1086" s="145" t="s">
        <v>55</v>
      </c>
      <c r="K1086" s="10" t="s">
        <v>397</v>
      </c>
      <c r="L1086" s="10"/>
      <c r="M1086" s="71" t="s">
        <v>22</v>
      </c>
    </row>
    <row r="1087" spans="1:13" ht="60" x14ac:dyDescent="0.25">
      <c r="A1087" s="69" t="str">
        <f t="shared" si="118"/>
        <v>1</v>
      </c>
      <c r="B1087" s="45" t="str">
        <f t="shared" si="112"/>
        <v>7</v>
      </c>
      <c r="C1087" s="45" t="str">
        <f t="shared" si="113"/>
        <v>1</v>
      </c>
      <c r="D1087" s="45" t="str">
        <f t="shared" si="114"/>
        <v>8</v>
      </c>
      <c r="E1087" s="45" t="str">
        <f t="shared" si="115"/>
        <v>09</v>
      </c>
      <c r="F1087" s="45" t="str">
        <f t="shared" si="116"/>
        <v>1</v>
      </c>
      <c r="G1087" s="45" t="str">
        <f t="shared" si="117"/>
        <v>0</v>
      </c>
      <c r="H1087" s="70">
        <v>17180910</v>
      </c>
      <c r="I1087" s="10" t="s">
        <v>5763</v>
      </c>
      <c r="J1087" s="145" t="s">
        <v>55</v>
      </c>
      <c r="K1087" s="10" t="s">
        <v>397</v>
      </c>
      <c r="L1087" s="10"/>
      <c r="M1087" s="71" t="s">
        <v>22</v>
      </c>
    </row>
    <row r="1088" spans="1:13" ht="75" x14ac:dyDescent="0.25">
      <c r="A1088" s="69" t="str">
        <f t="shared" si="118"/>
        <v>1</v>
      </c>
      <c r="B1088" s="45" t="str">
        <f t="shared" si="112"/>
        <v>7</v>
      </c>
      <c r="C1088" s="45" t="str">
        <f t="shared" si="113"/>
        <v>1</v>
      </c>
      <c r="D1088" s="45" t="str">
        <f t="shared" si="114"/>
        <v>8</v>
      </c>
      <c r="E1088" s="45" t="str">
        <f t="shared" si="115"/>
        <v>10</v>
      </c>
      <c r="F1088" s="45" t="str">
        <f t="shared" si="116"/>
        <v>0</v>
      </c>
      <c r="G1088" s="45" t="str">
        <f t="shared" si="117"/>
        <v>0</v>
      </c>
      <c r="H1088" s="70">
        <v>17181000</v>
      </c>
      <c r="I1088" s="10" t="s">
        <v>404</v>
      </c>
      <c r="J1088" s="145" t="s">
        <v>55</v>
      </c>
      <c r="K1088" s="10" t="s">
        <v>4842</v>
      </c>
      <c r="L1088" s="10"/>
      <c r="M1088" s="71" t="s">
        <v>22</v>
      </c>
    </row>
    <row r="1089" spans="1:13" ht="75" x14ac:dyDescent="0.25">
      <c r="A1089" s="69" t="str">
        <f t="shared" si="118"/>
        <v>1</v>
      </c>
      <c r="B1089" s="45" t="str">
        <f t="shared" si="112"/>
        <v>7</v>
      </c>
      <c r="C1089" s="45" t="str">
        <f t="shared" si="113"/>
        <v>1</v>
      </c>
      <c r="D1089" s="45" t="str">
        <f t="shared" si="114"/>
        <v>8</v>
      </c>
      <c r="E1089" s="45" t="str">
        <f t="shared" si="115"/>
        <v>10</v>
      </c>
      <c r="F1089" s="45" t="str">
        <f t="shared" si="116"/>
        <v>1</v>
      </c>
      <c r="G1089" s="45" t="str">
        <f t="shared" si="117"/>
        <v>0</v>
      </c>
      <c r="H1089" s="70">
        <v>17181010</v>
      </c>
      <c r="I1089" s="10" t="s">
        <v>406</v>
      </c>
      <c r="J1089" s="145" t="s">
        <v>55</v>
      </c>
      <c r="K1089" s="10" t="s">
        <v>407</v>
      </c>
      <c r="L1089" s="10"/>
      <c r="M1089" s="71" t="s">
        <v>22</v>
      </c>
    </row>
    <row r="1090" spans="1:13" ht="30" x14ac:dyDescent="0.25">
      <c r="A1090" s="69" t="str">
        <f t="shared" si="118"/>
        <v>1</v>
      </c>
      <c r="B1090" s="45" t="str">
        <f t="shared" si="112"/>
        <v>7</v>
      </c>
      <c r="C1090" s="45" t="str">
        <f t="shared" si="113"/>
        <v>1</v>
      </c>
      <c r="D1090" s="45" t="str">
        <f t="shared" si="114"/>
        <v>8</v>
      </c>
      <c r="E1090" s="45" t="str">
        <f t="shared" si="115"/>
        <v>10</v>
      </c>
      <c r="F1090" s="45" t="str">
        <f t="shared" si="116"/>
        <v>2</v>
      </c>
      <c r="G1090" s="45" t="str">
        <f t="shared" si="117"/>
        <v>0</v>
      </c>
      <c r="H1090" s="70">
        <v>17181020</v>
      </c>
      <c r="I1090" s="10" t="s">
        <v>408</v>
      </c>
      <c r="J1090" s="145" t="s">
        <v>55</v>
      </c>
      <c r="K1090" s="10" t="s">
        <v>409</v>
      </c>
      <c r="L1090" s="10"/>
      <c r="M1090" s="71" t="s">
        <v>22</v>
      </c>
    </row>
    <row r="1091" spans="1:13" ht="60" x14ac:dyDescent="0.25">
      <c r="A1091" s="69" t="str">
        <f t="shared" si="118"/>
        <v>1</v>
      </c>
      <c r="B1091" s="45" t="str">
        <f t="shared" si="112"/>
        <v>7</v>
      </c>
      <c r="C1091" s="45" t="str">
        <f t="shared" si="113"/>
        <v>1</v>
      </c>
      <c r="D1091" s="45" t="str">
        <f t="shared" si="114"/>
        <v>8</v>
      </c>
      <c r="E1091" s="45" t="str">
        <f t="shared" si="115"/>
        <v>10</v>
      </c>
      <c r="F1091" s="45" t="str">
        <f t="shared" si="116"/>
        <v>3</v>
      </c>
      <c r="G1091" s="45" t="str">
        <f t="shared" si="117"/>
        <v>0</v>
      </c>
      <c r="H1091" s="70">
        <v>17181030</v>
      </c>
      <c r="I1091" s="10" t="s">
        <v>410</v>
      </c>
      <c r="J1091" s="145" t="s">
        <v>55</v>
      </c>
      <c r="K1091" s="10" t="s">
        <v>411</v>
      </c>
      <c r="L1091" s="10"/>
      <c r="M1091" s="71" t="s">
        <v>22</v>
      </c>
    </row>
    <row r="1092" spans="1:13" ht="30" x14ac:dyDescent="0.25">
      <c r="A1092" s="69" t="str">
        <f t="shared" si="118"/>
        <v>1</v>
      </c>
      <c r="B1092" s="45" t="str">
        <f t="shared" si="112"/>
        <v>7</v>
      </c>
      <c r="C1092" s="45" t="str">
        <f t="shared" si="113"/>
        <v>1</v>
      </c>
      <c r="D1092" s="45" t="str">
        <f t="shared" si="114"/>
        <v>8</v>
      </c>
      <c r="E1092" s="45" t="str">
        <f t="shared" si="115"/>
        <v>10</v>
      </c>
      <c r="F1092" s="45" t="str">
        <f t="shared" si="116"/>
        <v>4</v>
      </c>
      <c r="G1092" s="45" t="str">
        <f t="shared" si="117"/>
        <v>0</v>
      </c>
      <c r="H1092" s="70">
        <v>17181040</v>
      </c>
      <c r="I1092" s="10" t="s">
        <v>412</v>
      </c>
      <c r="J1092" s="145" t="s">
        <v>55</v>
      </c>
      <c r="K1092" s="10" t="s">
        <v>413</v>
      </c>
      <c r="L1092" s="10"/>
      <c r="M1092" s="71" t="s">
        <v>22</v>
      </c>
    </row>
    <row r="1093" spans="1:13" ht="30" x14ac:dyDescent="0.25">
      <c r="A1093" s="69" t="str">
        <f t="shared" si="118"/>
        <v>1</v>
      </c>
      <c r="B1093" s="45" t="str">
        <f t="shared" si="112"/>
        <v>7</v>
      </c>
      <c r="C1093" s="45" t="str">
        <f t="shared" si="113"/>
        <v>1</v>
      </c>
      <c r="D1093" s="45" t="str">
        <f t="shared" si="114"/>
        <v>8</v>
      </c>
      <c r="E1093" s="45" t="str">
        <f t="shared" si="115"/>
        <v>10</v>
      </c>
      <c r="F1093" s="45" t="str">
        <f t="shared" si="116"/>
        <v>5</v>
      </c>
      <c r="G1093" s="45" t="str">
        <f t="shared" si="117"/>
        <v>0</v>
      </c>
      <c r="H1093" s="70">
        <v>17181050</v>
      </c>
      <c r="I1093" s="10" t="s">
        <v>414</v>
      </c>
      <c r="J1093" s="145" t="s">
        <v>55</v>
      </c>
      <c r="K1093" s="10" t="s">
        <v>415</v>
      </c>
      <c r="L1093" s="10"/>
      <c r="M1093" s="71" t="s">
        <v>22</v>
      </c>
    </row>
    <row r="1094" spans="1:13" ht="30" x14ac:dyDescent="0.25">
      <c r="A1094" s="69" t="str">
        <f t="shared" si="118"/>
        <v>1</v>
      </c>
      <c r="B1094" s="45" t="str">
        <f t="shared" si="112"/>
        <v>7</v>
      </c>
      <c r="C1094" s="45" t="str">
        <f t="shared" si="113"/>
        <v>1</v>
      </c>
      <c r="D1094" s="45" t="str">
        <f t="shared" si="114"/>
        <v>8</v>
      </c>
      <c r="E1094" s="45" t="str">
        <f t="shared" si="115"/>
        <v>10</v>
      </c>
      <c r="F1094" s="45" t="str">
        <f t="shared" si="116"/>
        <v>9</v>
      </c>
      <c r="G1094" s="45" t="str">
        <f t="shared" si="117"/>
        <v>0</v>
      </c>
      <c r="H1094" s="70">
        <v>17181090</v>
      </c>
      <c r="I1094" s="10" t="s">
        <v>5351</v>
      </c>
      <c r="J1094" s="145" t="s">
        <v>55</v>
      </c>
      <c r="K1094" s="10" t="s">
        <v>5772</v>
      </c>
      <c r="L1094" s="10"/>
      <c r="M1094" s="71" t="s">
        <v>22</v>
      </c>
    </row>
    <row r="1095" spans="1:13" ht="30" x14ac:dyDescent="0.25">
      <c r="A1095" s="69" t="str">
        <f t="shared" si="118"/>
        <v>1</v>
      </c>
      <c r="B1095" s="45" t="str">
        <f t="shared" si="112"/>
        <v>7</v>
      </c>
      <c r="C1095" s="45" t="str">
        <f t="shared" si="113"/>
        <v>1</v>
      </c>
      <c r="D1095" s="45" t="str">
        <f t="shared" si="114"/>
        <v>8</v>
      </c>
      <c r="E1095" s="45" t="str">
        <f t="shared" si="115"/>
        <v>11</v>
      </c>
      <c r="F1095" s="45" t="str">
        <f t="shared" si="116"/>
        <v>0</v>
      </c>
      <c r="G1095" s="45" t="str">
        <f t="shared" si="117"/>
        <v>0</v>
      </c>
      <c r="H1095" s="70">
        <v>17181100</v>
      </c>
      <c r="I1095" s="10" t="s">
        <v>5773</v>
      </c>
      <c r="J1095" s="145" t="s">
        <v>55</v>
      </c>
      <c r="K1095" s="10" t="s">
        <v>5774</v>
      </c>
      <c r="L1095" s="10"/>
      <c r="M1095" s="71" t="s">
        <v>22</v>
      </c>
    </row>
    <row r="1096" spans="1:13" ht="45" x14ac:dyDescent="0.25">
      <c r="A1096" s="69" t="str">
        <f t="shared" si="118"/>
        <v>1</v>
      </c>
      <c r="B1096" s="45" t="str">
        <f t="shared" si="112"/>
        <v>7</v>
      </c>
      <c r="C1096" s="45" t="str">
        <f t="shared" si="113"/>
        <v>1</v>
      </c>
      <c r="D1096" s="45" t="str">
        <f t="shared" si="114"/>
        <v>8</v>
      </c>
      <c r="E1096" s="45" t="str">
        <f t="shared" si="115"/>
        <v>11</v>
      </c>
      <c r="F1096" s="45" t="str">
        <f t="shared" si="116"/>
        <v>1</v>
      </c>
      <c r="G1096" s="45" t="str">
        <f t="shared" si="117"/>
        <v>0</v>
      </c>
      <c r="H1096" s="70">
        <v>17181110</v>
      </c>
      <c r="I1096" s="10" t="s">
        <v>5775</v>
      </c>
      <c r="J1096" s="145" t="s">
        <v>55</v>
      </c>
      <c r="K1096" s="10" t="s">
        <v>422</v>
      </c>
      <c r="L1096" s="10"/>
      <c r="M1096" s="71" t="s">
        <v>22</v>
      </c>
    </row>
    <row r="1097" spans="1:13" ht="90" x14ac:dyDescent="0.25">
      <c r="A1097" s="69" t="str">
        <f t="shared" si="118"/>
        <v>1</v>
      </c>
      <c r="B1097" s="45" t="str">
        <f t="shared" si="112"/>
        <v>7</v>
      </c>
      <c r="C1097" s="45" t="str">
        <f t="shared" si="113"/>
        <v>1</v>
      </c>
      <c r="D1097" s="45" t="str">
        <f t="shared" si="114"/>
        <v>8</v>
      </c>
      <c r="E1097" s="45" t="str">
        <f t="shared" si="115"/>
        <v>11</v>
      </c>
      <c r="F1097" s="45" t="str">
        <f t="shared" si="116"/>
        <v>2</v>
      </c>
      <c r="G1097" s="45" t="str">
        <f t="shared" si="117"/>
        <v>0</v>
      </c>
      <c r="H1097" s="70">
        <v>17181120</v>
      </c>
      <c r="I1097" s="10" t="s">
        <v>5776</v>
      </c>
      <c r="J1097" s="145" t="s">
        <v>55</v>
      </c>
      <c r="K1097" s="10" t="s">
        <v>5777</v>
      </c>
      <c r="L1097" s="10" t="s">
        <v>426</v>
      </c>
      <c r="M1097" s="71" t="s">
        <v>22</v>
      </c>
    </row>
    <row r="1098" spans="1:13" ht="90" x14ac:dyDescent="0.25">
      <c r="A1098" s="69" t="str">
        <f t="shared" si="118"/>
        <v>1</v>
      </c>
      <c r="B1098" s="45" t="str">
        <f t="shared" si="112"/>
        <v>7</v>
      </c>
      <c r="C1098" s="45" t="str">
        <f t="shared" si="113"/>
        <v>1</v>
      </c>
      <c r="D1098" s="45" t="str">
        <f t="shared" si="114"/>
        <v>8</v>
      </c>
      <c r="E1098" s="45" t="str">
        <f t="shared" si="115"/>
        <v>11</v>
      </c>
      <c r="F1098" s="45" t="str">
        <f t="shared" si="116"/>
        <v>3</v>
      </c>
      <c r="G1098" s="45" t="str">
        <f t="shared" si="117"/>
        <v>0</v>
      </c>
      <c r="H1098" s="70">
        <v>17181130</v>
      </c>
      <c r="I1098" s="10" t="s">
        <v>5778</v>
      </c>
      <c r="J1098" s="145" t="s">
        <v>55</v>
      </c>
      <c r="K1098" s="10" t="s">
        <v>5779</v>
      </c>
      <c r="L1098" s="10" t="s">
        <v>426</v>
      </c>
      <c r="M1098" s="71" t="s">
        <v>22</v>
      </c>
    </row>
    <row r="1099" spans="1:13" ht="30" x14ac:dyDescent="0.25">
      <c r="A1099" s="69" t="str">
        <f t="shared" si="118"/>
        <v>1</v>
      </c>
      <c r="B1099" s="45" t="str">
        <f t="shared" si="112"/>
        <v>7</v>
      </c>
      <c r="C1099" s="45" t="str">
        <f t="shared" si="113"/>
        <v>1</v>
      </c>
      <c r="D1099" s="45" t="str">
        <f t="shared" si="114"/>
        <v>8</v>
      </c>
      <c r="E1099" s="45" t="str">
        <f t="shared" si="115"/>
        <v>11</v>
      </c>
      <c r="F1099" s="45" t="str">
        <f t="shared" si="116"/>
        <v>9</v>
      </c>
      <c r="G1099" s="45" t="str">
        <f t="shared" si="117"/>
        <v>0</v>
      </c>
      <c r="H1099" s="70">
        <v>17181190</v>
      </c>
      <c r="I1099" s="10" t="s">
        <v>429</v>
      </c>
      <c r="J1099" s="145" t="s">
        <v>55</v>
      </c>
      <c r="K1099" s="10" t="s">
        <v>5780</v>
      </c>
      <c r="L1099" s="10"/>
      <c r="M1099" s="71" t="s">
        <v>22</v>
      </c>
    </row>
    <row r="1100" spans="1:13" ht="45" x14ac:dyDescent="0.25">
      <c r="A1100" s="69" t="str">
        <f t="shared" si="118"/>
        <v>1</v>
      </c>
      <c r="B1100" s="45" t="str">
        <f t="shared" si="112"/>
        <v>7</v>
      </c>
      <c r="C1100" s="45" t="str">
        <f t="shared" si="113"/>
        <v>1</v>
      </c>
      <c r="D1100" s="45" t="str">
        <f t="shared" si="114"/>
        <v>8</v>
      </c>
      <c r="E1100" s="45" t="str">
        <f t="shared" si="115"/>
        <v>12</v>
      </c>
      <c r="F1100" s="45" t="str">
        <f t="shared" si="116"/>
        <v>0</v>
      </c>
      <c r="G1100" s="45" t="str">
        <f t="shared" si="117"/>
        <v>0</v>
      </c>
      <c r="H1100" s="70">
        <v>17181200</v>
      </c>
      <c r="I1100" s="10" t="s">
        <v>402</v>
      </c>
      <c r="J1100" s="145" t="s">
        <v>55</v>
      </c>
      <c r="K1100" s="10" t="s">
        <v>403</v>
      </c>
      <c r="L1100" s="10"/>
      <c r="M1100" s="71" t="s">
        <v>22</v>
      </c>
    </row>
    <row r="1101" spans="1:13" ht="45" x14ac:dyDescent="0.25">
      <c r="A1101" s="69" t="str">
        <f t="shared" si="118"/>
        <v>1</v>
      </c>
      <c r="B1101" s="45" t="str">
        <f t="shared" si="112"/>
        <v>7</v>
      </c>
      <c r="C1101" s="45" t="str">
        <f t="shared" si="113"/>
        <v>1</v>
      </c>
      <c r="D1101" s="45" t="str">
        <f t="shared" si="114"/>
        <v>8</v>
      </c>
      <c r="E1101" s="45" t="str">
        <f t="shared" si="115"/>
        <v>12</v>
      </c>
      <c r="F1101" s="45" t="str">
        <f t="shared" si="116"/>
        <v>1</v>
      </c>
      <c r="G1101" s="45" t="str">
        <f t="shared" si="117"/>
        <v>0</v>
      </c>
      <c r="H1101" s="70">
        <v>17181210</v>
      </c>
      <c r="I1101" s="10" t="s">
        <v>402</v>
      </c>
      <c r="J1101" s="145" t="s">
        <v>55</v>
      </c>
      <c r="K1101" s="10" t="s">
        <v>403</v>
      </c>
      <c r="L1101" s="10"/>
      <c r="M1101" s="71" t="s">
        <v>22</v>
      </c>
    </row>
    <row r="1102" spans="1:13" ht="105" x14ac:dyDescent="0.25">
      <c r="A1102" s="69" t="str">
        <f t="shared" si="118"/>
        <v>1</v>
      </c>
      <c r="B1102" s="45" t="str">
        <f t="shared" si="112"/>
        <v>7</v>
      </c>
      <c r="C1102" s="45" t="str">
        <f t="shared" si="113"/>
        <v>1</v>
      </c>
      <c r="D1102" s="45" t="str">
        <f t="shared" si="114"/>
        <v>8</v>
      </c>
      <c r="E1102" s="45" t="str">
        <f t="shared" si="115"/>
        <v>13</v>
      </c>
      <c r="F1102" s="45" t="str">
        <f t="shared" si="116"/>
        <v>0</v>
      </c>
      <c r="G1102" s="45" t="str">
        <f t="shared" si="117"/>
        <v>0</v>
      </c>
      <c r="H1102" s="70">
        <v>17181300</v>
      </c>
      <c r="I1102" s="10" t="s">
        <v>431</v>
      </c>
      <c r="J1102" s="145" t="s">
        <v>55</v>
      </c>
      <c r="K1102" s="10" t="s">
        <v>5781</v>
      </c>
      <c r="L1102" s="10" t="s">
        <v>101</v>
      </c>
      <c r="M1102" s="71" t="s">
        <v>22</v>
      </c>
    </row>
    <row r="1103" spans="1:13" ht="105" x14ac:dyDescent="0.25">
      <c r="A1103" s="69" t="str">
        <f t="shared" si="118"/>
        <v>1</v>
      </c>
      <c r="B1103" s="45" t="str">
        <f t="shared" si="112"/>
        <v>7</v>
      </c>
      <c r="C1103" s="45" t="str">
        <f t="shared" si="113"/>
        <v>1</v>
      </c>
      <c r="D1103" s="45" t="str">
        <f t="shared" si="114"/>
        <v>8</v>
      </c>
      <c r="E1103" s="45" t="str">
        <f t="shared" si="115"/>
        <v>13</v>
      </c>
      <c r="F1103" s="45" t="str">
        <f t="shared" si="116"/>
        <v>1</v>
      </c>
      <c r="G1103" s="45" t="str">
        <f t="shared" si="117"/>
        <v>0</v>
      </c>
      <c r="H1103" s="70">
        <v>17181310</v>
      </c>
      <c r="I1103" s="10" t="s">
        <v>431</v>
      </c>
      <c r="J1103" s="145" t="s">
        <v>55</v>
      </c>
      <c r="K1103" s="10" t="s">
        <v>5781</v>
      </c>
      <c r="L1103" s="10" t="s">
        <v>101</v>
      </c>
      <c r="M1103" s="71" t="s">
        <v>22</v>
      </c>
    </row>
    <row r="1104" spans="1:13" ht="30" x14ac:dyDescent="0.25">
      <c r="A1104" s="69" t="str">
        <f t="shared" si="118"/>
        <v>1</v>
      </c>
      <c r="B1104" s="45" t="str">
        <f t="shared" si="112"/>
        <v>7</v>
      </c>
      <c r="C1104" s="45" t="str">
        <f t="shared" si="113"/>
        <v>1</v>
      </c>
      <c r="D1104" s="45" t="str">
        <f t="shared" si="114"/>
        <v>8</v>
      </c>
      <c r="E1104" s="45" t="str">
        <f t="shared" si="115"/>
        <v>99</v>
      </c>
      <c r="F1104" s="45" t="str">
        <f t="shared" si="116"/>
        <v>0</v>
      </c>
      <c r="G1104" s="45" t="str">
        <f t="shared" si="117"/>
        <v>0</v>
      </c>
      <c r="H1104" s="70">
        <v>17189900</v>
      </c>
      <c r="I1104" s="10" t="s">
        <v>5353</v>
      </c>
      <c r="J1104" s="145" t="s">
        <v>55</v>
      </c>
      <c r="K1104" s="10" t="s">
        <v>5782</v>
      </c>
      <c r="L1104" s="10"/>
      <c r="M1104" s="71" t="s">
        <v>22</v>
      </c>
    </row>
    <row r="1105" spans="1:13" ht="30" x14ac:dyDescent="0.25">
      <c r="A1105" s="69" t="str">
        <f t="shared" si="118"/>
        <v>1</v>
      </c>
      <c r="B1105" s="45" t="str">
        <f t="shared" si="112"/>
        <v>7</v>
      </c>
      <c r="C1105" s="45" t="str">
        <f t="shared" si="113"/>
        <v>1</v>
      </c>
      <c r="D1105" s="45" t="str">
        <f t="shared" si="114"/>
        <v>8</v>
      </c>
      <c r="E1105" s="45" t="str">
        <f t="shared" si="115"/>
        <v>99</v>
      </c>
      <c r="F1105" s="45" t="str">
        <f t="shared" si="116"/>
        <v>1</v>
      </c>
      <c r="G1105" s="45" t="str">
        <f t="shared" si="117"/>
        <v>0</v>
      </c>
      <c r="H1105" s="70">
        <v>17189910</v>
      </c>
      <c r="I1105" s="10" t="s">
        <v>5353</v>
      </c>
      <c r="J1105" s="145" t="s">
        <v>55</v>
      </c>
      <c r="K1105" s="10" t="s">
        <v>5782</v>
      </c>
      <c r="L1105" s="10"/>
      <c r="M1105" s="71" t="s">
        <v>22</v>
      </c>
    </row>
    <row r="1106" spans="1:13" ht="30" x14ac:dyDescent="0.25">
      <c r="A1106" s="69" t="str">
        <f t="shared" si="118"/>
        <v>1</v>
      </c>
      <c r="B1106" s="45" t="str">
        <f t="shared" si="112"/>
        <v>7</v>
      </c>
      <c r="C1106" s="45" t="str">
        <f t="shared" si="113"/>
        <v>2</v>
      </c>
      <c r="D1106" s="45" t="str">
        <f t="shared" si="114"/>
        <v>1</v>
      </c>
      <c r="E1106" s="45" t="str">
        <f t="shared" si="115"/>
        <v>54</v>
      </c>
      <c r="F1106" s="45" t="str">
        <f t="shared" si="116"/>
        <v>0</v>
      </c>
      <c r="G1106" s="45" t="str">
        <f t="shared" si="117"/>
        <v>0</v>
      </c>
      <c r="H1106" s="70">
        <v>17215400</v>
      </c>
      <c r="I1106" s="10" t="s">
        <v>5783</v>
      </c>
      <c r="J1106" s="145" t="s">
        <v>55</v>
      </c>
      <c r="K1106" s="10" t="s">
        <v>5784</v>
      </c>
      <c r="L1106" s="10"/>
      <c r="M1106" s="71" t="s">
        <v>22</v>
      </c>
    </row>
    <row r="1107" spans="1:13" ht="120" x14ac:dyDescent="0.25">
      <c r="A1107" s="69" t="str">
        <f t="shared" si="118"/>
        <v>1</v>
      </c>
      <c r="B1107" s="45" t="str">
        <f t="shared" si="112"/>
        <v>7</v>
      </c>
      <c r="C1107" s="45" t="str">
        <f t="shared" si="113"/>
        <v>2</v>
      </c>
      <c r="D1107" s="45" t="str">
        <f t="shared" si="114"/>
        <v>8</v>
      </c>
      <c r="E1107" s="45" t="str">
        <f t="shared" si="115"/>
        <v>01</v>
      </c>
      <c r="F1107" s="45" t="str">
        <f t="shared" si="116"/>
        <v>0</v>
      </c>
      <c r="G1107" s="45" t="str">
        <f t="shared" si="117"/>
        <v>0</v>
      </c>
      <c r="H1107" s="70">
        <v>17280100</v>
      </c>
      <c r="I1107" s="10" t="s">
        <v>5785</v>
      </c>
      <c r="J1107" s="145" t="s">
        <v>55</v>
      </c>
      <c r="K1107" s="10" t="s">
        <v>5786</v>
      </c>
      <c r="L1107" s="10"/>
      <c r="M1107" s="71" t="s">
        <v>22</v>
      </c>
    </row>
    <row r="1108" spans="1:13" ht="45" x14ac:dyDescent="0.25">
      <c r="A1108" s="69" t="str">
        <f t="shared" si="118"/>
        <v>1</v>
      </c>
      <c r="B1108" s="45" t="str">
        <f t="shared" si="112"/>
        <v>7</v>
      </c>
      <c r="C1108" s="45" t="str">
        <f t="shared" si="113"/>
        <v>2</v>
      </c>
      <c r="D1108" s="45" t="str">
        <f t="shared" si="114"/>
        <v>8</v>
      </c>
      <c r="E1108" s="45" t="str">
        <f t="shared" si="115"/>
        <v>01</v>
      </c>
      <c r="F1108" s="45" t="str">
        <f t="shared" si="116"/>
        <v>1</v>
      </c>
      <c r="G1108" s="45" t="str">
        <f t="shared" si="117"/>
        <v>0</v>
      </c>
      <c r="H1108" s="70">
        <v>17280110</v>
      </c>
      <c r="I1108" s="10" t="s">
        <v>435</v>
      </c>
      <c r="J1108" s="145" t="s">
        <v>55</v>
      </c>
      <c r="K1108" s="10" t="s">
        <v>436</v>
      </c>
      <c r="L1108" s="10"/>
      <c r="M1108" s="71" t="s">
        <v>22</v>
      </c>
    </row>
    <row r="1109" spans="1:13" ht="45" x14ac:dyDescent="0.25">
      <c r="A1109" s="69" t="str">
        <f t="shared" si="118"/>
        <v>1</v>
      </c>
      <c r="B1109" s="45" t="str">
        <f t="shared" ref="B1109:B1172" si="119">MID($H1109,2,1)</f>
        <v>7</v>
      </c>
      <c r="C1109" s="45" t="str">
        <f t="shared" ref="C1109:C1172" si="120">MID($H1109,3,1)</f>
        <v>2</v>
      </c>
      <c r="D1109" s="45" t="str">
        <f t="shared" ref="D1109:D1172" si="121">MID($H1109,4,1)</f>
        <v>8</v>
      </c>
      <c r="E1109" s="45" t="str">
        <f t="shared" ref="E1109:E1172" si="122">MID($H1109,5,2)</f>
        <v>01</v>
      </c>
      <c r="F1109" s="45" t="str">
        <f t="shared" ref="F1109:F1172" si="123">MID($H1109,7,1)</f>
        <v>2</v>
      </c>
      <c r="G1109" s="45" t="str">
        <f t="shared" ref="G1109:G1172" si="124">MID($H1109,8,1)</f>
        <v>0</v>
      </c>
      <c r="H1109" s="70">
        <v>17280120</v>
      </c>
      <c r="I1109" s="10" t="s">
        <v>437</v>
      </c>
      <c r="J1109" s="145" t="s">
        <v>55</v>
      </c>
      <c r="K1109" s="10" t="s">
        <v>438</v>
      </c>
      <c r="L1109" s="10"/>
      <c r="M1109" s="71" t="s">
        <v>22</v>
      </c>
    </row>
    <row r="1110" spans="1:13" ht="45" x14ac:dyDescent="0.25">
      <c r="A1110" s="69" t="str">
        <f t="shared" ref="A1110:A1173" si="125">MID($H1110,1,1)</f>
        <v>1</v>
      </c>
      <c r="B1110" s="45" t="str">
        <f t="shared" si="119"/>
        <v>7</v>
      </c>
      <c r="C1110" s="45" t="str">
        <f t="shared" si="120"/>
        <v>2</v>
      </c>
      <c r="D1110" s="45" t="str">
        <f t="shared" si="121"/>
        <v>8</v>
      </c>
      <c r="E1110" s="45" t="str">
        <f t="shared" si="122"/>
        <v>01</v>
      </c>
      <c r="F1110" s="45" t="str">
        <f t="shared" si="123"/>
        <v>3</v>
      </c>
      <c r="G1110" s="45" t="str">
        <f t="shared" si="124"/>
        <v>0</v>
      </c>
      <c r="H1110" s="70">
        <v>17280130</v>
      </c>
      <c r="I1110" s="10" t="s">
        <v>439</v>
      </c>
      <c r="J1110" s="145" t="s">
        <v>55</v>
      </c>
      <c r="K1110" s="10" t="s">
        <v>440</v>
      </c>
      <c r="L1110" s="10"/>
      <c r="M1110" s="71" t="s">
        <v>22</v>
      </c>
    </row>
    <row r="1111" spans="1:13" ht="45" x14ac:dyDescent="0.25">
      <c r="A1111" s="69" t="str">
        <f t="shared" si="125"/>
        <v>1</v>
      </c>
      <c r="B1111" s="45" t="str">
        <f t="shared" si="119"/>
        <v>7</v>
      </c>
      <c r="C1111" s="45" t="str">
        <f t="shared" si="120"/>
        <v>2</v>
      </c>
      <c r="D1111" s="45" t="str">
        <f t="shared" si="121"/>
        <v>8</v>
      </c>
      <c r="E1111" s="45" t="str">
        <f t="shared" si="122"/>
        <v>01</v>
      </c>
      <c r="F1111" s="45" t="str">
        <f t="shared" si="123"/>
        <v>4</v>
      </c>
      <c r="G1111" s="45" t="str">
        <f t="shared" si="124"/>
        <v>0</v>
      </c>
      <c r="H1111" s="70">
        <v>17280140</v>
      </c>
      <c r="I1111" s="10" t="s">
        <v>333</v>
      </c>
      <c r="J1111" s="145" t="s">
        <v>55</v>
      </c>
      <c r="K1111" s="10" t="s">
        <v>441</v>
      </c>
      <c r="L1111" s="10"/>
      <c r="M1111" s="71" t="s">
        <v>22</v>
      </c>
    </row>
    <row r="1112" spans="1:13" customFormat="1" ht="30" x14ac:dyDescent="0.25">
      <c r="A1112" s="69" t="str">
        <f t="shared" si="125"/>
        <v>1</v>
      </c>
      <c r="B1112" s="45" t="str">
        <f t="shared" si="119"/>
        <v>7</v>
      </c>
      <c r="C1112" s="45" t="str">
        <f t="shared" si="120"/>
        <v>2</v>
      </c>
      <c r="D1112" s="45" t="str">
        <f t="shared" si="121"/>
        <v>8</v>
      </c>
      <c r="E1112" s="45" t="str">
        <f t="shared" si="122"/>
        <v>01</v>
      </c>
      <c r="F1112" s="45" t="str">
        <f t="shared" si="123"/>
        <v>5</v>
      </c>
      <c r="G1112" s="45" t="str">
        <f t="shared" si="124"/>
        <v>0</v>
      </c>
      <c r="H1112" s="70">
        <v>17280150</v>
      </c>
      <c r="I1112" s="10" t="s">
        <v>5783</v>
      </c>
      <c r="J1112" s="145" t="s">
        <v>55</v>
      </c>
      <c r="K1112" s="10" t="s">
        <v>5784</v>
      </c>
      <c r="L1112" s="10"/>
      <c r="M1112" s="71" t="s">
        <v>22</v>
      </c>
    </row>
    <row r="1113" spans="1:13" x14ac:dyDescent="0.25">
      <c r="A1113" s="69" t="str">
        <f t="shared" si="125"/>
        <v>1</v>
      </c>
      <c r="B1113" s="45" t="str">
        <f t="shared" si="119"/>
        <v>7</v>
      </c>
      <c r="C1113" s="45" t="str">
        <f t="shared" si="120"/>
        <v>2</v>
      </c>
      <c r="D1113" s="45" t="str">
        <f t="shared" si="121"/>
        <v>8</v>
      </c>
      <c r="E1113" s="45" t="str">
        <f t="shared" si="122"/>
        <v>01</v>
      </c>
      <c r="F1113" s="45" t="str">
        <f t="shared" si="123"/>
        <v>9</v>
      </c>
      <c r="G1113" s="45" t="str">
        <f t="shared" si="124"/>
        <v>0</v>
      </c>
      <c r="H1113" s="70">
        <v>17280190</v>
      </c>
      <c r="I1113" s="10" t="s">
        <v>5364</v>
      </c>
      <c r="J1113" s="145" t="s">
        <v>55</v>
      </c>
      <c r="K1113" s="10" t="s">
        <v>5787</v>
      </c>
      <c r="L1113" s="10"/>
      <c r="M1113" s="71" t="s">
        <v>22</v>
      </c>
    </row>
    <row r="1114" spans="1:13" ht="90" x14ac:dyDescent="0.25">
      <c r="A1114" s="69" t="str">
        <f t="shared" si="125"/>
        <v>1</v>
      </c>
      <c r="B1114" s="45" t="str">
        <f t="shared" si="119"/>
        <v>7</v>
      </c>
      <c r="C1114" s="45" t="str">
        <f t="shared" si="120"/>
        <v>2</v>
      </c>
      <c r="D1114" s="45" t="str">
        <f t="shared" si="121"/>
        <v>8</v>
      </c>
      <c r="E1114" s="45" t="str">
        <f t="shared" si="122"/>
        <v>03</v>
      </c>
      <c r="F1114" s="45" t="str">
        <f t="shared" si="123"/>
        <v>0</v>
      </c>
      <c r="G1114" s="45" t="str">
        <f t="shared" si="124"/>
        <v>0</v>
      </c>
      <c r="H1114" s="70">
        <v>17280300</v>
      </c>
      <c r="I1114" s="10" t="s">
        <v>5788</v>
      </c>
      <c r="J1114" s="145" t="s">
        <v>55</v>
      </c>
      <c r="K1114" s="10" t="s">
        <v>5789</v>
      </c>
      <c r="L1114" s="10"/>
      <c r="M1114" s="71" t="s">
        <v>22</v>
      </c>
    </row>
    <row r="1115" spans="1:13" ht="90" x14ac:dyDescent="0.25">
      <c r="A1115" s="69" t="str">
        <f t="shared" si="125"/>
        <v>1</v>
      </c>
      <c r="B1115" s="45" t="str">
        <f t="shared" si="119"/>
        <v>7</v>
      </c>
      <c r="C1115" s="45" t="str">
        <f t="shared" si="120"/>
        <v>2</v>
      </c>
      <c r="D1115" s="45" t="str">
        <f t="shared" si="121"/>
        <v>8</v>
      </c>
      <c r="E1115" s="45" t="str">
        <f t="shared" si="122"/>
        <v>03</v>
      </c>
      <c r="F1115" s="45" t="str">
        <f t="shared" si="123"/>
        <v>1</v>
      </c>
      <c r="G1115" s="45" t="str">
        <f t="shared" si="124"/>
        <v>0</v>
      </c>
      <c r="H1115" s="70">
        <v>17280310</v>
      </c>
      <c r="I1115" s="10" t="s">
        <v>5788</v>
      </c>
      <c r="J1115" s="145" t="s">
        <v>55</v>
      </c>
      <c r="K1115" s="10" t="s">
        <v>5789</v>
      </c>
      <c r="L1115" s="10"/>
      <c r="M1115" s="71" t="s">
        <v>22</v>
      </c>
    </row>
    <row r="1116" spans="1:13" ht="30" x14ac:dyDescent="0.25">
      <c r="A1116" s="69" t="str">
        <f t="shared" si="125"/>
        <v>1</v>
      </c>
      <c r="B1116" s="45" t="str">
        <f t="shared" si="119"/>
        <v>7</v>
      </c>
      <c r="C1116" s="45" t="str">
        <f t="shared" si="120"/>
        <v>2</v>
      </c>
      <c r="D1116" s="45" t="str">
        <f t="shared" si="121"/>
        <v>8</v>
      </c>
      <c r="E1116" s="45" t="str">
        <f t="shared" si="122"/>
        <v>04</v>
      </c>
      <c r="F1116" s="45" t="str">
        <f t="shared" si="123"/>
        <v>0</v>
      </c>
      <c r="G1116" s="45" t="str">
        <f t="shared" si="124"/>
        <v>0</v>
      </c>
      <c r="H1116" s="70">
        <v>17280400</v>
      </c>
      <c r="I1116" s="10" t="s">
        <v>455</v>
      </c>
      <c r="J1116" s="145" t="s">
        <v>55</v>
      </c>
      <c r="K1116" s="10" t="s">
        <v>456</v>
      </c>
      <c r="L1116" s="10"/>
      <c r="M1116" s="71" t="s">
        <v>22</v>
      </c>
    </row>
    <row r="1117" spans="1:13" s="100" customFormat="1" ht="30" x14ac:dyDescent="0.25">
      <c r="A1117" s="69" t="str">
        <f t="shared" si="125"/>
        <v>1</v>
      </c>
      <c r="B1117" s="45" t="str">
        <f t="shared" si="119"/>
        <v>7</v>
      </c>
      <c r="C1117" s="45" t="str">
        <f t="shared" si="120"/>
        <v>2</v>
      </c>
      <c r="D1117" s="45" t="str">
        <f t="shared" si="121"/>
        <v>8</v>
      </c>
      <c r="E1117" s="45" t="str">
        <f t="shared" si="122"/>
        <v>04</v>
      </c>
      <c r="F1117" s="45" t="str">
        <f t="shared" si="123"/>
        <v>1</v>
      </c>
      <c r="G1117" s="45" t="str">
        <f t="shared" si="124"/>
        <v>0</v>
      </c>
      <c r="H1117" s="70">
        <v>17280410</v>
      </c>
      <c r="I1117" s="10" t="s">
        <v>455</v>
      </c>
      <c r="J1117" s="145" t="s">
        <v>55</v>
      </c>
      <c r="K1117" s="10" t="s">
        <v>456</v>
      </c>
      <c r="L1117" s="10"/>
      <c r="M1117" s="71" t="s">
        <v>22</v>
      </c>
    </row>
    <row r="1118" spans="1:13" ht="30" x14ac:dyDescent="0.25">
      <c r="A1118" s="69" t="str">
        <f t="shared" si="125"/>
        <v>1</v>
      </c>
      <c r="B1118" s="45" t="str">
        <f t="shared" si="119"/>
        <v>7</v>
      </c>
      <c r="C1118" s="45" t="str">
        <f t="shared" si="120"/>
        <v>2</v>
      </c>
      <c r="D1118" s="45" t="str">
        <f t="shared" si="121"/>
        <v>8</v>
      </c>
      <c r="E1118" s="45" t="str">
        <f t="shared" si="122"/>
        <v>07</v>
      </c>
      <c r="F1118" s="45" t="str">
        <f t="shared" si="123"/>
        <v>0</v>
      </c>
      <c r="G1118" s="45" t="str">
        <f t="shared" si="124"/>
        <v>0</v>
      </c>
      <c r="H1118" s="70">
        <v>17280700</v>
      </c>
      <c r="I1118" s="10" t="s">
        <v>457</v>
      </c>
      <c r="J1118" s="145" t="s">
        <v>55</v>
      </c>
      <c r="K1118" s="10" t="s">
        <v>458</v>
      </c>
      <c r="L1118" s="10"/>
      <c r="M1118" s="71" t="s">
        <v>22</v>
      </c>
    </row>
    <row r="1119" spans="1:13" ht="30" x14ac:dyDescent="0.25">
      <c r="A1119" s="69" t="str">
        <f t="shared" si="125"/>
        <v>1</v>
      </c>
      <c r="B1119" s="45" t="str">
        <f t="shared" si="119"/>
        <v>7</v>
      </c>
      <c r="C1119" s="45" t="str">
        <f t="shared" si="120"/>
        <v>2</v>
      </c>
      <c r="D1119" s="45" t="str">
        <f t="shared" si="121"/>
        <v>8</v>
      </c>
      <c r="E1119" s="45" t="str">
        <f t="shared" si="122"/>
        <v>07</v>
      </c>
      <c r="F1119" s="45" t="str">
        <f t="shared" si="123"/>
        <v>1</v>
      </c>
      <c r="G1119" s="45" t="str">
        <f t="shared" si="124"/>
        <v>0</v>
      </c>
      <c r="H1119" s="70">
        <v>17280710</v>
      </c>
      <c r="I1119" s="10" t="s">
        <v>457</v>
      </c>
      <c r="J1119" s="145" t="s">
        <v>55</v>
      </c>
      <c r="K1119" s="10" t="s">
        <v>458</v>
      </c>
      <c r="L1119" s="10"/>
      <c r="M1119" s="71" t="s">
        <v>22</v>
      </c>
    </row>
    <row r="1120" spans="1:13" ht="60" x14ac:dyDescent="0.25">
      <c r="A1120" s="69" t="str">
        <f t="shared" si="125"/>
        <v>1</v>
      </c>
      <c r="B1120" s="45" t="str">
        <f t="shared" si="119"/>
        <v>7</v>
      </c>
      <c r="C1120" s="45" t="str">
        <f t="shared" si="120"/>
        <v>2</v>
      </c>
      <c r="D1120" s="45" t="str">
        <f t="shared" si="121"/>
        <v>8</v>
      </c>
      <c r="E1120" s="45" t="str">
        <f t="shared" si="122"/>
        <v>10</v>
      </c>
      <c r="F1120" s="45" t="str">
        <f t="shared" si="123"/>
        <v>0</v>
      </c>
      <c r="G1120" s="45" t="str">
        <f t="shared" si="124"/>
        <v>0</v>
      </c>
      <c r="H1120" s="70">
        <v>17281000</v>
      </c>
      <c r="I1120" s="10" t="s">
        <v>5790</v>
      </c>
      <c r="J1120" s="145" t="s">
        <v>55</v>
      </c>
      <c r="K1120" s="10" t="s">
        <v>4844</v>
      </c>
      <c r="L1120" s="10"/>
      <c r="M1120" s="71" t="s">
        <v>22</v>
      </c>
    </row>
    <row r="1121" spans="1:13" ht="60" x14ac:dyDescent="0.25">
      <c r="A1121" s="69" t="str">
        <f t="shared" si="125"/>
        <v>1</v>
      </c>
      <c r="B1121" s="45" t="str">
        <f t="shared" si="119"/>
        <v>7</v>
      </c>
      <c r="C1121" s="45" t="str">
        <f t="shared" si="120"/>
        <v>2</v>
      </c>
      <c r="D1121" s="45" t="str">
        <f t="shared" si="121"/>
        <v>8</v>
      </c>
      <c r="E1121" s="45" t="str">
        <f t="shared" si="122"/>
        <v>10</v>
      </c>
      <c r="F1121" s="45" t="str">
        <f t="shared" si="123"/>
        <v>1</v>
      </c>
      <c r="G1121" s="45" t="str">
        <f t="shared" si="124"/>
        <v>0</v>
      </c>
      <c r="H1121" s="70">
        <v>17281010</v>
      </c>
      <c r="I1121" s="10" t="s">
        <v>5791</v>
      </c>
      <c r="J1121" s="145" t="s">
        <v>55</v>
      </c>
      <c r="K1121" s="10" t="s">
        <v>451</v>
      </c>
      <c r="L1121" s="10"/>
      <c r="M1121" s="71" t="s">
        <v>22</v>
      </c>
    </row>
    <row r="1122" spans="1:13" ht="60" x14ac:dyDescent="0.25">
      <c r="A1122" s="69" t="str">
        <f t="shared" si="125"/>
        <v>1</v>
      </c>
      <c r="B1122" s="45" t="str">
        <f t="shared" si="119"/>
        <v>7</v>
      </c>
      <c r="C1122" s="45" t="str">
        <f t="shared" si="120"/>
        <v>2</v>
      </c>
      <c r="D1122" s="45" t="str">
        <f t="shared" si="121"/>
        <v>8</v>
      </c>
      <c r="E1122" s="45" t="str">
        <f t="shared" si="122"/>
        <v>10</v>
      </c>
      <c r="F1122" s="45" t="str">
        <f t="shared" si="123"/>
        <v>2</v>
      </c>
      <c r="G1122" s="45" t="str">
        <f t="shared" si="124"/>
        <v>0</v>
      </c>
      <c r="H1122" s="70">
        <v>17281020</v>
      </c>
      <c r="I1122" s="10" t="s">
        <v>5792</v>
      </c>
      <c r="J1122" s="145" t="s">
        <v>55</v>
      </c>
      <c r="K1122" s="10" t="s">
        <v>453</v>
      </c>
      <c r="L1122" s="10"/>
      <c r="M1122" s="71" t="s">
        <v>22</v>
      </c>
    </row>
    <row r="1123" spans="1:13" ht="75" x14ac:dyDescent="0.25">
      <c r="A1123" s="69" t="str">
        <f t="shared" si="125"/>
        <v>1</v>
      </c>
      <c r="B1123" s="45" t="str">
        <f t="shared" si="119"/>
        <v>7</v>
      </c>
      <c r="C1123" s="45" t="str">
        <f t="shared" si="120"/>
        <v>2</v>
      </c>
      <c r="D1123" s="45" t="str">
        <f t="shared" si="121"/>
        <v>8</v>
      </c>
      <c r="E1123" s="45" t="str">
        <f t="shared" si="122"/>
        <v>10</v>
      </c>
      <c r="F1123" s="45" t="str">
        <f t="shared" si="123"/>
        <v>9</v>
      </c>
      <c r="G1123" s="45" t="str">
        <f t="shared" si="124"/>
        <v>0</v>
      </c>
      <c r="H1123" s="70">
        <v>17281090</v>
      </c>
      <c r="I1123" s="10" t="s">
        <v>5362</v>
      </c>
      <c r="J1123" s="145" t="s">
        <v>55</v>
      </c>
      <c r="K1123" s="10" t="s">
        <v>5793</v>
      </c>
      <c r="L1123" s="10"/>
      <c r="M1123" s="71" t="s">
        <v>22</v>
      </c>
    </row>
    <row r="1124" spans="1:13" ht="45" x14ac:dyDescent="0.25">
      <c r="A1124" s="69" t="str">
        <f t="shared" si="125"/>
        <v>1</v>
      </c>
      <c r="B1124" s="45" t="str">
        <f t="shared" si="119"/>
        <v>7</v>
      </c>
      <c r="C1124" s="45" t="str">
        <f t="shared" si="120"/>
        <v>2</v>
      </c>
      <c r="D1124" s="45" t="str">
        <f t="shared" si="121"/>
        <v>8</v>
      </c>
      <c r="E1124" s="45" t="str">
        <f t="shared" si="122"/>
        <v>99</v>
      </c>
      <c r="F1124" s="45" t="str">
        <f t="shared" si="123"/>
        <v>0</v>
      </c>
      <c r="G1124" s="45" t="str">
        <f t="shared" si="124"/>
        <v>0</v>
      </c>
      <c r="H1124" s="70">
        <v>17289900</v>
      </c>
      <c r="I1124" s="10" t="s">
        <v>5364</v>
      </c>
      <c r="J1124" s="145" t="s">
        <v>55</v>
      </c>
      <c r="K1124" s="10" t="s">
        <v>5794</v>
      </c>
      <c r="L1124" s="10"/>
      <c r="M1124" s="71" t="s">
        <v>22</v>
      </c>
    </row>
    <row r="1125" spans="1:13" ht="45" x14ac:dyDescent="0.25">
      <c r="A1125" s="69" t="str">
        <f t="shared" si="125"/>
        <v>1</v>
      </c>
      <c r="B1125" s="45" t="str">
        <f t="shared" si="119"/>
        <v>7</v>
      </c>
      <c r="C1125" s="45" t="str">
        <f t="shared" si="120"/>
        <v>2</v>
      </c>
      <c r="D1125" s="45" t="str">
        <f t="shared" si="121"/>
        <v>8</v>
      </c>
      <c r="E1125" s="45" t="str">
        <f t="shared" si="122"/>
        <v>99</v>
      </c>
      <c r="F1125" s="45" t="str">
        <f t="shared" si="123"/>
        <v>1</v>
      </c>
      <c r="G1125" s="45" t="str">
        <f t="shared" si="124"/>
        <v>0</v>
      </c>
      <c r="H1125" s="70">
        <v>17289910</v>
      </c>
      <c r="I1125" s="10" t="s">
        <v>5364</v>
      </c>
      <c r="J1125" s="145" t="s">
        <v>55</v>
      </c>
      <c r="K1125" s="10" t="s">
        <v>5794</v>
      </c>
      <c r="L1125" s="10"/>
      <c r="M1125" s="71" t="s">
        <v>22</v>
      </c>
    </row>
    <row r="1126" spans="1:13" ht="45" x14ac:dyDescent="0.25">
      <c r="A1126" s="69" t="str">
        <f t="shared" si="125"/>
        <v>1</v>
      </c>
      <c r="B1126" s="45" t="str">
        <f t="shared" si="119"/>
        <v>7</v>
      </c>
      <c r="C1126" s="45" t="str">
        <f t="shared" si="120"/>
        <v>3</v>
      </c>
      <c r="D1126" s="45" t="str">
        <f t="shared" si="121"/>
        <v>8</v>
      </c>
      <c r="E1126" s="45" t="str">
        <f t="shared" si="122"/>
        <v>01</v>
      </c>
      <c r="F1126" s="45" t="str">
        <f t="shared" si="123"/>
        <v>0</v>
      </c>
      <c r="G1126" s="45" t="str">
        <f t="shared" si="124"/>
        <v>0</v>
      </c>
      <c r="H1126" s="70">
        <v>17380100</v>
      </c>
      <c r="I1126" s="10" t="s">
        <v>447</v>
      </c>
      <c r="J1126" s="145" t="s">
        <v>55</v>
      </c>
      <c r="K1126" s="10" t="s">
        <v>462</v>
      </c>
      <c r="L1126" s="10"/>
      <c r="M1126" s="71" t="s">
        <v>22</v>
      </c>
    </row>
    <row r="1127" spans="1:13" ht="45" x14ac:dyDescent="0.25">
      <c r="A1127" s="69" t="str">
        <f t="shared" si="125"/>
        <v>1</v>
      </c>
      <c r="B1127" s="45" t="str">
        <f t="shared" si="119"/>
        <v>7</v>
      </c>
      <c r="C1127" s="45" t="str">
        <f t="shared" si="120"/>
        <v>3</v>
      </c>
      <c r="D1127" s="45" t="str">
        <f t="shared" si="121"/>
        <v>8</v>
      </c>
      <c r="E1127" s="45" t="str">
        <f t="shared" si="122"/>
        <v>01</v>
      </c>
      <c r="F1127" s="45" t="str">
        <f t="shared" si="123"/>
        <v>1</v>
      </c>
      <c r="G1127" s="45" t="str">
        <f t="shared" si="124"/>
        <v>0</v>
      </c>
      <c r="H1127" s="70">
        <v>17380110</v>
      </c>
      <c r="I1127" s="10" t="s">
        <v>447</v>
      </c>
      <c r="J1127" s="145" t="s">
        <v>55</v>
      </c>
      <c r="K1127" s="10" t="s">
        <v>462</v>
      </c>
      <c r="L1127" s="10"/>
      <c r="M1127" s="71" t="s">
        <v>22</v>
      </c>
    </row>
    <row r="1128" spans="1:13" ht="30" x14ac:dyDescent="0.25">
      <c r="A1128" s="69" t="str">
        <f t="shared" si="125"/>
        <v>1</v>
      </c>
      <c r="B1128" s="45" t="str">
        <f t="shared" si="119"/>
        <v>7</v>
      </c>
      <c r="C1128" s="45" t="str">
        <f t="shared" si="120"/>
        <v>3</v>
      </c>
      <c r="D1128" s="45" t="str">
        <f t="shared" si="121"/>
        <v>8</v>
      </c>
      <c r="E1128" s="45" t="str">
        <f t="shared" si="122"/>
        <v>02</v>
      </c>
      <c r="F1128" s="45" t="str">
        <f t="shared" si="123"/>
        <v>0</v>
      </c>
      <c r="G1128" s="45" t="str">
        <f t="shared" si="124"/>
        <v>0</v>
      </c>
      <c r="H1128" s="70">
        <v>17380200</v>
      </c>
      <c r="I1128" s="10" t="s">
        <v>463</v>
      </c>
      <c r="J1128" s="145" t="s">
        <v>55</v>
      </c>
      <c r="K1128" s="10" t="s">
        <v>464</v>
      </c>
      <c r="L1128" s="10"/>
      <c r="M1128" s="71" t="s">
        <v>22</v>
      </c>
    </row>
    <row r="1129" spans="1:13" ht="30" x14ac:dyDescent="0.25">
      <c r="A1129" s="69" t="str">
        <f t="shared" si="125"/>
        <v>1</v>
      </c>
      <c r="B1129" s="45" t="str">
        <f t="shared" si="119"/>
        <v>7</v>
      </c>
      <c r="C1129" s="45" t="str">
        <f t="shared" si="120"/>
        <v>3</v>
      </c>
      <c r="D1129" s="45" t="str">
        <f t="shared" si="121"/>
        <v>8</v>
      </c>
      <c r="E1129" s="45" t="str">
        <f t="shared" si="122"/>
        <v>02</v>
      </c>
      <c r="F1129" s="45" t="str">
        <f t="shared" si="123"/>
        <v>1</v>
      </c>
      <c r="G1129" s="45" t="str">
        <f t="shared" si="124"/>
        <v>0</v>
      </c>
      <c r="H1129" s="70">
        <v>17380210</v>
      </c>
      <c r="I1129" s="10" t="s">
        <v>463</v>
      </c>
      <c r="J1129" s="145" t="s">
        <v>55</v>
      </c>
      <c r="K1129" s="10" t="s">
        <v>464</v>
      </c>
      <c r="L1129" s="10"/>
      <c r="M1129" s="71" t="s">
        <v>22</v>
      </c>
    </row>
    <row r="1130" spans="1:13" ht="60" x14ac:dyDescent="0.25">
      <c r="A1130" s="69" t="str">
        <f t="shared" si="125"/>
        <v>1</v>
      </c>
      <c r="B1130" s="45" t="str">
        <f t="shared" si="119"/>
        <v>7</v>
      </c>
      <c r="C1130" s="45" t="str">
        <f t="shared" si="120"/>
        <v>3</v>
      </c>
      <c r="D1130" s="45" t="str">
        <f t="shared" si="121"/>
        <v>8</v>
      </c>
      <c r="E1130" s="45" t="str">
        <f t="shared" si="122"/>
        <v>10</v>
      </c>
      <c r="F1130" s="45" t="str">
        <f t="shared" si="123"/>
        <v>0</v>
      </c>
      <c r="G1130" s="45" t="str">
        <f t="shared" si="124"/>
        <v>0</v>
      </c>
      <c r="H1130" s="70">
        <v>17381000</v>
      </c>
      <c r="I1130" s="10" t="s">
        <v>5795</v>
      </c>
      <c r="J1130" s="145" t="s">
        <v>55</v>
      </c>
      <c r="K1130" s="10" t="s">
        <v>5796</v>
      </c>
      <c r="L1130" s="10"/>
      <c r="M1130" s="71" t="s">
        <v>22</v>
      </c>
    </row>
    <row r="1131" spans="1:13" ht="60" x14ac:dyDescent="0.25">
      <c r="A1131" s="69" t="str">
        <f t="shared" si="125"/>
        <v>1</v>
      </c>
      <c r="B1131" s="45" t="str">
        <f t="shared" si="119"/>
        <v>7</v>
      </c>
      <c r="C1131" s="45" t="str">
        <f t="shared" si="120"/>
        <v>3</v>
      </c>
      <c r="D1131" s="45" t="str">
        <f t="shared" si="121"/>
        <v>8</v>
      </c>
      <c r="E1131" s="45" t="str">
        <f t="shared" si="122"/>
        <v>10</v>
      </c>
      <c r="F1131" s="45" t="str">
        <f t="shared" si="123"/>
        <v>1</v>
      </c>
      <c r="G1131" s="45" t="str">
        <f t="shared" si="124"/>
        <v>0</v>
      </c>
      <c r="H1131" s="70">
        <v>17381010</v>
      </c>
      <c r="I1131" s="10" t="s">
        <v>5797</v>
      </c>
      <c r="J1131" s="145" t="s">
        <v>55</v>
      </c>
      <c r="K1131" s="10" t="s">
        <v>467</v>
      </c>
      <c r="L1131" s="10"/>
      <c r="M1131" s="71" t="s">
        <v>22</v>
      </c>
    </row>
    <row r="1132" spans="1:13" ht="60" x14ac:dyDescent="0.25">
      <c r="A1132" s="69" t="str">
        <f t="shared" si="125"/>
        <v>1</v>
      </c>
      <c r="B1132" s="45" t="str">
        <f t="shared" si="119"/>
        <v>7</v>
      </c>
      <c r="C1132" s="45" t="str">
        <f t="shared" si="120"/>
        <v>3</v>
      </c>
      <c r="D1132" s="45" t="str">
        <f t="shared" si="121"/>
        <v>8</v>
      </c>
      <c r="E1132" s="45" t="str">
        <f t="shared" si="122"/>
        <v>10</v>
      </c>
      <c r="F1132" s="45" t="str">
        <f t="shared" si="123"/>
        <v>2</v>
      </c>
      <c r="G1132" s="45" t="str">
        <f t="shared" si="124"/>
        <v>0</v>
      </c>
      <c r="H1132" s="70">
        <v>17381020</v>
      </c>
      <c r="I1132" s="10" t="s">
        <v>5798</v>
      </c>
      <c r="J1132" s="145" t="s">
        <v>55</v>
      </c>
      <c r="K1132" s="10" t="s">
        <v>468</v>
      </c>
      <c r="L1132" s="10"/>
      <c r="M1132" s="71" t="s">
        <v>22</v>
      </c>
    </row>
    <row r="1133" spans="1:13" ht="60" x14ac:dyDescent="0.25">
      <c r="A1133" s="69" t="str">
        <f t="shared" si="125"/>
        <v>1</v>
      </c>
      <c r="B1133" s="45" t="str">
        <f t="shared" si="119"/>
        <v>7</v>
      </c>
      <c r="C1133" s="45" t="str">
        <f t="shared" si="120"/>
        <v>3</v>
      </c>
      <c r="D1133" s="45" t="str">
        <f t="shared" si="121"/>
        <v>8</v>
      </c>
      <c r="E1133" s="45" t="str">
        <f t="shared" si="122"/>
        <v>10</v>
      </c>
      <c r="F1133" s="45" t="str">
        <f t="shared" si="123"/>
        <v>9</v>
      </c>
      <c r="G1133" s="45" t="str">
        <f t="shared" si="124"/>
        <v>0</v>
      </c>
      <c r="H1133" s="70">
        <v>17381090</v>
      </c>
      <c r="I1133" s="10" t="s">
        <v>5372</v>
      </c>
      <c r="J1133" s="145" t="s">
        <v>55</v>
      </c>
      <c r="K1133" s="10" t="s">
        <v>5799</v>
      </c>
      <c r="L1133" s="10"/>
      <c r="M1133" s="71" t="s">
        <v>22</v>
      </c>
    </row>
    <row r="1134" spans="1:13" ht="60" x14ac:dyDescent="0.25">
      <c r="A1134" s="69" t="str">
        <f t="shared" si="125"/>
        <v>1</v>
      </c>
      <c r="B1134" s="45" t="str">
        <f t="shared" si="119"/>
        <v>7</v>
      </c>
      <c r="C1134" s="45" t="str">
        <f t="shared" si="120"/>
        <v>3</v>
      </c>
      <c r="D1134" s="45" t="str">
        <f t="shared" si="121"/>
        <v>8</v>
      </c>
      <c r="E1134" s="45" t="str">
        <f t="shared" si="122"/>
        <v>99</v>
      </c>
      <c r="F1134" s="45" t="str">
        <f t="shared" si="123"/>
        <v>0</v>
      </c>
      <c r="G1134" s="45" t="str">
        <f t="shared" si="124"/>
        <v>0</v>
      </c>
      <c r="H1134" s="70">
        <v>17389900</v>
      </c>
      <c r="I1134" s="10" t="s">
        <v>469</v>
      </c>
      <c r="J1134" s="145" t="s">
        <v>55</v>
      </c>
      <c r="K1134" s="10" t="s">
        <v>5800</v>
      </c>
      <c r="L1134" s="10"/>
      <c r="M1134" s="71" t="s">
        <v>22</v>
      </c>
    </row>
    <row r="1135" spans="1:13" ht="60" x14ac:dyDescent="0.25">
      <c r="A1135" s="69" t="str">
        <f t="shared" si="125"/>
        <v>1</v>
      </c>
      <c r="B1135" s="45" t="str">
        <f t="shared" si="119"/>
        <v>7</v>
      </c>
      <c r="C1135" s="45" t="str">
        <f t="shared" si="120"/>
        <v>3</v>
      </c>
      <c r="D1135" s="45" t="str">
        <f t="shared" si="121"/>
        <v>8</v>
      </c>
      <c r="E1135" s="45" t="str">
        <f t="shared" si="122"/>
        <v>99</v>
      </c>
      <c r="F1135" s="45" t="str">
        <f t="shared" si="123"/>
        <v>1</v>
      </c>
      <c r="G1135" s="45" t="str">
        <f t="shared" si="124"/>
        <v>0</v>
      </c>
      <c r="H1135" s="70">
        <v>17389910</v>
      </c>
      <c r="I1135" s="10" t="s">
        <v>469</v>
      </c>
      <c r="J1135" s="145" t="s">
        <v>55</v>
      </c>
      <c r="K1135" s="10" t="s">
        <v>5800</v>
      </c>
      <c r="L1135" s="10"/>
      <c r="M1135" s="71" t="s">
        <v>22</v>
      </c>
    </row>
    <row r="1136" spans="1:13" ht="60" x14ac:dyDescent="0.25">
      <c r="A1136" s="69" t="str">
        <f t="shared" si="125"/>
        <v>1</v>
      </c>
      <c r="B1136" s="45" t="str">
        <f t="shared" si="119"/>
        <v>7</v>
      </c>
      <c r="C1136" s="45" t="str">
        <f t="shared" si="120"/>
        <v>4</v>
      </c>
      <c r="D1136" s="45" t="str">
        <f t="shared" si="121"/>
        <v>1</v>
      </c>
      <c r="E1136" s="45" t="str">
        <f t="shared" si="122"/>
        <v>98</v>
      </c>
      <c r="F1136" s="45" t="str">
        <f t="shared" si="123"/>
        <v>0</v>
      </c>
      <c r="G1136" s="45" t="str">
        <f t="shared" si="124"/>
        <v>0</v>
      </c>
      <c r="H1136" s="70">
        <v>17419800</v>
      </c>
      <c r="I1136" s="10" t="s">
        <v>5380</v>
      </c>
      <c r="J1136" s="145" t="s">
        <v>55</v>
      </c>
      <c r="K1136" s="10" t="s">
        <v>5801</v>
      </c>
      <c r="L1136" s="10" t="s">
        <v>101</v>
      </c>
      <c r="M1136" s="71" t="s">
        <v>22</v>
      </c>
    </row>
    <row r="1137" spans="1:13" ht="60" x14ac:dyDescent="0.25">
      <c r="A1137" s="69" t="str">
        <f t="shared" si="125"/>
        <v>1</v>
      </c>
      <c r="B1137" s="45" t="str">
        <f t="shared" si="119"/>
        <v>7</v>
      </c>
      <c r="C1137" s="45" t="str">
        <f t="shared" si="120"/>
        <v>4</v>
      </c>
      <c r="D1137" s="45" t="str">
        <f t="shared" si="121"/>
        <v>8</v>
      </c>
      <c r="E1137" s="45" t="str">
        <f t="shared" si="122"/>
        <v>01</v>
      </c>
      <c r="F1137" s="45" t="str">
        <f t="shared" si="123"/>
        <v>0</v>
      </c>
      <c r="G1137" s="45" t="str">
        <f t="shared" si="124"/>
        <v>0</v>
      </c>
      <c r="H1137" s="70">
        <v>17480100</v>
      </c>
      <c r="I1137" s="10" t="s">
        <v>5802</v>
      </c>
      <c r="J1137" s="145" t="s">
        <v>55</v>
      </c>
      <c r="K1137" s="10" t="s">
        <v>5803</v>
      </c>
      <c r="L1137" s="10"/>
      <c r="M1137" s="71" t="s">
        <v>22</v>
      </c>
    </row>
    <row r="1138" spans="1:13" ht="75" x14ac:dyDescent="0.25">
      <c r="A1138" s="69" t="str">
        <f t="shared" si="125"/>
        <v>1</v>
      </c>
      <c r="B1138" s="45" t="str">
        <f t="shared" si="119"/>
        <v>7</v>
      </c>
      <c r="C1138" s="45" t="str">
        <f t="shared" si="120"/>
        <v>4</v>
      </c>
      <c r="D1138" s="45" t="str">
        <f t="shared" si="121"/>
        <v>8</v>
      </c>
      <c r="E1138" s="45" t="str">
        <f t="shared" si="122"/>
        <v>01</v>
      </c>
      <c r="F1138" s="45" t="str">
        <f t="shared" si="123"/>
        <v>1</v>
      </c>
      <c r="G1138" s="45" t="str">
        <f t="shared" si="124"/>
        <v>0</v>
      </c>
      <c r="H1138" s="70">
        <v>17480110</v>
      </c>
      <c r="I1138" s="10" t="s">
        <v>472</v>
      </c>
      <c r="J1138" s="145" t="s">
        <v>55</v>
      </c>
      <c r="K1138" s="10" t="s">
        <v>5804</v>
      </c>
      <c r="L1138" s="10"/>
      <c r="M1138" s="71" t="s">
        <v>22</v>
      </c>
    </row>
    <row r="1139" spans="1:13" ht="75" x14ac:dyDescent="0.25">
      <c r="A1139" s="69" t="str">
        <f t="shared" si="125"/>
        <v>1</v>
      </c>
      <c r="B1139" s="45" t="str">
        <f t="shared" si="119"/>
        <v>7</v>
      </c>
      <c r="C1139" s="45" t="str">
        <f t="shared" si="120"/>
        <v>4</v>
      </c>
      <c r="D1139" s="45" t="str">
        <f t="shared" si="121"/>
        <v>8</v>
      </c>
      <c r="E1139" s="45" t="str">
        <f t="shared" si="122"/>
        <v>01</v>
      </c>
      <c r="F1139" s="45" t="str">
        <f t="shared" si="123"/>
        <v>2</v>
      </c>
      <c r="G1139" s="45" t="str">
        <f t="shared" si="124"/>
        <v>0</v>
      </c>
      <c r="H1139" s="70">
        <v>17480120</v>
      </c>
      <c r="I1139" s="10" t="s">
        <v>474</v>
      </c>
      <c r="J1139" s="145" t="s">
        <v>55</v>
      </c>
      <c r="K1139" s="10" t="s">
        <v>5805</v>
      </c>
      <c r="L1139" s="10" t="s">
        <v>101</v>
      </c>
      <c r="M1139" s="71" t="s">
        <v>22</v>
      </c>
    </row>
    <row r="1140" spans="1:13" ht="60" x14ac:dyDescent="0.25">
      <c r="A1140" s="69" t="str">
        <f t="shared" si="125"/>
        <v>1</v>
      </c>
      <c r="B1140" s="45" t="str">
        <f t="shared" si="119"/>
        <v>7</v>
      </c>
      <c r="C1140" s="45" t="str">
        <f t="shared" si="120"/>
        <v>4</v>
      </c>
      <c r="D1140" s="45" t="str">
        <f t="shared" si="121"/>
        <v>8</v>
      </c>
      <c r="E1140" s="45" t="str">
        <f t="shared" si="122"/>
        <v>01</v>
      </c>
      <c r="F1140" s="45" t="str">
        <f t="shared" si="123"/>
        <v>9</v>
      </c>
      <c r="G1140" s="45" t="str">
        <f t="shared" si="124"/>
        <v>0</v>
      </c>
      <c r="H1140" s="70">
        <v>17480190</v>
      </c>
      <c r="I1140" s="10" t="s">
        <v>5380</v>
      </c>
      <c r="J1140" s="145" t="s">
        <v>55</v>
      </c>
      <c r="K1140" s="10" t="s">
        <v>5806</v>
      </c>
      <c r="L1140" s="10" t="s">
        <v>101</v>
      </c>
      <c r="M1140" s="71" t="s">
        <v>22</v>
      </c>
    </row>
    <row r="1141" spans="1:13" ht="45" x14ac:dyDescent="0.25">
      <c r="A1141" s="69" t="str">
        <f t="shared" si="125"/>
        <v>1</v>
      </c>
      <c r="B1141" s="45" t="str">
        <f t="shared" si="119"/>
        <v>7</v>
      </c>
      <c r="C1141" s="45" t="str">
        <f t="shared" si="120"/>
        <v>4</v>
      </c>
      <c r="D1141" s="45" t="str">
        <f t="shared" si="121"/>
        <v>8</v>
      </c>
      <c r="E1141" s="45" t="str">
        <f t="shared" si="122"/>
        <v>10</v>
      </c>
      <c r="F1141" s="45" t="str">
        <f t="shared" si="123"/>
        <v>0</v>
      </c>
      <c r="G1141" s="45" t="str">
        <f t="shared" si="124"/>
        <v>0</v>
      </c>
      <c r="H1141" s="70">
        <v>17481000</v>
      </c>
      <c r="I1141" s="10" t="s">
        <v>5807</v>
      </c>
      <c r="J1141" s="145" t="s">
        <v>55</v>
      </c>
      <c r="K1141" s="10" t="s">
        <v>5808</v>
      </c>
      <c r="L1141" s="10"/>
      <c r="M1141" s="71" t="s">
        <v>22</v>
      </c>
    </row>
    <row r="1142" spans="1:13" ht="45" x14ac:dyDescent="0.25">
      <c r="A1142" s="69" t="str">
        <f t="shared" si="125"/>
        <v>1</v>
      </c>
      <c r="B1142" s="45" t="str">
        <f t="shared" si="119"/>
        <v>7</v>
      </c>
      <c r="C1142" s="45" t="str">
        <f t="shared" si="120"/>
        <v>4</v>
      </c>
      <c r="D1142" s="45" t="str">
        <f t="shared" si="121"/>
        <v>8</v>
      </c>
      <c r="E1142" s="45" t="str">
        <f t="shared" si="122"/>
        <v>10</v>
      </c>
      <c r="F1142" s="45" t="str">
        <f t="shared" si="123"/>
        <v>1</v>
      </c>
      <c r="G1142" s="45" t="str">
        <f t="shared" si="124"/>
        <v>0</v>
      </c>
      <c r="H1142" s="70">
        <v>17481010</v>
      </c>
      <c r="I1142" s="10" t="s">
        <v>5807</v>
      </c>
      <c r="J1142" s="145" t="s">
        <v>55</v>
      </c>
      <c r="K1142" s="10" t="s">
        <v>5808</v>
      </c>
      <c r="L1142" s="10"/>
      <c r="M1142" s="71" t="s">
        <v>22</v>
      </c>
    </row>
    <row r="1143" spans="1:13" ht="45" x14ac:dyDescent="0.25">
      <c r="A1143" s="69" t="str">
        <f t="shared" si="125"/>
        <v>1</v>
      </c>
      <c r="B1143" s="45" t="str">
        <f t="shared" si="119"/>
        <v>7</v>
      </c>
      <c r="C1143" s="45" t="str">
        <f t="shared" si="120"/>
        <v>5</v>
      </c>
      <c r="D1143" s="45" t="str">
        <f t="shared" si="121"/>
        <v>8</v>
      </c>
      <c r="E1143" s="45" t="str">
        <f t="shared" si="122"/>
        <v>01</v>
      </c>
      <c r="F1143" s="45" t="str">
        <f t="shared" si="123"/>
        <v>0</v>
      </c>
      <c r="G1143" s="45" t="str">
        <f t="shared" si="124"/>
        <v>0</v>
      </c>
      <c r="H1143" s="70">
        <v>17580100</v>
      </c>
      <c r="I1143" s="10" t="s">
        <v>480</v>
      </c>
      <c r="J1143" s="145" t="s">
        <v>55</v>
      </c>
      <c r="K1143" s="10" t="s">
        <v>481</v>
      </c>
      <c r="L1143" s="10"/>
      <c r="M1143" s="71" t="s">
        <v>22</v>
      </c>
    </row>
    <row r="1144" spans="1:13" ht="45" x14ac:dyDescent="0.25">
      <c r="A1144" s="69" t="str">
        <f t="shared" si="125"/>
        <v>1</v>
      </c>
      <c r="B1144" s="45" t="str">
        <f t="shared" si="119"/>
        <v>7</v>
      </c>
      <c r="C1144" s="45" t="str">
        <f t="shared" si="120"/>
        <v>5</v>
      </c>
      <c r="D1144" s="45" t="str">
        <f t="shared" si="121"/>
        <v>8</v>
      </c>
      <c r="E1144" s="45" t="str">
        <f t="shared" si="122"/>
        <v>01</v>
      </c>
      <c r="F1144" s="45" t="str">
        <f t="shared" si="123"/>
        <v>1</v>
      </c>
      <c r="G1144" s="45" t="str">
        <f t="shared" si="124"/>
        <v>0</v>
      </c>
      <c r="H1144" s="70">
        <v>17580110</v>
      </c>
      <c r="I1144" s="10" t="s">
        <v>480</v>
      </c>
      <c r="J1144" s="145" t="s">
        <v>55</v>
      </c>
      <c r="K1144" s="10" t="s">
        <v>481</v>
      </c>
      <c r="L1144" s="10"/>
      <c r="M1144" s="71" t="s">
        <v>22</v>
      </c>
    </row>
    <row r="1145" spans="1:13" ht="30" x14ac:dyDescent="0.25">
      <c r="A1145" s="69" t="str">
        <f t="shared" si="125"/>
        <v>1</v>
      </c>
      <c r="B1145" s="45" t="str">
        <f t="shared" si="119"/>
        <v>7</v>
      </c>
      <c r="C1145" s="45" t="str">
        <f t="shared" si="120"/>
        <v>5</v>
      </c>
      <c r="D1145" s="45" t="str">
        <f t="shared" si="121"/>
        <v>8</v>
      </c>
      <c r="E1145" s="45" t="str">
        <f t="shared" si="122"/>
        <v>99</v>
      </c>
      <c r="F1145" s="45" t="str">
        <f t="shared" si="123"/>
        <v>0</v>
      </c>
      <c r="G1145" s="45" t="str">
        <f t="shared" si="124"/>
        <v>0</v>
      </c>
      <c r="H1145" s="70">
        <v>17589900</v>
      </c>
      <c r="I1145" s="10" t="s">
        <v>5809</v>
      </c>
      <c r="J1145" s="145" t="s">
        <v>55</v>
      </c>
      <c r="K1145" s="10" t="s">
        <v>483</v>
      </c>
      <c r="L1145" s="10"/>
      <c r="M1145" s="71" t="s">
        <v>22</v>
      </c>
    </row>
    <row r="1146" spans="1:13" ht="30" x14ac:dyDescent="0.25">
      <c r="A1146" s="69" t="str">
        <f t="shared" si="125"/>
        <v>1</v>
      </c>
      <c r="B1146" s="45" t="str">
        <f t="shared" si="119"/>
        <v>7</v>
      </c>
      <c r="C1146" s="45" t="str">
        <f t="shared" si="120"/>
        <v>5</v>
      </c>
      <c r="D1146" s="45" t="str">
        <f t="shared" si="121"/>
        <v>8</v>
      </c>
      <c r="E1146" s="45" t="str">
        <f t="shared" si="122"/>
        <v>99</v>
      </c>
      <c r="F1146" s="45" t="str">
        <f t="shared" si="123"/>
        <v>1</v>
      </c>
      <c r="G1146" s="45" t="str">
        <f t="shared" si="124"/>
        <v>0</v>
      </c>
      <c r="H1146" s="70">
        <v>17589910</v>
      </c>
      <c r="I1146" s="10" t="s">
        <v>5809</v>
      </c>
      <c r="J1146" s="145" t="s">
        <v>55</v>
      </c>
      <c r="K1146" s="10" t="s">
        <v>483</v>
      </c>
      <c r="L1146" s="10"/>
      <c r="M1146" s="71" t="s">
        <v>22</v>
      </c>
    </row>
    <row r="1147" spans="1:13" ht="30" x14ac:dyDescent="0.25">
      <c r="A1147" s="69" t="str">
        <f t="shared" si="125"/>
        <v>1</v>
      </c>
      <c r="B1147" s="45" t="str">
        <f t="shared" si="119"/>
        <v>7</v>
      </c>
      <c r="C1147" s="45" t="str">
        <f t="shared" si="120"/>
        <v>6</v>
      </c>
      <c r="D1147" s="45" t="str">
        <f t="shared" si="121"/>
        <v>1</v>
      </c>
      <c r="E1147" s="45" t="str">
        <f t="shared" si="122"/>
        <v>98</v>
      </c>
      <c r="F1147" s="45" t="str">
        <f t="shared" si="123"/>
        <v>0</v>
      </c>
      <c r="G1147" s="45" t="str">
        <f t="shared" si="124"/>
        <v>0</v>
      </c>
      <c r="H1147" s="70">
        <v>17619800</v>
      </c>
      <c r="I1147" s="10" t="s">
        <v>5810</v>
      </c>
      <c r="J1147" s="145" t="s">
        <v>55</v>
      </c>
      <c r="K1147" s="10" t="s">
        <v>5811</v>
      </c>
      <c r="L1147" s="10" t="s">
        <v>101</v>
      </c>
      <c r="M1147" s="71" t="s">
        <v>22</v>
      </c>
    </row>
    <row r="1148" spans="1:13" ht="45" x14ac:dyDescent="0.25">
      <c r="A1148" s="69" t="str">
        <f t="shared" si="125"/>
        <v>1</v>
      </c>
      <c r="B1148" s="45" t="str">
        <f t="shared" si="119"/>
        <v>7</v>
      </c>
      <c r="C1148" s="45" t="str">
        <f t="shared" si="120"/>
        <v>6</v>
      </c>
      <c r="D1148" s="45" t="str">
        <f t="shared" si="121"/>
        <v>8</v>
      </c>
      <c r="E1148" s="45" t="str">
        <f t="shared" si="122"/>
        <v>01</v>
      </c>
      <c r="F1148" s="45" t="str">
        <f t="shared" si="123"/>
        <v>0</v>
      </c>
      <c r="G1148" s="45" t="str">
        <f t="shared" si="124"/>
        <v>0</v>
      </c>
      <c r="H1148" s="70">
        <v>17680100</v>
      </c>
      <c r="I1148" s="10" t="s">
        <v>5812</v>
      </c>
      <c r="J1148" s="145" t="s">
        <v>55</v>
      </c>
      <c r="K1148" s="10" t="s">
        <v>5813</v>
      </c>
      <c r="L1148" s="10"/>
      <c r="M1148" s="71" t="s">
        <v>22</v>
      </c>
    </row>
    <row r="1149" spans="1:13" ht="45" x14ac:dyDescent="0.25">
      <c r="A1149" s="69" t="str">
        <f t="shared" si="125"/>
        <v>1</v>
      </c>
      <c r="B1149" s="45" t="str">
        <f t="shared" si="119"/>
        <v>7</v>
      </c>
      <c r="C1149" s="45" t="str">
        <f t="shared" si="120"/>
        <v>6</v>
      </c>
      <c r="D1149" s="45" t="str">
        <f t="shared" si="121"/>
        <v>8</v>
      </c>
      <c r="E1149" s="45" t="str">
        <f t="shared" si="122"/>
        <v>01</v>
      </c>
      <c r="F1149" s="45" t="str">
        <f t="shared" si="123"/>
        <v>1</v>
      </c>
      <c r="G1149" s="45" t="str">
        <f t="shared" si="124"/>
        <v>0</v>
      </c>
      <c r="H1149" s="70">
        <v>17680110</v>
      </c>
      <c r="I1149" s="10" t="s">
        <v>5814</v>
      </c>
      <c r="J1149" s="145" t="s">
        <v>55</v>
      </c>
      <c r="K1149" s="10" t="s">
        <v>5815</v>
      </c>
      <c r="L1149" s="10"/>
      <c r="M1149" s="71" t="s">
        <v>22</v>
      </c>
    </row>
    <row r="1150" spans="1:13" ht="45" x14ac:dyDescent="0.25">
      <c r="A1150" s="69" t="str">
        <f t="shared" si="125"/>
        <v>1</v>
      </c>
      <c r="B1150" s="45" t="str">
        <f t="shared" si="119"/>
        <v>7</v>
      </c>
      <c r="C1150" s="45" t="str">
        <f t="shared" si="120"/>
        <v>6</v>
      </c>
      <c r="D1150" s="45" t="str">
        <f t="shared" si="121"/>
        <v>8</v>
      </c>
      <c r="E1150" s="45" t="str">
        <f t="shared" si="122"/>
        <v>01</v>
      </c>
      <c r="F1150" s="45" t="str">
        <f t="shared" si="123"/>
        <v>2</v>
      </c>
      <c r="G1150" s="45" t="str">
        <f t="shared" si="124"/>
        <v>0</v>
      </c>
      <c r="H1150" s="70">
        <v>17680120</v>
      </c>
      <c r="I1150" s="10" t="s">
        <v>5816</v>
      </c>
      <c r="J1150" s="145" t="s">
        <v>55</v>
      </c>
      <c r="K1150" s="10" t="s">
        <v>5817</v>
      </c>
      <c r="L1150" s="10" t="s">
        <v>101</v>
      </c>
      <c r="M1150" s="71" t="s">
        <v>22</v>
      </c>
    </row>
    <row r="1151" spans="1:13" ht="30" x14ac:dyDescent="0.25">
      <c r="A1151" s="69" t="str">
        <f t="shared" si="125"/>
        <v>1</v>
      </c>
      <c r="B1151" s="45" t="str">
        <f t="shared" si="119"/>
        <v>7</v>
      </c>
      <c r="C1151" s="45" t="str">
        <f t="shared" si="120"/>
        <v>6</v>
      </c>
      <c r="D1151" s="45" t="str">
        <f t="shared" si="121"/>
        <v>8</v>
      </c>
      <c r="E1151" s="45" t="str">
        <f t="shared" si="122"/>
        <v>01</v>
      </c>
      <c r="F1151" s="45" t="str">
        <f t="shared" si="123"/>
        <v>9</v>
      </c>
      <c r="G1151" s="45" t="str">
        <f t="shared" si="124"/>
        <v>0</v>
      </c>
      <c r="H1151" s="70">
        <v>17680190</v>
      </c>
      <c r="I1151" s="10" t="s">
        <v>5818</v>
      </c>
      <c r="J1151" s="145" t="s">
        <v>55</v>
      </c>
      <c r="K1151" s="10" t="s">
        <v>5818</v>
      </c>
      <c r="L1151" s="10" t="s">
        <v>101</v>
      </c>
      <c r="M1151" s="71" t="s">
        <v>22</v>
      </c>
    </row>
    <row r="1152" spans="1:13" ht="30" customHeight="1" x14ac:dyDescent="0.25">
      <c r="A1152" s="69" t="str">
        <f t="shared" si="125"/>
        <v>1</v>
      </c>
      <c r="B1152" s="45" t="str">
        <f t="shared" si="119"/>
        <v>7</v>
      </c>
      <c r="C1152" s="45" t="str">
        <f t="shared" si="120"/>
        <v>6</v>
      </c>
      <c r="D1152" s="45" t="str">
        <f t="shared" si="121"/>
        <v>8</v>
      </c>
      <c r="E1152" s="45" t="str">
        <f t="shared" si="122"/>
        <v>10</v>
      </c>
      <c r="F1152" s="45" t="str">
        <f t="shared" si="123"/>
        <v>1</v>
      </c>
      <c r="G1152" s="45" t="str">
        <f t="shared" si="124"/>
        <v>0</v>
      </c>
      <c r="H1152" s="70">
        <v>17681010</v>
      </c>
      <c r="I1152" s="10" t="s">
        <v>5818</v>
      </c>
      <c r="J1152" s="145" t="s">
        <v>55</v>
      </c>
      <c r="K1152" s="10" t="s">
        <v>5819</v>
      </c>
      <c r="L1152" s="10" t="s">
        <v>5346</v>
      </c>
      <c r="M1152" s="71" t="s">
        <v>22</v>
      </c>
    </row>
    <row r="1153" spans="1:13" ht="48.75" customHeight="1" x14ac:dyDescent="0.25">
      <c r="A1153" s="69" t="str">
        <f t="shared" si="125"/>
        <v>1</v>
      </c>
      <c r="B1153" s="45" t="str">
        <f t="shared" si="119"/>
        <v>7</v>
      </c>
      <c r="C1153" s="45" t="str">
        <f t="shared" si="120"/>
        <v>9</v>
      </c>
      <c r="D1153" s="45" t="str">
        <f t="shared" si="121"/>
        <v>1</v>
      </c>
      <c r="E1153" s="45" t="str">
        <f t="shared" si="122"/>
        <v>98</v>
      </c>
      <c r="F1153" s="45" t="str">
        <f t="shared" si="123"/>
        <v>0</v>
      </c>
      <c r="G1153" s="45" t="str">
        <f t="shared" si="124"/>
        <v>0</v>
      </c>
      <c r="H1153" s="70">
        <v>17919800</v>
      </c>
      <c r="I1153" s="10" t="s">
        <v>5820</v>
      </c>
      <c r="J1153" s="145" t="s">
        <v>55</v>
      </c>
      <c r="K1153" s="10" t="s">
        <v>5821</v>
      </c>
      <c r="L1153" s="10"/>
      <c r="M1153" s="71" t="s">
        <v>22</v>
      </c>
    </row>
    <row r="1154" spans="1:13" ht="48.75" customHeight="1" x14ac:dyDescent="0.25">
      <c r="A1154" s="69" t="str">
        <f t="shared" si="125"/>
        <v>1</v>
      </c>
      <c r="B1154" s="45" t="str">
        <f t="shared" si="119"/>
        <v>7</v>
      </c>
      <c r="C1154" s="45" t="str">
        <f t="shared" si="120"/>
        <v>7</v>
      </c>
      <c r="D1154" s="45" t="str">
        <f t="shared" si="121"/>
        <v>8</v>
      </c>
      <c r="E1154" s="45" t="str">
        <f t="shared" si="122"/>
        <v>01</v>
      </c>
      <c r="F1154" s="45" t="str">
        <f t="shared" si="123"/>
        <v>0</v>
      </c>
      <c r="G1154" s="45" t="str">
        <f t="shared" si="124"/>
        <v>0</v>
      </c>
      <c r="H1154" s="70">
        <v>17780100</v>
      </c>
      <c r="I1154" s="10" t="s">
        <v>5822</v>
      </c>
      <c r="J1154" s="145" t="s">
        <v>55</v>
      </c>
      <c r="K1154" s="10" t="s">
        <v>5823</v>
      </c>
      <c r="L1154" s="10"/>
      <c r="M1154" s="71" t="s">
        <v>22</v>
      </c>
    </row>
    <row r="1155" spans="1:13" ht="48.75" customHeight="1" x14ac:dyDescent="0.25">
      <c r="A1155" s="69" t="str">
        <f t="shared" si="125"/>
        <v>1</v>
      </c>
      <c r="B1155" s="45" t="str">
        <f t="shared" si="119"/>
        <v>7</v>
      </c>
      <c r="C1155" s="45" t="str">
        <f t="shared" si="120"/>
        <v>7</v>
      </c>
      <c r="D1155" s="45" t="str">
        <f t="shared" si="121"/>
        <v>8</v>
      </c>
      <c r="E1155" s="45" t="str">
        <f t="shared" si="122"/>
        <v>01</v>
      </c>
      <c r="F1155" s="45" t="str">
        <f t="shared" si="123"/>
        <v>1</v>
      </c>
      <c r="G1155" s="45" t="str">
        <f t="shared" si="124"/>
        <v>0</v>
      </c>
      <c r="H1155" s="70">
        <v>17780110</v>
      </c>
      <c r="I1155" s="10" t="s">
        <v>5824</v>
      </c>
      <c r="J1155" s="145" t="s">
        <v>55</v>
      </c>
      <c r="K1155" s="10" t="s">
        <v>5825</v>
      </c>
      <c r="L1155" s="10"/>
      <c r="M1155" s="71" t="s">
        <v>22</v>
      </c>
    </row>
    <row r="1156" spans="1:13" ht="48.75" customHeight="1" x14ac:dyDescent="0.25">
      <c r="A1156" s="69" t="str">
        <f t="shared" si="125"/>
        <v>1</v>
      </c>
      <c r="B1156" s="45" t="str">
        <f t="shared" si="119"/>
        <v>7</v>
      </c>
      <c r="C1156" s="45" t="str">
        <f t="shared" si="120"/>
        <v>7</v>
      </c>
      <c r="D1156" s="45" t="str">
        <f t="shared" si="121"/>
        <v>8</v>
      </c>
      <c r="E1156" s="45" t="str">
        <f t="shared" si="122"/>
        <v>01</v>
      </c>
      <c r="F1156" s="45" t="str">
        <f t="shared" si="123"/>
        <v>2</v>
      </c>
      <c r="G1156" s="45" t="str">
        <f t="shared" si="124"/>
        <v>0</v>
      </c>
      <c r="H1156" s="70">
        <v>17780120</v>
      </c>
      <c r="I1156" s="10" t="s">
        <v>5826</v>
      </c>
      <c r="J1156" s="145" t="s">
        <v>55</v>
      </c>
      <c r="K1156" s="10" t="s">
        <v>5827</v>
      </c>
      <c r="L1156" s="10"/>
      <c r="M1156" s="71" t="s">
        <v>22</v>
      </c>
    </row>
    <row r="1157" spans="1:13" ht="48.75" customHeight="1" x14ac:dyDescent="0.25">
      <c r="A1157" s="69" t="str">
        <f t="shared" si="125"/>
        <v>1</v>
      </c>
      <c r="B1157" s="45" t="str">
        <f t="shared" si="119"/>
        <v>7</v>
      </c>
      <c r="C1157" s="45" t="str">
        <f t="shared" si="120"/>
        <v>7</v>
      </c>
      <c r="D1157" s="45" t="str">
        <f t="shared" si="121"/>
        <v>8</v>
      </c>
      <c r="E1157" s="45" t="str">
        <f t="shared" si="122"/>
        <v>01</v>
      </c>
      <c r="F1157" s="45" t="str">
        <f t="shared" si="123"/>
        <v>9</v>
      </c>
      <c r="G1157" s="45" t="str">
        <f t="shared" si="124"/>
        <v>0</v>
      </c>
      <c r="H1157" s="70">
        <v>17780190</v>
      </c>
      <c r="I1157" s="10" t="s">
        <v>5828</v>
      </c>
      <c r="J1157" s="145" t="s">
        <v>55</v>
      </c>
      <c r="K1157" s="10" t="s">
        <v>5829</v>
      </c>
      <c r="L1157" s="10"/>
      <c r="M1157" s="71" t="s">
        <v>22</v>
      </c>
    </row>
    <row r="1158" spans="1:13" ht="48.75" customHeight="1" x14ac:dyDescent="0.25">
      <c r="A1158" s="69" t="str">
        <f t="shared" si="125"/>
        <v>1</v>
      </c>
      <c r="B1158" s="45" t="str">
        <f t="shared" si="119"/>
        <v>7</v>
      </c>
      <c r="C1158" s="45" t="str">
        <f t="shared" si="120"/>
        <v>7</v>
      </c>
      <c r="D1158" s="45" t="str">
        <f t="shared" si="121"/>
        <v>8</v>
      </c>
      <c r="E1158" s="45" t="str">
        <f t="shared" si="122"/>
        <v>10</v>
      </c>
      <c r="F1158" s="45" t="str">
        <f t="shared" si="123"/>
        <v>1</v>
      </c>
      <c r="G1158" s="45" t="str">
        <f t="shared" si="124"/>
        <v>0</v>
      </c>
      <c r="H1158" s="70">
        <v>17781010</v>
      </c>
      <c r="I1158" s="10" t="s">
        <v>5828</v>
      </c>
      <c r="J1158" s="145" t="s">
        <v>55</v>
      </c>
      <c r="K1158" s="10" t="s">
        <v>5829</v>
      </c>
      <c r="L1158" s="10" t="s">
        <v>5346</v>
      </c>
      <c r="M1158" s="71" t="s">
        <v>22</v>
      </c>
    </row>
    <row r="1159" spans="1:13" ht="48.75" customHeight="1" x14ac:dyDescent="0.25">
      <c r="A1159" s="69" t="str">
        <f t="shared" si="125"/>
        <v>1</v>
      </c>
      <c r="B1159" s="45" t="str">
        <f t="shared" si="119"/>
        <v>9</v>
      </c>
      <c r="C1159" s="45" t="str">
        <f t="shared" si="120"/>
        <v>2</v>
      </c>
      <c r="D1159" s="45" t="str">
        <f t="shared" si="121"/>
        <v>8</v>
      </c>
      <c r="E1159" s="45" t="str">
        <f t="shared" si="122"/>
        <v>01</v>
      </c>
      <c r="F1159" s="45" t="str">
        <f t="shared" si="123"/>
        <v>0</v>
      </c>
      <c r="G1159" s="45" t="str">
        <f t="shared" si="124"/>
        <v>0</v>
      </c>
      <c r="H1159" s="70">
        <v>19280100</v>
      </c>
      <c r="I1159" s="10" t="s">
        <v>5830</v>
      </c>
      <c r="J1159" s="145" t="s">
        <v>55</v>
      </c>
      <c r="K1159" s="10" t="s">
        <v>5831</v>
      </c>
      <c r="L1159" s="10"/>
      <c r="M1159" s="71" t="s">
        <v>22</v>
      </c>
    </row>
    <row r="1160" spans="1:13" ht="48.75" customHeight="1" x14ac:dyDescent="0.25">
      <c r="A1160" s="69" t="str">
        <f t="shared" si="125"/>
        <v>1</v>
      </c>
      <c r="B1160" s="45" t="str">
        <f t="shared" si="119"/>
        <v>9</v>
      </c>
      <c r="C1160" s="45" t="str">
        <f t="shared" si="120"/>
        <v>2</v>
      </c>
      <c r="D1160" s="45" t="str">
        <f t="shared" si="121"/>
        <v>8</v>
      </c>
      <c r="E1160" s="45" t="str">
        <f t="shared" si="122"/>
        <v>01</v>
      </c>
      <c r="F1160" s="45" t="str">
        <f t="shared" si="123"/>
        <v>1</v>
      </c>
      <c r="G1160" s="45" t="str">
        <f t="shared" si="124"/>
        <v>0</v>
      </c>
      <c r="H1160" s="70">
        <v>19280110</v>
      </c>
      <c r="I1160" s="10" t="s">
        <v>5832</v>
      </c>
      <c r="J1160" s="145" t="s">
        <v>55</v>
      </c>
      <c r="K1160" s="10" t="s">
        <v>5831</v>
      </c>
      <c r="L1160" s="10"/>
      <c r="M1160" s="71" t="s">
        <v>22</v>
      </c>
    </row>
    <row r="1161" spans="1:13" ht="48.75" customHeight="1" x14ac:dyDescent="0.25">
      <c r="A1161" s="69" t="str">
        <f t="shared" si="125"/>
        <v>1</v>
      </c>
      <c r="B1161" s="45" t="str">
        <f t="shared" si="119"/>
        <v>9</v>
      </c>
      <c r="C1161" s="45" t="str">
        <f t="shared" si="120"/>
        <v>2</v>
      </c>
      <c r="D1161" s="45" t="str">
        <f t="shared" si="121"/>
        <v>8</v>
      </c>
      <c r="E1161" s="45" t="str">
        <f t="shared" si="122"/>
        <v>02</v>
      </c>
      <c r="F1161" s="45" t="str">
        <f t="shared" si="123"/>
        <v>0</v>
      </c>
      <c r="G1161" s="45" t="str">
        <f t="shared" si="124"/>
        <v>0</v>
      </c>
      <c r="H1161" s="70">
        <v>19280200</v>
      </c>
      <c r="I1161" s="10" t="s">
        <v>5833</v>
      </c>
      <c r="J1161" s="145" t="s">
        <v>55</v>
      </c>
      <c r="K1161" s="10" t="s">
        <v>5834</v>
      </c>
      <c r="L1161" s="10"/>
      <c r="M1161" s="71" t="s">
        <v>22</v>
      </c>
    </row>
    <row r="1162" spans="1:13" ht="48.75" customHeight="1" x14ac:dyDescent="0.25">
      <c r="A1162" s="69" t="str">
        <f t="shared" si="125"/>
        <v>1</v>
      </c>
      <c r="B1162" s="45" t="str">
        <f t="shared" si="119"/>
        <v>9</v>
      </c>
      <c r="C1162" s="45" t="str">
        <f t="shared" si="120"/>
        <v>2</v>
      </c>
      <c r="D1162" s="45" t="str">
        <f t="shared" si="121"/>
        <v>8</v>
      </c>
      <c r="E1162" s="45" t="str">
        <f t="shared" si="122"/>
        <v>02</v>
      </c>
      <c r="F1162" s="45" t="str">
        <f t="shared" si="123"/>
        <v>1</v>
      </c>
      <c r="G1162" s="45" t="str">
        <f t="shared" si="124"/>
        <v>0</v>
      </c>
      <c r="H1162" s="70">
        <v>19280210</v>
      </c>
      <c r="I1162" s="10" t="s">
        <v>5835</v>
      </c>
      <c r="J1162" s="145" t="s">
        <v>55</v>
      </c>
      <c r="K1162" s="10" t="s">
        <v>5834</v>
      </c>
      <c r="L1162" s="10"/>
      <c r="M1162" s="71" t="s">
        <v>22</v>
      </c>
    </row>
    <row r="1163" spans="1:13" ht="48.75" customHeight="1" x14ac:dyDescent="0.25">
      <c r="A1163" s="69" t="str">
        <f t="shared" si="125"/>
        <v>1</v>
      </c>
      <c r="B1163" s="45" t="str">
        <f t="shared" si="119"/>
        <v>9</v>
      </c>
      <c r="C1163" s="45" t="str">
        <f t="shared" si="120"/>
        <v>2</v>
      </c>
      <c r="D1163" s="45" t="str">
        <f t="shared" si="121"/>
        <v>8</v>
      </c>
      <c r="E1163" s="45" t="str">
        <f t="shared" si="122"/>
        <v>02</v>
      </c>
      <c r="F1163" s="45" t="str">
        <f t="shared" si="123"/>
        <v>9</v>
      </c>
      <c r="G1163" s="45" t="str">
        <f t="shared" si="124"/>
        <v>0</v>
      </c>
      <c r="H1163" s="70">
        <v>19280290</v>
      </c>
      <c r="I1163" s="10" t="s">
        <v>5836</v>
      </c>
      <c r="J1163" s="145" t="s">
        <v>55</v>
      </c>
      <c r="K1163" s="10" t="s">
        <v>5837</v>
      </c>
      <c r="L1163" s="10"/>
      <c r="M1163" s="71" t="s">
        <v>22</v>
      </c>
    </row>
    <row r="1164" spans="1:13" ht="48.75" customHeight="1" x14ac:dyDescent="0.25">
      <c r="A1164" s="69" t="str">
        <f t="shared" si="125"/>
        <v>1</v>
      </c>
      <c r="B1164" s="45" t="str">
        <f t="shared" si="119"/>
        <v>9</v>
      </c>
      <c r="C1164" s="45" t="str">
        <f t="shared" si="120"/>
        <v>2</v>
      </c>
      <c r="D1164" s="45" t="str">
        <f t="shared" si="121"/>
        <v>8</v>
      </c>
      <c r="E1164" s="45" t="str">
        <f t="shared" si="122"/>
        <v>03</v>
      </c>
      <c r="F1164" s="45" t="str">
        <f t="shared" si="123"/>
        <v>0</v>
      </c>
      <c r="G1164" s="45" t="str">
        <f t="shared" si="124"/>
        <v>0</v>
      </c>
      <c r="H1164" s="70">
        <v>19280300</v>
      </c>
      <c r="I1164" s="10" t="s">
        <v>5838</v>
      </c>
      <c r="J1164" s="145" t="s">
        <v>55</v>
      </c>
      <c r="K1164" s="10" t="s">
        <v>5839</v>
      </c>
      <c r="L1164" s="10"/>
      <c r="M1164" s="71" t="s">
        <v>22</v>
      </c>
    </row>
    <row r="1165" spans="1:13" ht="48.75" customHeight="1" x14ac:dyDescent="0.25">
      <c r="A1165" s="69" t="str">
        <f t="shared" si="125"/>
        <v>1</v>
      </c>
      <c r="B1165" s="45" t="str">
        <f t="shared" si="119"/>
        <v>9</v>
      </c>
      <c r="C1165" s="45" t="str">
        <f t="shared" si="120"/>
        <v>2</v>
      </c>
      <c r="D1165" s="45" t="str">
        <f t="shared" si="121"/>
        <v>8</v>
      </c>
      <c r="E1165" s="45" t="str">
        <f t="shared" si="122"/>
        <v>03</v>
      </c>
      <c r="F1165" s="45" t="str">
        <f t="shared" si="123"/>
        <v>1</v>
      </c>
      <c r="G1165" s="45" t="str">
        <f t="shared" si="124"/>
        <v>0</v>
      </c>
      <c r="H1165" s="70">
        <v>19280310</v>
      </c>
      <c r="I1165" s="10" t="s">
        <v>5840</v>
      </c>
      <c r="J1165" s="145" t="s">
        <v>55</v>
      </c>
      <c r="K1165" s="10" t="s">
        <v>5839</v>
      </c>
      <c r="L1165" s="10"/>
      <c r="M1165" s="71" t="s">
        <v>22</v>
      </c>
    </row>
    <row r="1166" spans="1:13" ht="48.75" customHeight="1" x14ac:dyDescent="0.25">
      <c r="A1166" s="69" t="str">
        <f t="shared" si="125"/>
        <v>1</v>
      </c>
      <c r="B1166" s="45" t="str">
        <f t="shared" si="119"/>
        <v>6</v>
      </c>
      <c r="C1166" s="45" t="str">
        <f t="shared" si="120"/>
        <v>9</v>
      </c>
      <c r="D1166" s="45" t="str">
        <f t="shared" si="121"/>
        <v>9</v>
      </c>
      <c r="E1166" s="45" t="str">
        <f t="shared" si="122"/>
        <v>00</v>
      </c>
      <c r="F1166" s="45" t="str">
        <f t="shared" si="123"/>
        <v>0</v>
      </c>
      <c r="G1166" s="45" t="str">
        <f t="shared" si="124"/>
        <v>0</v>
      </c>
      <c r="H1166" s="70">
        <v>16990000</v>
      </c>
      <c r="I1166" s="10" t="s">
        <v>318</v>
      </c>
      <c r="J1166" s="145" t="s">
        <v>45</v>
      </c>
      <c r="K1166" s="10" t="s">
        <v>319</v>
      </c>
      <c r="L1166" s="10"/>
      <c r="M1166" s="71"/>
    </row>
    <row r="1167" spans="1:13" ht="48.75" customHeight="1" x14ac:dyDescent="0.25">
      <c r="A1167" s="69" t="str">
        <f t="shared" si="125"/>
        <v>1</v>
      </c>
      <c r="B1167" s="45" t="str">
        <f t="shared" si="119"/>
        <v>6</v>
      </c>
      <c r="C1167" s="45" t="str">
        <f t="shared" si="120"/>
        <v>9</v>
      </c>
      <c r="D1167" s="45" t="str">
        <f t="shared" si="121"/>
        <v>9</v>
      </c>
      <c r="E1167" s="45" t="str">
        <f t="shared" si="122"/>
        <v>50</v>
      </c>
      <c r="F1167" s="45" t="str">
        <f t="shared" si="123"/>
        <v>0</v>
      </c>
      <c r="G1167" s="45" t="str">
        <f t="shared" si="124"/>
        <v>0</v>
      </c>
      <c r="H1167" s="70">
        <v>16995000</v>
      </c>
      <c r="I1167" s="10" t="s">
        <v>4481</v>
      </c>
      <c r="J1167" s="145" t="s">
        <v>55</v>
      </c>
      <c r="K1167" s="10" t="s">
        <v>4463</v>
      </c>
      <c r="L1167" s="10"/>
      <c r="M1167" s="71"/>
    </row>
    <row r="1168" spans="1:13" ht="30" x14ac:dyDescent="0.25">
      <c r="A1168" s="69" t="str">
        <f t="shared" si="125"/>
        <v>1</v>
      </c>
      <c r="B1168" s="45" t="str">
        <f t="shared" si="119"/>
        <v>6</v>
      </c>
      <c r="C1168" s="45" t="str">
        <f t="shared" si="120"/>
        <v>9</v>
      </c>
      <c r="D1168" s="45" t="str">
        <f t="shared" si="121"/>
        <v>9</v>
      </c>
      <c r="E1168" s="45" t="str">
        <f t="shared" si="122"/>
        <v>50</v>
      </c>
      <c r="F1168" s="45" t="str">
        <f t="shared" si="123"/>
        <v>1</v>
      </c>
      <c r="G1168" s="45" t="str">
        <f t="shared" si="124"/>
        <v>0</v>
      </c>
      <c r="H1168" s="70">
        <v>16995010</v>
      </c>
      <c r="I1168" s="10" t="s">
        <v>4479</v>
      </c>
      <c r="J1168" s="145" t="s">
        <v>55</v>
      </c>
      <c r="K1168" s="10" t="s">
        <v>4480</v>
      </c>
      <c r="L1168" s="10" t="s">
        <v>4464</v>
      </c>
      <c r="M1168" s="71"/>
    </row>
    <row r="1169" spans="1:13" ht="30" x14ac:dyDescent="0.25">
      <c r="A1169" s="69" t="str">
        <f t="shared" si="125"/>
        <v>1</v>
      </c>
      <c r="B1169" s="45" t="str">
        <f t="shared" si="119"/>
        <v>6</v>
      </c>
      <c r="C1169" s="45" t="str">
        <f t="shared" si="120"/>
        <v>9</v>
      </c>
      <c r="D1169" s="45" t="str">
        <f t="shared" si="121"/>
        <v>9</v>
      </c>
      <c r="E1169" s="45" t="str">
        <f t="shared" si="122"/>
        <v>50</v>
      </c>
      <c r="F1169" s="45" t="str">
        <f t="shared" si="123"/>
        <v>2</v>
      </c>
      <c r="G1169" s="45" t="str">
        <f t="shared" si="124"/>
        <v>0</v>
      </c>
      <c r="H1169" s="70">
        <v>16995020</v>
      </c>
      <c r="I1169" s="10" t="s">
        <v>4482</v>
      </c>
      <c r="J1169" s="145" t="s">
        <v>55</v>
      </c>
      <c r="K1169" s="10" t="s">
        <v>4483</v>
      </c>
      <c r="L1169" s="10"/>
      <c r="M1169" s="71"/>
    </row>
    <row r="1170" spans="1:13" ht="45" x14ac:dyDescent="0.25">
      <c r="A1170" s="69" t="str">
        <f t="shared" si="125"/>
        <v>1</v>
      </c>
      <c r="B1170" s="45" t="str">
        <f t="shared" si="119"/>
        <v>6</v>
      </c>
      <c r="C1170" s="45" t="str">
        <f t="shared" si="120"/>
        <v>9</v>
      </c>
      <c r="D1170" s="45" t="str">
        <f t="shared" si="121"/>
        <v>9</v>
      </c>
      <c r="E1170" s="45" t="str">
        <f t="shared" si="122"/>
        <v>50</v>
      </c>
      <c r="F1170" s="45" t="str">
        <f t="shared" si="123"/>
        <v>3</v>
      </c>
      <c r="G1170" s="45" t="str">
        <f t="shared" si="124"/>
        <v>0</v>
      </c>
      <c r="H1170" s="70">
        <v>16995030</v>
      </c>
      <c r="I1170" s="10" t="s">
        <v>4484</v>
      </c>
      <c r="J1170" s="145" t="s">
        <v>55</v>
      </c>
      <c r="K1170" s="10" t="s">
        <v>4485</v>
      </c>
      <c r="L1170" s="10"/>
      <c r="M1170" s="71"/>
    </row>
    <row r="1171" spans="1:13" ht="45" x14ac:dyDescent="0.25">
      <c r="A1171" s="69" t="str">
        <f t="shared" si="125"/>
        <v>1</v>
      </c>
      <c r="B1171" s="45" t="str">
        <f t="shared" si="119"/>
        <v>6</v>
      </c>
      <c r="C1171" s="45" t="str">
        <f t="shared" si="120"/>
        <v>9</v>
      </c>
      <c r="D1171" s="45" t="str">
        <f t="shared" si="121"/>
        <v>9</v>
      </c>
      <c r="E1171" s="45" t="str">
        <f t="shared" si="122"/>
        <v>50</v>
      </c>
      <c r="F1171" s="45" t="str">
        <f t="shared" si="123"/>
        <v>4</v>
      </c>
      <c r="G1171" s="45" t="str">
        <f t="shared" si="124"/>
        <v>0</v>
      </c>
      <c r="H1171" s="70">
        <v>16995040</v>
      </c>
      <c r="I1171" s="10" t="s">
        <v>4486</v>
      </c>
      <c r="J1171" s="145" t="s">
        <v>55</v>
      </c>
      <c r="K1171" s="10" t="s">
        <v>6562</v>
      </c>
      <c r="L1171" s="10"/>
      <c r="M1171" s="71" t="s">
        <v>10</v>
      </c>
    </row>
    <row r="1172" spans="1:13" ht="30" x14ac:dyDescent="0.25">
      <c r="A1172" s="69" t="str">
        <f t="shared" si="125"/>
        <v>1</v>
      </c>
      <c r="B1172" s="45" t="str">
        <f t="shared" si="119"/>
        <v>6</v>
      </c>
      <c r="C1172" s="45" t="str">
        <f t="shared" si="120"/>
        <v>9</v>
      </c>
      <c r="D1172" s="45" t="str">
        <f t="shared" si="121"/>
        <v>9</v>
      </c>
      <c r="E1172" s="45" t="str">
        <f t="shared" si="122"/>
        <v>50</v>
      </c>
      <c r="F1172" s="45" t="str">
        <f t="shared" si="123"/>
        <v>9</v>
      </c>
      <c r="G1172" s="45" t="str">
        <f t="shared" si="124"/>
        <v>0</v>
      </c>
      <c r="H1172" s="70">
        <v>16995090</v>
      </c>
      <c r="I1172" s="10" t="s">
        <v>4487</v>
      </c>
      <c r="J1172" s="145" t="s">
        <v>55</v>
      </c>
      <c r="K1172" s="10" t="s">
        <v>4465</v>
      </c>
      <c r="L1172" s="10"/>
      <c r="M1172" s="71"/>
    </row>
    <row r="1173" spans="1:13" x14ac:dyDescent="0.25">
      <c r="A1173" s="69" t="str">
        <f t="shared" si="125"/>
        <v>1</v>
      </c>
      <c r="B1173" s="45" t="str">
        <f t="shared" ref="B1173:B1236" si="126">MID($H1173,2,1)</f>
        <v>6</v>
      </c>
      <c r="C1173" s="45" t="str">
        <f t="shared" ref="C1173:C1236" si="127">MID($H1173,3,1)</f>
        <v>9</v>
      </c>
      <c r="D1173" s="45" t="str">
        <f t="shared" ref="D1173:D1236" si="128">MID($H1173,4,1)</f>
        <v>9</v>
      </c>
      <c r="E1173" s="45" t="str">
        <f t="shared" ref="E1173:E1236" si="129">MID($H1173,5,2)</f>
        <v>99</v>
      </c>
      <c r="F1173" s="45" t="str">
        <f t="shared" ref="F1173:F1236" si="130">MID($H1173,7,1)</f>
        <v>0</v>
      </c>
      <c r="G1173" s="45" t="str">
        <f t="shared" ref="G1173:G1236" si="131">MID($H1173,8,1)</f>
        <v>0</v>
      </c>
      <c r="H1173" s="70">
        <v>16999900</v>
      </c>
      <c r="I1173" s="10" t="s">
        <v>318</v>
      </c>
      <c r="J1173" s="145" t="s">
        <v>51</v>
      </c>
      <c r="K1173" s="10" t="s">
        <v>320</v>
      </c>
      <c r="L1173" s="10"/>
      <c r="M1173" s="71"/>
    </row>
    <row r="1174" spans="1:13" ht="60" x14ac:dyDescent="0.25">
      <c r="A1174" s="69" t="str">
        <f t="shared" ref="A1174:A1237" si="132">MID($H1174,1,1)</f>
        <v>1</v>
      </c>
      <c r="B1174" s="45" t="str">
        <f t="shared" si="126"/>
        <v>7</v>
      </c>
      <c r="C1174" s="45" t="str">
        <f t="shared" si="127"/>
        <v>0</v>
      </c>
      <c r="D1174" s="45" t="str">
        <f t="shared" si="128"/>
        <v>0</v>
      </c>
      <c r="E1174" s="45" t="str">
        <f t="shared" si="129"/>
        <v>00</v>
      </c>
      <c r="F1174" s="45" t="str">
        <f t="shared" si="130"/>
        <v>0</v>
      </c>
      <c r="G1174" s="45" t="str">
        <f t="shared" si="131"/>
        <v>0</v>
      </c>
      <c r="H1174" s="70">
        <v>17000000</v>
      </c>
      <c r="I1174" s="10" t="s">
        <v>321</v>
      </c>
      <c r="J1174" s="145" t="s">
        <v>45</v>
      </c>
      <c r="K1174" s="10" t="s">
        <v>322</v>
      </c>
      <c r="L1174" s="10"/>
      <c r="M1174" s="71"/>
    </row>
    <row r="1175" spans="1:13" ht="60" x14ac:dyDescent="0.25">
      <c r="A1175" s="69" t="str">
        <f t="shared" si="132"/>
        <v>1</v>
      </c>
      <c r="B1175" s="45" t="str">
        <f t="shared" si="126"/>
        <v>7</v>
      </c>
      <c r="C1175" s="45" t="str">
        <f t="shared" si="127"/>
        <v>1</v>
      </c>
      <c r="D1175" s="45" t="str">
        <f t="shared" si="128"/>
        <v>0</v>
      </c>
      <c r="E1175" s="45" t="str">
        <f t="shared" si="129"/>
        <v>00</v>
      </c>
      <c r="F1175" s="45" t="str">
        <f t="shared" si="130"/>
        <v>0</v>
      </c>
      <c r="G1175" s="45" t="str">
        <f t="shared" si="131"/>
        <v>0</v>
      </c>
      <c r="H1175" s="70">
        <v>17100000</v>
      </c>
      <c r="I1175" s="10" t="s">
        <v>4841</v>
      </c>
      <c r="J1175" s="145" t="s">
        <v>45</v>
      </c>
      <c r="K1175" s="10" t="s">
        <v>323</v>
      </c>
      <c r="L1175" s="10"/>
      <c r="M1175" s="71"/>
    </row>
    <row r="1176" spans="1:13" ht="60" x14ac:dyDescent="0.25">
      <c r="A1176" s="69" t="str">
        <f t="shared" si="132"/>
        <v>1</v>
      </c>
      <c r="B1176" s="45" t="str">
        <f t="shared" si="126"/>
        <v>7</v>
      </c>
      <c r="C1176" s="45" t="str">
        <f t="shared" si="127"/>
        <v>1</v>
      </c>
      <c r="D1176" s="45" t="str">
        <f t="shared" si="128"/>
        <v>1</v>
      </c>
      <c r="E1176" s="45" t="str">
        <f t="shared" si="129"/>
        <v>00</v>
      </c>
      <c r="F1176" s="45" t="str">
        <f t="shared" si="130"/>
        <v>0</v>
      </c>
      <c r="G1176" s="45" t="str">
        <f t="shared" si="131"/>
        <v>0</v>
      </c>
      <c r="H1176" s="70">
        <v>17110000</v>
      </c>
      <c r="I1176" s="10" t="s">
        <v>324</v>
      </c>
      <c r="J1176" s="145" t="s">
        <v>45</v>
      </c>
      <c r="K1176" s="10" t="s">
        <v>323</v>
      </c>
      <c r="L1176" s="10"/>
      <c r="M1176" s="71"/>
    </row>
    <row r="1177" spans="1:13" ht="30" x14ac:dyDescent="0.25">
      <c r="A1177" s="69" t="str">
        <f t="shared" si="132"/>
        <v>1</v>
      </c>
      <c r="B1177" s="45" t="str">
        <f t="shared" si="126"/>
        <v>7</v>
      </c>
      <c r="C1177" s="45" t="str">
        <f t="shared" si="127"/>
        <v>1</v>
      </c>
      <c r="D1177" s="45" t="str">
        <f t="shared" si="128"/>
        <v>1</v>
      </c>
      <c r="E1177" s="45" t="str">
        <f t="shared" si="129"/>
        <v>50</v>
      </c>
      <c r="F1177" s="45" t="str">
        <f t="shared" si="130"/>
        <v>0</v>
      </c>
      <c r="G1177" s="45" t="str">
        <f t="shared" si="131"/>
        <v>0</v>
      </c>
      <c r="H1177" s="70">
        <v>17115000</v>
      </c>
      <c r="I1177" s="10" t="s">
        <v>5841</v>
      </c>
      <c r="J1177" s="145" t="s">
        <v>55</v>
      </c>
      <c r="K1177" s="10" t="s">
        <v>5842</v>
      </c>
      <c r="L1177" s="10"/>
      <c r="M1177" s="71"/>
    </row>
    <row r="1178" spans="1:13" ht="30" x14ac:dyDescent="0.25">
      <c r="A1178" s="69" t="str">
        <f t="shared" si="132"/>
        <v>1</v>
      </c>
      <c r="B1178" s="45" t="str">
        <f t="shared" si="126"/>
        <v>7</v>
      </c>
      <c r="C1178" s="45" t="str">
        <f t="shared" si="127"/>
        <v>1</v>
      </c>
      <c r="D1178" s="45" t="str">
        <f t="shared" si="128"/>
        <v>1</v>
      </c>
      <c r="E1178" s="45" t="str">
        <f t="shared" si="129"/>
        <v>51</v>
      </c>
      <c r="F1178" s="45" t="str">
        <f t="shared" si="130"/>
        <v>0</v>
      </c>
      <c r="G1178" s="45" t="str">
        <f t="shared" si="131"/>
        <v>0</v>
      </c>
      <c r="H1178" s="70">
        <v>17115100</v>
      </c>
      <c r="I1178" s="10" t="s">
        <v>326</v>
      </c>
      <c r="J1178" s="145" t="s">
        <v>55</v>
      </c>
      <c r="K1178" s="10" t="s">
        <v>327</v>
      </c>
      <c r="L1178" s="10"/>
      <c r="M1178" s="71"/>
    </row>
    <row r="1179" spans="1:13" ht="45" x14ac:dyDescent="0.25">
      <c r="A1179" s="69" t="str">
        <f t="shared" si="132"/>
        <v>1</v>
      </c>
      <c r="B1179" s="45" t="str">
        <f t="shared" si="126"/>
        <v>7</v>
      </c>
      <c r="C1179" s="45" t="str">
        <f t="shared" si="127"/>
        <v>1</v>
      </c>
      <c r="D1179" s="45" t="str">
        <f t="shared" si="128"/>
        <v>1</v>
      </c>
      <c r="E1179" s="45" t="str">
        <f t="shared" si="129"/>
        <v>51</v>
      </c>
      <c r="F1179" s="45" t="str">
        <f t="shared" si="130"/>
        <v>1</v>
      </c>
      <c r="G1179" s="45" t="str">
        <f t="shared" si="131"/>
        <v>0</v>
      </c>
      <c r="H1179" s="70">
        <v>17115110</v>
      </c>
      <c r="I1179" s="10" t="s">
        <v>328</v>
      </c>
      <c r="J1179" s="145" t="s">
        <v>55</v>
      </c>
      <c r="K1179" s="10" t="s">
        <v>329</v>
      </c>
      <c r="L1179" s="10"/>
      <c r="M1179" s="71"/>
    </row>
    <row r="1180" spans="1:13" ht="45" x14ac:dyDescent="0.25">
      <c r="A1180" s="69" t="str">
        <f t="shared" si="132"/>
        <v>1</v>
      </c>
      <c r="B1180" s="45" t="str">
        <f t="shared" si="126"/>
        <v>7</v>
      </c>
      <c r="C1180" s="45" t="str">
        <f t="shared" si="127"/>
        <v>1</v>
      </c>
      <c r="D1180" s="45" t="str">
        <f t="shared" si="128"/>
        <v>1</v>
      </c>
      <c r="E1180" s="45" t="str">
        <f t="shared" si="129"/>
        <v>51</v>
      </c>
      <c r="F1180" s="45" t="str">
        <f t="shared" si="130"/>
        <v>2</v>
      </c>
      <c r="G1180" s="45" t="str">
        <f t="shared" si="131"/>
        <v>0</v>
      </c>
      <c r="H1180" s="70">
        <v>17115120</v>
      </c>
      <c r="I1180" s="10" t="s">
        <v>4466</v>
      </c>
      <c r="J1180" s="145" t="s">
        <v>55</v>
      </c>
      <c r="K1180" s="10" t="s">
        <v>4467</v>
      </c>
      <c r="L1180" s="10"/>
      <c r="M1180" s="71"/>
    </row>
    <row r="1181" spans="1:13" ht="45" x14ac:dyDescent="0.25">
      <c r="A1181" s="69" t="str">
        <f t="shared" si="132"/>
        <v>1</v>
      </c>
      <c r="B1181" s="45" t="str">
        <f t="shared" si="126"/>
        <v>7</v>
      </c>
      <c r="C1181" s="45" t="str">
        <f t="shared" si="127"/>
        <v>1</v>
      </c>
      <c r="D1181" s="45" t="str">
        <f t="shared" si="128"/>
        <v>1</v>
      </c>
      <c r="E1181" s="45" t="str">
        <f t="shared" si="129"/>
        <v>51</v>
      </c>
      <c r="F1181" s="45" t="str">
        <f t="shared" si="130"/>
        <v>2</v>
      </c>
      <c r="G1181" s="45" t="str">
        <f t="shared" si="131"/>
        <v>0</v>
      </c>
      <c r="H1181" s="70">
        <v>17115120</v>
      </c>
      <c r="I1181" s="10" t="s">
        <v>5717</v>
      </c>
      <c r="J1181" s="145" t="s">
        <v>55</v>
      </c>
      <c r="K1181" s="10" t="s">
        <v>5843</v>
      </c>
      <c r="L1181" s="10"/>
      <c r="M1181" s="71" t="s">
        <v>22</v>
      </c>
    </row>
    <row r="1182" spans="1:13" ht="45" x14ac:dyDescent="0.25">
      <c r="A1182" s="69" t="str">
        <f t="shared" si="132"/>
        <v>1</v>
      </c>
      <c r="B1182" s="45" t="str">
        <f t="shared" si="126"/>
        <v>7</v>
      </c>
      <c r="C1182" s="45" t="str">
        <f t="shared" si="127"/>
        <v>1</v>
      </c>
      <c r="D1182" s="45" t="str">
        <f t="shared" si="128"/>
        <v>1</v>
      </c>
      <c r="E1182" s="45" t="str">
        <f t="shared" si="129"/>
        <v>51</v>
      </c>
      <c r="F1182" s="45" t="str">
        <f t="shared" si="130"/>
        <v>3</v>
      </c>
      <c r="G1182" s="45" t="str">
        <f t="shared" si="131"/>
        <v>0</v>
      </c>
      <c r="H1182" s="70">
        <v>17115130</v>
      </c>
      <c r="I1182" s="10" t="s">
        <v>5719</v>
      </c>
      <c r="J1182" s="145" t="s">
        <v>55</v>
      </c>
      <c r="K1182" s="10" t="s">
        <v>5844</v>
      </c>
      <c r="L1182" s="10"/>
      <c r="M1182" s="71" t="s">
        <v>22</v>
      </c>
    </row>
    <row r="1183" spans="1:13" ht="30" x14ac:dyDescent="0.25">
      <c r="A1183" s="69" t="str">
        <f t="shared" si="132"/>
        <v>1</v>
      </c>
      <c r="B1183" s="45" t="str">
        <f t="shared" si="126"/>
        <v>7</v>
      </c>
      <c r="C1183" s="45" t="str">
        <f t="shared" si="127"/>
        <v>1</v>
      </c>
      <c r="D1183" s="45" t="str">
        <f t="shared" si="128"/>
        <v>1</v>
      </c>
      <c r="E1183" s="45" t="str">
        <f t="shared" si="129"/>
        <v>52</v>
      </c>
      <c r="F1183" s="45" t="str">
        <f t="shared" si="130"/>
        <v>0</v>
      </c>
      <c r="G1183" s="45" t="str">
        <f t="shared" si="131"/>
        <v>0</v>
      </c>
      <c r="H1183" s="70">
        <v>17115200</v>
      </c>
      <c r="I1183" s="10" t="s">
        <v>5721</v>
      </c>
      <c r="J1183" s="145" t="s">
        <v>55</v>
      </c>
      <c r="K1183" s="10" t="s">
        <v>330</v>
      </c>
      <c r="L1183" s="10"/>
      <c r="M1183" s="71"/>
    </row>
    <row r="1184" spans="1:13" ht="30" x14ac:dyDescent="0.25">
      <c r="A1184" s="69" t="str">
        <f t="shared" si="132"/>
        <v>1</v>
      </c>
      <c r="B1184" s="45" t="str">
        <f t="shared" si="126"/>
        <v>7</v>
      </c>
      <c r="C1184" s="45" t="str">
        <f t="shared" si="127"/>
        <v>1</v>
      </c>
      <c r="D1184" s="45" t="str">
        <f t="shared" si="128"/>
        <v>1</v>
      </c>
      <c r="E1184" s="45" t="str">
        <f t="shared" si="129"/>
        <v>53</v>
      </c>
      <c r="F1184" s="45" t="str">
        <f t="shared" si="130"/>
        <v>0</v>
      </c>
      <c r="G1184" s="45" t="str">
        <f t="shared" si="131"/>
        <v>0</v>
      </c>
      <c r="H1184" s="70">
        <v>17115300</v>
      </c>
      <c r="I1184" s="10" t="s">
        <v>331</v>
      </c>
      <c r="J1184" s="145" t="s">
        <v>55</v>
      </c>
      <c r="K1184" s="10" t="s">
        <v>332</v>
      </c>
      <c r="L1184" s="10"/>
      <c r="M1184" s="71"/>
    </row>
    <row r="1185" spans="1:13" ht="45" x14ac:dyDescent="0.25">
      <c r="A1185" s="69" t="str">
        <f t="shared" si="132"/>
        <v>1</v>
      </c>
      <c r="B1185" s="45" t="str">
        <f t="shared" si="126"/>
        <v>7</v>
      </c>
      <c r="C1185" s="45" t="str">
        <f t="shared" si="127"/>
        <v>1</v>
      </c>
      <c r="D1185" s="45" t="str">
        <f t="shared" si="128"/>
        <v>1</v>
      </c>
      <c r="E1185" s="45" t="str">
        <f t="shared" si="129"/>
        <v>54</v>
      </c>
      <c r="F1185" s="45" t="str">
        <f t="shared" si="130"/>
        <v>0</v>
      </c>
      <c r="G1185" s="45" t="str">
        <f t="shared" si="131"/>
        <v>0</v>
      </c>
      <c r="H1185" s="70">
        <v>17115400</v>
      </c>
      <c r="I1185" s="10" t="s">
        <v>333</v>
      </c>
      <c r="J1185" s="145" t="s">
        <v>55</v>
      </c>
      <c r="K1185" s="10" t="s">
        <v>5845</v>
      </c>
      <c r="L1185" s="10"/>
      <c r="M1185" s="71"/>
    </row>
    <row r="1186" spans="1:13" ht="30" x14ac:dyDescent="0.25">
      <c r="A1186" s="69" t="str">
        <f t="shared" si="132"/>
        <v>1</v>
      </c>
      <c r="B1186" s="45" t="str">
        <f t="shared" si="126"/>
        <v>7</v>
      </c>
      <c r="C1186" s="45" t="str">
        <f t="shared" si="127"/>
        <v>1</v>
      </c>
      <c r="D1186" s="45" t="str">
        <f t="shared" si="128"/>
        <v>1</v>
      </c>
      <c r="E1186" s="45" t="str">
        <f t="shared" si="129"/>
        <v>55</v>
      </c>
      <c r="F1186" s="45" t="str">
        <f t="shared" si="130"/>
        <v>0</v>
      </c>
      <c r="G1186" s="45" t="str">
        <f t="shared" si="131"/>
        <v>0</v>
      </c>
      <c r="H1186" s="70">
        <v>17115500</v>
      </c>
      <c r="I1186" s="10" t="s">
        <v>334</v>
      </c>
      <c r="J1186" s="145" t="s">
        <v>55</v>
      </c>
      <c r="K1186" s="10" t="s">
        <v>335</v>
      </c>
      <c r="L1186" s="10"/>
      <c r="M1186" s="71"/>
    </row>
    <row r="1187" spans="1:13" ht="60" x14ac:dyDescent="0.25">
      <c r="A1187" s="69" t="str">
        <f t="shared" si="132"/>
        <v>1</v>
      </c>
      <c r="B1187" s="45" t="str">
        <f t="shared" si="126"/>
        <v>7</v>
      </c>
      <c r="C1187" s="45" t="str">
        <f t="shared" si="127"/>
        <v>1</v>
      </c>
      <c r="D1187" s="45" t="str">
        <f t="shared" si="128"/>
        <v>1</v>
      </c>
      <c r="E1187" s="45" t="str">
        <f t="shared" si="129"/>
        <v>56</v>
      </c>
      <c r="F1187" s="45" t="str">
        <f t="shared" si="130"/>
        <v>0</v>
      </c>
      <c r="G1187" s="45" t="str">
        <f t="shared" si="131"/>
        <v>0</v>
      </c>
      <c r="H1187" s="70">
        <v>17115600</v>
      </c>
      <c r="I1187" s="10" t="s">
        <v>6563</v>
      </c>
      <c r="J1187" s="145" t="s">
        <v>55</v>
      </c>
      <c r="K1187" s="10" t="s">
        <v>6564</v>
      </c>
      <c r="L1187" s="10"/>
      <c r="M1187" s="71" t="s">
        <v>14</v>
      </c>
    </row>
    <row r="1188" spans="1:13" ht="45" x14ac:dyDescent="0.25">
      <c r="A1188" s="69" t="str">
        <f t="shared" si="132"/>
        <v>1</v>
      </c>
      <c r="B1188" s="45" t="str">
        <f t="shared" si="126"/>
        <v>7</v>
      </c>
      <c r="C1188" s="45" t="str">
        <f t="shared" si="127"/>
        <v>1</v>
      </c>
      <c r="D1188" s="45" t="str">
        <f t="shared" si="128"/>
        <v>1</v>
      </c>
      <c r="E1188" s="45" t="str">
        <f t="shared" si="129"/>
        <v>98</v>
      </c>
      <c r="F1188" s="45" t="str">
        <f t="shared" si="130"/>
        <v>0</v>
      </c>
      <c r="G1188" s="45" t="str">
        <f t="shared" si="131"/>
        <v>0</v>
      </c>
      <c r="H1188" s="70">
        <v>17119800</v>
      </c>
      <c r="I1188" s="10" t="s">
        <v>3015</v>
      </c>
      <c r="J1188" s="145" t="s">
        <v>55</v>
      </c>
      <c r="K1188" s="10" t="s">
        <v>3016</v>
      </c>
      <c r="L1188" s="10"/>
      <c r="M1188" s="71"/>
    </row>
    <row r="1189" spans="1:13" ht="60" x14ac:dyDescent="0.25">
      <c r="A1189" s="69" t="str">
        <f t="shared" si="132"/>
        <v>1</v>
      </c>
      <c r="B1189" s="45" t="str">
        <f t="shared" si="126"/>
        <v>7</v>
      </c>
      <c r="C1189" s="45" t="str">
        <f t="shared" si="127"/>
        <v>1</v>
      </c>
      <c r="D1189" s="45" t="str">
        <f t="shared" si="128"/>
        <v>2</v>
      </c>
      <c r="E1189" s="45" t="str">
        <f t="shared" si="129"/>
        <v>00</v>
      </c>
      <c r="F1189" s="45" t="str">
        <f t="shared" si="130"/>
        <v>0</v>
      </c>
      <c r="G1189" s="45" t="str">
        <f t="shared" si="131"/>
        <v>0</v>
      </c>
      <c r="H1189" s="70">
        <v>17120000</v>
      </c>
      <c r="I1189" s="10" t="s">
        <v>5846</v>
      </c>
      <c r="J1189" s="145" t="s">
        <v>45</v>
      </c>
      <c r="K1189" s="10" t="s">
        <v>5847</v>
      </c>
      <c r="L1189" s="10" t="s">
        <v>5263</v>
      </c>
      <c r="M1189" s="71"/>
    </row>
    <row r="1190" spans="1:13" ht="30" x14ac:dyDescent="0.25">
      <c r="A1190" s="69" t="str">
        <f t="shared" si="132"/>
        <v>1</v>
      </c>
      <c r="B1190" s="45" t="str">
        <f t="shared" si="126"/>
        <v>7</v>
      </c>
      <c r="C1190" s="45" t="str">
        <f t="shared" si="127"/>
        <v>1</v>
      </c>
      <c r="D1190" s="45" t="str">
        <f t="shared" si="128"/>
        <v>2</v>
      </c>
      <c r="E1190" s="45" t="str">
        <f t="shared" si="129"/>
        <v>50</v>
      </c>
      <c r="F1190" s="45" t="str">
        <f t="shared" si="130"/>
        <v>0</v>
      </c>
      <c r="G1190" s="45" t="str">
        <f t="shared" si="131"/>
        <v>0</v>
      </c>
      <c r="H1190" s="70">
        <v>17125000</v>
      </c>
      <c r="I1190" s="10" t="s">
        <v>5848</v>
      </c>
      <c r="J1190" s="145" t="s">
        <v>55</v>
      </c>
      <c r="K1190" s="10" t="s">
        <v>337</v>
      </c>
      <c r="L1190" s="10"/>
      <c r="M1190" s="71"/>
    </row>
    <row r="1191" spans="1:13" ht="30" x14ac:dyDescent="0.25">
      <c r="A1191" s="69" t="str">
        <f t="shared" si="132"/>
        <v>1</v>
      </c>
      <c r="B1191" s="45" t="str">
        <f t="shared" si="126"/>
        <v>7</v>
      </c>
      <c r="C1191" s="45" t="str">
        <f t="shared" si="127"/>
        <v>1</v>
      </c>
      <c r="D1191" s="45" t="str">
        <f t="shared" si="128"/>
        <v>2</v>
      </c>
      <c r="E1191" s="45" t="str">
        <f t="shared" si="129"/>
        <v>51</v>
      </c>
      <c r="F1191" s="45" t="str">
        <f t="shared" si="130"/>
        <v>0</v>
      </c>
      <c r="G1191" s="45" t="str">
        <f t="shared" si="131"/>
        <v>0</v>
      </c>
      <c r="H1191" s="70">
        <v>17125100</v>
      </c>
      <c r="I1191" s="10" t="s">
        <v>5849</v>
      </c>
      <c r="J1191" s="145" t="s">
        <v>55</v>
      </c>
      <c r="K1191" s="10" t="s">
        <v>338</v>
      </c>
      <c r="L1191" s="10"/>
      <c r="M1191" s="71"/>
    </row>
    <row r="1192" spans="1:13" ht="30" x14ac:dyDescent="0.25">
      <c r="A1192" s="69" t="str">
        <f t="shared" si="132"/>
        <v>1</v>
      </c>
      <c r="B1192" s="45" t="str">
        <f t="shared" si="126"/>
        <v>7</v>
      </c>
      <c r="C1192" s="45" t="str">
        <f t="shared" si="127"/>
        <v>1</v>
      </c>
      <c r="D1192" s="45" t="str">
        <f t="shared" si="128"/>
        <v>2</v>
      </c>
      <c r="E1192" s="45" t="str">
        <f t="shared" si="129"/>
        <v>52</v>
      </c>
      <c r="F1192" s="45" t="str">
        <f t="shared" si="130"/>
        <v>0</v>
      </c>
      <c r="G1192" s="45" t="str">
        <f t="shared" si="131"/>
        <v>0</v>
      </c>
      <c r="H1192" s="70">
        <v>17125200</v>
      </c>
      <c r="I1192" s="10" t="s">
        <v>5850</v>
      </c>
      <c r="J1192" s="145" t="s">
        <v>55</v>
      </c>
      <c r="K1192" s="10" t="s">
        <v>339</v>
      </c>
      <c r="L1192" s="10"/>
      <c r="M1192" s="71"/>
    </row>
    <row r="1193" spans="1:13" ht="30" x14ac:dyDescent="0.25">
      <c r="A1193" s="69" t="str">
        <f t="shared" si="132"/>
        <v>1</v>
      </c>
      <c r="B1193" s="45" t="str">
        <f t="shared" si="126"/>
        <v>7</v>
      </c>
      <c r="C1193" s="45" t="str">
        <f t="shared" si="127"/>
        <v>1</v>
      </c>
      <c r="D1193" s="45" t="str">
        <f t="shared" si="128"/>
        <v>2</v>
      </c>
      <c r="E1193" s="45" t="str">
        <f t="shared" si="129"/>
        <v>52</v>
      </c>
      <c r="F1193" s="45" t="str">
        <f t="shared" si="130"/>
        <v>1</v>
      </c>
      <c r="G1193" s="45" t="str">
        <f t="shared" si="131"/>
        <v>0</v>
      </c>
      <c r="H1193" s="70">
        <v>17125210</v>
      </c>
      <c r="I1193" s="10" t="s">
        <v>340</v>
      </c>
      <c r="J1193" s="145" t="s">
        <v>55</v>
      </c>
      <c r="K1193" s="10" t="s">
        <v>341</v>
      </c>
      <c r="L1193" s="10"/>
      <c r="M1193" s="71"/>
    </row>
    <row r="1194" spans="1:13" ht="30" x14ac:dyDescent="0.25">
      <c r="A1194" s="69" t="str">
        <f t="shared" si="132"/>
        <v>1</v>
      </c>
      <c r="B1194" s="45" t="str">
        <f t="shared" si="126"/>
        <v>7</v>
      </c>
      <c r="C1194" s="45" t="str">
        <f t="shared" si="127"/>
        <v>1</v>
      </c>
      <c r="D1194" s="45" t="str">
        <f t="shared" si="128"/>
        <v>2</v>
      </c>
      <c r="E1194" s="45" t="str">
        <f t="shared" si="129"/>
        <v>52</v>
      </c>
      <c r="F1194" s="45" t="str">
        <f t="shared" si="130"/>
        <v>2</v>
      </c>
      <c r="G1194" s="45" t="str">
        <f t="shared" si="131"/>
        <v>0</v>
      </c>
      <c r="H1194" s="70">
        <v>17125220</v>
      </c>
      <c r="I1194" s="10" t="s">
        <v>342</v>
      </c>
      <c r="J1194" s="145" t="s">
        <v>55</v>
      </c>
      <c r="K1194" s="10" t="s">
        <v>343</v>
      </c>
      <c r="L1194" s="10"/>
      <c r="M1194" s="71"/>
    </row>
    <row r="1195" spans="1:13" ht="30" x14ac:dyDescent="0.25">
      <c r="A1195" s="69" t="str">
        <f t="shared" si="132"/>
        <v>1</v>
      </c>
      <c r="B1195" s="45" t="str">
        <f t="shared" si="126"/>
        <v>7</v>
      </c>
      <c r="C1195" s="45" t="str">
        <f t="shared" si="127"/>
        <v>1</v>
      </c>
      <c r="D1195" s="45" t="str">
        <f t="shared" si="128"/>
        <v>2</v>
      </c>
      <c r="E1195" s="45" t="str">
        <f t="shared" si="129"/>
        <v>52</v>
      </c>
      <c r="F1195" s="45" t="str">
        <f t="shared" si="130"/>
        <v>3</v>
      </c>
      <c r="G1195" s="45" t="str">
        <f t="shared" si="131"/>
        <v>0</v>
      </c>
      <c r="H1195" s="70">
        <v>17125230</v>
      </c>
      <c r="I1195" s="10" t="s">
        <v>344</v>
      </c>
      <c r="J1195" s="145" t="s">
        <v>55</v>
      </c>
      <c r="K1195" s="10" t="s">
        <v>345</v>
      </c>
      <c r="L1195" s="10"/>
      <c r="M1195" s="71"/>
    </row>
    <row r="1196" spans="1:13" ht="30" x14ac:dyDescent="0.25">
      <c r="A1196" s="69" t="str">
        <f t="shared" si="132"/>
        <v>1</v>
      </c>
      <c r="B1196" s="45" t="str">
        <f t="shared" si="126"/>
        <v>7</v>
      </c>
      <c r="C1196" s="45" t="str">
        <f t="shared" si="127"/>
        <v>1</v>
      </c>
      <c r="D1196" s="45" t="str">
        <f t="shared" si="128"/>
        <v>2</v>
      </c>
      <c r="E1196" s="45" t="str">
        <f t="shared" si="129"/>
        <v>52</v>
      </c>
      <c r="F1196" s="45" t="str">
        <f t="shared" si="130"/>
        <v>4</v>
      </c>
      <c r="G1196" s="45" t="str">
        <f t="shared" si="131"/>
        <v>0</v>
      </c>
      <c r="H1196" s="70">
        <v>17125240</v>
      </c>
      <c r="I1196" s="10" t="s">
        <v>346</v>
      </c>
      <c r="J1196" s="145" t="s">
        <v>55</v>
      </c>
      <c r="K1196" s="10" t="s">
        <v>347</v>
      </c>
      <c r="L1196" s="10"/>
      <c r="M1196" s="71"/>
    </row>
    <row r="1197" spans="1:13" ht="30" x14ac:dyDescent="0.25">
      <c r="A1197" s="69" t="str">
        <f t="shared" si="132"/>
        <v>1</v>
      </c>
      <c r="B1197" s="45" t="str">
        <f t="shared" si="126"/>
        <v>7</v>
      </c>
      <c r="C1197" s="45" t="str">
        <f t="shared" si="127"/>
        <v>1</v>
      </c>
      <c r="D1197" s="45" t="str">
        <f t="shared" si="128"/>
        <v>2</v>
      </c>
      <c r="E1197" s="45" t="str">
        <f t="shared" si="129"/>
        <v>53</v>
      </c>
      <c r="F1197" s="45" t="str">
        <f t="shared" si="130"/>
        <v>0</v>
      </c>
      <c r="G1197" s="45" t="str">
        <f t="shared" si="131"/>
        <v>0</v>
      </c>
      <c r="H1197" s="70">
        <v>17125300</v>
      </c>
      <c r="I1197" s="92" t="s">
        <v>5851</v>
      </c>
      <c r="J1197" s="145" t="s">
        <v>55</v>
      </c>
      <c r="K1197" s="10" t="s">
        <v>5852</v>
      </c>
      <c r="L1197" s="10"/>
      <c r="M1197" s="71"/>
    </row>
    <row r="1198" spans="1:13" ht="75" x14ac:dyDescent="0.25">
      <c r="A1198" s="69" t="str">
        <f t="shared" si="132"/>
        <v>1</v>
      </c>
      <c r="B1198" s="45" t="str">
        <f t="shared" si="126"/>
        <v>7</v>
      </c>
      <c r="C1198" s="45" t="str">
        <f t="shared" si="127"/>
        <v>1</v>
      </c>
      <c r="D1198" s="45" t="str">
        <f t="shared" si="128"/>
        <v>2</v>
      </c>
      <c r="E1198" s="45" t="str">
        <f t="shared" si="129"/>
        <v>99</v>
      </c>
      <c r="F1198" s="45" t="str">
        <f t="shared" si="130"/>
        <v>0</v>
      </c>
      <c r="G1198" s="45" t="str">
        <f t="shared" si="131"/>
        <v>0</v>
      </c>
      <c r="H1198" s="70">
        <v>17129900</v>
      </c>
      <c r="I1198" s="10" t="s">
        <v>3017</v>
      </c>
      <c r="J1198" s="145" t="s">
        <v>51</v>
      </c>
      <c r="K1198" s="93" t="s">
        <v>5853</v>
      </c>
      <c r="L1198" s="10" t="s">
        <v>5587</v>
      </c>
      <c r="M1198" s="71"/>
    </row>
    <row r="1199" spans="1:13" ht="30" x14ac:dyDescent="0.25">
      <c r="A1199" s="69" t="str">
        <f t="shared" si="132"/>
        <v>1</v>
      </c>
      <c r="B1199" s="45" t="str">
        <f t="shared" si="126"/>
        <v>7</v>
      </c>
      <c r="C1199" s="45" t="str">
        <f t="shared" si="127"/>
        <v>1</v>
      </c>
      <c r="D1199" s="45" t="str">
        <f t="shared" si="128"/>
        <v>3</v>
      </c>
      <c r="E1199" s="45" t="str">
        <f t="shared" si="129"/>
        <v>00</v>
      </c>
      <c r="F1199" s="45" t="str">
        <f t="shared" si="130"/>
        <v>0</v>
      </c>
      <c r="G1199" s="45" t="str">
        <f t="shared" si="131"/>
        <v>0</v>
      </c>
      <c r="H1199" s="70">
        <v>17130000</v>
      </c>
      <c r="I1199" s="10" t="s">
        <v>350</v>
      </c>
      <c r="J1199" s="145" t="s">
        <v>45</v>
      </c>
      <c r="K1199" s="10" t="s">
        <v>5854</v>
      </c>
      <c r="L1199" s="101" t="s">
        <v>3018</v>
      </c>
      <c r="M1199" s="71"/>
    </row>
    <row r="1200" spans="1:13" ht="60" x14ac:dyDescent="0.25">
      <c r="A1200" s="69" t="str">
        <f t="shared" si="132"/>
        <v>1</v>
      </c>
      <c r="B1200" s="45" t="str">
        <f t="shared" si="126"/>
        <v>7</v>
      </c>
      <c r="C1200" s="45" t="str">
        <f t="shared" si="127"/>
        <v>1</v>
      </c>
      <c r="D1200" s="45" t="str">
        <f t="shared" si="128"/>
        <v>3</v>
      </c>
      <c r="E1200" s="45" t="str">
        <f t="shared" si="129"/>
        <v>50</v>
      </c>
      <c r="F1200" s="45" t="str">
        <f t="shared" si="130"/>
        <v>0</v>
      </c>
      <c r="G1200" s="45" t="str">
        <f t="shared" si="131"/>
        <v>0</v>
      </c>
      <c r="H1200" s="70">
        <v>17135000</v>
      </c>
      <c r="I1200" s="10" t="s">
        <v>351</v>
      </c>
      <c r="J1200" s="145" t="s">
        <v>55</v>
      </c>
      <c r="K1200" s="10" t="s">
        <v>352</v>
      </c>
      <c r="L1200" s="10"/>
      <c r="M1200" s="71"/>
    </row>
    <row r="1201" spans="1:13" ht="60" x14ac:dyDescent="0.25">
      <c r="A1201" s="69" t="str">
        <f t="shared" si="132"/>
        <v>1</v>
      </c>
      <c r="B1201" s="45" t="str">
        <f t="shared" si="126"/>
        <v>7</v>
      </c>
      <c r="C1201" s="45" t="str">
        <f t="shared" si="127"/>
        <v>1</v>
      </c>
      <c r="D1201" s="45" t="str">
        <f t="shared" si="128"/>
        <v>3</v>
      </c>
      <c r="E1201" s="45" t="str">
        <f t="shared" si="129"/>
        <v>50</v>
      </c>
      <c r="F1201" s="45" t="str">
        <f t="shared" si="130"/>
        <v>1</v>
      </c>
      <c r="G1201" s="45" t="str">
        <f t="shared" si="131"/>
        <v>0</v>
      </c>
      <c r="H1201" s="70">
        <v>17135010</v>
      </c>
      <c r="I1201" s="10" t="s">
        <v>353</v>
      </c>
      <c r="J1201" s="145" t="s">
        <v>55</v>
      </c>
      <c r="K1201" s="10" t="s">
        <v>354</v>
      </c>
      <c r="L1201" s="10"/>
      <c r="M1201" s="71"/>
    </row>
    <row r="1202" spans="1:13" ht="60" x14ac:dyDescent="0.25">
      <c r="A1202" s="69" t="str">
        <f t="shared" si="132"/>
        <v>1</v>
      </c>
      <c r="B1202" s="45" t="str">
        <f t="shared" si="126"/>
        <v>7</v>
      </c>
      <c r="C1202" s="45" t="str">
        <f t="shared" si="127"/>
        <v>1</v>
      </c>
      <c r="D1202" s="45" t="str">
        <f t="shared" si="128"/>
        <v>3</v>
      </c>
      <c r="E1202" s="45" t="str">
        <f t="shared" si="129"/>
        <v>50</v>
      </c>
      <c r="F1202" s="45" t="str">
        <f t="shared" si="130"/>
        <v>2</v>
      </c>
      <c r="G1202" s="45" t="str">
        <f t="shared" si="131"/>
        <v>0</v>
      </c>
      <c r="H1202" s="70">
        <v>17135020</v>
      </c>
      <c r="I1202" s="10" t="s">
        <v>355</v>
      </c>
      <c r="J1202" s="145" t="s">
        <v>55</v>
      </c>
      <c r="K1202" s="10" t="s">
        <v>356</v>
      </c>
      <c r="L1202" s="10"/>
      <c r="M1202" s="71"/>
    </row>
    <row r="1203" spans="1:13" ht="60" x14ac:dyDescent="0.25">
      <c r="A1203" s="69" t="str">
        <f t="shared" si="132"/>
        <v>1</v>
      </c>
      <c r="B1203" s="45" t="str">
        <f t="shared" si="126"/>
        <v>7</v>
      </c>
      <c r="C1203" s="45" t="str">
        <f t="shared" si="127"/>
        <v>1</v>
      </c>
      <c r="D1203" s="45" t="str">
        <f t="shared" si="128"/>
        <v>3</v>
      </c>
      <c r="E1203" s="45" t="str">
        <f t="shared" si="129"/>
        <v>50</v>
      </c>
      <c r="F1203" s="45" t="str">
        <f t="shared" si="130"/>
        <v>3</v>
      </c>
      <c r="G1203" s="45" t="str">
        <f t="shared" si="131"/>
        <v>0</v>
      </c>
      <c r="H1203" s="70">
        <v>17135030</v>
      </c>
      <c r="I1203" s="10" t="s">
        <v>357</v>
      </c>
      <c r="J1203" s="145" t="s">
        <v>55</v>
      </c>
      <c r="K1203" s="10" t="s">
        <v>358</v>
      </c>
      <c r="L1203" s="10"/>
      <c r="M1203" s="71"/>
    </row>
    <row r="1204" spans="1:13" ht="60" x14ac:dyDescent="0.25">
      <c r="A1204" s="69" t="str">
        <f t="shared" si="132"/>
        <v>1</v>
      </c>
      <c r="B1204" s="45" t="str">
        <f t="shared" si="126"/>
        <v>7</v>
      </c>
      <c r="C1204" s="45" t="str">
        <f t="shared" si="127"/>
        <v>1</v>
      </c>
      <c r="D1204" s="45" t="str">
        <f t="shared" si="128"/>
        <v>3</v>
      </c>
      <c r="E1204" s="45" t="str">
        <f t="shared" si="129"/>
        <v>50</v>
      </c>
      <c r="F1204" s="45" t="str">
        <f t="shared" si="130"/>
        <v>4</v>
      </c>
      <c r="G1204" s="45" t="str">
        <f t="shared" si="131"/>
        <v>0</v>
      </c>
      <c r="H1204" s="70">
        <v>17135040</v>
      </c>
      <c r="I1204" s="10" t="s">
        <v>359</v>
      </c>
      <c r="J1204" s="145" t="s">
        <v>55</v>
      </c>
      <c r="K1204" s="10" t="s">
        <v>360</v>
      </c>
      <c r="L1204" s="10"/>
      <c r="M1204" s="71"/>
    </row>
    <row r="1205" spans="1:13" ht="60" x14ac:dyDescent="0.25">
      <c r="A1205" s="69" t="str">
        <f t="shared" si="132"/>
        <v>1</v>
      </c>
      <c r="B1205" s="45" t="str">
        <f t="shared" si="126"/>
        <v>7</v>
      </c>
      <c r="C1205" s="45" t="str">
        <f t="shared" si="127"/>
        <v>1</v>
      </c>
      <c r="D1205" s="45" t="str">
        <f t="shared" si="128"/>
        <v>3</v>
      </c>
      <c r="E1205" s="45" t="str">
        <f t="shared" si="129"/>
        <v>50</v>
      </c>
      <c r="F1205" s="45" t="str">
        <f t="shared" si="130"/>
        <v>5</v>
      </c>
      <c r="G1205" s="45" t="str">
        <f t="shared" si="131"/>
        <v>0</v>
      </c>
      <c r="H1205" s="70">
        <v>17135050</v>
      </c>
      <c r="I1205" s="10" t="s">
        <v>361</v>
      </c>
      <c r="J1205" s="145" t="s">
        <v>55</v>
      </c>
      <c r="K1205" s="10" t="s">
        <v>362</v>
      </c>
      <c r="L1205" s="10"/>
      <c r="M1205" s="71"/>
    </row>
    <row r="1206" spans="1:13" ht="60" x14ac:dyDescent="0.25">
      <c r="A1206" s="69" t="str">
        <f t="shared" si="132"/>
        <v>1</v>
      </c>
      <c r="B1206" s="45" t="str">
        <f t="shared" si="126"/>
        <v>7</v>
      </c>
      <c r="C1206" s="45" t="str">
        <f t="shared" si="127"/>
        <v>1</v>
      </c>
      <c r="D1206" s="45" t="str">
        <f t="shared" si="128"/>
        <v>3</v>
      </c>
      <c r="E1206" s="45" t="str">
        <f t="shared" si="129"/>
        <v>50</v>
      </c>
      <c r="F1206" s="45" t="str">
        <f t="shared" si="130"/>
        <v>9</v>
      </c>
      <c r="G1206" s="45" t="str">
        <f t="shared" si="131"/>
        <v>0</v>
      </c>
      <c r="H1206" s="70">
        <v>17135090</v>
      </c>
      <c r="I1206" s="10" t="s">
        <v>363</v>
      </c>
      <c r="J1206" s="145" t="s">
        <v>55</v>
      </c>
      <c r="K1206" s="10" t="s">
        <v>364</v>
      </c>
      <c r="L1206" s="10"/>
      <c r="M1206" s="71"/>
    </row>
    <row r="1207" spans="1:13" ht="60" x14ac:dyDescent="0.25">
      <c r="A1207" s="69" t="str">
        <f t="shared" si="132"/>
        <v>1</v>
      </c>
      <c r="B1207" s="45" t="str">
        <f t="shared" si="126"/>
        <v>7</v>
      </c>
      <c r="C1207" s="45" t="str">
        <f t="shared" si="127"/>
        <v>1</v>
      </c>
      <c r="D1207" s="45" t="str">
        <f t="shared" si="128"/>
        <v>3</v>
      </c>
      <c r="E1207" s="45" t="str">
        <f t="shared" si="129"/>
        <v>51</v>
      </c>
      <c r="F1207" s="45" t="str">
        <f t="shared" si="130"/>
        <v>0</v>
      </c>
      <c r="G1207" s="45" t="str">
        <f t="shared" si="131"/>
        <v>0</v>
      </c>
      <c r="H1207" s="70">
        <v>17135100</v>
      </c>
      <c r="I1207" s="10" t="s">
        <v>365</v>
      </c>
      <c r="J1207" s="145" t="s">
        <v>55</v>
      </c>
      <c r="K1207" s="10" t="s">
        <v>366</v>
      </c>
      <c r="L1207" s="10"/>
      <c r="M1207" s="71"/>
    </row>
    <row r="1208" spans="1:13" ht="60" x14ac:dyDescent="0.25">
      <c r="A1208" s="69" t="str">
        <f t="shared" si="132"/>
        <v>1</v>
      </c>
      <c r="B1208" s="45" t="str">
        <f t="shared" si="126"/>
        <v>7</v>
      </c>
      <c r="C1208" s="45" t="str">
        <f t="shared" si="127"/>
        <v>1</v>
      </c>
      <c r="D1208" s="45" t="str">
        <f t="shared" si="128"/>
        <v>3</v>
      </c>
      <c r="E1208" s="45" t="str">
        <f t="shared" si="129"/>
        <v>51</v>
      </c>
      <c r="F1208" s="45" t="str">
        <f t="shared" si="130"/>
        <v>1</v>
      </c>
      <c r="G1208" s="45" t="str">
        <f t="shared" si="131"/>
        <v>0</v>
      </c>
      <c r="H1208" s="70">
        <v>17135110</v>
      </c>
      <c r="I1208" s="10" t="s">
        <v>367</v>
      </c>
      <c r="J1208" s="145" t="s">
        <v>55</v>
      </c>
      <c r="K1208" s="10" t="s">
        <v>368</v>
      </c>
      <c r="L1208" s="10"/>
      <c r="M1208" s="71"/>
    </row>
    <row r="1209" spans="1:13" ht="60" x14ac:dyDescent="0.25">
      <c r="A1209" s="69" t="str">
        <f t="shared" si="132"/>
        <v>1</v>
      </c>
      <c r="B1209" s="45" t="str">
        <f t="shared" si="126"/>
        <v>7</v>
      </c>
      <c r="C1209" s="45" t="str">
        <f t="shared" si="127"/>
        <v>1</v>
      </c>
      <c r="D1209" s="45" t="str">
        <f t="shared" si="128"/>
        <v>3</v>
      </c>
      <c r="E1209" s="45" t="str">
        <f t="shared" si="129"/>
        <v>51</v>
      </c>
      <c r="F1209" s="45" t="str">
        <f t="shared" si="130"/>
        <v>2</v>
      </c>
      <c r="G1209" s="45" t="str">
        <f t="shared" si="131"/>
        <v>0</v>
      </c>
      <c r="H1209" s="70">
        <v>17135120</v>
      </c>
      <c r="I1209" s="10" t="s">
        <v>369</v>
      </c>
      <c r="J1209" s="145" t="s">
        <v>55</v>
      </c>
      <c r="K1209" s="10" t="s">
        <v>370</v>
      </c>
      <c r="L1209" s="10"/>
      <c r="M1209" s="71"/>
    </row>
    <row r="1210" spans="1:13" ht="45" x14ac:dyDescent="0.25">
      <c r="A1210" s="69" t="str">
        <f t="shared" si="132"/>
        <v>1</v>
      </c>
      <c r="B1210" s="45" t="str">
        <f t="shared" si="126"/>
        <v>7</v>
      </c>
      <c r="C1210" s="45" t="str">
        <f t="shared" si="127"/>
        <v>1</v>
      </c>
      <c r="D1210" s="45" t="str">
        <f t="shared" si="128"/>
        <v>3</v>
      </c>
      <c r="E1210" s="45" t="str">
        <f t="shared" si="129"/>
        <v>51</v>
      </c>
      <c r="F1210" s="45" t="str">
        <f t="shared" si="130"/>
        <v>3</v>
      </c>
      <c r="G1210" s="45" t="str">
        <f t="shared" si="131"/>
        <v>0</v>
      </c>
      <c r="H1210" s="70">
        <v>17135130</v>
      </c>
      <c r="I1210" s="10" t="s">
        <v>371</v>
      </c>
      <c r="J1210" s="145" t="s">
        <v>55</v>
      </c>
      <c r="K1210" s="10" t="s">
        <v>372</v>
      </c>
      <c r="L1210" s="10"/>
      <c r="M1210" s="71"/>
    </row>
    <row r="1211" spans="1:13" ht="45" x14ac:dyDescent="0.25">
      <c r="A1211" s="69" t="str">
        <f t="shared" si="132"/>
        <v>1</v>
      </c>
      <c r="B1211" s="45" t="str">
        <f t="shared" si="126"/>
        <v>7</v>
      </c>
      <c r="C1211" s="45" t="str">
        <f t="shared" si="127"/>
        <v>1</v>
      </c>
      <c r="D1211" s="45" t="str">
        <f t="shared" si="128"/>
        <v>3</v>
      </c>
      <c r="E1211" s="45" t="str">
        <f t="shared" si="129"/>
        <v>51</v>
      </c>
      <c r="F1211" s="45" t="str">
        <f t="shared" si="130"/>
        <v>4</v>
      </c>
      <c r="G1211" s="45" t="str">
        <f t="shared" si="131"/>
        <v>0</v>
      </c>
      <c r="H1211" s="70">
        <v>17135140</v>
      </c>
      <c r="I1211" s="10" t="s">
        <v>373</v>
      </c>
      <c r="J1211" s="145" t="s">
        <v>55</v>
      </c>
      <c r="K1211" s="10" t="s">
        <v>3019</v>
      </c>
      <c r="L1211" s="10"/>
      <c r="M1211" s="71"/>
    </row>
    <row r="1212" spans="1:13" ht="45" x14ac:dyDescent="0.25">
      <c r="A1212" s="69" t="str">
        <f t="shared" si="132"/>
        <v>1</v>
      </c>
      <c r="B1212" s="45" t="str">
        <f t="shared" si="126"/>
        <v>7</v>
      </c>
      <c r="C1212" s="45" t="str">
        <f t="shared" si="127"/>
        <v>1</v>
      </c>
      <c r="D1212" s="45" t="str">
        <f t="shared" si="128"/>
        <v>3</v>
      </c>
      <c r="E1212" s="45" t="str">
        <f t="shared" si="129"/>
        <v>51</v>
      </c>
      <c r="F1212" s="45" t="str">
        <f t="shared" si="130"/>
        <v>5</v>
      </c>
      <c r="G1212" s="45" t="str">
        <f t="shared" si="131"/>
        <v>0</v>
      </c>
      <c r="H1212" s="70">
        <v>17135150</v>
      </c>
      <c r="I1212" s="10" t="s">
        <v>374</v>
      </c>
      <c r="J1212" s="145" t="s">
        <v>55</v>
      </c>
      <c r="K1212" s="10" t="s">
        <v>375</v>
      </c>
      <c r="L1212" s="10"/>
      <c r="M1212" s="71"/>
    </row>
    <row r="1213" spans="1:13" ht="60" x14ac:dyDescent="0.25">
      <c r="A1213" s="69" t="str">
        <f t="shared" si="132"/>
        <v>1</v>
      </c>
      <c r="B1213" s="45" t="str">
        <f t="shared" si="126"/>
        <v>7</v>
      </c>
      <c r="C1213" s="45" t="str">
        <f t="shared" si="127"/>
        <v>1</v>
      </c>
      <c r="D1213" s="45" t="str">
        <f t="shared" si="128"/>
        <v>3</v>
      </c>
      <c r="E1213" s="45" t="str">
        <f t="shared" si="129"/>
        <v>51</v>
      </c>
      <c r="F1213" s="45" t="str">
        <f t="shared" si="130"/>
        <v>9</v>
      </c>
      <c r="G1213" s="45" t="str">
        <f t="shared" si="131"/>
        <v>0</v>
      </c>
      <c r="H1213" s="70">
        <v>17135190</v>
      </c>
      <c r="I1213" s="10" t="s">
        <v>376</v>
      </c>
      <c r="J1213" s="145" t="s">
        <v>55</v>
      </c>
      <c r="K1213" s="10" t="s">
        <v>3020</v>
      </c>
      <c r="L1213" s="10"/>
      <c r="M1213" s="71"/>
    </row>
    <row r="1214" spans="1:13" ht="60" x14ac:dyDescent="0.25">
      <c r="A1214" s="69" t="str">
        <f t="shared" si="132"/>
        <v>1</v>
      </c>
      <c r="B1214" s="45" t="str">
        <f t="shared" si="126"/>
        <v>7</v>
      </c>
      <c r="C1214" s="45" t="str">
        <f t="shared" si="127"/>
        <v>1</v>
      </c>
      <c r="D1214" s="45" t="str">
        <f t="shared" si="128"/>
        <v>3</v>
      </c>
      <c r="E1214" s="45" t="str">
        <f t="shared" si="129"/>
        <v>99</v>
      </c>
      <c r="F1214" s="45" t="str">
        <f t="shared" si="130"/>
        <v>0</v>
      </c>
      <c r="G1214" s="45" t="str">
        <f t="shared" si="131"/>
        <v>0</v>
      </c>
      <c r="H1214" s="70">
        <v>17139900</v>
      </c>
      <c r="I1214" s="10" t="s">
        <v>3021</v>
      </c>
      <c r="J1214" s="145" t="s">
        <v>51</v>
      </c>
      <c r="K1214" s="10" t="s">
        <v>5855</v>
      </c>
      <c r="L1214" s="10"/>
      <c r="M1214" s="71"/>
    </row>
    <row r="1215" spans="1:13" ht="60" x14ac:dyDescent="0.25">
      <c r="A1215" s="69" t="str">
        <f t="shared" si="132"/>
        <v>1</v>
      </c>
      <c r="B1215" s="45" t="str">
        <f t="shared" si="126"/>
        <v>7</v>
      </c>
      <c r="C1215" s="45" t="str">
        <f t="shared" si="127"/>
        <v>1</v>
      </c>
      <c r="D1215" s="45" t="str">
        <f t="shared" si="128"/>
        <v>4</v>
      </c>
      <c r="E1215" s="45" t="str">
        <f t="shared" si="129"/>
        <v>00</v>
      </c>
      <c r="F1215" s="45" t="str">
        <f t="shared" si="130"/>
        <v>0</v>
      </c>
      <c r="G1215" s="45" t="str">
        <f t="shared" si="131"/>
        <v>0</v>
      </c>
      <c r="H1215" s="70">
        <v>17140000</v>
      </c>
      <c r="I1215" s="10" t="s">
        <v>379</v>
      </c>
      <c r="J1215" s="145" t="s">
        <v>45</v>
      </c>
      <c r="K1215" s="10" t="s">
        <v>380</v>
      </c>
      <c r="L1215" s="10"/>
      <c r="M1215" s="71"/>
    </row>
    <row r="1216" spans="1:13" ht="30" x14ac:dyDescent="0.25">
      <c r="A1216" s="69" t="str">
        <f t="shared" si="132"/>
        <v>1</v>
      </c>
      <c r="B1216" s="45" t="str">
        <f t="shared" si="126"/>
        <v>7</v>
      </c>
      <c r="C1216" s="45" t="str">
        <f t="shared" si="127"/>
        <v>1</v>
      </c>
      <c r="D1216" s="45" t="str">
        <f t="shared" si="128"/>
        <v>4</v>
      </c>
      <c r="E1216" s="45" t="str">
        <f t="shared" si="129"/>
        <v>50</v>
      </c>
      <c r="F1216" s="45" t="str">
        <f t="shared" si="130"/>
        <v>0</v>
      </c>
      <c r="G1216" s="45" t="str">
        <f t="shared" si="131"/>
        <v>0</v>
      </c>
      <c r="H1216" s="70">
        <v>17145000</v>
      </c>
      <c r="I1216" s="10" t="s">
        <v>5856</v>
      </c>
      <c r="J1216" s="145" t="s">
        <v>55</v>
      </c>
      <c r="K1216" s="10" t="s">
        <v>381</v>
      </c>
      <c r="L1216" s="10"/>
      <c r="M1216" s="71"/>
    </row>
    <row r="1217" spans="1:13" ht="30" x14ac:dyDescent="0.25">
      <c r="A1217" s="69" t="str">
        <f t="shared" si="132"/>
        <v>1</v>
      </c>
      <c r="B1217" s="45" t="str">
        <f t="shared" si="126"/>
        <v>7</v>
      </c>
      <c r="C1217" s="45" t="str">
        <f t="shared" si="127"/>
        <v>1</v>
      </c>
      <c r="D1217" s="45" t="str">
        <f t="shared" si="128"/>
        <v>4</v>
      </c>
      <c r="E1217" s="45" t="str">
        <f t="shared" si="129"/>
        <v>51</v>
      </c>
      <c r="F1217" s="45" t="str">
        <f t="shared" si="130"/>
        <v>0</v>
      </c>
      <c r="G1217" s="45" t="str">
        <f t="shared" si="131"/>
        <v>0</v>
      </c>
      <c r="H1217" s="70">
        <v>17145100</v>
      </c>
      <c r="I1217" s="10" t="s">
        <v>382</v>
      </c>
      <c r="J1217" s="145" t="s">
        <v>55</v>
      </c>
      <c r="K1217" s="10" t="s">
        <v>5756</v>
      </c>
      <c r="L1217" s="10"/>
      <c r="M1217" s="71"/>
    </row>
    <row r="1218" spans="1:13" ht="45" x14ac:dyDescent="0.25">
      <c r="A1218" s="69" t="str">
        <f t="shared" si="132"/>
        <v>1</v>
      </c>
      <c r="B1218" s="45" t="str">
        <f t="shared" si="126"/>
        <v>7</v>
      </c>
      <c r="C1218" s="45" t="str">
        <f t="shared" si="127"/>
        <v>1</v>
      </c>
      <c r="D1218" s="45" t="str">
        <f t="shared" si="128"/>
        <v>4</v>
      </c>
      <c r="E1218" s="45" t="str">
        <f t="shared" si="129"/>
        <v>52</v>
      </c>
      <c r="F1218" s="45" t="str">
        <f t="shared" si="130"/>
        <v>0</v>
      </c>
      <c r="G1218" s="45" t="str">
        <f t="shared" si="131"/>
        <v>0</v>
      </c>
      <c r="H1218" s="70">
        <v>17145200</v>
      </c>
      <c r="I1218" s="10" t="s">
        <v>383</v>
      </c>
      <c r="J1218" s="145" t="s">
        <v>55</v>
      </c>
      <c r="K1218" s="10" t="s">
        <v>384</v>
      </c>
      <c r="L1218" s="10"/>
      <c r="M1218" s="71"/>
    </row>
    <row r="1219" spans="1:13" ht="45" x14ac:dyDescent="0.25">
      <c r="A1219" s="69" t="str">
        <f t="shared" si="132"/>
        <v>1</v>
      </c>
      <c r="B1219" s="45" t="str">
        <f t="shared" si="126"/>
        <v>7</v>
      </c>
      <c r="C1219" s="45" t="str">
        <f t="shared" si="127"/>
        <v>1</v>
      </c>
      <c r="D1219" s="45" t="str">
        <f t="shared" si="128"/>
        <v>4</v>
      </c>
      <c r="E1219" s="45" t="str">
        <f t="shared" si="129"/>
        <v>53</v>
      </c>
      <c r="F1219" s="45" t="str">
        <f t="shared" si="130"/>
        <v>0</v>
      </c>
      <c r="G1219" s="45" t="str">
        <f t="shared" si="131"/>
        <v>0</v>
      </c>
      <c r="H1219" s="70">
        <v>17145300</v>
      </c>
      <c r="I1219" s="10" t="s">
        <v>385</v>
      </c>
      <c r="J1219" s="145" t="s">
        <v>55</v>
      </c>
      <c r="K1219" s="10" t="s">
        <v>386</v>
      </c>
      <c r="L1219" s="10"/>
      <c r="M1219" s="71"/>
    </row>
    <row r="1220" spans="1:13" ht="45" x14ac:dyDescent="0.25">
      <c r="A1220" s="69" t="str">
        <f t="shared" si="132"/>
        <v>1</v>
      </c>
      <c r="B1220" s="45" t="str">
        <f t="shared" si="126"/>
        <v>7</v>
      </c>
      <c r="C1220" s="45" t="str">
        <f t="shared" si="127"/>
        <v>1</v>
      </c>
      <c r="D1220" s="45" t="str">
        <f t="shared" si="128"/>
        <v>4</v>
      </c>
      <c r="E1220" s="45" t="str">
        <f t="shared" si="129"/>
        <v>54</v>
      </c>
      <c r="F1220" s="45" t="str">
        <f t="shared" si="130"/>
        <v>0</v>
      </c>
      <c r="G1220" s="45" t="str">
        <f t="shared" si="131"/>
        <v>0</v>
      </c>
      <c r="H1220" s="70">
        <v>17145400</v>
      </c>
      <c r="I1220" s="10" t="s">
        <v>5857</v>
      </c>
      <c r="J1220" s="145" t="s">
        <v>55</v>
      </c>
      <c r="K1220" s="10" t="s">
        <v>387</v>
      </c>
      <c r="L1220" s="10"/>
      <c r="M1220" s="71"/>
    </row>
    <row r="1221" spans="1:13" ht="45" x14ac:dyDescent="0.25">
      <c r="A1221" s="69" t="str">
        <f t="shared" si="132"/>
        <v>1</v>
      </c>
      <c r="B1221" s="45" t="str">
        <f t="shared" si="126"/>
        <v>7</v>
      </c>
      <c r="C1221" s="45" t="str">
        <f t="shared" si="127"/>
        <v>1</v>
      </c>
      <c r="D1221" s="45" t="str">
        <f t="shared" si="128"/>
        <v>4</v>
      </c>
      <c r="E1221" s="45" t="str">
        <f t="shared" si="129"/>
        <v>54</v>
      </c>
      <c r="F1221" s="45" t="str">
        <f t="shared" si="130"/>
        <v>1</v>
      </c>
      <c r="G1221" s="45" t="str">
        <f t="shared" si="131"/>
        <v>0</v>
      </c>
      <c r="H1221" s="70">
        <v>17145410</v>
      </c>
      <c r="I1221" s="10" t="s">
        <v>5858</v>
      </c>
      <c r="J1221" s="145" t="s">
        <v>55</v>
      </c>
      <c r="K1221" s="10" t="s">
        <v>388</v>
      </c>
      <c r="L1221" s="10" t="s">
        <v>101</v>
      </c>
      <c r="M1221" s="71"/>
    </row>
    <row r="1222" spans="1:13" ht="45" x14ac:dyDescent="0.25">
      <c r="A1222" s="69" t="str">
        <f t="shared" si="132"/>
        <v>1</v>
      </c>
      <c r="B1222" s="45" t="str">
        <f t="shared" si="126"/>
        <v>7</v>
      </c>
      <c r="C1222" s="45" t="str">
        <f t="shared" si="127"/>
        <v>1</v>
      </c>
      <c r="D1222" s="45" t="str">
        <f t="shared" si="128"/>
        <v>4</v>
      </c>
      <c r="E1222" s="45" t="str">
        <f t="shared" si="129"/>
        <v>54</v>
      </c>
      <c r="F1222" s="45" t="str">
        <f t="shared" si="130"/>
        <v>2</v>
      </c>
      <c r="G1222" s="45" t="str">
        <f t="shared" si="131"/>
        <v>0</v>
      </c>
      <c r="H1222" s="70">
        <v>17145420</v>
      </c>
      <c r="I1222" s="10" t="s">
        <v>5859</v>
      </c>
      <c r="J1222" s="145" t="s">
        <v>55</v>
      </c>
      <c r="K1222" s="10" t="s">
        <v>389</v>
      </c>
      <c r="L1222" s="10" t="s">
        <v>101</v>
      </c>
      <c r="M1222" s="71"/>
    </row>
    <row r="1223" spans="1:13" ht="45" x14ac:dyDescent="0.25">
      <c r="A1223" s="69" t="str">
        <f t="shared" si="132"/>
        <v>1</v>
      </c>
      <c r="B1223" s="45" t="str">
        <f t="shared" si="126"/>
        <v>7</v>
      </c>
      <c r="C1223" s="45" t="str">
        <f t="shared" si="127"/>
        <v>1</v>
      </c>
      <c r="D1223" s="45" t="str">
        <f t="shared" si="128"/>
        <v>4</v>
      </c>
      <c r="E1223" s="45" t="str">
        <f t="shared" si="129"/>
        <v>55</v>
      </c>
      <c r="F1223" s="45" t="str">
        <f t="shared" si="130"/>
        <v>0</v>
      </c>
      <c r="G1223" s="45" t="str">
        <f t="shared" si="131"/>
        <v>0</v>
      </c>
      <c r="H1223" s="70">
        <v>17145500</v>
      </c>
      <c r="I1223" s="10" t="s">
        <v>5860</v>
      </c>
      <c r="J1223" s="145" t="s">
        <v>55</v>
      </c>
      <c r="K1223" s="10" t="s">
        <v>390</v>
      </c>
      <c r="L1223" s="10" t="s">
        <v>101</v>
      </c>
      <c r="M1223" s="71"/>
    </row>
    <row r="1224" spans="1:13" ht="60" x14ac:dyDescent="0.25">
      <c r="A1224" s="69" t="str">
        <f t="shared" si="132"/>
        <v>1</v>
      </c>
      <c r="B1224" s="45" t="str">
        <f t="shared" si="126"/>
        <v>7</v>
      </c>
      <c r="C1224" s="45" t="str">
        <f t="shared" si="127"/>
        <v>1</v>
      </c>
      <c r="D1224" s="45" t="str">
        <f t="shared" si="128"/>
        <v>4</v>
      </c>
      <c r="E1224" s="45" t="str">
        <f t="shared" si="129"/>
        <v>56</v>
      </c>
      <c r="F1224" s="45" t="str">
        <f t="shared" si="130"/>
        <v>0</v>
      </c>
      <c r="G1224" s="45" t="str">
        <f t="shared" si="131"/>
        <v>0</v>
      </c>
      <c r="H1224" s="70">
        <v>17145600</v>
      </c>
      <c r="I1224" s="10" t="s">
        <v>5861</v>
      </c>
      <c r="J1224" s="145" t="s">
        <v>55</v>
      </c>
      <c r="K1224" s="10" t="s">
        <v>391</v>
      </c>
      <c r="L1224" s="10" t="s">
        <v>101</v>
      </c>
      <c r="M1224" s="71"/>
    </row>
    <row r="1225" spans="1:13" ht="30" x14ac:dyDescent="0.25">
      <c r="A1225" s="69" t="str">
        <f t="shared" si="132"/>
        <v>1</v>
      </c>
      <c r="B1225" s="45" t="str">
        <f t="shared" si="126"/>
        <v>7</v>
      </c>
      <c r="C1225" s="45" t="str">
        <f t="shared" si="127"/>
        <v>1</v>
      </c>
      <c r="D1225" s="45" t="str">
        <f t="shared" si="128"/>
        <v>4</v>
      </c>
      <c r="E1225" s="45" t="str">
        <f t="shared" si="129"/>
        <v>57</v>
      </c>
      <c r="F1225" s="45" t="str">
        <f t="shared" si="130"/>
        <v>0</v>
      </c>
      <c r="G1225" s="45" t="str">
        <f t="shared" si="131"/>
        <v>0</v>
      </c>
      <c r="H1225" s="70">
        <v>17145700</v>
      </c>
      <c r="I1225" s="10" t="s">
        <v>5862</v>
      </c>
      <c r="J1225" s="145" t="s">
        <v>55</v>
      </c>
      <c r="K1225" s="10" t="s">
        <v>392</v>
      </c>
      <c r="L1225" s="10"/>
      <c r="M1225" s="71"/>
    </row>
    <row r="1226" spans="1:13" ht="45" x14ac:dyDescent="0.25">
      <c r="A1226" s="69" t="str">
        <f t="shared" si="132"/>
        <v>1</v>
      </c>
      <c r="B1226" s="45" t="str">
        <f t="shared" si="126"/>
        <v>7</v>
      </c>
      <c r="C1226" s="45" t="str">
        <f t="shared" si="127"/>
        <v>1</v>
      </c>
      <c r="D1226" s="45" t="str">
        <f t="shared" si="128"/>
        <v>4</v>
      </c>
      <c r="E1226" s="45" t="str">
        <f t="shared" si="129"/>
        <v>58</v>
      </c>
      <c r="F1226" s="45" t="str">
        <f t="shared" si="130"/>
        <v>0</v>
      </c>
      <c r="G1226" s="45" t="str">
        <f t="shared" si="131"/>
        <v>0</v>
      </c>
      <c r="H1226" s="70">
        <v>17145800</v>
      </c>
      <c r="I1226" s="10" t="s">
        <v>5863</v>
      </c>
      <c r="J1226" s="145" t="s">
        <v>55</v>
      </c>
      <c r="K1226" s="10" t="s">
        <v>393</v>
      </c>
      <c r="L1226" s="10"/>
      <c r="M1226" s="71"/>
    </row>
    <row r="1227" spans="1:13" ht="45" x14ac:dyDescent="0.25">
      <c r="A1227" s="69" t="str">
        <f t="shared" si="132"/>
        <v>1</v>
      </c>
      <c r="B1227" s="45" t="str">
        <f t="shared" si="126"/>
        <v>7</v>
      </c>
      <c r="C1227" s="45" t="str">
        <f t="shared" si="127"/>
        <v>1</v>
      </c>
      <c r="D1227" s="45" t="str">
        <f t="shared" si="128"/>
        <v>4</v>
      </c>
      <c r="E1227" s="45" t="str">
        <f t="shared" si="129"/>
        <v>59</v>
      </c>
      <c r="F1227" s="45" t="str">
        <f t="shared" si="130"/>
        <v>0</v>
      </c>
      <c r="G1227" s="45" t="str">
        <f t="shared" si="131"/>
        <v>0</v>
      </c>
      <c r="H1227" s="70">
        <v>17145900</v>
      </c>
      <c r="I1227" s="10" t="s">
        <v>5864</v>
      </c>
      <c r="J1227" s="145" t="s">
        <v>55</v>
      </c>
      <c r="K1227" s="10" t="s">
        <v>394</v>
      </c>
      <c r="L1227" s="10"/>
      <c r="M1227" s="71"/>
    </row>
    <row r="1228" spans="1:13" ht="60" x14ac:dyDescent="0.25">
      <c r="A1228" s="69" t="str">
        <f t="shared" si="132"/>
        <v>1</v>
      </c>
      <c r="B1228" s="45" t="str">
        <f t="shared" si="126"/>
        <v>7</v>
      </c>
      <c r="C1228" s="45" t="str">
        <f t="shared" si="127"/>
        <v>1</v>
      </c>
      <c r="D1228" s="45" t="str">
        <f t="shared" si="128"/>
        <v>4</v>
      </c>
      <c r="E1228" s="45" t="str">
        <f t="shared" si="129"/>
        <v>99</v>
      </c>
      <c r="F1228" s="45" t="str">
        <f t="shared" si="130"/>
        <v>0</v>
      </c>
      <c r="G1228" s="45" t="str">
        <f t="shared" si="131"/>
        <v>0</v>
      </c>
      <c r="H1228" s="70">
        <v>17149900</v>
      </c>
      <c r="I1228" s="10" t="s">
        <v>3022</v>
      </c>
      <c r="J1228" s="145" t="s">
        <v>51</v>
      </c>
      <c r="K1228" s="10" t="s">
        <v>395</v>
      </c>
      <c r="L1228" s="10"/>
      <c r="M1228" s="71"/>
    </row>
    <row r="1229" spans="1:13" ht="60" x14ac:dyDescent="0.25">
      <c r="A1229" s="69" t="str">
        <f t="shared" si="132"/>
        <v>1</v>
      </c>
      <c r="B1229" s="45" t="str">
        <f t="shared" si="126"/>
        <v>7</v>
      </c>
      <c r="C1229" s="45" t="str">
        <f t="shared" si="127"/>
        <v>1</v>
      </c>
      <c r="D1229" s="45" t="str">
        <f t="shared" si="128"/>
        <v>5</v>
      </c>
      <c r="E1229" s="45" t="str">
        <f t="shared" si="129"/>
        <v>00</v>
      </c>
      <c r="F1229" s="45" t="str">
        <f t="shared" si="130"/>
        <v>0</v>
      </c>
      <c r="G1229" s="45" t="str">
        <f t="shared" si="131"/>
        <v>0</v>
      </c>
      <c r="H1229" s="70">
        <v>17150000</v>
      </c>
      <c r="I1229" s="10" t="s">
        <v>396</v>
      </c>
      <c r="J1229" s="145" t="s">
        <v>45</v>
      </c>
      <c r="K1229" s="10" t="s">
        <v>397</v>
      </c>
      <c r="L1229" s="10"/>
      <c r="M1229" s="71"/>
    </row>
    <row r="1230" spans="1:13" ht="45" x14ac:dyDescent="0.25">
      <c r="A1230" s="69" t="str">
        <f t="shared" si="132"/>
        <v>1</v>
      </c>
      <c r="B1230" s="45" t="str">
        <f t="shared" si="126"/>
        <v>7</v>
      </c>
      <c r="C1230" s="45" t="str">
        <f t="shared" si="127"/>
        <v>1</v>
      </c>
      <c r="D1230" s="45" t="str">
        <f t="shared" si="128"/>
        <v>5</v>
      </c>
      <c r="E1230" s="45" t="str">
        <f t="shared" si="129"/>
        <v>50</v>
      </c>
      <c r="F1230" s="45" t="str">
        <f t="shared" si="130"/>
        <v>0</v>
      </c>
      <c r="G1230" s="45" t="str">
        <f t="shared" si="131"/>
        <v>0</v>
      </c>
      <c r="H1230" s="70">
        <v>17155000</v>
      </c>
      <c r="I1230" s="70" t="s">
        <v>398</v>
      </c>
      <c r="J1230" s="145" t="s">
        <v>55</v>
      </c>
      <c r="K1230" s="70" t="s">
        <v>3023</v>
      </c>
      <c r="L1230" s="10"/>
      <c r="M1230" s="71"/>
    </row>
    <row r="1231" spans="1:13" ht="45" x14ac:dyDescent="0.25">
      <c r="A1231" s="69" t="str">
        <f t="shared" si="132"/>
        <v>1</v>
      </c>
      <c r="B1231" s="45" t="str">
        <f t="shared" si="126"/>
        <v>7</v>
      </c>
      <c r="C1231" s="45" t="str">
        <f t="shared" si="127"/>
        <v>1</v>
      </c>
      <c r="D1231" s="45" t="str">
        <f t="shared" si="128"/>
        <v>5</v>
      </c>
      <c r="E1231" s="45" t="str">
        <f t="shared" si="129"/>
        <v>51</v>
      </c>
      <c r="F1231" s="45" t="str">
        <f t="shared" si="130"/>
        <v>0</v>
      </c>
      <c r="G1231" s="45" t="str">
        <f t="shared" si="131"/>
        <v>0</v>
      </c>
      <c r="H1231" s="70">
        <v>17155100</v>
      </c>
      <c r="I1231" s="70" t="s">
        <v>399</v>
      </c>
      <c r="J1231" s="145" t="s">
        <v>55</v>
      </c>
      <c r="K1231" s="70" t="s">
        <v>3024</v>
      </c>
      <c r="L1231" s="10"/>
      <c r="M1231" s="71"/>
    </row>
    <row r="1232" spans="1:13" ht="45" x14ac:dyDescent="0.25">
      <c r="A1232" s="69" t="str">
        <f t="shared" si="132"/>
        <v>1</v>
      </c>
      <c r="B1232" s="45" t="str">
        <f t="shared" si="126"/>
        <v>7</v>
      </c>
      <c r="C1232" s="45" t="str">
        <f t="shared" si="127"/>
        <v>1</v>
      </c>
      <c r="D1232" s="45" t="str">
        <f t="shared" si="128"/>
        <v>5</v>
      </c>
      <c r="E1232" s="45" t="str">
        <f t="shared" si="129"/>
        <v>52</v>
      </c>
      <c r="F1232" s="45" t="str">
        <f t="shared" si="130"/>
        <v>0</v>
      </c>
      <c r="G1232" s="45" t="str">
        <f t="shared" si="131"/>
        <v>0</v>
      </c>
      <c r="H1232" s="70">
        <v>17155200</v>
      </c>
      <c r="I1232" s="70" t="s">
        <v>400</v>
      </c>
      <c r="J1232" s="145" t="s">
        <v>55</v>
      </c>
      <c r="K1232" s="70" t="s">
        <v>3025</v>
      </c>
      <c r="L1232" s="10"/>
      <c r="M1232" s="71"/>
    </row>
    <row r="1233" spans="1:13" ht="45" x14ac:dyDescent="0.25">
      <c r="A1233" s="69" t="str">
        <f t="shared" si="132"/>
        <v>1</v>
      </c>
      <c r="B1233" s="45" t="str">
        <f t="shared" si="126"/>
        <v>7</v>
      </c>
      <c r="C1233" s="45" t="str">
        <f t="shared" si="127"/>
        <v>1</v>
      </c>
      <c r="D1233" s="45" t="str">
        <f t="shared" si="128"/>
        <v>6</v>
      </c>
      <c r="E1233" s="45" t="str">
        <f t="shared" si="129"/>
        <v>00</v>
      </c>
      <c r="F1233" s="45" t="str">
        <f t="shared" si="130"/>
        <v>0</v>
      </c>
      <c r="G1233" s="45" t="str">
        <f t="shared" si="131"/>
        <v>0</v>
      </c>
      <c r="H1233" s="70">
        <v>17160000</v>
      </c>
      <c r="I1233" s="10" t="s">
        <v>401</v>
      </c>
      <c r="J1233" s="145" t="s">
        <v>45</v>
      </c>
      <c r="K1233" s="10" t="s">
        <v>3026</v>
      </c>
      <c r="L1233" s="101" t="s">
        <v>3018</v>
      </c>
      <c r="M1233" s="71"/>
    </row>
    <row r="1234" spans="1:13" ht="45" x14ac:dyDescent="0.25">
      <c r="A1234" s="69" t="str">
        <f t="shared" si="132"/>
        <v>1</v>
      </c>
      <c r="B1234" s="45" t="str">
        <f t="shared" si="126"/>
        <v>7</v>
      </c>
      <c r="C1234" s="45" t="str">
        <f t="shared" si="127"/>
        <v>1</v>
      </c>
      <c r="D1234" s="45" t="str">
        <f t="shared" si="128"/>
        <v>6</v>
      </c>
      <c r="E1234" s="45" t="str">
        <f t="shared" si="129"/>
        <v>50</v>
      </c>
      <c r="F1234" s="45" t="str">
        <f t="shared" si="130"/>
        <v>0</v>
      </c>
      <c r="G1234" s="45" t="str">
        <f t="shared" si="131"/>
        <v>0</v>
      </c>
      <c r="H1234" s="70">
        <v>17165000</v>
      </c>
      <c r="I1234" s="10" t="s">
        <v>402</v>
      </c>
      <c r="J1234" s="145" t="s">
        <v>55</v>
      </c>
      <c r="K1234" s="10" t="s">
        <v>403</v>
      </c>
      <c r="L1234" s="10"/>
      <c r="M1234" s="71"/>
    </row>
    <row r="1235" spans="1:13" ht="75" x14ac:dyDescent="0.25">
      <c r="A1235" s="69" t="str">
        <f t="shared" si="132"/>
        <v>1</v>
      </c>
      <c r="B1235" s="45" t="str">
        <f t="shared" si="126"/>
        <v>7</v>
      </c>
      <c r="C1235" s="45" t="str">
        <f t="shared" si="127"/>
        <v>1</v>
      </c>
      <c r="D1235" s="45" t="str">
        <f t="shared" si="128"/>
        <v>7</v>
      </c>
      <c r="E1235" s="45" t="str">
        <f t="shared" si="129"/>
        <v>00</v>
      </c>
      <c r="F1235" s="45" t="str">
        <f t="shared" si="130"/>
        <v>0</v>
      </c>
      <c r="G1235" s="45" t="str">
        <f t="shared" si="131"/>
        <v>0</v>
      </c>
      <c r="H1235" s="70">
        <v>17170000</v>
      </c>
      <c r="I1235" s="10" t="s">
        <v>404</v>
      </c>
      <c r="J1235" s="145" t="s">
        <v>45</v>
      </c>
      <c r="K1235" s="10" t="s">
        <v>405</v>
      </c>
      <c r="L1235" s="10"/>
      <c r="M1235" s="71"/>
    </row>
    <row r="1236" spans="1:13" ht="75" x14ac:dyDescent="0.25">
      <c r="A1236" s="69" t="str">
        <f t="shared" si="132"/>
        <v>1</v>
      </c>
      <c r="B1236" s="45" t="str">
        <f t="shared" si="126"/>
        <v>7</v>
      </c>
      <c r="C1236" s="45" t="str">
        <f t="shared" si="127"/>
        <v>1</v>
      </c>
      <c r="D1236" s="45" t="str">
        <f t="shared" si="128"/>
        <v>7</v>
      </c>
      <c r="E1236" s="45" t="str">
        <f t="shared" si="129"/>
        <v>50</v>
      </c>
      <c r="F1236" s="45" t="str">
        <f t="shared" si="130"/>
        <v>0</v>
      </c>
      <c r="G1236" s="45" t="str">
        <f t="shared" si="131"/>
        <v>0</v>
      </c>
      <c r="H1236" s="70">
        <v>17175000</v>
      </c>
      <c r="I1236" s="10" t="s">
        <v>406</v>
      </c>
      <c r="J1236" s="145" t="s">
        <v>55</v>
      </c>
      <c r="K1236" s="10" t="s">
        <v>407</v>
      </c>
      <c r="L1236" s="10"/>
      <c r="M1236" s="71"/>
    </row>
    <row r="1237" spans="1:13" ht="30" x14ac:dyDescent="0.25">
      <c r="A1237" s="69" t="str">
        <f t="shared" si="132"/>
        <v>1</v>
      </c>
      <c r="B1237" s="45" t="str">
        <f t="shared" ref="B1237:B1301" si="133">MID($H1237,2,1)</f>
        <v>7</v>
      </c>
      <c r="C1237" s="45" t="str">
        <f t="shared" ref="C1237:C1301" si="134">MID($H1237,3,1)</f>
        <v>1</v>
      </c>
      <c r="D1237" s="45" t="str">
        <f t="shared" ref="D1237:D1304" si="135">MID($H1237,4,1)</f>
        <v>7</v>
      </c>
      <c r="E1237" s="45" t="str">
        <f t="shared" ref="E1237:E1304" si="136">MID($H1237,5,2)</f>
        <v>51</v>
      </c>
      <c r="F1237" s="45" t="str">
        <f t="shared" ref="F1237:F1304" si="137">MID($H1237,7,1)</f>
        <v>0</v>
      </c>
      <c r="G1237" s="45" t="str">
        <f t="shared" ref="G1237:G1304" si="138">MID($H1237,8,1)</f>
        <v>0</v>
      </c>
      <c r="H1237" s="70">
        <v>17175100</v>
      </c>
      <c r="I1237" s="10" t="s">
        <v>408</v>
      </c>
      <c r="J1237" s="145" t="s">
        <v>55</v>
      </c>
      <c r="K1237" s="10" t="s">
        <v>409</v>
      </c>
      <c r="L1237" s="10"/>
      <c r="M1237" s="71"/>
    </row>
    <row r="1238" spans="1:13" ht="60" x14ac:dyDescent="0.25">
      <c r="A1238" s="69" t="str">
        <f t="shared" ref="A1238:A1302" si="139">MID($H1238,1,1)</f>
        <v>1</v>
      </c>
      <c r="B1238" s="45" t="str">
        <f t="shared" si="133"/>
        <v>7</v>
      </c>
      <c r="C1238" s="45" t="str">
        <f t="shared" si="134"/>
        <v>1</v>
      </c>
      <c r="D1238" s="45" t="str">
        <f t="shared" si="135"/>
        <v>7</v>
      </c>
      <c r="E1238" s="45" t="str">
        <f t="shared" si="136"/>
        <v>52</v>
      </c>
      <c r="F1238" s="45" t="str">
        <f t="shared" si="137"/>
        <v>0</v>
      </c>
      <c r="G1238" s="45" t="str">
        <f t="shared" si="138"/>
        <v>0</v>
      </c>
      <c r="H1238" s="70">
        <v>17175200</v>
      </c>
      <c r="I1238" s="10" t="s">
        <v>410</v>
      </c>
      <c r="J1238" s="145" t="s">
        <v>55</v>
      </c>
      <c r="K1238" s="10" t="s">
        <v>411</v>
      </c>
      <c r="L1238" s="10"/>
      <c r="M1238" s="71"/>
    </row>
    <row r="1239" spans="1:13" ht="30" x14ac:dyDescent="0.25">
      <c r="A1239" s="69" t="str">
        <f t="shared" si="139"/>
        <v>1</v>
      </c>
      <c r="B1239" s="45" t="str">
        <f t="shared" si="133"/>
        <v>7</v>
      </c>
      <c r="C1239" s="45" t="str">
        <f t="shared" si="134"/>
        <v>1</v>
      </c>
      <c r="D1239" s="45" t="str">
        <f t="shared" si="135"/>
        <v>7</v>
      </c>
      <c r="E1239" s="45" t="str">
        <f t="shared" si="136"/>
        <v>53</v>
      </c>
      <c r="F1239" s="45" t="str">
        <f t="shared" si="137"/>
        <v>0</v>
      </c>
      <c r="G1239" s="45" t="str">
        <f t="shared" si="138"/>
        <v>0</v>
      </c>
      <c r="H1239" s="70">
        <v>17175300</v>
      </c>
      <c r="I1239" s="10" t="s">
        <v>412</v>
      </c>
      <c r="J1239" s="145" t="s">
        <v>55</v>
      </c>
      <c r="K1239" s="10" t="s">
        <v>413</v>
      </c>
      <c r="L1239" s="10"/>
      <c r="M1239" s="71"/>
    </row>
    <row r="1240" spans="1:13" ht="30" x14ac:dyDescent="0.25">
      <c r="A1240" s="69" t="str">
        <f t="shared" si="139"/>
        <v>1</v>
      </c>
      <c r="B1240" s="45" t="str">
        <f t="shared" si="133"/>
        <v>7</v>
      </c>
      <c r="C1240" s="45" t="str">
        <f t="shared" si="134"/>
        <v>1</v>
      </c>
      <c r="D1240" s="45" t="str">
        <f t="shared" si="135"/>
        <v>7</v>
      </c>
      <c r="E1240" s="45" t="str">
        <f t="shared" si="136"/>
        <v>54</v>
      </c>
      <c r="F1240" s="45" t="str">
        <f t="shared" si="137"/>
        <v>0</v>
      </c>
      <c r="G1240" s="45" t="str">
        <f t="shared" si="138"/>
        <v>0</v>
      </c>
      <c r="H1240" s="70">
        <v>17175400</v>
      </c>
      <c r="I1240" s="10" t="s">
        <v>414</v>
      </c>
      <c r="J1240" s="145" t="s">
        <v>55</v>
      </c>
      <c r="K1240" s="10" t="s">
        <v>415</v>
      </c>
      <c r="L1240" s="10"/>
      <c r="M1240" s="71"/>
    </row>
    <row r="1241" spans="1:13" ht="30" x14ac:dyDescent="0.25">
      <c r="A1241" s="69" t="str">
        <f t="shared" si="139"/>
        <v>1</v>
      </c>
      <c r="B1241" s="45" t="str">
        <f t="shared" si="133"/>
        <v>7</v>
      </c>
      <c r="C1241" s="45" t="str">
        <f t="shared" si="134"/>
        <v>1</v>
      </c>
      <c r="D1241" s="45" t="str">
        <f t="shared" si="135"/>
        <v>7</v>
      </c>
      <c r="E1241" s="45" t="str">
        <f t="shared" si="136"/>
        <v>99</v>
      </c>
      <c r="F1241" s="45" t="str">
        <f t="shared" si="137"/>
        <v>0</v>
      </c>
      <c r="G1241" s="45" t="str">
        <f t="shared" si="138"/>
        <v>0</v>
      </c>
      <c r="H1241" s="70">
        <v>17179900</v>
      </c>
      <c r="I1241" s="10" t="s">
        <v>3027</v>
      </c>
      <c r="J1241" s="145" t="s">
        <v>51</v>
      </c>
      <c r="K1241" s="10" t="s">
        <v>3028</v>
      </c>
      <c r="L1241" s="10" t="s">
        <v>3029</v>
      </c>
      <c r="M1241" s="71"/>
    </row>
    <row r="1242" spans="1:13" ht="30" x14ac:dyDescent="0.25">
      <c r="A1242" s="69" t="str">
        <f t="shared" si="139"/>
        <v>1</v>
      </c>
      <c r="B1242" s="45" t="str">
        <f t="shared" si="133"/>
        <v>7</v>
      </c>
      <c r="C1242" s="45" t="str">
        <f t="shared" si="134"/>
        <v>1</v>
      </c>
      <c r="D1242" s="45" t="str">
        <f t="shared" si="135"/>
        <v>9</v>
      </c>
      <c r="E1242" s="45" t="str">
        <f t="shared" si="136"/>
        <v>00</v>
      </c>
      <c r="F1242" s="45" t="str">
        <f t="shared" si="137"/>
        <v>0</v>
      </c>
      <c r="G1242" s="45" t="str">
        <f t="shared" si="138"/>
        <v>0</v>
      </c>
      <c r="H1242" s="70">
        <v>17190000</v>
      </c>
      <c r="I1242" s="10" t="s">
        <v>416</v>
      </c>
      <c r="J1242" s="145" t="s">
        <v>45</v>
      </c>
      <c r="K1242" s="10" t="s">
        <v>3030</v>
      </c>
      <c r="L1242" s="101" t="s">
        <v>3018</v>
      </c>
      <c r="M1242" s="71"/>
    </row>
    <row r="1243" spans="1:13" ht="90" x14ac:dyDescent="0.25">
      <c r="A1243" s="69" t="str">
        <f t="shared" si="139"/>
        <v>1</v>
      </c>
      <c r="B1243" s="45" t="str">
        <f t="shared" si="133"/>
        <v>7</v>
      </c>
      <c r="C1243" s="45" t="str">
        <f t="shared" si="134"/>
        <v>1</v>
      </c>
      <c r="D1243" s="45" t="str">
        <f t="shared" si="135"/>
        <v>9</v>
      </c>
      <c r="E1243" s="45" t="str">
        <f t="shared" si="136"/>
        <v>51</v>
      </c>
      <c r="F1243" s="45" t="str">
        <f t="shared" si="137"/>
        <v>0</v>
      </c>
      <c r="G1243" s="45" t="str">
        <f t="shared" si="138"/>
        <v>0</v>
      </c>
      <c r="H1243" s="70">
        <v>17195100</v>
      </c>
      <c r="I1243" s="10" t="s">
        <v>418</v>
      </c>
      <c r="J1243" s="145" t="s">
        <v>55</v>
      </c>
      <c r="K1243" s="10" t="s">
        <v>5769</v>
      </c>
      <c r="L1243" s="10"/>
      <c r="M1243" s="71" t="s">
        <v>22</v>
      </c>
    </row>
    <row r="1244" spans="1:13" ht="30" x14ac:dyDescent="0.25">
      <c r="A1244" s="69" t="str">
        <f t="shared" si="139"/>
        <v>1</v>
      </c>
      <c r="B1244" s="45" t="str">
        <f t="shared" si="133"/>
        <v>7</v>
      </c>
      <c r="C1244" s="45" t="str">
        <f t="shared" si="134"/>
        <v>1</v>
      </c>
      <c r="D1244" s="45" t="str">
        <f t="shared" si="135"/>
        <v>9</v>
      </c>
      <c r="E1244" s="45" t="str">
        <f t="shared" si="136"/>
        <v>52</v>
      </c>
      <c r="F1244" s="45" t="str">
        <f t="shared" si="137"/>
        <v>0</v>
      </c>
      <c r="G1244" s="45" t="str">
        <f t="shared" si="138"/>
        <v>0</v>
      </c>
      <c r="H1244" s="70">
        <v>17195200</v>
      </c>
      <c r="I1244" s="10" t="s">
        <v>419</v>
      </c>
      <c r="J1244" s="145" t="s">
        <v>55</v>
      </c>
      <c r="K1244" s="10" t="s">
        <v>420</v>
      </c>
      <c r="L1244" s="10"/>
      <c r="M1244" s="71"/>
    </row>
    <row r="1245" spans="1:13" ht="45" x14ac:dyDescent="0.25">
      <c r="A1245" s="69" t="str">
        <f t="shared" si="139"/>
        <v>1</v>
      </c>
      <c r="B1245" s="45" t="str">
        <f t="shared" si="133"/>
        <v>7</v>
      </c>
      <c r="C1245" s="45" t="str">
        <f t="shared" si="134"/>
        <v>1</v>
      </c>
      <c r="D1245" s="45" t="str">
        <f t="shared" si="135"/>
        <v>9</v>
      </c>
      <c r="E1245" s="45" t="str">
        <f t="shared" si="136"/>
        <v>53</v>
      </c>
      <c r="F1245" s="45" t="str">
        <f t="shared" si="137"/>
        <v>0</v>
      </c>
      <c r="G1245" s="45" t="str">
        <f t="shared" si="138"/>
        <v>0</v>
      </c>
      <c r="H1245" s="70">
        <v>17195300</v>
      </c>
      <c r="I1245" s="10" t="s">
        <v>5865</v>
      </c>
      <c r="J1245" s="145" t="s">
        <v>55</v>
      </c>
      <c r="K1245" s="10" t="s">
        <v>5866</v>
      </c>
      <c r="L1245" s="10"/>
      <c r="M1245" s="71"/>
    </row>
    <row r="1246" spans="1:13" ht="45" x14ac:dyDescent="0.25">
      <c r="A1246" s="69" t="str">
        <f t="shared" si="139"/>
        <v>1</v>
      </c>
      <c r="B1246" s="45" t="str">
        <f t="shared" si="133"/>
        <v>7</v>
      </c>
      <c r="C1246" s="45" t="str">
        <f t="shared" si="134"/>
        <v>1</v>
      </c>
      <c r="D1246" s="45" t="str">
        <f t="shared" si="135"/>
        <v>9</v>
      </c>
      <c r="E1246" s="45" t="str">
        <f t="shared" si="136"/>
        <v>54</v>
      </c>
      <c r="F1246" s="45" t="str">
        <f t="shared" si="137"/>
        <v>0</v>
      </c>
      <c r="G1246" s="45" t="str">
        <f t="shared" si="138"/>
        <v>0</v>
      </c>
      <c r="H1246" s="70">
        <v>17195400</v>
      </c>
      <c r="I1246" s="10" t="s">
        <v>5867</v>
      </c>
      <c r="J1246" s="145" t="s">
        <v>55</v>
      </c>
      <c r="K1246" s="10" t="s">
        <v>423</v>
      </c>
      <c r="L1246" s="10"/>
      <c r="M1246" s="71"/>
    </row>
    <row r="1247" spans="1:13" ht="105" x14ac:dyDescent="0.25">
      <c r="A1247" s="69" t="str">
        <f t="shared" si="139"/>
        <v>1</v>
      </c>
      <c r="B1247" s="45" t="str">
        <f t="shared" si="133"/>
        <v>7</v>
      </c>
      <c r="C1247" s="45" t="str">
        <f t="shared" si="134"/>
        <v>1</v>
      </c>
      <c r="D1247" s="45" t="str">
        <f t="shared" si="135"/>
        <v>9</v>
      </c>
      <c r="E1247" s="45" t="str">
        <f t="shared" si="136"/>
        <v>54</v>
      </c>
      <c r="F1247" s="45" t="str">
        <f t="shared" si="137"/>
        <v>1</v>
      </c>
      <c r="G1247" s="45" t="str">
        <f t="shared" si="138"/>
        <v>0</v>
      </c>
      <c r="H1247" s="70">
        <v>17195410</v>
      </c>
      <c r="I1247" s="10" t="s">
        <v>424</v>
      </c>
      <c r="J1247" s="145" t="s">
        <v>55</v>
      </c>
      <c r="K1247" s="10" t="s">
        <v>425</v>
      </c>
      <c r="L1247" s="10" t="s">
        <v>426</v>
      </c>
      <c r="M1247" s="71"/>
    </row>
    <row r="1248" spans="1:13" ht="105" x14ac:dyDescent="0.25">
      <c r="A1248" s="69" t="str">
        <f t="shared" si="139"/>
        <v>1</v>
      </c>
      <c r="B1248" s="45" t="str">
        <f t="shared" si="133"/>
        <v>7</v>
      </c>
      <c r="C1248" s="45" t="str">
        <f t="shared" si="134"/>
        <v>1</v>
      </c>
      <c r="D1248" s="45" t="str">
        <f t="shared" si="135"/>
        <v>9</v>
      </c>
      <c r="E1248" s="45" t="str">
        <f t="shared" si="136"/>
        <v>54</v>
      </c>
      <c r="F1248" s="45" t="str">
        <f t="shared" si="137"/>
        <v>2</v>
      </c>
      <c r="G1248" s="45" t="str">
        <f t="shared" si="138"/>
        <v>0</v>
      </c>
      <c r="H1248" s="70">
        <v>17195420</v>
      </c>
      <c r="I1248" s="10" t="s">
        <v>427</v>
      </c>
      <c r="J1248" s="145" t="s">
        <v>55</v>
      </c>
      <c r="K1248" s="10" t="s">
        <v>428</v>
      </c>
      <c r="L1248" s="10" t="s">
        <v>426</v>
      </c>
      <c r="M1248" s="71"/>
    </row>
    <row r="1249" spans="1:13" ht="30" x14ac:dyDescent="0.25">
      <c r="A1249" s="69" t="str">
        <f t="shared" si="139"/>
        <v>1</v>
      </c>
      <c r="B1249" s="45" t="str">
        <f t="shared" si="133"/>
        <v>7</v>
      </c>
      <c r="C1249" s="45" t="str">
        <f t="shared" si="134"/>
        <v>1</v>
      </c>
      <c r="D1249" s="45" t="str">
        <f t="shared" si="135"/>
        <v>9</v>
      </c>
      <c r="E1249" s="45" t="str">
        <f t="shared" si="136"/>
        <v>55</v>
      </c>
      <c r="F1249" s="45" t="str">
        <f t="shared" si="137"/>
        <v>0</v>
      </c>
      <c r="G1249" s="45" t="str">
        <f t="shared" si="138"/>
        <v>0</v>
      </c>
      <c r="H1249" s="70">
        <v>17195500</v>
      </c>
      <c r="I1249" s="10" t="s">
        <v>429</v>
      </c>
      <c r="J1249" s="145" t="s">
        <v>55</v>
      </c>
      <c r="K1249" s="10" t="s">
        <v>430</v>
      </c>
      <c r="L1249" s="10"/>
      <c r="M1249" s="71"/>
    </row>
    <row r="1250" spans="1:13" ht="105" x14ac:dyDescent="0.25">
      <c r="A1250" s="69" t="str">
        <f t="shared" si="139"/>
        <v>1</v>
      </c>
      <c r="B1250" s="45" t="str">
        <f t="shared" si="133"/>
        <v>7</v>
      </c>
      <c r="C1250" s="45" t="str">
        <f t="shared" si="134"/>
        <v>1</v>
      </c>
      <c r="D1250" s="45" t="str">
        <f t="shared" si="135"/>
        <v>9</v>
      </c>
      <c r="E1250" s="45" t="str">
        <f t="shared" si="136"/>
        <v>56</v>
      </c>
      <c r="F1250" s="45" t="str">
        <f t="shared" si="137"/>
        <v>0</v>
      </c>
      <c r="G1250" s="45" t="str">
        <f t="shared" si="138"/>
        <v>0</v>
      </c>
      <c r="H1250" s="70">
        <v>17195600</v>
      </c>
      <c r="I1250" s="10" t="s">
        <v>431</v>
      </c>
      <c r="J1250" s="145" t="s">
        <v>55</v>
      </c>
      <c r="K1250" s="10" t="s">
        <v>432</v>
      </c>
      <c r="L1250" s="10" t="s">
        <v>101</v>
      </c>
      <c r="M1250" s="71"/>
    </row>
    <row r="1251" spans="1:13" ht="45" x14ac:dyDescent="0.25">
      <c r="A1251" s="69" t="str">
        <f t="shared" si="139"/>
        <v>1</v>
      </c>
      <c r="B1251" s="45" t="str">
        <f t="shared" si="133"/>
        <v>7</v>
      </c>
      <c r="C1251" s="45" t="str">
        <f t="shared" si="134"/>
        <v>1</v>
      </c>
      <c r="D1251" s="45" t="str">
        <f t="shared" si="135"/>
        <v>9</v>
      </c>
      <c r="E1251" s="45" t="str">
        <f t="shared" si="136"/>
        <v>57</v>
      </c>
      <c r="F1251" s="45" t="str">
        <f t="shared" si="137"/>
        <v>0</v>
      </c>
      <c r="G1251" s="45" t="str">
        <f t="shared" si="138"/>
        <v>0</v>
      </c>
      <c r="H1251" s="70">
        <v>17195700</v>
      </c>
      <c r="I1251" s="10" t="s">
        <v>3031</v>
      </c>
      <c r="J1251" s="145" t="s">
        <v>55</v>
      </c>
      <c r="K1251" s="10" t="s">
        <v>3032</v>
      </c>
      <c r="L1251" s="10"/>
      <c r="M1251" s="71"/>
    </row>
    <row r="1252" spans="1:13" ht="30" x14ac:dyDescent="0.25">
      <c r="A1252" s="69" t="str">
        <f t="shared" si="139"/>
        <v>1</v>
      </c>
      <c r="B1252" s="45" t="str">
        <f t="shared" si="133"/>
        <v>7</v>
      </c>
      <c r="C1252" s="45" t="str">
        <f t="shared" si="134"/>
        <v>1</v>
      </c>
      <c r="D1252" s="45" t="str">
        <f t="shared" si="135"/>
        <v>9</v>
      </c>
      <c r="E1252" s="45" t="str">
        <f t="shared" si="136"/>
        <v>58</v>
      </c>
      <c r="F1252" s="45" t="str">
        <f t="shared" si="137"/>
        <v>0</v>
      </c>
      <c r="G1252" s="45" t="str">
        <f t="shared" si="138"/>
        <v>0</v>
      </c>
      <c r="H1252" s="70">
        <v>17195800</v>
      </c>
      <c r="I1252" s="10" t="s">
        <v>3033</v>
      </c>
      <c r="J1252" s="145" t="s">
        <v>55</v>
      </c>
      <c r="K1252" s="10" t="s">
        <v>3034</v>
      </c>
      <c r="L1252" s="10"/>
      <c r="M1252" s="71"/>
    </row>
    <row r="1253" spans="1:13" ht="30" x14ac:dyDescent="0.25">
      <c r="A1253" s="69" t="str">
        <f t="shared" si="139"/>
        <v>1</v>
      </c>
      <c r="B1253" s="45" t="str">
        <f t="shared" si="133"/>
        <v>7</v>
      </c>
      <c r="C1253" s="45" t="str">
        <f t="shared" si="134"/>
        <v>1</v>
      </c>
      <c r="D1253" s="45" t="str">
        <f t="shared" si="135"/>
        <v>9</v>
      </c>
      <c r="E1253" s="45" t="str">
        <f t="shared" si="136"/>
        <v>59</v>
      </c>
      <c r="F1253" s="45" t="str">
        <f t="shared" si="137"/>
        <v>0</v>
      </c>
      <c r="G1253" s="45" t="str">
        <f t="shared" si="138"/>
        <v>0</v>
      </c>
      <c r="H1253" s="70">
        <v>17195900</v>
      </c>
      <c r="I1253" s="92" t="s">
        <v>4505</v>
      </c>
      <c r="J1253" s="145" t="s">
        <v>55</v>
      </c>
      <c r="K1253" s="10" t="s">
        <v>4506</v>
      </c>
      <c r="L1253" s="10"/>
      <c r="M1253" s="71"/>
    </row>
    <row r="1254" spans="1:13" ht="30" x14ac:dyDescent="0.25">
      <c r="A1254" s="69" t="str">
        <f t="shared" si="139"/>
        <v>1</v>
      </c>
      <c r="B1254" s="45" t="str">
        <f t="shared" si="133"/>
        <v>7</v>
      </c>
      <c r="C1254" s="45" t="str">
        <f t="shared" si="134"/>
        <v>1</v>
      </c>
      <c r="D1254" s="45" t="str">
        <f t="shared" si="135"/>
        <v>9</v>
      </c>
      <c r="E1254" s="45" t="str">
        <f t="shared" si="136"/>
        <v>60</v>
      </c>
      <c r="F1254" s="45" t="str">
        <f t="shared" si="137"/>
        <v>0</v>
      </c>
      <c r="G1254" s="45" t="str">
        <f t="shared" si="138"/>
        <v>0</v>
      </c>
      <c r="H1254" s="70">
        <v>17196000</v>
      </c>
      <c r="I1254" s="92" t="s">
        <v>6469</v>
      </c>
      <c r="J1254" s="145" t="s">
        <v>55</v>
      </c>
      <c r="K1254" s="10" t="s">
        <v>6470</v>
      </c>
      <c r="L1254" s="10" t="s">
        <v>6471</v>
      </c>
      <c r="M1254" s="71"/>
    </row>
    <row r="1255" spans="1:13" ht="30" x14ac:dyDescent="0.25">
      <c r="A1255" s="69" t="str">
        <f t="shared" si="139"/>
        <v>1</v>
      </c>
      <c r="B1255" s="45" t="str">
        <f t="shared" si="133"/>
        <v>7</v>
      </c>
      <c r="C1255" s="45" t="str">
        <f t="shared" si="134"/>
        <v>1</v>
      </c>
      <c r="D1255" s="45" t="str">
        <f t="shared" si="135"/>
        <v>9</v>
      </c>
      <c r="E1255" s="45" t="str">
        <f t="shared" si="136"/>
        <v>61</v>
      </c>
      <c r="F1255" s="45" t="str">
        <f t="shared" si="137"/>
        <v>0</v>
      </c>
      <c r="G1255" s="45" t="str">
        <f t="shared" si="138"/>
        <v>0</v>
      </c>
      <c r="H1255" s="70">
        <v>17196100</v>
      </c>
      <c r="I1255" s="92" t="s">
        <v>6493</v>
      </c>
      <c r="J1255" s="145" t="s">
        <v>55</v>
      </c>
      <c r="K1255" s="10" t="s">
        <v>6476</v>
      </c>
      <c r="L1255" s="10" t="s">
        <v>6471</v>
      </c>
      <c r="M1255" s="71"/>
    </row>
    <row r="1256" spans="1:13" ht="30" x14ac:dyDescent="0.25">
      <c r="A1256" s="69" t="str">
        <f t="shared" si="139"/>
        <v>1</v>
      </c>
      <c r="B1256" s="45" t="str">
        <f t="shared" si="133"/>
        <v>7</v>
      </c>
      <c r="C1256" s="45" t="str">
        <f t="shared" si="134"/>
        <v>1</v>
      </c>
      <c r="D1256" s="45" t="str">
        <f t="shared" si="135"/>
        <v>9</v>
      </c>
      <c r="E1256" s="45" t="str">
        <f t="shared" si="136"/>
        <v>62</v>
      </c>
      <c r="F1256" s="45" t="str">
        <f t="shared" si="137"/>
        <v>0</v>
      </c>
      <c r="G1256" s="45" t="str">
        <f t="shared" si="138"/>
        <v>0</v>
      </c>
      <c r="H1256" s="70">
        <v>17196200</v>
      </c>
      <c r="I1256" s="92" t="s">
        <v>6532</v>
      </c>
      <c r="J1256" s="145" t="s">
        <v>55</v>
      </c>
      <c r="K1256" s="92" t="s">
        <v>6533</v>
      </c>
      <c r="L1256" s="10" t="s">
        <v>6534</v>
      </c>
      <c r="M1256" s="71"/>
    </row>
    <row r="1257" spans="1:13" ht="45" x14ac:dyDescent="0.25">
      <c r="A1257" s="69" t="str">
        <f t="shared" si="139"/>
        <v>1</v>
      </c>
      <c r="B1257" s="45" t="str">
        <f t="shared" si="133"/>
        <v>7</v>
      </c>
      <c r="C1257" s="45" t="str">
        <f t="shared" si="134"/>
        <v>1</v>
      </c>
      <c r="D1257" s="45" t="str">
        <f t="shared" si="135"/>
        <v>9</v>
      </c>
      <c r="E1257" s="45" t="str">
        <f t="shared" si="136"/>
        <v>63</v>
      </c>
      <c r="F1257" s="45" t="str">
        <f t="shared" si="137"/>
        <v>0</v>
      </c>
      <c r="G1257" s="45" t="str">
        <f t="shared" si="138"/>
        <v>0</v>
      </c>
      <c r="H1257" s="70">
        <v>17196300</v>
      </c>
      <c r="I1257" s="92" t="s">
        <v>6535</v>
      </c>
      <c r="J1257" s="145" t="s">
        <v>55</v>
      </c>
      <c r="K1257" s="92" t="s">
        <v>6536</v>
      </c>
      <c r="L1257" s="10" t="s">
        <v>6534</v>
      </c>
      <c r="M1257" s="71"/>
    </row>
    <row r="1258" spans="1:13" ht="30" x14ac:dyDescent="0.25">
      <c r="A1258" s="69" t="str">
        <f t="shared" si="139"/>
        <v>1</v>
      </c>
      <c r="B1258" s="45" t="str">
        <f t="shared" si="133"/>
        <v>7</v>
      </c>
      <c r="C1258" s="45" t="str">
        <f t="shared" si="134"/>
        <v>1</v>
      </c>
      <c r="D1258" s="45" t="str">
        <f t="shared" si="135"/>
        <v>9</v>
      </c>
      <c r="E1258" s="45" t="str">
        <f t="shared" si="136"/>
        <v>99</v>
      </c>
      <c r="F1258" s="45" t="str">
        <f t="shared" si="137"/>
        <v>0</v>
      </c>
      <c r="G1258" s="45" t="str">
        <f t="shared" si="138"/>
        <v>0</v>
      </c>
      <c r="H1258" s="70">
        <v>17199900</v>
      </c>
      <c r="I1258" s="10" t="s">
        <v>416</v>
      </c>
      <c r="J1258" s="145" t="s">
        <v>51</v>
      </c>
      <c r="K1258" s="10" t="s">
        <v>417</v>
      </c>
      <c r="L1258" s="10"/>
      <c r="M1258" s="71"/>
    </row>
    <row r="1259" spans="1:13" ht="60" x14ac:dyDescent="0.25">
      <c r="A1259" s="69" t="str">
        <f t="shared" si="139"/>
        <v>1</v>
      </c>
      <c r="B1259" s="45" t="str">
        <f t="shared" si="133"/>
        <v>7</v>
      </c>
      <c r="C1259" s="45" t="str">
        <f t="shared" si="134"/>
        <v>2</v>
      </c>
      <c r="D1259" s="45" t="str">
        <f t="shared" si="135"/>
        <v>0</v>
      </c>
      <c r="E1259" s="45" t="str">
        <f t="shared" si="136"/>
        <v>00</v>
      </c>
      <c r="F1259" s="45" t="str">
        <f t="shared" si="137"/>
        <v>0</v>
      </c>
      <c r="G1259" s="45" t="str">
        <f t="shared" si="138"/>
        <v>0</v>
      </c>
      <c r="H1259" s="70">
        <v>17200000</v>
      </c>
      <c r="I1259" s="10" t="s">
        <v>4843</v>
      </c>
      <c r="J1259" s="145" t="s">
        <v>45</v>
      </c>
      <c r="K1259" s="10" t="s">
        <v>433</v>
      </c>
      <c r="L1259" s="10" t="s">
        <v>5263</v>
      </c>
      <c r="M1259" s="71"/>
    </row>
    <row r="1260" spans="1:13" ht="45" x14ac:dyDescent="0.25">
      <c r="A1260" s="69" t="str">
        <f t="shared" si="139"/>
        <v>1</v>
      </c>
      <c r="B1260" s="45" t="str">
        <f t="shared" si="133"/>
        <v>7</v>
      </c>
      <c r="C1260" s="45" t="str">
        <f t="shared" si="134"/>
        <v>2</v>
      </c>
      <c r="D1260" s="45" t="str">
        <f t="shared" si="135"/>
        <v>1</v>
      </c>
      <c r="E1260" s="45" t="str">
        <f t="shared" si="136"/>
        <v>00</v>
      </c>
      <c r="F1260" s="45" t="str">
        <f t="shared" si="137"/>
        <v>0</v>
      </c>
      <c r="G1260" s="45" t="str">
        <f t="shared" si="138"/>
        <v>0</v>
      </c>
      <c r="H1260" s="70">
        <v>17210000</v>
      </c>
      <c r="I1260" s="10" t="s">
        <v>434</v>
      </c>
      <c r="J1260" s="145" t="s">
        <v>45</v>
      </c>
      <c r="K1260" s="10" t="s">
        <v>5868</v>
      </c>
      <c r="L1260" s="101" t="s">
        <v>3018</v>
      </c>
      <c r="M1260" s="71"/>
    </row>
    <row r="1261" spans="1:13" ht="45" x14ac:dyDescent="0.25">
      <c r="A1261" s="69" t="str">
        <f t="shared" si="139"/>
        <v>1</v>
      </c>
      <c r="B1261" s="45" t="str">
        <f t="shared" si="133"/>
        <v>7</v>
      </c>
      <c r="C1261" s="45" t="str">
        <f t="shared" si="134"/>
        <v>2</v>
      </c>
      <c r="D1261" s="45" t="str">
        <f t="shared" si="135"/>
        <v>1</v>
      </c>
      <c r="E1261" s="45" t="str">
        <f t="shared" si="136"/>
        <v>50</v>
      </c>
      <c r="F1261" s="45" t="str">
        <f t="shared" si="137"/>
        <v>0</v>
      </c>
      <c r="G1261" s="45" t="str">
        <f t="shared" si="138"/>
        <v>0</v>
      </c>
      <c r="H1261" s="70">
        <v>17215000</v>
      </c>
      <c r="I1261" s="10" t="s">
        <v>435</v>
      </c>
      <c r="J1261" s="145" t="s">
        <v>55</v>
      </c>
      <c r="K1261" s="10" t="s">
        <v>436</v>
      </c>
      <c r="L1261" s="10"/>
      <c r="M1261" s="71"/>
    </row>
    <row r="1262" spans="1:13" ht="45" x14ac:dyDescent="0.25">
      <c r="A1262" s="69" t="str">
        <f t="shared" si="139"/>
        <v>1</v>
      </c>
      <c r="B1262" s="45" t="str">
        <f t="shared" si="133"/>
        <v>7</v>
      </c>
      <c r="C1262" s="45" t="str">
        <f t="shared" si="134"/>
        <v>2</v>
      </c>
      <c r="D1262" s="45" t="str">
        <f t="shared" si="135"/>
        <v>1</v>
      </c>
      <c r="E1262" s="45" t="str">
        <f t="shared" si="136"/>
        <v>51</v>
      </c>
      <c r="F1262" s="45" t="str">
        <f t="shared" si="137"/>
        <v>0</v>
      </c>
      <c r="G1262" s="45" t="str">
        <f t="shared" si="138"/>
        <v>0</v>
      </c>
      <c r="H1262" s="70">
        <v>17215100</v>
      </c>
      <c r="I1262" s="10" t="s">
        <v>437</v>
      </c>
      <c r="J1262" s="145" t="s">
        <v>55</v>
      </c>
      <c r="K1262" s="10" t="s">
        <v>438</v>
      </c>
      <c r="L1262" s="10"/>
      <c r="M1262" s="71"/>
    </row>
    <row r="1263" spans="1:13" ht="45" x14ac:dyDescent="0.25">
      <c r="A1263" s="69" t="str">
        <f t="shared" si="139"/>
        <v>1</v>
      </c>
      <c r="B1263" s="45" t="str">
        <f t="shared" si="133"/>
        <v>7</v>
      </c>
      <c r="C1263" s="45" t="str">
        <f t="shared" si="134"/>
        <v>2</v>
      </c>
      <c r="D1263" s="45" t="str">
        <f t="shared" si="135"/>
        <v>1</v>
      </c>
      <c r="E1263" s="45" t="str">
        <f t="shared" si="136"/>
        <v>52</v>
      </c>
      <c r="F1263" s="45" t="str">
        <f t="shared" si="137"/>
        <v>0</v>
      </c>
      <c r="G1263" s="45" t="str">
        <f t="shared" si="138"/>
        <v>0</v>
      </c>
      <c r="H1263" s="70">
        <v>17215200</v>
      </c>
      <c r="I1263" s="10" t="s">
        <v>439</v>
      </c>
      <c r="J1263" s="145" t="s">
        <v>55</v>
      </c>
      <c r="K1263" s="10" t="s">
        <v>440</v>
      </c>
      <c r="L1263" s="10"/>
      <c r="M1263" s="71"/>
    </row>
    <row r="1264" spans="1:13" ht="45" x14ac:dyDescent="0.25">
      <c r="A1264" s="69" t="str">
        <f t="shared" si="139"/>
        <v>1</v>
      </c>
      <c r="B1264" s="45" t="str">
        <f t="shared" si="133"/>
        <v>7</v>
      </c>
      <c r="C1264" s="45" t="str">
        <f t="shared" si="134"/>
        <v>2</v>
      </c>
      <c r="D1264" s="45" t="str">
        <f t="shared" si="135"/>
        <v>1</v>
      </c>
      <c r="E1264" s="45" t="str">
        <f t="shared" si="136"/>
        <v>53</v>
      </c>
      <c r="F1264" s="45" t="str">
        <f t="shared" si="137"/>
        <v>0</v>
      </c>
      <c r="G1264" s="45" t="str">
        <f t="shared" si="138"/>
        <v>0</v>
      </c>
      <c r="H1264" s="70">
        <v>17215300</v>
      </c>
      <c r="I1264" s="10" t="s">
        <v>333</v>
      </c>
      <c r="J1264" s="145" t="s">
        <v>55</v>
      </c>
      <c r="K1264" s="10" t="s">
        <v>441</v>
      </c>
      <c r="L1264" s="10"/>
      <c r="M1264" s="71"/>
    </row>
    <row r="1265" spans="1:13" ht="45" x14ac:dyDescent="0.25">
      <c r="A1265" s="69" t="str">
        <f t="shared" si="139"/>
        <v>1</v>
      </c>
      <c r="B1265" s="45" t="str">
        <f t="shared" si="133"/>
        <v>7</v>
      </c>
      <c r="C1265" s="45" t="str">
        <f t="shared" si="134"/>
        <v>2</v>
      </c>
      <c r="D1265" s="45" t="str">
        <f t="shared" si="135"/>
        <v>1</v>
      </c>
      <c r="E1265" s="45" t="str">
        <f t="shared" si="136"/>
        <v>98</v>
      </c>
      <c r="F1265" s="45" t="str">
        <f t="shared" si="137"/>
        <v>0</v>
      </c>
      <c r="G1265" s="45" t="str">
        <f t="shared" si="138"/>
        <v>0</v>
      </c>
      <c r="H1265" s="70">
        <v>17219800</v>
      </c>
      <c r="I1265" s="10" t="s">
        <v>3036</v>
      </c>
      <c r="J1265" s="145" t="s">
        <v>55</v>
      </c>
      <c r="K1265" s="10" t="s">
        <v>3037</v>
      </c>
      <c r="L1265" s="10"/>
      <c r="M1265" s="71"/>
    </row>
    <row r="1266" spans="1:13" ht="60" x14ac:dyDescent="0.25">
      <c r="A1266" s="69" t="str">
        <f t="shared" si="139"/>
        <v>1</v>
      </c>
      <c r="B1266" s="45" t="str">
        <f t="shared" si="133"/>
        <v>7</v>
      </c>
      <c r="C1266" s="45" t="str">
        <f t="shared" si="134"/>
        <v>2</v>
      </c>
      <c r="D1266" s="45" t="str">
        <f t="shared" si="135"/>
        <v>2</v>
      </c>
      <c r="E1266" s="45" t="str">
        <f t="shared" si="136"/>
        <v>00</v>
      </c>
      <c r="F1266" s="45" t="str">
        <f t="shared" si="137"/>
        <v>0</v>
      </c>
      <c r="G1266" s="45" t="str">
        <f t="shared" si="138"/>
        <v>0</v>
      </c>
      <c r="H1266" s="70">
        <v>17220000</v>
      </c>
      <c r="I1266" s="10" t="s">
        <v>5869</v>
      </c>
      <c r="J1266" s="145" t="s">
        <v>45</v>
      </c>
      <c r="K1266" s="10" t="s">
        <v>5870</v>
      </c>
      <c r="L1266" s="101" t="s">
        <v>3018</v>
      </c>
      <c r="M1266" s="71"/>
    </row>
    <row r="1267" spans="1:13" ht="30" x14ac:dyDescent="0.25">
      <c r="A1267" s="69" t="str">
        <f t="shared" si="139"/>
        <v>1</v>
      </c>
      <c r="B1267" s="45" t="str">
        <f t="shared" si="133"/>
        <v>7</v>
      </c>
      <c r="C1267" s="45" t="str">
        <f t="shared" si="134"/>
        <v>2</v>
      </c>
      <c r="D1267" s="45" t="str">
        <f t="shared" si="135"/>
        <v>2</v>
      </c>
      <c r="E1267" s="45" t="str">
        <f t="shared" si="136"/>
        <v>50</v>
      </c>
      <c r="F1267" s="45" t="str">
        <f t="shared" si="137"/>
        <v>0</v>
      </c>
      <c r="G1267" s="45" t="str">
        <f t="shared" si="138"/>
        <v>0</v>
      </c>
      <c r="H1267" s="70">
        <v>17225000</v>
      </c>
      <c r="I1267" s="10" t="s">
        <v>349</v>
      </c>
      <c r="J1267" s="145" t="s">
        <v>55</v>
      </c>
      <c r="K1267" s="10" t="s">
        <v>442</v>
      </c>
      <c r="L1267" s="10"/>
      <c r="M1267" s="71"/>
    </row>
    <row r="1268" spans="1:13" ht="30" x14ac:dyDescent="0.25">
      <c r="A1268" s="69" t="str">
        <f t="shared" si="139"/>
        <v>1</v>
      </c>
      <c r="B1268" s="45" t="str">
        <f t="shared" si="133"/>
        <v>7</v>
      </c>
      <c r="C1268" s="45" t="str">
        <f t="shared" si="134"/>
        <v>2</v>
      </c>
      <c r="D1268" s="45" t="str">
        <f t="shared" si="135"/>
        <v>2</v>
      </c>
      <c r="E1268" s="45" t="str">
        <f t="shared" si="136"/>
        <v>51</v>
      </c>
      <c r="F1268" s="45" t="str">
        <f t="shared" si="137"/>
        <v>0</v>
      </c>
      <c r="G1268" s="45" t="str">
        <f t="shared" si="138"/>
        <v>0</v>
      </c>
      <c r="H1268" s="70">
        <v>17225100</v>
      </c>
      <c r="I1268" s="10" t="s">
        <v>5729</v>
      </c>
      <c r="J1268" s="145" t="s">
        <v>55</v>
      </c>
      <c r="K1268" s="10" t="s">
        <v>443</v>
      </c>
      <c r="L1268" s="10"/>
      <c r="M1268" s="71"/>
    </row>
    <row r="1269" spans="1:13" ht="30" x14ac:dyDescent="0.25">
      <c r="A1269" s="69" t="str">
        <f t="shared" si="139"/>
        <v>1</v>
      </c>
      <c r="B1269" s="45" t="str">
        <f t="shared" si="133"/>
        <v>7</v>
      </c>
      <c r="C1269" s="45" t="str">
        <f t="shared" si="134"/>
        <v>2</v>
      </c>
      <c r="D1269" s="45" t="str">
        <f t="shared" si="135"/>
        <v>2</v>
      </c>
      <c r="E1269" s="45" t="str">
        <f t="shared" si="136"/>
        <v>52</v>
      </c>
      <c r="F1269" s="45" t="str">
        <f t="shared" si="137"/>
        <v>0</v>
      </c>
      <c r="G1269" s="45" t="str">
        <f t="shared" si="138"/>
        <v>0</v>
      </c>
      <c r="H1269" s="70">
        <v>17225200</v>
      </c>
      <c r="I1269" s="10" t="s">
        <v>5871</v>
      </c>
      <c r="J1269" s="145" t="s">
        <v>55</v>
      </c>
      <c r="K1269" s="10" t="s">
        <v>444</v>
      </c>
      <c r="L1269" s="10"/>
      <c r="M1269" s="71"/>
    </row>
    <row r="1270" spans="1:13" ht="30" x14ac:dyDescent="0.25">
      <c r="A1270" s="69" t="str">
        <f t="shared" si="139"/>
        <v>1</v>
      </c>
      <c r="B1270" s="45" t="str">
        <f t="shared" si="133"/>
        <v>7</v>
      </c>
      <c r="C1270" s="45" t="str">
        <f t="shared" si="134"/>
        <v>2</v>
      </c>
      <c r="D1270" s="45" t="str">
        <f t="shared" si="135"/>
        <v>2</v>
      </c>
      <c r="E1270" s="45" t="str">
        <f t="shared" si="136"/>
        <v>53</v>
      </c>
      <c r="F1270" s="45" t="str">
        <f t="shared" si="137"/>
        <v>0</v>
      </c>
      <c r="G1270" s="45" t="str">
        <f t="shared" si="138"/>
        <v>0</v>
      </c>
      <c r="H1270" s="70">
        <v>17225300</v>
      </c>
      <c r="I1270" s="10" t="s">
        <v>445</v>
      </c>
      <c r="J1270" s="145" t="s">
        <v>55</v>
      </c>
      <c r="K1270" s="10" t="s">
        <v>446</v>
      </c>
      <c r="L1270" s="10"/>
      <c r="M1270" s="71"/>
    </row>
    <row r="1271" spans="1:13" ht="45" x14ac:dyDescent="0.25">
      <c r="A1271" s="69" t="str">
        <f t="shared" si="139"/>
        <v>1</v>
      </c>
      <c r="B1271" s="45" t="str">
        <f t="shared" si="133"/>
        <v>7</v>
      </c>
      <c r="C1271" s="45" t="str">
        <f t="shared" si="134"/>
        <v>2</v>
      </c>
      <c r="D1271" s="45" t="str">
        <f t="shared" si="135"/>
        <v>3</v>
      </c>
      <c r="E1271" s="45" t="str">
        <f t="shared" si="136"/>
        <v>00</v>
      </c>
      <c r="F1271" s="45" t="str">
        <f t="shared" si="137"/>
        <v>0</v>
      </c>
      <c r="G1271" s="45" t="str">
        <f t="shared" si="138"/>
        <v>0</v>
      </c>
      <c r="H1271" s="70">
        <v>17230000</v>
      </c>
      <c r="I1271" s="10" t="s">
        <v>447</v>
      </c>
      <c r="J1271" s="145" t="s">
        <v>45</v>
      </c>
      <c r="K1271" s="10" t="s">
        <v>5872</v>
      </c>
      <c r="L1271" s="10" t="s">
        <v>5263</v>
      </c>
      <c r="M1271" s="71"/>
    </row>
    <row r="1272" spans="1:13" ht="30" x14ac:dyDescent="0.25">
      <c r="A1272" s="69" t="str">
        <f t="shared" si="139"/>
        <v>1</v>
      </c>
      <c r="B1272" s="45" t="str">
        <f t="shared" si="133"/>
        <v>7</v>
      </c>
      <c r="C1272" s="45" t="str">
        <f t="shared" si="134"/>
        <v>2</v>
      </c>
      <c r="D1272" s="45" t="str">
        <f t="shared" si="135"/>
        <v>3</v>
      </c>
      <c r="E1272" s="45" t="str">
        <f t="shared" si="136"/>
        <v>50</v>
      </c>
      <c r="F1272" s="45" t="str">
        <f t="shared" si="137"/>
        <v>0</v>
      </c>
      <c r="G1272" s="45" t="str">
        <f t="shared" si="138"/>
        <v>0</v>
      </c>
      <c r="H1272" s="70">
        <v>17235000</v>
      </c>
      <c r="I1272" s="10" t="s">
        <v>447</v>
      </c>
      <c r="J1272" s="145" t="s">
        <v>55</v>
      </c>
      <c r="K1272" s="10" t="s">
        <v>3039</v>
      </c>
      <c r="L1272" s="10"/>
      <c r="M1272" s="71"/>
    </row>
    <row r="1273" spans="1:13" ht="60" x14ac:dyDescent="0.25">
      <c r="A1273" s="69" t="str">
        <f t="shared" si="139"/>
        <v>1</v>
      </c>
      <c r="B1273" s="45" t="str">
        <f t="shared" si="133"/>
        <v>7</v>
      </c>
      <c r="C1273" s="45" t="str">
        <f t="shared" si="134"/>
        <v>2</v>
      </c>
      <c r="D1273" s="45" t="str">
        <f t="shared" si="135"/>
        <v>4</v>
      </c>
      <c r="E1273" s="45" t="str">
        <f t="shared" si="136"/>
        <v>00</v>
      </c>
      <c r="F1273" s="45" t="str">
        <f t="shared" si="137"/>
        <v>0</v>
      </c>
      <c r="G1273" s="45" t="str">
        <f t="shared" si="138"/>
        <v>0</v>
      </c>
      <c r="H1273" s="70">
        <v>17240000</v>
      </c>
      <c r="I1273" s="10" t="s">
        <v>448</v>
      </c>
      <c r="J1273" s="145" t="s">
        <v>45</v>
      </c>
      <c r="K1273" s="10" t="s">
        <v>449</v>
      </c>
      <c r="L1273" s="10"/>
      <c r="M1273" s="71"/>
    </row>
    <row r="1274" spans="1:13" ht="60" x14ac:dyDescent="0.25">
      <c r="A1274" s="69" t="str">
        <f t="shared" si="139"/>
        <v>1</v>
      </c>
      <c r="B1274" s="45" t="str">
        <f t="shared" si="133"/>
        <v>7</v>
      </c>
      <c r="C1274" s="45" t="str">
        <f t="shared" si="134"/>
        <v>2</v>
      </c>
      <c r="D1274" s="45" t="str">
        <f t="shared" si="135"/>
        <v>4</v>
      </c>
      <c r="E1274" s="45" t="str">
        <f t="shared" si="136"/>
        <v>01</v>
      </c>
      <c r="F1274" s="45" t="str">
        <f t="shared" si="137"/>
        <v>0</v>
      </c>
      <c r="G1274" s="45" t="str">
        <f t="shared" si="138"/>
        <v>0</v>
      </c>
      <c r="H1274" s="70">
        <v>17240100</v>
      </c>
      <c r="I1274" s="10" t="s">
        <v>4183</v>
      </c>
      <c r="J1274" s="145" t="s">
        <v>51</v>
      </c>
      <c r="K1274" s="10" t="s">
        <v>4844</v>
      </c>
      <c r="L1274" s="10" t="s">
        <v>5873</v>
      </c>
      <c r="M1274" s="71"/>
    </row>
    <row r="1275" spans="1:13" ht="60" x14ac:dyDescent="0.25">
      <c r="A1275" s="69" t="str">
        <f t="shared" si="139"/>
        <v>1</v>
      </c>
      <c r="B1275" s="45" t="str">
        <f t="shared" si="133"/>
        <v>7</v>
      </c>
      <c r="C1275" s="45" t="str">
        <f t="shared" si="134"/>
        <v>2</v>
      </c>
      <c r="D1275" s="45" t="str">
        <f t="shared" si="135"/>
        <v>4</v>
      </c>
      <c r="E1275" s="45" t="str">
        <f t="shared" si="136"/>
        <v>50</v>
      </c>
      <c r="F1275" s="45" t="str">
        <f t="shared" si="137"/>
        <v>0</v>
      </c>
      <c r="G1275" s="45" t="str">
        <f t="shared" si="138"/>
        <v>0</v>
      </c>
      <c r="H1275" s="70">
        <v>17245000</v>
      </c>
      <c r="I1275" s="10" t="s">
        <v>450</v>
      </c>
      <c r="J1275" s="145" t="s">
        <v>55</v>
      </c>
      <c r="K1275" s="10" t="s">
        <v>451</v>
      </c>
      <c r="L1275" s="10"/>
      <c r="M1275" s="71"/>
    </row>
    <row r="1276" spans="1:13" ht="60" x14ac:dyDescent="0.25">
      <c r="A1276" s="69" t="str">
        <f t="shared" si="139"/>
        <v>1</v>
      </c>
      <c r="B1276" s="45" t="str">
        <f t="shared" si="133"/>
        <v>7</v>
      </c>
      <c r="C1276" s="45" t="str">
        <f t="shared" si="134"/>
        <v>2</v>
      </c>
      <c r="D1276" s="45" t="str">
        <f t="shared" si="135"/>
        <v>4</v>
      </c>
      <c r="E1276" s="45" t="str">
        <f t="shared" si="136"/>
        <v>51</v>
      </c>
      <c r="F1276" s="45" t="str">
        <f t="shared" si="137"/>
        <v>0</v>
      </c>
      <c r="G1276" s="45" t="str">
        <f t="shared" si="138"/>
        <v>0</v>
      </c>
      <c r="H1276" s="70">
        <v>17245100</v>
      </c>
      <c r="I1276" s="10" t="s">
        <v>452</v>
      </c>
      <c r="J1276" s="145" t="s">
        <v>55</v>
      </c>
      <c r="K1276" s="10" t="s">
        <v>453</v>
      </c>
      <c r="L1276" s="10"/>
      <c r="M1276" s="71"/>
    </row>
    <row r="1277" spans="1:13" ht="75" x14ac:dyDescent="0.25">
      <c r="A1277" s="69" t="str">
        <f t="shared" si="139"/>
        <v>1</v>
      </c>
      <c r="B1277" s="45" t="str">
        <f t="shared" si="133"/>
        <v>7</v>
      </c>
      <c r="C1277" s="45" t="str">
        <f t="shared" si="134"/>
        <v>2</v>
      </c>
      <c r="D1277" s="45" t="str">
        <f t="shared" si="135"/>
        <v>4</v>
      </c>
      <c r="E1277" s="45" t="str">
        <f t="shared" si="136"/>
        <v>99</v>
      </c>
      <c r="F1277" s="45" t="str">
        <f t="shared" si="137"/>
        <v>0</v>
      </c>
      <c r="G1277" s="45" t="str">
        <f t="shared" si="138"/>
        <v>0</v>
      </c>
      <c r="H1277" s="70">
        <v>17249900</v>
      </c>
      <c r="I1277" s="10" t="s">
        <v>3040</v>
      </c>
      <c r="J1277" s="145" t="s">
        <v>51</v>
      </c>
      <c r="K1277" s="10" t="s">
        <v>3041</v>
      </c>
      <c r="L1277" s="10" t="s">
        <v>3029</v>
      </c>
      <c r="M1277" s="71"/>
    </row>
    <row r="1278" spans="1:13" ht="45" x14ac:dyDescent="0.25">
      <c r="A1278" s="69" t="str">
        <f t="shared" si="139"/>
        <v>1</v>
      </c>
      <c r="B1278" s="45" t="str">
        <f t="shared" si="133"/>
        <v>7</v>
      </c>
      <c r="C1278" s="45" t="str">
        <f t="shared" si="134"/>
        <v>2</v>
      </c>
      <c r="D1278" s="45" t="str">
        <f t="shared" si="135"/>
        <v>9</v>
      </c>
      <c r="E1278" s="45" t="str">
        <f t="shared" si="136"/>
        <v>00</v>
      </c>
      <c r="F1278" s="45" t="str">
        <f t="shared" si="137"/>
        <v>0</v>
      </c>
      <c r="G1278" s="45" t="str">
        <f t="shared" si="138"/>
        <v>0</v>
      </c>
      <c r="H1278" s="70">
        <v>17290000</v>
      </c>
      <c r="I1278" s="10" t="s">
        <v>454</v>
      </c>
      <c r="J1278" s="145" t="s">
        <v>45</v>
      </c>
      <c r="K1278" s="10" t="s">
        <v>5874</v>
      </c>
      <c r="L1278" s="101" t="s">
        <v>3018</v>
      </c>
      <c r="M1278" s="71"/>
    </row>
    <row r="1279" spans="1:13" ht="30" x14ac:dyDescent="0.25">
      <c r="A1279" s="69" t="str">
        <f t="shared" si="139"/>
        <v>1</v>
      </c>
      <c r="B1279" s="45" t="str">
        <f t="shared" si="133"/>
        <v>7</v>
      </c>
      <c r="C1279" s="45" t="str">
        <f t="shared" si="134"/>
        <v>2</v>
      </c>
      <c r="D1279" s="45" t="str">
        <f t="shared" si="135"/>
        <v>9</v>
      </c>
      <c r="E1279" s="45" t="str">
        <f t="shared" si="136"/>
        <v>50</v>
      </c>
      <c r="F1279" s="45" t="str">
        <f t="shared" si="137"/>
        <v>0</v>
      </c>
      <c r="G1279" s="45" t="str">
        <f t="shared" si="138"/>
        <v>0</v>
      </c>
      <c r="H1279" s="70">
        <v>17295000</v>
      </c>
      <c r="I1279" s="10" t="s">
        <v>455</v>
      </c>
      <c r="J1279" s="145" t="s">
        <v>55</v>
      </c>
      <c r="K1279" s="10" t="s">
        <v>456</v>
      </c>
      <c r="L1279" s="10"/>
      <c r="M1279" s="71"/>
    </row>
    <row r="1280" spans="1:13" ht="30" x14ac:dyDescent="0.25">
      <c r="A1280" s="69" t="str">
        <f t="shared" si="139"/>
        <v>1</v>
      </c>
      <c r="B1280" s="45" t="str">
        <f t="shared" si="133"/>
        <v>7</v>
      </c>
      <c r="C1280" s="45" t="str">
        <f t="shared" si="134"/>
        <v>2</v>
      </c>
      <c r="D1280" s="45" t="str">
        <f t="shared" si="135"/>
        <v>9</v>
      </c>
      <c r="E1280" s="45" t="str">
        <f t="shared" si="136"/>
        <v>51</v>
      </c>
      <c r="F1280" s="45" t="str">
        <f t="shared" si="137"/>
        <v>0</v>
      </c>
      <c r="G1280" s="45" t="str">
        <f t="shared" si="138"/>
        <v>0</v>
      </c>
      <c r="H1280" s="70">
        <v>17295100</v>
      </c>
      <c r="I1280" s="10" t="s">
        <v>457</v>
      </c>
      <c r="J1280" s="145" t="s">
        <v>55</v>
      </c>
      <c r="K1280" s="10" t="s">
        <v>458</v>
      </c>
      <c r="L1280" s="10"/>
      <c r="M1280" s="71"/>
    </row>
    <row r="1281" spans="1:13" ht="45" x14ac:dyDescent="0.25">
      <c r="A1281" s="69" t="str">
        <f t="shared" si="139"/>
        <v>1</v>
      </c>
      <c r="B1281" s="45" t="str">
        <f t="shared" si="133"/>
        <v>7</v>
      </c>
      <c r="C1281" s="45" t="str">
        <f t="shared" si="134"/>
        <v>2</v>
      </c>
      <c r="D1281" s="45" t="str">
        <f t="shared" si="135"/>
        <v>9</v>
      </c>
      <c r="E1281" s="45" t="str">
        <f t="shared" si="136"/>
        <v>52</v>
      </c>
      <c r="F1281" s="45" t="str">
        <f t="shared" si="137"/>
        <v>0</v>
      </c>
      <c r="G1281" s="45" t="str">
        <f t="shared" si="138"/>
        <v>0</v>
      </c>
      <c r="H1281" s="70">
        <v>17295200</v>
      </c>
      <c r="I1281" s="10" t="s">
        <v>716</v>
      </c>
      <c r="J1281" s="145" t="s">
        <v>55</v>
      </c>
      <c r="K1281" s="10" t="s">
        <v>3043</v>
      </c>
      <c r="L1281" s="10"/>
      <c r="M1281" s="71"/>
    </row>
    <row r="1282" spans="1:13" ht="30" x14ac:dyDescent="0.25">
      <c r="A1282" s="69" t="str">
        <f t="shared" si="139"/>
        <v>1</v>
      </c>
      <c r="B1282" s="45" t="str">
        <f t="shared" si="133"/>
        <v>7</v>
      </c>
      <c r="C1282" s="45" t="str">
        <f t="shared" si="134"/>
        <v>2</v>
      </c>
      <c r="D1282" s="45" t="str">
        <f t="shared" si="135"/>
        <v>9</v>
      </c>
      <c r="E1282" s="45" t="str">
        <f t="shared" si="136"/>
        <v>53</v>
      </c>
      <c r="F1282" s="45" t="str">
        <f t="shared" si="137"/>
        <v>0</v>
      </c>
      <c r="G1282" s="45" t="str">
        <f t="shared" si="138"/>
        <v>0</v>
      </c>
      <c r="H1282" s="70">
        <v>17295300</v>
      </c>
      <c r="I1282" s="10" t="s">
        <v>6537</v>
      </c>
      <c r="J1282" s="145" t="s">
        <v>55</v>
      </c>
      <c r="K1282" s="10"/>
      <c r="L1282" s="10"/>
      <c r="M1282" s="71"/>
    </row>
    <row r="1283" spans="1:13" ht="45" x14ac:dyDescent="0.25">
      <c r="A1283" s="69" t="str">
        <f t="shared" si="139"/>
        <v>1</v>
      </c>
      <c r="B1283" s="45" t="str">
        <f t="shared" si="133"/>
        <v>7</v>
      </c>
      <c r="C1283" s="45" t="str">
        <f t="shared" si="134"/>
        <v>2</v>
      </c>
      <c r="D1283" s="45" t="str">
        <f t="shared" si="135"/>
        <v>9</v>
      </c>
      <c r="E1283" s="45" t="str">
        <f t="shared" si="136"/>
        <v>99</v>
      </c>
      <c r="F1283" s="45" t="str">
        <f t="shared" si="137"/>
        <v>0</v>
      </c>
      <c r="G1283" s="45" t="str">
        <f t="shared" si="138"/>
        <v>0</v>
      </c>
      <c r="H1283" s="70">
        <v>17299900</v>
      </c>
      <c r="I1283" s="10" t="s">
        <v>459</v>
      </c>
      <c r="J1283" s="145" t="s">
        <v>51</v>
      </c>
      <c r="K1283" s="10" t="s">
        <v>5875</v>
      </c>
      <c r="L1283" s="10"/>
      <c r="M1283" s="71"/>
    </row>
    <row r="1284" spans="1:13" ht="60" x14ac:dyDescent="0.25">
      <c r="A1284" s="69" t="str">
        <f t="shared" si="139"/>
        <v>1</v>
      </c>
      <c r="B1284" s="45" t="str">
        <f t="shared" si="133"/>
        <v>7</v>
      </c>
      <c r="C1284" s="45" t="str">
        <f t="shared" si="134"/>
        <v>3</v>
      </c>
      <c r="D1284" s="45" t="str">
        <f t="shared" si="135"/>
        <v>0</v>
      </c>
      <c r="E1284" s="45" t="str">
        <f t="shared" si="136"/>
        <v>00</v>
      </c>
      <c r="F1284" s="45" t="str">
        <f t="shared" si="137"/>
        <v>0</v>
      </c>
      <c r="G1284" s="45" t="str">
        <f t="shared" si="138"/>
        <v>0</v>
      </c>
      <c r="H1284" s="70">
        <v>17300000</v>
      </c>
      <c r="I1284" s="10" t="s">
        <v>4846</v>
      </c>
      <c r="J1284" s="145" t="s">
        <v>45</v>
      </c>
      <c r="K1284" s="10" t="s">
        <v>461</v>
      </c>
      <c r="L1284" s="10"/>
      <c r="M1284" s="71"/>
    </row>
    <row r="1285" spans="1:13" ht="30" x14ac:dyDescent="0.25">
      <c r="A1285" s="69" t="str">
        <f t="shared" si="139"/>
        <v>1</v>
      </c>
      <c r="B1285" s="45" t="str">
        <f t="shared" si="133"/>
        <v>7</v>
      </c>
      <c r="C1285" s="45" t="str">
        <f t="shared" si="134"/>
        <v>3</v>
      </c>
      <c r="D1285" s="45" t="str">
        <f t="shared" si="135"/>
        <v>1</v>
      </c>
      <c r="E1285" s="45" t="str">
        <f t="shared" si="136"/>
        <v>00</v>
      </c>
      <c r="F1285" s="45" t="str">
        <f t="shared" si="137"/>
        <v>0</v>
      </c>
      <c r="G1285" s="45" t="str">
        <f t="shared" si="138"/>
        <v>0</v>
      </c>
      <c r="H1285" s="70">
        <v>17310000</v>
      </c>
      <c r="I1285" s="10" t="s">
        <v>447</v>
      </c>
      <c r="J1285" s="145" t="s">
        <v>45</v>
      </c>
      <c r="K1285" s="93" t="s">
        <v>5876</v>
      </c>
      <c r="L1285" s="10" t="s">
        <v>5263</v>
      </c>
      <c r="M1285" s="71"/>
    </row>
    <row r="1286" spans="1:13" ht="45" x14ac:dyDescent="0.25">
      <c r="A1286" s="69" t="str">
        <f t="shared" si="139"/>
        <v>1</v>
      </c>
      <c r="B1286" s="45" t="str">
        <f t="shared" si="133"/>
        <v>7</v>
      </c>
      <c r="C1286" s="45" t="str">
        <f t="shared" si="134"/>
        <v>3</v>
      </c>
      <c r="D1286" s="45" t="str">
        <f t="shared" si="135"/>
        <v>1</v>
      </c>
      <c r="E1286" s="45" t="str">
        <f t="shared" si="136"/>
        <v>50</v>
      </c>
      <c r="F1286" s="45" t="str">
        <f t="shared" si="137"/>
        <v>0</v>
      </c>
      <c r="G1286" s="45" t="str">
        <f t="shared" si="138"/>
        <v>0</v>
      </c>
      <c r="H1286" s="70">
        <v>17315000</v>
      </c>
      <c r="I1286" s="10" t="s">
        <v>447</v>
      </c>
      <c r="J1286" s="145" t="s">
        <v>55</v>
      </c>
      <c r="K1286" s="10" t="s">
        <v>462</v>
      </c>
      <c r="L1286" s="10"/>
      <c r="M1286" s="71"/>
    </row>
    <row r="1287" spans="1:13" ht="45" x14ac:dyDescent="0.25">
      <c r="A1287" s="69" t="str">
        <f t="shared" si="139"/>
        <v>1</v>
      </c>
      <c r="B1287" s="45" t="str">
        <f t="shared" si="133"/>
        <v>7</v>
      </c>
      <c r="C1287" s="45" t="str">
        <f t="shared" si="134"/>
        <v>3</v>
      </c>
      <c r="D1287" s="45" t="str">
        <f t="shared" si="135"/>
        <v>2</v>
      </c>
      <c r="E1287" s="45" t="str">
        <f t="shared" si="136"/>
        <v>00</v>
      </c>
      <c r="F1287" s="45" t="str">
        <f t="shared" si="137"/>
        <v>0</v>
      </c>
      <c r="G1287" s="45" t="str">
        <f t="shared" si="138"/>
        <v>0</v>
      </c>
      <c r="H1287" s="70">
        <v>17320000</v>
      </c>
      <c r="I1287" s="10" t="s">
        <v>465</v>
      </c>
      <c r="J1287" s="145" t="s">
        <v>45</v>
      </c>
      <c r="K1287" s="10" t="s">
        <v>5877</v>
      </c>
      <c r="L1287" s="101" t="s">
        <v>3018</v>
      </c>
      <c r="M1287" s="71"/>
    </row>
    <row r="1288" spans="1:13" ht="45" x14ac:dyDescent="0.25">
      <c r="A1288" s="69" t="str">
        <f t="shared" si="139"/>
        <v>1</v>
      </c>
      <c r="B1288" s="45" t="str">
        <f t="shared" si="133"/>
        <v>7</v>
      </c>
      <c r="C1288" s="45" t="str">
        <f t="shared" si="134"/>
        <v>3</v>
      </c>
      <c r="D1288" s="45" t="str">
        <f t="shared" si="135"/>
        <v>2</v>
      </c>
      <c r="E1288" s="45" t="str">
        <f t="shared" si="136"/>
        <v>01</v>
      </c>
      <c r="F1288" s="45" t="str">
        <f t="shared" si="137"/>
        <v>0</v>
      </c>
      <c r="G1288" s="45" t="str">
        <f t="shared" si="138"/>
        <v>0</v>
      </c>
      <c r="H1288" s="70">
        <v>17320100</v>
      </c>
      <c r="I1288" s="10" t="s">
        <v>4184</v>
      </c>
      <c r="J1288" s="145" t="s">
        <v>51</v>
      </c>
      <c r="K1288" s="10" t="s">
        <v>5878</v>
      </c>
      <c r="L1288" s="10" t="s">
        <v>5873</v>
      </c>
      <c r="M1288" s="71"/>
    </row>
    <row r="1289" spans="1:13" ht="60" x14ac:dyDescent="0.25">
      <c r="A1289" s="69" t="str">
        <f t="shared" si="139"/>
        <v>1</v>
      </c>
      <c r="B1289" s="45" t="str">
        <f t="shared" si="133"/>
        <v>7</v>
      </c>
      <c r="C1289" s="45" t="str">
        <f t="shared" si="134"/>
        <v>3</v>
      </c>
      <c r="D1289" s="45" t="str">
        <f t="shared" si="135"/>
        <v>2</v>
      </c>
      <c r="E1289" s="45" t="str">
        <f t="shared" si="136"/>
        <v>50</v>
      </c>
      <c r="F1289" s="45" t="str">
        <f t="shared" si="137"/>
        <v>0</v>
      </c>
      <c r="G1289" s="45" t="str">
        <f t="shared" si="138"/>
        <v>0</v>
      </c>
      <c r="H1289" s="70">
        <v>17325000</v>
      </c>
      <c r="I1289" s="10" t="s">
        <v>466</v>
      </c>
      <c r="J1289" s="145" t="s">
        <v>55</v>
      </c>
      <c r="K1289" s="10" t="s">
        <v>467</v>
      </c>
      <c r="L1289" s="10"/>
      <c r="M1289" s="71"/>
    </row>
    <row r="1290" spans="1:13" ht="60" x14ac:dyDescent="0.25">
      <c r="A1290" s="69" t="str">
        <f t="shared" si="139"/>
        <v>1</v>
      </c>
      <c r="B1290" s="45" t="str">
        <f t="shared" si="133"/>
        <v>7</v>
      </c>
      <c r="C1290" s="45" t="str">
        <f t="shared" si="134"/>
        <v>3</v>
      </c>
      <c r="D1290" s="45" t="str">
        <f t="shared" si="135"/>
        <v>2</v>
      </c>
      <c r="E1290" s="45" t="str">
        <f t="shared" si="136"/>
        <v>51</v>
      </c>
      <c r="F1290" s="45" t="str">
        <f t="shared" si="137"/>
        <v>0</v>
      </c>
      <c r="G1290" s="45" t="str">
        <f t="shared" si="138"/>
        <v>0</v>
      </c>
      <c r="H1290" s="70">
        <v>17325100</v>
      </c>
      <c r="I1290" s="10" t="s">
        <v>5370</v>
      </c>
      <c r="J1290" s="145" t="s">
        <v>55</v>
      </c>
      <c r="K1290" s="10" t="s">
        <v>468</v>
      </c>
      <c r="L1290" s="10"/>
      <c r="M1290" s="71"/>
    </row>
    <row r="1291" spans="1:13" ht="60" x14ac:dyDescent="0.25">
      <c r="A1291" s="69" t="str">
        <f t="shared" si="139"/>
        <v>1</v>
      </c>
      <c r="B1291" s="45" t="str">
        <f t="shared" si="133"/>
        <v>7</v>
      </c>
      <c r="C1291" s="45" t="str">
        <f t="shared" si="134"/>
        <v>3</v>
      </c>
      <c r="D1291" s="45" t="str">
        <f t="shared" si="135"/>
        <v>2</v>
      </c>
      <c r="E1291" s="45" t="str">
        <f t="shared" si="136"/>
        <v>99</v>
      </c>
      <c r="F1291" s="45" t="str">
        <f t="shared" si="137"/>
        <v>0</v>
      </c>
      <c r="G1291" s="45" t="str">
        <f t="shared" si="138"/>
        <v>0</v>
      </c>
      <c r="H1291" s="70">
        <v>17329900</v>
      </c>
      <c r="I1291" s="10" t="s">
        <v>3046</v>
      </c>
      <c r="J1291" s="145" t="s">
        <v>51</v>
      </c>
      <c r="K1291" s="10" t="s">
        <v>3047</v>
      </c>
      <c r="L1291" s="10" t="s">
        <v>3029</v>
      </c>
      <c r="M1291" s="71"/>
    </row>
    <row r="1292" spans="1:13" ht="45" x14ac:dyDescent="0.25">
      <c r="A1292" s="69" t="str">
        <f t="shared" si="139"/>
        <v>1</v>
      </c>
      <c r="B1292" s="45" t="str">
        <f t="shared" si="133"/>
        <v>7</v>
      </c>
      <c r="C1292" s="45" t="str">
        <f t="shared" si="134"/>
        <v>3</v>
      </c>
      <c r="D1292" s="45" t="str">
        <f t="shared" si="135"/>
        <v>9</v>
      </c>
      <c r="E1292" s="45" t="str">
        <f t="shared" si="136"/>
        <v>00</v>
      </c>
      <c r="F1292" s="45" t="str">
        <f t="shared" si="137"/>
        <v>0</v>
      </c>
      <c r="G1292" s="45" t="str">
        <f t="shared" si="138"/>
        <v>0</v>
      </c>
      <c r="H1292" s="70">
        <v>17390000</v>
      </c>
      <c r="I1292" s="10" t="s">
        <v>469</v>
      </c>
      <c r="J1292" s="145" t="s">
        <v>45</v>
      </c>
      <c r="K1292" s="10" t="s">
        <v>5879</v>
      </c>
      <c r="L1292" s="101" t="s">
        <v>3018</v>
      </c>
      <c r="M1292" s="71"/>
    </row>
    <row r="1293" spans="1:13" ht="30" x14ac:dyDescent="0.25">
      <c r="A1293" s="69" t="str">
        <f t="shared" si="139"/>
        <v>1</v>
      </c>
      <c r="B1293" s="45" t="str">
        <f t="shared" si="133"/>
        <v>7</v>
      </c>
      <c r="C1293" s="45" t="str">
        <f t="shared" si="134"/>
        <v>3</v>
      </c>
      <c r="D1293" s="45" t="str">
        <f t="shared" si="135"/>
        <v>9</v>
      </c>
      <c r="E1293" s="45" t="str">
        <f t="shared" si="136"/>
        <v>50</v>
      </c>
      <c r="F1293" s="45" t="str">
        <f t="shared" si="137"/>
        <v>0</v>
      </c>
      <c r="G1293" s="45" t="str">
        <f t="shared" si="138"/>
        <v>0</v>
      </c>
      <c r="H1293" s="70">
        <v>17395000</v>
      </c>
      <c r="I1293" s="10" t="s">
        <v>463</v>
      </c>
      <c r="J1293" s="145" t="s">
        <v>55</v>
      </c>
      <c r="K1293" s="10" t="s">
        <v>464</v>
      </c>
      <c r="L1293" s="10"/>
      <c r="M1293" s="71"/>
    </row>
    <row r="1294" spans="1:13" ht="60" x14ac:dyDescent="0.25">
      <c r="A1294" s="69" t="str">
        <f t="shared" si="139"/>
        <v>1</v>
      </c>
      <c r="B1294" s="45" t="str">
        <f t="shared" si="133"/>
        <v>7</v>
      </c>
      <c r="C1294" s="45" t="str">
        <f t="shared" si="134"/>
        <v>3</v>
      </c>
      <c r="D1294" s="45" t="str">
        <f t="shared" si="135"/>
        <v>9</v>
      </c>
      <c r="E1294" s="45" t="str">
        <f t="shared" si="136"/>
        <v>99</v>
      </c>
      <c r="F1294" s="45" t="str">
        <f t="shared" si="137"/>
        <v>0</v>
      </c>
      <c r="G1294" s="45" t="str">
        <f t="shared" si="138"/>
        <v>0</v>
      </c>
      <c r="H1294" s="70">
        <v>17399900</v>
      </c>
      <c r="I1294" s="10" t="s">
        <v>469</v>
      </c>
      <c r="J1294" s="145" t="s">
        <v>51</v>
      </c>
      <c r="K1294" s="10" t="s">
        <v>5800</v>
      </c>
      <c r="L1294" s="10"/>
      <c r="M1294" s="71"/>
    </row>
    <row r="1295" spans="1:13" ht="75" x14ac:dyDescent="0.25">
      <c r="A1295" s="69" t="str">
        <f t="shared" si="139"/>
        <v>1</v>
      </c>
      <c r="B1295" s="45" t="str">
        <f t="shared" si="133"/>
        <v>7</v>
      </c>
      <c r="C1295" s="45" t="str">
        <f t="shared" si="134"/>
        <v>4</v>
      </c>
      <c r="D1295" s="45" t="str">
        <f t="shared" si="135"/>
        <v>0</v>
      </c>
      <c r="E1295" s="45" t="str">
        <f t="shared" si="136"/>
        <v>00</v>
      </c>
      <c r="F1295" s="45" t="str">
        <f t="shared" si="137"/>
        <v>0</v>
      </c>
      <c r="G1295" s="45" t="str">
        <f t="shared" si="138"/>
        <v>0</v>
      </c>
      <c r="H1295" s="70">
        <v>17400000</v>
      </c>
      <c r="I1295" s="10" t="s">
        <v>470</v>
      </c>
      <c r="J1295" s="145" t="s">
        <v>45</v>
      </c>
      <c r="K1295" s="10" t="s">
        <v>471</v>
      </c>
      <c r="L1295" s="10"/>
      <c r="M1295" s="71"/>
    </row>
    <row r="1296" spans="1:13" ht="75" x14ac:dyDescent="0.25">
      <c r="A1296" s="69" t="str">
        <f t="shared" si="139"/>
        <v>1</v>
      </c>
      <c r="B1296" s="45" t="str">
        <f t="shared" si="133"/>
        <v>7</v>
      </c>
      <c r="C1296" s="45" t="str">
        <f t="shared" si="134"/>
        <v>4</v>
      </c>
      <c r="D1296" s="45" t="str">
        <f t="shared" si="135"/>
        <v>1</v>
      </c>
      <c r="E1296" s="45" t="str">
        <f t="shared" si="136"/>
        <v>00</v>
      </c>
      <c r="F1296" s="45" t="str">
        <f t="shared" si="137"/>
        <v>0</v>
      </c>
      <c r="G1296" s="45" t="str">
        <f t="shared" si="138"/>
        <v>0</v>
      </c>
      <c r="H1296" s="70">
        <v>17410000</v>
      </c>
      <c r="I1296" s="10" t="s">
        <v>470</v>
      </c>
      <c r="J1296" s="145" t="s">
        <v>45</v>
      </c>
      <c r="K1296" s="10" t="s">
        <v>471</v>
      </c>
      <c r="L1296" s="10"/>
      <c r="M1296" s="71"/>
    </row>
    <row r="1297" spans="1:13" ht="75" x14ac:dyDescent="0.25">
      <c r="A1297" s="69" t="str">
        <f t="shared" si="139"/>
        <v>1</v>
      </c>
      <c r="B1297" s="45" t="str">
        <f t="shared" si="133"/>
        <v>7</v>
      </c>
      <c r="C1297" s="45" t="str">
        <f t="shared" si="134"/>
        <v>4</v>
      </c>
      <c r="D1297" s="45" t="str">
        <f t="shared" si="135"/>
        <v>1</v>
      </c>
      <c r="E1297" s="45" t="str">
        <f t="shared" si="136"/>
        <v>01</v>
      </c>
      <c r="F1297" s="45" t="str">
        <f t="shared" si="137"/>
        <v>0</v>
      </c>
      <c r="G1297" s="45" t="str">
        <f t="shared" si="138"/>
        <v>0</v>
      </c>
      <c r="H1297" s="70">
        <v>17410100</v>
      </c>
      <c r="I1297" s="10" t="s">
        <v>4185</v>
      </c>
      <c r="J1297" s="145" t="s">
        <v>51</v>
      </c>
      <c r="K1297" s="10" t="s">
        <v>4849</v>
      </c>
      <c r="L1297" s="10" t="s">
        <v>5873</v>
      </c>
      <c r="M1297" s="71"/>
    </row>
    <row r="1298" spans="1:13" ht="75" x14ac:dyDescent="0.25">
      <c r="A1298" s="69" t="str">
        <f t="shared" si="139"/>
        <v>1</v>
      </c>
      <c r="B1298" s="45" t="str">
        <f t="shared" si="133"/>
        <v>7</v>
      </c>
      <c r="C1298" s="45" t="str">
        <f t="shared" si="134"/>
        <v>4</v>
      </c>
      <c r="D1298" s="45" t="str">
        <f t="shared" si="135"/>
        <v>1</v>
      </c>
      <c r="E1298" s="45" t="str">
        <f t="shared" si="136"/>
        <v>50</v>
      </c>
      <c r="F1298" s="45" t="str">
        <f t="shared" si="137"/>
        <v>0</v>
      </c>
      <c r="G1298" s="45" t="str">
        <f t="shared" si="138"/>
        <v>0</v>
      </c>
      <c r="H1298" s="70">
        <v>17415000</v>
      </c>
      <c r="I1298" s="10" t="s">
        <v>472</v>
      </c>
      <c r="J1298" s="145" t="s">
        <v>55</v>
      </c>
      <c r="K1298" s="10" t="s">
        <v>473</v>
      </c>
      <c r="L1298" s="10"/>
      <c r="M1298" s="71"/>
    </row>
    <row r="1299" spans="1:13" ht="75" x14ac:dyDescent="0.25">
      <c r="A1299" s="69" t="str">
        <f t="shared" si="139"/>
        <v>1</v>
      </c>
      <c r="B1299" s="45" t="str">
        <f t="shared" si="133"/>
        <v>7</v>
      </c>
      <c r="C1299" s="45" t="str">
        <f t="shared" si="134"/>
        <v>4</v>
      </c>
      <c r="D1299" s="45" t="str">
        <f t="shared" si="135"/>
        <v>1</v>
      </c>
      <c r="E1299" s="45" t="str">
        <f t="shared" si="136"/>
        <v>51</v>
      </c>
      <c r="F1299" s="45" t="str">
        <f t="shared" si="137"/>
        <v>0</v>
      </c>
      <c r="G1299" s="45" t="str">
        <f t="shared" si="138"/>
        <v>0</v>
      </c>
      <c r="H1299" s="70">
        <v>17415100</v>
      </c>
      <c r="I1299" s="10" t="s">
        <v>474</v>
      </c>
      <c r="J1299" s="145" t="s">
        <v>55</v>
      </c>
      <c r="K1299" s="10" t="s">
        <v>475</v>
      </c>
      <c r="L1299" s="10"/>
      <c r="M1299" s="71"/>
    </row>
    <row r="1300" spans="1:13" ht="60" x14ac:dyDescent="0.25">
      <c r="A1300" s="69" t="str">
        <f t="shared" si="139"/>
        <v>1</v>
      </c>
      <c r="B1300" s="45" t="str">
        <f t="shared" si="133"/>
        <v>7</v>
      </c>
      <c r="C1300" s="45" t="str">
        <f t="shared" si="134"/>
        <v>4</v>
      </c>
      <c r="D1300" s="45" t="str">
        <f t="shared" si="135"/>
        <v>1</v>
      </c>
      <c r="E1300" s="45" t="str">
        <f t="shared" si="136"/>
        <v>99</v>
      </c>
      <c r="F1300" s="45" t="str">
        <f t="shared" si="137"/>
        <v>0</v>
      </c>
      <c r="G1300" s="45" t="str">
        <f t="shared" si="138"/>
        <v>0</v>
      </c>
      <c r="H1300" s="70">
        <v>17419900</v>
      </c>
      <c r="I1300" s="10" t="s">
        <v>476</v>
      </c>
      <c r="J1300" s="145" t="s">
        <v>51</v>
      </c>
      <c r="K1300" s="10" t="s">
        <v>5880</v>
      </c>
      <c r="L1300" s="10" t="s">
        <v>3029</v>
      </c>
      <c r="M1300" s="71"/>
    </row>
    <row r="1301" spans="1:13" ht="75" x14ac:dyDescent="0.25">
      <c r="A1301" s="69" t="str">
        <f t="shared" si="139"/>
        <v>1</v>
      </c>
      <c r="B1301" s="45" t="str">
        <f t="shared" si="133"/>
        <v>7</v>
      </c>
      <c r="C1301" s="45" t="str">
        <f t="shared" si="134"/>
        <v>5</v>
      </c>
      <c r="D1301" s="45" t="str">
        <f t="shared" si="135"/>
        <v>0</v>
      </c>
      <c r="E1301" s="45" t="str">
        <f t="shared" si="136"/>
        <v>00</v>
      </c>
      <c r="F1301" s="45" t="str">
        <f t="shared" si="137"/>
        <v>0</v>
      </c>
      <c r="G1301" s="45" t="str">
        <f t="shared" si="138"/>
        <v>0</v>
      </c>
      <c r="H1301" s="70">
        <v>17500000</v>
      </c>
      <c r="I1301" s="10" t="s">
        <v>477</v>
      </c>
      <c r="J1301" s="145" t="s">
        <v>45</v>
      </c>
      <c r="K1301" s="10" t="s">
        <v>478</v>
      </c>
      <c r="L1301" s="10"/>
      <c r="M1301" s="71"/>
    </row>
    <row r="1302" spans="1:13" ht="45" x14ac:dyDescent="0.25">
      <c r="A1302" s="69" t="str">
        <f t="shared" si="139"/>
        <v>1</v>
      </c>
      <c r="B1302" s="45" t="str">
        <f t="shared" ref="B1302:B1370" si="140">MID($H1302,2,1)</f>
        <v>7</v>
      </c>
      <c r="C1302" s="45" t="str">
        <f t="shared" ref="C1302:C1370" si="141">MID($H1302,3,1)</f>
        <v>5</v>
      </c>
      <c r="D1302" s="45" t="str">
        <f t="shared" si="135"/>
        <v>1</v>
      </c>
      <c r="E1302" s="45" t="str">
        <f t="shared" si="136"/>
        <v>00</v>
      </c>
      <c r="F1302" s="45" t="str">
        <f t="shared" si="137"/>
        <v>0</v>
      </c>
      <c r="G1302" s="45" t="str">
        <f t="shared" si="138"/>
        <v>0</v>
      </c>
      <c r="H1302" s="70">
        <v>17510000</v>
      </c>
      <c r="I1302" s="10" t="s">
        <v>479</v>
      </c>
      <c r="J1302" s="145" t="s">
        <v>45</v>
      </c>
      <c r="K1302" s="10" t="s">
        <v>3049</v>
      </c>
      <c r="L1302" s="10"/>
      <c r="M1302" s="71"/>
    </row>
    <row r="1303" spans="1:13" ht="45" x14ac:dyDescent="0.25">
      <c r="A1303" s="69" t="str">
        <f t="shared" ref="A1303:A1371" si="142">MID($H1303,1,1)</f>
        <v>1</v>
      </c>
      <c r="B1303" s="45" t="str">
        <f t="shared" si="140"/>
        <v>7</v>
      </c>
      <c r="C1303" s="45" t="str">
        <f t="shared" si="141"/>
        <v>5</v>
      </c>
      <c r="D1303" s="45" t="str">
        <f t="shared" si="135"/>
        <v>1</v>
      </c>
      <c r="E1303" s="45" t="str">
        <f t="shared" si="136"/>
        <v>50</v>
      </c>
      <c r="F1303" s="45" t="str">
        <f t="shared" si="137"/>
        <v>0</v>
      </c>
      <c r="G1303" s="45" t="str">
        <f t="shared" si="138"/>
        <v>0</v>
      </c>
      <c r="H1303" s="70">
        <v>17515000</v>
      </c>
      <c r="I1303" s="10" t="s">
        <v>480</v>
      </c>
      <c r="J1303" s="145" t="s">
        <v>55</v>
      </c>
      <c r="K1303" s="10" t="s">
        <v>481</v>
      </c>
      <c r="L1303" s="10"/>
      <c r="M1303" s="71"/>
    </row>
    <row r="1304" spans="1:13" s="100" customFormat="1" ht="75" x14ac:dyDescent="0.25">
      <c r="A1304" s="69" t="str">
        <f t="shared" si="142"/>
        <v>1</v>
      </c>
      <c r="B1304" s="45" t="str">
        <f t="shared" si="140"/>
        <v>7</v>
      </c>
      <c r="C1304" s="45" t="str">
        <f t="shared" si="141"/>
        <v>5</v>
      </c>
      <c r="D1304" s="45" t="str">
        <f t="shared" si="135"/>
        <v>9</v>
      </c>
      <c r="E1304" s="45" t="str">
        <f t="shared" si="136"/>
        <v>00</v>
      </c>
      <c r="F1304" s="45" t="str">
        <f t="shared" si="137"/>
        <v>0</v>
      </c>
      <c r="G1304" s="45" t="str">
        <f t="shared" si="138"/>
        <v>0</v>
      </c>
      <c r="H1304" s="70">
        <v>17590000</v>
      </c>
      <c r="I1304" s="10" t="s">
        <v>482</v>
      </c>
      <c r="J1304" s="145" t="s">
        <v>45</v>
      </c>
      <c r="K1304" s="10" t="s">
        <v>5881</v>
      </c>
      <c r="L1304" s="10"/>
      <c r="M1304" s="71"/>
    </row>
    <row r="1305" spans="1:13" s="100" customFormat="1" ht="60" customHeight="1" x14ac:dyDescent="0.25">
      <c r="A1305" s="69" t="str">
        <f t="shared" si="142"/>
        <v>1</v>
      </c>
      <c r="B1305" s="45" t="str">
        <f t="shared" si="140"/>
        <v>7</v>
      </c>
      <c r="C1305" s="45" t="str">
        <f t="shared" si="141"/>
        <v>5</v>
      </c>
      <c r="D1305" s="45" t="str">
        <f t="shared" ref="D1305:D1369" si="143">MID($H1305,4,1)</f>
        <v>9</v>
      </c>
      <c r="E1305" s="45" t="str">
        <f t="shared" ref="E1305:E1369" si="144">MID($H1305,5,2)</f>
        <v>99</v>
      </c>
      <c r="F1305" s="45" t="str">
        <f t="shared" ref="F1305:F1369" si="145">MID($H1305,7,1)</f>
        <v>0</v>
      </c>
      <c r="G1305" s="45" t="str">
        <f t="shared" ref="G1305:G1369" si="146">MID($H1305,8,1)</f>
        <v>0</v>
      </c>
      <c r="H1305" s="70">
        <v>17599900</v>
      </c>
      <c r="I1305" s="10" t="s">
        <v>482</v>
      </c>
      <c r="J1305" s="145" t="s">
        <v>51</v>
      </c>
      <c r="K1305" s="10" t="s">
        <v>5882</v>
      </c>
      <c r="L1305" s="10"/>
      <c r="M1305" s="71"/>
    </row>
    <row r="1306" spans="1:13" s="100" customFormat="1" ht="30" customHeight="1" x14ac:dyDescent="0.25">
      <c r="A1306" s="69" t="str">
        <f t="shared" si="142"/>
        <v>1</v>
      </c>
      <c r="B1306" s="45" t="str">
        <f t="shared" si="140"/>
        <v>7</v>
      </c>
      <c r="C1306" s="45" t="str">
        <f t="shared" si="141"/>
        <v>6</v>
      </c>
      <c r="D1306" s="45" t="str">
        <f t="shared" si="143"/>
        <v>0</v>
      </c>
      <c r="E1306" s="45" t="str">
        <f t="shared" si="144"/>
        <v>00</v>
      </c>
      <c r="F1306" s="45" t="str">
        <f t="shared" si="145"/>
        <v>0</v>
      </c>
      <c r="G1306" s="45" t="str">
        <f t="shared" si="146"/>
        <v>0</v>
      </c>
      <c r="H1306" s="70">
        <v>17600000</v>
      </c>
      <c r="I1306" s="10" t="s">
        <v>484</v>
      </c>
      <c r="J1306" s="145" t="s">
        <v>45</v>
      </c>
      <c r="K1306" s="10" t="s">
        <v>485</v>
      </c>
      <c r="L1306" s="10"/>
      <c r="M1306" s="71"/>
    </row>
    <row r="1307" spans="1:13" ht="45" x14ac:dyDescent="0.25">
      <c r="A1307" s="69" t="str">
        <f t="shared" si="142"/>
        <v>1</v>
      </c>
      <c r="B1307" s="45" t="str">
        <f t="shared" si="140"/>
        <v>7</v>
      </c>
      <c r="C1307" s="45" t="str">
        <f t="shared" si="141"/>
        <v>6</v>
      </c>
      <c r="D1307" s="45" t="str">
        <f t="shared" si="143"/>
        <v>1</v>
      </c>
      <c r="E1307" s="45" t="str">
        <f t="shared" si="144"/>
        <v>00</v>
      </c>
      <c r="F1307" s="45" t="str">
        <f t="shared" si="145"/>
        <v>0</v>
      </c>
      <c r="G1307" s="45" t="str">
        <f t="shared" si="146"/>
        <v>0</v>
      </c>
      <c r="H1307" s="70">
        <v>17610000</v>
      </c>
      <c r="I1307" s="10" t="s">
        <v>4851</v>
      </c>
      <c r="J1307" s="145" t="s">
        <v>45</v>
      </c>
      <c r="K1307" s="10" t="s">
        <v>485</v>
      </c>
      <c r="L1307" s="10"/>
      <c r="M1307" s="71"/>
    </row>
    <row r="1308" spans="1:13" ht="45" x14ac:dyDescent="0.25">
      <c r="A1308" s="69" t="str">
        <f t="shared" si="142"/>
        <v>1</v>
      </c>
      <c r="B1308" s="45" t="str">
        <f t="shared" si="140"/>
        <v>7</v>
      </c>
      <c r="C1308" s="45" t="str">
        <f t="shared" si="141"/>
        <v>6</v>
      </c>
      <c r="D1308" s="45" t="str">
        <f t="shared" si="143"/>
        <v>1</v>
      </c>
      <c r="E1308" s="45" t="str">
        <f t="shared" si="144"/>
        <v>01</v>
      </c>
      <c r="F1308" s="45" t="str">
        <f t="shared" si="145"/>
        <v>0</v>
      </c>
      <c r="G1308" s="45" t="str">
        <f t="shared" si="146"/>
        <v>0</v>
      </c>
      <c r="H1308" s="70">
        <v>17610100</v>
      </c>
      <c r="I1308" s="10" t="s">
        <v>4186</v>
      </c>
      <c r="J1308" s="145" t="s">
        <v>51</v>
      </c>
      <c r="K1308" s="10" t="s">
        <v>4852</v>
      </c>
      <c r="L1308" s="10" t="s">
        <v>5873</v>
      </c>
      <c r="M1308" s="71"/>
    </row>
    <row r="1309" spans="1:13" ht="45" x14ac:dyDescent="0.25">
      <c r="A1309" s="69" t="str">
        <f t="shared" si="142"/>
        <v>1</v>
      </c>
      <c r="B1309" s="45" t="str">
        <f t="shared" si="140"/>
        <v>7</v>
      </c>
      <c r="C1309" s="45" t="str">
        <f t="shared" si="141"/>
        <v>6</v>
      </c>
      <c r="D1309" s="45" t="str">
        <f t="shared" si="143"/>
        <v>1</v>
      </c>
      <c r="E1309" s="45" t="str">
        <f t="shared" si="144"/>
        <v>50</v>
      </c>
      <c r="F1309" s="45" t="str">
        <f t="shared" si="145"/>
        <v>0</v>
      </c>
      <c r="G1309" s="45" t="str">
        <f t="shared" si="146"/>
        <v>0</v>
      </c>
      <c r="H1309" s="70">
        <v>17615000</v>
      </c>
      <c r="I1309" s="10" t="s">
        <v>486</v>
      </c>
      <c r="J1309" s="145" t="s">
        <v>55</v>
      </c>
      <c r="K1309" s="10" t="s">
        <v>487</v>
      </c>
      <c r="L1309" s="10"/>
      <c r="M1309" s="71"/>
    </row>
    <row r="1310" spans="1:13" ht="45" x14ac:dyDescent="0.25">
      <c r="A1310" s="69" t="str">
        <f t="shared" si="142"/>
        <v>1</v>
      </c>
      <c r="B1310" s="45" t="str">
        <f t="shared" si="140"/>
        <v>7</v>
      </c>
      <c r="C1310" s="45" t="str">
        <f t="shared" si="141"/>
        <v>6</v>
      </c>
      <c r="D1310" s="45" t="str">
        <f t="shared" si="143"/>
        <v>1</v>
      </c>
      <c r="E1310" s="45" t="str">
        <f t="shared" si="144"/>
        <v>51</v>
      </c>
      <c r="F1310" s="45" t="str">
        <f t="shared" si="145"/>
        <v>0</v>
      </c>
      <c r="G1310" s="45" t="str">
        <f t="shared" si="146"/>
        <v>0</v>
      </c>
      <c r="H1310" s="70">
        <v>17615100</v>
      </c>
      <c r="I1310" s="10" t="s">
        <v>488</v>
      </c>
      <c r="J1310" s="145" t="s">
        <v>55</v>
      </c>
      <c r="K1310" s="10" t="s">
        <v>489</v>
      </c>
      <c r="L1310" s="10"/>
      <c r="M1310" s="71"/>
    </row>
    <row r="1311" spans="1:13" ht="60" x14ac:dyDescent="0.25">
      <c r="A1311" s="69" t="str">
        <f t="shared" si="142"/>
        <v>1</v>
      </c>
      <c r="B1311" s="45" t="str">
        <f t="shared" si="140"/>
        <v>7</v>
      </c>
      <c r="C1311" s="45" t="str">
        <f t="shared" si="141"/>
        <v>6</v>
      </c>
      <c r="D1311" s="45" t="str">
        <f t="shared" si="143"/>
        <v>1</v>
      </c>
      <c r="E1311" s="45" t="str">
        <f t="shared" si="144"/>
        <v>99</v>
      </c>
      <c r="F1311" s="45" t="str">
        <f t="shared" si="145"/>
        <v>0</v>
      </c>
      <c r="G1311" s="45" t="str">
        <f t="shared" si="146"/>
        <v>0</v>
      </c>
      <c r="H1311" s="70">
        <v>17619900</v>
      </c>
      <c r="I1311" s="10" t="s">
        <v>3051</v>
      </c>
      <c r="J1311" s="145" t="s">
        <v>51</v>
      </c>
      <c r="K1311" s="10" t="s">
        <v>5883</v>
      </c>
      <c r="L1311" s="10" t="s">
        <v>3029</v>
      </c>
      <c r="M1311" s="71"/>
    </row>
    <row r="1312" spans="1:13" x14ac:dyDescent="0.25">
      <c r="A1312" s="69" t="str">
        <f t="shared" si="142"/>
        <v>1</v>
      </c>
      <c r="B1312" s="45" t="str">
        <f t="shared" si="140"/>
        <v>7</v>
      </c>
      <c r="C1312" s="45" t="str">
        <f t="shared" si="141"/>
        <v>9</v>
      </c>
      <c r="D1312" s="45" t="str">
        <f t="shared" si="143"/>
        <v>0</v>
      </c>
      <c r="E1312" s="45" t="str">
        <f t="shared" si="144"/>
        <v>00</v>
      </c>
      <c r="F1312" s="45" t="str">
        <f t="shared" si="145"/>
        <v>0</v>
      </c>
      <c r="G1312" s="45" t="str">
        <f t="shared" si="146"/>
        <v>0</v>
      </c>
      <c r="H1312" s="70">
        <v>17900000</v>
      </c>
      <c r="I1312" s="10" t="s">
        <v>490</v>
      </c>
      <c r="J1312" s="145" t="s">
        <v>45</v>
      </c>
      <c r="K1312" s="10" t="s">
        <v>3053</v>
      </c>
      <c r="L1312" s="101" t="s">
        <v>3018</v>
      </c>
      <c r="M1312" s="71"/>
    </row>
    <row r="1313" spans="1:13" ht="60" x14ac:dyDescent="0.25">
      <c r="A1313" s="69" t="str">
        <f t="shared" si="142"/>
        <v>1</v>
      </c>
      <c r="B1313" s="45" t="str">
        <f t="shared" si="140"/>
        <v>7</v>
      </c>
      <c r="C1313" s="45" t="str">
        <f t="shared" si="141"/>
        <v>9</v>
      </c>
      <c r="D1313" s="45" t="str">
        <f t="shared" si="143"/>
        <v>1</v>
      </c>
      <c r="E1313" s="45" t="str">
        <f t="shared" si="144"/>
        <v>00</v>
      </c>
      <c r="F1313" s="45" t="str">
        <f t="shared" si="145"/>
        <v>0</v>
      </c>
      <c r="G1313" s="45" t="str">
        <f t="shared" si="146"/>
        <v>0</v>
      </c>
      <c r="H1313" s="70">
        <v>17910000</v>
      </c>
      <c r="I1313" s="10" t="s">
        <v>491</v>
      </c>
      <c r="J1313" s="145" t="s">
        <v>45</v>
      </c>
      <c r="K1313" s="10" t="s">
        <v>495</v>
      </c>
      <c r="L1313" s="10"/>
      <c r="M1313" s="71"/>
    </row>
    <row r="1314" spans="1:13" ht="60" x14ac:dyDescent="0.25">
      <c r="A1314" s="69" t="str">
        <f t="shared" si="142"/>
        <v>1</v>
      </c>
      <c r="B1314" s="45" t="str">
        <f t="shared" si="140"/>
        <v>7</v>
      </c>
      <c r="C1314" s="45" t="str">
        <f t="shared" si="141"/>
        <v>9</v>
      </c>
      <c r="D1314" s="45" t="str">
        <f t="shared" si="143"/>
        <v>1</v>
      </c>
      <c r="E1314" s="45" t="str">
        <f t="shared" si="144"/>
        <v>01</v>
      </c>
      <c r="F1314" s="45" t="str">
        <f t="shared" si="145"/>
        <v>0</v>
      </c>
      <c r="G1314" s="45" t="str">
        <f t="shared" si="146"/>
        <v>0</v>
      </c>
      <c r="H1314" s="70">
        <v>17910100</v>
      </c>
      <c r="I1314" s="10" t="s">
        <v>4187</v>
      </c>
      <c r="J1314" s="145" t="s">
        <v>51</v>
      </c>
      <c r="K1314" s="10" t="s">
        <v>4854</v>
      </c>
      <c r="L1314" s="10" t="s">
        <v>5873</v>
      </c>
      <c r="M1314" s="71"/>
    </row>
    <row r="1315" spans="1:13" ht="60" x14ac:dyDescent="0.25">
      <c r="A1315" s="69" t="str">
        <f t="shared" si="142"/>
        <v>1</v>
      </c>
      <c r="B1315" s="45" t="str">
        <f t="shared" si="140"/>
        <v>7</v>
      </c>
      <c r="C1315" s="45" t="str">
        <f t="shared" si="141"/>
        <v>9</v>
      </c>
      <c r="D1315" s="45" t="str">
        <f t="shared" si="143"/>
        <v>1</v>
      </c>
      <c r="E1315" s="45" t="str">
        <f t="shared" si="144"/>
        <v>50</v>
      </c>
      <c r="F1315" s="45" t="str">
        <f t="shared" si="145"/>
        <v>0</v>
      </c>
      <c r="G1315" s="45" t="str">
        <f t="shared" si="146"/>
        <v>0</v>
      </c>
      <c r="H1315" s="70">
        <v>17915000</v>
      </c>
      <c r="I1315" s="10" t="s">
        <v>5884</v>
      </c>
      <c r="J1315" s="145" t="s">
        <v>55</v>
      </c>
      <c r="K1315" s="10" t="s">
        <v>492</v>
      </c>
      <c r="L1315" s="10"/>
      <c r="M1315" s="71"/>
    </row>
    <row r="1316" spans="1:13" ht="60" x14ac:dyDescent="0.25">
      <c r="A1316" s="69" t="str">
        <f t="shared" si="142"/>
        <v>1</v>
      </c>
      <c r="B1316" s="45" t="str">
        <f t="shared" si="140"/>
        <v>7</v>
      </c>
      <c r="C1316" s="45" t="str">
        <f t="shared" si="141"/>
        <v>9</v>
      </c>
      <c r="D1316" s="45" t="str">
        <f t="shared" si="143"/>
        <v>1</v>
      </c>
      <c r="E1316" s="45" t="str">
        <f t="shared" si="144"/>
        <v>51</v>
      </c>
      <c r="F1316" s="45" t="str">
        <f t="shared" si="145"/>
        <v>0</v>
      </c>
      <c r="G1316" s="45" t="str">
        <f t="shared" si="146"/>
        <v>0</v>
      </c>
      <c r="H1316" s="70">
        <v>17915100</v>
      </c>
      <c r="I1316" s="10" t="s">
        <v>493</v>
      </c>
      <c r="J1316" s="145" t="s">
        <v>55</v>
      </c>
      <c r="K1316" s="10" t="s">
        <v>494</v>
      </c>
      <c r="L1316" s="10"/>
      <c r="M1316" s="71"/>
    </row>
    <row r="1317" spans="1:13" ht="60" x14ac:dyDescent="0.25">
      <c r="A1317" s="69" t="str">
        <f t="shared" si="142"/>
        <v>1</v>
      </c>
      <c r="B1317" s="45" t="str">
        <f t="shared" si="140"/>
        <v>7</v>
      </c>
      <c r="C1317" s="45" t="str">
        <f t="shared" si="141"/>
        <v>9</v>
      </c>
      <c r="D1317" s="45" t="str">
        <f t="shared" si="143"/>
        <v>1</v>
      </c>
      <c r="E1317" s="45" t="str">
        <f t="shared" si="144"/>
        <v>99</v>
      </c>
      <c r="F1317" s="45" t="str">
        <f t="shared" si="145"/>
        <v>0</v>
      </c>
      <c r="G1317" s="45" t="str">
        <f t="shared" si="146"/>
        <v>0</v>
      </c>
      <c r="H1317" s="70">
        <v>17919900</v>
      </c>
      <c r="I1317" s="10" t="s">
        <v>3054</v>
      </c>
      <c r="J1317" s="145" t="s">
        <v>51</v>
      </c>
      <c r="K1317" s="10" t="s">
        <v>5885</v>
      </c>
      <c r="L1317" s="10" t="s">
        <v>3029</v>
      </c>
      <c r="M1317" s="71"/>
    </row>
    <row r="1318" spans="1:13" ht="30" x14ac:dyDescent="0.25">
      <c r="A1318" s="69" t="str">
        <f t="shared" si="142"/>
        <v>1</v>
      </c>
      <c r="B1318" s="45" t="str">
        <f t="shared" si="140"/>
        <v>7</v>
      </c>
      <c r="C1318" s="45" t="str">
        <f t="shared" si="141"/>
        <v>9</v>
      </c>
      <c r="D1318" s="45" t="str">
        <f t="shared" si="143"/>
        <v>2</v>
      </c>
      <c r="E1318" s="45" t="str">
        <f t="shared" si="144"/>
        <v>00</v>
      </c>
      <c r="F1318" s="45" t="str">
        <f t="shared" si="145"/>
        <v>0</v>
      </c>
      <c r="G1318" s="45" t="str">
        <f t="shared" si="146"/>
        <v>0</v>
      </c>
      <c r="H1318" s="70">
        <v>17920000</v>
      </c>
      <c r="I1318" s="10" t="s">
        <v>496</v>
      </c>
      <c r="J1318" s="145" t="s">
        <v>45</v>
      </c>
      <c r="K1318" s="10" t="s">
        <v>497</v>
      </c>
      <c r="L1318" s="10"/>
      <c r="M1318" s="71"/>
    </row>
    <row r="1319" spans="1:13" ht="30" x14ac:dyDescent="0.25">
      <c r="A1319" s="69" t="str">
        <f t="shared" si="142"/>
        <v>1</v>
      </c>
      <c r="B1319" s="45" t="str">
        <f t="shared" si="140"/>
        <v>7</v>
      </c>
      <c r="C1319" s="45" t="str">
        <f t="shared" si="141"/>
        <v>9</v>
      </c>
      <c r="D1319" s="45" t="str">
        <f t="shared" si="143"/>
        <v>2</v>
      </c>
      <c r="E1319" s="45" t="str">
        <f t="shared" si="144"/>
        <v>01</v>
      </c>
      <c r="F1319" s="45" t="str">
        <f t="shared" si="145"/>
        <v>0</v>
      </c>
      <c r="G1319" s="45" t="str">
        <f t="shared" si="146"/>
        <v>0</v>
      </c>
      <c r="H1319" s="70">
        <v>17920100</v>
      </c>
      <c r="I1319" s="10" t="s">
        <v>496</v>
      </c>
      <c r="J1319" s="145" t="s">
        <v>51</v>
      </c>
      <c r="K1319" s="10" t="s">
        <v>3056</v>
      </c>
      <c r="L1319" s="10"/>
      <c r="M1319" s="71"/>
    </row>
    <row r="1320" spans="1:13" ht="30" x14ac:dyDescent="0.25">
      <c r="A1320" s="69" t="str">
        <f t="shared" si="142"/>
        <v>1</v>
      </c>
      <c r="B1320" s="45" t="str">
        <f t="shared" si="140"/>
        <v>7</v>
      </c>
      <c r="C1320" s="45" t="str">
        <f t="shared" si="141"/>
        <v>9</v>
      </c>
      <c r="D1320" s="45" t="str">
        <f t="shared" si="143"/>
        <v>9</v>
      </c>
      <c r="E1320" s="45" t="str">
        <f t="shared" si="144"/>
        <v>00</v>
      </c>
      <c r="F1320" s="45" t="str">
        <f t="shared" si="145"/>
        <v>0</v>
      </c>
      <c r="G1320" s="45" t="str">
        <f t="shared" si="146"/>
        <v>0</v>
      </c>
      <c r="H1320" s="70">
        <v>17990000</v>
      </c>
      <c r="I1320" s="10" t="s">
        <v>498</v>
      </c>
      <c r="J1320" s="145" t="s">
        <v>45</v>
      </c>
      <c r="K1320" s="10" t="s">
        <v>3057</v>
      </c>
      <c r="L1320" s="101" t="s">
        <v>3018</v>
      </c>
      <c r="M1320" s="71"/>
    </row>
    <row r="1321" spans="1:13" ht="30" x14ac:dyDescent="0.25">
      <c r="A1321" s="69" t="str">
        <f t="shared" si="142"/>
        <v>1</v>
      </c>
      <c r="B1321" s="45" t="str">
        <f t="shared" si="140"/>
        <v>7</v>
      </c>
      <c r="C1321" s="45" t="str">
        <f t="shared" si="141"/>
        <v>9</v>
      </c>
      <c r="D1321" s="45" t="str">
        <f t="shared" si="143"/>
        <v>9</v>
      </c>
      <c r="E1321" s="45" t="str">
        <f t="shared" si="144"/>
        <v>99</v>
      </c>
      <c r="F1321" s="45" t="str">
        <f t="shared" si="145"/>
        <v>0</v>
      </c>
      <c r="G1321" s="45" t="str">
        <f t="shared" si="146"/>
        <v>0</v>
      </c>
      <c r="H1321" s="70">
        <v>17999900</v>
      </c>
      <c r="I1321" s="10" t="s">
        <v>498</v>
      </c>
      <c r="J1321" s="145" t="s">
        <v>51</v>
      </c>
      <c r="K1321" s="10" t="s">
        <v>3058</v>
      </c>
      <c r="L1321" s="10"/>
      <c r="M1321" s="71"/>
    </row>
    <row r="1322" spans="1:13" x14ac:dyDescent="0.25">
      <c r="A1322" s="69" t="str">
        <f t="shared" si="142"/>
        <v>1</v>
      </c>
      <c r="B1322" s="45" t="str">
        <f t="shared" si="140"/>
        <v>9</v>
      </c>
      <c r="C1322" s="45" t="str">
        <f t="shared" si="141"/>
        <v>0</v>
      </c>
      <c r="D1322" s="45" t="str">
        <f t="shared" si="143"/>
        <v>0</v>
      </c>
      <c r="E1322" s="45" t="str">
        <f t="shared" si="144"/>
        <v>00</v>
      </c>
      <c r="F1322" s="45" t="str">
        <f t="shared" si="145"/>
        <v>0</v>
      </c>
      <c r="G1322" s="45" t="str">
        <f t="shared" si="146"/>
        <v>0</v>
      </c>
      <c r="H1322" s="70">
        <v>19000000</v>
      </c>
      <c r="I1322" s="10" t="s">
        <v>499</v>
      </c>
      <c r="J1322" s="145" t="s">
        <v>45</v>
      </c>
      <c r="K1322" s="10" t="s">
        <v>500</v>
      </c>
      <c r="L1322" s="10"/>
      <c r="M1322" s="71"/>
    </row>
    <row r="1323" spans="1:13" ht="75" customHeight="1" x14ac:dyDescent="0.25">
      <c r="A1323" s="69" t="str">
        <f t="shared" si="142"/>
        <v>1</v>
      </c>
      <c r="B1323" s="45" t="str">
        <f t="shared" si="140"/>
        <v>9</v>
      </c>
      <c r="C1323" s="45" t="str">
        <f t="shared" si="141"/>
        <v>1</v>
      </c>
      <c r="D1323" s="45" t="str">
        <f t="shared" si="143"/>
        <v>0</v>
      </c>
      <c r="E1323" s="45" t="str">
        <f t="shared" si="144"/>
        <v>00</v>
      </c>
      <c r="F1323" s="45" t="str">
        <f t="shared" si="145"/>
        <v>0</v>
      </c>
      <c r="G1323" s="45" t="str">
        <f t="shared" si="146"/>
        <v>0</v>
      </c>
      <c r="H1323" s="70">
        <v>19100000</v>
      </c>
      <c r="I1323" s="10" t="s">
        <v>501</v>
      </c>
      <c r="J1323" s="145" t="s">
        <v>45</v>
      </c>
      <c r="K1323" s="10" t="s">
        <v>502</v>
      </c>
      <c r="L1323" s="10"/>
      <c r="M1323" s="71"/>
    </row>
    <row r="1324" spans="1:13" ht="75" customHeight="1" x14ac:dyDescent="0.25">
      <c r="A1324" s="69" t="str">
        <f t="shared" si="142"/>
        <v>1</v>
      </c>
      <c r="B1324" s="45" t="str">
        <f t="shared" si="140"/>
        <v>9</v>
      </c>
      <c r="C1324" s="45" t="str">
        <f t="shared" si="141"/>
        <v>1</v>
      </c>
      <c r="D1324" s="45" t="str">
        <f t="shared" si="143"/>
        <v>1</v>
      </c>
      <c r="E1324" s="45" t="str">
        <f t="shared" si="144"/>
        <v>00</v>
      </c>
      <c r="F1324" s="45" t="str">
        <f t="shared" si="145"/>
        <v>0</v>
      </c>
      <c r="G1324" s="45" t="str">
        <f t="shared" si="146"/>
        <v>0</v>
      </c>
      <c r="H1324" s="70">
        <v>19110000</v>
      </c>
      <c r="I1324" s="10" t="s">
        <v>501</v>
      </c>
      <c r="J1324" s="145" t="s">
        <v>45</v>
      </c>
      <c r="K1324" s="10" t="s">
        <v>5886</v>
      </c>
      <c r="L1324" s="101" t="s">
        <v>3018</v>
      </c>
      <c r="M1324" s="71"/>
    </row>
    <row r="1325" spans="1:13" ht="75" x14ac:dyDescent="0.25">
      <c r="A1325" s="69" t="str">
        <f t="shared" si="142"/>
        <v>1</v>
      </c>
      <c r="B1325" s="45" t="str">
        <f t="shared" si="140"/>
        <v>9</v>
      </c>
      <c r="C1325" s="45" t="str">
        <f t="shared" si="141"/>
        <v>1</v>
      </c>
      <c r="D1325" s="45" t="str">
        <f t="shared" si="143"/>
        <v>1</v>
      </c>
      <c r="E1325" s="45" t="str">
        <f t="shared" si="144"/>
        <v>01</v>
      </c>
      <c r="F1325" s="45" t="str">
        <f t="shared" si="145"/>
        <v>0</v>
      </c>
      <c r="G1325" s="45" t="str">
        <f t="shared" si="146"/>
        <v>0</v>
      </c>
      <c r="H1325" s="70">
        <v>19110100</v>
      </c>
      <c r="I1325" s="10" t="s">
        <v>503</v>
      </c>
      <c r="J1325" s="145" t="s">
        <v>51</v>
      </c>
      <c r="K1325" s="10" t="s">
        <v>504</v>
      </c>
      <c r="L1325" s="10"/>
      <c r="M1325" s="71"/>
    </row>
    <row r="1326" spans="1:13" ht="45" x14ac:dyDescent="0.25">
      <c r="A1326" s="69" t="str">
        <f t="shared" si="142"/>
        <v>1</v>
      </c>
      <c r="B1326" s="45" t="str">
        <f t="shared" si="140"/>
        <v>9</v>
      </c>
      <c r="C1326" s="45" t="str">
        <f t="shared" si="141"/>
        <v>1</v>
      </c>
      <c r="D1326" s="45" t="str">
        <f t="shared" si="143"/>
        <v>1</v>
      </c>
      <c r="E1326" s="45" t="str">
        <f t="shared" si="144"/>
        <v>02</v>
      </c>
      <c r="F1326" s="45" t="str">
        <f t="shared" si="145"/>
        <v>0</v>
      </c>
      <c r="G1326" s="45" t="str">
        <f t="shared" si="146"/>
        <v>0</v>
      </c>
      <c r="H1326" s="70">
        <v>19110200</v>
      </c>
      <c r="I1326" s="10" t="s">
        <v>4857</v>
      </c>
      <c r="J1326" s="145" t="s">
        <v>51</v>
      </c>
      <c r="K1326" s="10" t="s">
        <v>5887</v>
      </c>
      <c r="L1326" s="10" t="s">
        <v>4859</v>
      </c>
      <c r="M1326" s="71"/>
    </row>
    <row r="1327" spans="1:13" ht="60" x14ac:dyDescent="0.25">
      <c r="A1327" s="69" t="str">
        <f t="shared" si="142"/>
        <v>1</v>
      </c>
      <c r="B1327" s="45" t="str">
        <f t="shared" si="140"/>
        <v>9</v>
      </c>
      <c r="C1327" s="45" t="str">
        <f t="shared" si="141"/>
        <v>1</v>
      </c>
      <c r="D1327" s="45" t="str">
        <f t="shared" si="143"/>
        <v>1</v>
      </c>
      <c r="E1327" s="45" t="str">
        <f t="shared" si="144"/>
        <v>02</v>
      </c>
      <c r="F1327" s="45" t="str">
        <f t="shared" si="145"/>
        <v>1</v>
      </c>
      <c r="G1327" s="45" t="str">
        <f t="shared" si="146"/>
        <v>0</v>
      </c>
      <c r="H1327" s="70">
        <v>19110210</v>
      </c>
      <c r="I1327" s="10" t="s">
        <v>5888</v>
      </c>
      <c r="J1327" s="145" t="s">
        <v>51</v>
      </c>
      <c r="K1327" s="10" t="s">
        <v>5889</v>
      </c>
      <c r="L1327" s="10"/>
      <c r="M1327" s="71"/>
    </row>
    <row r="1328" spans="1:13" ht="45" x14ac:dyDescent="0.25">
      <c r="A1328" s="69" t="str">
        <f t="shared" si="142"/>
        <v>1</v>
      </c>
      <c r="B1328" s="45" t="str">
        <f t="shared" si="140"/>
        <v>9</v>
      </c>
      <c r="C1328" s="45" t="str">
        <f t="shared" si="141"/>
        <v>1</v>
      </c>
      <c r="D1328" s="45" t="str">
        <f t="shared" si="143"/>
        <v>1</v>
      </c>
      <c r="E1328" s="45" t="str">
        <f t="shared" si="144"/>
        <v>02</v>
      </c>
      <c r="F1328" s="45" t="str">
        <f t="shared" si="145"/>
        <v>2</v>
      </c>
      <c r="G1328" s="45" t="str">
        <f t="shared" si="146"/>
        <v>0</v>
      </c>
      <c r="H1328" s="70">
        <v>19110220</v>
      </c>
      <c r="I1328" s="10" t="s">
        <v>4860</v>
      </c>
      <c r="J1328" s="145" t="s">
        <v>51</v>
      </c>
      <c r="K1328" s="10" t="s">
        <v>5890</v>
      </c>
      <c r="L1328" s="10"/>
      <c r="M1328" s="71"/>
    </row>
    <row r="1329" spans="1:13" ht="30" x14ac:dyDescent="0.25">
      <c r="A1329" s="69" t="str">
        <f t="shared" si="142"/>
        <v>1</v>
      </c>
      <c r="B1329" s="45" t="str">
        <f t="shared" si="140"/>
        <v>9</v>
      </c>
      <c r="C1329" s="45" t="str">
        <f t="shared" si="141"/>
        <v>1</v>
      </c>
      <c r="D1329" s="45" t="str">
        <f t="shared" si="143"/>
        <v>1</v>
      </c>
      <c r="E1329" s="45" t="str">
        <f t="shared" si="144"/>
        <v>03</v>
      </c>
      <c r="F1329" s="45" t="str">
        <f t="shared" si="145"/>
        <v>0</v>
      </c>
      <c r="G1329" s="45" t="str">
        <f t="shared" si="146"/>
        <v>0</v>
      </c>
      <c r="H1329" s="70">
        <v>19110300</v>
      </c>
      <c r="I1329" s="10" t="s">
        <v>4861</v>
      </c>
      <c r="J1329" s="145" t="s">
        <v>51</v>
      </c>
      <c r="K1329" s="10" t="s">
        <v>5891</v>
      </c>
      <c r="L1329" s="10"/>
      <c r="M1329" s="71"/>
    </row>
    <row r="1330" spans="1:13" ht="30" x14ac:dyDescent="0.25">
      <c r="A1330" s="69" t="str">
        <f t="shared" si="142"/>
        <v>1</v>
      </c>
      <c r="B1330" s="45" t="str">
        <f t="shared" si="140"/>
        <v>9</v>
      </c>
      <c r="C1330" s="45" t="str">
        <f t="shared" si="141"/>
        <v>1</v>
      </c>
      <c r="D1330" s="45" t="str">
        <f t="shared" si="143"/>
        <v>1</v>
      </c>
      <c r="E1330" s="45" t="str">
        <f t="shared" si="144"/>
        <v>04</v>
      </c>
      <c r="F1330" s="45" t="str">
        <f t="shared" si="145"/>
        <v>0</v>
      </c>
      <c r="G1330" s="45" t="str">
        <f t="shared" si="146"/>
        <v>0</v>
      </c>
      <c r="H1330" s="70">
        <v>19110400</v>
      </c>
      <c r="I1330" s="10" t="s">
        <v>4863</v>
      </c>
      <c r="J1330" s="145" t="s">
        <v>51</v>
      </c>
      <c r="K1330" s="10" t="s">
        <v>5892</v>
      </c>
      <c r="L1330" s="10"/>
      <c r="M1330" s="71"/>
    </row>
    <row r="1331" spans="1:13" ht="60" x14ac:dyDescent="0.25">
      <c r="A1331" s="69" t="str">
        <f t="shared" si="142"/>
        <v>1</v>
      </c>
      <c r="B1331" s="45" t="str">
        <f t="shared" si="140"/>
        <v>1</v>
      </c>
      <c r="C1331" s="45" t="str">
        <f t="shared" si="141"/>
        <v>1</v>
      </c>
      <c r="D1331" s="45" t="str">
        <f t="shared" si="143"/>
        <v>6</v>
      </c>
      <c r="E1331" s="45" t="str">
        <f t="shared" si="144"/>
        <v>00</v>
      </c>
      <c r="F1331" s="45" t="str">
        <f t="shared" si="145"/>
        <v>0</v>
      </c>
      <c r="G1331" s="45" t="str">
        <f t="shared" si="146"/>
        <v>0</v>
      </c>
      <c r="H1331" s="70">
        <v>11160000</v>
      </c>
      <c r="I1331" s="10" t="s">
        <v>4589</v>
      </c>
      <c r="J1331" s="145" t="s">
        <v>45</v>
      </c>
      <c r="K1331" s="10" t="s">
        <v>4590</v>
      </c>
      <c r="L1331" s="10" t="s">
        <v>4591</v>
      </c>
      <c r="M1331" s="71" t="s">
        <v>22</v>
      </c>
    </row>
    <row r="1332" spans="1:13" ht="60" x14ac:dyDescent="0.25">
      <c r="A1332" s="69" t="str">
        <f t="shared" si="142"/>
        <v>1</v>
      </c>
      <c r="B1332" s="45" t="str">
        <f t="shared" si="140"/>
        <v>1</v>
      </c>
      <c r="C1332" s="45" t="str">
        <f t="shared" si="141"/>
        <v>1</v>
      </c>
      <c r="D1332" s="45" t="str">
        <f t="shared" si="143"/>
        <v>7</v>
      </c>
      <c r="E1332" s="45" t="str">
        <f t="shared" si="144"/>
        <v>00</v>
      </c>
      <c r="F1332" s="45" t="str">
        <f t="shared" si="145"/>
        <v>0</v>
      </c>
      <c r="G1332" s="45" t="str">
        <f t="shared" si="146"/>
        <v>0</v>
      </c>
      <c r="H1332" s="70">
        <v>11170000</v>
      </c>
      <c r="I1332" s="10" t="s">
        <v>4592</v>
      </c>
      <c r="J1332" s="145" t="s">
        <v>45</v>
      </c>
      <c r="K1332" s="10" t="s">
        <v>4593</v>
      </c>
      <c r="L1332" s="10" t="s">
        <v>4591</v>
      </c>
      <c r="M1332" s="71" t="s">
        <v>22</v>
      </c>
    </row>
    <row r="1333" spans="1:13" ht="96" customHeight="1" x14ac:dyDescent="0.25">
      <c r="A1333" s="69" t="str">
        <f t="shared" si="142"/>
        <v>1</v>
      </c>
      <c r="B1333" s="45" t="str">
        <f t="shared" si="140"/>
        <v>1</v>
      </c>
      <c r="C1333" s="45" t="str">
        <f t="shared" si="141"/>
        <v>1</v>
      </c>
      <c r="D1333" s="45" t="str">
        <f t="shared" si="143"/>
        <v>8</v>
      </c>
      <c r="E1333" s="45" t="str">
        <f t="shared" si="144"/>
        <v>00</v>
      </c>
      <c r="F1333" s="45" t="str">
        <f t="shared" si="145"/>
        <v>0</v>
      </c>
      <c r="G1333" s="45" t="str">
        <f t="shared" si="146"/>
        <v>0</v>
      </c>
      <c r="H1333" s="70">
        <v>11180000</v>
      </c>
      <c r="I1333" s="10" t="s">
        <v>5893</v>
      </c>
      <c r="J1333" s="145" t="s">
        <v>45</v>
      </c>
      <c r="K1333" s="10" t="s">
        <v>5894</v>
      </c>
      <c r="L1333" s="10"/>
      <c r="M1333" s="71" t="s">
        <v>22</v>
      </c>
    </row>
    <row r="1334" spans="1:13" ht="96" customHeight="1" x14ac:dyDescent="0.25">
      <c r="A1334" s="69" t="str">
        <f t="shared" si="142"/>
        <v>1</v>
      </c>
      <c r="B1334" s="45" t="str">
        <f t="shared" si="140"/>
        <v>1</v>
      </c>
      <c r="C1334" s="45" t="str">
        <f t="shared" si="141"/>
        <v>2</v>
      </c>
      <c r="D1334" s="45" t="str">
        <f t="shared" si="143"/>
        <v>8</v>
      </c>
      <c r="E1334" s="45" t="str">
        <f t="shared" si="144"/>
        <v>00</v>
      </c>
      <c r="F1334" s="45" t="str">
        <f t="shared" si="145"/>
        <v>0</v>
      </c>
      <c r="G1334" s="45" t="str">
        <f t="shared" si="146"/>
        <v>0</v>
      </c>
      <c r="H1334" s="70">
        <v>11280000</v>
      </c>
      <c r="I1334" s="10" t="s">
        <v>5895</v>
      </c>
      <c r="J1334" s="145" t="s">
        <v>45</v>
      </c>
      <c r="K1334" s="10" t="s">
        <v>5896</v>
      </c>
      <c r="L1334" s="10"/>
      <c r="M1334" s="71" t="s">
        <v>22</v>
      </c>
    </row>
    <row r="1335" spans="1:13" ht="30" x14ac:dyDescent="0.25">
      <c r="A1335" s="69" t="str">
        <f t="shared" si="142"/>
        <v>1</v>
      </c>
      <c r="B1335" s="45" t="str">
        <f t="shared" si="140"/>
        <v>1</v>
      </c>
      <c r="C1335" s="45" t="str">
        <f t="shared" si="141"/>
        <v>3</v>
      </c>
      <c r="D1335" s="45" t="str">
        <f t="shared" si="143"/>
        <v>8</v>
      </c>
      <c r="E1335" s="45" t="str">
        <f t="shared" si="144"/>
        <v>00</v>
      </c>
      <c r="F1335" s="45" t="str">
        <f t="shared" si="145"/>
        <v>0</v>
      </c>
      <c r="G1335" s="45" t="str">
        <f t="shared" si="146"/>
        <v>0</v>
      </c>
      <c r="H1335" s="70">
        <v>11380000</v>
      </c>
      <c r="I1335" s="10" t="s">
        <v>5897</v>
      </c>
      <c r="J1335" s="145" t="s">
        <v>45</v>
      </c>
      <c r="K1335" s="10" t="s">
        <v>5898</v>
      </c>
      <c r="L1335" s="10"/>
      <c r="M1335" s="71" t="s">
        <v>22</v>
      </c>
    </row>
    <row r="1336" spans="1:13" ht="30" x14ac:dyDescent="0.25">
      <c r="A1336" s="69" t="str">
        <f t="shared" si="142"/>
        <v>1</v>
      </c>
      <c r="B1336" s="45" t="str">
        <f t="shared" si="140"/>
        <v>1</v>
      </c>
      <c r="C1336" s="45" t="str">
        <f t="shared" si="141"/>
        <v>3</v>
      </c>
      <c r="D1336" s="45" t="str">
        <f t="shared" si="143"/>
        <v>8</v>
      </c>
      <c r="E1336" s="45" t="str">
        <f t="shared" si="144"/>
        <v>99</v>
      </c>
      <c r="F1336" s="45" t="str">
        <f t="shared" si="145"/>
        <v>0</v>
      </c>
      <c r="G1336" s="45" t="str">
        <f t="shared" si="146"/>
        <v>0</v>
      </c>
      <c r="H1336" s="70">
        <v>11389900</v>
      </c>
      <c r="I1336" s="10" t="s">
        <v>116</v>
      </c>
      <c r="J1336" s="145" t="s">
        <v>45</v>
      </c>
      <c r="K1336" s="10" t="s">
        <v>117</v>
      </c>
      <c r="L1336" s="10"/>
      <c r="M1336" s="71" t="s">
        <v>22</v>
      </c>
    </row>
    <row r="1337" spans="1:13" ht="30" x14ac:dyDescent="0.25">
      <c r="A1337" s="69" t="str">
        <f t="shared" si="142"/>
        <v>1</v>
      </c>
      <c r="B1337" s="45" t="str">
        <f t="shared" si="140"/>
        <v>1</v>
      </c>
      <c r="C1337" s="45" t="str">
        <f t="shared" si="141"/>
        <v>3</v>
      </c>
      <c r="D1337" s="45" t="str">
        <f t="shared" si="143"/>
        <v>8</v>
      </c>
      <c r="E1337" s="45" t="str">
        <f t="shared" si="144"/>
        <v>99</v>
      </c>
      <c r="F1337" s="45" t="str">
        <f t="shared" si="145"/>
        <v>1</v>
      </c>
      <c r="G1337" s="45" t="str">
        <f t="shared" si="146"/>
        <v>0</v>
      </c>
      <c r="H1337" s="70">
        <v>11389910</v>
      </c>
      <c r="I1337" s="10" t="s">
        <v>116</v>
      </c>
      <c r="J1337" s="145" t="s">
        <v>45</v>
      </c>
      <c r="K1337" s="10" t="s">
        <v>117</v>
      </c>
      <c r="L1337" s="10"/>
      <c r="M1337" s="71" t="s">
        <v>22</v>
      </c>
    </row>
    <row r="1338" spans="1:13" ht="45" x14ac:dyDescent="0.25">
      <c r="A1338" s="69" t="str">
        <f t="shared" si="142"/>
        <v>1</v>
      </c>
      <c r="B1338" s="45" t="str">
        <f t="shared" si="140"/>
        <v>2</v>
      </c>
      <c r="C1338" s="45" t="str">
        <f t="shared" si="141"/>
        <v>1</v>
      </c>
      <c r="D1338" s="45" t="str">
        <f t="shared" si="143"/>
        <v>3</v>
      </c>
      <c r="E1338" s="45" t="str">
        <f t="shared" si="144"/>
        <v>99</v>
      </c>
      <c r="F1338" s="45" t="str">
        <f t="shared" si="145"/>
        <v>0</v>
      </c>
      <c r="G1338" s="45" t="str">
        <f t="shared" si="146"/>
        <v>0</v>
      </c>
      <c r="H1338" s="70">
        <v>12139900</v>
      </c>
      <c r="I1338" s="10" t="s">
        <v>5899</v>
      </c>
      <c r="J1338" s="145" t="s">
        <v>45</v>
      </c>
      <c r="K1338" s="10" t="s">
        <v>5900</v>
      </c>
      <c r="L1338" s="10" t="s">
        <v>4608</v>
      </c>
      <c r="M1338" s="71" t="s">
        <v>22</v>
      </c>
    </row>
    <row r="1339" spans="1:13" ht="45" x14ac:dyDescent="0.25">
      <c r="A1339" s="69" t="str">
        <f t="shared" si="142"/>
        <v>1</v>
      </c>
      <c r="B1339" s="45" t="str">
        <f t="shared" si="140"/>
        <v>2</v>
      </c>
      <c r="C1339" s="45" t="str">
        <f t="shared" si="141"/>
        <v>1</v>
      </c>
      <c r="D1339" s="45" t="str">
        <f t="shared" si="143"/>
        <v>3</v>
      </c>
      <c r="E1339" s="45" t="str">
        <f t="shared" si="144"/>
        <v>99</v>
      </c>
      <c r="F1339" s="45" t="str">
        <f t="shared" si="145"/>
        <v>1</v>
      </c>
      <c r="G1339" s="45" t="str">
        <f t="shared" si="146"/>
        <v>0</v>
      </c>
      <c r="H1339" s="70">
        <v>12139910</v>
      </c>
      <c r="I1339" s="10" t="s">
        <v>5899</v>
      </c>
      <c r="J1339" s="145" t="s">
        <v>45</v>
      </c>
      <c r="K1339" s="10" t="s">
        <v>5900</v>
      </c>
      <c r="L1339" s="10" t="s">
        <v>4608</v>
      </c>
      <c r="M1339" s="71" t="s">
        <v>22</v>
      </c>
    </row>
    <row r="1340" spans="1:13" ht="45" x14ac:dyDescent="0.25">
      <c r="A1340" s="69" t="str">
        <f t="shared" si="142"/>
        <v>1</v>
      </c>
      <c r="B1340" s="45" t="str">
        <f t="shared" si="140"/>
        <v>2</v>
      </c>
      <c r="C1340" s="45" t="str">
        <f t="shared" si="141"/>
        <v>1</v>
      </c>
      <c r="D1340" s="45" t="str">
        <f t="shared" si="143"/>
        <v>5</v>
      </c>
      <c r="E1340" s="45" t="str">
        <f t="shared" si="144"/>
        <v>00</v>
      </c>
      <c r="F1340" s="45" t="str">
        <f t="shared" si="145"/>
        <v>0</v>
      </c>
      <c r="G1340" s="45" t="str">
        <f t="shared" si="146"/>
        <v>0</v>
      </c>
      <c r="H1340" s="70">
        <v>12150000</v>
      </c>
      <c r="I1340" s="10" t="s">
        <v>5901</v>
      </c>
      <c r="J1340" s="145" t="s">
        <v>45</v>
      </c>
      <c r="K1340" s="10" t="s">
        <v>5902</v>
      </c>
      <c r="L1340" s="10"/>
      <c r="M1340" s="71" t="s">
        <v>22</v>
      </c>
    </row>
    <row r="1341" spans="1:13" ht="45" x14ac:dyDescent="0.25">
      <c r="A1341" s="69" t="str">
        <f t="shared" si="142"/>
        <v>1</v>
      </c>
      <c r="B1341" s="45" t="str">
        <f t="shared" si="140"/>
        <v>2</v>
      </c>
      <c r="C1341" s="45" t="str">
        <f t="shared" si="141"/>
        <v>1</v>
      </c>
      <c r="D1341" s="45" t="str">
        <f t="shared" si="143"/>
        <v>6</v>
      </c>
      <c r="E1341" s="45" t="str">
        <f t="shared" si="144"/>
        <v>00</v>
      </c>
      <c r="F1341" s="45" t="str">
        <f t="shared" si="145"/>
        <v>0</v>
      </c>
      <c r="G1341" s="45" t="str">
        <f t="shared" si="146"/>
        <v>0</v>
      </c>
      <c r="H1341" s="70">
        <v>12160000</v>
      </c>
      <c r="I1341" s="10" t="s">
        <v>5903</v>
      </c>
      <c r="J1341" s="145" t="s">
        <v>45</v>
      </c>
      <c r="K1341" s="10" t="s">
        <v>161</v>
      </c>
      <c r="L1341" s="10"/>
      <c r="M1341" s="71" t="s">
        <v>22</v>
      </c>
    </row>
    <row r="1342" spans="1:13" ht="30" x14ac:dyDescent="0.25">
      <c r="A1342" s="69" t="str">
        <f t="shared" si="142"/>
        <v>1</v>
      </c>
      <c r="B1342" s="45" t="str">
        <f t="shared" si="140"/>
        <v>2</v>
      </c>
      <c r="C1342" s="45" t="str">
        <f t="shared" si="141"/>
        <v>1</v>
      </c>
      <c r="D1342" s="45" t="str">
        <f t="shared" si="143"/>
        <v>8</v>
      </c>
      <c r="E1342" s="45" t="str">
        <f t="shared" si="144"/>
        <v>00</v>
      </c>
      <c r="F1342" s="45" t="str">
        <f t="shared" si="145"/>
        <v>0</v>
      </c>
      <c r="G1342" s="45" t="str">
        <f t="shared" si="146"/>
        <v>0</v>
      </c>
      <c r="H1342" s="70">
        <v>12180000</v>
      </c>
      <c r="I1342" s="10" t="s">
        <v>5904</v>
      </c>
      <c r="J1342" s="145" t="s">
        <v>45</v>
      </c>
      <c r="K1342" s="10" t="s">
        <v>5905</v>
      </c>
      <c r="L1342" s="10"/>
      <c r="M1342" s="71" t="s">
        <v>22</v>
      </c>
    </row>
    <row r="1343" spans="1:13" ht="30" x14ac:dyDescent="0.25">
      <c r="A1343" s="69" t="str">
        <f t="shared" si="142"/>
        <v>1</v>
      </c>
      <c r="B1343" s="45" t="str">
        <f t="shared" si="140"/>
        <v>2</v>
      </c>
      <c r="C1343" s="45" t="str">
        <f t="shared" si="141"/>
        <v>2</v>
      </c>
      <c r="D1343" s="45" t="str">
        <f t="shared" si="143"/>
        <v>8</v>
      </c>
      <c r="E1343" s="45" t="str">
        <f t="shared" si="144"/>
        <v>00</v>
      </c>
      <c r="F1343" s="45" t="str">
        <f t="shared" si="145"/>
        <v>0</v>
      </c>
      <c r="G1343" s="45" t="str">
        <f t="shared" si="146"/>
        <v>0</v>
      </c>
      <c r="H1343" s="70">
        <v>12280000</v>
      </c>
      <c r="I1343" s="10" t="s">
        <v>5906</v>
      </c>
      <c r="J1343" s="145" t="s">
        <v>45</v>
      </c>
      <c r="K1343" s="10" t="s">
        <v>5907</v>
      </c>
      <c r="L1343" s="10"/>
      <c r="M1343" s="71" t="s">
        <v>22</v>
      </c>
    </row>
    <row r="1344" spans="1:13" ht="30" x14ac:dyDescent="0.25">
      <c r="A1344" s="69" t="str">
        <f t="shared" si="142"/>
        <v>1</v>
      </c>
      <c r="B1344" s="45" t="str">
        <f t="shared" si="140"/>
        <v>2</v>
      </c>
      <c r="C1344" s="45" t="str">
        <f t="shared" si="141"/>
        <v>4</v>
      </c>
      <c r="D1344" s="45" t="str">
        <f t="shared" si="143"/>
        <v>0</v>
      </c>
      <c r="E1344" s="45" t="str">
        <f t="shared" si="144"/>
        <v>00</v>
      </c>
      <c r="F1344" s="45" t="str">
        <f t="shared" si="145"/>
        <v>1</v>
      </c>
      <c r="G1344" s="45" t="str">
        <f t="shared" si="146"/>
        <v>0</v>
      </c>
      <c r="H1344" s="70">
        <v>12400010</v>
      </c>
      <c r="I1344" s="10" t="s">
        <v>188</v>
      </c>
      <c r="J1344" s="145" t="s">
        <v>45</v>
      </c>
      <c r="K1344" s="10" t="s">
        <v>190</v>
      </c>
      <c r="L1344" s="10"/>
      <c r="M1344" s="71" t="s">
        <v>22</v>
      </c>
    </row>
    <row r="1345" spans="1:13" ht="45" x14ac:dyDescent="0.25">
      <c r="A1345" s="69" t="str">
        <f t="shared" si="142"/>
        <v>1</v>
      </c>
      <c r="B1345" s="45" t="str">
        <f t="shared" si="140"/>
        <v>6</v>
      </c>
      <c r="C1345" s="45" t="str">
        <f t="shared" si="141"/>
        <v>3</v>
      </c>
      <c r="D1345" s="45" t="str">
        <f t="shared" si="143"/>
        <v>8</v>
      </c>
      <c r="E1345" s="45" t="str">
        <f t="shared" si="144"/>
        <v>00</v>
      </c>
      <c r="F1345" s="45" t="str">
        <f t="shared" si="145"/>
        <v>0</v>
      </c>
      <c r="G1345" s="45" t="str">
        <f t="shared" si="146"/>
        <v>0</v>
      </c>
      <c r="H1345" s="70">
        <v>16380000</v>
      </c>
      <c r="I1345" s="10" t="s">
        <v>5908</v>
      </c>
      <c r="J1345" s="145" t="s">
        <v>45</v>
      </c>
      <c r="K1345" s="10" t="s">
        <v>5909</v>
      </c>
      <c r="L1345" s="10"/>
      <c r="M1345" s="71" t="s">
        <v>22</v>
      </c>
    </row>
    <row r="1346" spans="1:13" ht="30" x14ac:dyDescent="0.25">
      <c r="A1346" s="69" t="str">
        <f t="shared" si="142"/>
        <v>1</v>
      </c>
      <c r="B1346" s="45" t="str">
        <f t="shared" si="140"/>
        <v>7</v>
      </c>
      <c r="C1346" s="45" t="str">
        <f t="shared" si="141"/>
        <v>1</v>
      </c>
      <c r="D1346" s="45" t="str">
        <f t="shared" si="143"/>
        <v>8</v>
      </c>
      <c r="E1346" s="45" t="str">
        <f t="shared" si="144"/>
        <v>00</v>
      </c>
      <c r="F1346" s="45" t="str">
        <f t="shared" si="145"/>
        <v>0</v>
      </c>
      <c r="G1346" s="45" t="str">
        <f t="shared" si="146"/>
        <v>0</v>
      </c>
      <c r="H1346" s="70">
        <v>17180000</v>
      </c>
      <c r="I1346" s="10" t="s">
        <v>5312</v>
      </c>
      <c r="J1346" s="145" t="s">
        <v>45</v>
      </c>
      <c r="K1346" s="10" t="s">
        <v>5910</v>
      </c>
      <c r="L1346" s="10"/>
      <c r="M1346" s="71" t="s">
        <v>22</v>
      </c>
    </row>
    <row r="1347" spans="1:13" ht="45" x14ac:dyDescent="0.25">
      <c r="A1347" s="69" t="str">
        <f t="shared" si="142"/>
        <v>1</v>
      </c>
      <c r="B1347" s="45" t="str">
        <f t="shared" si="140"/>
        <v>7</v>
      </c>
      <c r="C1347" s="45" t="str">
        <f t="shared" si="141"/>
        <v>2</v>
      </c>
      <c r="D1347" s="45" t="str">
        <f t="shared" si="143"/>
        <v>8</v>
      </c>
      <c r="E1347" s="45" t="str">
        <f t="shared" si="144"/>
        <v>00</v>
      </c>
      <c r="F1347" s="45" t="str">
        <f t="shared" si="145"/>
        <v>0</v>
      </c>
      <c r="G1347" s="45" t="str">
        <f t="shared" si="146"/>
        <v>0</v>
      </c>
      <c r="H1347" s="70">
        <v>17280000</v>
      </c>
      <c r="I1347" s="10" t="s">
        <v>5911</v>
      </c>
      <c r="J1347" s="145" t="s">
        <v>45</v>
      </c>
      <c r="K1347" s="10" t="s">
        <v>5912</v>
      </c>
      <c r="L1347" s="10"/>
      <c r="M1347" s="71" t="s">
        <v>22</v>
      </c>
    </row>
    <row r="1348" spans="1:13" ht="30" x14ac:dyDescent="0.25">
      <c r="A1348" s="69" t="str">
        <f t="shared" si="142"/>
        <v>1</v>
      </c>
      <c r="B1348" s="45" t="str">
        <f t="shared" si="140"/>
        <v>7</v>
      </c>
      <c r="C1348" s="45" t="str">
        <f t="shared" si="141"/>
        <v>2</v>
      </c>
      <c r="D1348" s="45" t="str">
        <f t="shared" si="143"/>
        <v>2</v>
      </c>
      <c r="E1348" s="45" t="str">
        <f t="shared" si="144"/>
        <v>50</v>
      </c>
      <c r="F1348" s="45" t="str">
        <f t="shared" si="145"/>
        <v>0</v>
      </c>
      <c r="G1348" s="45" t="str">
        <f t="shared" si="146"/>
        <v>0</v>
      </c>
      <c r="H1348" s="70">
        <v>17225000</v>
      </c>
      <c r="I1348" s="10" t="s">
        <v>5913</v>
      </c>
      <c r="J1348" s="145" t="s">
        <v>45</v>
      </c>
      <c r="K1348" s="10" t="s">
        <v>5914</v>
      </c>
      <c r="L1348" s="10"/>
      <c r="M1348" s="71" t="s">
        <v>22</v>
      </c>
    </row>
    <row r="1349" spans="1:13" ht="30" x14ac:dyDescent="0.25">
      <c r="A1349" s="69" t="str">
        <f t="shared" si="142"/>
        <v>1</v>
      </c>
      <c r="B1349" s="45" t="str">
        <f t="shared" si="140"/>
        <v>7</v>
      </c>
      <c r="C1349" s="45" t="str">
        <f t="shared" si="141"/>
        <v>2</v>
      </c>
      <c r="D1349" s="45" t="str">
        <f t="shared" si="143"/>
        <v>2</v>
      </c>
      <c r="E1349" s="45" t="str">
        <f t="shared" si="144"/>
        <v>50</v>
      </c>
      <c r="F1349" s="45" t="str">
        <f t="shared" si="145"/>
        <v>1</v>
      </c>
      <c r="G1349" s="45" t="str">
        <f t="shared" si="146"/>
        <v>0</v>
      </c>
      <c r="H1349" s="70">
        <v>17225010</v>
      </c>
      <c r="I1349" s="10" t="s">
        <v>349</v>
      </c>
      <c r="J1349" s="145" t="s">
        <v>45</v>
      </c>
      <c r="K1349" s="10" t="s">
        <v>442</v>
      </c>
      <c r="L1349" s="10"/>
      <c r="M1349" s="71" t="s">
        <v>22</v>
      </c>
    </row>
    <row r="1350" spans="1:13" ht="30" x14ac:dyDescent="0.25">
      <c r="A1350" s="69" t="str">
        <f t="shared" si="142"/>
        <v>1</v>
      </c>
      <c r="B1350" s="45" t="str">
        <f t="shared" si="140"/>
        <v>7</v>
      </c>
      <c r="C1350" s="45" t="str">
        <f t="shared" si="141"/>
        <v>2</v>
      </c>
      <c r="D1350" s="45" t="str">
        <f t="shared" si="143"/>
        <v>2</v>
      </c>
      <c r="E1350" s="45" t="str">
        <f t="shared" si="144"/>
        <v>50</v>
      </c>
      <c r="F1350" s="45" t="str">
        <f t="shared" si="145"/>
        <v>2</v>
      </c>
      <c r="G1350" s="45" t="str">
        <f t="shared" si="146"/>
        <v>0</v>
      </c>
      <c r="H1350" s="70">
        <v>17225020</v>
      </c>
      <c r="I1350" s="10" t="s">
        <v>5729</v>
      </c>
      <c r="J1350" s="145" t="s">
        <v>45</v>
      </c>
      <c r="K1350" s="10" t="s">
        <v>443</v>
      </c>
      <c r="L1350" s="10"/>
      <c r="M1350" s="71" t="s">
        <v>22</v>
      </c>
    </row>
    <row r="1351" spans="1:13" ht="30" x14ac:dyDescent="0.25">
      <c r="A1351" s="69" t="str">
        <f t="shared" si="142"/>
        <v>1</v>
      </c>
      <c r="B1351" s="45" t="str">
        <f t="shared" si="140"/>
        <v>7</v>
      </c>
      <c r="C1351" s="45" t="str">
        <f t="shared" si="141"/>
        <v>2</v>
      </c>
      <c r="D1351" s="45" t="str">
        <f t="shared" si="143"/>
        <v>2</v>
      </c>
      <c r="E1351" s="45" t="str">
        <f t="shared" si="144"/>
        <v>50</v>
      </c>
      <c r="F1351" s="45" t="str">
        <f t="shared" si="145"/>
        <v>3</v>
      </c>
      <c r="G1351" s="45" t="str">
        <f t="shared" si="146"/>
        <v>0</v>
      </c>
      <c r="H1351" s="70">
        <v>17225030</v>
      </c>
      <c r="I1351" s="10" t="s">
        <v>5915</v>
      </c>
      <c r="J1351" s="145" t="s">
        <v>45</v>
      </c>
      <c r="K1351" s="10" t="s">
        <v>444</v>
      </c>
      <c r="L1351" s="10"/>
      <c r="M1351" s="71" t="s">
        <v>22</v>
      </c>
    </row>
    <row r="1352" spans="1:13" ht="30" x14ac:dyDescent="0.25">
      <c r="A1352" s="69" t="str">
        <f t="shared" si="142"/>
        <v>1</v>
      </c>
      <c r="B1352" s="45" t="str">
        <f t="shared" si="140"/>
        <v>7</v>
      </c>
      <c r="C1352" s="45" t="str">
        <f t="shared" si="141"/>
        <v>2</v>
      </c>
      <c r="D1352" s="45" t="str">
        <f t="shared" si="143"/>
        <v>2</v>
      </c>
      <c r="E1352" s="45" t="str">
        <f t="shared" si="144"/>
        <v>50</v>
      </c>
      <c r="F1352" s="45" t="str">
        <f t="shared" si="145"/>
        <v>9</v>
      </c>
      <c r="G1352" s="45" t="str">
        <f t="shared" si="146"/>
        <v>0</v>
      </c>
      <c r="H1352" s="70">
        <v>17225090</v>
      </c>
      <c r="I1352" s="10" t="s">
        <v>445</v>
      </c>
      <c r="J1352" s="145" t="s">
        <v>45</v>
      </c>
      <c r="K1352" s="10" t="s">
        <v>446</v>
      </c>
      <c r="L1352" s="10"/>
      <c r="M1352" s="71" t="s">
        <v>22</v>
      </c>
    </row>
    <row r="1353" spans="1:13" ht="30" x14ac:dyDescent="0.25">
      <c r="A1353" s="69" t="str">
        <f t="shared" si="142"/>
        <v>1</v>
      </c>
      <c r="B1353" s="45" t="str">
        <f t="shared" si="140"/>
        <v>7</v>
      </c>
      <c r="C1353" s="45" t="str">
        <f t="shared" si="141"/>
        <v>2</v>
      </c>
      <c r="D1353" s="45" t="str">
        <f t="shared" si="143"/>
        <v>8</v>
      </c>
      <c r="E1353" s="45" t="str">
        <f t="shared" si="144"/>
        <v>02</v>
      </c>
      <c r="F1353" s="45" t="str">
        <f t="shared" si="145"/>
        <v>0</v>
      </c>
      <c r="G1353" s="45" t="str">
        <f t="shared" si="146"/>
        <v>0</v>
      </c>
      <c r="H1353" s="70">
        <v>17280200</v>
      </c>
      <c r="I1353" s="10" t="s">
        <v>5913</v>
      </c>
      <c r="J1353" s="145" t="s">
        <v>45</v>
      </c>
      <c r="K1353" s="10" t="s">
        <v>5916</v>
      </c>
      <c r="L1353" s="10"/>
      <c r="M1353" s="71" t="s">
        <v>22</v>
      </c>
    </row>
    <row r="1354" spans="1:13" ht="75" customHeight="1" x14ac:dyDescent="0.25">
      <c r="A1354" s="69" t="str">
        <f t="shared" si="142"/>
        <v>1</v>
      </c>
      <c r="B1354" s="45" t="str">
        <f t="shared" si="140"/>
        <v>7</v>
      </c>
      <c r="C1354" s="45" t="str">
        <f t="shared" si="141"/>
        <v>2</v>
      </c>
      <c r="D1354" s="45" t="str">
        <f t="shared" si="143"/>
        <v>8</v>
      </c>
      <c r="E1354" s="45" t="str">
        <f t="shared" si="144"/>
        <v>02</v>
      </c>
      <c r="F1354" s="45" t="str">
        <f t="shared" si="145"/>
        <v>1</v>
      </c>
      <c r="G1354" s="45" t="str">
        <f t="shared" si="146"/>
        <v>0</v>
      </c>
      <c r="H1354" s="70">
        <v>17280210</v>
      </c>
      <c r="I1354" s="10" t="s">
        <v>349</v>
      </c>
      <c r="J1354" s="145" t="s">
        <v>45</v>
      </c>
      <c r="K1354" s="10" t="s">
        <v>442</v>
      </c>
      <c r="L1354" s="10"/>
      <c r="M1354" s="71" t="s">
        <v>22</v>
      </c>
    </row>
    <row r="1355" spans="1:13" ht="75" customHeight="1" x14ac:dyDescent="0.25">
      <c r="A1355" s="69" t="str">
        <f t="shared" si="142"/>
        <v>1</v>
      </c>
      <c r="B1355" s="45" t="str">
        <f t="shared" si="140"/>
        <v>7</v>
      </c>
      <c r="C1355" s="45" t="str">
        <f t="shared" si="141"/>
        <v>2</v>
      </c>
      <c r="D1355" s="45" t="str">
        <f t="shared" si="143"/>
        <v>8</v>
      </c>
      <c r="E1355" s="45" t="str">
        <f t="shared" si="144"/>
        <v>02</v>
      </c>
      <c r="F1355" s="45" t="str">
        <f t="shared" si="145"/>
        <v>2</v>
      </c>
      <c r="G1355" s="45" t="str">
        <f t="shared" si="146"/>
        <v>0</v>
      </c>
      <c r="H1355" s="70">
        <v>17280220</v>
      </c>
      <c r="I1355" s="10" t="s">
        <v>5729</v>
      </c>
      <c r="J1355" s="145" t="s">
        <v>45</v>
      </c>
      <c r="K1355" s="10" t="s">
        <v>443</v>
      </c>
      <c r="L1355" s="10"/>
      <c r="M1355" s="71" t="s">
        <v>22</v>
      </c>
    </row>
    <row r="1356" spans="1:13" ht="75" customHeight="1" x14ac:dyDescent="0.25">
      <c r="A1356" s="69" t="str">
        <f t="shared" si="142"/>
        <v>1</v>
      </c>
      <c r="B1356" s="45" t="str">
        <f t="shared" si="140"/>
        <v>7</v>
      </c>
      <c r="C1356" s="45" t="str">
        <f t="shared" si="141"/>
        <v>2</v>
      </c>
      <c r="D1356" s="45" t="str">
        <f t="shared" si="143"/>
        <v>8</v>
      </c>
      <c r="E1356" s="45" t="str">
        <f t="shared" si="144"/>
        <v>02</v>
      </c>
      <c r="F1356" s="45" t="str">
        <f t="shared" si="145"/>
        <v>3</v>
      </c>
      <c r="G1356" s="45" t="str">
        <f t="shared" si="146"/>
        <v>0</v>
      </c>
      <c r="H1356" s="70">
        <v>17280230</v>
      </c>
      <c r="I1356" s="10" t="s">
        <v>5915</v>
      </c>
      <c r="J1356" s="145" t="s">
        <v>45</v>
      </c>
      <c r="K1356" s="10" t="s">
        <v>444</v>
      </c>
      <c r="L1356" s="10"/>
      <c r="M1356" s="71" t="s">
        <v>22</v>
      </c>
    </row>
    <row r="1357" spans="1:13" ht="30" x14ac:dyDescent="0.25">
      <c r="A1357" s="69" t="str">
        <f t="shared" si="142"/>
        <v>1</v>
      </c>
      <c r="B1357" s="45" t="str">
        <f t="shared" si="140"/>
        <v>7</v>
      </c>
      <c r="C1357" s="45" t="str">
        <f t="shared" si="141"/>
        <v>2</v>
      </c>
      <c r="D1357" s="45" t="str">
        <f t="shared" si="143"/>
        <v>8</v>
      </c>
      <c r="E1357" s="45" t="str">
        <f t="shared" si="144"/>
        <v>02</v>
      </c>
      <c r="F1357" s="45" t="str">
        <f t="shared" si="145"/>
        <v>9</v>
      </c>
      <c r="G1357" s="45" t="str">
        <f t="shared" si="146"/>
        <v>0</v>
      </c>
      <c r="H1357" s="70">
        <v>17280290</v>
      </c>
      <c r="I1357" s="10" t="s">
        <v>445</v>
      </c>
      <c r="J1357" s="145" t="s">
        <v>45</v>
      </c>
      <c r="K1357" s="10" t="s">
        <v>446</v>
      </c>
      <c r="L1357" s="10"/>
      <c r="M1357" s="71" t="s">
        <v>22</v>
      </c>
    </row>
    <row r="1358" spans="1:13" ht="60" x14ac:dyDescent="0.25">
      <c r="A1358" s="69" t="str">
        <f t="shared" si="142"/>
        <v>1</v>
      </c>
      <c r="B1358" s="45" t="str">
        <f t="shared" si="140"/>
        <v>7</v>
      </c>
      <c r="C1358" s="45" t="str">
        <f t="shared" si="141"/>
        <v>3</v>
      </c>
      <c r="D1358" s="45" t="str">
        <f t="shared" si="143"/>
        <v>8</v>
      </c>
      <c r="E1358" s="45" t="str">
        <f t="shared" si="144"/>
        <v>00</v>
      </c>
      <c r="F1358" s="45" t="str">
        <f t="shared" si="145"/>
        <v>0</v>
      </c>
      <c r="G1358" s="45" t="str">
        <f t="shared" si="146"/>
        <v>0</v>
      </c>
      <c r="H1358" s="70">
        <v>17380000</v>
      </c>
      <c r="I1358" s="10" t="s">
        <v>5917</v>
      </c>
      <c r="J1358" s="145" t="s">
        <v>45</v>
      </c>
      <c r="K1358" s="10" t="s">
        <v>5918</v>
      </c>
      <c r="L1358" s="10"/>
      <c r="M1358" s="71" t="s">
        <v>22</v>
      </c>
    </row>
    <row r="1359" spans="1:13" ht="90" x14ac:dyDescent="0.25">
      <c r="A1359" s="69" t="str">
        <f t="shared" si="142"/>
        <v>1</v>
      </c>
      <c r="B1359" s="45" t="str">
        <f t="shared" si="140"/>
        <v>7</v>
      </c>
      <c r="C1359" s="45" t="str">
        <f t="shared" si="141"/>
        <v>4</v>
      </c>
      <c r="D1359" s="45" t="str">
        <f t="shared" si="143"/>
        <v>8</v>
      </c>
      <c r="E1359" s="45" t="str">
        <f t="shared" si="144"/>
        <v>00</v>
      </c>
      <c r="F1359" s="45" t="str">
        <f t="shared" si="145"/>
        <v>0</v>
      </c>
      <c r="G1359" s="45" t="str">
        <f t="shared" si="146"/>
        <v>0</v>
      </c>
      <c r="H1359" s="70">
        <v>17480000</v>
      </c>
      <c r="I1359" s="10" t="s">
        <v>5374</v>
      </c>
      <c r="J1359" s="145" t="s">
        <v>45</v>
      </c>
      <c r="K1359" s="10" t="s">
        <v>5919</v>
      </c>
      <c r="L1359" s="10"/>
      <c r="M1359" s="71" t="s">
        <v>22</v>
      </c>
    </row>
    <row r="1360" spans="1:13" ht="90" x14ac:dyDescent="0.25">
      <c r="A1360" s="69" t="str">
        <f t="shared" si="142"/>
        <v>1</v>
      </c>
      <c r="B1360" s="45" t="str">
        <f t="shared" si="140"/>
        <v>7</v>
      </c>
      <c r="C1360" s="45" t="str">
        <f t="shared" si="141"/>
        <v>5</v>
      </c>
      <c r="D1360" s="45" t="str">
        <f t="shared" si="143"/>
        <v>8</v>
      </c>
      <c r="E1360" s="45" t="str">
        <f t="shared" si="144"/>
        <v>00</v>
      </c>
      <c r="F1360" s="45" t="str">
        <f t="shared" si="145"/>
        <v>0</v>
      </c>
      <c r="G1360" s="45" t="str">
        <f t="shared" si="146"/>
        <v>0</v>
      </c>
      <c r="H1360" s="70">
        <v>17580000</v>
      </c>
      <c r="I1360" s="10" t="s">
        <v>5383</v>
      </c>
      <c r="J1360" s="145" t="s">
        <v>45</v>
      </c>
      <c r="K1360" s="10" t="s">
        <v>5920</v>
      </c>
      <c r="L1360" s="10"/>
      <c r="M1360" s="71" t="s">
        <v>22</v>
      </c>
    </row>
    <row r="1361" spans="1:13" ht="60" x14ac:dyDescent="0.25">
      <c r="A1361" s="69" t="str">
        <f t="shared" si="142"/>
        <v>1</v>
      </c>
      <c r="B1361" s="45" t="str">
        <f t="shared" si="140"/>
        <v>7</v>
      </c>
      <c r="C1361" s="45" t="str">
        <f t="shared" si="141"/>
        <v>6</v>
      </c>
      <c r="D1361" s="45" t="str">
        <f t="shared" si="143"/>
        <v>8</v>
      </c>
      <c r="E1361" s="45" t="str">
        <f t="shared" si="144"/>
        <v>00</v>
      </c>
      <c r="F1361" s="45" t="str">
        <f t="shared" si="145"/>
        <v>0</v>
      </c>
      <c r="G1361" s="45" t="str">
        <f t="shared" si="146"/>
        <v>0</v>
      </c>
      <c r="H1361" s="70">
        <v>17680000</v>
      </c>
      <c r="I1361" s="10" t="s">
        <v>5386</v>
      </c>
      <c r="J1361" s="145" t="s">
        <v>45</v>
      </c>
      <c r="K1361" s="10" t="s">
        <v>5921</v>
      </c>
      <c r="L1361" s="10"/>
      <c r="M1361" s="71" t="s">
        <v>22</v>
      </c>
    </row>
    <row r="1362" spans="1:13" ht="60" x14ac:dyDescent="0.25">
      <c r="A1362" s="69" t="str">
        <f t="shared" si="142"/>
        <v>1</v>
      </c>
      <c r="B1362" s="45" t="str">
        <f t="shared" si="140"/>
        <v>7</v>
      </c>
      <c r="C1362" s="45" t="str">
        <f t="shared" si="141"/>
        <v>7</v>
      </c>
      <c r="D1362" s="45" t="str">
        <f t="shared" si="143"/>
        <v>0</v>
      </c>
      <c r="E1362" s="45" t="str">
        <f t="shared" si="144"/>
        <v>00</v>
      </c>
      <c r="F1362" s="45" t="str">
        <f t="shared" si="145"/>
        <v>0</v>
      </c>
      <c r="G1362" s="45" t="str">
        <f t="shared" si="146"/>
        <v>0</v>
      </c>
      <c r="H1362" s="70">
        <v>17700000</v>
      </c>
      <c r="I1362" s="10" t="s">
        <v>491</v>
      </c>
      <c r="J1362" s="145" t="s">
        <v>45</v>
      </c>
      <c r="K1362" s="10" t="s">
        <v>495</v>
      </c>
      <c r="L1362" s="10"/>
      <c r="M1362" s="71" t="s">
        <v>22</v>
      </c>
    </row>
    <row r="1363" spans="1:13" ht="75" x14ac:dyDescent="0.25">
      <c r="A1363" s="69" t="str">
        <f t="shared" si="142"/>
        <v>1</v>
      </c>
      <c r="B1363" s="45" t="str">
        <f t="shared" si="140"/>
        <v>7</v>
      </c>
      <c r="C1363" s="45" t="str">
        <f t="shared" si="141"/>
        <v>7</v>
      </c>
      <c r="D1363" s="45" t="str">
        <f t="shared" si="143"/>
        <v>8</v>
      </c>
      <c r="E1363" s="45" t="str">
        <f t="shared" si="144"/>
        <v>00</v>
      </c>
      <c r="F1363" s="45" t="str">
        <f t="shared" si="145"/>
        <v>0</v>
      </c>
      <c r="G1363" s="45" t="str">
        <f t="shared" si="146"/>
        <v>0</v>
      </c>
      <c r="H1363" s="70">
        <v>17780000</v>
      </c>
      <c r="I1363" s="10" t="s">
        <v>5393</v>
      </c>
      <c r="J1363" s="145" t="s">
        <v>45</v>
      </c>
      <c r="K1363" s="10" t="s">
        <v>5823</v>
      </c>
      <c r="L1363" s="10"/>
      <c r="M1363" s="71" t="s">
        <v>22</v>
      </c>
    </row>
    <row r="1364" spans="1:13" ht="30" x14ac:dyDescent="0.25">
      <c r="A1364" s="69" t="str">
        <f t="shared" si="142"/>
        <v>1</v>
      </c>
      <c r="B1364" s="45" t="str">
        <f t="shared" si="140"/>
        <v>7</v>
      </c>
      <c r="C1364" s="45" t="str">
        <f t="shared" si="141"/>
        <v>8</v>
      </c>
      <c r="D1364" s="45" t="str">
        <f t="shared" si="143"/>
        <v>0</v>
      </c>
      <c r="E1364" s="45" t="str">
        <f t="shared" si="144"/>
        <v>00</v>
      </c>
      <c r="F1364" s="45" t="str">
        <f t="shared" si="145"/>
        <v>0</v>
      </c>
      <c r="G1364" s="45" t="str">
        <f t="shared" si="146"/>
        <v>0</v>
      </c>
      <c r="H1364" s="70">
        <v>17800000</v>
      </c>
      <c r="I1364" s="10" t="s">
        <v>496</v>
      </c>
      <c r="J1364" s="145" t="s">
        <v>45</v>
      </c>
      <c r="K1364" s="10" t="s">
        <v>497</v>
      </c>
      <c r="L1364" s="10"/>
      <c r="M1364" s="71" t="s">
        <v>22</v>
      </c>
    </row>
    <row r="1365" spans="1:13" ht="30" x14ac:dyDescent="0.25">
      <c r="A1365" s="69" t="str">
        <f t="shared" si="142"/>
        <v>1</v>
      </c>
      <c r="B1365" s="45" t="str">
        <f t="shared" si="140"/>
        <v>9</v>
      </c>
      <c r="C1365" s="45" t="str">
        <f t="shared" si="141"/>
        <v>2</v>
      </c>
      <c r="D1365" s="45" t="str">
        <f t="shared" si="143"/>
        <v>8</v>
      </c>
      <c r="E1365" s="45" t="str">
        <f t="shared" si="144"/>
        <v>00</v>
      </c>
      <c r="F1365" s="45" t="str">
        <f t="shared" si="145"/>
        <v>0</v>
      </c>
      <c r="G1365" s="45" t="str">
        <f t="shared" si="146"/>
        <v>0</v>
      </c>
      <c r="H1365" s="70">
        <v>19280000</v>
      </c>
      <c r="I1365" s="10" t="s">
        <v>5922</v>
      </c>
      <c r="J1365" s="145" t="s">
        <v>45</v>
      </c>
      <c r="K1365" s="10" t="s">
        <v>5923</v>
      </c>
      <c r="L1365" s="10"/>
      <c r="M1365" s="71" t="s">
        <v>22</v>
      </c>
    </row>
    <row r="1366" spans="1:13" ht="30" x14ac:dyDescent="0.25">
      <c r="A1366" s="69" t="str">
        <f t="shared" si="142"/>
        <v>1</v>
      </c>
      <c r="B1366" s="45" t="str">
        <f t="shared" si="140"/>
        <v>9</v>
      </c>
      <c r="C1366" s="45" t="str">
        <f t="shared" si="141"/>
        <v>1</v>
      </c>
      <c r="D1366" s="45" t="str">
        <f t="shared" si="143"/>
        <v>1</v>
      </c>
      <c r="E1366" s="45" t="str">
        <f t="shared" si="144"/>
        <v>05</v>
      </c>
      <c r="F1366" s="45" t="str">
        <f t="shared" si="145"/>
        <v>0</v>
      </c>
      <c r="G1366" s="45" t="str">
        <f t="shared" si="146"/>
        <v>0</v>
      </c>
      <c r="H1366" s="70">
        <v>19110500</v>
      </c>
      <c r="I1366" s="10" t="s">
        <v>4865</v>
      </c>
      <c r="J1366" s="145" t="s">
        <v>51</v>
      </c>
      <c r="K1366" s="10" t="s">
        <v>5924</v>
      </c>
      <c r="L1366" s="10"/>
      <c r="M1366" s="71"/>
    </row>
    <row r="1367" spans="1:13" ht="30" x14ac:dyDescent="0.25">
      <c r="A1367" s="69" t="str">
        <f t="shared" si="142"/>
        <v>1</v>
      </c>
      <c r="B1367" s="45" t="str">
        <f t="shared" si="140"/>
        <v>9</v>
      </c>
      <c r="C1367" s="45" t="str">
        <f t="shared" si="141"/>
        <v>1</v>
      </c>
      <c r="D1367" s="45" t="str">
        <f t="shared" si="143"/>
        <v>1</v>
      </c>
      <c r="E1367" s="45" t="str">
        <f t="shared" si="144"/>
        <v>06</v>
      </c>
      <c r="F1367" s="45" t="str">
        <f t="shared" si="145"/>
        <v>0</v>
      </c>
      <c r="G1367" s="45" t="str">
        <f t="shared" si="146"/>
        <v>0</v>
      </c>
      <c r="H1367" s="70">
        <v>19110600</v>
      </c>
      <c r="I1367" s="10" t="s">
        <v>4867</v>
      </c>
      <c r="J1367" s="145" t="s">
        <v>51</v>
      </c>
      <c r="K1367" s="10" t="s">
        <v>505</v>
      </c>
      <c r="L1367" s="10"/>
      <c r="M1367" s="71"/>
    </row>
    <row r="1368" spans="1:13" ht="30" x14ac:dyDescent="0.25">
      <c r="A1368" s="69" t="str">
        <f t="shared" si="142"/>
        <v>1</v>
      </c>
      <c r="B1368" s="45" t="str">
        <f t="shared" si="140"/>
        <v>9</v>
      </c>
      <c r="C1368" s="45" t="str">
        <f t="shared" si="141"/>
        <v>1</v>
      </c>
      <c r="D1368" s="45" t="str">
        <f t="shared" si="143"/>
        <v>1</v>
      </c>
      <c r="E1368" s="45" t="str">
        <f t="shared" si="144"/>
        <v>06</v>
      </c>
      <c r="F1368" s="45" t="str">
        <f t="shared" si="145"/>
        <v>1</v>
      </c>
      <c r="G1368" s="45" t="str">
        <f t="shared" si="146"/>
        <v>0</v>
      </c>
      <c r="H1368" s="70">
        <v>19110610</v>
      </c>
      <c r="I1368" s="10" t="s">
        <v>4868</v>
      </c>
      <c r="J1368" s="145" t="s">
        <v>51</v>
      </c>
      <c r="K1368" s="10" t="s">
        <v>506</v>
      </c>
      <c r="L1368" s="10"/>
      <c r="M1368" s="71"/>
    </row>
    <row r="1369" spans="1:13" ht="30" x14ac:dyDescent="0.25">
      <c r="A1369" s="69" t="str">
        <f t="shared" si="142"/>
        <v>1</v>
      </c>
      <c r="B1369" s="45" t="str">
        <f t="shared" si="140"/>
        <v>9</v>
      </c>
      <c r="C1369" s="45" t="str">
        <f t="shared" si="141"/>
        <v>1</v>
      </c>
      <c r="D1369" s="45" t="str">
        <f t="shared" si="143"/>
        <v>1</v>
      </c>
      <c r="E1369" s="45" t="str">
        <f t="shared" si="144"/>
        <v>06</v>
      </c>
      <c r="F1369" s="45" t="str">
        <f t="shared" si="145"/>
        <v>2</v>
      </c>
      <c r="G1369" s="45" t="str">
        <f t="shared" si="146"/>
        <v>0</v>
      </c>
      <c r="H1369" s="70">
        <v>19110620</v>
      </c>
      <c r="I1369" s="10" t="s">
        <v>4870</v>
      </c>
      <c r="J1369" s="145" t="s">
        <v>51</v>
      </c>
      <c r="K1369" s="10" t="s">
        <v>507</v>
      </c>
      <c r="L1369" s="10"/>
      <c r="M1369" s="71"/>
    </row>
    <row r="1370" spans="1:13" ht="30" x14ac:dyDescent="0.25">
      <c r="A1370" s="69" t="str">
        <f t="shared" si="142"/>
        <v>1</v>
      </c>
      <c r="B1370" s="45" t="str">
        <f t="shared" si="140"/>
        <v>9</v>
      </c>
      <c r="C1370" s="45" t="str">
        <f t="shared" si="141"/>
        <v>1</v>
      </c>
      <c r="D1370" s="45" t="str">
        <f t="shared" ref="D1370:D1435" si="147">MID($H1370,4,1)</f>
        <v>1</v>
      </c>
      <c r="E1370" s="45" t="str">
        <f t="shared" ref="E1370:E1435" si="148">MID($H1370,5,2)</f>
        <v>07</v>
      </c>
      <c r="F1370" s="45" t="str">
        <f t="shared" ref="F1370:F1435" si="149">MID($H1370,7,1)</f>
        <v>0</v>
      </c>
      <c r="G1370" s="45" t="str">
        <f t="shared" ref="G1370:G1435" si="150">MID($H1370,8,1)</f>
        <v>0</v>
      </c>
      <c r="H1370" s="70">
        <v>19110700</v>
      </c>
      <c r="I1370" s="10" t="s">
        <v>4872</v>
      </c>
      <c r="J1370" s="145" t="s">
        <v>51</v>
      </c>
      <c r="K1370" s="10" t="s">
        <v>508</v>
      </c>
      <c r="L1370" s="10"/>
      <c r="M1370" s="71"/>
    </row>
    <row r="1371" spans="1:13" ht="30" x14ac:dyDescent="0.25">
      <c r="A1371" s="69" t="str">
        <f t="shared" si="142"/>
        <v>1</v>
      </c>
      <c r="B1371" s="45" t="str">
        <f t="shared" ref="B1371:B1434" si="151">MID($H1371,2,1)</f>
        <v>9</v>
      </c>
      <c r="C1371" s="45" t="str">
        <f t="shared" ref="C1371:C1434" si="152">MID($H1371,3,1)</f>
        <v>1</v>
      </c>
      <c r="D1371" s="45" t="str">
        <f t="shared" si="147"/>
        <v>1</v>
      </c>
      <c r="E1371" s="45" t="str">
        <f t="shared" si="148"/>
        <v>08</v>
      </c>
      <c r="F1371" s="45" t="str">
        <f t="shared" si="149"/>
        <v>0</v>
      </c>
      <c r="G1371" s="45" t="str">
        <f t="shared" si="150"/>
        <v>0</v>
      </c>
      <c r="H1371" s="70">
        <v>19110800</v>
      </c>
      <c r="I1371" s="10" t="s">
        <v>509</v>
      </c>
      <c r="J1371" s="145" t="s">
        <v>51</v>
      </c>
      <c r="K1371" s="10" t="s">
        <v>510</v>
      </c>
      <c r="L1371" s="10"/>
      <c r="M1371" s="71"/>
    </row>
    <row r="1372" spans="1:13" ht="45" x14ac:dyDescent="0.25">
      <c r="A1372" s="69" t="str">
        <f t="shared" ref="A1372:A1435" si="153">MID($H1372,1,1)</f>
        <v>1</v>
      </c>
      <c r="B1372" s="45" t="str">
        <f t="shared" si="151"/>
        <v>9</v>
      </c>
      <c r="C1372" s="45" t="str">
        <f t="shared" si="152"/>
        <v>1</v>
      </c>
      <c r="D1372" s="45" t="str">
        <f t="shared" si="147"/>
        <v>1</v>
      </c>
      <c r="E1372" s="45" t="str">
        <f t="shared" si="148"/>
        <v>09</v>
      </c>
      <c r="F1372" s="45" t="str">
        <f t="shared" si="149"/>
        <v>0</v>
      </c>
      <c r="G1372" s="45" t="str">
        <f t="shared" si="150"/>
        <v>0</v>
      </c>
      <c r="H1372" s="70">
        <v>19110900</v>
      </c>
      <c r="I1372" s="10" t="s">
        <v>511</v>
      </c>
      <c r="J1372" s="145" t="s">
        <v>51</v>
      </c>
      <c r="K1372" s="10" t="s">
        <v>512</v>
      </c>
      <c r="L1372" s="10"/>
      <c r="M1372" s="71"/>
    </row>
    <row r="1373" spans="1:13" ht="45" x14ac:dyDescent="0.25">
      <c r="A1373" s="69" t="str">
        <f t="shared" si="153"/>
        <v>1</v>
      </c>
      <c r="B1373" s="45" t="str">
        <f t="shared" si="151"/>
        <v>9</v>
      </c>
      <c r="C1373" s="45" t="str">
        <f t="shared" si="152"/>
        <v>1</v>
      </c>
      <c r="D1373" s="45" t="str">
        <f t="shared" si="147"/>
        <v>1</v>
      </c>
      <c r="E1373" s="45" t="str">
        <f t="shared" si="148"/>
        <v>10</v>
      </c>
      <c r="F1373" s="45" t="str">
        <f t="shared" si="149"/>
        <v>0</v>
      </c>
      <c r="G1373" s="45" t="str">
        <f t="shared" si="150"/>
        <v>0</v>
      </c>
      <c r="H1373" s="70">
        <v>19111000</v>
      </c>
      <c r="I1373" s="10" t="s">
        <v>513</v>
      </c>
      <c r="J1373" s="145" t="s">
        <v>51</v>
      </c>
      <c r="K1373" s="10" t="s">
        <v>514</v>
      </c>
      <c r="L1373" s="10"/>
      <c r="M1373" s="71"/>
    </row>
    <row r="1374" spans="1:13" ht="210" x14ac:dyDescent="0.25">
      <c r="A1374" s="69" t="str">
        <f t="shared" si="153"/>
        <v>1</v>
      </c>
      <c r="B1374" s="45" t="str">
        <f t="shared" si="151"/>
        <v>9</v>
      </c>
      <c r="C1374" s="45" t="str">
        <f t="shared" si="152"/>
        <v>1</v>
      </c>
      <c r="D1374" s="45" t="str">
        <f t="shared" si="147"/>
        <v>1</v>
      </c>
      <c r="E1374" s="45" t="str">
        <f t="shared" si="148"/>
        <v>11</v>
      </c>
      <c r="F1374" s="45" t="str">
        <f t="shared" si="149"/>
        <v>0</v>
      </c>
      <c r="G1374" s="45" t="str">
        <f t="shared" si="150"/>
        <v>0</v>
      </c>
      <c r="H1374" s="70">
        <v>19111100</v>
      </c>
      <c r="I1374" s="10" t="s">
        <v>4877</v>
      </c>
      <c r="J1374" s="145" t="s">
        <v>51</v>
      </c>
      <c r="K1374" s="10" t="s">
        <v>5925</v>
      </c>
      <c r="L1374" s="10"/>
      <c r="M1374" s="71"/>
    </row>
    <row r="1375" spans="1:13" ht="60" x14ac:dyDescent="0.25">
      <c r="A1375" s="69" t="str">
        <f t="shared" si="153"/>
        <v>1</v>
      </c>
      <c r="B1375" s="45" t="str">
        <f t="shared" si="151"/>
        <v>9</v>
      </c>
      <c r="C1375" s="45" t="str">
        <f t="shared" si="152"/>
        <v>1</v>
      </c>
      <c r="D1375" s="45" t="str">
        <f t="shared" si="147"/>
        <v>1</v>
      </c>
      <c r="E1375" s="45" t="str">
        <f t="shared" si="148"/>
        <v>12</v>
      </c>
      <c r="F1375" s="45" t="str">
        <f t="shared" si="149"/>
        <v>0</v>
      </c>
      <c r="G1375" s="45" t="str">
        <f t="shared" si="150"/>
        <v>0</v>
      </c>
      <c r="H1375" s="70">
        <v>19111200</v>
      </c>
      <c r="I1375" s="10" t="s">
        <v>4879</v>
      </c>
      <c r="J1375" s="145" t="s">
        <v>51</v>
      </c>
      <c r="K1375" s="10" t="s">
        <v>5926</v>
      </c>
      <c r="L1375" s="10"/>
      <c r="M1375" s="71"/>
    </row>
    <row r="1376" spans="1:13" ht="45" x14ac:dyDescent="0.25">
      <c r="A1376" s="69" t="str">
        <f t="shared" si="153"/>
        <v>1</v>
      </c>
      <c r="B1376" s="45" t="str">
        <f t="shared" si="151"/>
        <v>9</v>
      </c>
      <c r="C1376" s="45" t="str">
        <f t="shared" si="152"/>
        <v>1</v>
      </c>
      <c r="D1376" s="45" t="str">
        <f t="shared" si="147"/>
        <v>1</v>
      </c>
      <c r="E1376" s="45" t="str">
        <f t="shared" si="148"/>
        <v>13</v>
      </c>
      <c r="F1376" s="45" t="str">
        <f t="shared" si="149"/>
        <v>0</v>
      </c>
      <c r="G1376" s="45" t="str">
        <f t="shared" si="150"/>
        <v>0</v>
      </c>
      <c r="H1376" s="70">
        <v>19111300</v>
      </c>
      <c r="I1376" s="10" t="s">
        <v>515</v>
      </c>
      <c r="J1376" s="145" t="s">
        <v>51</v>
      </c>
      <c r="K1376" s="10" t="s">
        <v>516</v>
      </c>
      <c r="L1376" s="10"/>
      <c r="M1376" s="71"/>
    </row>
    <row r="1377" spans="1:13" ht="60" x14ac:dyDescent="0.25">
      <c r="A1377" s="69" t="str">
        <f t="shared" si="153"/>
        <v>1</v>
      </c>
      <c r="B1377" s="45" t="str">
        <f t="shared" si="151"/>
        <v>9</v>
      </c>
      <c r="C1377" s="45" t="str">
        <f t="shared" si="152"/>
        <v>1</v>
      </c>
      <c r="D1377" s="45" t="str">
        <f t="shared" si="147"/>
        <v>1</v>
      </c>
      <c r="E1377" s="45" t="str">
        <f t="shared" si="148"/>
        <v>13</v>
      </c>
      <c r="F1377" s="45" t="str">
        <f t="shared" si="149"/>
        <v>1</v>
      </c>
      <c r="G1377" s="45" t="str">
        <f t="shared" si="150"/>
        <v>0</v>
      </c>
      <c r="H1377" s="70">
        <v>19111310</v>
      </c>
      <c r="I1377" s="10" t="s">
        <v>517</v>
      </c>
      <c r="J1377" s="145" t="s">
        <v>51</v>
      </c>
      <c r="K1377" s="10" t="s">
        <v>518</v>
      </c>
      <c r="L1377" s="10"/>
      <c r="M1377" s="71"/>
    </row>
    <row r="1378" spans="1:13" ht="60" x14ac:dyDescent="0.25">
      <c r="A1378" s="69" t="str">
        <f t="shared" si="153"/>
        <v>1</v>
      </c>
      <c r="B1378" s="45" t="str">
        <f t="shared" si="151"/>
        <v>9</v>
      </c>
      <c r="C1378" s="45" t="str">
        <f t="shared" si="152"/>
        <v>1</v>
      </c>
      <c r="D1378" s="45" t="str">
        <f t="shared" si="147"/>
        <v>1</v>
      </c>
      <c r="E1378" s="45" t="str">
        <f t="shared" si="148"/>
        <v>13</v>
      </c>
      <c r="F1378" s="45" t="str">
        <f t="shared" si="149"/>
        <v>2</v>
      </c>
      <c r="G1378" s="45" t="str">
        <f t="shared" si="150"/>
        <v>0</v>
      </c>
      <c r="H1378" s="70">
        <v>19111320</v>
      </c>
      <c r="I1378" s="10" t="s">
        <v>519</v>
      </c>
      <c r="J1378" s="145" t="s">
        <v>51</v>
      </c>
      <c r="K1378" s="10" t="s">
        <v>520</v>
      </c>
      <c r="L1378" s="10"/>
      <c r="M1378" s="71"/>
    </row>
    <row r="1379" spans="1:13" ht="30" x14ac:dyDescent="0.25">
      <c r="A1379" s="69" t="str">
        <f t="shared" si="153"/>
        <v>1</v>
      </c>
      <c r="B1379" s="45" t="str">
        <f t="shared" si="151"/>
        <v>9</v>
      </c>
      <c r="C1379" s="45" t="str">
        <f t="shared" si="152"/>
        <v>1</v>
      </c>
      <c r="D1379" s="45" t="str">
        <f t="shared" si="147"/>
        <v>1</v>
      </c>
      <c r="E1379" s="45" t="str">
        <f t="shared" si="148"/>
        <v>14</v>
      </c>
      <c r="F1379" s="45" t="str">
        <f t="shared" si="149"/>
        <v>0</v>
      </c>
      <c r="G1379" s="45" t="str">
        <f t="shared" si="150"/>
        <v>0</v>
      </c>
      <c r="H1379" s="70">
        <v>19111400</v>
      </c>
      <c r="I1379" s="10" t="s">
        <v>4445</v>
      </c>
      <c r="J1379" s="145" t="s">
        <v>51</v>
      </c>
      <c r="K1379" s="10" t="s">
        <v>4447</v>
      </c>
      <c r="L1379" s="10" t="s">
        <v>4448</v>
      </c>
      <c r="M1379" s="71"/>
    </row>
    <row r="1380" spans="1:13" ht="30" x14ac:dyDescent="0.25">
      <c r="A1380" s="69" t="str">
        <f t="shared" si="153"/>
        <v>1</v>
      </c>
      <c r="B1380" s="45" t="str">
        <f t="shared" si="151"/>
        <v>9</v>
      </c>
      <c r="C1380" s="45" t="str">
        <f t="shared" si="152"/>
        <v>2</v>
      </c>
      <c r="D1380" s="45" t="str">
        <f t="shared" si="147"/>
        <v>0</v>
      </c>
      <c r="E1380" s="45" t="str">
        <f t="shared" si="148"/>
        <v>00</v>
      </c>
      <c r="F1380" s="45" t="str">
        <f t="shared" si="149"/>
        <v>0</v>
      </c>
      <c r="G1380" s="45" t="str">
        <f t="shared" si="150"/>
        <v>0</v>
      </c>
      <c r="H1380" s="70">
        <v>19200000</v>
      </c>
      <c r="I1380" s="10" t="s">
        <v>521</v>
      </c>
      <c r="J1380" s="145" t="s">
        <v>45</v>
      </c>
      <c r="K1380" s="10" t="s">
        <v>522</v>
      </c>
      <c r="L1380" s="10"/>
      <c r="M1380" s="71"/>
    </row>
    <row r="1381" spans="1:13" ht="30" x14ac:dyDescent="0.25">
      <c r="A1381" s="69" t="str">
        <f t="shared" si="153"/>
        <v>1</v>
      </c>
      <c r="B1381" s="45" t="str">
        <f t="shared" si="151"/>
        <v>9</v>
      </c>
      <c r="C1381" s="45" t="str">
        <f t="shared" si="152"/>
        <v>2</v>
      </c>
      <c r="D1381" s="45" t="str">
        <f t="shared" si="147"/>
        <v>1</v>
      </c>
      <c r="E1381" s="45" t="str">
        <f t="shared" si="148"/>
        <v>00</v>
      </c>
      <c r="F1381" s="45" t="str">
        <f t="shared" si="149"/>
        <v>0</v>
      </c>
      <c r="G1381" s="45" t="str">
        <f t="shared" si="150"/>
        <v>0</v>
      </c>
      <c r="H1381" s="70">
        <v>19210000</v>
      </c>
      <c r="I1381" s="10" t="s">
        <v>523</v>
      </c>
      <c r="J1381" s="145" t="s">
        <v>45</v>
      </c>
      <c r="K1381" s="10" t="s">
        <v>524</v>
      </c>
      <c r="L1381" s="10"/>
      <c r="M1381" s="71"/>
    </row>
    <row r="1382" spans="1:13" ht="30" x14ac:dyDescent="0.25">
      <c r="A1382" s="69" t="str">
        <f t="shared" si="153"/>
        <v>1</v>
      </c>
      <c r="B1382" s="45" t="str">
        <f t="shared" si="151"/>
        <v>9</v>
      </c>
      <c r="C1382" s="45" t="str">
        <f t="shared" si="152"/>
        <v>2</v>
      </c>
      <c r="D1382" s="45" t="str">
        <f t="shared" si="147"/>
        <v>1</v>
      </c>
      <c r="E1382" s="45" t="str">
        <f t="shared" si="148"/>
        <v>01</v>
      </c>
      <c r="F1382" s="45" t="str">
        <f t="shared" si="149"/>
        <v>0</v>
      </c>
      <c r="G1382" s="45" t="str">
        <f t="shared" si="150"/>
        <v>0</v>
      </c>
      <c r="H1382" s="70">
        <v>19210100</v>
      </c>
      <c r="I1382" s="10" t="s">
        <v>4886</v>
      </c>
      <c r="J1382" s="145" t="s">
        <v>51</v>
      </c>
      <c r="K1382" s="10" t="s">
        <v>525</v>
      </c>
      <c r="L1382" s="10"/>
      <c r="M1382" s="71"/>
    </row>
    <row r="1383" spans="1:13" ht="30" x14ac:dyDescent="0.25">
      <c r="A1383" s="69" t="str">
        <f t="shared" si="153"/>
        <v>1</v>
      </c>
      <c r="B1383" s="45" t="str">
        <f t="shared" si="151"/>
        <v>9</v>
      </c>
      <c r="C1383" s="45" t="str">
        <f t="shared" si="152"/>
        <v>2</v>
      </c>
      <c r="D1383" s="45" t="str">
        <f t="shared" si="147"/>
        <v>1</v>
      </c>
      <c r="E1383" s="45" t="str">
        <f t="shared" si="148"/>
        <v>02</v>
      </c>
      <c r="F1383" s="45" t="str">
        <f t="shared" si="149"/>
        <v>0</v>
      </c>
      <c r="G1383" s="45" t="str">
        <f t="shared" si="150"/>
        <v>0</v>
      </c>
      <c r="H1383" s="70">
        <v>19210200</v>
      </c>
      <c r="I1383" s="10" t="s">
        <v>4888</v>
      </c>
      <c r="J1383" s="145" t="s">
        <v>51</v>
      </c>
      <c r="K1383" s="10" t="s">
        <v>526</v>
      </c>
      <c r="L1383" s="10"/>
      <c r="M1383" s="71"/>
    </row>
    <row r="1384" spans="1:13" ht="75" x14ac:dyDescent="0.25">
      <c r="A1384" s="69" t="str">
        <f t="shared" si="153"/>
        <v>1</v>
      </c>
      <c r="B1384" s="45" t="str">
        <f t="shared" si="151"/>
        <v>9</v>
      </c>
      <c r="C1384" s="45" t="str">
        <f t="shared" si="152"/>
        <v>2</v>
      </c>
      <c r="D1384" s="45" t="str">
        <f t="shared" si="147"/>
        <v>1</v>
      </c>
      <c r="E1384" s="45" t="str">
        <f t="shared" si="148"/>
        <v>03</v>
      </c>
      <c r="F1384" s="45" t="str">
        <f t="shared" si="149"/>
        <v>0</v>
      </c>
      <c r="G1384" s="45" t="str">
        <f t="shared" si="150"/>
        <v>0</v>
      </c>
      <c r="H1384" s="70">
        <v>19210300</v>
      </c>
      <c r="I1384" s="10" t="s">
        <v>4890</v>
      </c>
      <c r="J1384" s="145" t="s">
        <v>51</v>
      </c>
      <c r="K1384" s="10" t="s">
        <v>527</v>
      </c>
      <c r="L1384" s="10"/>
      <c r="M1384" s="71"/>
    </row>
    <row r="1385" spans="1:13" ht="30" x14ac:dyDescent="0.25">
      <c r="A1385" s="69" t="str">
        <f t="shared" si="153"/>
        <v>1</v>
      </c>
      <c r="B1385" s="45" t="str">
        <f t="shared" si="151"/>
        <v>9</v>
      </c>
      <c r="C1385" s="45" t="str">
        <f t="shared" si="152"/>
        <v>2</v>
      </c>
      <c r="D1385" s="45" t="str">
        <f t="shared" si="147"/>
        <v>1</v>
      </c>
      <c r="E1385" s="45" t="str">
        <f t="shared" si="148"/>
        <v>04</v>
      </c>
      <c r="F1385" s="45" t="str">
        <f t="shared" si="149"/>
        <v>0</v>
      </c>
      <c r="G1385" s="45" t="str">
        <f t="shared" si="150"/>
        <v>0</v>
      </c>
      <c r="H1385" s="70">
        <v>19210400</v>
      </c>
      <c r="I1385" s="10" t="s">
        <v>5927</v>
      </c>
      <c r="J1385" s="145" t="s">
        <v>51</v>
      </c>
      <c r="K1385" s="10" t="s">
        <v>5928</v>
      </c>
      <c r="L1385" s="10" t="s">
        <v>4516</v>
      </c>
      <c r="M1385" s="71"/>
    </row>
    <row r="1386" spans="1:13" ht="30" x14ac:dyDescent="0.25">
      <c r="A1386" s="69" t="str">
        <f t="shared" si="153"/>
        <v>1</v>
      </c>
      <c r="B1386" s="45" t="str">
        <f t="shared" si="151"/>
        <v>9</v>
      </c>
      <c r="C1386" s="45" t="str">
        <f t="shared" si="152"/>
        <v>2</v>
      </c>
      <c r="D1386" s="45" t="str">
        <f t="shared" si="147"/>
        <v>1</v>
      </c>
      <c r="E1386" s="45" t="str">
        <f t="shared" si="148"/>
        <v>99</v>
      </c>
      <c r="F1386" s="45" t="str">
        <f t="shared" si="149"/>
        <v>0</v>
      </c>
      <c r="G1386" s="45" t="str">
        <f t="shared" si="150"/>
        <v>0</v>
      </c>
      <c r="H1386" s="70">
        <v>19219900</v>
      </c>
      <c r="I1386" s="10" t="s">
        <v>528</v>
      </c>
      <c r="J1386" s="145" t="s">
        <v>51</v>
      </c>
      <c r="K1386" s="10" t="s">
        <v>529</v>
      </c>
      <c r="L1386" s="10"/>
      <c r="M1386" s="71"/>
    </row>
    <row r="1387" spans="1:13" ht="45" x14ac:dyDescent="0.25">
      <c r="A1387" s="69" t="str">
        <f t="shared" si="153"/>
        <v>1</v>
      </c>
      <c r="B1387" s="45" t="str">
        <f t="shared" si="151"/>
        <v>9</v>
      </c>
      <c r="C1387" s="45" t="str">
        <f t="shared" si="152"/>
        <v>2</v>
      </c>
      <c r="D1387" s="45" t="str">
        <f t="shared" si="147"/>
        <v>2</v>
      </c>
      <c r="E1387" s="45" t="str">
        <f t="shared" si="148"/>
        <v>00</v>
      </c>
      <c r="F1387" s="45" t="str">
        <f t="shared" si="149"/>
        <v>0</v>
      </c>
      <c r="G1387" s="45" t="str">
        <f t="shared" si="150"/>
        <v>0</v>
      </c>
      <c r="H1387" s="70">
        <v>19220000</v>
      </c>
      <c r="I1387" s="10" t="s">
        <v>530</v>
      </c>
      <c r="J1387" s="145" t="s">
        <v>45</v>
      </c>
      <c r="K1387" s="10" t="s">
        <v>531</v>
      </c>
      <c r="L1387" s="10"/>
      <c r="M1387" s="71"/>
    </row>
    <row r="1388" spans="1:13" ht="60" x14ac:dyDescent="0.25">
      <c r="A1388" s="69" t="str">
        <f t="shared" si="153"/>
        <v>1</v>
      </c>
      <c r="B1388" s="45" t="str">
        <f t="shared" si="151"/>
        <v>9</v>
      </c>
      <c r="C1388" s="45" t="str">
        <f t="shared" si="152"/>
        <v>2</v>
      </c>
      <c r="D1388" s="45" t="str">
        <f t="shared" si="147"/>
        <v>2</v>
      </c>
      <c r="E1388" s="45" t="str">
        <f t="shared" si="148"/>
        <v>01</v>
      </c>
      <c r="F1388" s="45" t="str">
        <f t="shared" si="149"/>
        <v>0</v>
      </c>
      <c r="G1388" s="45" t="str">
        <f t="shared" si="150"/>
        <v>0</v>
      </c>
      <c r="H1388" s="70">
        <v>19220100</v>
      </c>
      <c r="I1388" s="10" t="s">
        <v>532</v>
      </c>
      <c r="J1388" s="145" t="s">
        <v>51</v>
      </c>
      <c r="K1388" s="10" t="s">
        <v>533</v>
      </c>
      <c r="L1388" s="10"/>
      <c r="M1388" s="71"/>
    </row>
    <row r="1389" spans="1:13" ht="60" x14ac:dyDescent="0.25">
      <c r="A1389" s="69" t="str">
        <f t="shared" si="153"/>
        <v>1</v>
      </c>
      <c r="B1389" s="45" t="str">
        <f t="shared" si="151"/>
        <v>9</v>
      </c>
      <c r="C1389" s="45" t="str">
        <f t="shared" si="152"/>
        <v>2</v>
      </c>
      <c r="D1389" s="45" t="str">
        <f t="shared" si="147"/>
        <v>2</v>
      </c>
      <c r="E1389" s="45" t="str">
        <f t="shared" si="148"/>
        <v>01</v>
      </c>
      <c r="F1389" s="45" t="str">
        <f t="shared" si="149"/>
        <v>1</v>
      </c>
      <c r="G1389" s="45" t="str">
        <f t="shared" si="150"/>
        <v>0</v>
      </c>
      <c r="H1389" s="70">
        <v>19220110</v>
      </c>
      <c r="I1389" s="10" t="s">
        <v>534</v>
      </c>
      <c r="J1389" s="145" t="s">
        <v>51</v>
      </c>
      <c r="K1389" s="10" t="s">
        <v>535</v>
      </c>
      <c r="L1389" s="10"/>
      <c r="M1389" s="71"/>
    </row>
    <row r="1390" spans="1:13" ht="60" x14ac:dyDescent="0.25">
      <c r="A1390" s="69" t="str">
        <f t="shared" si="153"/>
        <v>1</v>
      </c>
      <c r="B1390" s="45" t="str">
        <f t="shared" si="151"/>
        <v>9</v>
      </c>
      <c r="C1390" s="45" t="str">
        <f t="shared" si="152"/>
        <v>2</v>
      </c>
      <c r="D1390" s="45" t="str">
        <f t="shared" si="147"/>
        <v>2</v>
      </c>
      <c r="E1390" s="45" t="str">
        <f t="shared" si="148"/>
        <v>01</v>
      </c>
      <c r="F1390" s="45" t="str">
        <f t="shared" si="149"/>
        <v>2</v>
      </c>
      <c r="G1390" s="45" t="str">
        <f t="shared" si="150"/>
        <v>0</v>
      </c>
      <c r="H1390" s="70">
        <v>19220120</v>
      </c>
      <c r="I1390" s="10" t="s">
        <v>536</v>
      </c>
      <c r="J1390" s="145" t="s">
        <v>51</v>
      </c>
      <c r="K1390" s="10" t="s">
        <v>535</v>
      </c>
      <c r="L1390" s="10"/>
      <c r="M1390" s="71"/>
    </row>
    <row r="1391" spans="1:13" ht="45" x14ac:dyDescent="0.25">
      <c r="A1391" s="69" t="str">
        <f t="shared" si="153"/>
        <v>1</v>
      </c>
      <c r="B1391" s="45" t="str">
        <f t="shared" si="151"/>
        <v>9</v>
      </c>
      <c r="C1391" s="45" t="str">
        <f t="shared" si="152"/>
        <v>2</v>
      </c>
      <c r="D1391" s="45" t="str">
        <f t="shared" si="147"/>
        <v>2</v>
      </c>
      <c r="E1391" s="45" t="str">
        <f t="shared" si="148"/>
        <v>02</v>
      </c>
      <c r="F1391" s="45" t="str">
        <f t="shared" si="149"/>
        <v>0</v>
      </c>
      <c r="G1391" s="45" t="str">
        <f t="shared" si="150"/>
        <v>0</v>
      </c>
      <c r="H1391" s="70">
        <v>19220200</v>
      </c>
      <c r="I1391" s="10" t="s">
        <v>537</v>
      </c>
      <c r="J1391" s="145" t="s">
        <v>51</v>
      </c>
      <c r="K1391" s="10" t="s">
        <v>538</v>
      </c>
      <c r="L1391" s="10"/>
      <c r="M1391" s="71"/>
    </row>
    <row r="1392" spans="1:13" x14ac:dyDescent="0.25">
      <c r="A1392" s="69" t="str">
        <f t="shared" si="153"/>
        <v>1</v>
      </c>
      <c r="B1392" s="45" t="str">
        <f t="shared" si="151"/>
        <v>9</v>
      </c>
      <c r="C1392" s="45" t="str">
        <f t="shared" si="152"/>
        <v>2</v>
      </c>
      <c r="D1392" s="45" t="str">
        <f t="shared" si="147"/>
        <v>2</v>
      </c>
      <c r="E1392" s="45" t="str">
        <f t="shared" si="148"/>
        <v>03</v>
      </c>
      <c r="F1392" s="45" t="str">
        <f t="shared" si="149"/>
        <v>0</v>
      </c>
      <c r="G1392" s="45" t="str">
        <f t="shared" si="150"/>
        <v>0</v>
      </c>
      <c r="H1392" s="70">
        <v>19220300</v>
      </c>
      <c r="I1392" s="10" t="s">
        <v>539</v>
      </c>
      <c r="J1392" s="145" t="s">
        <v>51</v>
      </c>
      <c r="K1392" s="10" t="s">
        <v>540</v>
      </c>
      <c r="L1392" s="10"/>
      <c r="M1392" s="71"/>
    </row>
    <row r="1393" spans="1:13" ht="60" x14ac:dyDescent="0.25">
      <c r="A1393" s="69" t="str">
        <f t="shared" si="153"/>
        <v>1</v>
      </c>
      <c r="B1393" s="45" t="str">
        <f t="shared" si="151"/>
        <v>9</v>
      </c>
      <c r="C1393" s="45" t="str">
        <f t="shared" si="152"/>
        <v>2</v>
      </c>
      <c r="D1393" s="45" t="str">
        <f t="shared" si="147"/>
        <v>2</v>
      </c>
      <c r="E1393" s="45" t="str">
        <f t="shared" si="148"/>
        <v>04</v>
      </c>
      <c r="F1393" s="45" t="str">
        <f t="shared" si="149"/>
        <v>0</v>
      </c>
      <c r="G1393" s="45" t="str">
        <f t="shared" si="150"/>
        <v>0</v>
      </c>
      <c r="H1393" s="70">
        <v>19220400</v>
      </c>
      <c r="I1393" s="10" t="s">
        <v>541</v>
      </c>
      <c r="J1393" s="145" t="s">
        <v>51</v>
      </c>
      <c r="K1393" s="10" t="s">
        <v>542</v>
      </c>
      <c r="L1393" s="10"/>
      <c r="M1393" s="71"/>
    </row>
    <row r="1394" spans="1:13" ht="45" x14ac:dyDescent="0.25">
      <c r="A1394" s="69" t="str">
        <f t="shared" si="153"/>
        <v>1</v>
      </c>
      <c r="B1394" s="45" t="str">
        <f t="shared" si="151"/>
        <v>9</v>
      </c>
      <c r="C1394" s="45" t="str">
        <f t="shared" si="152"/>
        <v>2</v>
      </c>
      <c r="D1394" s="45" t="str">
        <f t="shared" si="147"/>
        <v>2</v>
      </c>
      <c r="E1394" s="45" t="str">
        <f t="shared" si="148"/>
        <v>05</v>
      </c>
      <c r="F1394" s="45" t="str">
        <f t="shared" si="149"/>
        <v>0</v>
      </c>
      <c r="G1394" s="45" t="str">
        <f t="shared" si="150"/>
        <v>0</v>
      </c>
      <c r="H1394" s="70">
        <v>19220500</v>
      </c>
      <c r="I1394" s="10" t="s">
        <v>543</v>
      </c>
      <c r="J1394" s="145" t="s">
        <v>51</v>
      </c>
      <c r="K1394" s="10" t="s">
        <v>544</v>
      </c>
      <c r="L1394" s="10"/>
      <c r="M1394" s="71"/>
    </row>
    <row r="1395" spans="1:13" ht="60" x14ac:dyDescent="0.25">
      <c r="A1395" s="69" t="str">
        <f t="shared" si="153"/>
        <v>1</v>
      </c>
      <c r="B1395" s="45" t="str">
        <f t="shared" si="151"/>
        <v>9</v>
      </c>
      <c r="C1395" s="45" t="str">
        <f t="shared" si="152"/>
        <v>2</v>
      </c>
      <c r="D1395" s="45" t="str">
        <f t="shared" si="147"/>
        <v>2</v>
      </c>
      <c r="E1395" s="45" t="str">
        <f t="shared" si="148"/>
        <v>06</v>
      </c>
      <c r="F1395" s="45" t="str">
        <f t="shared" si="149"/>
        <v>0</v>
      </c>
      <c r="G1395" s="45" t="str">
        <f t="shared" si="150"/>
        <v>0</v>
      </c>
      <c r="H1395" s="70">
        <v>19220600</v>
      </c>
      <c r="I1395" s="10" t="s">
        <v>545</v>
      </c>
      <c r="J1395" s="145" t="s">
        <v>51</v>
      </c>
      <c r="K1395" s="10" t="s">
        <v>546</v>
      </c>
      <c r="L1395" s="10"/>
      <c r="M1395" s="71"/>
    </row>
    <row r="1396" spans="1:13" ht="30" customHeight="1" x14ac:dyDescent="0.25">
      <c r="A1396" s="69" t="str">
        <f t="shared" si="153"/>
        <v>1</v>
      </c>
      <c r="B1396" s="45" t="str">
        <f t="shared" si="151"/>
        <v>9</v>
      </c>
      <c r="C1396" s="45" t="str">
        <f t="shared" si="152"/>
        <v>2</v>
      </c>
      <c r="D1396" s="45" t="str">
        <f t="shared" si="147"/>
        <v>2</v>
      </c>
      <c r="E1396" s="45" t="str">
        <f t="shared" si="148"/>
        <v>06</v>
      </c>
      <c r="F1396" s="45" t="str">
        <f t="shared" si="149"/>
        <v>1</v>
      </c>
      <c r="G1396" s="45" t="str">
        <f t="shared" si="150"/>
        <v>0</v>
      </c>
      <c r="H1396" s="70">
        <v>19220610</v>
      </c>
      <c r="I1396" s="10" t="s">
        <v>545</v>
      </c>
      <c r="J1396" s="145" t="s">
        <v>51</v>
      </c>
      <c r="K1396" s="10" t="s">
        <v>6565</v>
      </c>
      <c r="L1396" s="10"/>
      <c r="M1396" s="71" t="s">
        <v>14</v>
      </c>
    </row>
    <row r="1397" spans="1:13" ht="45" x14ac:dyDescent="0.25">
      <c r="A1397" s="69" t="str">
        <f t="shared" si="153"/>
        <v>1</v>
      </c>
      <c r="B1397" s="45" t="str">
        <f t="shared" si="151"/>
        <v>9</v>
      </c>
      <c r="C1397" s="45" t="str">
        <f t="shared" si="152"/>
        <v>2</v>
      </c>
      <c r="D1397" s="45" t="str">
        <f t="shared" si="147"/>
        <v>2</v>
      </c>
      <c r="E1397" s="45" t="str">
        <f t="shared" si="148"/>
        <v>06</v>
      </c>
      <c r="F1397" s="45" t="str">
        <f t="shared" si="149"/>
        <v>3</v>
      </c>
      <c r="G1397" s="45" t="str">
        <f t="shared" si="150"/>
        <v>0</v>
      </c>
      <c r="H1397" s="70">
        <v>19220630</v>
      </c>
      <c r="I1397" s="10" t="s">
        <v>4189</v>
      </c>
      <c r="J1397" s="145" t="s">
        <v>51</v>
      </c>
      <c r="K1397" s="77" t="s">
        <v>4190</v>
      </c>
      <c r="L1397" s="10" t="s">
        <v>4188</v>
      </c>
      <c r="M1397" s="71"/>
    </row>
    <row r="1398" spans="1:13" ht="45" x14ac:dyDescent="0.25">
      <c r="A1398" s="69" t="str">
        <f t="shared" si="153"/>
        <v>1</v>
      </c>
      <c r="B1398" s="45" t="str">
        <f t="shared" si="151"/>
        <v>9</v>
      </c>
      <c r="C1398" s="45" t="str">
        <f t="shared" si="152"/>
        <v>2</v>
      </c>
      <c r="D1398" s="45" t="str">
        <f t="shared" si="147"/>
        <v>2</v>
      </c>
      <c r="E1398" s="45" t="str">
        <f t="shared" si="148"/>
        <v>06</v>
      </c>
      <c r="F1398" s="45" t="str">
        <f t="shared" si="149"/>
        <v>4</v>
      </c>
      <c r="G1398" s="45" t="str">
        <f t="shared" si="150"/>
        <v>0</v>
      </c>
      <c r="H1398" s="70">
        <v>19220640</v>
      </c>
      <c r="I1398" s="10" t="s">
        <v>4191</v>
      </c>
      <c r="J1398" s="145" t="s">
        <v>51</v>
      </c>
      <c r="K1398" s="77" t="s">
        <v>4192</v>
      </c>
      <c r="L1398" s="10" t="s">
        <v>4188</v>
      </c>
      <c r="M1398" s="71"/>
    </row>
    <row r="1399" spans="1:13" ht="90" x14ac:dyDescent="0.25">
      <c r="A1399" s="69" t="str">
        <f t="shared" si="153"/>
        <v>1</v>
      </c>
      <c r="B1399" s="45" t="str">
        <f t="shared" si="151"/>
        <v>9</v>
      </c>
      <c r="C1399" s="45" t="str">
        <f t="shared" si="152"/>
        <v>2</v>
      </c>
      <c r="D1399" s="45" t="str">
        <f t="shared" si="147"/>
        <v>2</v>
      </c>
      <c r="E1399" s="45" t="str">
        <f t="shared" si="148"/>
        <v>07</v>
      </c>
      <c r="F1399" s="45" t="str">
        <f t="shared" si="149"/>
        <v>0</v>
      </c>
      <c r="G1399" s="45" t="str">
        <f t="shared" si="150"/>
        <v>0</v>
      </c>
      <c r="H1399" s="70">
        <v>19220700</v>
      </c>
      <c r="I1399" s="10" t="s">
        <v>4901</v>
      </c>
      <c r="J1399" s="145" t="s">
        <v>51</v>
      </c>
      <c r="K1399" s="10" t="s">
        <v>5929</v>
      </c>
      <c r="L1399" s="10"/>
      <c r="M1399" s="71"/>
    </row>
    <row r="1400" spans="1:13" ht="75" x14ac:dyDescent="0.25">
      <c r="A1400" s="69" t="str">
        <f t="shared" si="153"/>
        <v>1</v>
      </c>
      <c r="B1400" s="45" t="str">
        <f t="shared" si="151"/>
        <v>9</v>
      </c>
      <c r="C1400" s="45" t="str">
        <f t="shared" si="152"/>
        <v>2</v>
      </c>
      <c r="D1400" s="45" t="str">
        <f t="shared" si="147"/>
        <v>2</v>
      </c>
      <c r="E1400" s="45" t="str">
        <f t="shared" si="148"/>
        <v>08</v>
      </c>
      <c r="F1400" s="45" t="str">
        <f t="shared" si="149"/>
        <v>0</v>
      </c>
      <c r="G1400" s="45" t="str">
        <f t="shared" si="150"/>
        <v>0</v>
      </c>
      <c r="H1400" s="70">
        <v>19220800</v>
      </c>
      <c r="I1400" s="10" t="s">
        <v>4903</v>
      </c>
      <c r="J1400" s="145" t="s">
        <v>51</v>
      </c>
      <c r="K1400" s="10" t="s">
        <v>5930</v>
      </c>
      <c r="L1400" s="10"/>
      <c r="M1400" s="71"/>
    </row>
    <row r="1401" spans="1:13" ht="75" x14ac:dyDescent="0.25">
      <c r="A1401" s="69" t="str">
        <f t="shared" si="153"/>
        <v>1</v>
      </c>
      <c r="B1401" s="45" t="str">
        <f t="shared" si="151"/>
        <v>9</v>
      </c>
      <c r="C1401" s="45" t="str">
        <f t="shared" si="152"/>
        <v>2</v>
      </c>
      <c r="D1401" s="45" t="str">
        <f t="shared" si="147"/>
        <v>2</v>
      </c>
      <c r="E1401" s="45" t="str">
        <f t="shared" si="148"/>
        <v>09</v>
      </c>
      <c r="F1401" s="45" t="str">
        <f t="shared" si="149"/>
        <v>0</v>
      </c>
      <c r="G1401" s="45" t="str">
        <f t="shared" si="150"/>
        <v>0</v>
      </c>
      <c r="H1401" s="70">
        <v>19220900</v>
      </c>
      <c r="I1401" s="10" t="s">
        <v>4511</v>
      </c>
      <c r="J1401" s="145" t="s">
        <v>51</v>
      </c>
      <c r="K1401" s="10" t="s">
        <v>5931</v>
      </c>
      <c r="L1401" s="10" t="s">
        <v>5932</v>
      </c>
      <c r="M1401" s="71"/>
    </row>
    <row r="1402" spans="1:13" ht="75" x14ac:dyDescent="0.25">
      <c r="A1402" s="69" t="str">
        <f t="shared" si="153"/>
        <v>1</v>
      </c>
      <c r="B1402" s="45" t="str">
        <f t="shared" si="151"/>
        <v>9</v>
      </c>
      <c r="C1402" s="45" t="str">
        <f t="shared" si="152"/>
        <v>2</v>
      </c>
      <c r="D1402" s="45" t="str">
        <f t="shared" si="147"/>
        <v>2</v>
      </c>
      <c r="E1402" s="45" t="str">
        <f t="shared" si="148"/>
        <v>10</v>
      </c>
      <c r="F1402" s="45" t="str">
        <f t="shared" si="149"/>
        <v>0</v>
      </c>
      <c r="G1402" s="45" t="str">
        <f t="shared" si="150"/>
        <v>0</v>
      </c>
      <c r="H1402" s="70">
        <v>19221000</v>
      </c>
      <c r="I1402" s="10" t="s">
        <v>548</v>
      </c>
      <c r="J1402" s="145" t="s">
        <v>51</v>
      </c>
      <c r="K1402" s="10" t="s">
        <v>549</v>
      </c>
      <c r="L1402" s="10"/>
      <c r="M1402" s="71"/>
    </row>
    <row r="1403" spans="1:13" ht="75" x14ac:dyDescent="0.25">
      <c r="A1403" s="69" t="str">
        <f t="shared" si="153"/>
        <v>1</v>
      </c>
      <c r="B1403" s="45" t="str">
        <f t="shared" si="151"/>
        <v>9</v>
      </c>
      <c r="C1403" s="45" t="str">
        <f t="shared" si="152"/>
        <v>2</v>
      </c>
      <c r="D1403" s="45" t="str">
        <f t="shared" si="147"/>
        <v>2</v>
      </c>
      <c r="E1403" s="45" t="str">
        <f t="shared" si="148"/>
        <v>10</v>
      </c>
      <c r="F1403" s="45" t="str">
        <f t="shared" si="149"/>
        <v>1</v>
      </c>
      <c r="G1403" s="45" t="str">
        <f t="shared" si="150"/>
        <v>0</v>
      </c>
      <c r="H1403" s="70">
        <v>19221010</v>
      </c>
      <c r="I1403" s="10" t="s">
        <v>550</v>
      </c>
      <c r="J1403" s="145" t="s">
        <v>51</v>
      </c>
      <c r="K1403" s="10" t="s">
        <v>551</v>
      </c>
      <c r="L1403" s="10"/>
      <c r="M1403" s="71"/>
    </row>
    <row r="1404" spans="1:13" ht="75" x14ac:dyDescent="0.25">
      <c r="A1404" s="69" t="str">
        <f t="shared" si="153"/>
        <v>1</v>
      </c>
      <c r="B1404" s="45" t="str">
        <f t="shared" si="151"/>
        <v>9</v>
      </c>
      <c r="C1404" s="45" t="str">
        <f t="shared" si="152"/>
        <v>2</v>
      </c>
      <c r="D1404" s="45" t="str">
        <f t="shared" si="147"/>
        <v>2</v>
      </c>
      <c r="E1404" s="45" t="str">
        <f t="shared" si="148"/>
        <v>10</v>
      </c>
      <c r="F1404" s="45" t="str">
        <f t="shared" si="149"/>
        <v>2</v>
      </c>
      <c r="G1404" s="45" t="str">
        <f t="shared" si="150"/>
        <v>0</v>
      </c>
      <c r="H1404" s="70">
        <v>19221020</v>
      </c>
      <c r="I1404" s="10" t="s">
        <v>5933</v>
      </c>
      <c r="J1404" s="145" t="s">
        <v>51</v>
      </c>
      <c r="K1404" s="10" t="s">
        <v>5934</v>
      </c>
      <c r="L1404" s="10"/>
      <c r="M1404" s="71"/>
    </row>
    <row r="1405" spans="1:13" ht="105.75" customHeight="1" x14ac:dyDescent="0.25">
      <c r="A1405" s="69" t="str">
        <f t="shared" si="153"/>
        <v>1</v>
      </c>
      <c r="B1405" s="45" t="str">
        <f t="shared" si="151"/>
        <v>9</v>
      </c>
      <c r="C1405" s="45" t="str">
        <f t="shared" si="152"/>
        <v>2</v>
      </c>
      <c r="D1405" s="45" t="str">
        <f t="shared" si="147"/>
        <v>2</v>
      </c>
      <c r="E1405" s="45" t="str">
        <f t="shared" si="148"/>
        <v>11</v>
      </c>
      <c r="F1405" s="45" t="str">
        <f t="shared" si="149"/>
        <v>0</v>
      </c>
      <c r="G1405" s="45" t="str">
        <f t="shared" si="150"/>
        <v>0</v>
      </c>
      <c r="H1405" s="70">
        <v>19221100</v>
      </c>
      <c r="I1405" s="10" t="s">
        <v>4906</v>
      </c>
      <c r="J1405" s="145" t="s">
        <v>51</v>
      </c>
      <c r="K1405" s="10" t="s">
        <v>5935</v>
      </c>
      <c r="L1405" s="10"/>
      <c r="M1405" s="71"/>
    </row>
    <row r="1406" spans="1:13" ht="105.75" customHeight="1" x14ac:dyDescent="0.25">
      <c r="A1406" s="69" t="str">
        <f t="shared" si="153"/>
        <v>1</v>
      </c>
      <c r="B1406" s="45" t="str">
        <f t="shared" si="151"/>
        <v>9</v>
      </c>
      <c r="C1406" s="45" t="str">
        <f t="shared" si="152"/>
        <v>2</v>
      </c>
      <c r="D1406" s="45" t="str">
        <f t="shared" si="147"/>
        <v>2</v>
      </c>
      <c r="E1406" s="45" t="str">
        <f t="shared" si="148"/>
        <v>12</v>
      </c>
      <c r="F1406" s="45" t="str">
        <f t="shared" si="149"/>
        <v>0</v>
      </c>
      <c r="G1406" s="45" t="str">
        <f t="shared" si="150"/>
        <v>0</v>
      </c>
      <c r="H1406" s="70">
        <v>19221200</v>
      </c>
      <c r="I1406" s="10" t="s">
        <v>4908</v>
      </c>
      <c r="J1406" s="145" t="s">
        <v>51</v>
      </c>
      <c r="K1406" s="10" t="s">
        <v>5936</v>
      </c>
      <c r="L1406" s="10"/>
      <c r="M1406" s="71"/>
    </row>
    <row r="1407" spans="1:13" ht="105.75" customHeight="1" x14ac:dyDescent="0.25">
      <c r="A1407" s="69" t="str">
        <f t="shared" si="153"/>
        <v>1</v>
      </c>
      <c r="B1407" s="45" t="str">
        <f t="shared" si="151"/>
        <v>9</v>
      </c>
      <c r="C1407" s="45" t="str">
        <f t="shared" si="152"/>
        <v>2</v>
      </c>
      <c r="D1407" s="45" t="str">
        <f t="shared" si="147"/>
        <v>2</v>
      </c>
      <c r="E1407" s="45" t="str">
        <f t="shared" si="148"/>
        <v>13</v>
      </c>
      <c r="F1407" s="45" t="str">
        <f t="shared" si="149"/>
        <v>0</v>
      </c>
      <c r="G1407" s="45" t="str">
        <f t="shared" si="150"/>
        <v>0</v>
      </c>
      <c r="H1407" s="70">
        <v>19221300</v>
      </c>
      <c r="I1407" s="10" t="s">
        <v>4910</v>
      </c>
      <c r="J1407" s="145" t="s">
        <v>51</v>
      </c>
      <c r="K1407" s="10" t="s">
        <v>5937</v>
      </c>
      <c r="L1407" s="10" t="s">
        <v>4912</v>
      </c>
      <c r="M1407" s="71"/>
    </row>
    <row r="1408" spans="1:13" ht="86.25" customHeight="1" x14ac:dyDescent="0.25">
      <c r="A1408" s="69" t="str">
        <f t="shared" si="153"/>
        <v>1</v>
      </c>
      <c r="B1408" s="45" t="str">
        <f t="shared" si="151"/>
        <v>9</v>
      </c>
      <c r="C1408" s="45" t="str">
        <f t="shared" si="152"/>
        <v>2</v>
      </c>
      <c r="D1408" s="45" t="str">
        <f t="shared" si="147"/>
        <v>2</v>
      </c>
      <c r="E1408" s="45" t="str">
        <f t="shared" si="148"/>
        <v>14</v>
      </c>
      <c r="F1408" s="45" t="str">
        <f t="shared" si="149"/>
        <v>0</v>
      </c>
      <c r="G1408" s="45" t="str">
        <f t="shared" si="150"/>
        <v>0</v>
      </c>
      <c r="H1408" s="70">
        <v>19221400</v>
      </c>
      <c r="I1408" s="10" t="s">
        <v>5938</v>
      </c>
      <c r="J1408" s="145" t="s">
        <v>51</v>
      </c>
      <c r="K1408" s="10" t="s">
        <v>5939</v>
      </c>
      <c r="L1408" s="10" t="s">
        <v>5940</v>
      </c>
      <c r="M1408" s="71"/>
    </row>
    <row r="1409" spans="1:13" x14ac:dyDescent="0.25">
      <c r="A1409" s="69" t="str">
        <f t="shared" si="153"/>
        <v>1</v>
      </c>
      <c r="B1409" s="45" t="str">
        <f t="shared" si="151"/>
        <v>9</v>
      </c>
      <c r="C1409" s="45" t="str">
        <f t="shared" si="152"/>
        <v>2</v>
      </c>
      <c r="D1409" s="45" t="str">
        <f t="shared" si="147"/>
        <v>2</v>
      </c>
      <c r="E1409" s="45" t="str">
        <f t="shared" si="148"/>
        <v>14</v>
      </c>
      <c r="F1409" s="45" t="str">
        <f t="shared" si="149"/>
        <v>1</v>
      </c>
      <c r="G1409" s="45" t="str">
        <f t="shared" si="150"/>
        <v>0</v>
      </c>
      <c r="H1409" s="70">
        <v>19221410</v>
      </c>
      <c r="I1409" s="10" t="s">
        <v>5941</v>
      </c>
      <c r="J1409" s="145" t="s">
        <v>51</v>
      </c>
      <c r="K1409" s="10" t="s">
        <v>5942</v>
      </c>
      <c r="L1409" s="10" t="s">
        <v>5940</v>
      </c>
      <c r="M1409" s="71"/>
    </row>
    <row r="1410" spans="1:13" x14ac:dyDescent="0.25">
      <c r="A1410" s="69" t="str">
        <f t="shared" si="153"/>
        <v>1</v>
      </c>
      <c r="B1410" s="45" t="str">
        <f t="shared" si="151"/>
        <v>9</v>
      </c>
      <c r="C1410" s="45" t="str">
        <f t="shared" si="152"/>
        <v>2</v>
      </c>
      <c r="D1410" s="45" t="str">
        <f t="shared" si="147"/>
        <v>2</v>
      </c>
      <c r="E1410" s="45" t="str">
        <f t="shared" si="148"/>
        <v>14</v>
      </c>
      <c r="F1410" s="45" t="str">
        <f t="shared" si="149"/>
        <v>2</v>
      </c>
      <c r="G1410" s="45" t="str">
        <f t="shared" si="150"/>
        <v>0</v>
      </c>
      <c r="H1410" s="70">
        <v>19221420</v>
      </c>
      <c r="I1410" s="10" t="s">
        <v>5943</v>
      </c>
      <c r="J1410" s="145" t="s">
        <v>51</v>
      </c>
      <c r="K1410" s="10" t="s">
        <v>5944</v>
      </c>
      <c r="L1410" s="10" t="s">
        <v>5940</v>
      </c>
      <c r="M1410" s="71"/>
    </row>
    <row r="1411" spans="1:13" x14ac:dyDescent="0.25">
      <c r="A1411" s="69" t="str">
        <f t="shared" si="153"/>
        <v>1</v>
      </c>
      <c r="B1411" s="45" t="str">
        <f t="shared" si="151"/>
        <v>9</v>
      </c>
      <c r="C1411" s="45" t="str">
        <f t="shared" si="152"/>
        <v>2</v>
      </c>
      <c r="D1411" s="45" t="str">
        <f t="shared" si="147"/>
        <v>2</v>
      </c>
      <c r="E1411" s="45" t="str">
        <f t="shared" si="148"/>
        <v>50</v>
      </c>
      <c r="F1411" s="45" t="str">
        <f t="shared" si="149"/>
        <v>0</v>
      </c>
      <c r="G1411" s="45" t="str">
        <f t="shared" si="150"/>
        <v>0</v>
      </c>
      <c r="H1411" s="70">
        <v>19225000</v>
      </c>
      <c r="I1411" s="10" t="s">
        <v>552</v>
      </c>
      <c r="J1411" s="145" t="s">
        <v>55</v>
      </c>
      <c r="K1411" s="10" t="s">
        <v>553</v>
      </c>
      <c r="L1411" s="10"/>
      <c r="M1411" s="71"/>
    </row>
    <row r="1412" spans="1:13" ht="102.6" customHeight="1" x14ac:dyDescent="0.25">
      <c r="A1412" s="69" t="str">
        <f t="shared" si="153"/>
        <v>1</v>
      </c>
      <c r="B1412" s="45" t="str">
        <f t="shared" si="151"/>
        <v>9</v>
      </c>
      <c r="C1412" s="45" t="str">
        <f t="shared" si="152"/>
        <v>2</v>
      </c>
      <c r="D1412" s="45" t="str">
        <f t="shared" si="147"/>
        <v>2</v>
      </c>
      <c r="E1412" s="45" t="str">
        <f t="shared" si="148"/>
        <v>51</v>
      </c>
      <c r="F1412" s="45" t="str">
        <f t="shared" si="149"/>
        <v>0</v>
      </c>
      <c r="G1412" s="45" t="str">
        <f t="shared" si="150"/>
        <v>0</v>
      </c>
      <c r="H1412" s="70">
        <v>19225100</v>
      </c>
      <c r="I1412" s="10" t="s">
        <v>554</v>
      </c>
      <c r="J1412" s="145" t="s">
        <v>55</v>
      </c>
      <c r="K1412" s="10" t="s">
        <v>555</v>
      </c>
      <c r="L1412" s="10"/>
      <c r="M1412" s="71"/>
    </row>
    <row r="1413" spans="1:13" ht="83.65" customHeight="1" x14ac:dyDescent="0.25">
      <c r="A1413" s="69" t="str">
        <f t="shared" si="153"/>
        <v>1</v>
      </c>
      <c r="B1413" s="45" t="str">
        <f t="shared" si="151"/>
        <v>9</v>
      </c>
      <c r="C1413" s="45" t="str">
        <f t="shared" si="152"/>
        <v>2</v>
      </c>
      <c r="D1413" s="45" t="str">
        <f t="shared" si="147"/>
        <v>2</v>
      </c>
      <c r="E1413" s="45" t="str">
        <f t="shared" si="148"/>
        <v>99</v>
      </c>
      <c r="F1413" s="45" t="str">
        <f t="shared" si="149"/>
        <v>0</v>
      </c>
      <c r="G1413" s="45" t="str">
        <f t="shared" si="150"/>
        <v>0</v>
      </c>
      <c r="H1413" s="70">
        <v>19229900</v>
      </c>
      <c r="I1413" s="10" t="s">
        <v>556</v>
      </c>
      <c r="J1413" s="145" t="s">
        <v>51</v>
      </c>
      <c r="K1413" s="10" t="s">
        <v>3060</v>
      </c>
      <c r="L1413" s="10"/>
      <c r="M1413" s="71"/>
    </row>
    <row r="1414" spans="1:13" ht="86.65" customHeight="1" x14ac:dyDescent="0.25">
      <c r="A1414" s="69" t="str">
        <f t="shared" si="153"/>
        <v>1</v>
      </c>
      <c r="B1414" s="45" t="str">
        <f t="shared" si="151"/>
        <v>9</v>
      </c>
      <c r="C1414" s="45" t="str">
        <f t="shared" si="152"/>
        <v>2</v>
      </c>
      <c r="D1414" s="45" t="str">
        <f t="shared" si="147"/>
        <v>3</v>
      </c>
      <c r="E1414" s="45" t="str">
        <f t="shared" si="148"/>
        <v>00</v>
      </c>
      <c r="F1414" s="45" t="str">
        <f t="shared" si="149"/>
        <v>0</v>
      </c>
      <c r="G1414" s="45" t="str">
        <f t="shared" si="150"/>
        <v>0</v>
      </c>
      <c r="H1414" s="70">
        <v>19230000</v>
      </c>
      <c r="I1414" s="10" t="s">
        <v>557</v>
      </c>
      <c r="J1414" s="145" t="s">
        <v>45</v>
      </c>
      <c r="K1414" s="10" t="s">
        <v>558</v>
      </c>
      <c r="L1414" s="10"/>
      <c r="M1414" s="71"/>
    </row>
    <row r="1415" spans="1:13" ht="91.15" customHeight="1" x14ac:dyDescent="0.25">
      <c r="A1415" s="69" t="str">
        <f t="shared" si="153"/>
        <v>1</v>
      </c>
      <c r="B1415" s="45" t="str">
        <f t="shared" si="151"/>
        <v>9</v>
      </c>
      <c r="C1415" s="45" t="str">
        <f t="shared" si="152"/>
        <v>2</v>
      </c>
      <c r="D1415" s="45" t="str">
        <f t="shared" si="147"/>
        <v>3</v>
      </c>
      <c r="E1415" s="45" t="str">
        <f t="shared" si="148"/>
        <v>01</v>
      </c>
      <c r="F1415" s="45" t="str">
        <f t="shared" si="149"/>
        <v>0</v>
      </c>
      <c r="G1415" s="45" t="str">
        <f t="shared" si="150"/>
        <v>0</v>
      </c>
      <c r="H1415" s="70">
        <v>19230100</v>
      </c>
      <c r="I1415" s="10" t="s">
        <v>4914</v>
      </c>
      <c r="J1415" s="145" t="s">
        <v>51</v>
      </c>
      <c r="K1415" s="10" t="s">
        <v>5945</v>
      </c>
      <c r="L1415" s="10"/>
      <c r="M1415" s="71"/>
    </row>
    <row r="1416" spans="1:13" x14ac:dyDescent="0.25">
      <c r="A1416" s="69" t="str">
        <f t="shared" si="153"/>
        <v>1</v>
      </c>
      <c r="B1416" s="45" t="str">
        <f t="shared" si="151"/>
        <v>9</v>
      </c>
      <c r="C1416" s="45" t="str">
        <f t="shared" si="152"/>
        <v>2</v>
      </c>
      <c r="D1416" s="45" t="str">
        <f t="shared" si="147"/>
        <v>3</v>
      </c>
      <c r="E1416" s="45" t="str">
        <f t="shared" si="148"/>
        <v>02</v>
      </c>
      <c r="F1416" s="45" t="str">
        <f t="shared" si="149"/>
        <v>0</v>
      </c>
      <c r="G1416" s="45" t="str">
        <f t="shared" si="150"/>
        <v>0</v>
      </c>
      <c r="H1416" s="70">
        <v>19230200</v>
      </c>
      <c r="I1416" s="10" t="s">
        <v>4916</v>
      </c>
      <c r="J1416" s="145" t="s">
        <v>51</v>
      </c>
      <c r="K1416" s="10" t="s">
        <v>5946</v>
      </c>
      <c r="L1416" s="10"/>
      <c r="M1416" s="71"/>
    </row>
    <row r="1417" spans="1:13" ht="45" x14ac:dyDescent="0.25">
      <c r="A1417" s="69" t="str">
        <f t="shared" si="153"/>
        <v>1</v>
      </c>
      <c r="B1417" s="45" t="str">
        <f t="shared" si="151"/>
        <v>9</v>
      </c>
      <c r="C1417" s="45" t="str">
        <f t="shared" si="152"/>
        <v>2</v>
      </c>
      <c r="D1417" s="45" t="str">
        <f t="shared" si="147"/>
        <v>3</v>
      </c>
      <c r="E1417" s="45" t="str">
        <f t="shared" si="148"/>
        <v>03</v>
      </c>
      <c r="F1417" s="45" t="str">
        <f t="shared" si="149"/>
        <v>0</v>
      </c>
      <c r="G1417" s="45" t="str">
        <f t="shared" si="150"/>
        <v>0</v>
      </c>
      <c r="H1417" s="70">
        <v>19230300</v>
      </c>
      <c r="I1417" s="10" t="s">
        <v>4918</v>
      </c>
      <c r="J1417" s="145" t="s">
        <v>51</v>
      </c>
      <c r="K1417" s="10" t="s">
        <v>5947</v>
      </c>
      <c r="L1417" s="10"/>
      <c r="M1417" s="71"/>
    </row>
    <row r="1418" spans="1:13" ht="30" x14ac:dyDescent="0.25">
      <c r="A1418" s="69" t="str">
        <f t="shared" si="153"/>
        <v>1</v>
      </c>
      <c r="B1418" s="45" t="str">
        <f t="shared" si="151"/>
        <v>9</v>
      </c>
      <c r="C1418" s="45" t="str">
        <f t="shared" si="152"/>
        <v>2</v>
      </c>
      <c r="D1418" s="45" t="str">
        <f t="shared" si="147"/>
        <v>3</v>
      </c>
      <c r="E1418" s="45" t="str">
        <f t="shared" si="148"/>
        <v>04</v>
      </c>
      <c r="F1418" s="45" t="str">
        <f t="shared" si="149"/>
        <v>0</v>
      </c>
      <c r="G1418" s="45" t="str">
        <f t="shared" si="150"/>
        <v>0</v>
      </c>
      <c r="H1418" s="70">
        <v>19230400</v>
      </c>
      <c r="I1418" s="10" t="s">
        <v>4920</v>
      </c>
      <c r="J1418" s="145" t="s">
        <v>51</v>
      </c>
      <c r="K1418" s="10" t="s">
        <v>5948</v>
      </c>
      <c r="L1418" s="10"/>
      <c r="M1418" s="71"/>
    </row>
    <row r="1419" spans="1:13" ht="45" x14ac:dyDescent="0.25">
      <c r="A1419" s="69" t="str">
        <f t="shared" si="153"/>
        <v>1</v>
      </c>
      <c r="B1419" s="45" t="str">
        <f t="shared" si="151"/>
        <v>9</v>
      </c>
      <c r="C1419" s="45" t="str">
        <f t="shared" si="152"/>
        <v>2</v>
      </c>
      <c r="D1419" s="45" t="str">
        <f t="shared" si="147"/>
        <v>3</v>
      </c>
      <c r="E1419" s="45" t="str">
        <f t="shared" si="148"/>
        <v>05</v>
      </c>
      <c r="F1419" s="45" t="str">
        <f t="shared" si="149"/>
        <v>0</v>
      </c>
      <c r="G1419" s="45" t="str">
        <f t="shared" si="150"/>
        <v>0</v>
      </c>
      <c r="H1419" s="70">
        <v>19230500</v>
      </c>
      <c r="I1419" s="10" t="s">
        <v>6566</v>
      </c>
      <c r="J1419" s="145" t="s">
        <v>51</v>
      </c>
      <c r="K1419" s="10" t="s">
        <v>6567</v>
      </c>
      <c r="L1419" s="10" t="s">
        <v>6568</v>
      </c>
      <c r="M1419" s="71" t="s">
        <v>14</v>
      </c>
    </row>
    <row r="1420" spans="1:13" x14ac:dyDescent="0.25">
      <c r="A1420" s="69" t="str">
        <f t="shared" si="153"/>
        <v>1</v>
      </c>
      <c r="B1420" s="45" t="str">
        <f t="shared" si="151"/>
        <v>9</v>
      </c>
      <c r="C1420" s="45" t="str">
        <f t="shared" si="152"/>
        <v>2</v>
      </c>
      <c r="D1420" s="45" t="str">
        <f t="shared" si="147"/>
        <v>3</v>
      </c>
      <c r="E1420" s="45" t="str">
        <f t="shared" si="148"/>
        <v>99</v>
      </c>
      <c r="F1420" s="45" t="str">
        <f t="shared" si="149"/>
        <v>0</v>
      </c>
      <c r="G1420" s="45" t="str">
        <f t="shared" si="150"/>
        <v>0</v>
      </c>
      <c r="H1420" s="70">
        <v>19239900</v>
      </c>
      <c r="I1420" s="10" t="s">
        <v>559</v>
      </c>
      <c r="J1420" s="145" t="s">
        <v>51</v>
      </c>
      <c r="K1420" s="10" t="s">
        <v>560</v>
      </c>
      <c r="L1420" s="10"/>
      <c r="M1420" s="71"/>
    </row>
    <row r="1421" spans="1:13" ht="30" x14ac:dyDescent="0.25">
      <c r="A1421" s="69" t="str">
        <f t="shared" si="153"/>
        <v>1</v>
      </c>
      <c r="B1421" s="45" t="str">
        <f t="shared" si="151"/>
        <v>9</v>
      </c>
      <c r="C1421" s="45" t="str">
        <f t="shared" si="152"/>
        <v>3</v>
      </c>
      <c r="D1421" s="45" t="str">
        <f t="shared" si="147"/>
        <v>0</v>
      </c>
      <c r="E1421" s="45" t="str">
        <f t="shared" si="148"/>
        <v>00</v>
      </c>
      <c r="F1421" s="45" t="str">
        <f t="shared" si="149"/>
        <v>0</v>
      </c>
      <c r="G1421" s="45" t="str">
        <f t="shared" si="150"/>
        <v>0</v>
      </c>
      <c r="H1421" s="70">
        <v>19300000</v>
      </c>
      <c r="I1421" s="10" t="s">
        <v>561</v>
      </c>
      <c r="J1421" s="145" t="s">
        <v>45</v>
      </c>
      <c r="K1421" s="10" t="s">
        <v>562</v>
      </c>
      <c r="L1421" s="10"/>
      <c r="M1421" s="71"/>
    </row>
    <row r="1422" spans="1:13" ht="30" x14ac:dyDescent="0.25">
      <c r="A1422" s="69" t="str">
        <f t="shared" si="153"/>
        <v>1</v>
      </c>
      <c r="B1422" s="45" t="str">
        <f t="shared" si="151"/>
        <v>9</v>
      </c>
      <c r="C1422" s="45" t="str">
        <f t="shared" si="152"/>
        <v>3</v>
      </c>
      <c r="D1422" s="45" t="str">
        <f t="shared" si="147"/>
        <v>1</v>
      </c>
      <c r="E1422" s="45" t="str">
        <f t="shared" si="148"/>
        <v>00</v>
      </c>
      <c r="F1422" s="45" t="str">
        <f t="shared" si="149"/>
        <v>0</v>
      </c>
      <c r="G1422" s="45" t="str">
        <f t="shared" si="150"/>
        <v>0</v>
      </c>
      <c r="H1422" s="70">
        <v>19310000</v>
      </c>
      <c r="I1422" s="10" t="s">
        <v>561</v>
      </c>
      <c r="J1422" s="145" t="s">
        <v>45</v>
      </c>
      <c r="K1422" s="10" t="s">
        <v>5949</v>
      </c>
      <c r="L1422" s="101" t="s">
        <v>3018</v>
      </c>
      <c r="M1422" s="71"/>
    </row>
    <row r="1423" spans="1:13" ht="30" x14ac:dyDescent="0.25">
      <c r="A1423" s="69" t="str">
        <f t="shared" si="153"/>
        <v>1</v>
      </c>
      <c r="B1423" s="45" t="str">
        <f t="shared" si="151"/>
        <v>9</v>
      </c>
      <c r="C1423" s="45" t="str">
        <f t="shared" si="152"/>
        <v>3</v>
      </c>
      <c r="D1423" s="45" t="str">
        <f t="shared" si="147"/>
        <v>1</v>
      </c>
      <c r="E1423" s="45" t="str">
        <f t="shared" si="148"/>
        <v>01</v>
      </c>
      <c r="F1423" s="45" t="str">
        <f t="shared" si="149"/>
        <v>0</v>
      </c>
      <c r="G1423" s="45" t="str">
        <f t="shared" si="150"/>
        <v>0</v>
      </c>
      <c r="H1423" s="70">
        <v>19310100</v>
      </c>
      <c r="I1423" s="10" t="s">
        <v>4512</v>
      </c>
      <c r="J1423" s="145" t="s">
        <v>51</v>
      </c>
      <c r="K1423" s="10" t="s">
        <v>5950</v>
      </c>
      <c r="L1423" s="10" t="s">
        <v>4516</v>
      </c>
      <c r="M1423" s="71"/>
    </row>
    <row r="1424" spans="1:13" ht="30" x14ac:dyDescent="0.25">
      <c r="A1424" s="69" t="str">
        <f t="shared" si="153"/>
        <v>1</v>
      </c>
      <c r="B1424" s="45" t="str">
        <f t="shared" si="151"/>
        <v>9</v>
      </c>
      <c r="C1424" s="45" t="str">
        <f t="shared" si="152"/>
        <v>3</v>
      </c>
      <c r="D1424" s="45" t="str">
        <f t="shared" si="147"/>
        <v>1</v>
      </c>
      <c r="E1424" s="45" t="str">
        <f t="shared" si="148"/>
        <v>02</v>
      </c>
      <c r="F1424" s="45" t="str">
        <f t="shared" si="149"/>
        <v>0</v>
      </c>
      <c r="G1424" s="45" t="str">
        <f t="shared" si="150"/>
        <v>0</v>
      </c>
      <c r="H1424" s="70">
        <v>19310200</v>
      </c>
      <c r="I1424" s="10" t="s">
        <v>4513</v>
      </c>
      <c r="J1424" s="145" t="s">
        <v>51</v>
      </c>
      <c r="K1424" s="10" t="s">
        <v>5951</v>
      </c>
      <c r="L1424" s="10" t="s">
        <v>4516</v>
      </c>
      <c r="M1424" s="71"/>
    </row>
    <row r="1425" spans="1:13" ht="30" x14ac:dyDescent="0.25">
      <c r="A1425" s="69" t="str">
        <f t="shared" si="153"/>
        <v>1</v>
      </c>
      <c r="B1425" s="45" t="str">
        <f t="shared" si="151"/>
        <v>9</v>
      </c>
      <c r="C1425" s="45" t="str">
        <f t="shared" si="152"/>
        <v>3</v>
      </c>
      <c r="D1425" s="45" t="str">
        <f t="shared" si="147"/>
        <v>1</v>
      </c>
      <c r="E1425" s="45" t="str">
        <f t="shared" si="148"/>
        <v>02</v>
      </c>
      <c r="F1425" s="45" t="str">
        <f t="shared" si="149"/>
        <v>1</v>
      </c>
      <c r="G1425" s="45" t="str">
        <f t="shared" si="150"/>
        <v>0</v>
      </c>
      <c r="H1425" s="70">
        <v>19310210</v>
      </c>
      <c r="I1425" s="10" t="s">
        <v>4927</v>
      </c>
      <c r="J1425" s="145" t="s">
        <v>51</v>
      </c>
      <c r="K1425" s="10" t="s">
        <v>5952</v>
      </c>
      <c r="L1425" s="10" t="s">
        <v>4516</v>
      </c>
      <c r="M1425" s="71" t="s">
        <v>22</v>
      </c>
    </row>
    <row r="1426" spans="1:13" ht="60" x14ac:dyDescent="0.25">
      <c r="A1426" s="69" t="str">
        <f t="shared" si="153"/>
        <v>1</v>
      </c>
      <c r="B1426" s="45" t="str">
        <f t="shared" si="151"/>
        <v>9</v>
      </c>
      <c r="C1426" s="45" t="str">
        <f t="shared" si="152"/>
        <v>3</v>
      </c>
      <c r="D1426" s="45" t="str">
        <f t="shared" si="147"/>
        <v>1</v>
      </c>
      <c r="E1426" s="45" t="str">
        <f t="shared" si="148"/>
        <v>02</v>
      </c>
      <c r="F1426" s="45" t="str">
        <f t="shared" si="149"/>
        <v>2</v>
      </c>
      <c r="G1426" s="45" t="str">
        <f t="shared" si="150"/>
        <v>0</v>
      </c>
      <c r="H1426" s="70">
        <v>19310220</v>
      </c>
      <c r="I1426" s="10" t="s">
        <v>4929</v>
      </c>
      <c r="J1426" s="145" t="s">
        <v>51</v>
      </c>
      <c r="K1426" s="10" t="s">
        <v>5953</v>
      </c>
      <c r="L1426" s="10" t="s">
        <v>4516</v>
      </c>
      <c r="M1426" s="71" t="s">
        <v>22</v>
      </c>
    </row>
    <row r="1427" spans="1:13" ht="135" x14ac:dyDescent="0.25">
      <c r="A1427" s="69" t="str">
        <f t="shared" si="153"/>
        <v>1</v>
      </c>
      <c r="B1427" s="45" t="str">
        <f t="shared" si="151"/>
        <v>9</v>
      </c>
      <c r="C1427" s="45" t="str">
        <f t="shared" si="152"/>
        <v>3</v>
      </c>
      <c r="D1427" s="45" t="str">
        <f t="shared" si="147"/>
        <v>1</v>
      </c>
      <c r="E1427" s="45" t="str">
        <f t="shared" si="148"/>
        <v>03</v>
      </c>
      <c r="F1427" s="45" t="str">
        <f t="shared" si="149"/>
        <v>0</v>
      </c>
      <c r="G1427" s="45" t="str">
        <f t="shared" si="150"/>
        <v>0</v>
      </c>
      <c r="H1427" s="70">
        <v>19310300</v>
      </c>
      <c r="I1427" s="10" t="s">
        <v>564</v>
      </c>
      <c r="J1427" s="145" t="s">
        <v>51</v>
      </c>
      <c r="K1427" s="10" t="s">
        <v>565</v>
      </c>
      <c r="L1427" s="10"/>
      <c r="M1427" s="71"/>
    </row>
    <row r="1428" spans="1:13" ht="30" x14ac:dyDescent="0.25">
      <c r="A1428" s="69" t="str">
        <f t="shared" si="153"/>
        <v>1</v>
      </c>
      <c r="B1428" s="45" t="str">
        <f t="shared" si="151"/>
        <v>9</v>
      </c>
      <c r="C1428" s="45" t="str">
        <f t="shared" si="152"/>
        <v>3</v>
      </c>
      <c r="D1428" s="45" t="str">
        <f t="shared" si="147"/>
        <v>1</v>
      </c>
      <c r="E1428" s="45" t="str">
        <f t="shared" si="148"/>
        <v>04</v>
      </c>
      <c r="F1428" s="45" t="str">
        <f t="shared" si="149"/>
        <v>0</v>
      </c>
      <c r="G1428" s="45" t="str">
        <f t="shared" si="150"/>
        <v>0</v>
      </c>
      <c r="H1428" s="70">
        <v>19310400</v>
      </c>
      <c r="I1428" s="10" t="s">
        <v>4932</v>
      </c>
      <c r="J1428" s="145" t="s">
        <v>51</v>
      </c>
      <c r="K1428" s="10" t="s">
        <v>5954</v>
      </c>
      <c r="L1428" s="10"/>
      <c r="M1428" s="71"/>
    </row>
    <row r="1429" spans="1:13" ht="45" x14ac:dyDescent="0.25">
      <c r="A1429" s="69" t="str">
        <f t="shared" si="153"/>
        <v>1</v>
      </c>
      <c r="B1429" s="45" t="str">
        <f t="shared" si="151"/>
        <v>9</v>
      </c>
      <c r="C1429" s="45" t="str">
        <f t="shared" si="152"/>
        <v>3</v>
      </c>
      <c r="D1429" s="45" t="str">
        <f t="shared" si="147"/>
        <v>1</v>
      </c>
      <c r="E1429" s="45" t="str">
        <f t="shared" si="148"/>
        <v>05</v>
      </c>
      <c r="F1429" s="45" t="str">
        <f t="shared" si="149"/>
        <v>0</v>
      </c>
      <c r="G1429" s="45" t="str">
        <f t="shared" si="150"/>
        <v>0</v>
      </c>
      <c r="H1429" s="70">
        <v>19310500</v>
      </c>
      <c r="I1429" s="10" t="s">
        <v>4934</v>
      </c>
      <c r="J1429" s="145" t="s">
        <v>51</v>
      </c>
      <c r="K1429" s="10" t="s">
        <v>566</v>
      </c>
      <c r="L1429" s="10"/>
      <c r="M1429" s="71"/>
    </row>
    <row r="1430" spans="1:13" ht="30" x14ac:dyDescent="0.25">
      <c r="A1430" s="69" t="str">
        <f t="shared" si="153"/>
        <v>1</v>
      </c>
      <c r="B1430" s="45" t="str">
        <f t="shared" si="151"/>
        <v>9</v>
      </c>
      <c r="C1430" s="45" t="str">
        <f t="shared" si="152"/>
        <v>3</v>
      </c>
      <c r="D1430" s="45" t="str">
        <f t="shared" si="147"/>
        <v>1</v>
      </c>
      <c r="E1430" s="45" t="str">
        <f t="shared" si="148"/>
        <v>06</v>
      </c>
      <c r="F1430" s="45" t="str">
        <f t="shared" si="149"/>
        <v>0</v>
      </c>
      <c r="G1430" s="45" t="str">
        <f t="shared" si="150"/>
        <v>0</v>
      </c>
      <c r="H1430" s="70">
        <v>19310600</v>
      </c>
      <c r="I1430" s="10" t="s">
        <v>5955</v>
      </c>
      <c r="J1430" s="145" t="s">
        <v>51</v>
      </c>
      <c r="K1430" s="10" t="s">
        <v>5956</v>
      </c>
      <c r="L1430" s="10" t="s">
        <v>5957</v>
      </c>
      <c r="M1430" s="71"/>
    </row>
    <row r="1431" spans="1:13" ht="60" x14ac:dyDescent="0.25">
      <c r="A1431" s="69" t="str">
        <f t="shared" si="153"/>
        <v>1</v>
      </c>
      <c r="B1431" s="45" t="str">
        <f t="shared" si="151"/>
        <v>9</v>
      </c>
      <c r="C1431" s="45" t="str">
        <f t="shared" si="152"/>
        <v>3</v>
      </c>
      <c r="D1431" s="45" t="str">
        <f t="shared" si="147"/>
        <v>1</v>
      </c>
      <c r="E1431" s="45" t="str">
        <f t="shared" si="148"/>
        <v>07</v>
      </c>
      <c r="F1431" s="45" t="str">
        <f t="shared" si="149"/>
        <v>0</v>
      </c>
      <c r="G1431" s="45" t="str">
        <f t="shared" si="150"/>
        <v>0</v>
      </c>
      <c r="H1431" s="70">
        <v>19310700</v>
      </c>
      <c r="I1431" s="10" t="s">
        <v>5958</v>
      </c>
      <c r="J1431" s="145" t="s">
        <v>51</v>
      </c>
      <c r="K1431" s="10" t="s">
        <v>5959</v>
      </c>
      <c r="L1431" s="10" t="s">
        <v>5960</v>
      </c>
      <c r="M1431" s="71"/>
    </row>
    <row r="1432" spans="1:13" ht="60" x14ac:dyDescent="0.25">
      <c r="A1432" s="69" t="str">
        <f t="shared" si="153"/>
        <v>1</v>
      </c>
      <c r="B1432" s="45" t="str">
        <f t="shared" si="151"/>
        <v>9</v>
      </c>
      <c r="C1432" s="45" t="str">
        <f t="shared" si="152"/>
        <v>3</v>
      </c>
      <c r="D1432" s="45" t="str">
        <f t="shared" si="147"/>
        <v>1</v>
      </c>
      <c r="E1432" s="45" t="str">
        <f t="shared" si="148"/>
        <v>08</v>
      </c>
      <c r="F1432" s="45" t="str">
        <f t="shared" si="149"/>
        <v>0</v>
      </c>
      <c r="G1432" s="45" t="str">
        <f t="shared" si="150"/>
        <v>0</v>
      </c>
      <c r="H1432" s="70">
        <v>19310800</v>
      </c>
      <c r="I1432" s="10" t="s">
        <v>5961</v>
      </c>
      <c r="J1432" s="145" t="s">
        <v>51</v>
      </c>
      <c r="K1432" s="10" t="s">
        <v>5962</v>
      </c>
      <c r="L1432" s="10" t="s">
        <v>4516</v>
      </c>
      <c r="M1432" s="71"/>
    </row>
    <row r="1433" spans="1:13" ht="60" x14ac:dyDescent="0.25">
      <c r="A1433" s="69" t="str">
        <f t="shared" si="153"/>
        <v>1</v>
      </c>
      <c r="B1433" s="45" t="str">
        <f t="shared" si="151"/>
        <v>9</v>
      </c>
      <c r="C1433" s="45" t="str">
        <f t="shared" si="152"/>
        <v>3</v>
      </c>
      <c r="D1433" s="45" t="str">
        <f t="shared" si="147"/>
        <v>1</v>
      </c>
      <c r="E1433" s="45" t="str">
        <f t="shared" si="148"/>
        <v>09</v>
      </c>
      <c r="F1433" s="45" t="str">
        <f t="shared" si="149"/>
        <v>0</v>
      </c>
      <c r="G1433" s="45" t="str">
        <f t="shared" si="150"/>
        <v>0</v>
      </c>
      <c r="H1433" s="70">
        <v>19310900</v>
      </c>
      <c r="I1433" s="10" t="s">
        <v>6569</v>
      </c>
      <c r="J1433" s="145" t="s">
        <v>51</v>
      </c>
      <c r="K1433" s="10" t="s">
        <v>6570</v>
      </c>
      <c r="L1433" s="10" t="s">
        <v>6543</v>
      </c>
      <c r="M1433" s="71" t="s">
        <v>14</v>
      </c>
    </row>
    <row r="1434" spans="1:13" ht="90" x14ac:dyDescent="0.25">
      <c r="A1434" s="69" t="str">
        <f t="shared" si="153"/>
        <v>1</v>
      </c>
      <c r="B1434" s="45" t="str">
        <f t="shared" si="151"/>
        <v>9</v>
      </c>
      <c r="C1434" s="45" t="str">
        <f t="shared" si="152"/>
        <v>3</v>
      </c>
      <c r="D1434" s="45" t="str">
        <f t="shared" si="147"/>
        <v>1</v>
      </c>
      <c r="E1434" s="45" t="str">
        <f t="shared" si="148"/>
        <v>99</v>
      </c>
      <c r="F1434" s="45" t="str">
        <f t="shared" si="149"/>
        <v>0</v>
      </c>
      <c r="G1434" s="45" t="str">
        <f t="shared" si="150"/>
        <v>0</v>
      </c>
      <c r="H1434" s="70">
        <v>19319900</v>
      </c>
      <c r="I1434" s="10" t="s">
        <v>4514</v>
      </c>
      <c r="J1434" s="145" t="s">
        <v>51</v>
      </c>
      <c r="K1434" s="10" t="s">
        <v>4515</v>
      </c>
      <c r="L1434" s="10" t="s">
        <v>4516</v>
      </c>
      <c r="M1434" s="71"/>
    </row>
    <row r="1435" spans="1:13" ht="30" x14ac:dyDescent="0.25">
      <c r="A1435" s="69" t="str">
        <f t="shared" si="153"/>
        <v>1</v>
      </c>
      <c r="B1435" s="45" t="str">
        <f t="shared" ref="B1435:B1504" si="154">MID($H1435,2,1)</f>
        <v>9</v>
      </c>
      <c r="C1435" s="45" t="str">
        <f t="shared" ref="C1435:C1504" si="155">MID($H1435,3,1)</f>
        <v>4</v>
      </c>
      <c r="D1435" s="45" t="str">
        <f t="shared" si="147"/>
        <v>0</v>
      </c>
      <c r="E1435" s="45" t="str">
        <f t="shared" si="148"/>
        <v>00</v>
      </c>
      <c r="F1435" s="45" t="str">
        <f t="shared" si="149"/>
        <v>0</v>
      </c>
      <c r="G1435" s="45" t="str">
        <f t="shared" si="150"/>
        <v>0</v>
      </c>
      <c r="H1435" s="70">
        <v>19400000</v>
      </c>
      <c r="I1435" s="10" t="s">
        <v>567</v>
      </c>
      <c r="J1435" s="145" t="s">
        <v>45</v>
      </c>
      <c r="K1435" s="10" t="s">
        <v>5963</v>
      </c>
      <c r="L1435" s="101"/>
      <c r="M1435" s="71"/>
    </row>
    <row r="1436" spans="1:13" ht="30" x14ac:dyDescent="0.25">
      <c r="A1436" s="69" t="str">
        <f t="shared" ref="A1436:A1505" si="156">MID($H1436,1,1)</f>
        <v>1</v>
      </c>
      <c r="B1436" s="45" t="str">
        <f t="shared" si="154"/>
        <v>9</v>
      </c>
      <c r="C1436" s="45" t="str">
        <f t="shared" si="155"/>
        <v>4</v>
      </c>
      <c r="D1436" s="45" t="str">
        <f t="shared" ref="D1436:D1503" si="157">MID($H1436,4,1)</f>
        <v>1</v>
      </c>
      <c r="E1436" s="45" t="str">
        <f t="shared" ref="E1436:E1503" si="158">MID($H1436,5,2)</f>
        <v>00</v>
      </c>
      <c r="F1436" s="45" t="str">
        <f t="shared" ref="F1436:F1503" si="159">MID($H1436,7,1)</f>
        <v>0</v>
      </c>
      <c r="G1436" s="45" t="str">
        <f t="shared" ref="G1436:G1503" si="160">MID($H1436,8,1)</f>
        <v>0</v>
      </c>
      <c r="H1436" s="70">
        <v>19410000</v>
      </c>
      <c r="I1436" s="10" t="s">
        <v>5964</v>
      </c>
      <c r="J1436" s="145" t="s">
        <v>45</v>
      </c>
      <c r="K1436" s="10" t="s">
        <v>5965</v>
      </c>
      <c r="L1436" s="101" t="s">
        <v>3018</v>
      </c>
      <c r="M1436" s="71"/>
    </row>
    <row r="1437" spans="1:13" s="99" customFormat="1" ht="30" x14ac:dyDescent="0.25">
      <c r="A1437" s="94" t="str">
        <f t="shared" si="156"/>
        <v>1</v>
      </c>
      <c r="B1437" s="95" t="str">
        <f t="shared" si="154"/>
        <v>9</v>
      </c>
      <c r="C1437" s="95" t="str">
        <f t="shared" si="155"/>
        <v>4</v>
      </c>
      <c r="D1437" s="95" t="str">
        <f t="shared" si="157"/>
        <v>1</v>
      </c>
      <c r="E1437" s="95" t="str">
        <f t="shared" si="158"/>
        <v>01</v>
      </c>
      <c r="F1437" s="95" t="str">
        <f t="shared" si="159"/>
        <v>0</v>
      </c>
      <c r="G1437" s="95" t="str">
        <f t="shared" si="160"/>
        <v>0</v>
      </c>
      <c r="H1437" s="139">
        <v>19410100</v>
      </c>
      <c r="I1437" s="91" t="s">
        <v>6571</v>
      </c>
      <c r="J1437" s="96" t="s">
        <v>51</v>
      </c>
      <c r="K1437" s="91" t="s">
        <v>6572</v>
      </c>
      <c r="L1437" s="91" t="s">
        <v>6039</v>
      </c>
      <c r="M1437" s="97" t="s">
        <v>10</v>
      </c>
    </row>
    <row r="1438" spans="1:13" s="99" customFormat="1" ht="60" x14ac:dyDescent="0.25">
      <c r="A1438" s="69" t="str">
        <f t="shared" si="156"/>
        <v>1</v>
      </c>
      <c r="B1438" s="45" t="str">
        <f t="shared" si="154"/>
        <v>9</v>
      </c>
      <c r="C1438" s="45" t="str">
        <f t="shared" si="155"/>
        <v>4</v>
      </c>
      <c r="D1438" s="45" t="str">
        <f t="shared" si="157"/>
        <v>1</v>
      </c>
      <c r="E1438" s="45" t="str">
        <f t="shared" si="158"/>
        <v>02</v>
      </c>
      <c r="F1438" s="45" t="str">
        <f t="shared" si="159"/>
        <v>0</v>
      </c>
      <c r="G1438" s="45" t="str">
        <f t="shared" si="160"/>
        <v>0</v>
      </c>
      <c r="H1438" s="70">
        <v>19410200</v>
      </c>
      <c r="I1438" s="10" t="s">
        <v>6573</v>
      </c>
      <c r="J1438" s="145" t="s">
        <v>51</v>
      </c>
      <c r="K1438" s="10" t="s">
        <v>5966</v>
      </c>
      <c r="L1438" s="10"/>
      <c r="M1438" s="71"/>
    </row>
    <row r="1439" spans="1:13" s="99" customFormat="1" ht="45" x14ac:dyDescent="0.25">
      <c r="A1439" s="69" t="str">
        <f t="shared" si="156"/>
        <v>1</v>
      </c>
      <c r="B1439" s="45" t="str">
        <f t="shared" si="154"/>
        <v>9</v>
      </c>
      <c r="C1439" s="45" t="str">
        <f t="shared" si="155"/>
        <v>4</v>
      </c>
      <c r="D1439" s="45" t="str">
        <f t="shared" si="157"/>
        <v>1</v>
      </c>
      <c r="E1439" s="45" t="str">
        <f t="shared" si="158"/>
        <v>02</v>
      </c>
      <c r="F1439" s="45" t="str">
        <f t="shared" si="159"/>
        <v>1</v>
      </c>
      <c r="G1439" s="45" t="str">
        <f t="shared" si="160"/>
        <v>0</v>
      </c>
      <c r="H1439" s="70">
        <v>19410210</v>
      </c>
      <c r="I1439" s="10" t="s">
        <v>6574</v>
      </c>
      <c r="J1439" s="145" t="s">
        <v>51</v>
      </c>
      <c r="K1439" s="10" t="s">
        <v>5967</v>
      </c>
      <c r="L1439" s="10"/>
      <c r="M1439" s="71"/>
    </row>
    <row r="1440" spans="1:13" s="99" customFormat="1" ht="45" x14ac:dyDescent="0.25">
      <c r="A1440" s="69" t="str">
        <f t="shared" si="156"/>
        <v>1</v>
      </c>
      <c r="B1440" s="45" t="str">
        <f t="shared" si="154"/>
        <v>9</v>
      </c>
      <c r="C1440" s="45" t="str">
        <f t="shared" si="155"/>
        <v>4</v>
      </c>
      <c r="D1440" s="45" t="str">
        <f t="shared" si="157"/>
        <v>1</v>
      </c>
      <c r="E1440" s="45" t="str">
        <f t="shared" si="158"/>
        <v>02</v>
      </c>
      <c r="F1440" s="45" t="str">
        <f t="shared" si="159"/>
        <v>2</v>
      </c>
      <c r="G1440" s="45" t="str">
        <f t="shared" si="160"/>
        <v>0</v>
      </c>
      <c r="H1440" s="70">
        <v>19410220</v>
      </c>
      <c r="I1440" s="10" t="s">
        <v>6575</v>
      </c>
      <c r="J1440" s="145" t="s">
        <v>51</v>
      </c>
      <c r="K1440" s="10" t="s">
        <v>5968</v>
      </c>
      <c r="L1440" s="10"/>
      <c r="M1440" s="71"/>
    </row>
    <row r="1441" spans="1:13" ht="60" x14ac:dyDescent="0.25">
      <c r="A1441" s="69" t="str">
        <f t="shared" si="156"/>
        <v>1</v>
      </c>
      <c r="B1441" s="45" t="str">
        <f t="shared" si="154"/>
        <v>9</v>
      </c>
      <c r="C1441" s="45" t="str">
        <f t="shared" si="155"/>
        <v>4</v>
      </c>
      <c r="D1441" s="45" t="str">
        <f t="shared" si="157"/>
        <v>1</v>
      </c>
      <c r="E1441" s="45" t="str">
        <f t="shared" si="158"/>
        <v>02</v>
      </c>
      <c r="F1441" s="45" t="str">
        <f t="shared" si="159"/>
        <v>3</v>
      </c>
      <c r="G1441" s="45" t="str">
        <f t="shared" si="160"/>
        <v>0</v>
      </c>
      <c r="H1441" s="70">
        <v>19410230</v>
      </c>
      <c r="I1441" s="10" t="s">
        <v>6576</v>
      </c>
      <c r="J1441" s="145" t="s">
        <v>51</v>
      </c>
      <c r="K1441" s="10" t="s">
        <v>5969</v>
      </c>
      <c r="L1441" s="10"/>
      <c r="M1441" s="71"/>
    </row>
    <row r="1442" spans="1:13" ht="45" x14ac:dyDescent="0.25">
      <c r="A1442" s="69" t="str">
        <f t="shared" si="156"/>
        <v>1</v>
      </c>
      <c r="B1442" s="45" t="str">
        <f t="shared" si="154"/>
        <v>9</v>
      </c>
      <c r="C1442" s="45" t="str">
        <f t="shared" si="155"/>
        <v>4</v>
      </c>
      <c r="D1442" s="45" t="str">
        <f t="shared" si="157"/>
        <v>1</v>
      </c>
      <c r="E1442" s="45" t="str">
        <f t="shared" si="158"/>
        <v>02</v>
      </c>
      <c r="F1442" s="45" t="str">
        <f t="shared" si="159"/>
        <v>4</v>
      </c>
      <c r="G1442" s="45" t="str">
        <f t="shared" si="160"/>
        <v>0</v>
      </c>
      <c r="H1442" s="70">
        <v>19410240</v>
      </c>
      <c r="I1442" s="10" t="s">
        <v>6577</v>
      </c>
      <c r="J1442" s="145" t="s">
        <v>51</v>
      </c>
      <c r="K1442" s="10" t="s">
        <v>5970</v>
      </c>
      <c r="L1442" s="10"/>
      <c r="M1442" s="71"/>
    </row>
    <row r="1443" spans="1:13" ht="45" x14ac:dyDescent="0.25">
      <c r="A1443" s="69" t="str">
        <f t="shared" si="156"/>
        <v>1</v>
      </c>
      <c r="B1443" s="45" t="str">
        <f t="shared" si="154"/>
        <v>9</v>
      </c>
      <c r="C1443" s="45" t="str">
        <f t="shared" si="155"/>
        <v>4</v>
      </c>
      <c r="D1443" s="45" t="str">
        <f t="shared" si="157"/>
        <v>1</v>
      </c>
      <c r="E1443" s="45" t="str">
        <f t="shared" si="158"/>
        <v>03</v>
      </c>
      <c r="F1443" s="45" t="str">
        <f t="shared" si="159"/>
        <v>0</v>
      </c>
      <c r="G1443" s="45" t="str">
        <f t="shared" si="160"/>
        <v>0</v>
      </c>
      <c r="H1443" s="70">
        <v>19410300</v>
      </c>
      <c r="I1443" s="10" t="s">
        <v>5971</v>
      </c>
      <c r="J1443" s="145" t="s">
        <v>51</v>
      </c>
      <c r="K1443" s="10" t="s">
        <v>5972</v>
      </c>
      <c r="L1443" s="10"/>
      <c r="M1443" s="71"/>
    </row>
    <row r="1444" spans="1:13" ht="30" x14ac:dyDescent="0.25">
      <c r="A1444" s="69" t="str">
        <f t="shared" si="156"/>
        <v>1</v>
      </c>
      <c r="B1444" s="45" t="str">
        <f t="shared" si="154"/>
        <v>9</v>
      </c>
      <c r="C1444" s="45" t="str">
        <f t="shared" si="155"/>
        <v>4</v>
      </c>
      <c r="D1444" s="45" t="str">
        <f t="shared" si="157"/>
        <v>1</v>
      </c>
      <c r="E1444" s="45" t="str">
        <f t="shared" si="158"/>
        <v>99</v>
      </c>
      <c r="F1444" s="45" t="str">
        <f t="shared" si="159"/>
        <v>0</v>
      </c>
      <c r="G1444" s="45" t="str">
        <f t="shared" si="160"/>
        <v>0</v>
      </c>
      <c r="H1444" s="70">
        <v>19419900</v>
      </c>
      <c r="I1444" s="10" t="s">
        <v>573</v>
      </c>
      <c r="J1444" s="145" t="s">
        <v>51</v>
      </c>
      <c r="K1444" s="10" t="s">
        <v>3066</v>
      </c>
      <c r="L1444" s="10"/>
      <c r="M1444" s="71"/>
    </row>
    <row r="1445" spans="1:13" ht="30" x14ac:dyDescent="0.25">
      <c r="A1445" s="69" t="str">
        <f t="shared" si="156"/>
        <v>1</v>
      </c>
      <c r="B1445" s="45" t="str">
        <f t="shared" si="154"/>
        <v>9</v>
      </c>
      <c r="C1445" s="45" t="str">
        <f t="shared" si="155"/>
        <v>4</v>
      </c>
      <c r="D1445" s="45" t="str">
        <f t="shared" si="157"/>
        <v>2</v>
      </c>
      <c r="E1445" s="45" t="str">
        <f t="shared" si="158"/>
        <v>00</v>
      </c>
      <c r="F1445" s="45" t="str">
        <f t="shared" si="159"/>
        <v>0</v>
      </c>
      <c r="G1445" s="45" t="str">
        <f t="shared" si="160"/>
        <v>0</v>
      </c>
      <c r="H1445" s="70">
        <v>19420000</v>
      </c>
      <c r="I1445" s="10" t="s">
        <v>574</v>
      </c>
      <c r="J1445" s="145" t="s">
        <v>45</v>
      </c>
      <c r="K1445" s="10" t="s">
        <v>5973</v>
      </c>
      <c r="L1445" s="101" t="s">
        <v>3018</v>
      </c>
      <c r="M1445" s="71"/>
    </row>
    <row r="1446" spans="1:13" ht="30" x14ac:dyDescent="0.25">
      <c r="A1446" s="69" t="str">
        <f t="shared" si="156"/>
        <v>1</v>
      </c>
      <c r="B1446" s="45" t="str">
        <f t="shared" si="154"/>
        <v>9</v>
      </c>
      <c r="C1446" s="45" t="str">
        <f t="shared" si="155"/>
        <v>4</v>
      </c>
      <c r="D1446" s="45" t="str">
        <f t="shared" si="157"/>
        <v>2</v>
      </c>
      <c r="E1446" s="45" t="str">
        <f t="shared" si="158"/>
        <v>01</v>
      </c>
      <c r="F1446" s="45" t="str">
        <f t="shared" si="159"/>
        <v>0</v>
      </c>
      <c r="G1446" s="45" t="str">
        <f t="shared" si="160"/>
        <v>0</v>
      </c>
      <c r="H1446" s="70">
        <v>19420100</v>
      </c>
      <c r="I1446" s="10" t="s">
        <v>575</v>
      </c>
      <c r="J1446" s="145" t="s">
        <v>51</v>
      </c>
      <c r="K1446" s="10" t="s">
        <v>5974</v>
      </c>
      <c r="L1446" s="10"/>
      <c r="M1446" s="71"/>
    </row>
    <row r="1447" spans="1:13" ht="30" x14ac:dyDescent="0.25">
      <c r="A1447" s="69" t="str">
        <f t="shared" si="156"/>
        <v>1</v>
      </c>
      <c r="B1447" s="45" t="str">
        <f t="shared" si="154"/>
        <v>9</v>
      </c>
      <c r="C1447" s="45" t="str">
        <f t="shared" si="155"/>
        <v>4</v>
      </c>
      <c r="D1447" s="45" t="str">
        <f t="shared" si="157"/>
        <v>2</v>
      </c>
      <c r="E1447" s="45" t="str">
        <f t="shared" si="158"/>
        <v>02</v>
      </c>
      <c r="F1447" s="45" t="str">
        <f t="shared" si="159"/>
        <v>0</v>
      </c>
      <c r="G1447" s="45" t="str">
        <f t="shared" si="160"/>
        <v>0</v>
      </c>
      <c r="H1447" s="70">
        <v>19420200</v>
      </c>
      <c r="I1447" s="10" t="s">
        <v>576</v>
      </c>
      <c r="J1447" s="145" t="s">
        <v>51</v>
      </c>
      <c r="K1447" s="10" t="s">
        <v>3069</v>
      </c>
      <c r="L1447" s="10"/>
      <c r="M1447" s="71"/>
    </row>
    <row r="1448" spans="1:13" ht="30" x14ac:dyDescent="0.25">
      <c r="A1448" s="69" t="str">
        <f t="shared" si="156"/>
        <v>1</v>
      </c>
      <c r="B1448" s="45" t="str">
        <f t="shared" si="154"/>
        <v>9</v>
      </c>
      <c r="C1448" s="45" t="str">
        <f t="shared" si="155"/>
        <v>4</v>
      </c>
      <c r="D1448" s="45" t="str">
        <f t="shared" si="157"/>
        <v>2</v>
      </c>
      <c r="E1448" s="45" t="str">
        <f t="shared" si="158"/>
        <v>03</v>
      </c>
      <c r="F1448" s="45" t="str">
        <f t="shared" si="159"/>
        <v>0</v>
      </c>
      <c r="G1448" s="45" t="str">
        <f t="shared" si="160"/>
        <v>0</v>
      </c>
      <c r="H1448" s="70">
        <v>19420300</v>
      </c>
      <c r="I1448" s="10" t="s">
        <v>577</v>
      </c>
      <c r="J1448" s="145" t="s">
        <v>51</v>
      </c>
      <c r="K1448" s="10" t="s">
        <v>3070</v>
      </c>
      <c r="L1448" s="10"/>
      <c r="M1448" s="71"/>
    </row>
    <row r="1449" spans="1:13" ht="30" x14ac:dyDescent="0.25">
      <c r="A1449" s="69" t="str">
        <f t="shared" si="156"/>
        <v>1</v>
      </c>
      <c r="B1449" s="45" t="str">
        <f t="shared" si="154"/>
        <v>9</v>
      </c>
      <c r="C1449" s="45" t="str">
        <f t="shared" si="155"/>
        <v>4</v>
      </c>
      <c r="D1449" s="45" t="str">
        <f t="shared" si="157"/>
        <v>2</v>
      </c>
      <c r="E1449" s="45" t="str">
        <f t="shared" si="158"/>
        <v>99</v>
      </c>
      <c r="F1449" s="45" t="str">
        <f t="shared" si="159"/>
        <v>0</v>
      </c>
      <c r="G1449" s="45" t="str">
        <f t="shared" si="160"/>
        <v>0</v>
      </c>
      <c r="H1449" s="70">
        <v>19429900</v>
      </c>
      <c r="I1449" s="10" t="s">
        <v>578</v>
      </c>
      <c r="J1449" s="145" t="s">
        <v>51</v>
      </c>
      <c r="K1449" s="10" t="s">
        <v>5975</v>
      </c>
      <c r="L1449" s="10"/>
      <c r="M1449" s="71"/>
    </row>
    <row r="1450" spans="1:13" ht="90" x14ac:dyDescent="0.25">
      <c r="A1450" s="69" t="str">
        <f t="shared" si="156"/>
        <v>1</v>
      </c>
      <c r="B1450" s="45" t="str">
        <f t="shared" si="154"/>
        <v>9</v>
      </c>
      <c r="C1450" s="45" t="str">
        <f t="shared" si="155"/>
        <v>4</v>
      </c>
      <c r="D1450" s="45" t="str">
        <f t="shared" si="157"/>
        <v>3</v>
      </c>
      <c r="E1450" s="45" t="str">
        <f t="shared" si="158"/>
        <v>00</v>
      </c>
      <c r="F1450" s="45" t="str">
        <f t="shared" si="159"/>
        <v>0</v>
      </c>
      <c r="G1450" s="45" t="str">
        <f t="shared" si="160"/>
        <v>0</v>
      </c>
      <c r="H1450" s="70">
        <v>19430000</v>
      </c>
      <c r="I1450" s="10" t="s">
        <v>579</v>
      </c>
      <c r="J1450" s="145" t="s">
        <v>45</v>
      </c>
      <c r="K1450" s="10" t="s">
        <v>5976</v>
      </c>
      <c r="L1450" s="101" t="s">
        <v>3018</v>
      </c>
      <c r="M1450" s="71"/>
    </row>
    <row r="1451" spans="1:13" ht="90" x14ac:dyDescent="0.25">
      <c r="A1451" s="69" t="str">
        <f t="shared" si="156"/>
        <v>1</v>
      </c>
      <c r="B1451" s="45" t="str">
        <f t="shared" si="154"/>
        <v>9</v>
      </c>
      <c r="C1451" s="45" t="str">
        <f t="shared" si="155"/>
        <v>4</v>
      </c>
      <c r="D1451" s="45" t="str">
        <f t="shared" si="157"/>
        <v>3</v>
      </c>
      <c r="E1451" s="45" t="str">
        <f t="shared" si="158"/>
        <v>01</v>
      </c>
      <c r="F1451" s="45" t="str">
        <f t="shared" si="159"/>
        <v>0</v>
      </c>
      <c r="G1451" s="45" t="str">
        <f t="shared" si="160"/>
        <v>0</v>
      </c>
      <c r="H1451" s="70">
        <v>19430100</v>
      </c>
      <c r="I1451" s="10" t="s">
        <v>580</v>
      </c>
      <c r="J1451" s="145" t="s">
        <v>51</v>
      </c>
      <c r="K1451" s="10" t="s">
        <v>5977</v>
      </c>
      <c r="L1451" s="10"/>
      <c r="M1451" s="71"/>
    </row>
    <row r="1452" spans="1:13" ht="30" x14ac:dyDescent="0.25">
      <c r="A1452" s="69" t="str">
        <f t="shared" si="156"/>
        <v>1</v>
      </c>
      <c r="B1452" s="45" t="str">
        <f t="shared" si="154"/>
        <v>9</v>
      </c>
      <c r="C1452" s="45" t="str">
        <f t="shared" si="155"/>
        <v>4</v>
      </c>
      <c r="D1452" s="45" t="str">
        <f t="shared" si="157"/>
        <v>4</v>
      </c>
      <c r="E1452" s="45" t="str">
        <f t="shared" si="158"/>
        <v>00</v>
      </c>
      <c r="F1452" s="45" t="str">
        <f t="shared" si="159"/>
        <v>0</v>
      </c>
      <c r="G1452" s="45" t="str">
        <f t="shared" si="160"/>
        <v>0</v>
      </c>
      <c r="H1452" s="70">
        <v>19440000</v>
      </c>
      <c r="I1452" s="10" t="s">
        <v>581</v>
      </c>
      <c r="J1452" s="145" t="s">
        <v>45</v>
      </c>
      <c r="K1452" s="10" t="s">
        <v>5978</v>
      </c>
      <c r="L1452" s="101" t="s">
        <v>3018</v>
      </c>
      <c r="M1452" s="71"/>
    </row>
    <row r="1453" spans="1:13" ht="30" x14ac:dyDescent="0.25">
      <c r="A1453" s="69" t="str">
        <f t="shared" si="156"/>
        <v>1</v>
      </c>
      <c r="B1453" s="45" t="str">
        <f t="shared" si="154"/>
        <v>9</v>
      </c>
      <c r="C1453" s="45" t="str">
        <f t="shared" si="155"/>
        <v>4</v>
      </c>
      <c r="D1453" s="45" t="str">
        <f t="shared" si="157"/>
        <v>4</v>
      </c>
      <c r="E1453" s="45" t="str">
        <f t="shared" si="158"/>
        <v>01</v>
      </c>
      <c r="F1453" s="45" t="str">
        <f t="shared" si="159"/>
        <v>0</v>
      </c>
      <c r="G1453" s="45" t="str">
        <f t="shared" si="160"/>
        <v>0</v>
      </c>
      <c r="H1453" s="70">
        <v>19440100</v>
      </c>
      <c r="I1453" s="10" t="s">
        <v>5979</v>
      </c>
      <c r="J1453" s="145" t="s">
        <v>51</v>
      </c>
      <c r="K1453" s="10" t="s">
        <v>5980</v>
      </c>
      <c r="L1453" s="10"/>
      <c r="M1453" s="71"/>
    </row>
    <row r="1454" spans="1:13" ht="45" x14ac:dyDescent="0.25">
      <c r="A1454" s="69" t="str">
        <f t="shared" si="156"/>
        <v>1</v>
      </c>
      <c r="B1454" s="45" t="str">
        <f t="shared" si="154"/>
        <v>9</v>
      </c>
      <c r="C1454" s="45" t="str">
        <f t="shared" si="155"/>
        <v>4</v>
      </c>
      <c r="D1454" s="45" t="str">
        <f t="shared" si="157"/>
        <v>4</v>
      </c>
      <c r="E1454" s="45" t="str">
        <f t="shared" si="158"/>
        <v>02</v>
      </c>
      <c r="F1454" s="45" t="str">
        <f t="shared" si="159"/>
        <v>0</v>
      </c>
      <c r="G1454" s="45" t="str">
        <f t="shared" si="160"/>
        <v>0</v>
      </c>
      <c r="H1454" s="70">
        <v>19440200</v>
      </c>
      <c r="I1454" s="10" t="s">
        <v>5981</v>
      </c>
      <c r="J1454" s="145" t="s">
        <v>51</v>
      </c>
      <c r="K1454" s="10" t="s">
        <v>5982</v>
      </c>
      <c r="L1454" s="10"/>
      <c r="M1454" s="71"/>
    </row>
    <row r="1455" spans="1:13" ht="45" x14ac:dyDescent="0.25">
      <c r="A1455" s="69" t="str">
        <f t="shared" si="156"/>
        <v>1</v>
      </c>
      <c r="B1455" s="45" t="str">
        <f t="shared" si="154"/>
        <v>9</v>
      </c>
      <c r="C1455" s="45" t="str">
        <f t="shared" si="155"/>
        <v>4</v>
      </c>
      <c r="D1455" s="45" t="str">
        <f t="shared" si="157"/>
        <v>4</v>
      </c>
      <c r="E1455" s="45" t="str">
        <f t="shared" si="158"/>
        <v>03</v>
      </c>
      <c r="F1455" s="45" t="str">
        <f t="shared" si="159"/>
        <v>0</v>
      </c>
      <c r="G1455" s="45" t="str">
        <f t="shared" si="160"/>
        <v>0</v>
      </c>
      <c r="H1455" s="70">
        <v>19440300</v>
      </c>
      <c r="I1455" s="10" t="s">
        <v>5983</v>
      </c>
      <c r="J1455" s="145" t="s">
        <v>51</v>
      </c>
      <c r="K1455" s="10" t="s">
        <v>5984</v>
      </c>
      <c r="L1455" s="10"/>
      <c r="M1455" s="71"/>
    </row>
    <row r="1456" spans="1:13" ht="45" x14ac:dyDescent="0.25">
      <c r="A1456" s="69" t="str">
        <f t="shared" si="156"/>
        <v>1</v>
      </c>
      <c r="B1456" s="45" t="str">
        <f t="shared" si="154"/>
        <v>9</v>
      </c>
      <c r="C1456" s="45" t="str">
        <f t="shared" si="155"/>
        <v>4</v>
      </c>
      <c r="D1456" s="45" t="str">
        <f t="shared" si="157"/>
        <v>4</v>
      </c>
      <c r="E1456" s="45" t="str">
        <f t="shared" si="158"/>
        <v>04</v>
      </c>
      <c r="F1456" s="45" t="str">
        <f t="shared" si="159"/>
        <v>0</v>
      </c>
      <c r="G1456" s="45" t="str">
        <f t="shared" si="160"/>
        <v>0</v>
      </c>
      <c r="H1456" s="70">
        <v>19440400</v>
      </c>
      <c r="I1456" s="10" t="s">
        <v>582</v>
      </c>
      <c r="J1456" s="145" t="s">
        <v>51</v>
      </c>
      <c r="K1456" s="10" t="s">
        <v>5985</v>
      </c>
      <c r="L1456" s="10"/>
      <c r="M1456" s="71"/>
    </row>
    <row r="1457" spans="1:13" ht="45" x14ac:dyDescent="0.25">
      <c r="A1457" s="69" t="str">
        <f t="shared" si="156"/>
        <v>1</v>
      </c>
      <c r="B1457" s="45" t="str">
        <f t="shared" si="154"/>
        <v>9</v>
      </c>
      <c r="C1457" s="45" t="str">
        <f t="shared" si="155"/>
        <v>4</v>
      </c>
      <c r="D1457" s="45" t="str">
        <f t="shared" si="157"/>
        <v>4</v>
      </c>
      <c r="E1457" s="45" t="str">
        <f t="shared" si="158"/>
        <v>05</v>
      </c>
      <c r="F1457" s="45" t="str">
        <f t="shared" si="159"/>
        <v>0</v>
      </c>
      <c r="G1457" s="45" t="str">
        <f t="shared" si="160"/>
        <v>0</v>
      </c>
      <c r="H1457" s="70">
        <v>19440500</v>
      </c>
      <c r="I1457" s="10" t="s">
        <v>583</v>
      </c>
      <c r="J1457" s="145" t="s">
        <v>51</v>
      </c>
      <c r="K1457" s="10" t="s">
        <v>5986</v>
      </c>
      <c r="L1457" s="10"/>
      <c r="M1457" s="71"/>
    </row>
    <row r="1458" spans="1:13" ht="45" x14ac:dyDescent="0.25">
      <c r="A1458" s="69" t="str">
        <f t="shared" si="156"/>
        <v>1</v>
      </c>
      <c r="B1458" s="45" t="str">
        <f t="shared" si="154"/>
        <v>9</v>
      </c>
      <c r="C1458" s="45" t="str">
        <f t="shared" si="155"/>
        <v>4</v>
      </c>
      <c r="D1458" s="45" t="str">
        <f t="shared" si="157"/>
        <v>4</v>
      </c>
      <c r="E1458" s="45" t="str">
        <f t="shared" si="158"/>
        <v>06</v>
      </c>
      <c r="F1458" s="45" t="str">
        <f t="shared" si="159"/>
        <v>0</v>
      </c>
      <c r="G1458" s="45" t="str">
        <f t="shared" si="160"/>
        <v>0</v>
      </c>
      <c r="H1458" s="70">
        <v>19440600</v>
      </c>
      <c r="I1458" s="10" t="s">
        <v>584</v>
      </c>
      <c r="J1458" s="145" t="s">
        <v>51</v>
      </c>
      <c r="K1458" s="10" t="s">
        <v>5987</v>
      </c>
      <c r="L1458" s="10"/>
      <c r="M1458" s="71"/>
    </row>
    <row r="1459" spans="1:13" ht="30" x14ac:dyDescent="0.25">
      <c r="A1459" s="69" t="str">
        <f t="shared" si="156"/>
        <v>1</v>
      </c>
      <c r="B1459" s="45" t="str">
        <f t="shared" si="154"/>
        <v>9</v>
      </c>
      <c r="C1459" s="45" t="str">
        <f t="shared" si="155"/>
        <v>4</v>
      </c>
      <c r="D1459" s="45" t="str">
        <f t="shared" si="157"/>
        <v>4</v>
      </c>
      <c r="E1459" s="45" t="str">
        <f t="shared" si="158"/>
        <v>07</v>
      </c>
      <c r="F1459" s="45" t="str">
        <f t="shared" si="159"/>
        <v>0</v>
      </c>
      <c r="G1459" s="45" t="str">
        <f t="shared" si="160"/>
        <v>0</v>
      </c>
      <c r="H1459" s="70">
        <v>19440700</v>
      </c>
      <c r="I1459" s="10" t="s">
        <v>585</v>
      </c>
      <c r="J1459" s="145" t="s">
        <v>51</v>
      </c>
      <c r="K1459" s="10" t="s">
        <v>5988</v>
      </c>
      <c r="L1459" s="10"/>
      <c r="M1459" s="71"/>
    </row>
    <row r="1460" spans="1:13" ht="30" x14ac:dyDescent="0.25">
      <c r="A1460" s="69" t="str">
        <f t="shared" si="156"/>
        <v>1</v>
      </c>
      <c r="B1460" s="45" t="str">
        <f t="shared" si="154"/>
        <v>9</v>
      </c>
      <c r="C1460" s="45" t="str">
        <f t="shared" si="155"/>
        <v>4</v>
      </c>
      <c r="D1460" s="45" t="str">
        <f t="shared" si="157"/>
        <v>4</v>
      </c>
      <c r="E1460" s="45" t="str">
        <f t="shared" si="158"/>
        <v>07</v>
      </c>
      <c r="F1460" s="45" t="str">
        <f t="shared" si="159"/>
        <v>1</v>
      </c>
      <c r="G1460" s="45" t="str">
        <f t="shared" si="160"/>
        <v>0</v>
      </c>
      <c r="H1460" s="70">
        <v>19440710</v>
      </c>
      <c r="I1460" s="10" t="s">
        <v>586</v>
      </c>
      <c r="J1460" s="145" t="s">
        <v>51</v>
      </c>
      <c r="K1460" s="10" t="s">
        <v>5989</v>
      </c>
      <c r="L1460" s="10"/>
      <c r="M1460" s="71"/>
    </row>
    <row r="1461" spans="1:13" ht="45" x14ac:dyDescent="0.25">
      <c r="A1461" s="69" t="str">
        <f t="shared" si="156"/>
        <v>1</v>
      </c>
      <c r="B1461" s="45" t="str">
        <f t="shared" si="154"/>
        <v>9</v>
      </c>
      <c r="C1461" s="45" t="str">
        <f t="shared" si="155"/>
        <v>4</v>
      </c>
      <c r="D1461" s="45" t="str">
        <f t="shared" si="157"/>
        <v>4</v>
      </c>
      <c r="E1461" s="45" t="str">
        <f t="shared" si="158"/>
        <v>07</v>
      </c>
      <c r="F1461" s="45" t="str">
        <f t="shared" si="159"/>
        <v>2</v>
      </c>
      <c r="G1461" s="45" t="str">
        <f t="shared" si="160"/>
        <v>0</v>
      </c>
      <c r="H1461" s="70">
        <v>19440720</v>
      </c>
      <c r="I1461" s="10" t="s">
        <v>5990</v>
      </c>
      <c r="J1461" s="145" t="s">
        <v>51</v>
      </c>
      <c r="K1461" s="10" t="s">
        <v>5991</v>
      </c>
      <c r="L1461" s="10"/>
      <c r="M1461" s="71"/>
    </row>
    <row r="1462" spans="1:13" ht="30" x14ac:dyDescent="0.25">
      <c r="A1462" s="69" t="str">
        <f t="shared" si="156"/>
        <v>1</v>
      </c>
      <c r="B1462" s="45" t="str">
        <f t="shared" si="154"/>
        <v>9</v>
      </c>
      <c r="C1462" s="45" t="str">
        <f t="shared" si="155"/>
        <v>4</v>
      </c>
      <c r="D1462" s="45" t="str">
        <f t="shared" si="157"/>
        <v>4</v>
      </c>
      <c r="E1462" s="45" t="str">
        <f t="shared" si="158"/>
        <v>07</v>
      </c>
      <c r="F1462" s="45" t="str">
        <f t="shared" si="159"/>
        <v>3</v>
      </c>
      <c r="G1462" s="45" t="str">
        <f t="shared" si="160"/>
        <v>0</v>
      </c>
      <c r="H1462" s="70">
        <v>19440730</v>
      </c>
      <c r="I1462" s="10" t="s">
        <v>5992</v>
      </c>
      <c r="J1462" s="145" t="s">
        <v>51</v>
      </c>
      <c r="K1462" s="10" t="s">
        <v>5993</v>
      </c>
      <c r="L1462" s="10"/>
      <c r="M1462" s="71"/>
    </row>
    <row r="1463" spans="1:13" x14ac:dyDescent="0.25">
      <c r="A1463" s="69" t="str">
        <f t="shared" si="156"/>
        <v>1</v>
      </c>
      <c r="B1463" s="45" t="str">
        <f t="shared" si="154"/>
        <v>9</v>
      </c>
      <c r="C1463" s="45" t="str">
        <f t="shared" si="155"/>
        <v>4</v>
      </c>
      <c r="D1463" s="45" t="str">
        <f t="shared" si="157"/>
        <v>9</v>
      </c>
      <c r="E1463" s="45" t="str">
        <f t="shared" si="158"/>
        <v>00</v>
      </c>
      <c r="F1463" s="45" t="str">
        <f t="shared" si="159"/>
        <v>0</v>
      </c>
      <c r="G1463" s="45" t="str">
        <f t="shared" si="160"/>
        <v>0</v>
      </c>
      <c r="H1463" s="70">
        <v>19490000</v>
      </c>
      <c r="I1463" s="10" t="s">
        <v>587</v>
      </c>
      <c r="J1463" s="145" t="s">
        <v>45</v>
      </c>
      <c r="K1463" s="10" t="s">
        <v>5994</v>
      </c>
      <c r="L1463" s="101" t="s">
        <v>3018</v>
      </c>
      <c r="M1463" s="71"/>
    </row>
    <row r="1464" spans="1:13" x14ac:dyDescent="0.25">
      <c r="A1464" s="69" t="str">
        <f t="shared" si="156"/>
        <v>1</v>
      </c>
      <c r="B1464" s="45" t="str">
        <f t="shared" si="154"/>
        <v>9</v>
      </c>
      <c r="C1464" s="45" t="str">
        <f t="shared" si="155"/>
        <v>4</v>
      </c>
      <c r="D1464" s="45" t="str">
        <f t="shared" si="157"/>
        <v>9</v>
      </c>
      <c r="E1464" s="45" t="str">
        <f t="shared" si="158"/>
        <v>99</v>
      </c>
      <c r="F1464" s="45" t="str">
        <f t="shared" si="159"/>
        <v>0</v>
      </c>
      <c r="G1464" s="45" t="str">
        <f t="shared" si="160"/>
        <v>0</v>
      </c>
      <c r="H1464" s="70">
        <v>19499900</v>
      </c>
      <c r="I1464" s="10" t="s">
        <v>588</v>
      </c>
      <c r="J1464" s="145" t="s">
        <v>51</v>
      </c>
      <c r="K1464" s="10" t="s">
        <v>5995</v>
      </c>
      <c r="L1464" s="10"/>
      <c r="M1464" s="71"/>
    </row>
    <row r="1465" spans="1:13" x14ac:dyDescent="0.25">
      <c r="A1465" s="69" t="str">
        <f t="shared" si="156"/>
        <v>1</v>
      </c>
      <c r="B1465" s="45" t="str">
        <f t="shared" si="154"/>
        <v>9</v>
      </c>
      <c r="C1465" s="45" t="str">
        <f t="shared" si="155"/>
        <v>9</v>
      </c>
      <c r="D1465" s="45" t="str">
        <f t="shared" si="157"/>
        <v>0</v>
      </c>
      <c r="E1465" s="45" t="str">
        <f t="shared" si="158"/>
        <v>00</v>
      </c>
      <c r="F1465" s="45" t="str">
        <f t="shared" si="159"/>
        <v>0</v>
      </c>
      <c r="G1465" s="45" t="str">
        <f t="shared" si="160"/>
        <v>0</v>
      </c>
      <c r="H1465" s="70">
        <v>19900000</v>
      </c>
      <c r="I1465" s="10" t="s">
        <v>589</v>
      </c>
      <c r="J1465" s="145" t="s">
        <v>45</v>
      </c>
      <c r="K1465" s="10" t="s">
        <v>590</v>
      </c>
      <c r="L1465" s="10"/>
      <c r="M1465" s="71"/>
    </row>
    <row r="1466" spans="1:13" x14ac:dyDescent="0.25">
      <c r="A1466" s="69" t="str">
        <f t="shared" si="156"/>
        <v>1</v>
      </c>
      <c r="B1466" s="45" t="str">
        <f t="shared" si="154"/>
        <v>9</v>
      </c>
      <c r="C1466" s="45" t="str">
        <f t="shared" si="155"/>
        <v>9</v>
      </c>
      <c r="D1466" s="45" t="str">
        <f t="shared" si="157"/>
        <v>9</v>
      </c>
      <c r="E1466" s="45" t="str">
        <f t="shared" si="158"/>
        <v>00</v>
      </c>
      <c r="F1466" s="45" t="str">
        <f t="shared" si="159"/>
        <v>0</v>
      </c>
      <c r="G1466" s="45" t="str">
        <f t="shared" si="160"/>
        <v>0</v>
      </c>
      <c r="H1466" s="70">
        <v>19990000</v>
      </c>
      <c r="I1466" s="10" t="s">
        <v>499</v>
      </c>
      <c r="J1466" s="145" t="s">
        <v>45</v>
      </c>
      <c r="K1466" s="10" t="s">
        <v>5996</v>
      </c>
      <c r="L1466" s="101" t="s">
        <v>3018</v>
      </c>
      <c r="M1466" s="71"/>
    </row>
    <row r="1467" spans="1:13" ht="60" x14ac:dyDescent="0.25">
      <c r="A1467" s="69" t="str">
        <f t="shared" si="156"/>
        <v>1</v>
      </c>
      <c r="B1467" s="45" t="str">
        <f t="shared" si="154"/>
        <v>9</v>
      </c>
      <c r="C1467" s="45" t="str">
        <f t="shared" si="155"/>
        <v>9</v>
      </c>
      <c r="D1467" s="45" t="str">
        <f t="shared" si="157"/>
        <v>9</v>
      </c>
      <c r="E1467" s="45" t="str">
        <f t="shared" si="158"/>
        <v>01</v>
      </c>
      <c r="F1467" s="45" t="str">
        <f t="shared" si="159"/>
        <v>0</v>
      </c>
      <c r="G1467" s="45" t="str">
        <f t="shared" si="160"/>
        <v>0</v>
      </c>
      <c r="H1467" s="70">
        <v>19990100</v>
      </c>
      <c r="I1467" s="10" t="s">
        <v>591</v>
      </c>
      <c r="J1467" s="145" t="s">
        <v>51</v>
      </c>
      <c r="K1467" s="10" t="s">
        <v>592</v>
      </c>
      <c r="L1467" s="10"/>
      <c r="M1467" s="71"/>
    </row>
    <row r="1468" spans="1:13" ht="45" x14ac:dyDescent="0.25">
      <c r="A1468" s="69" t="str">
        <f t="shared" si="156"/>
        <v>1</v>
      </c>
      <c r="B1468" s="45" t="str">
        <f t="shared" si="154"/>
        <v>9</v>
      </c>
      <c r="C1468" s="45" t="str">
        <f t="shared" si="155"/>
        <v>9</v>
      </c>
      <c r="D1468" s="45" t="str">
        <f t="shared" si="157"/>
        <v>9</v>
      </c>
      <c r="E1468" s="45" t="str">
        <f t="shared" si="158"/>
        <v>02</v>
      </c>
      <c r="F1468" s="45" t="str">
        <f t="shared" si="159"/>
        <v>0</v>
      </c>
      <c r="G1468" s="45" t="str">
        <f t="shared" si="160"/>
        <v>0</v>
      </c>
      <c r="H1468" s="70">
        <v>19990200</v>
      </c>
      <c r="I1468" s="10" t="s">
        <v>4938</v>
      </c>
      <c r="J1468" s="145" t="s">
        <v>51</v>
      </c>
      <c r="K1468" s="10" t="s">
        <v>5997</v>
      </c>
      <c r="L1468" s="10"/>
      <c r="M1468" s="71"/>
    </row>
    <row r="1469" spans="1:13" ht="22.5" customHeight="1" x14ac:dyDescent="0.25">
      <c r="A1469" s="69" t="str">
        <f t="shared" si="156"/>
        <v>1</v>
      </c>
      <c r="B1469" s="45" t="str">
        <f t="shared" si="154"/>
        <v>9</v>
      </c>
      <c r="C1469" s="45" t="str">
        <f t="shared" si="155"/>
        <v>9</v>
      </c>
      <c r="D1469" s="45" t="str">
        <f t="shared" si="157"/>
        <v>9</v>
      </c>
      <c r="E1469" s="45" t="str">
        <f t="shared" si="158"/>
        <v>03</v>
      </c>
      <c r="F1469" s="45" t="str">
        <f t="shared" si="159"/>
        <v>0</v>
      </c>
      <c r="G1469" s="45" t="str">
        <f t="shared" si="160"/>
        <v>0</v>
      </c>
      <c r="H1469" s="70">
        <v>19990300</v>
      </c>
      <c r="I1469" s="10" t="s">
        <v>4521</v>
      </c>
      <c r="J1469" s="145" t="s">
        <v>51</v>
      </c>
      <c r="K1469" s="10" t="s">
        <v>4522</v>
      </c>
      <c r="L1469" s="10" t="s">
        <v>4516</v>
      </c>
      <c r="M1469" s="71"/>
    </row>
    <row r="1470" spans="1:13" ht="22.5" customHeight="1" x14ac:dyDescent="0.25">
      <c r="A1470" s="69" t="str">
        <f t="shared" si="156"/>
        <v>1</v>
      </c>
      <c r="B1470" s="45" t="str">
        <f t="shared" si="154"/>
        <v>9</v>
      </c>
      <c r="C1470" s="45" t="str">
        <f t="shared" si="155"/>
        <v>9</v>
      </c>
      <c r="D1470" s="45" t="str">
        <f t="shared" si="157"/>
        <v>9</v>
      </c>
      <c r="E1470" s="45" t="str">
        <f t="shared" si="158"/>
        <v>04</v>
      </c>
      <c r="F1470" s="45" t="str">
        <f t="shared" si="159"/>
        <v>0</v>
      </c>
      <c r="G1470" s="45" t="str">
        <f t="shared" si="160"/>
        <v>0</v>
      </c>
      <c r="H1470" s="70">
        <v>19990400</v>
      </c>
      <c r="I1470" s="10" t="s">
        <v>4942</v>
      </c>
      <c r="J1470" s="145" t="s">
        <v>51</v>
      </c>
      <c r="K1470" s="93" t="s">
        <v>5998</v>
      </c>
      <c r="L1470" s="10"/>
      <c r="M1470" s="71"/>
    </row>
    <row r="1471" spans="1:13" ht="81.75" customHeight="1" x14ac:dyDescent="0.25">
      <c r="A1471" s="69" t="str">
        <f t="shared" si="156"/>
        <v>1</v>
      </c>
      <c r="B1471" s="45" t="str">
        <f t="shared" si="154"/>
        <v>9</v>
      </c>
      <c r="C1471" s="45" t="str">
        <f t="shared" si="155"/>
        <v>9</v>
      </c>
      <c r="D1471" s="45" t="str">
        <f t="shared" si="157"/>
        <v>9</v>
      </c>
      <c r="E1471" s="45" t="str">
        <f t="shared" si="158"/>
        <v>05</v>
      </c>
      <c r="F1471" s="45" t="str">
        <f t="shared" si="159"/>
        <v>0</v>
      </c>
      <c r="G1471" s="45" t="str">
        <f t="shared" si="160"/>
        <v>0</v>
      </c>
      <c r="H1471" s="70">
        <v>19990500</v>
      </c>
      <c r="I1471" s="10" t="s">
        <v>4944</v>
      </c>
      <c r="J1471" s="145" t="s">
        <v>51</v>
      </c>
      <c r="K1471" s="10" t="s">
        <v>5999</v>
      </c>
      <c r="L1471" s="10"/>
      <c r="M1471" s="71"/>
    </row>
    <row r="1472" spans="1:13" ht="30" x14ac:dyDescent="0.25">
      <c r="A1472" s="69" t="str">
        <f t="shared" si="156"/>
        <v>1</v>
      </c>
      <c r="B1472" s="45" t="str">
        <f t="shared" si="154"/>
        <v>9</v>
      </c>
      <c r="C1472" s="45" t="str">
        <f t="shared" si="155"/>
        <v>9</v>
      </c>
      <c r="D1472" s="45" t="str">
        <f t="shared" si="157"/>
        <v>9</v>
      </c>
      <c r="E1472" s="45" t="str">
        <f t="shared" si="158"/>
        <v>06</v>
      </c>
      <c r="F1472" s="45" t="str">
        <f t="shared" si="159"/>
        <v>0</v>
      </c>
      <c r="G1472" s="45" t="str">
        <f t="shared" si="160"/>
        <v>0</v>
      </c>
      <c r="H1472" s="70">
        <v>19990600</v>
      </c>
      <c r="I1472" s="10" t="s">
        <v>593</v>
      </c>
      <c r="J1472" s="145" t="s">
        <v>51</v>
      </c>
      <c r="K1472" s="10" t="s">
        <v>594</v>
      </c>
      <c r="L1472" s="10"/>
      <c r="M1472" s="71"/>
    </row>
    <row r="1473" spans="1:13" ht="90" x14ac:dyDescent="0.25">
      <c r="A1473" s="69" t="str">
        <f t="shared" si="156"/>
        <v>1</v>
      </c>
      <c r="B1473" s="45" t="str">
        <f t="shared" si="154"/>
        <v>9</v>
      </c>
      <c r="C1473" s="45" t="str">
        <f t="shared" si="155"/>
        <v>9</v>
      </c>
      <c r="D1473" s="45" t="str">
        <f t="shared" si="157"/>
        <v>9</v>
      </c>
      <c r="E1473" s="45" t="str">
        <f t="shared" si="158"/>
        <v>07</v>
      </c>
      <c r="F1473" s="45" t="str">
        <f t="shared" si="159"/>
        <v>0</v>
      </c>
      <c r="G1473" s="45" t="str">
        <f t="shared" si="160"/>
        <v>0</v>
      </c>
      <c r="H1473" s="70">
        <v>19990700</v>
      </c>
      <c r="I1473" s="10" t="s">
        <v>4947</v>
      </c>
      <c r="J1473" s="145" t="s">
        <v>51</v>
      </c>
      <c r="K1473" s="10" t="s">
        <v>6000</v>
      </c>
      <c r="L1473" s="10"/>
      <c r="M1473" s="71"/>
    </row>
    <row r="1474" spans="1:13" ht="30" x14ac:dyDescent="0.25">
      <c r="A1474" s="69" t="str">
        <f t="shared" si="156"/>
        <v>1</v>
      </c>
      <c r="B1474" s="45" t="str">
        <f t="shared" si="154"/>
        <v>9</v>
      </c>
      <c r="C1474" s="45" t="str">
        <f t="shared" si="155"/>
        <v>9</v>
      </c>
      <c r="D1474" s="45" t="str">
        <f t="shared" si="157"/>
        <v>9</v>
      </c>
      <c r="E1474" s="45" t="str">
        <f t="shared" si="158"/>
        <v>08</v>
      </c>
      <c r="F1474" s="45" t="str">
        <f t="shared" si="159"/>
        <v>0</v>
      </c>
      <c r="G1474" s="45" t="str">
        <f t="shared" si="160"/>
        <v>0</v>
      </c>
      <c r="H1474" s="70">
        <v>19990800</v>
      </c>
      <c r="I1474" s="10" t="s">
        <v>6001</v>
      </c>
      <c r="J1474" s="145" t="s">
        <v>51</v>
      </c>
      <c r="K1474" s="10" t="s">
        <v>6002</v>
      </c>
      <c r="L1474" s="10"/>
      <c r="M1474" s="71"/>
    </row>
    <row r="1475" spans="1:13" ht="13.5" customHeight="1" x14ac:dyDescent="0.25">
      <c r="A1475" s="69" t="str">
        <f t="shared" si="156"/>
        <v>1</v>
      </c>
      <c r="B1475" s="45" t="str">
        <f t="shared" si="154"/>
        <v>9</v>
      </c>
      <c r="C1475" s="45" t="str">
        <f t="shared" si="155"/>
        <v>9</v>
      </c>
      <c r="D1475" s="45" t="str">
        <f t="shared" si="157"/>
        <v>9</v>
      </c>
      <c r="E1475" s="45" t="str">
        <f t="shared" si="158"/>
        <v>08</v>
      </c>
      <c r="F1475" s="45" t="str">
        <f t="shared" si="159"/>
        <v>1</v>
      </c>
      <c r="G1475" s="45" t="str">
        <f t="shared" si="160"/>
        <v>0</v>
      </c>
      <c r="H1475" s="70">
        <v>19990810</v>
      </c>
      <c r="I1475" s="10" t="s">
        <v>6003</v>
      </c>
      <c r="J1475" s="145" t="s">
        <v>51</v>
      </c>
      <c r="K1475" s="10" t="s">
        <v>6004</v>
      </c>
      <c r="L1475" s="10"/>
      <c r="M1475" s="71"/>
    </row>
    <row r="1476" spans="1:13" ht="90" x14ac:dyDescent="0.25">
      <c r="A1476" s="69" t="str">
        <f t="shared" si="156"/>
        <v>1</v>
      </c>
      <c r="B1476" s="45" t="str">
        <f t="shared" si="154"/>
        <v>9</v>
      </c>
      <c r="C1476" s="45" t="str">
        <f t="shared" si="155"/>
        <v>9</v>
      </c>
      <c r="D1476" s="45" t="str">
        <f t="shared" si="157"/>
        <v>9</v>
      </c>
      <c r="E1476" s="45" t="str">
        <f t="shared" si="158"/>
        <v>08</v>
      </c>
      <c r="F1476" s="45" t="str">
        <f t="shared" si="159"/>
        <v>2</v>
      </c>
      <c r="G1476" s="45" t="str">
        <f t="shared" si="160"/>
        <v>0</v>
      </c>
      <c r="H1476" s="70">
        <v>19990820</v>
      </c>
      <c r="I1476" s="10" t="s">
        <v>6005</v>
      </c>
      <c r="J1476" s="145" t="s">
        <v>51</v>
      </c>
      <c r="K1476" s="10" t="s">
        <v>6006</v>
      </c>
      <c r="L1476" s="10"/>
      <c r="M1476" s="71"/>
    </row>
    <row r="1477" spans="1:13" ht="60" x14ac:dyDescent="0.25">
      <c r="A1477" s="69" t="str">
        <f t="shared" si="156"/>
        <v>1</v>
      </c>
      <c r="B1477" s="45" t="str">
        <f t="shared" si="154"/>
        <v>9</v>
      </c>
      <c r="C1477" s="45" t="str">
        <f t="shared" si="155"/>
        <v>9</v>
      </c>
      <c r="D1477" s="45" t="str">
        <f t="shared" si="157"/>
        <v>9</v>
      </c>
      <c r="E1477" s="45" t="str">
        <f t="shared" si="158"/>
        <v>09</v>
      </c>
      <c r="F1477" s="45" t="str">
        <f t="shared" si="159"/>
        <v>0</v>
      </c>
      <c r="G1477" s="45" t="str">
        <f t="shared" si="160"/>
        <v>0</v>
      </c>
      <c r="H1477" s="70">
        <v>19990900</v>
      </c>
      <c r="I1477" s="10" t="s">
        <v>4951</v>
      </c>
      <c r="J1477" s="145" t="s">
        <v>51</v>
      </c>
      <c r="K1477" s="10" t="s">
        <v>6007</v>
      </c>
      <c r="L1477" s="10"/>
      <c r="M1477" s="71"/>
    </row>
    <row r="1478" spans="1:13" ht="75" x14ac:dyDescent="0.25">
      <c r="A1478" s="69" t="str">
        <f t="shared" si="156"/>
        <v>1</v>
      </c>
      <c r="B1478" s="45" t="str">
        <f t="shared" si="154"/>
        <v>9</v>
      </c>
      <c r="C1478" s="45" t="str">
        <f t="shared" si="155"/>
        <v>9</v>
      </c>
      <c r="D1478" s="45" t="str">
        <f t="shared" si="157"/>
        <v>9</v>
      </c>
      <c r="E1478" s="45" t="str">
        <f t="shared" si="158"/>
        <v>10</v>
      </c>
      <c r="F1478" s="45" t="str">
        <f t="shared" si="159"/>
        <v>0</v>
      </c>
      <c r="G1478" s="45" t="str">
        <f t="shared" si="160"/>
        <v>0</v>
      </c>
      <c r="H1478" s="70">
        <v>19991000</v>
      </c>
      <c r="I1478" s="10" t="s">
        <v>4953</v>
      </c>
      <c r="J1478" s="145" t="s">
        <v>51</v>
      </c>
      <c r="K1478" s="10" t="s">
        <v>6008</v>
      </c>
      <c r="L1478" s="10"/>
      <c r="M1478" s="71"/>
    </row>
    <row r="1479" spans="1:13" ht="45" x14ac:dyDescent="0.25">
      <c r="A1479" s="69" t="str">
        <f t="shared" si="156"/>
        <v>1</v>
      </c>
      <c r="B1479" s="45" t="str">
        <f t="shared" si="154"/>
        <v>9</v>
      </c>
      <c r="C1479" s="45" t="str">
        <f t="shared" si="155"/>
        <v>9</v>
      </c>
      <c r="D1479" s="45" t="str">
        <f t="shared" si="157"/>
        <v>9</v>
      </c>
      <c r="E1479" s="45" t="str">
        <f t="shared" si="158"/>
        <v>11</v>
      </c>
      <c r="F1479" s="45" t="str">
        <f t="shared" si="159"/>
        <v>0</v>
      </c>
      <c r="G1479" s="45" t="str">
        <f t="shared" si="160"/>
        <v>0</v>
      </c>
      <c r="H1479" s="70">
        <v>19991100</v>
      </c>
      <c r="I1479" s="10" t="s">
        <v>4955</v>
      </c>
      <c r="J1479" s="145" t="s">
        <v>51</v>
      </c>
      <c r="K1479" s="10" t="s">
        <v>6009</v>
      </c>
      <c r="L1479" s="10"/>
      <c r="M1479" s="71"/>
    </row>
    <row r="1480" spans="1:13" ht="15" customHeight="1" x14ac:dyDescent="0.25">
      <c r="A1480" s="69" t="str">
        <f t="shared" si="156"/>
        <v>1</v>
      </c>
      <c r="B1480" s="45" t="str">
        <f t="shared" si="154"/>
        <v>9</v>
      </c>
      <c r="C1480" s="45" t="str">
        <f t="shared" si="155"/>
        <v>9</v>
      </c>
      <c r="D1480" s="45" t="str">
        <f t="shared" si="157"/>
        <v>9</v>
      </c>
      <c r="E1480" s="45" t="str">
        <f t="shared" si="158"/>
        <v>12</v>
      </c>
      <c r="F1480" s="45" t="str">
        <f t="shared" si="159"/>
        <v>0</v>
      </c>
      <c r="G1480" s="45" t="str">
        <f t="shared" si="160"/>
        <v>0</v>
      </c>
      <c r="H1480" s="70">
        <v>19991200</v>
      </c>
      <c r="I1480" s="10" t="s">
        <v>4957</v>
      </c>
      <c r="J1480" s="145" t="s">
        <v>51</v>
      </c>
      <c r="K1480" s="10" t="s">
        <v>595</v>
      </c>
      <c r="L1480" s="10"/>
      <c r="M1480" s="71"/>
    </row>
    <row r="1481" spans="1:13" ht="20.25" customHeight="1" x14ac:dyDescent="0.25">
      <c r="A1481" s="69" t="str">
        <f t="shared" si="156"/>
        <v>1</v>
      </c>
      <c r="B1481" s="45" t="str">
        <f t="shared" si="154"/>
        <v>9</v>
      </c>
      <c r="C1481" s="45" t="str">
        <f t="shared" si="155"/>
        <v>9</v>
      </c>
      <c r="D1481" s="45" t="str">
        <f t="shared" si="157"/>
        <v>9</v>
      </c>
      <c r="E1481" s="45" t="str">
        <f t="shared" si="158"/>
        <v>12</v>
      </c>
      <c r="F1481" s="45" t="str">
        <f t="shared" si="159"/>
        <v>1</v>
      </c>
      <c r="G1481" s="45" t="str">
        <f t="shared" si="160"/>
        <v>0</v>
      </c>
      <c r="H1481" s="70">
        <v>19991210</v>
      </c>
      <c r="I1481" s="10" t="s">
        <v>4958</v>
      </c>
      <c r="J1481" s="145" t="s">
        <v>51</v>
      </c>
      <c r="K1481" s="10" t="s">
        <v>596</v>
      </c>
      <c r="L1481" s="10"/>
      <c r="M1481" s="71"/>
    </row>
    <row r="1482" spans="1:13" ht="60" x14ac:dyDescent="0.25">
      <c r="A1482" s="69" t="str">
        <f t="shared" si="156"/>
        <v>1</v>
      </c>
      <c r="B1482" s="45" t="str">
        <f t="shared" si="154"/>
        <v>9</v>
      </c>
      <c r="C1482" s="45" t="str">
        <f t="shared" si="155"/>
        <v>9</v>
      </c>
      <c r="D1482" s="45" t="str">
        <f t="shared" si="157"/>
        <v>9</v>
      </c>
      <c r="E1482" s="45" t="str">
        <f t="shared" si="158"/>
        <v>12</v>
      </c>
      <c r="F1482" s="45" t="str">
        <f t="shared" si="159"/>
        <v>2</v>
      </c>
      <c r="G1482" s="45" t="str">
        <f t="shared" si="160"/>
        <v>0</v>
      </c>
      <c r="H1482" s="70">
        <v>19991220</v>
      </c>
      <c r="I1482" s="10" t="s">
        <v>597</v>
      </c>
      <c r="J1482" s="145" t="s">
        <v>51</v>
      </c>
      <c r="K1482" s="10" t="s">
        <v>598</v>
      </c>
      <c r="L1482" s="10"/>
      <c r="M1482" s="71"/>
    </row>
    <row r="1483" spans="1:13" ht="30" x14ac:dyDescent="0.25">
      <c r="A1483" s="69" t="str">
        <f t="shared" si="156"/>
        <v>1</v>
      </c>
      <c r="B1483" s="45" t="str">
        <f t="shared" si="154"/>
        <v>9</v>
      </c>
      <c r="C1483" s="45" t="str">
        <f t="shared" si="155"/>
        <v>9</v>
      </c>
      <c r="D1483" s="45" t="str">
        <f t="shared" si="157"/>
        <v>9</v>
      </c>
      <c r="E1483" s="45" t="str">
        <f t="shared" si="158"/>
        <v>13</v>
      </c>
      <c r="F1483" s="45" t="str">
        <f t="shared" si="159"/>
        <v>0</v>
      </c>
      <c r="G1483" s="45" t="str">
        <f t="shared" si="160"/>
        <v>0</v>
      </c>
      <c r="H1483" s="70">
        <v>19991300</v>
      </c>
      <c r="I1483" s="10" t="s">
        <v>4961</v>
      </c>
      <c r="J1483" s="145" t="s">
        <v>51</v>
      </c>
      <c r="K1483" s="10" t="s">
        <v>4962</v>
      </c>
      <c r="L1483" s="10"/>
      <c r="M1483" s="71"/>
    </row>
    <row r="1484" spans="1:13" ht="60" x14ac:dyDescent="0.25">
      <c r="A1484" s="69" t="str">
        <f t="shared" si="156"/>
        <v>1</v>
      </c>
      <c r="B1484" s="45" t="str">
        <f t="shared" si="154"/>
        <v>9</v>
      </c>
      <c r="C1484" s="45" t="str">
        <f t="shared" si="155"/>
        <v>9</v>
      </c>
      <c r="D1484" s="45" t="str">
        <f t="shared" si="157"/>
        <v>9</v>
      </c>
      <c r="E1484" s="45" t="str">
        <f t="shared" si="158"/>
        <v>13</v>
      </c>
      <c r="F1484" s="45" t="str">
        <f t="shared" si="159"/>
        <v>1</v>
      </c>
      <c r="G1484" s="45" t="str">
        <f t="shared" si="160"/>
        <v>0</v>
      </c>
      <c r="H1484" s="70">
        <v>19991310</v>
      </c>
      <c r="I1484" s="10" t="s">
        <v>4963</v>
      </c>
      <c r="J1484" s="145" t="s">
        <v>51</v>
      </c>
      <c r="K1484" s="10" t="s">
        <v>6010</v>
      </c>
      <c r="L1484" s="10"/>
      <c r="M1484" s="71"/>
    </row>
    <row r="1485" spans="1:13" ht="75" x14ac:dyDescent="0.25">
      <c r="A1485" s="69" t="str">
        <f t="shared" si="156"/>
        <v>1</v>
      </c>
      <c r="B1485" s="45" t="str">
        <f t="shared" si="154"/>
        <v>9</v>
      </c>
      <c r="C1485" s="45" t="str">
        <f t="shared" si="155"/>
        <v>9</v>
      </c>
      <c r="D1485" s="45" t="str">
        <f t="shared" si="157"/>
        <v>9</v>
      </c>
      <c r="E1485" s="45" t="str">
        <f t="shared" si="158"/>
        <v>15</v>
      </c>
      <c r="F1485" s="45" t="str">
        <f t="shared" si="159"/>
        <v>0</v>
      </c>
      <c r="G1485" s="45" t="str">
        <f t="shared" si="160"/>
        <v>0</v>
      </c>
      <c r="H1485" s="70">
        <v>19991500</v>
      </c>
      <c r="I1485" s="10" t="s">
        <v>6011</v>
      </c>
      <c r="J1485" s="145" t="s">
        <v>51</v>
      </c>
      <c r="K1485" s="10" t="s">
        <v>6012</v>
      </c>
      <c r="L1485" s="10"/>
      <c r="M1485" s="71"/>
    </row>
    <row r="1486" spans="1:13" x14ac:dyDescent="0.25">
      <c r="A1486" s="69" t="str">
        <f t="shared" si="156"/>
        <v>1</v>
      </c>
      <c r="B1486" s="45" t="str">
        <f t="shared" si="154"/>
        <v>9</v>
      </c>
      <c r="C1486" s="45" t="str">
        <f t="shared" si="155"/>
        <v>9</v>
      </c>
      <c r="D1486" s="45" t="str">
        <f t="shared" si="157"/>
        <v>9</v>
      </c>
      <c r="E1486" s="45" t="str">
        <f t="shared" si="158"/>
        <v>16</v>
      </c>
      <c r="F1486" s="45" t="str">
        <f t="shared" si="159"/>
        <v>0</v>
      </c>
      <c r="G1486" s="45" t="str">
        <f t="shared" si="160"/>
        <v>0</v>
      </c>
      <c r="H1486" s="70">
        <v>19991600</v>
      </c>
      <c r="I1486" s="10" t="s">
        <v>599</v>
      </c>
      <c r="J1486" s="145" t="s">
        <v>51</v>
      </c>
      <c r="K1486" s="10" t="s">
        <v>600</v>
      </c>
      <c r="L1486" s="10"/>
      <c r="M1486" s="71"/>
    </row>
    <row r="1487" spans="1:13" x14ac:dyDescent="0.25">
      <c r="A1487" s="69" t="str">
        <f t="shared" si="156"/>
        <v>1</v>
      </c>
      <c r="B1487" s="45" t="str">
        <f t="shared" si="154"/>
        <v>9</v>
      </c>
      <c r="C1487" s="45" t="str">
        <f t="shared" si="155"/>
        <v>9</v>
      </c>
      <c r="D1487" s="45" t="str">
        <f t="shared" si="157"/>
        <v>9</v>
      </c>
      <c r="E1487" s="45" t="str">
        <f t="shared" si="158"/>
        <v>16</v>
      </c>
      <c r="F1487" s="45" t="str">
        <f t="shared" si="159"/>
        <v>1</v>
      </c>
      <c r="G1487" s="45" t="str">
        <f t="shared" si="160"/>
        <v>0</v>
      </c>
      <c r="H1487" s="70">
        <v>19991610</v>
      </c>
      <c r="I1487" s="10" t="s">
        <v>601</v>
      </c>
      <c r="J1487" s="145" t="s">
        <v>51</v>
      </c>
      <c r="K1487" s="10" t="s">
        <v>3081</v>
      </c>
      <c r="L1487" s="10"/>
      <c r="M1487" s="71"/>
    </row>
    <row r="1488" spans="1:13" ht="105" x14ac:dyDescent="0.25">
      <c r="A1488" s="69" t="str">
        <f t="shared" si="156"/>
        <v>1</v>
      </c>
      <c r="B1488" s="45" t="str">
        <f t="shared" si="154"/>
        <v>9</v>
      </c>
      <c r="C1488" s="45" t="str">
        <f t="shared" si="155"/>
        <v>9</v>
      </c>
      <c r="D1488" s="45" t="str">
        <f t="shared" si="157"/>
        <v>9</v>
      </c>
      <c r="E1488" s="45" t="str">
        <f t="shared" si="158"/>
        <v>17</v>
      </c>
      <c r="F1488" s="45" t="str">
        <f t="shared" si="159"/>
        <v>0</v>
      </c>
      <c r="G1488" s="45" t="str">
        <f t="shared" si="160"/>
        <v>0</v>
      </c>
      <c r="H1488" s="70">
        <v>19991700</v>
      </c>
      <c r="I1488" s="10" t="s">
        <v>5282</v>
      </c>
      <c r="J1488" s="145" t="s">
        <v>51</v>
      </c>
      <c r="K1488" s="10" t="s">
        <v>6013</v>
      </c>
      <c r="L1488" s="10"/>
      <c r="M1488" s="71"/>
    </row>
    <row r="1489" spans="1:98" ht="75" x14ac:dyDescent="0.25">
      <c r="A1489" s="69" t="str">
        <f t="shared" si="156"/>
        <v>1</v>
      </c>
      <c r="B1489" s="45" t="str">
        <f t="shared" si="154"/>
        <v>9</v>
      </c>
      <c r="C1489" s="45" t="str">
        <f t="shared" si="155"/>
        <v>9</v>
      </c>
      <c r="D1489" s="45" t="str">
        <f t="shared" si="157"/>
        <v>9</v>
      </c>
      <c r="E1489" s="45" t="str">
        <f t="shared" si="158"/>
        <v>18</v>
      </c>
      <c r="F1489" s="45" t="str">
        <f t="shared" si="159"/>
        <v>0</v>
      </c>
      <c r="G1489" s="45" t="str">
        <f t="shared" si="160"/>
        <v>0</v>
      </c>
      <c r="H1489" s="70">
        <v>19991800</v>
      </c>
      <c r="I1489" s="10" t="s">
        <v>6014</v>
      </c>
      <c r="J1489" s="145" t="s">
        <v>51</v>
      </c>
      <c r="K1489" s="10" t="s">
        <v>6015</v>
      </c>
      <c r="L1489" s="10" t="s">
        <v>6016</v>
      </c>
      <c r="M1489" s="71"/>
    </row>
    <row r="1490" spans="1:98" ht="30" x14ac:dyDescent="0.25">
      <c r="A1490" s="69" t="str">
        <f t="shared" si="156"/>
        <v>1</v>
      </c>
      <c r="B1490" s="45" t="str">
        <f t="shared" si="154"/>
        <v>9</v>
      </c>
      <c r="C1490" s="45" t="str">
        <f t="shared" si="155"/>
        <v>9</v>
      </c>
      <c r="D1490" s="45" t="str">
        <f t="shared" si="157"/>
        <v>9</v>
      </c>
      <c r="E1490" s="45" t="str">
        <f t="shared" si="158"/>
        <v>19</v>
      </c>
      <c r="F1490" s="45" t="str">
        <f t="shared" si="159"/>
        <v>0</v>
      </c>
      <c r="G1490" s="45" t="str">
        <f t="shared" si="160"/>
        <v>0</v>
      </c>
      <c r="H1490" s="70">
        <v>19991900</v>
      </c>
      <c r="I1490" s="10" t="s">
        <v>6017</v>
      </c>
      <c r="J1490" s="145" t="s">
        <v>51</v>
      </c>
      <c r="K1490" s="10" t="s">
        <v>6018</v>
      </c>
      <c r="L1490" s="10" t="s">
        <v>6019</v>
      </c>
      <c r="M1490" s="71"/>
    </row>
    <row r="1491" spans="1:98" ht="60" x14ac:dyDescent="0.25">
      <c r="A1491" s="69" t="str">
        <f t="shared" si="156"/>
        <v>1</v>
      </c>
      <c r="B1491" s="45" t="str">
        <f t="shared" si="154"/>
        <v>9</v>
      </c>
      <c r="C1491" s="45" t="str">
        <f t="shared" si="155"/>
        <v>9</v>
      </c>
      <c r="D1491" s="45" t="str">
        <f t="shared" si="157"/>
        <v>9</v>
      </c>
      <c r="E1491" s="45" t="str">
        <f t="shared" si="158"/>
        <v>20</v>
      </c>
      <c r="F1491" s="45" t="str">
        <f t="shared" si="159"/>
        <v>0</v>
      </c>
      <c r="G1491" s="45" t="str">
        <f t="shared" si="160"/>
        <v>0</v>
      </c>
      <c r="H1491" s="70">
        <v>19992000</v>
      </c>
      <c r="I1491" s="10" t="s">
        <v>6020</v>
      </c>
      <c r="J1491" s="145" t="s">
        <v>51</v>
      </c>
      <c r="K1491" s="10" t="s">
        <v>6021</v>
      </c>
      <c r="L1491" s="10" t="s">
        <v>6022</v>
      </c>
      <c r="M1491" s="71"/>
    </row>
    <row r="1492" spans="1:98" ht="45" x14ac:dyDescent="0.25">
      <c r="A1492" s="69" t="str">
        <f t="shared" si="156"/>
        <v>1</v>
      </c>
      <c r="B1492" s="45" t="str">
        <f t="shared" si="154"/>
        <v>9</v>
      </c>
      <c r="C1492" s="45" t="str">
        <f t="shared" si="155"/>
        <v>9</v>
      </c>
      <c r="D1492" s="45" t="str">
        <f t="shared" si="157"/>
        <v>9</v>
      </c>
      <c r="E1492" s="45" t="str">
        <f t="shared" si="158"/>
        <v>21</v>
      </c>
      <c r="F1492" s="45" t="str">
        <f t="shared" si="159"/>
        <v>0</v>
      </c>
      <c r="G1492" s="45" t="str">
        <f t="shared" si="160"/>
        <v>0</v>
      </c>
      <c r="H1492" s="70">
        <v>19992100</v>
      </c>
      <c r="I1492" s="10" t="s">
        <v>6023</v>
      </c>
      <c r="J1492" s="145" t="s">
        <v>51</v>
      </c>
      <c r="K1492" s="10" t="s">
        <v>6024</v>
      </c>
      <c r="L1492" s="10" t="s">
        <v>6025</v>
      </c>
      <c r="M1492" s="71"/>
    </row>
    <row r="1493" spans="1:98" x14ac:dyDescent="0.25">
      <c r="A1493" s="69" t="str">
        <f t="shared" si="156"/>
        <v>1</v>
      </c>
      <c r="B1493" s="45" t="str">
        <f t="shared" si="154"/>
        <v>9</v>
      </c>
      <c r="C1493" s="45" t="str">
        <f t="shared" si="155"/>
        <v>9</v>
      </c>
      <c r="D1493" s="45" t="str">
        <f t="shared" si="157"/>
        <v>9</v>
      </c>
      <c r="E1493" s="45" t="str">
        <f t="shared" si="158"/>
        <v>99</v>
      </c>
      <c r="F1493" s="45" t="str">
        <f t="shared" si="159"/>
        <v>0</v>
      </c>
      <c r="G1493" s="45" t="str">
        <f t="shared" si="160"/>
        <v>0</v>
      </c>
      <c r="H1493" s="70">
        <v>19999900</v>
      </c>
      <c r="I1493" s="10" t="s">
        <v>602</v>
      </c>
      <c r="J1493" s="145" t="s">
        <v>51</v>
      </c>
      <c r="K1493" s="10" t="s">
        <v>603</v>
      </c>
      <c r="L1493" s="10"/>
      <c r="M1493" s="71"/>
    </row>
    <row r="1494" spans="1:98" s="102" customFormat="1" ht="45" x14ac:dyDescent="0.25">
      <c r="A1494" s="69" t="str">
        <f t="shared" si="156"/>
        <v>1</v>
      </c>
      <c r="B1494" s="45" t="str">
        <f t="shared" si="154"/>
        <v>9</v>
      </c>
      <c r="C1494" s="45" t="str">
        <f t="shared" si="155"/>
        <v>9</v>
      </c>
      <c r="D1494" s="45" t="str">
        <f t="shared" si="157"/>
        <v>9</v>
      </c>
      <c r="E1494" s="45" t="str">
        <f t="shared" si="158"/>
        <v>99</v>
      </c>
      <c r="F1494" s="45" t="str">
        <f t="shared" si="159"/>
        <v>1</v>
      </c>
      <c r="G1494" s="45" t="str">
        <f t="shared" si="160"/>
        <v>0</v>
      </c>
      <c r="H1494" s="70">
        <v>19999910</v>
      </c>
      <c r="I1494" s="10" t="s">
        <v>4965</v>
      </c>
      <c r="J1494" s="145" t="s">
        <v>51</v>
      </c>
      <c r="K1494" s="10" t="s">
        <v>4523</v>
      </c>
      <c r="L1494" s="10"/>
      <c r="M1494" s="71"/>
      <c r="N1494" s="25"/>
      <c r="O1494" s="25"/>
      <c r="P1494" s="25"/>
      <c r="Q1494" s="25"/>
      <c r="R1494" s="25"/>
      <c r="S1494" s="25"/>
      <c r="T1494" s="25"/>
      <c r="U1494" s="25"/>
      <c r="V1494" s="25"/>
      <c r="W1494" s="25"/>
      <c r="X1494" s="25"/>
      <c r="Y1494" s="25"/>
      <c r="Z1494" s="25"/>
      <c r="AA1494" s="25"/>
      <c r="AB1494" s="25"/>
      <c r="AC1494" s="25"/>
      <c r="AD1494" s="25"/>
      <c r="AE1494" s="25"/>
      <c r="AF1494" s="25"/>
      <c r="AG1494" s="25"/>
      <c r="AH1494" s="25"/>
      <c r="AI1494" s="25"/>
      <c r="AJ1494" s="25"/>
      <c r="AK1494" s="25"/>
      <c r="AL1494" s="25"/>
      <c r="AM1494" s="25"/>
      <c r="AN1494" s="25"/>
      <c r="AO1494" s="25"/>
      <c r="AP1494" s="25"/>
      <c r="AQ1494" s="25"/>
      <c r="AR1494" s="25"/>
      <c r="AS1494" s="25"/>
      <c r="AT1494" s="25"/>
      <c r="AU1494" s="25"/>
      <c r="AV1494" s="25"/>
      <c r="AW1494" s="25"/>
      <c r="AX1494" s="25"/>
      <c r="AY1494" s="25"/>
      <c r="AZ1494" s="25"/>
      <c r="BA1494" s="25"/>
      <c r="BB1494" s="25"/>
      <c r="BC1494" s="25"/>
      <c r="BD1494" s="25"/>
      <c r="BE1494" s="25"/>
      <c r="BF1494" s="25"/>
      <c r="BG1494" s="25"/>
      <c r="BH1494" s="25"/>
      <c r="BI1494" s="25"/>
      <c r="BJ1494" s="25"/>
      <c r="BK1494" s="25"/>
      <c r="BL1494" s="25"/>
      <c r="BM1494" s="25"/>
      <c r="BN1494" s="25"/>
      <c r="BO1494" s="25"/>
      <c r="BP1494" s="25"/>
      <c r="BQ1494" s="25"/>
      <c r="BR1494" s="25"/>
      <c r="BS1494" s="25"/>
      <c r="BT1494" s="25"/>
      <c r="BU1494" s="25"/>
      <c r="BV1494" s="25"/>
      <c r="BW1494" s="25"/>
      <c r="BX1494" s="25"/>
      <c r="BY1494" s="25"/>
      <c r="BZ1494" s="25"/>
      <c r="CA1494" s="25"/>
      <c r="CB1494" s="25"/>
      <c r="CC1494" s="25"/>
      <c r="CD1494" s="25"/>
      <c r="CE1494" s="25"/>
      <c r="CF1494" s="25"/>
      <c r="CG1494" s="25"/>
      <c r="CH1494" s="25"/>
      <c r="CI1494" s="25"/>
      <c r="CJ1494" s="25"/>
      <c r="CK1494" s="25"/>
      <c r="CL1494" s="25"/>
      <c r="CM1494" s="25"/>
      <c r="CN1494" s="25"/>
      <c r="CO1494" s="25"/>
      <c r="CP1494" s="25"/>
      <c r="CQ1494" s="25"/>
      <c r="CR1494" s="25"/>
      <c r="CS1494" s="25"/>
      <c r="CT1494" s="25"/>
    </row>
    <row r="1495" spans="1:98" x14ac:dyDescent="0.25">
      <c r="A1495" s="69" t="str">
        <f t="shared" si="156"/>
        <v>1</v>
      </c>
      <c r="B1495" s="45" t="str">
        <f t="shared" si="154"/>
        <v>9</v>
      </c>
      <c r="C1495" s="45" t="str">
        <f t="shared" si="155"/>
        <v>9</v>
      </c>
      <c r="D1495" s="45" t="str">
        <f t="shared" si="157"/>
        <v>9</v>
      </c>
      <c r="E1495" s="45" t="str">
        <f t="shared" si="158"/>
        <v>99</v>
      </c>
      <c r="F1495" s="45" t="str">
        <f t="shared" si="159"/>
        <v>2</v>
      </c>
      <c r="G1495" s="45" t="str">
        <f t="shared" si="160"/>
        <v>0</v>
      </c>
      <c r="H1495" s="70">
        <v>19999920</v>
      </c>
      <c r="I1495" s="10" t="s">
        <v>6026</v>
      </c>
      <c r="J1495" s="145" t="s">
        <v>51</v>
      </c>
      <c r="K1495" s="10" t="s">
        <v>6027</v>
      </c>
      <c r="L1495" s="10"/>
      <c r="M1495" s="71"/>
    </row>
    <row r="1496" spans="1:98" x14ac:dyDescent="0.25">
      <c r="A1496" s="69" t="str">
        <f t="shared" si="156"/>
        <v>1</v>
      </c>
      <c r="B1496" s="45" t="str">
        <f t="shared" si="154"/>
        <v>9</v>
      </c>
      <c r="C1496" s="45" t="str">
        <f t="shared" si="155"/>
        <v>9</v>
      </c>
      <c r="D1496" s="45" t="str">
        <f t="shared" si="157"/>
        <v>9</v>
      </c>
      <c r="E1496" s="45" t="str">
        <f t="shared" si="158"/>
        <v>99</v>
      </c>
      <c r="F1496" s="45" t="str">
        <f t="shared" si="159"/>
        <v>3</v>
      </c>
      <c r="G1496" s="45" t="str">
        <f t="shared" si="160"/>
        <v>0</v>
      </c>
      <c r="H1496" s="70">
        <v>19999930</v>
      </c>
      <c r="I1496" s="10" t="s">
        <v>6028</v>
      </c>
      <c r="J1496" s="145" t="s">
        <v>51</v>
      </c>
      <c r="K1496" s="10" t="s">
        <v>6029</v>
      </c>
      <c r="L1496" s="10"/>
      <c r="M1496" s="71"/>
    </row>
    <row r="1497" spans="1:98" ht="45" x14ac:dyDescent="0.25">
      <c r="A1497" s="69" t="str">
        <f t="shared" si="156"/>
        <v>1</v>
      </c>
      <c r="B1497" s="45" t="str">
        <f t="shared" si="154"/>
        <v>3</v>
      </c>
      <c r="C1497" s="45" t="str">
        <f t="shared" si="155"/>
        <v>4</v>
      </c>
      <c r="D1497" s="45" t="str">
        <f t="shared" si="157"/>
        <v>6</v>
      </c>
      <c r="E1497" s="45" t="str">
        <f t="shared" si="158"/>
        <v>02</v>
      </c>
      <c r="F1497" s="45" t="str">
        <f t="shared" si="159"/>
        <v>0</v>
      </c>
      <c r="G1497" s="45" t="str">
        <f t="shared" si="160"/>
        <v>0</v>
      </c>
      <c r="H1497" s="70">
        <v>13460200</v>
      </c>
      <c r="I1497" s="10" t="s">
        <v>6030</v>
      </c>
      <c r="J1497" s="145"/>
      <c r="K1497" s="10" t="s">
        <v>5548</v>
      </c>
      <c r="L1497" s="10"/>
      <c r="M1497" s="71" t="s">
        <v>22</v>
      </c>
    </row>
    <row r="1498" spans="1:98" ht="105" x14ac:dyDescent="0.25">
      <c r="A1498" s="69" t="str">
        <f t="shared" si="156"/>
        <v>1</v>
      </c>
      <c r="B1498" s="45" t="str">
        <f t="shared" si="154"/>
        <v>3</v>
      </c>
      <c r="C1498" s="45" t="str">
        <f t="shared" si="155"/>
        <v>4</v>
      </c>
      <c r="D1498" s="45" t="str">
        <f t="shared" si="157"/>
        <v>6</v>
      </c>
      <c r="E1498" s="45" t="str">
        <f t="shared" si="158"/>
        <v>02</v>
      </c>
      <c r="F1498" s="45" t="str">
        <f t="shared" si="159"/>
        <v>1</v>
      </c>
      <c r="G1498" s="45" t="str">
        <f t="shared" si="160"/>
        <v>0</v>
      </c>
      <c r="H1498" s="70">
        <v>13460210</v>
      </c>
      <c r="I1498" s="10" t="s">
        <v>6031</v>
      </c>
      <c r="J1498" s="145"/>
      <c r="K1498" s="10" t="s">
        <v>6032</v>
      </c>
      <c r="L1498" s="10"/>
      <c r="M1498" s="71" t="s">
        <v>22</v>
      </c>
    </row>
    <row r="1499" spans="1:98" ht="105" x14ac:dyDescent="0.25">
      <c r="A1499" s="69" t="str">
        <f t="shared" si="156"/>
        <v>1</v>
      </c>
      <c r="B1499" s="45" t="str">
        <f t="shared" si="154"/>
        <v>3</v>
      </c>
      <c r="C1499" s="45" t="str">
        <f t="shared" si="155"/>
        <v>4</v>
      </c>
      <c r="D1499" s="45" t="str">
        <f t="shared" si="157"/>
        <v>6</v>
      </c>
      <c r="E1499" s="45" t="str">
        <f t="shared" si="158"/>
        <v>02</v>
      </c>
      <c r="F1499" s="45" t="str">
        <f t="shared" si="159"/>
        <v>2</v>
      </c>
      <c r="G1499" s="45" t="str">
        <f t="shared" si="160"/>
        <v>0</v>
      </c>
      <c r="H1499" s="70">
        <v>13460220</v>
      </c>
      <c r="I1499" s="10" t="s">
        <v>6033</v>
      </c>
      <c r="J1499" s="145"/>
      <c r="K1499" s="10" t="s">
        <v>6034</v>
      </c>
      <c r="L1499" s="10"/>
      <c r="M1499" s="71" t="s">
        <v>22</v>
      </c>
    </row>
    <row r="1500" spans="1:98" ht="60" x14ac:dyDescent="0.25">
      <c r="A1500" s="69" t="str">
        <f t="shared" si="156"/>
        <v>2</v>
      </c>
      <c r="B1500" s="45" t="str">
        <f t="shared" si="154"/>
        <v>0</v>
      </c>
      <c r="C1500" s="45" t="str">
        <f t="shared" si="155"/>
        <v>0</v>
      </c>
      <c r="D1500" s="45" t="str">
        <f t="shared" si="157"/>
        <v>0</v>
      </c>
      <c r="E1500" s="45" t="str">
        <f t="shared" si="158"/>
        <v>00</v>
      </c>
      <c r="F1500" s="45" t="str">
        <f t="shared" si="159"/>
        <v>0</v>
      </c>
      <c r="G1500" s="45" t="str">
        <f t="shared" si="160"/>
        <v>0</v>
      </c>
      <c r="H1500" s="70">
        <v>20000000</v>
      </c>
      <c r="I1500" s="10" t="s">
        <v>604</v>
      </c>
      <c r="J1500" s="145" t="s">
        <v>45</v>
      </c>
      <c r="K1500" s="10" t="s">
        <v>605</v>
      </c>
      <c r="L1500" s="10"/>
      <c r="M1500" s="71"/>
    </row>
    <row r="1501" spans="1:98" ht="105" x14ac:dyDescent="0.25">
      <c r="A1501" s="69" t="str">
        <f t="shared" si="156"/>
        <v>2</v>
      </c>
      <c r="B1501" s="45" t="str">
        <f t="shared" si="154"/>
        <v>1</v>
      </c>
      <c r="C1501" s="45" t="str">
        <f t="shared" si="155"/>
        <v>0</v>
      </c>
      <c r="D1501" s="45" t="str">
        <f t="shared" si="157"/>
        <v>0</v>
      </c>
      <c r="E1501" s="45" t="str">
        <f t="shared" si="158"/>
        <v>00</v>
      </c>
      <c r="F1501" s="45" t="str">
        <f t="shared" si="159"/>
        <v>0</v>
      </c>
      <c r="G1501" s="45" t="str">
        <f t="shared" si="160"/>
        <v>0</v>
      </c>
      <c r="H1501" s="70">
        <v>21000000</v>
      </c>
      <c r="I1501" s="10" t="s">
        <v>606</v>
      </c>
      <c r="J1501" s="145" t="s">
        <v>45</v>
      </c>
      <c r="K1501" s="10" t="s">
        <v>607</v>
      </c>
      <c r="L1501" s="10"/>
      <c r="M1501" s="71"/>
    </row>
    <row r="1502" spans="1:98" ht="45" x14ac:dyDescent="0.25">
      <c r="A1502" s="69" t="str">
        <f t="shared" si="156"/>
        <v>2</v>
      </c>
      <c r="B1502" s="45" t="str">
        <f t="shared" si="154"/>
        <v>1</v>
      </c>
      <c r="C1502" s="45" t="str">
        <f t="shared" si="155"/>
        <v>1</v>
      </c>
      <c r="D1502" s="45" t="str">
        <f t="shared" si="157"/>
        <v>0</v>
      </c>
      <c r="E1502" s="45" t="str">
        <f t="shared" si="158"/>
        <v>00</v>
      </c>
      <c r="F1502" s="45" t="str">
        <f t="shared" si="159"/>
        <v>0</v>
      </c>
      <c r="G1502" s="45" t="str">
        <f t="shared" si="160"/>
        <v>0</v>
      </c>
      <c r="H1502" s="70">
        <v>21100000</v>
      </c>
      <c r="I1502" s="10" t="s">
        <v>608</v>
      </c>
      <c r="J1502" s="145" t="s">
        <v>45</v>
      </c>
      <c r="K1502" s="10" t="s">
        <v>609</v>
      </c>
      <c r="L1502" s="10"/>
      <c r="M1502" s="71"/>
    </row>
    <row r="1503" spans="1:98" ht="135" x14ac:dyDescent="0.25">
      <c r="A1503" s="69" t="str">
        <f t="shared" si="156"/>
        <v>2</v>
      </c>
      <c r="B1503" s="45" t="str">
        <f t="shared" si="154"/>
        <v>1</v>
      </c>
      <c r="C1503" s="45" t="str">
        <f t="shared" si="155"/>
        <v>1</v>
      </c>
      <c r="D1503" s="45" t="str">
        <f t="shared" si="157"/>
        <v>1</v>
      </c>
      <c r="E1503" s="45" t="str">
        <f t="shared" si="158"/>
        <v>00</v>
      </c>
      <c r="F1503" s="45" t="str">
        <f t="shared" si="159"/>
        <v>0</v>
      </c>
      <c r="G1503" s="45" t="str">
        <f t="shared" si="160"/>
        <v>0</v>
      </c>
      <c r="H1503" s="70">
        <v>21110000</v>
      </c>
      <c r="I1503" s="10" t="s">
        <v>610</v>
      </c>
      <c r="J1503" s="145" t="s">
        <v>45</v>
      </c>
      <c r="K1503" s="10" t="s">
        <v>6035</v>
      </c>
      <c r="L1503" s="10" t="s">
        <v>6036</v>
      </c>
      <c r="M1503" s="71"/>
    </row>
    <row r="1504" spans="1:98" ht="90" x14ac:dyDescent="0.25">
      <c r="A1504" s="69" t="str">
        <f t="shared" si="156"/>
        <v>2</v>
      </c>
      <c r="B1504" s="45" t="str">
        <f t="shared" si="154"/>
        <v>1</v>
      </c>
      <c r="C1504" s="45" t="str">
        <f t="shared" si="155"/>
        <v>1</v>
      </c>
      <c r="D1504" s="45" t="str">
        <f t="shared" ref="D1504:D1567" si="161">MID($H1504,4,1)</f>
        <v>1</v>
      </c>
      <c r="E1504" s="45" t="str">
        <f t="shared" ref="E1504:E1567" si="162">MID($H1504,5,2)</f>
        <v>01</v>
      </c>
      <c r="F1504" s="45" t="str">
        <f t="shared" ref="F1504:F1567" si="163">MID($H1504,7,1)</f>
        <v>0</v>
      </c>
      <c r="G1504" s="45" t="str">
        <f t="shared" ref="G1504:G1567" si="164">MID($H1504,8,1)</f>
        <v>0</v>
      </c>
      <c r="H1504" s="70">
        <v>21110100</v>
      </c>
      <c r="I1504" s="10" t="s">
        <v>6037</v>
      </c>
      <c r="J1504" s="145" t="s">
        <v>51</v>
      </c>
      <c r="K1504" s="10" t="s">
        <v>6038</v>
      </c>
      <c r="L1504" s="10" t="s">
        <v>6039</v>
      </c>
      <c r="M1504" s="71"/>
    </row>
    <row r="1505" spans="1:13" ht="105" x14ac:dyDescent="0.25">
      <c r="A1505" s="69" t="str">
        <f t="shared" si="156"/>
        <v>2</v>
      </c>
      <c r="B1505" s="45" t="str">
        <f t="shared" ref="B1505:B1568" si="165">MID($H1505,2,1)</f>
        <v>1</v>
      </c>
      <c r="C1505" s="45" t="str">
        <f t="shared" ref="C1505:C1568" si="166">MID($H1505,3,1)</f>
        <v>1</v>
      </c>
      <c r="D1505" s="45" t="str">
        <f t="shared" si="161"/>
        <v>1</v>
      </c>
      <c r="E1505" s="45" t="str">
        <f t="shared" si="162"/>
        <v>02</v>
      </c>
      <c r="F1505" s="45" t="str">
        <f t="shared" si="163"/>
        <v>0</v>
      </c>
      <c r="G1505" s="45" t="str">
        <f t="shared" si="164"/>
        <v>0</v>
      </c>
      <c r="H1505" s="70">
        <v>21110200</v>
      </c>
      <c r="I1505" s="10" t="s">
        <v>5265</v>
      </c>
      <c r="J1505" s="145" t="s">
        <v>51</v>
      </c>
      <c r="K1505" s="10" t="s">
        <v>6040</v>
      </c>
      <c r="L1505" s="10" t="s">
        <v>6039</v>
      </c>
      <c r="M1505" s="71"/>
    </row>
    <row r="1506" spans="1:13" ht="90" x14ac:dyDescent="0.25">
      <c r="A1506" s="69" t="str">
        <f t="shared" ref="A1506:A1569" si="167">MID($H1506,1,1)</f>
        <v>2</v>
      </c>
      <c r="B1506" s="45" t="str">
        <f t="shared" si="165"/>
        <v>1</v>
      </c>
      <c r="C1506" s="45" t="str">
        <f t="shared" si="166"/>
        <v>1</v>
      </c>
      <c r="D1506" s="45" t="str">
        <f t="shared" si="161"/>
        <v>1</v>
      </c>
      <c r="E1506" s="45" t="str">
        <f t="shared" si="162"/>
        <v>03</v>
      </c>
      <c r="F1506" s="45" t="str">
        <f t="shared" si="163"/>
        <v>0</v>
      </c>
      <c r="G1506" s="45" t="str">
        <f t="shared" si="164"/>
        <v>0</v>
      </c>
      <c r="H1506" s="70">
        <v>21110300</v>
      </c>
      <c r="I1506" s="10" t="s">
        <v>612</v>
      </c>
      <c r="J1506" s="145" t="s">
        <v>51</v>
      </c>
      <c r="K1506" s="10" t="s">
        <v>613</v>
      </c>
      <c r="L1506" s="10"/>
      <c r="M1506" s="71"/>
    </row>
    <row r="1507" spans="1:13" ht="60" x14ac:dyDescent="0.25">
      <c r="A1507" s="69" t="str">
        <f t="shared" si="167"/>
        <v>2</v>
      </c>
      <c r="B1507" s="45" t="str">
        <f t="shared" si="165"/>
        <v>1</v>
      </c>
      <c r="C1507" s="45" t="str">
        <f t="shared" si="166"/>
        <v>1</v>
      </c>
      <c r="D1507" s="45" t="str">
        <f t="shared" si="161"/>
        <v>2</v>
      </c>
      <c r="E1507" s="45" t="str">
        <f t="shared" si="162"/>
        <v>00</v>
      </c>
      <c r="F1507" s="45" t="str">
        <f t="shared" si="163"/>
        <v>0</v>
      </c>
      <c r="G1507" s="45" t="str">
        <f t="shared" si="164"/>
        <v>0</v>
      </c>
      <c r="H1507" s="70">
        <v>21120000</v>
      </c>
      <c r="I1507" s="10" t="s">
        <v>614</v>
      </c>
      <c r="J1507" s="145" t="s">
        <v>45</v>
      </c>
      <c r="K1507" s="10" t="s">
        <v>615</v>
      </c>
      <c r="L1507" s="10"/>
      <c r="M1507" s="71"/>
    </row>
    <row r="1508" spans="1:13" ht="60" x14ac:dyDescent="0.25">
      <c r="A1508" s="69" t="str">
        <f t="shared" si="167"/>
        <v>2</v>
      </c>
      <c r="B1508" s="45" t="str">
        <f t="shared" si="165"/>
        <v>1</v>
      </c>
      <c r="C1508" s="45" t="str">
        <f t="shared" si="166"/>
        <v>1</v>
      </c>
      <c r="D1508" s="45" t="str">
        <f t="shared" si="161"/>
        <v>2</v>
      </c>
      <c r="E1508" s="45" t="str">
        <f t="shared" si="162"/>
        <v>01</v>
      </c>
      <c r="F1508" s="45" t="str">
        <f t="shared" si="163"/>
        <v>0</v>
      </c>
      <c r="G1508" s="45" t="str">
        <f t="shared" si="164"/>
        <v>0</v>
      </c>
      <c r="H1508" s="70">
        <v>21120100</v>
      </c>
      <c r="I1508" s="10" t="s">
        <v>614</v>
      </c>
      <c r="J1508" s="145" t="s">
        <v>51</v>
      </c>
      <c r="K1508" s="10" t="s">
        <v>616</v>
      </c>
      <c r="L1508" s="10"/>
      <c r="M1508" s="71"/>
    </row>
    <row r="1509" spans="1:13" ht="30" x14ac:dyDescent="0.25">
      <c r="A1509" s="69" t="str">
        <f t="shared" si="167"/>
        <v>2</v>
      </c>
      <c r="B1509" s="45" t="str">
        <f t="shared" si="165"/>
        <v>1</v>
      </c>
      <c r="C1509" s="45" t="str">
        <f t="shared" si="166"/>
        <v>1</v>
      </c>
      <c r="D1509" s="45" t="str">
        <f t="shared" si="161"/>
        <v>2</v>
      </c>
      <c r="E1509" s="45" t="str">
        <f t="shared" si="162"/>
        <v>50</v>
      </c>
      <c r="F1509" s="45" t="str">
        <f t="shared" si="163"/>
        <v>0</v>
      </c>
      <c r="G1509" s="45" t="str">
        <f t="shared" si="164"/>
        <v>0</v>
      </c>
      <c r="H1509" s="70">
        <v>21125000</v>
      </c>
      <c r="I1509" s="10" t="s">
        <v>617</v>
      </c>
      <c r="J1509" s="145" t="s">
        <v>55</v>
      </c>
      <c r="K1509" s="10" t="s">
        <v>618</v>
      </c>
      <c r="L1509" s="10"/>
      <c r="M1509" s="71"/>
    </row>
    <row r="1510" spans="1:13" ht="30" x14ac:dyDescent="0.25">
      <c r="A1510" s="69" t="str">
        <f t="shared" si="167"/>
        <v>2</v>
      </c>
      <c r="B1510" s="45" t="str">
        <f t="shared" si="165"/>
        <v>1</v>
      </c>
      <c r="C1510" s="45" t="str">
        <f t="shared" si="166"/>
        <v>1</v>
      </c>
      <c r="D1510" s="45" t="str">
        <f t="shared" si="161"/>
        <v>2</v>
      </c>
      <c r="E1510" s="45" t="str">
        <f t="shared" si="162"/>
        <v>51</v>
      </c>
      <c r="F1510" s="45" t="str">
        <f t="shared" si="163"/>
        <v>0</v>
      </c>
      <c r="G1510" s="45" t="str">
        <f t="shared" si="164"/>
        <v>0</v>
      </c>
      <c r="H1510" s="70">
        <v>21125100</v>
      </c>
      <c r="I1510" s="10" t="s">
        <v>619</v>
      </c>
      <c r="J1510" s="145" t="s">
        <v>55</v>
      </c>
      <c r="K1510" s="10" t="s">
        <v>620</v>
      </c>
      <c r="L1510" s="10"/>
      <c r="M1510" s="71"/>
    </row>
    <row r="1511" spans="1:13" ht="30" x14ac:dyDescent="0.25">
      <c r="A1511" s="69" t="str">
        <f t="shared" si="167"/>
        <v>2</v>
      </c>
      <c r="B1511" s="45" t="str">
        <f t="shared" si="165"/>
        <v>1</v>
      </c>
      <c r="C1511" s="45" t="str">
        <f t="shared" si="166"/>
        <v>1</v>
      </c>
      <c r="D1511" s="45" t="str">
        <f t="shared" si="161"/>
        <v>2</v>
      </c>
      <c r="E1511" s="45" t="str">
        <f t="shared" si="162"/>
        <v>52</v>
      </c>
      <c r="F1511" s="45" t="str">
        <f t="shared" si="163"/>
        <v>0</v>
      </c>
      <c r="G1511" s="45" t="str">
        <f t="shared" si="164"/>
        <v>0</v>
      </c>
      <c r="H1511" s="70">
        <v>21125200</v>
      </c>
      <c r="I1511" s="10" t="s">
        <v>621</v>
      </c>
      <c r="J1511" s="145" t="s">
        <v>55</v>
      </c>
      <c r="K1511" s="10" t="s">
        <v>622</v>
      </c>
      <c r="L1511" s="10"/>
      <c r="M1511" s="71"/>
    </row>
    <row r="1512" spans="1:13" ht="30" x14ac:dyDescent="0.25">
      <c r="A1512" s="69" t="str">
        <f t="shared" si="167"/>
        <v>2</v>
      </c>
      <c r="B1512" s="45" t="str">
        <f t="shared" si="165"/>
        <v>1</v>
      </c>
      <c r="C1512" s="45" t="str">
        <f t="shared" si="166"/>
        <v>1</v>
      </c>
      <c r="D1512" s="45" t="str">
        <f t="shared" si="161"/>
        <v>2</v>
      </c>
      <c r="E1512" s="45" t="str">
        <f t="shared" si="162"/>
        <v>53</v>
      </c>
      <c r="F1512" s="45" t="str">
        <f t="shared" si="163"/>
        <v>0</v>
      </c>
      <c r="G1512" s="45" t="str">
        <f t="shared" si="164"/>
        <v>0</v>
      </c>
      <c r="H1512" s="70">
        <v>21125300</v>
      </c>
      <c r="I1512" s="10" t="s">
        <v>623</v>
      </c>
      <c r="J1512" s="145" t="s">
        <v>55</v>
      </c>
      <c r="K1512" s="10" t="s">
        <v>624</v>
      </c>
      <c r="L1512" s="10"/>
      <c r="M1512" s="71"/>
    </row>
    <row r="1513" spans="1:13" ht="103.5" customHeight="1" x14ac:dyDescent="0.25">
      <c r="A1513" s="69" t="str">
        <f t="shared" si="167"/>
        <v>2</v>
      </c>
      <c r="B1513" s="45" t="str">
        <f t="shared" si="165"/>
        <v>1</v>
      </c>
      <c r="C1513" s="45" t="str">
        <f t="shared" si="166"/>
        <v>1</v>
      </c>
      <c r="D1513" s="45" t="str">
        <f t="shared" si="161"/>
        <v>2</v>
      </c>
      <c r="E1513" s="45" t="str">
        <f t="shared" si="162"/>
        <v>54</v>
      </c>
      <c r="F1513" s="45" t="str">
        <f t="shared" si="163"/>
        <v>0</v>
      </c>
      <c r="G1513" s="45" t="str">
        <f t="shared" si="164"/>
        <v>0</v>
      </c>
      <c r="H1513" s="70">
        <v>21125400</v>
      </c>
      <c r="I1513" s="10" t="s">
        <v>625</v>
      </c>
      <c r="J1513" s="145" t="s">
        <v>55</v>
      </c>
      <c r="K1513" s="10" t="s">
        <v>626</v>
      </c>
      <c r="L1513" s="10"/>
      <c r="M1513" s="71"/>
    </row>
    <row r="1514" spans="1:13" ht="18" customHeight="1" x14ac:dyDescent="0.25">
      <c r="A1514" s="69" t="str">
        <f t="shared" si="167"/>
        <v>2</v>
      </c>
      <c r="B1514" s="45" t="str">
        <f t="shared" si="165"/>
        <v>1</v>
      </c>
      <c r="C1514" s="45" t="str">
        <f t="shared" si="166"/>
        <v>1</v>
      </c>
      <c r="D1514" s="45" t="str">
        <f t="shared" si="161"/>
        <v>2</v>
      </c>
      <c r="E1514" s="45" t="str">
        <f t="shared" si="162"/>
        <v>55</v>
      </c>
      <c r="F1514" s="45" t="str">
        <f t="shared" si="163"/>
        <v>0</v>
      </c>
      <c r="G1514" s="45" t="str">
        <f t="shared" si="164"/>
        <v>0</v>
      </c>
      <c r="H1514" s="70">
        <v>21125500</v>
      </c>
      <c r="I1514" s="10" t="s">
        <v>627</v>
      </c>
      <c r="J1514" s="145" t="s">
        <v>55</v>
      </c>
      <c r="K1514" s="10" t="s">
        <v>628</v>
      </c>
      <c r="L1514" s="10"/>
      <c r="M1514" s="71"/>
    </row>
    <row r="1515" spans="1:13" ht="30" x14ac:dyDescent="0.25">
      <c r="A1515" s="69" t="str">
        <f t="shared" si="167"/>
        <v>2</v>
      </c>
      <c r="B1515" s="45" t="str">
        <f t="shared" si="165"/>
        <v>1</v>
      </c>
      <c r="C1515" s="45" t="str">
        <f t="shared" si="166"/>
        <v>1</v>
      </c>
      <c r="D1515" s="45" t="str">
        <f t="shared" si="161"/>
        <v>2</v>
      </c>
      <c r="E1515" s="45" t="str">
        <f t="shared" si="162"/>
        <v>56</v>
      </c>
      <c r="F1515" s="45" t="str">
        <f t="shared" si="163"/>
        <v>0</v>
      </c>
      <c r="G1515" s="45" t="str">
        <f t="shared" si="164"/>
        <v>0</v>
      </c>
      <c r="H1515" s="70">
        <v>21125600</v>
      </c>
      <c r="I1515" s="10" t="s">
        <v>629</v>
      </c>
      <c r="J1515" s="145" t="s">
        <v>55</v>
      </c>
      <c r="K1515" s="10" t="s">
        <v>630</v>
      </c>
      <c r="L1515" s="10"/>
      <c r="M1515" s="71"/>
    </row>
    <row r="1516" spans="1:13" ht="75" x14ac:dyDescent="0.25">
      <c r="A1516" s="69" t="str">
        <f t="shared" si="167"/>
        <v>2</v>
      </c>
      <c r="B1516" s="45" t="str">
        <f t="shared" si="165"/>
        <v>1</v>
      </c>
      <c r="C1516" s="45" t="str">
        <f t="shared" si="166"/>
        <v>1</v>
      </c>
      <c r="D1516" s="45" t="str">
        <f t="shared" si="161"/>
        <v>3</v>
      </c>
      <c r="E1516" s="45" t="str">
        <f t="shared" si="162"/>
        <v>00</v>
      </c>
      <c r="F1516" s="45" t="str">
        <f t="shared" si="163"/>
        <v>0</v>
      </c>
      <c r="G1516" s="45" t="str">
        <f t="shared" si="164"/>
        <v>0</v>
      </c>
      <c r="H1516" s="70">
        <v>21130000</v>
      </c>
      <c r="I1516" s="10" t="s">
        <v>5269</v>
      </c>
      <c r="J1516" s="145" t="s">
        <v>45</v>
      </c>
      <c r="K1516" s="10" t="s">
        <v>5270</v>
      </c>
      <c r="L1516" s="10"/>
      <c r="M1516" s="71"/>
    </row>
    <row r="1517" spans="1:13" ht="75" x14ac:dyDescent="0.25">
      <c r="A1517" s="69" t="str">
        <f t="shared" si="167"/>
        <v>2</v>
      </c>
      <c r="B1517" s="45" t="str">
        <f t="shared" si="165"/>
        <v>1</v>
      </c>
      <c r="C1517" s="45" t="str">
        <f t="shared" si="166"/>
        <v>1</v>
      </c>
      <c r="D1517" s="45" t="str">
        <f t="shared" si="161"/>
        <v>3</v>
      </c>
      <c r="E1517" s="45" t="str">
        <f t="shared" si="162"/>
        <v>01</v>
      </c>
      <c r="F1517" s="45" t="str">
        <f t="shared" si="163"/>
        <v>0</v>
      </c>
      <c r="G1517" s="45" t="str">
        <f t="shared" si="164"/>
        <v>0</v>
      </c>
      <c r="H1517" s="70">
        <v>21130100</v>
      </c>
      <c r="I1517" s="10" t="s">
        <v>5269</v>
      </c>
      <c r="J1517" s="145" t="s">
        <v>51</v>
      </c>
      <c r="K1517" s="10" t="s">
        <v>6041</v>
      </c>
      <c r="L1517" s="10"/>
      <c r="M1517" s="71"/>
    </row>
    <row r="1518" spans="1:13" ht="30" x14ac:dyDescent="0.25">
      <c r="A1518" s="69" t="str">
        <f t="shared" si="167"/>
        <v>2</v>
      </c>
      <c r="B1518" s="45" t="str">
        <f t="shared" si="165"/>
        <v>1</v>
      </c>
      <c r="C1518" s="45" t="str">
        <f t="shared" si="166"/>
        <v>1</v>
      </c>
      <c r="D1518" s="45" t="str">
        <f t="shared" si="161"/>
        <v>9</v>
      </c>
      <c r="E1518" s="45" t="str">
        <f t="shared" si="162"/>
        <v>00</v>
      </c>
      <c r="F1518" s="45" t="str">
        <f t="shared" si="163"/>
        <v>0</v>
      </c>
      <c r="G1518" s="45" t="str">
        <f t="shared" si="164"/>
        <v>0</v>
      </c>
      <c r="H1518" s="70">
        <v>21190000</v>
      </c>
      <c r="I1518" s="10" t="s">
        <v>631</v>
      </c>
      <c r="J1518" s="145" t="s">
        <v>45</v>
      </c>
      <c r="K1518" s="10" t="s">
        <v>632</v>
      </c>
      <c r="L1518" s="10"/>
      <c r="M1518" s="71"/>
    </row>
    <row r="1519" spans="1:13" ht="75" x14ac:dyDescent="0.25">
      <c r="A1519" s="69" t="str">
        <f t="shared" si="167"/>
        <v>2</v>
      </c>
      <c r="B1519" s="45" t="str">
        <f t="shared" si="165"/>
        <v>1</v>
      </c>
      <c r="C1519" s="45" t="str">
        <f t="shared" si="166"/>
        <v>1</v>
      </c>
      <c r="D1519" s="45" t="str">
        <f t="shared" si="161"/>
        <v>9</v>
      </c>
      <c r="E1519" s="45" t="str">
        <f t="shared" si="162"/>
        <v>99</v>
      </c>
      <c r="F1519" s="45" t="str">
        <f t="shared" si="163"/>
        <v>0</v>
      </c>
      <c r="G1519" s="45" t="str">
        <f t="shared" si="164"/>
        <v>0</v>
      </c>
      <c r="H1519" s="70">
        <v>21199900</v>
      </c>
      <c r="I1519" s="10" t="s">
        <v>631</v>
      </c>
      <c r="J1519" s="145" t="s">
        <v>51</v>
      </c>
      <c r="K1519" s="10" t="s">
        <v>6042</v>
      </c>
      <c r="L1519" s="10"/>
      <c r="M1519" s="71"/>
    </row>
    <row r="1520" spans="1:13" ht="45" x14ac:dyDescent="0.25">
      <c r="A1520" s="69" t="str">
        <f t="shared" si="167"/>
        <v>2</v>
      </c>
      <c r="B1520" s="45" t="str">
        <f t="shared" si="165"/>
        <v>1</v>
      </c>
      <c r="C1520" s="45" t="str">
        <f t="shared" si="166"/>
        <v>2</v>
      </c>
      <c r="D1520" s="45" t="str">
        <f t="shared" si="161"/>
        <v>0</v>
      </c>
      <c r="E1520" s="45" t="str">
        <f t="shared" si="162"/>
        <v>00</v>
      </c>
      <c r="F1520" s="45" t="str">
        <f t="shared" si="163"/>
        <v>0</v>
      </c>
      <c r="G1520" s="45" t="str">
        <f t="shared" si="164"/>
        <v>0</v>
      </c>
      <c r="H1520" s="70">
        <v>21200000</v>
      </c>
      <c r="I1520" s="10" t="s">
        <v>634</v>
      </c>
      <c r="J1520" s="145" t="s">
        <v>45</v>
      </c>
      <c r="K1520" s="10" t="s">
        <v>635</v>
      </c>
      <c r="L1520" s="10"/>
      <c r="M1520" s="71"/>
    </row>
    <row r="1521" spans="1:13" ht="135" x14ac:dyDescent="0.25">
      <c r="A1521" s="69" t="str">
        <f t="shared" si="167"/>
        <v>2</v>
      </c>
      <c r="B1521" s="45" t="str">
        <f t="shared" si="165"/>
        <v>1</v>
      </c>
      <c r="C1521" s="45" t="str">
        <f t="shared" si="166"/>
        <v>2</v>
      </c>
      <c r="D1521" s="45" t="str">
        <f t="shared" si="161"/>
        <v>1</v>
      </c>
      <c r="E1521" s="45" t="str">
        <f t="shared" si="162"/>
        <v>00</v>
      </c>
      <c r="F1521" s="45" t="str">
        <f t="shared" si="163"/>
        <v>0</v>
      </c>
      <c r="G1521" s="45" t="str">
        <f t="shared" si="164"/>
        <v>0</v>
      </c>
      <c r="H1521" s="70">
        <v>21210000</v>
      </c>
      <c r="I1521" s="10" t="s">
        <v>636</v>
      </c>
      <c r="J1521" s="145" t="s">
        <v>45</v>
      </c>
      <c r="K1521" s="10" t="s">
        <v>6043</v>
      </c>
      <c r="L1521" s="10"/>
      <c r="M1521" s="71"/>
    </row>
    <row r="1522" spans="1:13" ht="105" x14ac:dyDescent="0.25">
      <c r="A1522" s="69" t="str">
        <f t="shared" si="167"/>
        <v>2</v>
      </c>
      <c r="B1522" s="45" t="str">
        <f t="shared" si="165"/>
        <v>1</v>
      </c>
      <c r="C1522" s="45" t="str">
        <f t="shared" si="166"/>
        <v>2</v>
      </c>
      <c r="D1522" s="45" t="str">
        <f t="shared" si="161"/>
        <v>1</v>
      </c>
      <c r="E1522" s="45" t="str">
        <f t="shared" si="162"/>
        <v>01</v>
      </c>
      <c r="F1522" s="45" t="str">
        <f t="shared" si="163"/>
        <v>0</v>
      </c>
      <c r="G1522" s="45" t="str">
        <f t="shared" si="164"/>
        <v>0</v>
      </c>
      <c r="H1522" s="70">
        <v>21210100</v>
      </c>
      <c r="I1522" s="10" t="s">
        <v>6044</v>
      </c>
      <c r="J1522" s="145" t="s">
        <v>51</v>
      </c>
      <c r="K1522" s="10" t="s">
        <v>6045</v>
      </c>
      <c r="L1522" s="10"/>
      <c r="M1522" s="71"/>
    </row>
    <row r="1523" spans="1:13" ht="105" x14ac:dyDescent="0.25">
      <c r="A1523" s="69" t="str">
        <f t="shared" si="167"/>
        <v>2</v>
      </c>
      <c r="B1523" s="45" t="str">
        <f t="shared" si="165"/>
        <v>1</v>
      </c>
      <c r="C1523" s="45" t="str">
        <f t="shared" si="166"/>
        <v>2</v>
      </c>
      <c r="D1523" s="45" t="str">
        <f t="shared" si="161"/>
        <v>1</v>
      </c>
      <c r="E1523" s="45" t="str">
        <f t="shared" si="162"/>
        <v>02</v>
      </c>
      <c r="F1523" s="45" t="str">
        <f t="shared" si="163"/>
        <v>0</v>
      </c>
      <c r="G1523" s="45" t="str">
        <f t="shared" si="164"/>
        <v>0</v>
      </c>
      <c r="H1523" s="70">
        <v>21210200</v>
      </c>
      <c r="I1523" s="10" t="s">
        <v>639</v>
      </c>
      <c r="J1523" s="145" t="s">
        <v>51</v>
      </c>
      <c r="K1523" s="10" t="s">
        <v>6046</v>
      </c>
      <c r="L1523" s="10"/>
      <c r="M1523" s="71"/>
    </row>
    <row r="1524" spans="1:13" ht="75" x14ac:dyDescent="0.25">
      <c r="A1524" s="69" t="str">
        <f t="shared" si="167"/>
        <v>2</v>
      </c>
      <c r="B1524" s="45" t="str">
        <f t="shared" si="165"/>
        <v>1</v>
      </c>
      <c r="C1524" s="45" t="str">
        <f t="shared" si="166"/>
        <v>2</v>
      </c>
      <c r="D1524" s="45" t="str">
        <f t="shared" si="161"/>
        <v>2</v>
      </c>
      <c r="E1524" s="45" t="str">
        <f t="shared" si="162"/>
        <v>00</v>
      </c>
      <c r="F1524" s="45" t="str">
        <f t="shared" si="163"/>
        <v>0</v>
      </c>
      <c r="G1524" s="45" t="str">
        <f t="shared" si="164"/>
        <v>0</v>
      </c>
      <c r="H1524" s="70">
        <v>21220000</v>
      </c>
      <c r="I1524" s="10" t="s">
        <v>640</v>
      </c>
      <c r="J1524" s="145" t="s">
        <v>45</v>
      </c>
      <c r="K1524" s="10" t="s">
        <v>641</v>
      </c>
      <c r="L1524" s="10"/>
      <c r="M1524" s="71"/>
    </row>
    <row r="1525" spans="1:13" ht="75" x14ac:dyDescent="0.25">
      <c r="A1525" s="69" t="str">
        <f t="shared" si="167"/>
        <v>2</v>
      </c>
      <c r="B1525" s="45" t="str">
        <f t="shared" si="165"/>
        <v>1</v>
      </c>
      <c r="C1525" s="45" t="str">
        <f t="shared" si="166"/>
        <v>2</v>
      </c>
      <c r="D1525" s="45" t="str">
        <f t="shared" si="161"/>
        <v>2</v>
      </c>
      <c r="E1525" s="45" t="str">
        <f t="shared" si="162"/>
        <v>01</v>
      </c>
      <c r="F1525" s="45" t="str">
        <f t="shared" si="163"/>
        <v>0</v>
      </c>
      <c r="G1525" s="45" t="str">
        <f t="shared" si="164"/>
        <v>0</v>
      </c>
      <c r="H1525" s="70">
        <v>21220100</v>
      </c>
      <c r="I1525" s="10" t="s">
        <v>640</v>
      </c>
      <c r="J1525" s="145" t="s">
        <v>51</v>
      </c>
      <c r="K1525" s="10" t="s">
        <v>642</v>
      </c>
      <c r="L1525" s="10"/>
      <c r="M1525" s="71"/>
    </row>
    <row r="1526" spans="1:13" ht="30" x14ac:dyDescent="0.25">
      <c r="A1526" s="69" t="str">
        <f t="shared" si="167"/>
        <v>2</v>
      </c>
      <c r="B1526" s="45" t="str">
        <f t="shared" si="165"/>
        <v>1</v>
      </c>
      <c r="C1526" s="45" t="str">
        <f t="shared" si="166"/>
        <v>2</v>
      </c>
      <c r="D1526" s="45" t="str">
        <f t="shared" si="161"/>
        <v>2</v>
      </c>
      <c r="E1526" s="45" t="str">
        <f t="shared" si="162"/>
        <v>50</v>
      </c>
      <c r="F1526" s="45" t="str">
        <f t="shared" si="163"/>
        <v>0</v>
      </c>
      <c r="G1526" s="45" t="str">
        <f t="shared" si="164"/>
        <v>0</v>
      </c>
      <c r="H1526" s="70">
        <v>21225000</v>
      </c>
      <c r="I1526" s="10" t="s">
        <v>643</v>
      </c>
      <c r="J1526" s="145" t="s">
        <v>55</v>
      </c>
      <c r="K1526" s="10" t="s">
        <v>644</v>
      </c>
      <c r="L1526" s="10"/>
      <c r="M1526" s="71"/>
    </row>
    <row r="1527" spans="1:13" ht="30" x14ac:dyDescent="0.25">
      <c r="A1527" s="69" t="str">
        <f t="shared" si="167"/>
        <v>2</v>
      </c>
      <c r="B1527" s="45" t="str">
        <f t="shared" si="165"/>
        <v>1</v>
      </c>
      <c r="C1527" s="45" t="str">
        <f t="shared" si="166"/>
        <v>2</v>
      </c>
      <c r="D1527" s="45" t="str">
        <f t="shared" si="161"/>
        <v>2</v>
      </c>
      <c r="E1527" s="45" t="str">
        <f t="shared" si="162"/>
        <v>51</v>
      </c>
      <c r="F1527" s="45" t="str">
        <f t="shared" si="163"/>
        <v>0</v>
      </c>
      <c r="G1527" s="45" t="str">
        <f t="shared" si="164"/>
        <v>0</v>
      </c>
      <c r="H1527" s="70">
        <v>21225100</v>
      </c>
      <c r="I1527" s="10" t="s">
        <v>645</v>
      </c>
      <c r="J1527" s="145" t="s">
        <v>55</v>
      </c>
      <c r="K1527" s="10" t="s">
        <v>646</v>
      </c>
      <c r="L1527" s="10"/>
      <c r="M1527" s="71"/>
    </row>
    <row r="1528" spans="1:13" ht="30" x14ac:dyDescent="0.25">
      <c r="A1528" s="69" t="str">
        <f t="shared" si="167"/>
        <v>2</v>
      </c>
      <c r="B1528" s="45" t="str">
        <f t="shared" si="165"/>
        <v>1</v>
      </c>
      <c r="C1528" s="45" t="str">
        <f t="shared" si="166"/>
        <v>2</v>
      </c>
      <c r="D1528" s="45" t="str">
        <f t="shared" si="161"/>
        <v>2</v>
      </c>
      <c r="E1528" s="45" t="str">
        <f t="shared" si="162"/>
        <v>52</v>
      </c>
      <c r="F1528" s="45" t="str">
        <f t="shared" si="163"/>
        <v>0</v>
      </c>
      <c r="G1528" s="45" t="str">
        <f t="shared" si="164"/>
        <v>0</v>
      </c>
      <c r="H1528" s="70">
        <v>21225200</v>
      </c>
      <c r="I1528" s="10" t="s">
        <v>647</v>
      </c>
      <c r="J1528" s="145" t="s">
        <v>55</v>
      </c>
      <c r="K1528" s="10" t="s">
        <v>648</v>
      </c>
      <c r="L1528" s="10"/>
      <c r="M1528" s="71"/>
    </row>
    <row r="1529" spans="1:13" ht="30" x14ac:dyDescent="0.25">
      <c r="A1529" s="69" t="str">
        <f t="shared" si="167"/>
        <v>2</v>
      </c>
      <c r="B1529" s="45" t="str">
        <f t="shared" si="165"/>
        <v>1</v>
      </c>
      <c r="C1529" s="45" t="str">
        <f t="shared" si="166"/>
        <v>2</v>
      </c>
      <c r="D1529" s="45" t="str">
        <f t="shared" si="161"/>
        <v>2</v>
      </c>
      <c r="E1529" s="45" t="str">
        <f t="shared" si="162"/>
        <v>53</v>
      </c>
      <c r="F1529" s="45" t="str">
        <f t="shared" si="163"/>
        <v>0</v>
      </c>
      <c r="G1529" s="45" t="str">
        <f t="shared" si="164"/>
        <v>0</v>
      </c>
      <c r="H1529" s="70">
        <v>21225300</v>
      </c>
      <c r="I1529" s="10" t="s">
        <v>649</v>
      </c>
      <c r="J1529" s="145" t="s">
        <v>55</v>
      </c>
      <c r="K1529" s="10" t="s">
        <v>650</v>
      </c>
      <c r="L1529" s="10"/>
      <c r="M1529" s="71"/>
    </row>
    <row r="1530" spans="1:13" ht="30" x14ac:dyDescent="0.25">
      <c r="A1530" s="69" t="str">
        <f t="shared" si="167"/>
        <v>2</v>
      </c>
      <c r="B1530" s="45" t="str">
        <f t="shared" si="165"/>
        <v>1</v>
      </c>
      <c r="C1530" s="45" t="str">
        <f t="shared" si="166"/>
        <v>2</v>
      </c>
      <c r="D1530" s="45" t="str">
        <f t="shared" si="161"/>
        <v>2</v>
      </c>
      <c r="E1530" s="45" t="str">
        <f t="shared" si="162"/>
        <v>54</v>
      </c>
      <c r="F1530" s="45" t="str">
        <f t="shared" si="163"/>
        <v>0</v>
      </c>
      <c r="G1530" s="45" t="str">
        <f t="shared" si="164"/>
        <v>0</v>
      </c>
      <c r="H1530" s="70">
        <v>21225400</v>
      </c>
      <c r="I1530" s="10" t="s">
        <v>651</v>
      </c>
      <c r="J1530" s="145" t="s">
        <v>55</v>
      </c>
      <c r="K1530" s="10" t="s">
        <v>652</v>
      </c>
      <c r="L1530" s="10"/>
      <c r="M1530" s="71"/>
    </row>
    <row r="1531" spans="1:13" ht="30" x14ac:dyDescent="0.25">
      <c r="A1531" s="69" t="str">
        <f t="shared" si="167"/>
        <v>2</v>
      </c>
      <c r="B1531" s="45" t="str">
        <f t="shared" si="165"/>
        <v>1</v>
      </c>
      <c r="C1531" s="45" t="str">
        <f t="shared" si="166"/>
        <v>2</v>
      </c>
      <c r="D1531" s="45" t="str">
        <f t="shared" si="161"/>
        <v>2</v>
      </c>
      <c r="E1531" s="45" t="str">
        <f t="shared" si="162"/>
        <v>55</v>
      </c>
      <c r="F1531" s="45" t="str">
        <f t="shared" si="163"/>
        <v>0</v>
      </c>
      <c r="G1531" s="45" t="str">
        <f t="shared" si="164"/>
        <v>0</v>
      </c>
      <c r="H1531" s="70">
        <v>21225500</v>
      </c>
      <c r="I1531" s="10" t="s">
        <v>653</v>
      </c>
      <c r="J1531" s="145" t="s">
        <v>55</v>
      </c>
      <c r="K1531" s="10" t="s">
        <v>654</v>
      </c>
      <c r="L1531" s="10"/>
      <c r="M1531" s="71"/>
    </row>
    <row r="1532" spans="1:13" ht="30" x14ac:dyDescent="0.25">
      <c r="A1532" s="69" t="str">
        <f t="shared" si="167"/>
        <v>2</v>
      </c>
      <c r="B1532" s="45" t="str">
        <f t="shared" si="165"/>
        <v>1</v>
      </c>
      <c r="C1532" s="45" t="str">
        <f t="shared" si="166"/>
        <v>2</v>
      </c>
      <c r="D1532" s="45" t="str">
        <f t="shared" si="161"/>
        <v>9</v>
      </c>
      <c r="E1532" s="45" t="str">
        <f t="shared" si="162"/>
        <v>00</v>
      </c>
      <c r="F1532" s="45" t="str">
        <f t="shared" si="163"/>
        <v>0</v>
      </c>
      <c r="G1532" s="45" t="str">
        <f t="shared" si="164"/>
        <v>0</v>
      </c>
      <c r="H1532" s="70">
        <v>21290000</v>
      </c>
      <c r="I1532" s="10" t="s">
        <v>655</v>
      </c>
      <c r="J1532" s="145" t="s">
        <v>45</v>
      </c>
      <c r="K1532" s="10" t="s">
        <v>656</v>
      </c>
      <c r="L1532" s="10"/>
      <c r="M1532" s="71"/>
    </row>
    <row r="1533" spans="1:13" ht="30" x14ac:dyDescent="0.25">
      <c r="A1533" s="69" t="str">
        <f t="shared" si="167"/>
        <v>2</v>
      </c>
      <c r="B1533" s="45" t="str">
        <f t="shared" si="165"/>
        <v>1</v>
      </c>
      <c r="C1533" s="45" t="str">
        <f t="shared" si="166"/>
        <v>2</v>
      </c>
      <c r="D1533" s="45" t="str">
        <f t="shared" si="161"/>
        <v>9</v>
      </c>
      <c r="E1533" s="45" t="str">
        <f t="shared" si="162"/>
        <v>99</v>
      </c>
      <c r="F1533" s="45" t="str">
        <f t="shared" si="163"/>
        <v>0</v>
      </c>
      <c r="G1533" s="45" t="str">
        <f t="shared" si="164"/>
        <v>0</v>
      </c>
      <c r="H1533" s="70">
        <v>21299900</v>
      </c>
      <c r="I1533" s="10" t="s">
        <v>655</v>
      </c>
      <c r="J1533" s="145" t="s">
        <v>51</v>
      </c>
      <c r="K1533" s="10" t="s">
        <v>657</v>
      </c>
      <c r="L1533" s="10"/>
      <c r="M1533" s="71"/>
    </row>
    <row r="1534" spans="1:13" ht="30" x14ac:dyDescent="0.25">
      <c r="A1534" s="69" t="str">
        <f t="shared" si="167"/>
        <v>2</v>
      </c>
      <c r="B1534" s="45" t="str">
        <f t="shared" si="165"/>
        <v>2</v>
      </c>
      <c r="C1534" s="45" t="str">
        <f t="shared" si="166"/>
        <v>0</v>
      </c>
      <c r="D1534" s="45" t="str">
        <f t="shared" si="161"/>
        <v>0</v>
      </c>
      <c r="E1534" s="45" t="str">
        <f t="shared" si="162"/>
        <v>00</v>
      </c>
      <c r="F1534" s="45" t="str">
        <f t="shared" si="163"/>
        <v>0</v>
      </c>
      <c r="G1534" s="45" t="str">
        <f t="shared" si="164"/>
        <v>0</v>
      </c>
      <c r="H1534" s="70">
        <v>22000000</v>
      </c>
      <c r="I1534" s="10" t="s">
        <v>658</v>
      </c>
      <c r="J1534" s="145" t="s">
        <v>45</v>
      </c>
      <c r="K1534" s="10" t="s">
        <v>659</v>
      </c>
      <c r="L1534" s="10"/>
      <c r="M1534" s="71"/>
    </row>
    <row r="1535" spans="1:13" ht="30" x14ac:dyDescent="0.25">
      <c r="A1535" s="69" t="str">
        <f t="shared" si="167"/>
        <v>2</v>
      </c>
      <c r="B1535" s="45" t="str">
        <f t="shared" si="165"/>
        <v>2</v>
      </c>
      <c r="C1535" s="45" t="str">
        <f t="shared" si="166"/>
        <v>1</v>
      </c>
      <c r="D1535" s="45" t="str">
        <f t="shared" si="161"/>
        <v>0</v>
      </c>
      <c r="E1535" s="45" t="str">
        <f t="shared" si="162"/>
        <v>00</v>
      </c>
      <c r="F1535" s="45" t="str">
        <f t="shared" si="163"/>
        <v>0</v>
      </c>
      <c r="G1535" s="45" t="str">
        <f t="shared" si="164"/>
        <v>0</v>
      </c>
      <c r="H1535" s="70">
        <v>22100000</v>
      </c>
      <c r="I1535" s="10" t="s">
        <v>660</v>
      </c>
      <c r="J1535" s="145" t="s">
        <v>45</v>
      </c>
      <c r="K1535" s="10" t="s">
        <v>661</v>
      </c>
      <c r="L1535" s="10"/>
      <c r="M1535" s="71"/>
    </row>
    <row r="1536" spans="1:13" ht="30" x14ac:dyDescent="0.25">
      <c r="A1536" s="69" t="str">
        <f t="shared" si="167"/>
        <v>2</v>
      </c>
      <c r="B1536" s="45" t="str">
        <f t="shared" si="165"/>
        <v>2</v>
      </c>
      <c r="C1536" s="45" t="str">
        <f t="shared" si="166"/>
        <v>1</v>
      </c>
      <c r="D1536" s="45" t="str">
        <f t="shared" si="161"/>
        <v>1</v>
      </c>
      <c r="E1536" s="45" t="str">
        <f t="shared" si="162"/>
        <v>00</v>
      </c>
      <c r="F1536" s="45" t="str">
        <f t="shared" si="163"/>
        <v>0</v>
      </c>
      <c r="G1536" s="45" t="str">
        <f t="shared" si="164"/>
        <v>0</v>
      </c>
      <c r="H1536" s="70">
        <v>22110000</v>
      </c>
      <c r="I1536" s="10" t="s">
        <v>3082</v>
      </c>
      <c r="J1536" s="145" t="s">
        <v>45</v>
      </c>
      <c r="K1536" s="10" t="s">
        <v>662</v>
      </c>
      <c r="L1536" s="10"/>
      <c r="M1536" s="71"/>
    </row>
    <row r="1537" spans="1:13" ht="60" x14ac:dyDescent="0.25">
      <c r="A1537" s="69" t="str">
        <f t="shared" si="167"/>
        <v>2</v>
      </c>
      <c r="B1537" s="45" t="str">
        <f t="shared" si="165"/>
        <v>2</v>
      </c>
      <c r="C1537" s="45" t="str">
        <f t="shared" si="166"/>
        <v>1</v>
      </c>
      <c r="D1537" s="45" t="str">
        <f t="shared" si="161"/>
        <v>1</v>
      </c>
      <c r="E1537" s="45" t="str">
        <f t="shared" si="162"/>
        <v>01</v>
      </c>
      <c r="F1537" s="45" t="str">
        <f t="shared" si="163"/>
        <v>0</v>
      </c>
      <c r="G1537" s="45" t="str">
        <f t="shared" si="164"/>
        <v>0</v>
      </c>
      <c r="H1537" s="70">
        <v>22110100</v>
      </c>
      <c r="I1537" s="10" t="s">
        <v>663</v>
      </c>
      <c r="J1537" s="145" t="s">
        <v>51</v>
      </c>
      <c r="K1537" s="10" t="s">
        <v>6047</v>
      </c>
      <c r="L1537" s="10"/>
      <c r="M1537" s="71"/>
    </row>
    <row r="1538" spans="1:13" ht="45" x14ac:dyDescent="0.25">
      <c r="A1538" s="69" t="str">
        <f t="shared" si="167"/>
        <v>2</v>
      </c>
      <c r="B1538" s="45" t="str">
        <f t="shared" si="165"/>
        <v>2</v>
      </c>
      <c r="C1538" s="45" t="str">
        <f t="shared" si="166"/>
        <v>1</v>
      </c>
      <c r="D1538" s="45" t="str">
        <f t="shared" si="161"/>
        <v>1</v>
      </c>
      <c r="E1538" s="45" t="str">
        <f t="shared" si="162"/>
        <v>02</v>
      </c>
      <c r="F1538" s="45" t="str">
        <f t="shared" si="163"/>
        <v>0</v>
      </c>
      <c r="G1538" s="45" t="str">
        <f t="shared" si="164"/>
        <v>0</v>
      </c>
      <c r="H1538" s="70">
        <v>22110200</v>
      </c>
      <c r="I1538" s="10" t="s">
        <v>665</v>
      </c>
      <c r="J1538" s="145" t="s">
        <v>51</v>
      </c>
      <c r="K1538" s="10" t="s">
        <v>6048</v>
      </c>
      <c r="L1538" s="10"/>
      <c r="M1538" s="71"/>
    </row>
    <row r="1539" spans="1:13" ht="30" x14ac:dyDescent="0.25">
      <c r="A1539" s="69" t="str">
        <f t="shared" si="167"/>
        <v>2</v>
      </c>
      <c r="B1539" s="45" t="str">
        <f t="shared" si="165"/>
        <v>2</v>
      </c>
      <c r="C1539" s="45" t="str">
        <f t="shared" si="166"/>
        <v>1</v>
      </c>
      <c r="D1539" s="45" t="str">
        <f t="shared" si="161"/>
        <v>2</v>
      </c>
      <c r="E1539" s="45" t="str">
        <f t="shared" si="162"/>
        <v>00</v>
      </c>
      <c r="F1539" s="45" t="str">
        <f t="shared" si="163"/>
        <v>0</v>
      </c>
      <c r="G1539" s="45" t="str">
        <f t="shared" si="164"/>
        <v>0</v>
      </c>
      <c r="H1539" s="70">
        <v>22120000</v>
      </c>
      <c r="I1539" s="10" t="s">
        <v>667</v>
      </c>
      <c r="J1539" s="145" t="s">
        <v>45</v>
      </c>
      <c r="K1539" s="10" t="s">
        <v>668</v>
      </c>
      <c r="L1539" s="10"/>
      <c r="M1539" s="71"/>
    </row>
    <row r="1540" spans="1:13" ht="105" x14ac:dyDescent="0.25">
      <c r="A1540" s="69" t="str">
        <f t="shared" si="167"/>
        <v>2</v>
      </c>
      <c r="B1540" s="45" t="str">
        <f t="shared" si="165"/>
        <v>2</v>
      </c>
      <c r="C1540" s="45" t="str">
        <f t="shared" si="166"/>
        <v>1</v>
      </c>
      <c r="D1540" s="45" t="str">
        <f t="shared" si="161"/>
        <v>2</v>
      </c>
      <c r="E1540" s="45" t="str">
        <f t="shared" si="162"/>
        <v>01</v>
      </c>
      <c r="F1540" s="45" t="str">
        <f t="shared" si="163"/>
        <v>0</v>
      </c>
      <c r="G1540" s="45" t="str">
        <f t="shared" si="164"/>
        <v>0</v>
      </c>
      <c r="H1540" s="70">
        <v>22120100</v>
      </c>
      <c r="I1540" s="10" t="s">
        <v>5282</v>
      </c>
      <c r="J1540" s="145" t="s">
        <v>51</v>
      </c>
      <c r="K1540" s="10" t="s">
        <v>5283</v>
      </c>
      <c r="L1540" s="10"/>
      <c r="M1540" s="71"/>
    </row>
    <row r="1541" spans="1:13" ht="60" x14ac:dyDescent="0.25">
      <c r="A1541" s="69" t="str">
        <f t="shared" si="167"/>
        <v>2</v>
      </c>
      <c r="B1541" s="45" t="str">
        <f t="shared" si="165"/>
        <v>2</v>
      </c>
      <c r="C1541" s="45" t="str">
        <f t="shared" si="166"/>
        <v>1</v>
      </c>
      <c r="D1541" s="45" t="str">
        <f t="shared" si="161"/>
        <v>2</v>
      </c>
      <c r="E1541" s="45" t="str">
        <f t="shared" si="162"/>
        <v>02</v>
      </c>
      <c r="F1541" s="45" t="str">
        <f t="shared" si="163"/>
        <v>0</v>
      </c>
      <c r="G1541" s="45" t="str">
        <f t="shared" si="164"/>
        <v>0</v>
      </c>
      <c r="H1541" s="70">
        <v>22120200</v>
      </c>
      <c r="I1541" s="10" t="s">
        <v>669</v>
      </c>
      <c r="J1541" s="145" t="s">
        <v>51</v>
      </c>
      <c r="K1541" s="10" t="s">
        <v>670</v>
      </c>
      <c r="L1541" s="10"/>
      <c r="M1541" s="71"/>
    </row>
    <row r="1542" spans="1:13" ht="60" x14ac:dyDescent="0.25">
      <c r="A1542" s="69" t="str">
        <f t="shared" si="167"/>
        <v>2</v>
      </c>
      <c r="B1542" s="69" t="str">
        <f t="shared" si="165"/>
        <v>2</v>
      </c>
      <c r="C1542" s="45" t="str">
        <f t="shared" si="166"/>
        <v>1</v>
      </c>
      <c r="D1542" s="45" t="str">
        <f t="shared" si="161"/>
        <v>2</v>
      </c>
      <c r="E1542" s="45" t="str">
        <f t="shared" si="162"/>
        <v>03</v>
      </c>
      <c r="F1542" s="45" t="str">
        <f t="shared" si="163"/>
        <v>0</v>
      </c>
      <c r="G1542" s="45" t="str">
        <f t="shared" si="164"/>
        <v>0</v>
      </c>
      <c r="H1542" s="70">
        <v>22120300</v>
      </c>
      <c r="I1542" s="10" t="s">
        <v>5284</v>
      </c>
      <c r="J1542" s="145" t="s">
        <v>51</v>
      </c>
      <c r="K1542" s="10" t="s">
        <v>671</v>
      </c>
      <c r="L1542" s="10"/>
      <c r="M1542" s="71"/>
    </row>
    <row r="1543" spans="1:13" ht="45" x14ac:dyDescent="0.25">
      <c r="A1543" s="69" t="str">
        <f t="shared" si="167"/>
        <v>2</v>
      </c>
      <c r="B1543" s="69" t="str">
        <f t="shared" si="165"/>
        <v>2</v>
      </c>
      <c r="C1543" s="45" t="str">
        <f t="shared" si="166"/>
        <v>1</v>
      </c>
      <c r="D1543" s="45" t="str">
        <f t="shared" si="161"/>
        <v>2</v>
      </c>
      <c r="E1543" s="45" t="str">
        <f t="shared" si="162"/>
        <v>04</v>
      </c>
      <c r="F1543" s="45" t="str">
        <f t="shared" si="163"/>
        <v>0</v>
      </c>
      <c r="G1543" s="45" t="str">
        <f t="shared" si="164"/>
        <v>0</v>
      </c>
      <c r="H1543" s="70">
        <v>22120400</v>
      </c>
      <c r="I1543" s="10" t="s">
        <v>5286</v>
      </c>
      <c r="J1543" s="145" t="s">
        <v>51</v>
      </c>
      <c r="K1543" s="10" t="s">
        <v>6049</v>
      </c>
      <c r="L1543" s="10"/>
      <c r="M1543" s="71"/>
    </row>
    <row r="1544" spans="1:13" ht="30" x14ac:dyDescent="0.25">
      <c r="A1544" s="69" t="str">
        <f t="shared" si="167"/>
        <v>2</v>
      </c>
      <c r="B1544" s="45" t="str">
        <f t="shared" si="165"/>
        <v>2</v>
      </c>
      <c r="C1544" s="45" t="str">
        <f t="shared" si="166"/>
        <v>1</v>
      </c>
      <c r="D1544" s="45" t="str">
        <f t="shared" si="161"/>
        <v>3</v>
      </c>
      <c r="E1544" s="45" t="str">
        <f t="shared" si="162"/>
        <v>00</v>
      </c>
      <c r="F1544" s="45" t="str">
        <f t="shared" si="163"/>
        <v>0</v>
      </c>
      <c r="G1544" s="45" t="str">
        <f t="shared" si="164"/>
        <v>0</v>
      </c>
      <c r="H1544" s="70">
        <v>22130000</v>
      </c>
      <c r="I1544" s="10" t="s">
        <v>672</v>
      </c>
      <c r="J1544" s="145" t="s">
        <v>45</v>
      </c>
      <c r="K1544" s="10" t="s">
        <v>6050</v>
      </c>
      <c r="L1544" s="10"/>
      <c r="M1544" s="71"/>
    </row>
    <row r="1545" spans="1:13" ht="30" x14ac:dyDescent="0.25">
      <c r="A1545" s="69" t="str">
        <f t="shared" si="167"/>
        <v>2</v>
      </c>
      <c r="B1545" s="45" t="str">
        <f t="shared" si="165"/>
        <v>2</v>
      </c>
      <c r="C1545" s="45" t="str">
        <f t="shared" si="166"/>
        <v>1</v>
      </c>
      <c r="D1545" s="45" t="str">
        <f t="shared" si="161"/>
        <v>3</v>
      </c>
      <c r="E1545" s="45" t="str">
        <f t="shared" si="162"/>
        <v>01</v>
      </c>
      <c r="F1545" s="45" t="str">
        <f t="shared" si="163"/>
        <v>0</v>
      </c>
      <c r="G1545" s="45" t="str">
        <f t="shared" si="164"/>
        <v>0</v>
      </c>
      <c r="H1545" s="70">
        <v>22130100</v>
      </c>
      <c r="I1545" s="10" t="s">
        <v>672</v>
      </c>
      <c r="J1545" s="145" t="s">
        <v>51</v>
      </c>
      <c r="K1545" s="10" t="s">
        <v>6050</v>
      </c>
      <c r="L1545" s="10"/>
      <c r="M1545" s="71"/>
    </row>
    <row r="1546" spans="1:13" ht="30" x14ac:dyDescent="0.25">
      <c r="A1546" s="69" t="str">
        <f t="shared" si="167"/>
        <v>2</v>
      </c>
      <c r="B1546" s="45" t="str">
        <f t="shared" si="165"/>
        <v>2</v>
      </c>
      <c r="C1546" s="45" t="str">
        <f t="shared" si="166"/>
        <v>2</v>
      </c>
      <c r="D1546" s="45" t="str">
        <f t="shared" si="161"/>
        <v>0</v>
      </c>
      <c r="E1546" s="45" t="str">
        <f t="shared" si="162"/>
        <v>00</v>
      </c>
      <c r="F1546" s="45" t="str">
        <f t="shared" si="163"/>
        <v>0</v>
      </c>
      <c r="G1546" s="45" t="str">
        <f t="shared" si="164"/>
        <v>0</v>
      </c>
      <c r="H1546" s="70">
        <v>22200000</v>
      </c>
      <c r="I1546" s="10" t="s">
        <v>673</v>
      </c>
      <c r="J1546" s="145" t="s">
        <v>45</v>
      </c>
      <c r="K1546" s="10" t="s">
        <v>679</v>
      </c>
      <c r="L1546" s="10"/>
      <c r="M1546" s="71"/>
    </row>
    <row r="1547" spans="1:13" ht="30" x14ac:dyDescent="0.25">
      <c r="A1547" s="69" t="str">
        <f t="shared" si="167"/>
        <v>2</v>
      </c>
      <c r="B1547" s="45" t="str">
        <f t="shared" si="165"/>
        <v>2</v>
      </c>
      <c r="C1547" s="45" t="str">
        <f t="shared" si="166"/>
        <v>2</v>
      </c>
      <c r="D1547" s="45" t="str">
        <f t="shared" si="161"/>
        <v>1</v>
      </c>
      <c r="E1547" s="45" t="str">
        <f t="shared" si="162"/>
        <v>00</v>
      </c>
      <c r="F1547" s="45" t="str">
        <f t="shared" si="163"/>
        <v>0</v>
      </c>
      <c r="G1547" s="45" t="str">
        <f t="shared" si="164"/>
        <v>0</v>
      </c>
      <c r="H1547" s="70">
        <v>22210000</v>
      </c>
      <c r="I1547" s="10" t="s">
        <v>673</v>
      </c>
      <c r="J1547" s="145" t="s">
        <v>45</v>
      </c>
      <c r="K1547" s="10" t="s">
        <v>679</v>
      </c>
      <c r="L1547" s="10"/>
      <c r="M1547" s="71"/>
    </row>
    <row r="1548" spans="1:13" ht="30" x14ac:dyDescent="0.25">
      <c r="A1548" s="69" t="str">
        <f t="shared" si="167"/>
        <v>2</v>
      </c>
      <c r="B1548" s="45" t="str">
        <f t="shared" si="165"/>
        <v>2</v>
      </c>
      <c r="C1548" s="45" t="str">
        <f t="shared" si="166"/>
        <v>2</v>
      </c>
      <c r="D1548" s="45" t="str">
        <f t="shared" si="161"/>
        <v>1</v>
      </c>
      <c r="E1548" s="45" t="str">
        <f t="shared" si="162"/>
        <v>01</v>
      </c>
      <c r="F1548" s="45" t="str">
        <f t="shared" si="163"/>
        <v>0</v>
      </c>
      <c r="G1548" s="45" t="str">
        <f t="shared" si="164"/>
        <v>0</v>
      </c>
      <c r="H1548" s="70">
        <v>22210100</v>
      </c>
      <c r="I1548" s="10" t="s">
        <v>673</v>
      </c>
      <c r="J1548" s="145" t="s">
        <v>51</v>
      </c>
      <c r="K1548" s="10" t="s">
        <v>675</v>
      </c>
      <c r="L1548" s="10"/>
      <c r="M1548" s="71"/>
    </row>
    <row r="1549" spans="1:13" ht="30" x14ac:dyDescent="0.25">
      <c r="A1549" s="69" t="str">
        <f t="shared" si="167"/>
        <v>2</v>
      </c>
      <c r="B1549" s="45" t="str">
        <f t="shared" si="165"/>
        <v>2</v>
      </c>
      <c r="C1549" s="45" t="str">
        <f t="shared" si="166"/>
        <v>2</v>
      </c>
      <c r="D1549" s="45" t="str">
        <f t="shared" si="161"/>
        <v>1</v>
      </c>
      <c r="E1549" s="45" t="str">
        <f t="shared" si="162"/>
        <v>02</v>
      </c>
      <c r="F1549" s="45" t="str">
        <f t="shared" si="163"/>
        <v>0</v>
      </c>
      <c r="G1549" s="45" t="str">
        <f t="shared" si="164"/>
        <v>0</v>
      </c>
      <c r="H1549" s="70">
        <v>22210200</v>
      </c>
      <c r="I1549" s="10" t="s">
        <v>676</v>
      </c>
      <c r="J1549" s="145" t="s">
        <v>51</v>
      </c>
      <c r="K1549" s="10" t="s">
        <v>5296</v>
      </c>
      <c r="L1549" s="10"/>
      <c r="M1549" s="71"/>
    </row>
    <row r="1550" spans="1:13" ht="45" x14ac:dyDescent="0.25">
      <c r="A1550" s="69" t="str">
        <f t="shared" si="167"/>
        <v>2</v>
      </c>
      <c r="B1550" s="45" t="str">
        <f t="shared" si="165"/>
        <v>2</v>
      </c>
      <c r="C1550" s="45" t="str">
        <f t="shared" si="166"/>
        <v>2</v>
      </c>
      <c r="D1550" s="45" t="str">
        <f t="shared" si="161"/>
        <v>1</v>
      </c>
      <c r="E1550" s="45" t="str">
        <f t="shared" si="162"/>
        <v>03</v>
      </c>
      <c r="F1550" s="45" t="str">
        <f t="shared" si="163"/>
        <v>0</v>
      </c>
      <c r="G1550" s="45" t="str">
        <f t="shared" si="164"/>
        <v>0</v>
      </c>
      <c r="H1550" s="70">
        <v>22210300</v>
      </c>
      <c r="I1550" s="10" t="s">
        <v>677</v>
      </c>
      <c r="J1550" s="145" t="s">
        <v>51</v>
      </c>
      <c r="K1550" s="10" t="s">
        <v>678</v>
      </c>
      <c r="L1550" s="10"/>
      <c r="M1550" s="71"/>
    </row>
    <row r="1551" spans="1:13" ht="90" x14ac:dyDescent="0.25">
      <c r="A1551" s="69" t="str">
        <f t="shared" si="167"/>
        <v>2</v>
      </c>
      <c r="B1551" s="45" t="str">
        <f t="shared" si="165"/>
        <v>2</v>
      </c>
      <c r="C1551" s="45" t="str">
        <f t="shared" si="166"/>
        <v>3</v>
      </c>
      <c r="D1551" s="45" t="str">
        <f t="shared" si="161"/>
        <v>0</v>
      </c>
      <c r="E1551" s="45" t="str">
        <f t="shared" si="162"/>
        <v>00</v>
      </c>
      <c r="F1551" s="45" t="str">
        <f t="shared" si="163"/>
        <v>0</v>
      </c>
      <c r="G1551" s="45" t="str">
        <f t="shared" si="164"/>
        <v>0</v>
      </c>
      <c r="H1551" s="70">
        <v>22300000</v>
      </c>
      <c r="I1551" s="10" t="s">
        <v>680</v>
      </c>
      <c r="J1551" s="145" t="s">
        <v>45</v>
      </c>
      <c r="K1551" s="10" t="s">
        <v>681</v>
      </c>
      <c r="L1551" s="10"/>
      <c r="M1551" s="71"/>
    </row>
    <row r="1552" spans="1:13" ht="90" x14ac:dyDescent="0.25">
      <c r="A1552" s="69" t="str">
        <f t="shared" si="167"/>
        <v>2</v>
      </c>
      <c r="B1552" s="45" t="str">
        <f t="shared" si="165"/>
        <v>2</v>
      </c>
      <c r="C1552" s="45" t="str">
        <f t="shared" si="166"/>
        <v>3</v>
      </c>
      <c r="D1552" s="45" t="str">
        <f t="shared" si="161"/>
        <v>1</v>
      </c>
      <c r="E1552" s="45" t="str">
        <f t="shared" si="162"/>
        <v>00</v>
      </c>
      <c r="F1552" s="45" t="str">
        <f t="shared" si="163"/>
        <v>0</v>
      </c>
      <c r="G1552" s="45" t="str">
        <f t="shared" si="164"/>
        <v>0</v>
      </c>
      <c r="H1552" s="70">
        <v>22310000</v>
      </c>
      <c r="I1552" s="10" t="s">
        <v>680</v>
      </c>
      <c r="J1552" s="145" t="s">
        <v>45</v>
      </c>
      <c r="K1552" s="10" t="s">
        <v>681</v>
      </c>
      <c r="L1552" s="10"/>
      <c r="M1552" s="71"/>
    </row>
    <row r="1553" spans="1:13" ht="90" x14ac:dyDescent="0.25">
      <c r="A1553" s="69" t="str">
        <f t="shared" si="167"/>
        <v>2</v>
      </c>
      <c r="B1553" s="45" t="str">
        <f t="shared" si="165"/>
        <v>2</v>
      </c>
      <c r="C1553" s="45" t="str">
        <f t="shared" si="166"/>
        <v>3</v>
      </c>
      <c r="D1553" s="45" t="str">
        <f t="shared" si="161"/>
        <v>1</v>
      </c>
      <c r="E1553" s="45" t="str">
        <f t="shared" si="162"/>
        <v>01</v>
      </c>
      <c r="F1553" s="45" t="str">
        <f t="shared" si="163"/>
        <v>0</v>
      </c>
      <c r="G1553" s="45" t="str">
        <f t="shared" si="164"/>
        <v>0</v>
      </c>
      <c r="H1553" s="70">
        <v>22310100</v>
      </c>
      <c r="I1553" s="10" t="s">
        <v>680</v>
      </c>
      <c r="J1553" s="145" t="s">
        <v>51</v>
      </c>
      <c r="K1553" s="10" t="s">
        <v>682</v>
      </c>
      <c r="L1553" s="10"/>
      <c r="M1553" s="71"/>
    </row>
    <row r="1554" spans="1:13" ht="60" x14ac:dyDescent="0.25">
      <c r="A1554" s="69" t="str">
        <f t="shared" si="167"/>
        <v>2</v>
      </c>
      <c r="B1554" s="45" t="str">
        <f t="shared" si="165"/>
        <v>3</v>
      </c>
      <c r="C1554" s="45" t="str">
        <f t="shared" si="166"/>
        <v>0</v>
      </c>
      <c r="D1554" s="45" t="str">
        <f t="shared" si="161"/>
        <v>0</v>
      </c>
      <c r="E1554" s="45" t="str">
        <f t="shared" si="162"/>
        <v>00</v>
      </c>
      <c r="F1554" s="45" t="str">
        <f t="shared" si="163"/>
        <v>0</v>
      </c>
      <c r="G1554" s="45" t="str">
        <f t="shared" si="164"/>
        <v>0</v>
      </c>
      <c r="H1554" s="70">
        <v>23000000</v>
      </c>
      <c r="I1554" s="10" t="s">
        <v>683</v>
      </c>
      <c r="J1554" s="145" t="s">
        <v>45</v>
      </c>
      <c r="K1554" s="10" t="s">
        <v>684</v>
      </c>
      <c r="L1554" s="10"/>
      <c r="M1554" s="71"/>
    </row>
    <row r="1555" spans="1:13" ht="60" x14ac:dyDescent="0.25">
      <c r="A1555" s="69" t="str">
        <f t="shared" si="167"/>
        <v>2</v>
      </c>
      <c r="B1555" s="45" t="str">
        <f t="shared" si="165"/>
        <v>3</v>
      </c>
      <c r="C1555" s="45" t="str">
        <f t="shared" si="166"/>
        <v>1</v>
      </c>
      <c r="D1555" s="45" t="str">
        <f t="shared" si="161"/>
        <v>0</v>
      </c>
      <c r="E1555" s="45" t="str">
        <f t="shared" si="162"/>
        <v>00</v>
      </c>
      <c r="F1555" s="45" t="str">
        <f t="shared" si="163"/>
        <v>0</v>
      </c>
      <c r="G1555" s="45" t="str">
        <f t="shared" si="164"/>
        <v>0</v>
      </c>
      <c r="H1555" s="70">
        <v>23100000</v>
      </c>
      <c r="I1555" s="10" t="s">
        <v>683</v>
      </c>
      <c r="J1555" s="145" t="s">
        <v>45</v>
      </c>
      <c r="K1555" s="10" t="s">
        <v>684</v>
      </c>
      <c r="L1555" s="101" t="s">
        <v>3018</v>
      </c>
      <c r="M1555" s="71"/>
    </row>
    <row r="1556" spans="1:13" ht="60" x14ac:dyDescent="0.25">
      <c r="A1556" s="69" t="str">
        <f t="shared" si="167"/>
        <v>2</v>
      </c>
      <c r="B1556" s="45" t="str">
        <f t="shared" si="165"/>
        <v>3</v>
      </c>
      <c r="C1556" s="45" t="str">
        <f t="shared" si="166"/>
        <v>1</v>
      </c>
      <c r="D1556" s="45" t="str">
        <f t="shared" si="161"/>
        <v>1</v>
      </c>
      <c r="E1556" s="45" t="str">
        <f t="shared" si="162"/>
        <v>00</v>
      </c>
      <c r="F1556" s="45" t="str">
        <f t="shared" si="163"/>
        <v>0</v>
      </c>
      <c r="G1556" s="45" t="str">
        <f t="shared" si="164"/>
        <v>0</v>
      </c>
      <c r="H1556" s="70">
        <v>23110000</v>
      </c>
      <c r="I1556" s="10" t="s">
        <v>683</v>
      </c>
      <c r="J1556" s="145" t="s">
        <v>45</v>
      </c>
      <c r="K1556" s="10" t="s">
        <v>684</v>
      </c>
      <c r="L1556" s="101" t="s">
        <v>3018</v>
      </c>
      <c r="M1556" s="71"/>
    </row>
    <row r="1557" spans="1:13" ht="285" x14ac:dyDescent="0.25">
      <c r="A1557" s="69" t="str">
        <f t="shared" si="167"/>
        <v>2</v>
      </c>
      <c r="B1557" s="45" t="str">
        <f t="shared" si="165"/>
        <v>3</v>
      </c>
      <c r="C1557" s="45" t="str">
        <f t="shared" si="166"/>
        <v>1</v>
      </c>
      <c r="D1557" s="45" t="str">
        <f t="shared" si="161"/>
        <v>1</v>
      </c>
      <c r="E1557" s="45" t="str">
        <f t="shared" si="162"/>
        <v>01</v>
      </c>
      <c r="F1557" s="45" t="str">
        <f t="shared" si="163"/>
        <v>0</v>
      </c>
      <c r="G1557" s="45" t="str">
        <f t="shared" si="164"/>
        <v>0</v>
      </c>
      <c r="H1557" s="70">
        <v>23110100</v>
      </c>
      <c r="I1557" s="10" t="s">
        <v>5298</v>
      </c>
      <c r="J1557" s="145" t="s">
        <v>51</v>
      </c>
      <c r="K1557" s="10" t="s">
        <v>6051</v>
      </c>
      <c r="L1557" s="10"/>
      <c r="M1557" s="71"/>
    </row>
    <row r="1558" spans="1:13" ht="135" x14ac:dyDescent="0.25">
      <c r="A1558" s="69" t="str">
        <f t="shared" si="167"/>
        <v>2</v>
      </c>
      <c r="B1558" s="45" t="str">
        <f t="shared" si="165"/>
        <v>3</v>
      </c>
      <c r="C1558" s="45" t="str">
        <f t="shared" si="166"/>
        <v>1</v>
      </c>
      <c r="D1558" s="45" t="str">
        <f t="shared" si="161"/>
        <v>1</v>
      </c>
      <c r="E1558" s="45" t="str">
        <f t="shared" si="162"/>
        <v>02</v>
      </c>
      <c r="F1558" s="45" t="str">
        <f t="shared" si="163"/>
        <v>0</v>
      </c>
      <c r="G1558" s="45" t="str">
        <f t="shared" si="164"/>
        <v>0</v>
      </c>
      <c r="H1558" s="70">
        <v>23110200</v>
      </c>
      <c r="I1558" s="10" t="s">
        <v>5300</v>
      </c>
      <c r="J1558" s="145" t="s">
        <v>51</v>
      </c>
      <c r="K1558" s="10" t="s">
        <v>6052</v>
      </c>
      <c r="L1558" s="10"/>
      <c r="M1558" s="71"/>
    </row>
    <row r="1559" spans="1:13" ht="150" x14ac:dyDescent="0.25">
      <c r="A1559" s="69" t="str">
        <f t="shared" si="167"/>
        <v>2</v>
      </c>
      <c r="B1559" s="45" t="str">
        <f t="shared" si="165"/>
        <v>3</v>
      </c>
      <c r="C1559" s="45" t="str">
        <f t="shared" si="166"/>
        <v>1</v>
      </c>
      <c r="D1559" s="45" t="str">
        <f t="shared" si="161"/>
        <v>1</v>
      </c>
      <c r="E1559" s="45" t="str">
        <f t="shared" si="162"/>
        <v>03</v>
      </c>
      <c r="F1559" s="45" t="str">
        <f t="shared" si="163"/>
        <v>0</v>
      </c>
      <c r="G1559" s="45" t="str">
        <f t="shared" si="164"/>
        <v>0</v>
      </c>
      <c r="H1559" s="70">
        <v>23110300</v>
      </c>
      <c r="I1559" s="10" t="s">
        <v>685</v>
      </c>
      <c r="J1559" s="145" t="s">
        <v>51</v>
      </c>
      <c r="K1559" s="10" t="s">
        <v>6053</v>
      </c>
      <c r="L1559" s="10"/>
      <c r="M1559" s="71"/>
    </row>
    <row r="1560" spans="1:13" ht="210" x14ac:dyDescent="0.25">
      <c r="A1560" s="69" t="str">
        <f t="shared" si="167"/>
        <v>2</v>
      </c>
      <c r="B1560" s="45" t="str">
        <f t="shared" si="165"/>
        <v>3</v>
      </c>
      <c r="C1560" s="45" t="str">
        <f t="shared" si="166"/>
        <v>1</v>
      </c>
      <c r="D1560" s="45" t="str">
        <f t="shared" si="161"/>
        <v>1</v>
      </c>
      <c r="E1560" s="45" t="str">
        <f t="shared" si="162"/>
        <v>04</v>
      </c>
      <c r="F1560" s="45" t="str">
        <f t="shared" si="163"/>
        <v>0</v>
      </c>
      <c r="G1560" s="45" t="str">
        <f t="shared" si="164"/>
        <v>0</v>
      </c>
      <c r="H1560" s="70">
        <v>23110400</v>
      </c>
      <c r="I1560" s="10" t="s">
        <v>686</v>
      </c>
      <c r="J1560" s="145" t="s">
        <v>51</v>
      </c>
      <c r="K1560" s="10" t="s">
        <v>687</v>
      </c>
      <c r="L1560" s="10"/>
      <c r="M1560" s="71"/>
    </row>
    <row r="1561" spans="1:13" ht="90" x14ac:dyDescent="0.25">
      <c r="A1561" s="69" t="str">
        <f t="shared" si="167"/>
        <v>2</v>
      </c>
      <c r="B1561" s="45" t="str">
        <f t="shared" si="165"/>
        <v>3</v>
      </c>
      <c r="C1561" s="45" t="str">
        <f t="shared" si="166"/>
        <v>1</v>
      </c>
      <c r="D1561" s="45" t="str">
        <f t="shared" si="161"/>
        <v>1</v>
      </c>
      <c r="E1561" s="45" t="str">
        <f t="shared" si="162"/>
        <v>05</v>
      </c>
      <c r="F1561" s="45" t="str">
        <f t="shared" si="163"/>
        <v>0</v>
      </c>
      <c r="G1561" s="45" t="str">
        <f t="shared" si="164"/>
        <v>0</v>
      </c>
      <c r="H1561" s="70">
        <v>23110500</v>
      </c>
      <c r="I1561" s="10" t="s">
        <v>688</v>
      </c>
      <c r="J1561" s="145" t="s">
        <v>51</v>
      </c>
      <c r="K1561" s="10" t="s">
        <v>6054</v>
      </c>
      <c r="L1561" s="10"/>
      <c r="M1561" s="71"/>
    </row>
    <row r="1562" spans="1:13" ht="45" x14ac:dyDescent="0.25">
      <c r="A1562" s="69" t="str">
        <f t="shared" si="167"/>
        <v>2</v>
      </c>
      <c r="B1562" s="45" t="str">
        <f t="shared" si="165"/>
        <v>3</v>
      </c>
      <c r="C1562" s="45" t="str">
        <f t="shared" si="166"/>
        <v>1</v>
      </c>
      <c r="D1562" s="45" t="str">
        <f t="shared" si="161"/>
        <v>1</v>
      </c>
      <c r="E1562" s="45" t="str">
        <f t="shared" si="162"/>
        <v>06</v>
      </c>
      <c r="F1562" s="45" t="str">
        <f t="shared" si="163"/>
        <v>0</v>
      </c>
      <c r="G1562" s="45" t="str">
        <f t="shared" si="164"/>
        <v>0</v>
      </c>
      <c r="H1562" s="70">
        <v>23110600</v>
      </c>
      <c r="I1562" s="10" t="s">
        <v>689</v>
      </c>
      <c r="J1562" s="145" t="s">
        <v>51</v>
      </c>
      <c r="K1562" s="10" t="s">
        <v>690</v>
      </c>
      <c r="L1562" s="10"/>
      <c r="M1562" s="71"/>
    </row>
    <row r="1563" spans="1:13" x14ac:dyDescent="0.25">
      <c r="A1563" s="69" t="str">
        <f t="shared" si="167"/>
        <v>2</v>
      </c>
      <c r="B1563" s="45" t="str">
        <f t="shared" si="165"/>
        <v>3</v>
      </c>
      <c r="C1563" s="45" t="str">
        <f t="shared" si="166"/>
        <v>1</v>
      </c>
      <c r="D1563" s="45" t="str">
        <f t="shared" si="161"/>
        <v>1</v>
      </c>
      <c r="E1563" s="45" t="str">
        <f t="shared" si="162"/>
        <v>07</v>
      </c>
      <c r="F1563" s="45" t="str">
        <f t="shared" si="163"/>
        <v>0</v>
      </c>
      <c r="G1563" s="45" t="str">
        <f t="shared" si="164"/>
        <v>0</v>
      </c>
      <c r="H1563" s="70">
        <v>23110700</v>
      </c>
      <c r="I1563" s="10" t="s">
        <v>691</v>
      </c>
      <c r="J1563" s="145" t="s">
        <v>51</v>
      </c>
      <c r="K1563" s="10" t="s">
        <v>692</v>
      </c>
      <c r="L1563" s="10"/>
      <c r="M1563" s="71"/>
    </row>
    <row r="1564" spans="1:13" x14ac:dyDescent="0.25">
      <c r="A1564" s="69" t="str">
        <f t="shared" si="167"/>
        <v>2</v>
      </c>
      <c r="B1564" s="45" t="str">
        <f t="shared" si="165"/>
        <v>3</v>
      </c>
      <c r="C1564" s="45" t="str">
        <f t="shared" si="166"/>
        <v>1</v>
      </c>
      <c r="D1564" s="45" t="str">
        <f t="shared" si="161"/>
        <v>1</v>
      </c>
      <c r="E1564" s="45" t="str">
        <f t="shared" si="162"/>
        <v>07</v>
      </c>
      <c r="F1564" s="45" t="str">
        <f t="shared" si="163"/>
        <v>1</v>
      </c>
      <c r="G1564" s="45" t="str">
        <f t="shared" si="164"/>
        <v>0</v>
      </c>
      <c r="H1564" s="70">
        <v>23110710</v>
      </c>
      <c r="I1564" s="10" t="s">
        <v>693</v>
      </c>
      <c r="J1564" s="145" t="s">
        <v>51</v>
      </c>
      <c r="K1564" s="10" t="s">
        <v>694</v>
      </c>
      <c r="L1564" s="10"/>
      <c r="M1564" s="71"/>
    </row>
    <row r="1565" spans="1:13" ht="30" x14ac:dyDescent="0.25">
      <c r="A1565" s="69" t="str">
        <f t="shared" si="167"/>
        <v>2</v>
      </c>
      <c r="B1565" s="45" t="str">
        <f t="shared" si="165"/>
        <v>3</v>
      </c>
      <c r="C1565" s="45" t="str">
        <f t="shared" si="166"/>
        <v>1</v>
      </c>
      <c r="D1565" s="45" t="str">
        <f t="shared" si="161"/>
        <v>1</v>
      </c>
      <c r="E1565" s="45" t="str">
        <f t="shared" si="162"/>
        <v>07</v>
      </c>
      <c r="F1565" s="45" t="str">
        <f t="shared" si="163"/>
        <v>2</v>
      </c>
      <c r="G1565" s="45" t="str">
        <f t="shared" si="164"/>
        <v>0</v>
      </c>
      <c r="H1565" s="70">
        <v>23110720</v>
      </c>
      <c r="I1565" s="10" t="s">
        <v>5306</v>
      </c>
      <c r="J1565" s="145" t="s">
        <v>51</v>
      </c>
      <c r="K1565" s="10" t="s">
        <v>6055</v>
      </c>
      <c r="L1565" s="10" t="s">
        <v>5308</v>
      </c>
      <c r="M1565" s="71"/>
    </row>
    <row r="1566" spans="1:13" ht="30" x14ac:dyDescent="0.25">
      <c r="A1566" s="69" t="str">
        <f t="shared" si="167"/>
        <v>2</v>
      </c>
      <c r="B1566" s="45" t="str">
        <f t="shared" si="165"/>
        <v>3</v>
      </c>
      <c r="C1566" s="45" t="str">
        <f t="shared" si="166"/>
        <v>1</v>
      </c>
      <c r="D1566" s="45" t="str">
        <f t="shared" si="161"/>
        <v>1</v>
      </c>
      <c r="E1566" s="45" t="str">
        <f t="shared" si="162"/>
        <v>07</v>
      </c>
      <c r="F1566" s="45" t="str">
        <f t="shared" si="163"/>
        <v>3</v>
      </c>
      <c r="G1566" s="45" t="str">
        <f t="shared" si="164"/>
        <v>0</v>
      </c>
      <c r="H1566" s="70">
        <v>23110730</v>
      </c>
      <c r="I1566" s="10" t="s">
        <v>5309</v>
      </c>
      <c r="J1566" s="145" t="s">
        <v>51</v>
      </c>
      <c r="K1566" s="10" t="s">
        <v>6056</v>
      </c>
      <c r="L1566" s="10" t="s">
        <v>5308</v>
      </c>
      <c r="M1566" s="71"/>
    </row>
    <row r="1567" spans="1:13" ht="60" x14ac:dyDescent="0.25">
      <c r="A1567" s="69" t="str">
        <f t="shared" si="167"/>
        <v>2</v>
      </c>
      <c r="B1567" s="45" t="str">
        <f t="shared" si="165"/>
        <v>4</v>
      </c>
      <c r="C1567" s="45" t="str">
        <f t="shared" si="166"/>
        <v>0</v>
      </c>
      <c r="D1567" s="45" t="str">
        <f t="shared" si="161"/>
        <v>0</v>
      </c>
      <c r="E1567" s="45" t="str">
        <f t="shared" si="162"/>
        <v>00</v>
      </c>
      <c r="F1567" s="45" t="str">
        <f t="shared" si="163"/>
        <v>0</v>
      </c>
      <c r="G1567" s="45" t="str">
        <f t="shared" si="164"/>
        <v>0</v>
      </c>
      <c r="H1567" s="70">
        <v>24000000</v>
      </c>
      <c r="I1567" s="10" t="s">
        <v>695</v>
      </c>
      <c r="J1567" s="145" t="s">
        <v>45</v>
      </c>
      <c r="K1567" s="10" t="s">
        <v>696</v>
      </c>
      <c r="L1567" s="10"/>
      <c r="M1567" s="71"/>
    </row>
    <row r="1568" spans="1:13" ht="60" x14ac:dyDescent="0.25">
      <c r="A1568" s="69" t="str">
        <f t="shared" si="167"/>
        <v>2</v>
      </c>
      <c r="B1568" s="45" t="str">
        <f t="shared" si="165"/>
        <v>4</v>
      </c>
      <c r="C1568" s="45" t="str">
        <f t="shared" si="166"/>
        <v>1</v>
      </c>
      <c r="D1568" s="45" t="str">
        <f t="shared" ref="D1568:D1631" si="168">MID($H1568,4,1)</f>
        <v>0</v>
      </c>
      <c r="E1568" s="45" t="str">
        <f t="shared" ref="E1568:E1631" si="169">MID($H1568,5,2)</f>
        <v>00</v>
      </c>
      <c r="F1568" s="45" t="str">
        <f t="shared" ref="F1568:F1631" si="170">MID($H1568,7,1)</f>
        <v>0</v>
      </c>
      <c r="G1568" s="45" t="str">
        <f t="shared" ref="G1568:G1631" si="171">MID($H1568,8,1)</f>
        <v>0</v>
      </c>
      <c r="H1568" s="70">
        <v>24100000</v>
      </c>
      <c r="I1568" s="10" t="s">
        <v>4841</v>
      </c>
      <c r="J1568" s="145" t="s">
        <v>45</v>
      </c>
      <c r="K1568" s="10" t="s">
        <v>697</v>
      </c>
      <c r="L1568" s="10"/>
      <c r="M1568" s="71"/>
    </row>
    <row r="1569" spans="1:13" ht="30" x14ac:dyDescent="0.25">
      <c r="A1569" s="69" t="str">
        <f t="shared" si="167"/>
        <v>2</v>
      </c>
      <c r="B1569" s="45" t="str">
        <f t="shared" ref="B1569:B1632" si="172">MID($H1569,2,1)</f>
        <v>4</v>
      </c>
      <c r="C1569" s="45" t="str">
        <f t="shared" ref="C1569:C1632" si="173">MID($H1569,3,1)</f>
        <v>1</v>
      </c>
      <c r="D1569" s="45" t="str">
        <f t="shared" si="168"/>
        <v>1</v>
      </c>
      <c r="E1569" s="45" t="str">
        <f t="shared" si="169"/>
        <v>00</v>
      </c>
      <c r="F1569" s="45" t="str">
        <f t="shared" si="170"/>
        <v>0</v>
      </c>
      <c r="G1569" s="45" t="str">
        <f t="shared" si="171"/>
        <v>0</v>
      </c>
      <c r="H1569" s="70">
        <v>24110000</v>
      </c>
      <c r="I1569" s="10" t="s">
        <v>698</v>
      </c>
      <c r="J1569" s="145" t="s">
        <v>45</v>
      </c>
      <c r="K1569" s="10" t="s">
        <v>6057</v>
      </c>
      <c r="L1569" s="10"/>
      <c r="M1569" s="71"/>
    </row>
    <row r="1570" spans="1:13" ht="60" x14ac:dyDescent="0.25">
      <c r="A1570" s="69" t="str">
        <f t="shared" ref="A1570:A1633" si="174">MID($H1570,1,1)</f>
        <v>2</v>
      </c>
      <c r="B1570" s="45" t="str">
        <f t="shared" si="172"/>
        <v>4</v>
      </c>
      <c r="C1570" s="45" t="str">
        <f t="shared" si="173"/>
        <v>1</v>
      </c>
      <c r="D1570" s="45" t="str">
        <f t="shared" si="168"/>
        <v>1</v>
      </c>
      <c r="E1570" s="45" t="str">
        <f t="shared" si="169"/>
        <v>50</v>
      </c>
      <c r="F1570" s="45" t="str">
        <f t="shared" si="170"/>
        <v>0</v>
      </c>
      <c r="G1570" s="45" t="str">
        <f t="shared" si="171"/>
        <v>0</v>
      </c>
      <c r="H1570" s="70">
        <v>24115000</v>
      </c>
      <c r="I1570" s="10" t="s">
        <v>699</v>
      </c>
      <c r="J1570" s="145" t="s">
        <v>55</v>
      </c>
      <c r="K1570" s="10" t="s">
        <v>700</v>
      </c>
      <c r="L1570" s="10"/>
      <c r="M1570" s="71"/>
    </row>
    <row r="1571" spans="1:13" ht="60" x14ac:dyDescent="0.25">
      <c r="A1571" s="69" t="str">
        <f t="shared" si="174"/>
        <v>2</v>
      </c>
      <c r="B1571" s="45" t="str">
        <f t="shared" si="172"/>
        <v>4</v>
      </c>
      <c r="C1571" s="45" t="str">
        <f t="shared" si="173"/>
        <v>1</v>
      </c>
      <c r="D1571" s="45" t="str">
        <f t="shared" si="168"/>
        <v>1</v>
      </c>
      <c r="E1571" s="45" t="str">
        <f t="shared" si="169"/>
        <v>50</v>
      </c>
      <c r="F1571" s="45" t="str">
        <f t="shared" si="170"/>
        <v>1</v>
      </c>
      <c r="G1571" s="45" t="str">
        <f t="shared" si="171"/>
        <v>0</v>
      </c>
      <c r="H1571" s="70">
        <v>24115010</v>
      </c>
      <c r="I1571" s="10" t="s">
        <v>353</v>
      </c>
      <c r="J1571" s="145" t="s">
        <v>55</v>
      </c>
      <c r="K1571" s="10" t="s">
        <v>701</v>
      </c>
      <c r="L1571" s="10"/>
      <c r="M1571" s="71"/>
    </row>
    <row r="1572" spans="1:13" ht="60" x14ac:dyDescent="0.25">
      <c r="A1572" s="69" t="str">
        <f t="shared" si="174"/>
        <v>2</v>
      </c>
      <c r="B1572" s="45" t="str">
        <f t="shared" si="172"/>
        <v>4</v>
      </c>
      <c r="C1572" s="45" t="str">
        <f t="shared" si="173"/>
        <v>1</v>
      </c>
      <c r="D1572" s="45" t="str">
        <f t="shared" si="168"/>
        <v>1</v>
      </c>
      <c r="E1572" s="45" t="str">
        <f t="shared" si="169"/>
        <v>50</v>
      </c>
      <c r="F1572" s="45" t="str">
        <f t="shared" si="170"/>
        <v>2</v>
      </c>
      <c r="G1572" s="45" t="str">
        <f t="shared" si="171"/>
        <v>0</v>
      </c>
      <c r="H1572" s="70">
        <v>24115020</v>
      </c>
      <c r="I1572" s="10" t="s">
        <v>355</v>
      </c>
      <c r="J1572" s="145" t="s">
        <v>55</v>
      </c>
      <c r="K1572" s="10" t="s">
        <v>702</v>
      </c>
      <c r="L1572" s="10"/>
      <c r="M1572" s="71"/>
    </row>
    <row r="1573" spans="1:13" ht="60" x14ac:dyDescent="0.25">
      <c r="A1573" s="69" t="str">
        <f t="shared" si="174"/>
        <v>2</v>
      </c>
      <c r="B1573" s="45" t="str">
        <f t="shared" si="172"/>
        <v>4</v>
      </c>
      <c r="C1573" s="45" t="str">
        <f t="shared" si="173"/>
        <v>1</v>
      </c>
      <c r="D1573" s="45" t="str">
        <f t="shared" si="168"/>
        <v>1</v>
      </c>
      <c r="E1573" s="45" t="str">
        <f t="shared" si="169"/>
        <v>50</v>
      </c>
      <c r="F1573" s="45" t="str">
        <f t="shared" si="170"/>
        <v>3</v>
      </c>
      <c r="G1573" s="45" t="str">
        <f t="shared" si="171"/>
        <v>0</v>
      </c>
      <c r="H1573" s="70">
        <v>24115030</v>
      </c>
      <c r="I1573" s="10" t="s">
        <v>357</v>
      </c>
      <c r="J1573" s="145" t="s">
        <v>55</v>
      </c>
      <c r="K1573" s="10" t="s">
        <v>703</v>
      </c>
      <c r="L1573" s="10"/>
      <c r="M1573" s="71"/>
    </row>
    <row r="1574" spans="1:13" ht="60" x14ac:dyDescent="0.25">
      <c r="A1574" s="69" t="str">
        <f t="shared" si="174"/>
        <v>2</v>
      </c>
      <c r="B1574" s="45" t="str">
        <f t="shared" si="172"/>
        <v>4</v>
      </c>
      <c r="C1574" s="45" t="str">
        <f t="shared" si="173"/>
        <v>1</v>
      </c>
      <c r="D1574" s="45" t="str">
        <f t="shared" si="168"/>
        <v>1</v>
      </c>
      <c r="E1574" s="45" t="str">
        <f t="shared" si="169"/>
        <v>50</v>
      </c>
      <c r="F1574" s="45" t="str">
        <f t="shared" si="170"/>
        <v>4</v>
      </c>
      <c r="G1574" s="45" t="str">
        <f t="shared" si="171"/>
        <v>0</v>
      </c>
      <c r="H1574" s="70">
        <v>24115040</v>
      </c>
      <c r="I1574" s="10" t="s">
        <v>359</v>
      </c>
      <c r="J1574" s="145" t="s">
        <v>55</v>
      </c>
      <c r="K1574" s="10" t="s">
        <v>704</v>
      </c>
      <c r="L1574" s="10"/>
      <c r="M1574" s="71"/>
    </row>
    <row r="1575" spans="1:13" ht="60" x14ac:dyDescent="0.25">
      <c r="A1575" s="69" t="str">
        <f t="shared" si="174"/>
        <v>2</v>
      </c>
      <c r="B1575" s="45" t="str">
        <f t="shared" si="172"/>
        <v>4</v>
      </c>
      <c r="C1575" s="45" t="str">
        <f t="shared" si="173"/>
        <v>1</v>
      </c>
      <c r="D1575" s="45" t="str">
        <f t="shared" si="168"/>
        <v>1</v>
      </c>
      <c r="E1575" s="45" t="str">
        <f t="shared" si="169"/>
        <v>50</v>
      </c>
      <c r="F1575" s="45" t="str">
        <f t="shared" si="170"/>
        <v>5</v>
      </c>
      <c r="G1575" s="45" t="str">
        <f t="shared" si="171"/>
        <v>0</v>
      </c>
      <c r="H1575" s="70">
        <v>24115050</v>
      </c>
      <c r="I1575" s="10" t="s">
        <v>361</v>
      </c>
      <c r="J1575" s="145" t="s">
        <v>55</v>
      </c>
      <c r="K1575" s="10" t="s">
        <v>705</v>
      </c>
      <c r="L1575" s="10"/>
      <c r="M1575" s="71"/>
    </row>
    <row r="1576" spans="1:13" ht="60" x14ac:dyDescent="0.25">
      <c r="A1576" s="69" t="str">
        <f t="shared" si="174"/>
        <v>2</v>
      </c>
      <c r="B1576" s="45" t="str">
        <f t="shared" si="172"/>
        <v>4</v>
      </c>
      <c r="C1576" s="45" t="str">
        <f t="shared" si="173"/>
        <v>1</v>
      </c>
      <c r="D1576" s="45" t="str">
        <f t="shared" si="168"/>
        <v>1</v>
      </c>
      <c r="E1576" s="45" t="str">
        <f t="shared" si="169"/>
        <v>50</v>
      </c>
      <c r="F1576" s="45" t="str">
        <f t="shared" si="170"/>
        <v>9</v>
      </c>
      <c r="G1576" s="45" t="str">
        <f t="shared" si="171"/>
        <v>0</v>
      </c>
      <c r="H1576" s="70">
        <v>24115090</v>
      </c>
      <c r="I1576" s="10" t="s">
        <v>363</v>
      </c>
      <c r="J1576" s="145" t="s">
        <v>55</v>
      </c>
      <c r="K1576" s="10" t="s">
        <v>706</v>
      </c>
      <c r="L1576" s="10"/>
      <c r="M1576" s="71"/>
    </row>
    <row r="1577" spans="1:13" ht="60" x14ac:dyDescent="0.25">
      <c r="A1577" s="69" t="str">
        <f t="shared" si="174"/>
        <v>2</v>
      </c>
      <c r="B1577" s="45" t="str">
        <f t="shared" si="172"/>
        <v>4</v>
      </c>
      <c r="C1577" s="45" t="str">
        <f t="shared" si="173"/>
        <v>1</v>
      </c>
      <c r="D1577" s="45" t="str">
        <f t="shared" si="168"/>
        <v>1</v>
      </c>
      <c r="E1577" s="45" t="str">
        <f t="shared" si="169"/>
        <v>51</v>
      </c>
      <c r="F1577" s="45" t="str">
        <f t="shared" si="170"/>
        <v>0</v>
      </c>
      <c r="G1577" s="45" t="str">
        <f t="shared" si="171"/>
        <v>0</v>
      </c>
      <c r="H1577" s="70">
        <v>24115100</v>
      </c>
      <c r="I1577" s="10" t="s">
        <v>708</v>
      </c>
      <c r="J1577" s="145" t="s">
        <v>55</v>
      </c>
      <c r="K1577" s="10" t="s">
        <v>709</v>
      </c>
      <c r="L1577" s="10"/>
      <c r="M1577" s="71"/>
    </row>
    <row r="1578" spans="1:13" ht="60" x14ac:dyDescent="0.25">
      <c r="A1578" s="69" t="str">
        <f t="shared" si="174"/>
        <v>2</v>
      </c>
      <c r="B1578" s="45" t="str">
        <f t="shared" si="172"/>
        <v>4</v>
      </c>
      <c r="C1578" s="45" t="str">
        <f t="shared" si="173"/>
        <v>1</v>
      </c>
      <c r="D1578" s="45" t="str">
        <f t="shared" si="168"/>
        <v>1</v>
      </c>
      <c r="E1578" s="45" t="str">
        <f t="shared" si="169"/>
        <v>51</v>
      </c>
      <c r="F1578" s="45" t="str">
        <f t="shared" si="170"/>
        <v>1</v>
      </c>
      <c r="G1578" s="45" t="str">
        <f t="shared" si="171"/>
        <v>0</v>
      </c>
      <c r="H1578" s="70">
        <v>24115110</v>
      </c>
      <c r="I1578" s="10" t="s">
        <v>367</v>
      </c>
      <c r="J1578" s="145" t="s">
        <v>55</v>
      </c>
      <c r="K1578" s="10" t="s">
        <v>710</v>
      </c>
      <c r="L1578" s="10"/>
      <c r="M1578" s="71"/>
    </row>
    <row r="1579" spans="1:13" ht="60" x14ac:dyDescent="0.25">
      <c r="A1579" s="69" t="str">
        <f t="shared" si="174"/>
        <v>2</v>
      </c>
      <c r="B1579" s="45" t="str">
        <f t="shared" si="172"/>
        <v>4</v>
      </c>
      <c r="C1579" s="45" t="str">
        <f t="shared" si="173"/>
        <v>1</v>
      </c>
      <c r="D1579" s="45" t="str">
        <f t="shared" si="168"/>
        <v>1</v>
      </c>
      <c r="E1579" s="45" t="str">
        <f t="shared" si="169"/>
        <v>51</v>
      </c>
      <c r="F1579" s="45" t="str">
        <f t="shared" si="170"/>
        <v>2</v>
      </c>
      <c r="G1579" s="45" t="str">
        <f t="shared" si="171"/>
        <v>0</v>
      </c>
      <c r="H1579" s="70">
        <v>24115120</v>
      </c>
      <c r="I1579" s="10" t="s">
        <v>369</v>
      </c>
      <c r="J1579" s="145" t="s">
        <v>55</v>
      </c>
      <c r="K1579" s="10" t="s">
        <v>711</v>
      </c>
      <c r="L1579" s="10"/>
      <c r="M1579" s="71"/>
    </row>
    <row r="1580" spans="1:13" ht="45" x14ac:dyDescent="0.25">
      <c r="A1580" s="69" t="str">
        <f t="shared" si="174"/>
        <v>2</v>
      </c>
      <c r="B1580" s="45" t="str">
        <f t="shared" si="172"/>
        <v>4</v>
      </c>
      <c r="C1580" s="45" t="str">
        <f t="shared" si="173"/>
        <v>1</v>
      </c>
      <c r="D1580" s="45" t="str">
        <f t="shared" si="168"/>
        <v>1</v>
      </c>
      <c r="E1580" s="45" t="str">
        <f t="shared" si="169"/>
        <v>51</v>
      </c>
      <c r="F1580" s="45" t="str">
        <f t="shared" si="170"/>
        <v>3</v>
      </c>
      <c r="G1580" s="45" t="str">
        <f t="shared" si="171"/>
        <v>0</v>
      </c>
      <c r="H1580" s="70">
        <v>24115130</v>
      </c>
      <c r="I1580" s="10" t="s">
        <v>373</v>
      </c>
      <c r="J1580" s="145" t="s">
        <v>55</v>
      </c>
      <c r="K1580" s="10" t="s">
        <v>3084</v>
      </c>
      <c r="L1580" s="10"/>
      <c r="M1580" s="71"/>
    </row>
    <row r="1581" spans="1:13" ht="45" x14ac:dyDescent="0.25">
      <c r="A1581" s="69" t="str">
        <f t="shared" si="174"/>
        <v>2</v>
      </c>
      <c r="B1581" s="45" t="str">
        <f t="shared" si="172"/>
        <v>4</v>
      </c>
      <c r="C1581" s="45" t="str">
        <f t="shared" si="173"/>
        <v>1</v>
      </c>
      <c r="D1581" s="45" t="str">
        <f t="shared" si="168"/>
        <v>1</v>
      </c>
      <c r="E1581" s="45" t="str">
        <f t="shared" si="169"/>
        <v>51</v>
      </c>
      <c r="F1581" s="45" t="str">
        <f t="shared" si="170"/>
        <v>4</v>
      </c>
      <c r="G1581" s="45" t="str">
        <f t="shared" si="171"/>
        <v>0</v>
      </c>
      <c r="H1581" s="70">
        <v>24115140</v>
      </c>
      <c r="I1581" s="10" t="s">
        <v>371</v>
      </c>
      <c r="J1581" s="145" t="s">
        <v>55</v>
      </c>
      <c r="K1581" s="10" t="s">
        <v>712</v>
      </c>
      <c r="L1581" s="10"/>
      <c r="M1581" s="71"/>
    </row>
    <row r="1582" spans="1:13" ht="45" x14ac:dyDescent="0.25">
      <c r="A1582" s="69" t="str">
        <f t="shared" si="174"/>
        <v>2</v>
      </c>
      <c r="B1582" s="45" t="str">
        <f t="shared" si="172"/>
        <v>4</v>
      </c>
      <c r="C1582" s="45" t="str">
        <f t="shared" si="173"/>
        <v>1</v>
      </c>
      <c r="D1582" s="45" t="str">
        <f t="shared" si="168"/>
        <v>1</v>
      </c>
      <c r="E1582" s="45" t="str">
        <f t="shared" si="169"/>
        <v>51</v>
      </c>
      <c r="F1582" s="45" t="str">
        <f t="shared" si="170"/>
        <v>5</v>
      </c>
      <c r="G1582" s="45" t="str">
        <f t="shared" si="171"/>
        <v>0</v>
      </c>
      <c r="H1582" s="70">
        <v>24115150</v>
      </c>
      <c r="I1582" s="10" t="s">
        <v>374</v>
      </c>
      <c r="J1582" s="145" t="s">
        <v>55</v>
      </c>
      <c r="K1582" s="10" t="s">
        <v>713</v>
      </c>
      <c r="L1582" s="10"/>
      <c r="M1582" s="71"/>
    </row>
    <row r="1583" spans="1:13" ht="60" x14ac:dyDescent="0.25">
      <c r="A1583" s="69" t="str">
        <f t="shared" si="174"/>
        <v>2</v>
      </c>
      <c r="B1583" s="45" t="str">
        <f t="shared" si="172"/>
        <v>4</v>
      </c>
      <c r="C1583" s="45" t="str">
        <f t="shared" si="173"/>
        <v>1</v>
      </c>
      <c r="D1583" s="45" t="str">
        <f t="shared" si="168"/>
        <v>1</v>
      </c>
      <c r="E1583" s="45" t="str">
        <f t="shared" si="169"/>
        <v>51</v>
      </c>
      <c r="F1583" s="45" t="str">
        <f t="shared" si="170"/>
        <v>9</v>
      </c>
      <c r="G1583" s="45" t="str">
        <f t="shared" si="171"/>
        <v>0</v>
      </c>
      <c r="H1583" s="70">
        <v>24115190</v>
      </c>
      <c r="I1583" s="10" t="s">
        <v>376</v>
      </c>
      <c r="J1583" s="145" t="s">
        <v>55</v>
      </c>
      <c r="K1583" s="10" t="s">
        <v>3085</v>
      </c>
      <c r="L1583" s="10"/>
      <c r="M1583" s="71"/>
    </row>
    <row r="1584" spans="1:13" ht="60" x14ac:dyDescent="0.25">
      <c r="A1584" s="69" t="str">
        <f t="shared" si="174"/>
        <v>2</v>
      </c>
      <c r="B1584" s="45" t="str">
        <f t="shared" si="172"/>
        <v>4</v>
      </c>
      <c r="C1584" s="45" t="str">
        <f t="shared" si="173"/>
        <v>1</v>
      </c>
      <c r="D1584" s="45" t="str">
        <f t="shared" si="168"/>
        <v>1</v>
      </c>
      <c r="E1584" s="45" t="str">
        <f t="shared" si="169"/>
        <v>99</v>
      </c>
      <c r="F1584" s="45" t="str">
        <f t="shared" si="170"/>
        <v>0</v>
      </c>
      <c r="G1584" s="45" t="str">
        <f t="shared" si="171"/>
        <v>0</v>
      </c>
      <c r="H1584" s="70">
        <v>24119900</v>
      </c>
      <c r="I1584" s="10" t="s">
        <v>3021</v>
      </c>
      <c r="J1584" s="145" t="s">
        <v>51</v>
      </c>
      <c r="K1584" s="10" t="s">
        <v>6058</v>
      </c>
      <c r="L1584" s="10"/>
      <c r="M1584" s="71"/>
    </row>
    <row r="1585" spans="1:13" ht="45" x14ac:dyDescent="0.25">
      <c r="A1585" s="69" t="str">
        <f t="shared" si="174"/>
        <v>2</v>
      </c>
      <c r="B1585" s="45" t="str">
        <f t="shared" si="172"/>
        <v>4</v>
      </c>
      <c r="C1585" s="45" t="str">
        <f t="shared" si="173"/>
        <v>1</v>
      </c>
      <c r="D1585" s="45" t="str">
        <f t="shared" si="168"/>
        <v>2</v>
      </c>
      <c r="E1585" s="45" t="str">
        <f t="shared" si="169"/>
        <v>00</v>
      </c>
      <c r="F1585" s="45" t="str">
        <f t="shared" si="170"/>
        <v>0</v>
      </c>
      <c r="G1585" s="45" t="str">
        <f t="shared" si="171"/>
        <v>0</v>
      </c>
      <c r="H1585" s="70">
        <v>24120000</v>
      </c>
      <c r="I1585" s="10" t="s">
        <v>715</v>
      </c>
      <c r="J1585" s="145" t="s">
        <v>45</v>
      </c>
      <c r="K1585" s="10" t="s">
        <v>6059</v>
      </c>
      <c r="L1585" s="10"/>
      <c r="M1585" s="71"/>
    </row>
    <row r="1586" spans="1:13" ht="30" x14ac:dyDescent="0.25">
      <c r="A1586" s="69" t="str">
        <f t="shared" si="174"/>
        <v>2</v>
      </c>
      <c r="B1586" s="45" t="str">
        <f t="shared" si="172"/>
        <v>4</v>
      </c>
      <c r="C1586" s="45" t="str">
        <f t="shared" si="173"/>
        <v>1</v>
      </c>
      <c r="D1586" s="45" t="str">
        <f t="shared" si="168"/>
        <v>2</v>
      </c>
      <c r="E1586" s="45" t="str">
        <f t="shared" si="169"/>
        <v>50</v>
      </c>
      <c r="F1586" s="45" t="str">
        <f t="shared" si="170"/>
        <v>0</v>
      </c>
      <c r="G1586" s="45" t="str">
        <f t="shared" si="171"/>
        <v>0</v>
      </c>
      <c r="H1586" s="70">
        <v>24125000</v>
      </c>
      <c r="I1586" s="10" t="s">
        <v>716</v>
      </c>
      <c r="J1586" s="145" t="s">
        <v>55</v>
      </c>
      <c r="K1586" s="10" t="s">
        <v>717</v>
      </c>
      <c r="L1586" s="10"/>
      <c r="M1586" s="71"/>
    </row>
    <row r="1587" spans="1:13" ht="45" x14ac:dyDescent="0.25">
      <c r="A1587" s="69" t="str">
        <f t="shared" si="174"/>
        <v>2</v>
      </c>
      <c r="B1587" s="45" t="str">
        <f t="shared" si="172"/>
        <v>4</v>
      </c>
      <c r="C1587" s="45" t="str">
        <f t="shared" si="173"/>
        <v>1</v>
      </c>
      <c r="D1587" s="45" t="str">
        <f t="shared" si="168"/>
        <v>2</v>
      </c>
      <c r="E1587" s="45" t="str">
        <f t="shared" si="169"/>
        <v>50</v>
      </c>
      <c r="F1587" s="45" t="str">
        <f t="shared" si="170"/>
        <v>1</v>
      </c>
      <c r="G1587" s="45" t="str">
        <f t="shared" si="171"/>
        <v>0</v>
      </c>
      <c r="H1587" s="70">
        <v>24125010</v>
      </c>
      <c r="I1587" s="10" t="s">
        <v>6060</v>
      </c>
      <c r="J1587" s="145" t="s">
        <v>55</v>
      </c>
      <c r="K1587" s="10" t="s">
        <v>718</v>
      </c>
      <c r="L1587" s="10" t="s">
        <v>101</v>
      </c>
      <c r="M1587" s="71"/>
    </row>
    <row r="1588" spans="1:13" ht="60" x14ac:dyDescent="0.25">
      <c r="A1588" s="69" t="str">
        <f t="shared" si="174"/>
        <v>2</v>
      </c>
      <c r="B1588" s="45" t="str">
        <f t="shared" si="172"/>
        <v>4</v>
      </c>
      <c r="C1588" s="45" t="str">
        <f t="shared" si="173"/>
        <v>1</v>
      </c>
      <c r="D1588" s="45" t="str">
        <f t="shared" si="168"/>
        <v>2</v>
      </c>
      <c r="E1588" s="45" t="str">
        <f t="shared" si="169"/>
        <v>50</v>
      </c>
      <c r="F1588" s="45" t="str">
        <f t="shared" si="170"/>
        <v>2</v>
      </c>
      <c r="G1588" s="45" t="str">
        <f t="shared" si="171"/>
        <v>0</v>
      </c>
      <c r="H1588" s="70">
        <v>24125020</v>
      </c>
      <c r="I1588" s="10" t="s">
        <v>719</v>
      </c>
      <c r="J1588" s="145" t="s">
        <v>55</v>
      </c>
      <c r="K1588" s="10" t="s">
        <v>720</v>
      </c>
      <c r="L1588" s="10" t="s">
        <v>101</v>
      </c>
      <c r="M1588" s="71"/>
    </row>
    <row r="1589" spans="1:13" ht="45" x14ac:dyDescent="0.25">
      <c r="A1589" s="69" t="str">
        <f t="shared" si="174"/>
        <v>2</v>
      </c>
      <c r="B1589" s="45" t="str">
        <f t="shared" si="172"/>
        <v>4</v>
      </c>
      <c r="C1589" s="45" t="str">
        <f t="shared" si="173"/>
        <v>1</v>
      </c>
      <c r="D1589" s="45" t="str">
        <f t="shared" si="168"/>
        <v>2</v>
      </c>
      <c r="E1589" s="45" t="str">
        <f t="shared" si="169"/>
        <v>50</v>
      </c>
      <c r="F1589" s="45" t="str">
        <f t="shared" si="170"/>
        <v>9</v>
      </c>
      <c r="G1589" s="45" t="str">
        <f t="shared" si="171"/>
        <v>0</v>
      </c>
      <c r="H1589" s="70">
        <v>24125090</v>
      </c>
      <c r="I1589" s="10" t="s">
        <v>5343</v>
      </c>
      <c r="J1589" s="145" t="s">
        <v>55</v>
      </c>
      <c r="K1589" s="10" t="s">
        <v>721</v>
      </c>
      <c r="L1589" s="10" t="s">
        <v>101</v>
      </c>
      <c r="M1589" s="71"/>
    </row>
    <row r="1590" spans="1:13" ht="45" x14ac:dyDescent="0.25">
      <c r="A1590" s="69" t="str">
        <f t="shared" si="174"/>
        <v>2</v>
      </c>
      <c r="B1590" s="45" t="str">
        <f t="shared" si="172"/>
        <v>4</v>
      </c>
      <c r="C1590" s="45" t="str">
        <f t="shared" si="173"/>
        <v>1</v>
      </c>
      <c r="D1590" s="45" t="str">
        <f t="shared" si="168"/>
        <v>3</v>
      </c>
      <c r="E1590" s="45" t="str">
        <f t="shared" si="169"/>
        <v>00</v>
      </c>
      <c r="F1590" s="45" t="str">
        <f t="shared" si="170"/>
        <v>0</v>
      </c>
      <c r="G1590" s="45" t="str">
        <f t="shared" si="171"/>
        <v>0</v>
      </c>
      <c r="H1590" s="70">
        <v>24130000</v>
      </c>
      <c r="I1590" s="10" t="s">
        <v>401</v>
      </c>
      <c r="J1590" s="145" t="s">
        <v>45</v>
      </c>
      <c r="K1590" s="10" t="s">
        <v>722</v>
      </c>
      <c r="L1590" s="10"/>
      <c r="M1590" s="71"/>
    </row>
    <row r="1591" spans="1:13" ht="108.75" customHeight="1" x14ac:dyDescent="0.25">
      <c r="A1591" s="69" t="str">
        <f t="shared" si="174"/>
        <v>2</v>
      </c>
      <c r="B1591" s="45" t="str">
        <f t="shared" si="172"/>
        <v>4</v>
      </c>
      <c r="C1591" s="45" t="str">
        <f t="shared" si="173"/>
        <v>1</v>
      </c>
      <c r="D1591" s="45" t="str">
        <f t="shared" si="168"/>
        <v>3</v>
      </c>
      <c r="E1591" s="45" t="str">
        <f t="shared" si="169"/>
        <v>50</v>
      </c>
      <c r="F1591" s="45" t="str">
        <f t="shared" si="170"/>
        <v>0</v>
      </c>
      <c r="G1591" s="45" t="str">
        <f t="shared" si="171"/>
        <v>0</v>
      </c>
      <c r="H1591" s="70">
        <v>24135000</v>
      </c>
      <c r="I1591" s="10" t="s">
        <v>402</v>
      </c>
      <c r="J1591" s="145" t="s">
        <v>55</v>
      </c>
      <c r="K1591" s="10" t="s">
        <v>723</v>
      </c>
      <c r="L1591" s="10"/>
      <c r="M1591" s="71"/>
    </row>
    <row r="1592" spans="1:13" ht="75" x14ac:dyDescent="0.25">
      <c r="A1592" s="69" t="str">
        <f t="shared" si="174"/>
        <v>2</v>
      </c>
      <c r="B1592" s="45" t="str">
        <f t="shared" si="172"/>
        <v>4</v>
      </c>
      <c r="C1592" s="45" t="str">
        <f t="shared" si="173"/>
        <v>1</v>
      </c>
      <c r="D1592" s="45" t="str">
        <f t="shared" si="168"/>
        <v>4</v>
      </c>
      <c r="E1592" s="45" t="str">
        <f t="shared" si="169"/>
        <v>00</v>
      </c>
      <c r="F1592" s="45" t="str">
        <f t="shared" si="170"/>
        <v>0</v>
      </c>
      <c r="G1592" s="45" t="str">
        <f t="shared" si="171"/>
        <v>0</v>
      </c>
      <c r="H1592" s="70">
        <v>24140000</v>
      </c>
      <c r="I1592" s="10" t="s">
        <v>724</v>
      </c>
      <c r="J1592" s="145" t="s">
        <v>45</v>
      </c>
      <c r="K1592" s="10" t="s">
        <v>725</v>
      </c>
      <c r="L1592" s="10"/>
      <c r="M1592" s="71"/>
    </row>
    <row r="1593" spans="1:13" ht="45" x14ac:dyDescent="0.25">
      <c r="A1593" s="69" t="str">
        <f t="shared" si="174"/>
        <v>2</v>
      </c>
      <c r="B1593" s="45" t="str">
        <f t="shared" si="172"/>
        <v>4</v>
      </c>
      <c r="C1593" s="45" t="str">
        <f t="shared" si="173"/>
        <v>1</v>
      </c>
      <c r="D1593" s="45" t="str">
        <f t="shared" si="168"/>
        <v>4</v>
      </c>
      <c r="E1593" s="45" t="str">
        <f t="shared" si="169"/>
        <v>50</v>
      </c>
      <c r="F1593" s="45" t="str">
        <f t="shared" si="170"/>
        <v>0</v>
      </c>
      <c r="G1593" s="45" t="str">
        <f t="shared" si="171"/>
        <v>0</v>
      </c>
      <c r="H1593" s="70">
        <v>24145000</v>
      </c>
      <c r="I1593" s="10" t="s">
        <v>406</v>
      </c>
      <c r="J1593" s="145" t="s">
        <v>55</v>
      </c>
      <c r="K1593" s="10" t="s">
        <v>726</v>
      </c>
      <c r="L1593" s="10"/>
      <c r="M1593" s="71"/>
    </row>
    <row r="1594" spans="1:13" ht="45" x14ac:dyDescent="0.25">
      <c r="A1594" s="69" t="str">
        <f t="shared" si="174"/>
        <v>2</v>
      </c>
      <c r="B1594" s="45" t="str">
        <f t="shared" si="172"/>
        <v>4</v>
      </c>
      <c r="C1594" s="45" t="str">
        <f t="shared" si="173"/>
        <v>1</v>
      </c>
      <c r="D1594" s="45" t="str">
        <f t="shared" si="168"/>
        <v>4</v>
      </c>
      <c r="E1594" s="45" t="str">
        <f t="shared" si="169"/>
        <v>51</v>
      </c>
      <c r="F1594" s="45" t="str">
        <f t="shared" si="170"/>
        <v>0</v>
      </c>
      <c r="G1594" s="45" t="str">
        <f t="shared" si="171"/>
        <v>0</v>
      </c>
      <c r="H1594" s="70">
        <v>24145100</v>
      </c>
      <c r="I1594" s="10" t="s">
        <v>727</v>
      </c>
      <c r="J1594" s="145" t="s">
        <v>55</v>
      </c>
      <c r="K1594" s="10" t="s">
        <v>728</v>
      </c>
      <c r="L1594" s="10"/>
      <c r="M1594" s="71"/>
    </row>
    <row r="1595" spans="1:13" ht="45" x14ac:dyDescent="0.25">
      <c r="A1595" s="69" t="str">
        <f t="shared" si="174"/>
        <v>2</v>
      </c>
      <c r="B1595" s="45" t="str">
        <f t="shared" si="172"/>
        <v>4</v>
      </c>
      <c r="C1595" s="45" t="str">
        <f t="shared" si="173"/>
        <v>1</v>
      </c>
      <c r="D1595" s="45" t="str">
        <f t="shared" si="168"/>
        <v>4</v>
      </c>
      <c r="E1595" s="45" t="str">
        <f t="shared" si="169"/>
        <v>52</v>
      </c>
      <c r="F1595" s="45" t="str">
        <f t="shared" si="170"/>
        <v>0</v>
      </c>
      <c r="G1595" s="45" t="str">
        <f t="shared" si="171"/>
        <v>0</v>
      </c>
      <c r="H1595" s="70">
        <v>24145200</v>
      </c>
      <c r="I1595" s="10" t="s">
        <v>729</v>
      </c>
      <c r="J1595" s="145" t="s">
        <v>55</v>
      </c>
      <c r="K1595" s="10" t="s">
        <v>730</v>
      </c>
      <c r="L1595" s="10"/>
      <c r="M1595" s="71"/>
    </row>
    <row r="1596" spans="1:13" ht="90" x14ac:dyDescent="0.25">
      <c r="A1596" s="69" t="str">
        <f t="shared" si="174"/>
        <v>2</v>
      </c>
      <c r="B1596" s="45" t="str">
        <f t="shared" si="172"/>
        <v>4</v>
      </c>
      <c r="C1596" s="45" t="str">
        <f t="shared" si="173"/>
        <v>1</v>
      </c>
      <c r="D1596" s="45" t="str">
        <f t="shared" si="168"/>
        <v>4</v>
      </c>
      <c r="E1596" s="45" t="str">
        <f t="shared" si="169"/>
        <v>53</v>
      </c>
      <c r="F1596" s="45" t="str">
        <f t="shared" si="170"/>
        <v>0</v>
      </c>
      <c r="G1596" s="45" t="str">
        <f t="shared" si="171"/>
        <v>0</v>
      </c>
      <c r="H1596" s="70">
        <v>24145300</v>
      </c>
      <c r="I1596" s="10" t="s">
        <v>731</v>
      </c>
      <c r="J1596" s="145" t="s">
        <v>55</v>
      </c>
      <c r="K1596" s="10" t="s">
        <v>732</v>
      </c>
      <c r="L1596" s="10"/>
      <c r="M1596" s="71"/>
    </row>
    <row r="1597" spans="1:13" ht="90" x14ac:dyDescent="0.25">
      <c r="A1597" s="69" t="str">
        <f t="shared" si="174"/>
        <v>2</v>
      </c>
      <c r="B1597" s="45" t="str">
        <f t="shared" si="172"/>
        <v>4</v>
      </c>
      <c r="C1597" s="45" t="str">
        <f t="shared" si="173"/>
        <v>1</v>
      </c>
      <c r="D1597" s="45" t="str">
        <f t="shared" si="168"/>
        <v>4</v>
      </c>
      <c r="E1597" s="45" t="str">
        <f t="shared" si="169"/>
        <v>54</v>
      </c>
      <c r="F1597" s="45" t="str">
        <f t="shared" si="170"/>
        <v>0</v>
      </c>
      <c r="G1597" s="45" t="str">
        <f t="shared" si="171"/>
        <v>0</v>
      </c>
      <c r="H1597" s="70">
        <v>24145400</v>
      </c>
      <c r="I1597" s="10" t="s">
        <v>733</v>
      </c>
      <c r="J1597" s="145" t="s">
        <v>55</v>
      </c>
      <c r="K1597" s="10" t="s">
        <v>734</v>
      </c>
      <c r="L1597" s="10"/>
      <c r="M1597" s="71"/>
    </row>
    <row r="1598" spans="1:13" ht="60" x14ac:dyDescent="0.25">
      <c r="A1598" s="69" t="str">
        <f t="shared" si="174"/>
        <v>2</v>
      </c>
      <c r="B1598" s="45" t="str">
        <f t="shared" si="172"/>
        <v>4</v>
      </c>
      <c r="C1598" s="45" t="str">
        <f t="shared" si="173"/>
        <v>1</v>
      </c>
      <c r="D1598" s="45" t="str">
        <f t="shared" si="168"/>
        <v>4</v>
      </c>
      <c r="E1598" s="45" t="str">
        <f t="shared" si="169"/>
        <v>99</v>
      </c>
      <c r="F1598" s="45" t="str">
        <f t="shared" si="170"/>
        <v>0</v>
      </c>
      <c r="G1598" s="45" t="str">
        <f t="shared" si="171"/>
        <v>0</v>
      </c>
      <c r="H1598" s="70">
        <v>24149900</v>
      </c>
      <c r="I1598" s="10" t="s">
        <v>3027</v>
      </c>
      <c r="J1598" s="145" t="s">
        <v>51</v>
      </c>
      <c r="K1598" s="10" t="s">
        <v>3087</v>
      </c>
      <c r="L1598" s="10" t="s">
        <v>3029</v>
      </c>
      <c r="M1598" s="71"/>
    </row>
    <row r="1599" spans="1:13" ht="75" x14ac:dyDescent="0.25">
      <c r="A1599" s="69" t="str">
        <f t="shared" si="174"/>
        <v>2</v>
      </c>
      <c r="B1599" s="45" t="str">
        <f t="shared" si="172"/>
        <v>4</v>
      </c>
      <c r="C1599" s="45" t="str">
        <f t="shared" si="173"/>
        <v>1</v>
      </c>
      <c r="D1599" s="45" t="str">
        <f t="shared" si="168"/>
        <v>9</v>
      </c>
      <c r="E1599" s="45" t="str">
        <f t="shared" si="169"/>
        <v>00</v>
      </c>
      <c r="F1599" s="45" t="str">
        <f t="shared" si="170"/>
        <v>0</v>
      </c>
      <c r="G1599" s="45" t="str">
        <f t="shared" si="171"/>
        <v>0</v>
      </c>
      <c r="H1599" s="70">
        <v>24190000</v>
      </c>
      <c r="I1599" s="10" t="s">
        <v>416</v>
      </c>
      <c r="J1599" s="145" t="s">
        <v>45</v>
      </c>
      <c r="K1599" s="10" t="s">
        <v>735</v>
      </c>
      <c r="L1599" s="10"/>
      <c r="M1599" s="71"/>
    </row>
    <row r="1600" spans="1:13" ht="30" x14ac:dyDescent="0.25">
      <c r="A1600" s="69" t="str">
        <f t="shared" si="174"/>
        <v>2</v>
      </c>
      <c r="B1600" s="45" t="str">
        <f t="shared" si="172"/>
        <v>4</v>
      </c>
      <c r="C1600" s="45" t="str">
        <f t="shared" si="173"/>
        <v>1</v>
      </c>
      <c r="D1600" s="45" t="str">
        <f t="shared" si="168"/>
        <v>9</v>
      </c>
      <c r="E1600" s="45" t="str">
        <f t="shared" si="169"/>
        <v>50</v>
      </c>
      <c r="F1600" s="45" t="str">
        <f t="shared" si="170"/>
        <v>0</v>
      </c>
      <c r="G1600" s="45" t="str">
        <f t="shared" si="171"/>
        <v>0</v>
      </c>
      <c r="H1600" s="70">
        <v>24195000</v>
      </c>
      <c r="I1600" s="10" t="s">
        <v>419</v>
      </c>
      <c r="J1600" s="145" t="s">
        <v>55</v>
      </c>
      <c r="K1600" s="10" t="s">
        <v>707</v>
      </c>
      <c r="L1600" s="10"/>
      <c r="M1600" s="71"/>
    </row>
    <row r="1601" spans="1:13" ht="45" x14ac:dyDescent="0.25">
      <c r="A1601" s="69" t="str">
        <f t="shared" si="174"/>
        <v>2</v>
      </c>
      <c r="B1601" s="45" t="str">
        <f t="shared" si="172"/>
        <v>4</v>
      </c>
      <c r="C1601" s="45" t="str">
        <f t="shared" si="173"/>
        <v>1</v>
      </c>
      <c r="D1601" s="45" t="str">
        <f t="shared" si="168"/>
        <v>9</v>
      </c>
      <c r="E1601" s="45" t="str">
        <f t="shared" si="169"/>
        <v>51</v>
      </c>
      <c r="F1601" s="45" t="str">
        <f t="shared" si="170"/>
        <v>0</v>
      </c>
      <c r="G1601" s="45" t="str">
        <f t="shared" si="171"/>
        <v>0</v>
      </c>
      <c r="H1601" s="70">
        <v>24195100</v>
      </c>
      <c r="I1601" s="10" t="s">
        <v>3031</v>
      </c>
      <c r="J1601" s="145" t="s">
        <v>55</v>
      </c>
      <c r="K1601" s="10" t="s">
        <v>3032</v>
      </c>
      <c r="L1601" s="10" t="s">
        <v>6061</v>
      </c>
      <c r="M1601" s="71"/>
    </row>
    <row r="1602" spans="1:13" ht="45" x14ac:dyDescent="0.25">
      <c r="A1602" s="69" t="str">
        <f t="shared" si="174"/>
        <v>2</v>
      </c>
      <c r="B1602" s="45" t="str">
        <f t="shared" si="172"/>
        <v>4</v>
      </c>
      <c r="C1602" s="45" t="str">
        <f t="shared" si="173"/>
        <v>1</v>
      </c>
      <c r="D1602" s="45" t="str">
        <f t="shared" si="168"/>
        <v>9</v>
      </c>
      <c r="E1602" s="45" t="str">
        <f t="shared" si="169"/>
        <v>53</v>
      </c>
      <c r="F1602" s="45" t="str">
        <f t="shared" si="170"/>
        <v>0</v>
      </c>
      <c r="G1602" s="45" t="str">
        <f t="shared" si="171"/>
        <v>0</v>
      </c>
      <c r="H1602" s="70">
        <v>24195300</v>
      </c>
      <c r="I1602" s="10" t="s">
        <v>4524</v>
      </c>
      <c r="J1602" s="145"/>
      <c r="K1602" s="10" t="s">
        <v>5866</v>
      </c>
      <c r="L1602" s="10"/>
      <c r="M1602" s="71"/>
    </row>
    <row r="1603" spans="1:13" ht="45" x14ac:dyDescent="0.25">
      <c r="A1603" s="69" t="str">
        <f t="shared" si="174"/>
        <v>2</v>
      </c>
      <c r="B1603" s="45" t="str">
        <f t="shared" si="172"/>
        <v>4</v>
      </c>
      <c r="C1603" s="45" t="str">
        <f t="shared" si="173"/>
        <v>1</v>
      </c>
      <c r="D1603" s="45" t="str">
        <f t="shared" si="168"/>
        <v>9</v>
      </c>
      <c r="E1603" s="45" t="str">
        <f t="shared" si="169"/>
        <v>54</v>
      </c>
      <c r="F1603" s="45" t="str">
        <f t="shared" si="170"/>
        <v>0</v>
      </c>
      <c r="G1603" s="45" t="str">
        <f t="shared" si="171"/>
        <v>0</v>
      </c>
      <c r="H1603" s="70">
        <v>24195400</v>
      </c>
      <c r="I1603" s="10" t="s">
        <v>6062</v>
      </c>
      <c r="J1603" s="145"/>
      <c r="K1603" s="10" t="s">
        <v>423</v>
      </c>
      <c r="L1603" s="10"/>
      <c r="M1603" s="71"/>
    </row>
    <row r="1604" spans="1:13" ht="105" x14ac:dyDescent="0.25">
      <c r="A1604" s="69" t="str">
        <f t="shared" si="174"/>
        <v>2</v>
      </c>
      <c r="B1604" s="45" t="str">
        <f t="shared" si="172"/>
        <v>4</v>
      </c>
      <c r="C1604" s="45" t="str">
        <f t="shared" si="173"/>
        <v>1</v>
      </c>
      <c r="D1604" s="45" t="str">
        <f t="shared" si="168"/>
        <v>9</v>
      </c>
      <c r="E1604" s="45" t="str">
        <f t="shared" si="169"/>
        <v>54</v>
      </c>
      <c r="F1604" s="45" t="str">
        <f t="shared" si="170"/>
        <v>1</v>
      </c>
      <c r="G1604" s="45" t="str">
        <f t="shared" si="171"/>
        <v>0</v>
      </c>
      <c r="H1604" s="70">
        <v>24195410</v>
      </c>
      <c r="I1604" s="10" t="s">
        <v>6063</v>
      </c>
      <c r="J1604" s="145"/>
      <c r="K1604" s="10" t="s">
        <v>425</v>
      </c>
      <c r="L1604" s="10" t="s">
        <v>426</v>
      </c>
      <c r="M1604" s="71"/>
    </row>
    <row r="1605" spans="1:13" ht="105" x14ac:dyDescent="0.25">
      <c r="A1605" s="69" t="str">
        <f t="shared" si="174"/>
        <v>2</v>
      </c>
      <c r="B1605" s="45" t="str">
        <f t="shared" si="172"/>
        <v>4</v>
      </c>
      <c r="C1605" s="45" t="str">
        <f t="shared" si="173"/>
        <v>1</v>
      </c>
      <c r="D1605" s="45" t="str">
        <f t="shared" si="168"/>
        <v>9</v>
      </c>
      <c r="E1605" s="45" t="str">
        <f t="shared" si="169"/>
        <v>54</v>
      </c>
      <c r="F1605" s="45" t="str">
        <f t="shared" si="170"/>
        <v>2</v>
      </c>
      <c r="G1605" s="45" t="str">
        <f t="shared" si="171"/>
        <v>0</v>
      </c>
      <c r="H1605" s="70">
        <v>24195420</v>
      </c>
      <c r="I1605" s="10" t="s">
        <v>6064</v>
      </c>
      <c r="J1605" s="145"/>
      <c r="K1605" s="10" t="s">
        <v>428</v>
      </c>
      <c r="L1605" s="10" t="s">
        <v>426</v>
      </c>
      <c r="M1605" s="71"/>
    </row>
    <row r="1606" spans="1:13" ht="30" x14ac:dyDescent="0.25">
      <c r="A1606" s="69" t="str">
        <f t="shared" si="174"/>
        <v>2</v>
      </c>
      <c r="B1606" s="45" t="str">
        <f t="shared" si="172"/>
        <v>4</v>
      </c>
      <c r="C1606" s="45" t="str">
        <f t="shared" si="173"/>
        <v>1</v>
      </c>
      <c r="D1606" s="45" t="str">
        <f t="shared" si="168"/>
        <v>9</v>
      </c>
      <c r="E1606" s="45" t="str">
        <f t="shared" si="169"/>
        <v>59</v>
      </c>
      <c r="F1606" s="45" t="str">
        <f t="shared" si="170"/>
        <v>0</v>
      </c>
      <c r="G1606" s="45" t="str">
        <f t="shared" si="171"/>
        <v>0</v>
      </c>
      <c r="H1606" s="70">
        <v>24195900</v>
      </c>
      <c r="I1606" s="92" t="s">
        <v>4505</v>
      </c>
      <c r="J1606" s="145" t="s">
        <v>55</v>
      </c>
      <c r="K1606" s="10" t="s">
        <v>4506</v>
      </c>
      <c r="L1606" s="10"/>
      <c r="M1606" s="71"/>
    </row>
    <row r="1607" spans="1:13" ht="75" x14ac:dyDescent="0.25">
      <c r="A1607" s="69" t="str">
        <f t="shared" si="174"/>
        <v>2</v>
      </c>
      <c r="B1607" s="45" t="str">
        <f t="shared" si="172"/>
        <v>4</v>
      </c>
      <c r="C1607" s="45" t="str">
        <f t="shared" si="173"/>
        <v>1</v>
      </c>
      <c r="D1607" s="45" t="str">
        <f t="shared" si="168"/>
        <v>9</v>
      </c>
      <c r="E1607" s="45" t="str">
        <f t="shared" si="169"/>
        <v>99</v>
      </c>
      <c r="F1607" s="45" t="str">
        <f t="shared" si="170"/>
        <v>0</v>
      </c>
      <c r="G1607" s="45" t="str">
        <f t="shared" si="171"/>
        <v>0</v>
      </c>
      <c r="H1607" s="70">
        <v>24199900</v>
      </c>
      <c r="I1607" s="10" t="s">
        <v>416</v>
      </c>
      <c r="J1607" s="145" t="s">
        <v>51</v>
      </c>
      <c r="K1607" s="10" t="s">
        <v>735</v>
      </c>
      <c r="L1607" s="10"/>
      <c r="M1607" s="71"/>
    </row>
    <row r="1608" spans="1:13" ht="60" x14ac:dyDescent="0.25">
      <c r="A1608" s="69" t="str">
        <f t="shared" si="174"/>
        <v>2</v>
      </c>
      <c r="B1608" s="45" t="str">
        <f t="shared" si="172"/>
        <v>4</v>
      </c>
      <c r="C1608" s="45" t="str">
        <f t="shared" si="173"/>
        <v>2</v>
      </c>
      <c r="D1608" s="45" t="str">
        <f t="shared" si="168"/>
        <v>0</v>
      </c>
      <c r="E1608" s="45" t="str">
        <f t="shared" si="169"/>
        <v>00</v>
      </c>
      <c r="F1608" s="45" t="str">
        <f t="shared" si="170"/>
        <v>0</v>
      </c>
      <c r="G1608" s="45" t="str">
        <f t="shared" si="171"/>
        <v>0</v>
      </c>
      <c r="H1608" s="70">
        <v>24200000</v>
      </c>
      <c r="I1608" s="10" t="s">
        <v>4843</v>
      </c>
      <c r="J1608" s="145" t="s">
        <v>45</v>
      </c>
      <c r="K1608" s="10" t="s">
        <v>736</v>
      </c>
      <c r="L1608" s="10"/>
      <c r="M1608" s="71"/>
    </row>
    <row r="1609" spans="1:13" ht="60" x14ac:dyDescent="0.25">
      <c r="A1609" s="69" t="str">
        <f t="shared" si="174"/>
        <v>2</v>
      </c>
      <c r="B1609" s="45" t="str">
        <f t="shared" si="172"/>
        <v>4</v>
      </c>
      <c r="C1609" s="45" t="str">
        <f t="shared" si="173"/>
        <v>2</v>
      </c>
      <c r="D1609" s="45" t="str">
        <f t="shared" si="168"/>
        <v>1</v>
      </c>
      <c r="E1609" s="45" t="str">
        <f t="shared" si="169"/>
        <v>00</v>
      </c>
      <c r="F1609" s="45" t="str">
        <f t="shared" si="170"/>
        <v>0</v>
      </c>
      <c r="G1609" s="45" t="str">
        <f t="shared" si="171"/>
        <v>0</v>
      </c>
      <c r="H1609" s="70">
        <v>24210000</v>
      </c>
      <c r="I1609" s="10" t="s">
        <v>737</v>
      </c>
      <c r="J1609" s="145" t="s">
        <v>45</v>
      </c>
      <c r="K1609" s="10" t="s">
        <v>738</v>
      </c>
      <c r="L1609" s="10"/>
      <c r="M1609" s="71"/>
    </row>
    <row r="1610" spans="1:13" ht="60" x14ac:dyDescent="0.25">
      <c r="A1610" s="69" t="str">
        <f t="shared" si="174"/>
        <v>2</v>
      </c>
      <c r="B1610" s="45" t="str">
        <f t="shared" si="172"/>
        <v>4</v>
      </c>
      <c r="C1610" s="45" t="str">
        <f t="shared" si="173"/>
        <v>2</v>
      </c>
      <c r="D1610" s="45" t="str">
        <f t="shared" si="168"/>
        <v>1</v>
      </c>
      <c r="E1610" s="45" t="str">
        <f t="shared" si="169"/>
        <v>50</v>
      </c>
      <c r="F1610" s="45" t="str">
        <f t="shared" si="170"/>
        <v>0</v>
      </c>
      <c r="G1610" s="45" t="str">
        <f t="shared" si="171"/>
        <v>0</v>
      </c>
      <c r="H1610" s="70">
        <v>24215000</v>
      </c>
      <c r="I1610" s="10" t="s">
        <v>447</v>
      </c>
      <c r="J1610" s="145" t="s">
        <v>55</v>
      </c>
      <c r="K1610" s="10" t="s">
        <v>739</v>
      </c>
      <c r="L1610" s="10"/>
      <c r="M1610" s="71"/>
    </row>
    <row r="1611" spans="1:13" ht="60" x14ac:dyDescent="0.25">
      <c r="A1611" s="69" t="str">
        <f t="shared" si="174"/>
        <v>2</v>
      </c>
      <c r="B1611" s="45" t="str">
        <f t="shared" si="172"/>
        <v>4</v>
      </c>
      <c r="C1611" s="45" t="str">
        <f t="shared" si="173"/>
        <v>2</v>
      </c>
      <c r="D1611" s="45" t="str">
        <f t="shared" si="168"/>
        <v>2</v>
      </c>
      <c r="E1611" s="45" t="str">
        <f t="shared" si="169"/>
        <v>00</v>
      </c>
      <c r="F1611" s="45" t="str">
        <f t="shared" si="170"/>
        <v>0</v>
      </c>
      <c r="G1611" s="45" t="str">
        <f t="shared" si="171"/>
        <v>0</v>
      </c>
      <c r="H1611" s="70">
        <v>24220000</v>
      </c>
      <c r="I1611" s="10" t="s">
        <v>742</v>
      </c>
      <c r="J1611" s="145" t="s">
        <v>45</v>
      </c>
      <c r="K1611" s="10" t="s">
        <v>743</v>
      </c>
      <c r="L1611" s="10"/>
      <c r="M1611" s="71"/>
    </row>
    <row r="1612" spans="1:13" ht="45" x14ac:dyDescent="0.25">
      <c r="A1612" s="69" t="str">
        <f t="shared" si="174"/>
        <v>2</v>
      </c>
      <c r="B1612" s="45" t="str">
        <f t="shared" si="172"/>
        <v>4</v>
      </c>
      <c r="C1612" s="45" t="str">
        <f t="shared" si="173"/>
        <v>2</v>
      </c>
      <c r="D1612" s="45" t="str">
        <f t="shared" si="168"/>
        <v>2</v>
      </c>
      <c r="E1612" s="45" t="str">
        <f t="shared" si="169"/>
        <v>01</v>
      </c>
      <c r="F1612" s="45" t="str">
        <f t="shared" si="170"/>
        <v>0</v>
      </c>
      <c r="G1612" s="45" t="str">
        <f t="shared" si="171"/>
        <v>0</v>
      </c>
      <c r="H1612" s="70">
        <v>24220100</v>
      </c>
      <c r="I1612" s="10" t="s">
        <v>4193</v>
      </c>
      <c r="J1612" s="145" t="s">
        <v>51</v>
      </c>
      <c r="K1612" s="10" t="s">
        <v>5358</v>
      </c>
      <c r="L1612" s="10" t="s">
        <v>5873</v>
      </c>
      <c r="M1612" s="71"/>
    </row>
    <row r="1613" spans="1:13" ht="45" x14ac:dyDescent="0.25">
      <c r="A1613" s="69" t="str">
        <f t="shared" si="174"/>
        <v>2</v>
      </c>
      <c r="B1613" s="45" t="str">
        <f t="shared" si="172"/>
        <v>4</v>
      </c>
      <c r="C1613" s="45" t="str">
        <f t="shared" si="173"/>
        <v>2</v>
      </c>
      <c r="D1613" s="45" t="str">
        <f t="shared" si="168"/>
        <v>2</v>
      </c>
      <c r="E1613" s="45" t="str">
        <f t="shared" si="169"/>
        <v>50</v>
      </c>
      <c r="F1613" s="45" t="str">
        <f t="shared" si="170"/>
        <v>0</v>
      </c>
      <c r="G1613" s="45" t="str">
        <f t="shared" si="171"/>
        <v>0</v>
      </c>
      <c r="H1613" s="70">
        <v>24225000</v>
      </c>
      <c r="I1613" s="10" t="s">
        <v>744</v>
      </c>
      <c r="J1613" s="145" t="s">
        <v>55</v>
      </c>
      <c r="K1613" s="10" t="s">
        <v>745</v>
      </c>
      <c r="L1613" s="10"/>
      <c r="M1613" s="71"/>
    </row>
    <row r="1614" spans="1:13" ht="45" x14ac:dyDescent="0.25">
      <c r="A1614" s="69" t="str">
        <f t="shared" si="174"/>
        <v>2</v>
      </c>
      <c r="B1614" s="45" t="str">
        <f t="shared" si="172"/>
        <v>4</v>
      </c>
      <c r="C1614" s="45" t="str">
        <f t="shared" si="173"/>
        <v>2</v>
      </c>
      <c r="D1614" s="45" t="str">
        <f t="shared" si="168"/>
        <v>2</v>
      </c>
      <c r="E1614" s="45" t="str">
        <f t="shared" si="169"/>
        <v>51</v>
      </c>
      <c r="F1614" s="45" t="str">
        <f t="shared" si="170"/>
        <v>0</v>
      </c>
      <c r="G1614" s="45" t="str">
        <f t="shared" si="171"/>
        <v>0</v>
      </c>
      <c r="H1614" s="70">
        <v>24225100</v>
      </c>
      <c r="I1614" s="10" t="s">
        <v>746</v>
      </c>
      <c r="J1614" s="145" t="s">
        <v>55</v>
      </c>
      <c r="K1614" s="10" t="s">
        <v>747</v>
      </c>
      <c r="L1614" s="10"/>
      <c r="M1614" s="71"/>
    </row>
    <row r="1615" spans="1:13" ht="45" x14ac:dyDescent="0.25">
      <c r="A1615" s="69" t="str">
        <f t="shared" si="174"/>
        <v>2</v>
      </c>
      <c r="B1615" s="45" t="str">
        <f t="shared" si="172"/>
        <v>4</v>
      </c>
      <c r="C1615" s="45" t="str">
        <f t="shared" si="173"/>
        <v>2</v>
      </c>
      <c r="D1615" s="45" t="str">
        <f t="shared" si="168"/>
        <v>2</v>
      </c>
      <c r="E1615" s="45" t="str">
        <f t="shared" si="169"/>
        <v>52</v>
      </c>
      <c r="F1615" s="45" t="str">
        <f t="shared" si="170"/>
        <v>0</v>
      </c>
      <c r="G1615" s="45" t="str">
        <f t="shared" si="171"/>
        <v>0</v>
      </c>
      <c r="H1615" s="70">
        <v>24225200</v>
      </c>
      <c r="I1615" s="10" t="s">
        <v>748</v>
      </c>
      <c r="J1615" s="145" t="s">
        <v>55</v>
      </c>
      <c r="K1615" s="10" t="s">
        <v>749</v>
      </c>
      <c r="L1615" s="10"/>
      <c r="M1615" s="71"/>
    </row>
    <row r="1616" spans="1:13" ht="90" x14ac:dyDescent="0.25">
      <c r="A1616" s="69" t="str">
        <f t="shared" si="174"/>
        <v>2</v>
      </c>
      <c r="B1616" s="45" t="str">
        <f t="shared" si="172"/>
        <v>4</v>
      </c>
      <c r="C1616" s="45" t="str">
        <f t="shared" si="173"/>
        <v>2</v>
      </c>
      <c r="D1616" s="45" t="str">
        <f t="shared" si="168"/>
        <v>2</v>
      </c>
      <c r="E1616" s="45" t="str">
        <f t="shared" si="169"/>
        <v>53</v>
      </c>
      <c r="F1616" s="45" t="str">
        <f t="shared" si="170"/>
        <v>0</v>
      </c>
      <c r="G1616" s="45" t="str">
        <f t="shared" si="171"/>
        <v>0</v>
      </c>
      <c r="H1616" s="70">
        <v>24225300</v>
      </c>
      <c r="I1616" s="10" t="s">
        <v>750</v>
      </c>
      <c r="J1616" s="145" t="s">
        <v>55</v>
      </c>
      <c r="K1616" s="10" t="s">
        <v>751</v>
      </c>
      <c r="L1616" s="10"/>
      <c r="M1616" s="71"/>
    </row>
    <row r="1617" spans="1:13" ht="90" x14ac:dyDescent="0.25">
      <c r="A1617" s="69" t="str">
        <f t="shared" si="174"/>
        <v>2</v>
      </c>
      <c r="B1617" s="45" t="str">
        <f t="shared" si="172"/>
        <v>4</v>
      </c>
      <c r="C1617" s="45" t="str">
        <f t="shared" si="173"/>
        <v>2</v>
      </c>
      <c r="D1617" s="45" t="str">
        <f t="shared" si="168"/>
        <v>2</v>
      </c>
      <c r="E1617" s="45" t="str">
        <f t="shared" si="169"/>
        <v>54</v>
      </c>
      <c r="F1617" s="45" t="str">
        <f t="shared" si="170"/>
        <v>0</v>
      </c>
      <c r="G1617" s="45" t="str">
        <f t="shared" si="171"/>
        <v>0</v>
      </c>
      <c r="H1617" s="70">
        <v>24225400</v>
      </c>
      <c r="I1617" s="10" t="s">
        <v>752</v>
      </c>
      <c r="J1617" s="145" t="s">
        <v>55</v>
      </c>
      <c r="K1617" s="10" t="s">
        <v>753</v>
      </c>
      <c r="L1617" s="10"/>
      <c r="M1617" s="71"/>
    </row>
    <row r="1618" spans="1:13" ht="60" x14ac:dyDescent="0.25">
      <c r="A1618" s="69" t="str">
        <f t="shared" si="174"/>
        <v>2</v>
      </c>
      <c r="B1618" s="45" t="str">
        <f t="shared" si="172"/>
        <v>4</v>
      </c>
      <c r="C1618" s="45" t="str">
        <f t="shared" si="173"/>
        <v>2</v>
      </c>
      <c r="D1618" s="45" t="str">
        <f t="shared" si="168"/>
        <v>2</v>
      </c>
      <c r="E1618" s="45" t="str">
        <f t="shared" si="169"/>
        <v>99</v>
      </c>
      <c r="F1618" s="45" t="str">
        <f t="shared" si="170"/>
        <v>0</v>
      </c>
      <c r="G1618" s="45" t="str">
        <f t="shared" si="171"/>
        <v>0</v>
      </c>
      <c r="H1618" s="70">
        <v>24229900</v>
      </c>
      <c r="I1618" s="10" t="s">
        <v>3040</v>
      </c>
      <c r="J1618" s="145" t="s">
        <v>51</v>
      </c>
      <c r="K1618" s="10" t="s">
        <v>3088</v>
      </c>
      <c r="L1618" s="10" t="s">
        <v>3029</v>
      </c>
      <c r="M1618" s="71"/>
    </row>
    <row r="1619" spans="1:13" ht="45" x14ac:dyDescent="0.25">
      <c r="A1619" s="69" t="str">
        <f t="shared" si="174"/>
        <v>2</v>
      </c>
      <c r="B1619" s="45" t="str">
        <f t="shared" si="172"/>
        <v>4</v>
      </c>
      <c r="C1619" s="45" t="str">
        <f t="shared" si="173"/>
        <v>2</v>
      </c>
      <c r="D1619" s="45" t="str">
        <f t="shared" si="168"/>
        <v>9</v>
      </c>
      <c r="E1619" s="45" t="str">
        <f t="shared" si="169"/>
        <v>00</v>
      </c>
      <c r="F1619" s="45" t="str">
        <f t="shared" si="170"/>
        <v>0</v>
      </c>
      <c r="G1619" s="45" t="str">
        <f t="shared" si="171"/>
        <v>0</v>
      </c>
      <c r="H1619" s="70">
        <v>24290000</v>
      </c>
      <c r="I1619" s="10" t="s">
        <v>754</v>
      </c>
      <c r="J1619" s="145" t="s">
        <v>45</v>
      </c>
      <c r="K1619" s="10" t="s">
        <v>6065</v>
      </c>
      <c r="L1619" s="10"/>
      <c r="M1619" s="71"/>
    </row>
    <row r="1620" spans="1:13" ht="45" x14ac:dyDescent="0.25">
      <c r="A1620" s="69" t="str">
        <f t="shared" si="174"/>
        <v>2</v>
      </c>
      <c r="B1620" s="45" t="str">
        <f t="shared" si="172"/>
        <v>4</v>
      </c>
      <c r="C1620" s="45" t="str">
        <f t="shared" si="173"/>
        <v>2</v>
      </c>
      <c r="D1620" s="45" t="str">
        <f t="shared" si="168"/>
        <v>9</v>
      </c>
      <c r="E1620" s="45" t="str">
        <f t="shared" si="169"/>
        <v>50</v>
      </c>
      <c r="F1620" s="45" t="str">
        <f t="shared" si="170"/>
        <v>0</v>
      </c>
      <c r="G1620" s="45" t="str">
        <f t="shared" si="171"/>
        <v>0</v>
      </c>
      <c r="H1620" s="70">
        <v>24295000</v>
      </c>
      <c r="I1620" s="10" t="s">
        <v>740</v>
      </c>
      <c r="J1620" s="145" t="s">
        <v>55</v>
      </c>
      <c r="K1620" s="10" t="s">
        <v>756</v>
      </c>
      <c r="L1620" s="10"/>
      <c r="M1620" s="71"/>
    </row>
    <row r="1621" spans="1:13" ht="45" x14ac:dyDescent="0.25">
      <c r="A1621" s="69" t="str">
        <f t="shared" si="174"/>
        <v>2</v>
      </c>
      <c r="B1621" s="45" t="str">
        <f t="shared" si="172"/>
        <v>4</v>
      </c>
      <c r="C1621" s="45" t="str">
        <f t="shared" si="173"/>
        <v>2</v>
      </c>
      <c r="D1621" s="45" t="str">
        <f t="shared" si="168"/>
        <v>9</v>
      </c>
      <c r="E1621" s="45" t="str">
        <f t="shared" si="169"/>
        <v>51</v>
      </c>
      <c r="F1621" s="45" t="str">
        <f t="shared" si="170"/>
        <v>0</v>
      </c>
      <c r="G1621" s="45" t="str">
        <f t="shared" si="171"/>
        <v>0</v>
      </c>
      <c r="H1621" s="70">
        <v>24295100</v>
      </c>
      <c r="I1621" s="10" t="s">
        <v>716</v>
      </c>
      <c r="J1621" s="145" t="s">
        <v>55</v>
      </c>
      <c r="K1621" s="10" t="s">
        <v>741</v>
      </c>
      <c r="L1621" s="10"/>
      <c r="M1621" s="71"/>
    </row>
    <row r="1622" spans="1:13" ht="45" x14ac:dyDescent="0.25">
      <c r="A1622" s="69" t="str">
        <f t="shared" si="174"/>
        <v>2</v>
      </c>
      <c r="B1622" s="45" t="str">
        <f t="shared" si="172"/>
        <v>4</v>
      </c>
      <c r="C1622" s="45" t="str">
        <f t="shared" si="173"/>
        <v>2</v>
      </c>
      <c r="D1622" s="45" t="str">
        <f t="shared" si="168"/>
        <v>9</v>
      </c>
      <c r="E1622" s="45" t="str">
        <f t="shared" si="169"/>
        <v>99</v>
      </c>
      <c r="F1622" s="45" t="str">
        <f t="shared" si="170"/>
        <v>0</v>
      </c>
      <c r="G1622" s="45" t="str">
        <f t="shared" si="171"/>
        <v>0</v>
      </c>
      <c r="H1622" s="70">
        <v>24299900</v>
      </c>
      <c r="I1622" s="10" t="s">
        <v>754</v>
      </c>
      <c r="J1622" s="145" t="s">
        <v>51</v>
      </c>
      <c r="K1622" s="10" t="s">
        <v>6066</v>
      </c>
      <c r="L1622" s="10"/>
      <c r="M1622" s="71"/>
    </row>
    <row r="1623" spans="1:13" ht="60" x14ac:dyDescent="0.25">
      <c r="A1623" s="69" t="str">
        <f t="shared" si="174"/>
        <v>2</v>
      </c>
      <c r="B1623" s="45" t="str">
        <f t="shared" si="172"/>
        <v>4</v>
      </c>
      <c r="C1623" s="45" t="str">
        <f t="shared" si="173"/>
        <v>3</v>
      </c>
      <c r="D1623" s="45" t="str">
        <f t="shared" si="168"/>
        <v>0</v>
      </c>
      <c r="E1623" s="45" t="str">
        <f t="shared" si="169"/>
        <v>00</v>
      </c>
      <c r="F1623" s="45" t="str">
        <f t="shared" si="170"/>
        <v>0</v>
      </c>
      <c r="G1623" s="45" t="str">
        <f t="shared" si="171"/>
        <v>0</v>
      </c>
      <c r="H1623" s="70">
        <v>24300000</v>
      </c>
      <c r="I1623" s="10" t="s">
        <v>4846</v>
      </c>
      <c r="J1623" s="145" t="s">
        <v>45</v>
      </c>
      <c r="K1623" s="10" t="s">
        <v>758</v>
      </c>
      <c r="L1623" s="10"/>
      <c r="M1623" s="71"/>
    </row>
    <row r="1624" spans="1:13" ht="45" x14ac:dyDescent="0.25">
      <c r="A1624" s="69" t="str">
        <f t="shared" si="174"/>
        <v>2</v>
      </c>
      <c r="B1624" s="45" t="str">
        <f t="shared" si="172"/>
        <v>4</v>
      </c>
      <c r="C1624" s="45" t="str">
        <f t="shared" si="173"/>
        <v>3</v>
      </c>
      <c r="D1624" s="45" t="str">
        <f t="shared" si="168"/>
        <v>1</v>
      </c>
      <c r="E1624" s="45" t="str">
        <f t="shared" si="169"/>
        <v>00</v>
      </c>
      <c r="F1624" s="45" t="str">
        <f t="shared" si="170"/>
        <v>0</v>
      </c>
      <c r="G1624" s="45" t="str">
        <f t="shared" si="171"/>
        <v>0</v>
      </c>
      <c r="H1624" s="70">
        <v>24310000</v>
      </c>
      <c r="I1624" s="10" t="s">
        <v>759</v>
      </c>
      <c r="J1624" s="145" t="s">
        <v>45</v>
      </c>
      <c r="K1624" s="10" t="s">
        <v>6067</v>
      </c>
      <c r="L1624" s="10"/>
      <c r="M1624" s="71"/>
    </row>
    <row r="1625" spans="1:13" ht="30" x14ac:dyDescent="0.25">
      <c r="A1625" s="69" t="str">
        <f t="shared" si="174"/>
        <v>2</v>
      </c>
      <c r="B1625" s="45" t="str">
        <f t="shared" si="172"/>
        <v>4</v>
      </c>
      <c r="C1625" s="45" t="str">
        <f t="shared" si="173"/>
        <v>3</v>
      </c>
      <c r="D1625" s="45" t="str">
        <f t="shared" si="168"/>
        <v>1</v>
      </c>
      <c r="E1625" s="45" t="str">
        <f t="shared" si="169"/>
        <v>50</v>
      </c>
      <c r="F1625" s="45" t="str">
        <f t="shared" si="170"/>
        <v>0</v>
      </c>
      <c r="G1625" s="45" t="str">
        <f t="shared" si="171"/>
        <v>0</v>
      </c>
      <c r="H1625" s="70">
        <v>24315000</v>
      </c>
      <c r="I1625" s="10" t="s">
        <v>759</v>
      </c>
      <c r="J1625" s="145" t="s">
        <v>55</v>
      </c>
      <c r="K1625" s="10" t="s">
        <v>3090</v>
      </c>
      <c r="L1625" s="10"/>
      <c r="M1625" s="71"/>
    </row>
    <row r="1626" spans="1:13" ht="60" x14ac:dyDescent="0.25">
      <c r="A1626" s="69" t="str">
        <f t="shared" si="174"/>
        <v>2</v>
      </c>
      <c r="B1626" s="45" t="str">
        <f t="shared" si="172"/>
        <v>4</v>
      </c>
      <c r="C1626" s="45" t="str">
        <f t="shared" si="173"/>
        <v>3</v>
      </c>
      <c r="D1626" s="45" t="str">
        <f t="shared" si="168"/>
        <v>2</v>
      </c>
      <c r="E1626" s="45" t="str">
        <f t="shared" si="169"/>
        <v>00</v>
      </c>
      <c r="F1626" s="45" t="str">
        <f t="shared" si="170"/>
        <v>0</v>
      </c>
      <c r="G1626" s="45" t="str">
        <f t="shared" si="171"/>
        <v>0</v>
      </c>
      <c r="H1626" s="70">
        <v>24320000</v>
      </c>
      <c r="I1626" s="10" t="s">
        <v>760</v>
      </c>
      <c r="J1626" s="145" t="s">
        <v>45</v>
      </c>
      <c r="K1626" s="10" t="s">
        <v>761</v>
      </c>
      <c r="L1626" s="10"/>
      <c r="M1626" s="71"/>
    </row>
    <row r="1627" spans="1:13" ht="45" x14ac:dyDescent="0.25">
      <c r="A1627" s="69" t="str">
        <f t="shared" si="174"/>
        <v>2</v>
      </c>
      <c r="B1627" s="45" t="str">
        <f t="shared" si="172"/>
        <v>4</v>
      </c>
      <c r="C1627" s="45" t="str">
        <f t="shared" si="173"/>
        <v>3</v>
      </c>
      <c r="D1627" s="45" t="str">
        <f t="shared" si="168"/>
        <v>2</v>
      </c>
      <c r="E1627" s="45" t="str">
        <f t="shared" si="169"/>
        <v>01</v>
      </c>
      <c r="F1627" s="45" t="str">
        <f t="shared" si="170"/>
        <v>0</v>
      </c>
      <c r="G1627" s="45" t="str">
        <f t="shared" si="171"/>
        <v>0</v>
      </c>
      <c r="H1627" s="70">
        <v>24320100</v>
      </c>
      <c r="I1627" s="10" t="s">
        <v>4184</v>
      </c>
      <c r="J1627" s="145" t="s">
        <v>51</v>
      </c>
      <c r="K1627" s="10" t="s">
        <v>6068</v>
      </c>
      <c r="L1627" s="10" t="s">
        <v>5873</v>
      </c>
      <c r="M1627" s="71"/>
    </row>
    <row r="1628" spans="1:13" ht="45" x14ac:dyDescent="0.25">
      <c r="A1628" s="69" t="str">
        <f t="shared" si="174"/>
        <v>2</v>
      </c>
      <c r="B1628" s="45" t="str">
        <f t="shared" si="172"/>
        <v>4</v>
      </c>
      <c r="C1628" s="45" t="str">
        <f t="shared" si="173"/>
        <v>3</v>
      </c>
      <c r="D1628" s="45" t="str">
        <f t="shared" si="168"/>
        <v>2</v>
      </c>
      <c r="E1628" s="45" t="str">
        <f t="shared" si="169"/>
        <v>50</v>
      </c>
      <c r="F1628" s="45" t="str">
        <f t="shared" si="170"/>
        <v>0</v>
      </c>
      <c r="G1628" s="45" t="str">
        <f t="shared" si="171"/>
        <v>0</v>
      </c>
      <c r="H1628" s="70">
        <v>24325000</v>
      </c>
      <c r="I1628" s="10" t="s">
        <v>5369</v>
      </c>
      <c r="J1628" s="145" t="s">
        <v>55</v>
      </c>
      <c r="K1628" s="10" t="s">
        <v>6069</v>
      </c>
      <c r="L1628" s="10"/>
      <c r="M1628" s="71"/>
    </row>
    <row r="1629" spans="1:13" ht="45" x14ac:dyDescent="0.25">
      <c r="A1629" s="69" t="str">
        <f t="shared" si="174"/>
        <v>2</v>
      </c>
      <c r="B1629" s="45" t="str">
        <f t="shared" si="172"/>
        <v>4</v>
      </c>
      <c r="C1629" s="45" t="str">
        <f t="shared" si="173"/>
        <v>3</v>
      </c>
      <c r="D1629" s="45" t="str">
        <f t="shared" si="168"/>
        <v>2</v>
      </c>
      <c r="E1629" s="45" t="str">
        <f t="shared" si="169"/>
        <v>51</v>
      </c>
      <c r="F1629" s="45" t="str">
        <f t="shared" si="170"/>
        <v>0</v>
      </c>
      <c r="G1629" s="45" t="str">
        <f t="shared" si="171"/>
        <v>0</v>
      </c>
      <c r="H1629" s="70">
        <v>24325100</v>
      </c>
      <c r="I1629" s="10" t="s">
        <v>5370</v>
      </c>
      <c r="J1629" s="145" t="s">
        <v>55</v>
      </c>
      <c r="K1629" s="10" t="s">
        <v>6070</v>
      </c>
      <c r="L1629" s="10"/>
      <c r="M1629" s="71"/>
    </row>
    <row r="1630" spans="1:13" ht="45" x14ac:dyDescent="0.25">
      <c r="A1630" s="69" t="str">
        <f t="shared" si="174"/>
        <v>2</v>
      </c>
      <c r="B1630" s="45" t="str">
        <f t="shared" si="172"/>
        <v>4</v>
      </c>
      <c r="C1630" s="45" t="str">
        <f t="shared" si="173"/>
        <v>3</v>
      </c>
      <c r="D1630" s="45" t="str">
        <f t="shared" si="168"/>
        <v>2</v>
      </c>
      <c r="E1630" s="45" t="str">
        <f t="shared" si="169"/>
        <v>52</v>
      </c>
      <c r="F1630" s="45" t="str">
        <f t="shared" si="170"/>
        <v>0</v>
      </c>
      <c r="G1630" s="45" t="str">
        <f t="shared" si="171"/>
        <v>0</v>
      </c>
      <c r="H1630" s="70">
        <v>24325200</v>
      </c>
      <c r="I1630" s="10" t="s">
        <v>5371</v>
      </c>
      <c r="J1630" s="145" t="s">
        <v>55</v>
      </c>
      <c r="K1630" s="10" t="s">
        <v>6071</v>
      </c>
      <c r="L1630" s="10"/>
      <c r="M1630" s="71"/>
    </row>
    <row r="1631" spans="1:13" ht="60" x14ac:dyDescent="0.25">
      <c r="A1631" s="69" t="str">
        <f t="shared" si="174"/>
        <v>2</v>
      </c>
      <c r="B1631" s="45" t="str">
        <f t="shared" si="172"/>
        <v>4</v>
      </c>
      <c r="C1631" s="45" t="str">
        <f t="shared" si="173"/>
        <v>3</v>
      </c>
      <c r="D1631" s="45" t="str">
        <f t="shared" si="168"/>
        <v>2</v>
      </c>
      <c r="E1631" s="45" t="str">
        <f t="shared" si="169"/>
        <v>99</v>
      </c>
      <c r="F1631" s="45" t="str">
        <f t="shared" si="170"/>
        <v>0</v>
      </c>
      <c r="G1631" s="45" t="str">
        <f t="shared" si="171"/>
        <v>0</v>
      </c>
      <c r="H1631" s="70">
        <v>24329900</v>
      </c>
      <c r="I1631" s="10" t="s">
        <v>3046</v>
      </c>
      <c r="J1631" s="145" t="s">
        <v>51</v>
      </c>
      <c r="K1631" s="10" t="s">
        <v>6072</v>
      </c>
      <c r="L1631" s="10" t="s">
        <v>3029</v>
      </c>
      <c r="M1631" s="71"/>
    </row>
    <row r="1632" spans="1:13" ht="45" x14ac:dyDescent="0.25">
      <c r="A1632" s="69" t="str">
        <f t="shared" si="174"/>
        <v>2</v>
      </c>
      <c r="B1632" s="45" t="str">
        <f t="shared" si="172"/>
        <v>4</v>
      </c>
      <c r="C1632" s="45" t="str">
        <f t="shared" si="173"/>
        <v>3</v>
      </c>
      <c r="D1632" s="45" t="str">
        <f t="shared" ref="D1632:D1678" si="175">MID($H1632,4,1)</f>
        <v>9</v>
      </c>
      <c r="E1632" s="45" t="str">
        <f t="shared" ref="E1632:E1678" si="176">MID($H1632,5,2)</f>
        <v>00</v>
      </c>
      <c r="F1632" s="45" t="str">
        <f t="shared" ref="F1632:F1678" si="177">MID($H1632,7,1)</f>
        <v>0</v>
      </c>
      <c r="G1632" s="45" t="str">
        <f t="shared" ref="G1632:G1678" si="178">MID($H1632,8,1)</f>
        <v>0</v>
      </c>
      <c r="H1632" s="70">
        <v>24390000</v>
      </c>
      <c r="I1632" s="10" t="s">
        <v>469</v>
      </c>
      <c r="J1632" s="145" t="s">
        <v>45</v>
      </c>
      <c r="K1632" s="10" t="s">
        <v>6073</v>
      </c>
      <c r="L1632" s="10"/>
      <c r="M1632" s="71"/>
    </row>
    <row r="1633" spans="1:13" ht="30" x14ac:dyDescent="0.25">
      <c r="A1633" s="69" t="str">
        <f t="shared" si="174"/>
        <v>2</v>
      </c>
      <c r="B1633" s="45" t="str">
        <f t="shared" ref="B1633:B1678" si="179">MID($H1633,2,1)</f>
        <v>4</v>
      </c>
      <c r="C1633" s="45" t="str">
        <f t="shared" ref="C1633:C1678" si="180">MID($H1633,3,1)</f>
        <v>3</v>
      </c>
      <c r="D1633" s="45" t="str">
        <f t="shared" si="175"/>
        <v>9</v>
      </c>
      <c r="E1633" s="45" t="str">
        <f t="shared" si="176"/>
        <v>50</v>
      </c>
      <c r="F1633" s="45" t="str">
        <f t="shared" si="177"/>
        <v>0</v>
      </c>
      <c r="G1633" s="45" t="str">
        <f t="shared" si="178"/>
        <v>0</v>
      </c>
      <c r="H1633" s="70">
        <v>24395000</v>
      </c>
      <c r="I1633" s="10" t="s">
        <v>463</v>
      </c>
      <c r="J1633" s="145" t="s">
        <v>55</v>
      </c>
      <c r="K1633" s="10" t="s">
        <v>6074</v>
      </c>
      <c r="L1633" s="10"/>
      <c r="M1633" s="71"/>
    </row>
    <row r="1634" spans="1:13" ht="45" x14ac:dyDescent="0.25">
      <c r="A1634" s="69" t="str">
        <f t="shared" ref="A1634:A1678" si="181">MID($H1634,1,1)</f>
        <v>2</v>
      </c>
      <c r="B1634" s="45" t="str">
        <f t="shared" si="179"/>
        <v>4</v>
      </c>
      <c r="C1634" s="45" t="str">
        <f t="shared" si="180"/>
        <v>3</v>
      </c>
      <c r="D1634" s="45" t="str">
        <f t="shared" si="175"/>
        <v>9</v>
      </c>
      <c r="E1634" s="45" t="str">
        <f t="shared" si="176"/>
        <v>99</v>
      </c>
      <c r="F1634" s="45" t="str">
        <f t="shared" si="177"/>
        <v>0</v>
      </c>
      <c r="G1634" s="45" t="str">
        <f t="shared" si="178"/>
        <v>0</v>
      </c>
      <c r="H1634" s="70">
        <v>24399900</v>
      </c>
      <c r="I1634" s="10" t="s">
        <v>469</v>
      </c>
      <c r="J1634" s="145" t="s">
        <v>51</v>
      </c>
      <c r="K1634" s="10" t="s">
        <v>6075</v>
      </c>
      <c r="L1634" s="10"/>
      <c r="M1634" s="71"/>
    </row>
    <row r="1635" spans="1:13" ht="75" x14ac:dyDescent="0.25">
      <c r="A1635" s="69" t="str">
        <f t="shared" si="181"/>
        <v>2</v>
      </c>
      <c r="B1635" s="45" t="str">
        <f t="shared" si="179"/>
        <v>4</v>
      </c>
      <c r="C1635" s="45" t="str">
        <f t="shared" si="180"/>
        <v>4</v>
      </c>
      <c r="D1635" s="45" t="str">
        <f t="shared" si="175"/>
        <v>0</v>
      </c>
      <c r="E1635" s="45" t="str">
        <f t="shared" si="176"/>
        <v>00</v>
      </c>
      <c r="F1635" s="45" t="str">
        <f t="shared" si="177"/>
        <v>0</v>
      </c>
      <c r="G1635" s="45" t="str">
        <f t="shared" si="178"/>
        <v>0</v>
      </c>
      <c r="H1635" s="70">
        <v>24400000</v>
      </c>
      <c r="I1635" s="10" t="s">
        <v>470</v>
      </c>
      <c r="J1635" s="145" t="s">
        <v>45</v>
      </c>
      <c r="K1635" s="10" t="s">
        <v>768</v>
      </c>
      <c r="L1635" s="10"/>
      <c r="M1635" s="71"/>
    </row>
    <row r="1636" spans="1:13" ht="75" x14ac:dyDescent="0.25">
      <c r="A1636" s="69" t="str">
        <f t="shared" si="181"/>
        <v>2</v>
      </c>
      <c r="B1636" s="45" t="str">
        <f t="shared" si="179"/>
        <v>4</v>
      </c>
      <c r="C1636" s="45" t="str">
        <f t="shared" si="180"/>
        <v>4</v>
      </c>
      <c r="D1636" s="45" t="str">
        <f t="shared" si="175"/>
        <v>1</v>
      </c>
      <c r="E1636" s="45" t="str">
        <f t="shared" si="176"/>
        <v>00</v>
      </c>
      <c r="F1636" s="45" t="str">
        <f t="shared" si="177"/>
        <v>0</v>
      </c>
      <c r="G1636" s="45" t="str">
        <f t="shared" si="178"/>
        <v>0</v>
      </c>
      <c r="H1636" s="70">
        <v>24410000</v>
      </c>
      <c r="I1636" s="10" t="s">
        <v>470</v>
      </c>
      <c r="J1636" s="145" t="s">
        <v>45</v>
      </c>
      <c r="K1636" s="10" t="s">
        <v>768</v>
      </c>
      <c r="L1636" s="10"/>
      <c r="M1636" s="71"/>
    </row>
    <row r="1637" spans="1:13" ht="75" x14ac:dyDescent="0.25">
      <c r="A1637" s="69" t="str">
        <f t="shared" si="181"/>
        <v>2</v>
      </c>
      <c r="B1637" s="75" t="str">
        <f t="shared" si="179"/>
        <v>4</v>
      </c>
      <c r="C1637" s="75" t="str">
        <f t="shared" si="180"/>
        <v>4</v>
      </c>
      <c r="D1637" s="45" t="str">
        <f t="shared" si="175"/>
        <v>1</v>
      </c>
      <c r="E1637" s="45" t="str">
        <f t="shared" si="176"/>
        <v>01</v>
      </c>
      <c r="F1637" s="45" t="str">
        <f t="shared" si="177"/>
        <v>0</v>
      </c>
      <c r="G1637" s="45" t="str">
        <f t="shared" si="178"/>
        <v>0</v>
      </c>
      <c r="H1637" s="70">
        <v>24410100</v>
      </c>
      <c r="I1637" s="10" t="s">
        <v>4185</v>
      </c>
      <c r="J1637" s="145" t="s">
        <v>51</v>
      </c>
      <c r="K1637" s="10" t="s">
        <v>5373</v>
      </c>
      <c r="L1637" s="10" t="s">
        <v>5873</v>
      </c>
      <c r="M1637" s="71"/>
    </row>
    <row r="1638" spans="1:13" ht="60" x14ac:dyDescent="0.25">
      <c r="A1638" s="69" t="str">
        <f t="shared" si="181"/>
        <v>2</v>
      </c>
      <c r="B1638" s="45" t="str">
        <f t="shared" si="179"/>
        <v>4</v>
      </c>
      <c r="C1638" s="45" t="str">
        <f t="shared" si="180"/>
        <v>4</v>
      </c>
      <c r="D1638" s="45" t="str">
        <f t="shared" si="175"/>
        <v>1</v>
      </c>
      <c r="E1638" s="45" t="str">
        <f t="shared" si="176"/>
        <v>50</v>
      </c>
      <c r="F1638" s="45" t="str">
        <f t="shared" si="177"/>
        <v>0</v>
      </c>
      <c r="G1638" s="45" t="str">
        <f t="shared" si="178"/>
        <v>0</v>
      </c>
      <c r="H1638" s="70">
        <v>24415000</v>
      </c>
      <c r="I1638" s="10" t="s">
        <v>769</v>
      </c>
      <c r="J1638" s="145" t="s">
        <v>55</v>
      </c>
      <c r="K1638" s="10" t="s">
        <v>6076</v>
      </c>
      <c r="L1638" s="10"/>
      <c r="M1638" s="71"/>
    </row>
    <row r="1639" spans="1:13" ht="60" x14ac:dyDescent="0.25">
      <c r="A1639" s="69" t="str">
        <f t="shared" si="181"/>
        <v>2</v>
      </c>
      <c r="B1639" s="45" t="str">
        <f t="shared" si="179"/>
        <v>4</v>
      </c>
      <c r="C1639" s="45" t="str">
        <f t="shared" si="180"/>
        <v>4</v>
      </c>
      <c r="D1639" s="45" t="str">
        <f t="shared" si="175"/>
        <v>1</v>
      </c>
      <c r="E1639" s="45" t="str">
        <f t="shared" si="176"/>
        <v>51</v>
      </c>
      <c r="F1639" s="45" t="str">
        <f t="shared" si="177"/>
        <v>0</v>
      </c>
      <c r="G1639" s="45" t="str">
        <f t="shared" si="178"/>
        <v>0</v>
      </c>
      <c r="H1639" s="70">
        <v>24415100</v>
      </c>
      <c r="I1639" s="10" t="s">
        <v>770</v>
      </c>
      <c r="J1639" s="145" t="s">
        <v>55</v>
      </c>
      <c r="K1639" s="10" t="s">
        <v>6077</v>
      </c>
      <c r="L1639" s="10"/>
      <c r="M1639" s="71"/>
    </row>
    <row r="1640" spans="1:13" ht="75" x14ac:dyDescent="0.25">
      <c r="A1640" s="69" t="str">
        <f t="shared" si="181"/>
        <v>2</v>
      </c>
      <c r="B1640" s="45" t="str">
        <f t="shared" si="179"/>
        <v>4</v>
      </c>
      <c r="C1640" s="45" t="str">
        <f t="shared" si="180"/>
        <v>4</v>
      </c>
      <c r="D1640" s="45" t="str">
        <f t="shared" si="175"/>
        <v>1</v>
      </c>
      <c r="E1640" s="45" t="str">
        <f t="shared" si="176"/>
        <v>99</v>
      </c>
      <c r="F1640" s="45" t="str">
        <f t="shared" si="177"/>
        <v>0</v>
      </c>
      <c r="G1640" s="45" t="str">
        <f t="shared" si="178"/>
        <v>0</v>
      </c>
      <c r="H1640" s="70">
        <v>24419900</v>
      </c>
      <c r="I1640" s="10" t="s">
        <v>476</v>
      </c>
      <c r="J1640" s="145" t="s">
        <v>51</v>
      </c>
      <c r="K1640" s="10" t="s">
        <v>6078</v>
      </c>
      <c r="L1640" s="10" t="s">
        <v>3029</v>
      </c>
      <c r="M1640" s="71"/>
    </row>
    <row r="1641" spans="1:13" ht="75" x14ac:dyDescent="0.25">
      <c r="A1641" s="69" t="str">
        <f t="shared" si="181"/>
        <v>2</v>
      </c>
      <c r="B1641" s="45" t="str">
        <f t="shared" si="179"/>
        <v>4</v>
      </c>
      <c r="C1641" s="45" t="str">
        <f t="shared" si="180"/>
        <v>5</v>
      </c>
      <c r="D1641" s="45" t="str">
        <f t="shared" si="175"/>
        <v>0</v>
      </c>
      <c r="E1641" s="45" t="str">
        <f t="shared" si="176"/>
        <v>00</v>
      </c>
      <c r="F1641" s="45" t="str">
        <f t="shared" si="177"/>
        <v>0</v>
      </c>
      <c r="G1641" s="45" t="str">
        <f t="shared" si="178"/>
        <v>0</v>
      </c>
      <c r="H1641" s="70">
        <v>24500000</v>
      </c>
      <c r="I1641" s="10" t="s">
        <v>477</v>
      </c>
      <c r="J1641" s="145" t="s">
        <v>45</v>
      </c>
      <c r="K1641" s="10" t="s">
        <v>771</v>
      </c>
      <c r="L1641" s="10"/>
      <c r="M1641" s="71"/>
    </row>
    <row r="1642" spans="1:13" ht="75" x14ac:dyDescent="0.25">
      <c r="A1642" s="69" t="str">
        <f t="shared" si="181"/>
        <v>2</v>
      </c>
      <c r="B1642" s="45" t="str">
        <f t="shared" si="179"/>
        <v>4</v>
      </c>
      <c r="C1642" s="45" t="str">
        <f t="shared" si="180"/>
        <v>5</v>
      </c>
      <c r="D1642" s="45" t="str">
        <f t="shared" si="175"/>
        <v>1</v>
      </c>
      <c r="E1642" s="45" t="str">
        <f t="shared" si="176"/>
        <v>00</v>
      </c>
      <c r="F1642" s="45" t="str">
        <f t="shared" si="177"/>
        <v>0</v>
      </c>
      <c r="G1642" s="45" t="str">
        <f t="shared" si="178"/>
        <v>0</v>
      </c>
      <c r="H1642" s="70">
        <v>24510000</v>
      </c>
      <c r="I1642" s="10" t="s">
        <v>477</v>
      </c>
      <c r="J1642" s="145" t="s">
        <v>45</v>
      </c>
      <c r="K1642" s="10" t="s">
        <v>771</v>
      </c>
      <c r="L1642" s="10"/>
      <c r="M1642" s="71"/>
    </row>
    <row r="1643" spans="1:13" ht="75" x14ac:dyDescent="0.25">
      <c r="A1643" s="69" t="str">
        <f t="shared" si="181"/>
        <v>2</v>
      </c>
      <c r="B1643" s="45" t="str">
        <f t="shared" si="179"/>
        <v>4</v>
      </c>
      <c r="C1643" s="45" t="str">
        <f t="shared" si="180"/>
        <v>5</v>
      </c>
      <c r="D1643" s="45" t="str">
        <f t="shared" si="175"/>
        <v>1</v>
      </c>
      <c r="E1643" s="45" t="str">
        <f t="shared" si="176"/>
        <v>01</v>
      </c>
      <c r="F1643" s="45" t="str">
        <f t="shared" si="177"/>
        <v>0</v>
      </c>
      <c r="G1643" s="45" t="str">
        <f t="shared" si="178"/>
        <v>0</v>
      </c>
      <c r="H1643" s="70">
        <v>24510100</v>
      </c>
      <c r="I1643" s="10" t="s">
        <v>477</v>
      </c>
      <c r="J1643" s="145" t="s">
        <v>51</v>
      </c>
      <c r="K1643" s="10" t="s">
        <v>6079</v>
      </c>
      <c r="L1643" s="10"/>
      <c r="M1643" s="71"/>
    </row>
    <row r="1644" spans="1:13" ht="45" x14ac:dyDescent="0.25">
      <c r="A1644" s="69" t="str">
        <f t="shared" si="181"/>
        <v>2</v>
      </c>
      <c r="B1644" s="45" t="str">
        <f t="shared" si="179"/>
        <v>4</v>
      </c>
      <c r="C1644" s="45" t="str">
        <f t="shared" si="180"/>
        <v>6</v>
      </c>
      <c r="D1644" s="45" t="str">
        <f t="shared" si="175"/>
        <v>0</v>
      </c>
      <c r="E1644" s="45" t="str">
        <f t="shared" si="176"/>
        <v>00</v>
      </c>
      <c r="F1644" s="45" t="str">
        <f t="shared" si="177"/>
        <v>0</v>
      </c>
      <c r="G1644" s="45" t="str">
        <f t="shared" si="178"/>
        <v>0</v>
      </c>
      <c r="H1644" s="70">
        <v>24600000</v>
      </c>
      <c r="I1644" s="10" t="s">
        <v>484</v>
      </c>
      <c r="J1644" s="145" t="s">
        <v>45</v>
      </c>
      <c r="K1644" s="10" t="s">
        <v>772</v>
      </c>
      <c r="L1644" s="10"/>
      <c r="M1644" s="71"/>
    </row>
    <row r="1645" spans="1:13" ht="45" x14ac:dyDescent="0.25">
      <c r="A1645" s="69" t="str">
        <f t="shared" si="181"/>
        <v>2</v>
      </c>
      <c r="B1645" s="45" t="str">
        <f t="shared" si="179"/>
        <v>4</v>
      </c>
      <c r="C1645" s="45" t="str">
        <f t="shared" si="180"/>
        <v>6</v>
      </c>
      <c r="D1645" s="45" t="str">
        <f t="shared" si="175"/>
        <v>1</v>
      </c>
      <c r="E1645" s="45" t="str">
        <f t="shared" si="176"/>
        <v>00</v>
      </c>
      <c r="F1645" s="45" t="str">
        <f t="shared" si="177"/>
        <v>0</v>
      </c>
      <c r="G1645" s="45" t="str">
        <f t="shared" si="178"/>
        <v>0</v>
      </c>
      <c r="H1645" s="70">
        <v>24610000</v>
      </c>
      <c r="I1645" s="10" t="s">
        <v>484</v>
      </c>
      <c r="J1645" s="145" t="s">
        <v>45</v>
      </c>
      <c r="K1645" s="10" t="s">
        <v>772</v>
      </c>
      <c r="L1645" s="10"/>
      <c r="M1645" s="71"/>
    </row>
    <row r="1646" spans="1:13" ht="45" x14ac:dyDescent="0.25">
      <c r="A1646" s="69" t="str">
        <f t="shared" si="181"/>
        <v>2</v>
      </c>
      <c r="B1646" s="45" t="str">
        <f t="shared" si="179"/>
        <v>4</v>
      </c>
      <c r="C1646" s="45" t="str">
        <f t="shared" si="180"/>
        <v>6</v>
      </c>
      <c r="D1646" s="45" t="str">
        <f t="shared" si="175"/>
        <v>1</v>
      </c>
      <c r="E1646" s="45" t="str">
        <f t="shared" si="176"/>
        <v>01</v>
      </c>
      <c r="F1646" s="45" t="str">
        <f t="shared" si="177"/>
        <v>0</v>
      </c>
      <c r="G1646" s="45" t="str">
        <f t="shared" si="178"/>
        <v>0</v>
      </c>
      <c r="H1646" s="70">
        <v>24610100</v>
      </c>
      <c r="I1646" s="10" t="s">
        <v>4186</v>
      </c>
      <c r="J1646" s="145" t="s">
        <v>51</v>
      </c>
      <c r="K1646" s="10" t="s">
        <v>5385</v>
      </c>
      <c r="L1646" s="10" t="s">
        <v>5873</v>
      </c>
      <c r="M1646" s="71"/>
    </row>
    <row r="1647" spans="1:13" ht="60" x14ac:dyDescent="0.25">
      <c r="A1647" s="69" t="str">
        <f t="shared" si="181"/>
        <v>2</v>
      </c>
      <c r="B1647" s="45" t="str">
        <f t="shared" si="179"/>
        <v>4</v>
      </c>
      <c r="C1647" s="45" t="str">
        <f t="shared" si="180"/>
        <v>6</v>
      </c>
      <c r="D1647" s="45" t="str">
        <f t="shared" si="175"/>
        <v>1</v>
      </c>
      <c r="E1647" s="45" t="str">
        <f t="shared" si="176"/>
        <v>50</v>
      </c>
      <c r="F1647" s="45" t="str">
        <f t="shared" si="177"/>
        <v>0</v>
      </c>
      <c r="G1647" s="45" t="str">
        <f t="shared" si="178"/>
        <v>0</v>
      </c>
      <c r="H1647" s="70">
        <v>24615000</v>
      </c>
      <c r="I1647" s="10" t="s">
        <v>773</v>
      </c>
      <c r="J1647" s="145" t="s">
        <v>55</v>
      </c>
      <c r="K1647" s="10" t="s">
        <v>6080</v>
      </c>
      <c r="L1647" s="10"/>
      <c r="M1647" s="71"/>
    </row>
    <row r="1648" spans="1:13" ht="60" x14ac:dyDescent="0.25">
      <c r="A1648" s="69" t="str">
        <f t="shared" si="181"/>
        <v>2</v>
      </c>
      <c r="B1648" s="45" t="str">
        <f t="shared" si="179"/>
        <v>4</v>
      </c>
      <c r="C1648" s="45" t="str">
        <f t="shared" si="180"/>
        <v>6</v>
      </c>
      <c r="D1648" s="45" t="str">
        <f t="shared" si="175"/>
        <v>1</v>
      </c>
      <c r="E1648" s="45" t="str">
        <f t="shared" si="176"/>
        <v>51</v>
      </c>
      <c r="F1648" s="45" t="str">
        <f t="shared" si="177"/>
        <v>0</v>
      </c>
      <c r="G1648" s="45" t="str">
        <f t="shared" si="178"/>
        <v>0</v>
      </c>
      <c r="H1648" s="70">
        <v>24615100</v>
      </c>
      <c r="I1648" s="10" t="s">
        <v>774</v>
      </c>
      <c r="J1648" s="145" t="s">
        <v>55</v>
      </c>
      <c r="K1648" s="10" t="s">
        <v>6081</v>
      </c>
      <c r="L1648" s="10" t="s">
        <v>101</v>
      </c>
      <c r="M1648" s="71"/>
    </row>
    <row r="1649" spans="1:13" ht="60" x14ac:dyDescent="0.25">
      <c r="A1649" s="69" t="str">
        <f t="shared" si="181"/>
        <v>2</v>
      </c>
      <c r="B1649" s="45" t="str">
        <f t="shared" si="179"/>
        <v>4</v>
      </c>
      <c r="C1649" s="45" t="str">
        <f t="shared" si="180"/>
        <v>6</v>
      </c>
      <c r="D1649" s="45" t="str">
        <f t="shared" si="175"/>
        <v>1</v>
      </c>
      <c r="E1649" s="45" t="str">
        <f t="shared" si="176"/>
        <v>99</v>
      </c>
      <c r="F1649" s="45" t="str">
        <f t="shared" si="177"/>
        <v>0</v>
      </c>
      <c r="G1649" s="45" t="str">
        <f t="shared" si="178"/>
        <v>0</v>
      </c>
      <c r="H1649" s="70">
        <v>24619900</v>
      </c>
      <c r="I1649" s="10" t="s">
        <v>3051</v>
      </c>
      <c r="J1649" s="145" t="s">
        <v>51</v>
      </c>
      <c r="K1649" s="10" t="s">
        <v>6082</v>
      </c>
      <c r="L1649" s="10" t="s">
        <v>3029</v>
      </c>
      <c r="M1649" s="71"/>
    </row>
    <row r="1650" spans="1:13" x14ac:dyDescent="0.25">
      <c r="A1650" s="69" t="str">
        <f t="shared" si="181"/>
        <v>2</v>
      </c>
      <c r="B1650" s="45" t="str">
        <f t="shared" si="179"/>
        <v>4</v>
      </c>
      <c r="C1650" s="45" t="str">
        <f t="shared" si="180"/>
        <v>9</v>
      </c>
      <c r="D1650" s="45" t="str">
        <f t="shared" si="175"/>
        <v>0</v>
      </c>
      <c r="E1650" s="45" t="str">
        <f t="shared" si="176"/>
        <v>00</v>
      </c>
      <c r="F1650" s="45" t="str">
        <f t="shared" si="177"/>
        <v>0</v>
      </c>
      <c r="G1650" s="45" t="str">
        <f t="shared" si="178"/>
        <v>0</v>
      </c>
      <c r="H1650" s="70">
        <v>24900000</v>
      </c>
      <c r="I1650" s="10" t="s">
        <v>775</v>
      </c>
      <c r="J1650" s="145" t="s">
        <v>45</v>
      </c>
      <c r="K1650" s="10" t="s">
        <v>3094</v>
      </c>
      <c r="L1650" s="101" t="s">
        <v>3018</v>
      </c>
      <c r="M1650" s="71"/>
    </row>
    <row r="1651" spans="1:13" ht="60" x14ac:dyDescent="0.25">
      <c r="A1651" s="69" t="str">
        <f t="shared" si="181"/>
        <v>2</v>
      </c>
      <c r="B1651" s="45" t="str">
        <f t="shared" si="179"/>
        <v>4</v>
      </c>
      <c r="C1651" s="45" t="str">
        <f t="shared" si="180"/>
        <v>9</v>
      </c>
      <c r="D1651" s="45" t="str">
        <f t="shared" si="175"/>
        <v>1</v>
      </c>
      <c r="E1651" s="45" t="str">
        <f t="shared" si="176"/>
        <v>00</v>
      </c>
      <c r="F1651" s="45" t="str">
        <f t="shared" si="177"/>
        <v>0</v>
      </c>
      <c r="G1651" s="45" t="str">
        <f t="shared" si="178"/>
        <v>0</v>
      </c>
      <c r="H1651" s="70">
        <v>24910000</v>
      </c>
      <c r="I1651" s="10" t="s">
        <v>491</v>
      </c>
      <c r="J1651" s="145" t="s">
        <v>45</v>
      </c>
      <c r="K1651" s="10" t="s">
        <v>776</v>
      </c>
      <c r="L1651" s="10"/>
      <c r="M1651" s="71"/>
    </row>
    <row r="1652" spans="1:13" ht="60" x14ac:dyDescent="0.25">
      <c r="A1652" s="69" t="str">
        <f t="shared" si="181"/>
        <v>2</v>
      </c>
      <c r="B1652" s="45" t="str">
        <f t="shared" si="179"/>
        <v>4</v>
      </c>
      <c r="C1652" s="45" t="str">
        <f t="shared" si="180"/>
        <v>9</v>
      </c>
      <c r="D1652" s="45" t="str">
        <f t="shared" si="175"/>
        <v>1</v>
      </c>
      <c r="E1652" s="45" t="str">
        <f t="shared" si="176"/>
        <v>01</v>
      </c>
      <c r="F1652" s="45" t="str">
        <f t="shared" si="177"/>
        <v>0</v>
      </c>
      <c r="G1652" s="45" t="str">
        <f t="shared" si="178"/>
        <v>0</v>
      </c>
      <c r="H1652" s="70">
        <v>24910100</v>
      </c>
      <c r="I1652" s="10" t="s">
        <v>4187</v>
      </c>
      <c r="J1652" s="145" t="s">
        <v>51</v>
      </c>
      <c r="K1652" s="10" t="s">
        <v>6083</v>
      </c>
      <c r="L1652" s="10" t="s">
        <v>5873</v>
      </c>
      <c r="M1652" s="71"/>
    </row>
    <row r="1653" spans="1:13" ht="30" x14ac:dyDescent="0.25">
      <c r="A1653" s="69" t="str">
        <f t="shared" si="181"/>
        <v>2</v>
      </c>
      <c r="B1653" s="45" t="str">
        <f t="shared" si="179"/>
        <v>4</v>
      </c>
      <c r="C1653" s="45" t="str">
        <f t="shared" si="180"/>
        <v>9</v>
      </c>
      <c r="D1653" s="45" t="str">
        <f t="shared" si="175"/>
        <v>1</v>
      </c>
      <c r="E1653" s="45" t="str">
        <f t="shared" si="176"/>
        <v>50</v>
      </c>
      <c r="F1653" s="45" t="str">
        <f t="shared" si="177"/>
        <v>0</v>
      </c>
      <c r="G1653" s="45" t="str">
        <f t="shared" si="178"/>
        <v>0</v>
      </c>
      <c r="H1653" s="70">
        <v>24915000</v>
      </c>
      <c r="I1653" s="10" t="s">
        <v>777</v>
      </c>
      <c r="J1653" s="145" t="s">
        <v>55</v>
      </c>
      <c r="K1653" s="10" t="s">
        <v>6084</v>
      </c>
      <c r="L1653" s="10"/>
      <c r="M1653" s="71"/>
    </row>
    <row r="1654" spans="1:13" ht="30" x14ac:dyDescent="0.25">
      <c r="A1654" s="69" t="str">
        <f t="shared" si="181"/>
        <v>2</v>
      </c>
      <c r="B1654" s="45" t="str">
        <f t="shared" si="179"/>
        <v>4</v>
      </c>
      <c r="C1654" s="45" t="str">
        <f t="shared" si="180"/>
        <v>9</v>
      </c>
      <c r="D1654" s="45" t="str">
        <f t="shared" si="175"/>
        <v>1</v>
      </c>
      <c r="E1654" s="45" t="str">
        <f t="shared" si="176"/>
        <v>51</v>
      </c>
      <c r="F1654" s="45" t="str">
        <f t="shared" si="177"/>
        <v>0</v>
      </c>
      <c r="G1654" s="45" t="str">
        <f t="shared" si="178"/>
        <v>0</v>
      </c>
      <c r="H1654" s="70">
        <v>24915100</v>
      </c>
      <c r="I1654" s="10" t="s">
        <v>778</v>
      </c>
      <c r="J1654" s="145" t="s">
        <v>55</v>
      </c>
      <c r="K1654" s="10" t="s">
        <v>6085</v>
      </c>
      <c r="L1654" s="10"/>
      <c r="M1654" s="71"/>
    </row>
    <row r="1655" spans="1:13" ht="60" x14ac:dyDescent="0.25">
      <c r="A1655" s="69" t="str">
        <f t="shared" si="181"/>
        <v>2</v>
      </c>
      <c r="B1655" s="45" t="str">
        <f t="shared" si="179"/>
        <v>4</v>
      </c>
      <c r="C1655" s="45" t="str">
        <f t="shared" si="180"/>
        <v>9</v>
      </c>
      <c r="D1655" s="45" t="str">
        <f t="shared" si="175"/>
        <v>1</v>
      </c>
      <c r="E1655" s="45" t="str">
        <f t="shared" si="176"/>
        <v>99</v>
      </c>
      <c r="F1655" s="45" t="str">
        <f t="shared" si="177"/>
        <v>0</v>
      </c>
      <c r="G1655" s="45" t="str">
        <f t="shared" si="178"/>
        <v>0</v>
      </c>
      <c r="H1655" s="70">
        <v>24919900</v>
      </c>
      <c r="I1655" s="10" t="s">
        <v>3054</v>
      </c>
      <c r="J1655" s="145" t="s">
        <v>51</v>
      </c>
      <c r="K1655" s="10" t="s">
        <v>6086</v>
      </c>
      <c r="L1655" s="10" t="s">
        <v>3029</v>
      </c>
      <c r="M1655" s="71"/>
    </row>
    <row r="1656" spans="1:13" ht="30" x14ac:dyDescent="0.25">
      <c r="A1656" s="69" t="str">
        <f t="shared" si="181"/>
        <v>2</v>
      </c>
      <c r="B1656" s="45" t="str">
        <f t="shared" si="179"/>
        <v>4</v>
      </c>
      <c r="C1656" s="45" t="str">
        <f t="shared" si="180"/>
        <v>9</v>
      </c>
      <c r="D1656" s="45" t="str">
        <f t="shared" si="175"/>
        <v>2</v>
      </c>
      <c r="E1656" s="45" t="str">
        <f t="shared" si="176"/>
        <v>00</v>
      </c>
      <c r="F1656" s="45" t="str">
        <f t="shared" si="177"/>
        <v>0</v>
      </c>
      <c r="G1656" s="45" t="str">
        <f t="shared" si="178"/>
        <v>0</v>
      </c>
      <c r="H1656" s="70">
        <v>24920000</v>
      </c>
      <c r="I1656" s="10" t="s">
        <v>496</v>
      </c>
      <c r="J1656" s="145" t="s">
        <v>45</v>
      </c>
      <c r="K1656" s="10" t="s">
        <v>779</v>
      </c>
      <c r="L1656" s="10"/>
      <c r="M1656" s="71"/>
    </row>
    <row r="1657" spans="1:13" ht="30" x14ac:dyDescent="0.25">
      <c r="A1657" s="69" t="str">
        <f t="shared" si="181"/>
        <v>2</v>
      </c>
      <c r="B1657" s="45" t="str">
        <f t="shared" si="179"/>
        <v>4</v>
      </c>
      <c r="C1657" s="45" t="str">
        <f t="shared" si="180"/>
        <v>9</v>
      </c>
      <c r="D1657" s="45" t="str">
        <f t="shared" si="175"/>
        <v>2</v>
      </c>
      <c r="E1657" s="45" t="str">
        <f t="shared" si="176"/>
        <v>01</v>
      </c>
      <c r="F1657" s="45" t="str">
        <f t="shared" si="177"/>
        <v>0</v>
      </c>
      <c r="G1657" s="45" t="str">
        <f t="shared" si="178"/>
        <v>0</v>
      </c>
      <c r="H1657" s="70">
        <v>24920100</v>
      </c>
      <c r="I1657" s="10" t="s">
        <v>6087</v>
      </c>
      <c r="J1657" s="145" t="s">
        <v>51</v>
      </c>
      <c r="K1657" s="10" t="s">
        <v>780</v>
      </c>
      <c r="L1657" s="10"/>
      <c r="M1657" s="71"/>
    </row>
    <row r="1658" spans="1:13" ht="30" x14ac:dyDescent="0.25">
      <c r="A1658" s="69" t="str">
        <f t="shared" si="181"/>
        <v>2</v>
      </c>
      <c r="B1658" s="45" t="str">
        <f t="shared" si="179"/>
        <v>4</v>
      </c>
      <c r="C1658" s="45" t="str">
        <f t="shared" si="180"/>
        <v>9</v>
      </c>
      <c r="D1658" s="45" t="str">
        <f t="shared" si="175"/>
        <v>9</v>
      </c>
      <c r="E1658" s="45" t="str">
        <f t="shared" si="176"/>
        <v>00</v>
      </c>
      <c r="F1658" s="45" t="str">
        <f t="shared" si="177"/>
        <v>0</v>
      </c>
      <c r="G1658" s="45" t="str">
        <f t="shared" si="178"/>
        <v>0</v>
      </c>
      <c r="H1658" s="70">
        <v>24990000</v>
      </c>
      <c r="I1658" s="10" t="s">
        <v>6088</v>
      </c>
      <c r="J1658" s="145" t="s">
        <v>45</v>
      </c>
      <c r="K1658" s="10" t="s">
        <v>3096</v>
      </c>
      <c r="L1658" s="10"/>
      <c r="M1658" s="71"/>
    </row>
    <row r="1659" spans="1:13" ht="30" x14ac:dyDescent="0.25">
      <c r="A1659" s="69" t="str">
        <f t="shared" si="181"/>
        <v>2</v>
      </c>
      <c r="B1659" s="45" t="str">
        <f t="shared" si="179"/>
        <v>4</v>
      </c>
      <c r="C1659" s="45" t="str">
        <f t="shared" si="180"/>
        <v>9</v>
      </c>
      <c r="D1659" s="45" t="str">
        <f t="shared" si="175"/>
        <v>9</v>
      </c>
      <c r="E1659" s="45" t="str">
        <f t="shared" si="176"/>
        <v>99</v>
      </c>
      <c r="F1659" s="45" t="str">
        <f t="shared" si="177"/>
        <v>0</v>
      </c>
      <c r="G1659" s="45" t="str">
        <f t="shared" si="178"/>
        <v>0</v>
      </c>
      <c r="H1659" s="70">
        <v>24999900</v>
      </c>
      <c r="I1659" s="10" t="s">
        <v>6088</v>
      </c>
      <c r="J1659" s="145" t="s">
        <v>51</v>
      </c>
      <c r="K1659" s="10" t="s">
        <v>3097</v>
      </c>
      <c r="L1659" s="10"/>
      <c r="M1659" s="71"/>
    </row>
    <row r="1660" spans="1:13" ht="45" x14ac:dyDescent="0.25">
      <c r="A1660" s="69" t="str">
        <f t="shared" si="181"/>
        <v>2</v>
      </c>
      <c r="B1660" s="45" t="str">
        <f t="shared" si="179"/>
        <v>9</v>
      </c>
      <c r="C1660" s="45" t="str">
        <f t="shared" si="180"/>
        <v>0</v>
      </c>
      <c r="D1660" s="45" t="str">
        <f t="shared" si="175"/>
        <v>0</v>
      </c>
      <c r="E1660" s="45" t="str">
        <f t="shared" si="176"/>
        <v>00</v>
      </c>
      <c r="F1660" s="45" t="str">
        <f t="shared" si="177"/>
        <v>0</v>
      </c>
      <c r="G1660" s="45" t="str">
        <f t="shared" si="178"/>
        <v>0</v>
      </c>
      <c r="H1660" s="70">
        <v>29000000</v>
      </c>
      <c r="I1660" s="10" t="s">
        <v>781</v>
      </c>
      <c r="J1660" s="145" t="s">
        <v>45</v>
      </c>
      <c r="K1660" s="10" t="s">
        <v>782</v>
      </c>
      <c r="L1660" s="10"/>
      <c r="M1660" s="71"/>
    </row>
    <row r="1661" spans="1:13" ht="60" x14ac:dyDescent="0.25">
      <c r="A1661" s="69" t="str">
        <f t="shared" si="181"/>
        <v>2</v>
      </c>
      <c r="B1661" s="45" t="str">
        <f t="shared" si="179"/>
        <v>9</v>
      </c>
      <c r="C1661" s="45" t="str">
        <f t="shared" si="180"/>
        <v>1</v>
      </c>
      <c r="D1661" s="45" t="str">
        <f t="shared" si="175"/>
        <v>0</v>
      </c>
      <c r="E1661" s="45" t="str">
        <f t="shared" si="176"/>
        <v>00</v>
      </c>
      <c r="F1661" s="45" t="str">
        <f t="shared" si="177"/>
        <v>0</v>
      </c>
      <c r="G1661" s="45" t="str">
        <f t="shared" si="178"/>
        <v>0</v>
      </c>
      <c r="H1661" s="70">
        <v>29100000</v>
      </c>
      <c r="I1661" s="10" t="s">
        <v>783</v>
      </c>
      <c r="J1661" s="145" t="s">
        <v>45</v>
      </c>
      <c r="K1661" s="10" t="s">
        <v>784</v>
      </c>
      <c r="L1661" s="10"/>
      <c r="M1661" s="71"/>
    </row>
    <row r="1662" spans="1:13" ht="60" x14ac:dyDescent="0.25">
      <c r="A1662" s="69" t="str">
        <f t="shared" si="181"/>
        <v>2</v>
      </c>
      <c r="B1662" s="45" t="str">
        <f t="shared" si="179"/>
        <v>9</v>
      </c>
      <c r="C1662" s="45" t="str">
        <f t="shared" si="180"/>
        <v>1</v>
      </c>
      <c r="D1662" s="45" t="str">
        <f t="shared" si="175"/>
        <v>1</v>
      </c>
      <c r="E1662" s="45" t="str">
        <f t="shared" si="176"/>
        <v>00</v>
      </c>
      <c r="F1662" s="45" t="str">
        <f t="shared" si="177"/>
        <v>0</v>
      </c>
      <c r="G1662" s="45" t="str">
        <f t="shared" si="178"/>
        <v>0</v>
      </c>
      <c r="H1662" s="70">
        <v>29110000</v>
      </c>
      <c r="I1662" s="10" t="s">
        <v>783</v>
      </c>
      <c r="J1662" s="145" t="s">
        <v>45</v>
      </c>
      <c r="K1662" s="10" t="s">
        <v>784</v>
      </c>
      <c r="L1662" s="10"/>
      <c r="M1662" s="71"/>
    </row>
    <row r="1663" spans="1:13" ht="60" x14ac:dyDescent="0.25">
      <c r="A1663" s="69" t="str">
        <f t="shared" si="181"/>
        <v>2</v>
      </c>
      <c r="B1663" s="45" t="str">
        <f t="shared" si="179"/>
        <v>9</v>
      </c>
      <c r="C1663" s="45" t="str">
        <f t="shared" si="180"/>
        <v>1</v>
      </c>
      <c r="D1663" s="45" t="str">
        <f t="shared" si="175"/>
        <v>1</v>
      </c>
      <c r="E1663" s="45" t="str">
        <f t="shared" si="176"/>
        <v>01</v>
      </c>
      <c r="F1663" s="45" t="str">
        <f t="shared" si="177"/>
        <v>0</v>
      </c>
      <c r="G1663" s="45" t="str">
        <f t="shared" si="178"/>
        <v>0</v>
      </c>
      <c r="H1663" s="70">
        <v>29110100</v>
      </c>
      <c r="I1663" s="10" t="s">
        <v>783</v>
      </c>
      <c r="J1663" s="145" t="s">
        <v>51</v>
      </c>
      <c r="K1663" s="10" t="s">
        <v>6089</v>
      </c>
      <c r="L1663" s="10"/>
      <c r="M1663" s="71"/>
    </row>
    <row r="1664" spans="1:13" ht="45" x14ac:dyDescent="0.25">
      <c r="A1664" s="69" t="str">
        <f t="shared" si="181"/>
        <v>2</v>
      </c>
      <c r="B1664" s="45" t="str">
        <f t="shared" si="179"/>
        <v>9</v>
      </c>
      <c r="C1664" s="45" t="str">
        <f t="shared" si="180"/>
        <v>2</v>
      </c>
      <c r="D1664" s="45" t="str">
        <f t="shared" si="175"/>
        <v>0</v>
      </c>
      <c r="E1664" s="45" t="str">
        <f t="shared" si="176"/>
        <v>00</v>
      </c>
      <c r="F1664" s="45" t="str">
        <f t="shared" si="177"/>
        <v>0</v>
      </c>
      <c r="G1664" s="45" t="str">
        <f t="shared" si="178"/>
        <v>0</v>
      </c>
      <c r="H1664" s="70">
        <v>29200000</v>
      </c>
      <c r="I1664" s="10" t="s">
        <v>6090</v>
      </c>
      <c r="J1664" s="145" t="s">
        <v>45</v>
      </c>
      <c r="K1664" s="10" t="s">
        <v>6091</v>
      </c>
      <c r="L1664" s="10"/>
      <c r="M1664" s="71"/>
    </row>
    <row r="1665" spans="1:13" ht="45" x14ac:dyDescent="0.25">
      <c r="A1665" s="69" t="str">
        <f t="shared" si="181"/>
        <v>2</v>
      </c>
      <c r="B1665" s="45" t="str">
        <f t="shared" si="179"/>
        <v>9</v>
      </c>
      <c r="C1665" s="45" t="str">
        <f t="shared" si="180"/>
        <v>2</v>
      </c>
      <c r="D1665" s="45" t="str">
        <f t="shared" si="175"/>
        <v>1</v>
      </c>
      <c r="E1665" s="45" t="str">
        <f t="shared" si="176"/>
        <v>00</v>
      </c>
      <c r="F1665" s="45" t="str">
        <f t="shared" si="177"/>
        <v>0</v>
      </c>
      <c r="G1665" s="45" t="str">
        <f t="shared" si="178"/>
        <v>0</v>
      </c>
      <c r="H1665" s="70">
        <v>29210000</v>
      </c>
      <c r="I1665" s="10" t="s">
        <v>6090</v>
      </c>
      <c r="J1665" s="145" t="s">
        <v>45</v>
      </c>
      <c r="K1665" s="10" t="s">
        <v>6091</v>
      </c>
      <c r="L1665" s="10"/>
      <c r="M1665" s="71"/>
    </row>
    <row r="1666" spans="1:13" ht="45" x14ac:dyDescent="0.25">
      <c r="A1666" s="69" t="str">
        <f t="shared" si="181"/>
        <v>2</v>
      </c>
      <c r="B1666" s="45" t="str">
        <f t="shared" si="179"/>
        <v>9</v>
      </c>
      <c r="C1666" s="45" t="str">
        <f t="shared" si="180"/>
        <v>2</v>
      </c>
      <c r="D1666" s="45" t="str">
        <f t="shared" si="175"/>
        <v>1</v>
      </c>
      <c r="E1666" s="45" t="str">
        <f t="shared" si="176"/>
        <v>01</v>
      </c>
      <c r="F1666" s="45" t="str">
        <f t="shared" si="177"/>
        <v>0</v>
      </c>
      <c r="G1666" s="45" t="str">
        <f t="shared" si="178"/>
        <v>0</v>
      </c>
      <c r="H1666" s="70">
        <v>29210100</v>
      </c>
      <c r="I1666" s="10" t="s">
        <v>5404</v>
      </c>
      <c r="J1666" s="145" t="s">
        <v>51</v>
      </c>
      <c r="K1666" s="10" t="s">
        <v>6092</v>
      </c>
      <c r="L1666" s="10"/>
      <c r="M1666" s="71"/>
    </row>
    <row r="1667" spans="1:13" ht="45" x14ac:dyDescent="0.25">
      <c r="A1667" s="69" t="str">
        <f t="shared" si="181"/>
        <v>2</v>
      </c>
      <c r="B1667" s="45" t="str">
        <f t="shared" si="179"/>
        <v>9</v>
      </c>
      <c r="C1667" s="45" t="str">
        <f t="shared" si="180"/>
        <v>2</v>
      </c>
      <c r="D1667" s="45" t="str">
        <f t="shared" si="175"/>
        <v>1</v>
      </c>
      <c r="E1667" s="45" t="str">
        <f t="shared" si="176"/>
        <v>02</v>
      </c>
      <c r="F1667" s="45" t="str">
        <f t="shared" si="177"/>
        <v>0</v>
      </c>
      <c r="G1667" s="45" t="str">
        <f t="shared" si="178"/>
        <v>0</v>
      </c>
      <c r="H1667" s="70">
        <v>29210200</v>
      </c>
      <c r="I1667" s="10" t="s">
        <v>5406</v>
      </c>
      <c r="J1667" s="145" t="s">
        <v>51</v>
      </c>
      <c r="K1667" s="10" t="s">
        <v>6093</v>
      </c>
      <c r="L1667" s="10"/>
      <c r="M1667" s="71"/>
    </row>
    <row r="1668" spans="1:13" ht="60" x14ac:dyDescent="0.25">
      <c r="A1668" s="69" t="str">
        <f t="shared" si="181"/>
        <v>2</v>
      </c>
      <c r="B1668" s="45" t="str">
        <f t="shared" si="179"/>
        <v>9</v>
      </c>
      <c r="C1668" s="45" t="str">
        <f t="shared" si="180"/>
        <v>3</v>
      </c>
      <c r="D1668" s="45" t="str">
        <f t="shared" si="175"/>
        <v>0</v>
      </c>
      <c r="E1668" s="45" t="str">
        <f t="shared" si="176"/>
        <v>00</v>
      </c>
      <c r="F1668" s="45" t="str">
        <f t="shared" si="177"/>
        <v>0</v>
      </c>
      <c r="G1668" s="45" t="str">
        <f t="shared" si="178"/>
        <v>0</v>
      </c>
      <c r="H1668" s="70">
        <v>29300000</v>
      </c>
      <c r="I1668" s="10" t="s">
        <v>5408</v>
      </c>
      <c r="J1668" s="145" t="s">
        <v>45</v>
      </c>
      <c r="K1668" s="10" t="s">
        <v>5409</v>
      </c>
      <c r="L1668" s="10"/>
      <c r="M1668" s="71"/>
    </row>
    <row r="1669" spans="1:13" ht="60" x14ac:dyDescent="0.25">
      <c r="A1669" s="69" t="str">
        <f t="shared" si="181"/>
        <v>2</v>
      </c>
      <c r="B1669" s="45" t="str">
        <f t="shared" si="179"/>
        <v>9</v>
      </c>
      <c r="C1669" s="45" t="str">
        <f t="shared" si="180"/>
        <v>3</v>
      </c>
      <c r="D1669" s="45" t="str">
        <f t="shared" si="175"/>
        <v>1</v>
      </c>
      <c r="E1669" s="45" t="str">
        <f t="shared" si="176"/>
        <v>00</v>
      </c>
      <c r="F1669" s="45" t="str">
        <f t="shared" si="177"/>
        <v>0</v>
      </c>
      <c r="G1669" s="45" t="str">
        <f t="shared" si="178"/>
        <v>0</v>
      </c>
      <c r="H1669" s="70">
        <v>29310000</v>
      </c>
      <c r="I1669" s="10" t="s">
        <v>5408</v>
      </c>
      <c r="J1669" s="145" t="s">
        <v>45</v>
      </c>
      <c r="K1669" s="10" t="s">
        <v>5409</v>
      </c>
      <c r="L1669" s="10"/>
      <c r="M1669" s="71"/>
    </row>
    <row r="1670" spans="1:13" ht="60" x14ac:dyDescent="0.25">
      <c r="A1670" s="69" t="str">
        <f t="shared" si="181"/>
        <v>2</v>
      </c>
      <c r="B1670" s="45" t="str">
        <f t="shared" si="179"/>
        <v>9</v>
      </c>
      <c r="C1670" s="45" t="str">
        <f t="shared" si="180"/>
        <v>3</v>
      </c>
      <c r="D1670" s="45" t="str">
        <f t="shared" si="175"/>
        <v>1</v>
      </c>
      <c r="E1670" s="45" t="str">
        <f t="shared" si="176"/>
        <v>01</v>
      </c>
      <c r="F1670" s="45" t="str">
        <f t="shared" si="177"/>
        <v>0</v>
      </c>
      <c r="G1670" s="45" t="str">
        <f t="shared" si="178"/>
        <v>0</v>
      </c>
      <c r="H1670" s="70">
        <v>29310100</v>
      </c>
      <c r="I1670" s="10" t="s">
        <v>5408</v>
      </c>
      <c r="J1670" s="145" t="s">
        <v>51</v>
      </c>
      <c r="K1670" s="10" t="s">
        <v>6094</v>
      </c>
      <c r="L1670" s="10"/>
      <c r="M1670" s="71"/>
    </row>
    <row r="1671" spans="1:13" ht="30" x14ac:dyDescent="0.25">
      <c r="A1671" s="69" t="str">
        <f t="shared" si="181"/>
        <v>2</v>
      </c>
      <c r="B1671" s="45" t="str">
        <f t="shared" si="179"/>
        <v>9</v>
      </c>
      <c r="C1671" s="45" t="str">
        <f t="shared" si="180"/>
        <v>4</v>
      </c>
      <c r="D1671" s="45" t="str">
        <f t="shared" si="175"/>
        <v>0</v>
      </c>
      <c r="E1671" s="45" t="str">
        <f t="shared" si="176"/>
        <v>00</v>
      </c>
      <c r="F1671" s="45" t="str">
        <f t="shared" si="177"/>
        <v>0</v>
      </c>
      <c r="G1671" s="45" t="str">
        <f t="shared" si="178"/>
        <v>0</v>
      </c>
      <c r="H1671" s="70">
        <v>29400000</v>
      </c>
      <c r="I1671" s="10" t="s">
        <v>785</v>
      </c>
      <c r="J1671" s="145" t="s">
        <v>45</v>
      </c>
      <c r="K1671" s="10" t="s">
        <v>786</v>
      </c>
      <c r="L1671" s="10"/>
      <c r="M1671" s="71"/>
    </row>
    <row r="1672" spans="1:13" ht="30" x14ac:dyDescent="0.25">
      <c r="A1672" s="69" t="str">
        <f t="shared" si="181"/>
        <v>2</v>
      </c>
      <c r="B1672" s="45" t="str">
        <f t="shared" si="179"/>
        <v>9</v>
      </c>
      <c r="C1672" s="45" t="str">
        <f t="shared" si="180"/>
        <v>4</v>
      </c>
      <c r="D1672" s="45" t="str">
        <f t="shared" si="175"/>
        <v>1</v>
      </c>
      <c r="E1672" s="45" t="str">
        <f t="shared" si="176"/>
        <v>00</v>
      </c>
      <c r="F1672" s="45" t="str">
        <f t="shared" si="177"/>
        <v>0</v>
      </c>
      <c r="G1672" s="45" t="str">
        <f t="shared" si="178"/>
        <v>0</v>
      </c>
      <c r="H1672" s="70">
        <v>29410000</v>
      </c>
      <c r="I1672" s="10" t="s">
        <v>785</v>
      </c>
      <c r="J1672" s="145" t="s">
        <v>45</v>
      </c>
      <c r="K1672" s="10" t="s">
        <v>786</v>
      </c>
      <c r="L1672" s="10"/>
      <c r="M1672" s="71"/>
    </row>
    <row r="1673" spans="1:13" ht="30" x14ac:dyDescent="0.25">
      <c r="A1673" s="69" t="str">
        <f t="shared" si="181"/>
        <v>2</v>
      </c>
      <c r="B1673" s="45" t="str">
        <f t="shared" si="179"/>
        <v>9</v>
      </c>
      <c r="C1673" s="45" t="str">
        <f t="shared" si="180"/>
        <v>4</v>
      </c>
      <c r="D1673" s="45" t="str">
        <f t="shared" si="175"/>
        <v>1</v>
      </c>
      <c r="E1673" s="45" t="str">
        <f t="shared" si="176"/>
        <v>01</v>
      </c>
      <c r="F1673" s="45" t="str">
        <f t="shared" si="177"/>
        <v>0</v>
      </c>
      <c r="G1673" s="45" t="str">
        <f t="shared" si="178"/>
        <v>0</v>
      </c>
      <c r="H1673" s="70">
        <v>29410100</v>
      </c>
      <c r="I1673" s="10" t="s">
        <v>785</v>
      </c>
      <c r="J1673" s="145" t="s">
        <v>51</v>
      </c>
      <c r="K1673" s="10" t="s">
        <v>787</v>
      </c>
      <c r="L1673" s="10"/>
      <c r="M1673" s="71"/>
    </row>
    <row r="1674" spans="1:13" ht="45" x14ac:dyDescent="0.25">
      <c r="A1674" s="69" t="str">
        <f t="shared" si="181"/>
        <v>2</v>
      </c>
      <c r="B1674" s="45" t="str">
        <f t="shared" si="179"/>
        <v>9</v>
      </c>
      <c r="C1674" s="45" t="str">
        <f t="shared" si="180"/>
        <v>9</v>
      </c>
      <c r="D1674" s="45" t="str">
        <f t="shared" si="175"/>
        <v>0</v>
      </c>
      <c r="E1674" s="45" t="str">
        <f t="shared" si="176"/>
        <v>00</v>
      </c>
      <c r="F1674" s="45" t="str">
        <f t="shared" si="177"/>
        <v>0</v>
      </c>
      <c r="G1674" s="45" t="str">
        <f t="shared" si="178"/>
        <v>0</v>
      </c>
      <c r="H1674" s="70">
        <v>29900000</v>
      </c>
      <c r="I1674" s="10" t="s">
        <v>788</v>
      </c>
      <c r="J1674" s="145" t="s">
        <v>45</v>
      </c>
      <c r="K1674" s="10" t="s">
        <v>789</v>
      </c>
      <c r="L1674" s="10"/>
      <c r="M1674" s="71"/>
    </row>
    <row r="1675" spans="1:13" x14ac:dyDescent="0.25">
      <c r="A1675" s="69" t="str">
        <f t="shared" si="181"/>
        <v>2</v>
      </c>
      <c r="B1675" s="45" t="str">
        <f t="shared" si="179"/>
        <v>9</v>
      </c>
      <c r="C1675" s="45" t="str">
        <f t="shared" si="180"/>
        <v>9</v>
      </c>
      <c r="D1675" s="45" t="str">
        <f t="shared" si="175"/>
        <v>9</v>
      </c>
      <c r="E1675" s="45" t="str">
        <f t="shared" si="176"/>
        <v>00</v>
      </c>
      <c r="F1675" s="45" t="str">
        <f t="shared" si="177"/>
        <v>0</v>
      </c>
      <c r="G1675" s="45" t="str">
        <f t="shared" si="178"/>
        <v>0</v>
      </c>
      <c r="H1675" s="70">
        <v>29990000</v>
      </c>
      <c r="I1675" s="10" t="s">
        <v>781</v>
      </c>
      <c r="J1675" s="145" t="s">
        <v>45</v>
      </c>
      <c r="K1675" s="10" t="s">
        <v>6095</v>
      </c>
      <c r="L1675" s="10"/>
      <c r="M1675" s="71"/>
    </row>
    <row r="1676" spans="1:13" ht="60" x14ac:dyDescent="0.25">
      <c r="A1676" s="69" t="str">
        <f t="shared" si="181"/>
        <v>2</v>
      </c>
      <c r="B1676" s="45" t="str">
        <f t="shared" si="179"/>
        <v>9</v>
      </c>
      <c r="C1676" s="45" t="str">
        <f t="shared" si="180"/>
        <v>9</v>
      </c>
      <c r="D1676" s="45" t="str">
        <f t="shared" si="175"/>
        <v>9</v>
      </c>
      <c r="E1676" s="45" t="str">
        <f t="shared" si="176"/>
        <v>50</v>
      </c>
      <c r="F1676" s="45" t="str">
        <f t="shared" si="177"/>
        <v>0</v>
      </c>
      <c r="G1676" s="45" t="str">
        <f t="shared" si="178"/>
        <v>0</v>
      </c>
      <c r="H1676" s="70">
        <v>29995000</v>
      </c>
      <c r="I1676" s="10" t="s">
        <v>5413</v>
      </c>
      <c r="J1676" s="145" t="s">
        <v>55</v>
      </c>
      <c r="K1676" s="10" t="s">
        <v>790</v>
      </c>
      <c r="L1676" s="10"/>
      <c r="M1676" s="71"/>
    </row>
    <row r="1677" spans="1:13" ht="45" x14ac:dyDescent="0.25">
      <c r="A1677" s="69" t="str">
        <f t="shared" si="181"/>
        <v>2</v>
      </c>
      <c r="B1677" s="45" t="str">
        <f t="shared" si="179"/>
        <v>9</v>
      </c>
      <c r="C1677" s="45" t="str">
        <f t="shared" si="180"/>
        <v>9</v>
      </c>
      <c r="D1677" s="45" t="str">
        <f t="shared" si="175"/>
        <v>9</v>
      </c>
      <c r="E1677" s="45" t="str">
        <f t="shared" si="176"/>
        <v>99</v>
      </c>
      <c r="F1677" s="45" t="str">
        <f t="shared" si="177"/>
        <v>0</v>
      </c>
      <c r="G1677" s="45" t="str">
        <f t="shared" si="178"/>
        <v>0</v>
      </c>
      <c r="H1677" s="70">
        <v>29999900</v>
      </c>
      <c r="I1677" s="10" t="s">
        <v>781</v>
      </c>
      <c r="J1677" s="145" t="s">
        <v>51</v>
      </c>
      <c r="K1677" s="10" t="s">
        <v>6096</v>
      </c>
      <c r="L1677" s="10"/>
      <c r="M1677" s="71"/>
    </row>
    <row r="1678" spans="1:13" ht="60.75" thickBot="1" x14ac:dyDescent="0.3">
      <c r="A1678" s="103" t="str">
        <f t="shared" si="181"/>
        <v>9</v>
      </c>
      <c r="B1678" s="104" t="str">
        <f t="shared" si="179"/>
        <v>9</v>
      </c>
      <c r="C1678" s="104" t="str">
        <f t="shared" si="180"/>
        <v>9</v>
      </c>
      <c r="D1678" s="104" t="str">
        <f t="shared" si="175"/>
        <v>0</v>
      </c>
      <c r="E1678" s="104" t="str">
        <f t="shared" si="176"/>
        <v>00</v>
      </c>
      <c r="F1678" s="104" t="str">
        <f t="shared" si="177"/>
        <v>0</v>
      </c>
      <c r="G1678" s="104" t="str">
        <f t="shared" si="178"/>
        <v>0</v>
      </c>
      <c r="H1678" s="141">
        <v>99900000</v>
      </c>
      <c r="I1678" s="105" t="s">
        <v>791</v>
      </c>
      <c r="J1678" s="106" t="s">
        <v>45</v>
      </c>
      <c r="K1678" s="105" t="s">
        <v>792</v>
      </c>
      <c r="L1678" s="105"/>
      <c r="M1678" s="107"/>
    </row>
  </sheetData>
  <autoFilter ref="A2:M1678" xr:uid="{AC093D76-2497-4CBB-9B8E-A4B69F63B162}"/>
  <conditionalFormatting sqref="H1679:H1048576">
    <cfRule type="expression" dxfId="3494" priority="9648">
      <formula>IF($H1679="",FALSE,IF($H1679&gt;9999999,IF($H1679&lt;100000000,FALSE,TRUE),TRUE))</formula>
    </cfRule>
  </conditionalFormatting>
  <conditionalFormatting sqref="H1131">
    <cfRule type="expression" dxfId="3493" priority="3095">
      <formula>IF($H1131="",FALSE,IF($H1131&gt;9999999,IF($H1131&lt;100000000,FALSE,TRUE),TRUE))</formula>
    </cfRule>
  </conditionalFormatting>
  <conditionalFormatting sqref="A1679:M1048576">
    <cfRule type="expression" dxfId="3492" priority="9659">
      <formula>MID($H1679,2,7)="0000000"</formula>
    </cfRule>
    <cfRule type="expression" dxfId="3491" priority="9660">
      <formula>MID($H1679,3,6)="000000"</formula>
    </cfRule>
    <cfRule type="expression" dxfId="3490" priority="9661">
      <formula>MID($H1679,4,5)="00000"</formula>
    </cfRule>
    <cfRule type="expression" dxfId="3489" priority="9662">
      <formula>MID($H1679,5,4)="0000"</formula>
    </cfRule>
    <cfRule type="expression" dxfId="3488" priority="9663">
      <formula>MID($H1679,7,2)="00"</formula>
    </cfRule>
    <cfRule type="expression" dxfId="3487" priority="9664">
      <formula>MID($H1679,8,1)="0"</formula>
    </cfRule>
    <cfRule type="expression" dxfId="3486" priority="9665">
      <formula>$M1679="Excluído"</formula>
    </cfRule>
    <cfRule type="expression" dxfId="3485" priority="9666">
      <formula>$M1679="Alterar"</formula>
    </cfRule>
    <cfRule type="expression" dxfId="3484" priority="9667">
      <formula>$M1679="Excluir"</formula>
    </cfRule>
    <cfRule type="expression" dxfId="3483" priority="9668">
      <formula>$M1679="Incluir"</formula>
    </cfRule>
  </conditionalFormatting>
  <conditionalFormatting sqref="L1218:L1219">
    <cfRule type="expression" dxfId="3482" priority="3054">
      <formula>MID($H1218,2,7)="0000000"</formula>
    </cfRule>
    <cfRule type="expression" dxfId="3481" priority="3055">
      <formula>MID($H1218,3,6)="000000"</formula>
    </cfRule>
    <cfRule type="expression" dxfId="3480" priority="3056">
      <formula>MID($H1218,4,5)="00000"</formula>
    </cfRule>
    <cfRule type="expression" dxfId="3479" priority="3057">
      <formula>MID($H1218,5,4)="0000"</formula>
    </cfRule>
    <cfRule type="expression" dxfId="3478" priority="3058">
      <formula>MID($H1218,7,2)="00"</formula>
    </cfRule>
    <cfRule type="expression" dxfId="3477" priority="3059">
      <formula>MID($H1218,8,1)="0"</formula>
    </cfRule>
    <cfRule type="expression" dxfId="3476" priority="3060">
      <formula>$M1218="Excluído"</formula>
    </cfRule>
    <cfRule type="expression" dxfId="3475" priority="3061">
      <formula>$M1218="Alterar"</formula>
    </cfRule>
    <cfRule type="expression" dxfId="3474" priority="3062">
      <formula>$M1218="Excluir"</formula>
    </cfRule>
    <cfRule type="expression" dxfId="3473" priority="3063">
      <formula>$M1218="Incluir"</formula>
    </cfRule>
  </conditionalFormatting>
  <conditionalFormatting sqref="K70">
    <cfRule type="expression" dxfId="3472" priority="3044">
      <formula>MID($H70,2,7)="0000000"</formula>
    </cfRule>
    <cfRule type="expression" dxfId="3471" priority="3045">
      <formula>MID($H70,3,6)="000000"</formula>
    </cfRule>
    <cfRule type="expression" dxfId="3470" priority="3046">
      <formula>MID($H70,4,5)="00000"</formula>
    </cfRule>
    <cfRule type="expression" dxfId="3469" priority="3047">
      <formula>MID($H70,5,4)="0000"</formula>
    </cfRule>
    <cfRule type="expression" dxfId="3468" priority="3048">
      <formula>MID($H70,7,2)="00"</formula>
    </cfRule>
    <cfRule type="expression" dxfId="3467" priority="3049">
      <formula>MID($H70,8,1)="0"</formula>
    </cfRule>
    <cfRule type="expression" dxfId="3466" priority="3050">
      <formula>$M70="Excluído"</formula>
    </cfRule>
    <cfRule type="expression" dxfId="3465" priority="3051">
      <formula>$M70="Alterar"</formula>
    </cfRule>
    <cfRule type="expression" dxfId="3464" priority="3052">
      <formula>$M70="Excluir"</formula>
    </cfRule>
    <cfRule type="expression" dxfId="3463" priority="3053">
      <formula>$M70="Incluir"</formula>
    </cfRule>
  </conditionalFormatting>
  <conditionalFormatting sqref="L889">
    <cfRule type="expression" dxfId="3462" priority="21">
      <formula>MID($H889,2,7)="0000000"</formula>
    </cfRule>
    <cfRule type="expression" dxfId="3461" priority="22">
      <formula>MID($H889,3,6)="000000"</formula>
    </cfRule>
    <cfRule type="expression" dxfId="3460" priority="23">
      <formula>MID($H889,4,5)="00000"</formula>
    </cfRule>
    <cfRule type="expression" dxfId="3459" priority="24">
      <formula>MID($H889,5,4)="0000"</formula>
    </cfRule>
    <cfRule type="expression" dxfId="3458" priority="25">
      <formula>MID($H889,7,2)="00"</formula>
    </cfRule>
    <cfRule type="expression" dxfId="3457" priority="26">
      <formula>MID($H889,8,1)="0"</formula>
    </cfRule>
    <cfRule type="expression" dxfId="3456" priority="27">
      <formula>$M889="Excluído"</formula>
    </cfRule>
    <cfRule type="expression" dxfId="3455" priority="28">
      <formula>$M889="Alterar"</formula>
    </cfRule>
    <cfRule type="expression" dxfId="3454" priority="29">
      <formula>$M889="Excluir"</formula>
    </cfRule>
    <cfRule type="expression" dxfId="3453" priority="30">
      <formula>$M889="Incluir"</formula>
    </cfRule>
  </conditionalFormatting>
  <conditionalFormatting sqref="L1419">
    <cfRule type="expression" dxfId="3452" priority="11">
      <formula>MID($H1419,2,7)="0000000"</formula>
    </cfRule>
    <cfRule type="expression" dxfId="3451" priority="12">
      <formula>MID($H1419,3,6)="000000"</formula>
    </cfRule>
    <cfRule type="expression" dxfId="3450" priority="13">
      <formula>MID($H1419,4,5)="00000"</formula>
    </cfRule>
    <cfRule type="expression" dxfId="3449" priority="14">
      <formula>MID($H1419,5,4)="0000"</formula>
    </cfRule>
    <cfRule type="expression" dxfId="3448" priority="15">
      <formula>MID($H1419,7,2)="00"</formula>
    </cfRule>
    <cfRule type="expression" dxfId="3447" priority="16">
      <formula>MID($H1419,8,1)="0"</formula>
    </cfRule>
    <cfRule type="expression" dxfId="3446" priority="17">
      <formula>$M1419="Excluído"</formula>
    </cfRule>
    <cfRule type="expression" dxfId="3445" priority="18">
      <formula>$M1419="Alterar"</formula>
    </cfRule>
    <cfRule type="expression" dxfId="3444" priority="19">
      <formula>$M1419="Excluir"</formula>
    </cfRule>
    <cfRule type="expression" dxfId="3443" priority="20">
      <formula>$M1419="Incluir"</formula>
    </cfRule>
  </conditionalFormatting>
  <conditionalFormatting sqref="K389">
    <cfRule type="expression" dxfId="3442" priority="1">
      <formula>MID($H389,2,7)="0000000"</formula>
    </cfRule>
    <cfRule type="expression" dxfId="3441" priority="2">
      <formula>MID($H389,3,6)="000000"</formula>
    </cfRule>
    <cfRule type="expression" dxfId="3440" priority="3">
      <formula>MID($H389,4,5)="00000"</formula>
    </cfRule>
    <cfRule type="expression" dxfId="3439" priority="4">
      <formula>MID($H389,5,4)="0000"</formula>
    </cfRule>
    <cfRule type="expression" dxfId="3438" priority="5">
      <formula>MID($H389,7,2)="00"</formula>
    </cfRule>
    <cfRule type="expression" dxfId="3437" priority="6">
      <formula>MID($H389,8,1)="0"</formula>
    </cfRule>
    <cfRule type="expression" dxfId="3436" priority="7">
      <formula>$M389="Excluído"</formula>
    </cfRule>
    <cfRule type="expression" dxfId="3435" priority="8">
      <formula>$M389="Alterar"</formula>
    </cfRule>
    <cfRule type="expression" dxfId="3434" priority="9">
      <formula>$M389="Excluir"</formula>
    </cfRule>
    <cfRule type="expression" dxfId="3433" priority="10">
      <formula>$M389="Incluir"</formula>
    </cfRule>
  </conditionalFormatting>
  <conditionalFormatting sqref="H1452">
    <cfRule type="expression" dxfId="3432" priority="3189">
      <formula>IF($H1452="",FALSE,IF($H1452&gt;9999999,IF($H1452&lt;100000000,FALSE,TRUE),TRUE))</formula>
    </cfRule>
  </conditionalFormatting>
  <conditionalFormatting sqref="H1453">
    <cfRule type="expression" dxfId="3431" priority="3188">
      <formula>IF($H1453="",FALSE,IF($H1453&gt;9999999,IF($H1453&lt;100000000,FALSE,TRUE),TRUE))</formula>
    </cfRule>
  </conditionalFormatting>
  <conditionalFormatting sqref="H832">
    <cfRule type="expression" dxfId="3430" priority="3187">
      <formula>IF($H832="",FALSE,IF($H832&gt;9999999,IF($H832&lt;100000000,FALSE,TRUE),TRUE))</formula>
    </cfRule>
  </conditionalFormatting>
  <conditionalFormatting sqref="H1493">
    <cfRule type="expression" dxfId="3429" priority="3186">
      <formula>IF($H1493="",FALSE,IF($H1493&gt;9999999,IF($H1493&lt;100000000,FALSE,TRUE),TRUE))</formula>
    </cfRule>
  </conditionalFormatting>
  <conditionalFormatting sqref="H84">
    <cfRule type="expression" dxfId="3428" priority="3185">
      <formula>IF($H84="",FALSE,IF($H84&gt;9999999,IF($H84&lt;100000000,FALSE,TRUE),TRUE))</formula>
    </cfRule>
  </conditionalFormatting>
  <conditionalFormatting sqref="H195:H202">
    <cfRule type="expression" dxfId="3427" priority="3184">
      <formula>IF($H195="",FALSE,IF($H195&gt;9999999,IF($H195&lt;100000000,FALSE,TRUE),TRUE))</formula>
    </cfRule>
  </conditionalFormatting>
  <conditionalFormatting sqref="H211:H213">
    <cfRule type="expression" dxfId="3426" priority="3183">
      <formula>IF($H211="",FALSE,IF($H211&gt;9999999,IF($H211&lt;100000000,FALSE,TRUE),TRUE))</formula>
    </cfRule>
  </conditionalFormatting>
  <conditionalFormatting sqref="H388:H389">
    <cfRule type="expression" dxfId="3425" priority="3182">
      <formula>IF($H388="",FALSE,IF($H388&gt;9999999,IF($H388&lt;100000000,FALSE,TRUE),TRUE))</formula>
    </cfRule>
  </conditionalFormatting>
  <conditionalFormatting sqref="H683">
    <cfRule type="expression" dxfId="3424" priority="3181">
      <formula>IF($H683="",FALSE,IF($H683&gt;9999999,IF($H683&lt;100000000,FALSE,TRUE),TRUE))</formula>
    </cfRule>
  </conditionalFormatting>
  <conditionalFormatting sqref="H939:H944">
    <cfRule type="expression" dxfId="3423" priority="3180">
      <formula>IF($H939="",FALSE,IF($H939&gt;9999999,IF($H939&lt;100000000,FALSE,TRUE),TRUE))</formula>
    </cfRule>
  </conditionalFormatting>
  <conditionalFormatting sqref="H1048">
    <cfRule type="expression" dxfId="3422" priority="3179">
      <formula>IF($H1048="",FALSE,IF($H1048&gt;9999999,IF($H1048&lt;100000000,FALSE,TRUE),TRUE))</formula>
    </cfRule>
  </conditionalFormatting>
  <conditionalFormatting sqref="H1208:H1209">
    <cfRule type="expression" dxfId="3421" priority="3178">
      <formula>IF($H1208="",FALSE,IF($H1208&gt;9999999,IF($H1208&lt;100000000,FALSE,TRUE),TRUE))</formula>
    </cfRule>
  </conditionalFormatting>
  <conditionalFormatting sqref="H1207">
    <cfRule type="expression" dxfId="3420" priority="3177">
      <formula>IF($H1207="",FALSE,IF($H1207&gt;9999999,IF($H1207&lt;100000000,FALSE,TRUE),TRUE))</formula>
    </cfRule>
  </conditionalFormatting>
  <conditionalFormatting sqref="H1357">
    <cfRule type="expression" dxfId="3419" priority="3176">
      <formula>IF($H1357="",FALSE,IF($H1357&gt;9999999,IF($H1357&lt;100000000,FALSE,TRUE),TRUE))</formula>
    </cfRule>
  </conditionalFormatting>
  <conditionalFormatting sqref="H1458">
    <cfRule type="expression" dxfId="3418" priority="3175">
      <formula>IF($H1458="",FALSE,IF($H1458&gt;9999999,IF($H1458&lt;100000000,FALSE,TRUE),TRUE))</formula>
    </cfRule>
  </conditionalFormatting>
  <conditionalFormatting sqref="H1494:H1498">
    <cfRule type="expression" dxfId="3417" priority="3174">
      <formula>IF($H1494="",FALSE,IF($H1494&gt;9999999,IF($H1494&lt;100000000,FALSE,TRUE),TRUE))</formula>
    </cfRule>
  </conditionalFormatting>
  <conditionalFormatting sqref="H446">
    <cfRule type="expression" dxfId="3416" priority="3173">
      <formula>IF($H446="",FALSE,IF($H446&gt;9999999,IF($H446&lt;100000000,FALSE,TRUE),TRUE))</formula>
    </cfRule>
  </conditionalFormatting>
  <conditionalFormatting sqref="H258:H260">
    <cfRule type="expression" dxfId="3415" priority="3172">
      <formula>IF($H258="",FALSE,IF($H258&gt;9999999,IF($H258&lt;100000000,FALSE,TRUE),TRUE))</formula>
    </cfRule>
  </conditionalFormatting>
  <conditionalFormatting sqref="H257">
    <cfRule type="expression" dxfId="3414" priority="3171">
      <formula>IF($H257="",FALSE,IF($H257&gt;9999999,IF($H257&lt;100000000,FALSE,TRUE),TRUE))</formula>
    </cfRule>
  </conditionalFormatting>
  <conditionalFormatting sqref="H772">
    <cfRule type="expression" dxfId="3413" priority="3170">
      <formula>IF($H772="",FALSE,IF($H772&gt;9999999,IF($H772&lt;100000000,FALSE,TRUE),TRUE))</formula>
    </cfRule>
  </conditionalFormatting>
  <conditionalFormatting sqref="H653">
    <cfRule type="expression" dxfId="3412" priority="3159">
      <formula>IF($H653="",FALSE,IF($H653&gt;9999999,IF($H653&lt;100000000,FALSE,TRUE),TRUE))</formula>
    </cfRule>
  </conditionalFormatting>
  <conditionalFormatting sqref="H653">
    <cfRule type="expression" dxfId="3411" priority="3160">
      <formula>MID($H653,2,7)="0000000"</formula>
    </cfRule>
    <cfRule type="expression" dxfId="3410" priority="3161">
      <formula>MID($H653,3,6)="000000"</formula>
    </cfRule>
    <cfRule type="expression" dxfId="3409" priority="3162">
      <formula>MID($H653,4,5)="00000"</formula>
    </cfRule>
    <cfRule type="expression" dxfId="3408" priority="3163">
      <formula>MID($H653,5,4)="0000"</formula>
    </cfRule>
    <cfRule type="expression" dxfId="3407" priority="3164">
      <formula>MID($H653,7,2)="00"</formula>
    </cfRule>
    <cfRule type="expression" dxfId="3406" priority="3165">
      <formula>MID($H653,8,1)="0"</formula>
    </cfRule>
    <cfRule type="expression" dxfId="3405" priority="3166">
      <formula>$M653="Excluído"</formula>
    </cfRule>
    <cfRule type="expression" dxfId="3404" priority="3167">
      <formula>$M653="Alterar"</formula>
    </cfRule>
    <cfRule type="expression" dxfId="3403" priority="3168">
      <formula>$M653="Excluir"</formula>
    </cfRule>
    <cfRule type="expression" dxfId="3402" priority="3169">
      <formula>$M653="Incluir"</formula>
    </cfRule>
  </conditionalFormatting>
  <conditionalFormatting sqref="H234:H238">
    <cfRule type="expression" dxfId="3401" priority="3148">
      <formula>IF($H234="",FALSE,IF($H234&gt;9999999,IF($H234&lt;100000000,FALSE,TRUE),TRUE))</formula>
    </cfRule>
  </conditionalFormatting>
  <conditionalFormatting sqref="H234:H238">
    <cfRule type="expression" dxfId="3400" priority="3149">
      <formula>MID($H234,2,7)="0000000"</formula>
    </cfRule>
    <cfRule type="expression" dxfId="3399" priority="3150">
      <formula>MID($H234,3,6)="000000"</formula>
    </cfRule>
    <cfRule type="expression" dxfId="3398" priority="3151">
      <formula>MID($H234,4,5)="00000"</formula>
    </cfRule>
    <cfRule type="expression" dxfId="3397" priority="3152">
      <formula>MID($H234,5,4)="0000"</formula>
    </cfRule>
    <cfRule type="expression" dxfId="3396" priority="3153">
      <formula>MID($H234,7,2)="00"</formula>
    </cfRule>
    <cfRule type="expression" dxfId="3395" priority="3154">
      <formula>MID($H234,8,1)="0"</formula>
    </cfRule>
    <cfRule type="expression" dxfId="3394" priority="3155">
      <formula>$M234="Excluído"</formula>
    </cfRule>
    <cfRule type="expression" dxfId="3393" priority="3156">
      <formula>$M234="Alterar"</formula>
    </cfRule>
    <cfRule type="expression" dxfId="3392" priority="3157">
      <formula>$M234="Excluir"</formula>
    </cfRule>
    <cfRule type="expression" dxfId="3391" priority="3158">
      <formula>$M234="Incluir"</formula>
    </cfRule>
  </conditionalFormatting>
  <conditionalFormatting sqref="L380:M381">
    <cfRule type="expression" dxfId="3390" priority="3138">
      <formula>MID($H380,2,7)="0000000"</formula>
    </cfRule>
    <cfRule type="expression" dxfId="3389" priority="3139">
      <formula>MID($H380,3,6)="000000"</formula>
    </cfRule>
    <cfRule type="expression" dxfId="3388" priority="3140">
      <formula>MID($H380,4,5)="00000"</formula>
    </cfRule>
    <cfRule type="expression" dxfId="3387" priority="3141">
      <formula>MID($H380,5,4)="0000"</formula>
    </cfRule>
    <cfRule type="expression" dxfId="3386" priority="3142">
      <formula>MID($H380,7,2)="00"</formula>
    </cfRule>
    <cfRule type="expression" dxfId="3385" priority="3143">
      <formula>MID($H380,8,1)="0"</formula>
    </cfRule>
    <cfRule type="expression" dxfId="3384" priority="3144">
      <formula>$M380="Excluído"</formula>
    </cfRule>
    <cfRule type="expression" dxfId="3383" priority="3145">
      <formula>$M380="Alterar"</formula>
    </cfRule>
    <cfRule type="expression" dxfId="3382" priority="3146">
      <formula>$M380="Excluir"</formula>
    </cfRule>
    <cfRule type="expression" dxfId="3381" priority="3147">
      <formula>$M380="Incluir"</formula>
    </cfRule>
  </conditionalFormatting>
  <conditionalFormatting sqref="H380:H381">
    <cfRule type="expression" dxfId="3380" priority="3127">
      <formula>IF($H380="",FALSE,IF($H380&gt;9999999,IF($H380&lt;100000000,FALSE,TRUE),TRUE))</formula>
    </cfRule>
  </conditionalFormatting>
  <conditionalFormatting sqref="H380:J381">
    <cfRule type="expression" dxfId="3379" priority="3128">
      <formula>MID($H380,2,7)="0000000"</formula>
    </cfRule>
    <cfRule type="expression" dxfId="3378" priority="3129">
      <formula>MID($H380,3,6)="000000"</formula>
    </cfRule>
    <cfRule type="expression" dxfId="3377" priority="3130">
      <formula>MID($H380,4,5)="00000"</formula>
    </cfRule>
    <cfRule type="expression" dxfId="3376" priority="3131">
      <formula>MID($H380,5,4)="0000"</formula>
    </cfRule>
    <cfRule type="expression" dxfId="3375" priority="3132">
      <formula>MID($H380,7,2)="00"</formula>
    </cfRule>
    <cfRule type="expression" dxfId="3374" priority="3133">
      <formula>MID($H380,8,1)="0"</formula>
    </cfRule>
    <cfRule type="expression" dxfId="3373" priority="3134">
      <formula>$M380="Excluído"</formula>
    </cfRule>
    <cfRule type="expression" dxfId="3372" priority="3135">
      <formula>$M380="Alterar"</formula>
    </cfRule>
    <cfRule type="expression" dxfId="3371" priority="3136">
      <formula>$M380="Excluir"</formula>
    </cfRule>
    <cfRule type="expression" dxfId="3370" priority="3137">
      <formula>$M380="Incluir"</formula>
    </cfRule>
  </conditionalFormatting>
  <conditionalFormatting sqref="K380:K381">
    <cfRule type="expression" dxfId="3369" priority="3117">
      <formula>MID($H380,2,7)="0000000"</formula>
    </cfRule>
    <cfRule type="expression" dxfId="3368" priority="3118">
      <formula>MID($H380,3,6)="000000"</formula>
    </cfRule>
    <cfRule type="expression" dxfId="3367" priority="3119">
      <formula>MID($H380,4,5)="00000"</formula>
    </cfRule>
    <cfRule type="expression" dxfId="3366" priority="3120">
      <formula>MID($H380,5,4)="0000"</formula>
    </cfRule>
    <cfRule type="expression" dxfId="3365" priority="3121">
      <formula>MID($H380,7,2)="00"</formula>
    </cfRule>
    <cfRule type="expression" dxfId="3364" priority="3122">
      <formula>MID($H380,8,1)="0"</formula>
    </cfRule>
    <cfRule type="expression" dxfId="3363" priority="3123">
      <formula>$M380="Excluído"</formula>
    </cfRule>
    <cfRule type="expression" dxfId="3362" priority="3124">
      <formula>$M380="Alterar"</formula>
    </cfRule>
    <cfRule type="expression" dxfId="3361" priority="3125">
      <formula>$M380="Excluir"</formula>
    </cfRule>
    <cfRule type="expression" dxfId="3360" priority="3126">
      <formula>$M380="Incluir"</formula>
    </cfRule>
  </conditionalFormatting>
  <conditionalFormatting sqref="H1077">
    <cfRule type="expression" dxfId="3359" priority="3106">
      <formula>IF($H1077="",FALSE,IF($H1077&gt;9999999,IF($H1077&lt;100000000,FALSE,TRUE),TRUE))</formula>
    </cfRule>
  </conditionalFormatting>
  <conditionalFormatting sqref="A1077:K1077">
    <cfRule type="expression" dxfId="3358" priority="3107">
      <formula>MID($H1077,2,7)="0000000"</formula>
    </cfRule>
    <cfRule type="expression" dxfId="3357" priority="3108">
      <formula>MID($H1077,3,6)="000000"</formula>
    </cfRule>
    <cfRule type="expression" dxfId="3356" priority="3109">
      <formula>MID($H1077,4,5)="00000"</formula>
    </cfRule>
    <cfRule type="expression" dxfId="3355" priority="3110">
      <formula>MID($H1077,5,4)="0000"</formula>
    </cfRule>
    <cfRule type="expression" dxfId="3354" priority="3111">
      <formula>MID($H1077,7,2)="00"</formula>
    </cfRule>
    <cfRule type="expression" dxfId="3353" priority="3112">
      <formula>MID($H1077,8,1)="0"</formula>
    </cfRule>
    <cfRule type="expression" dxfId="3352" priority="3113">
      <formula>$M1077="Excluído"</formula>
    </cfRule>
    <cfRule type="expression" dxfId="3351" priority="3114">
      <formula>$M1077="Alterar"</formula>
    </cfRule>
    <cfRule type="expression" dxfId="3350" priority="3115">
      <formula>$M1077="Excluir"</formula>
    </cfRule>
    <cfRule type="expression" dxfId="3349" priority="3116">
      <formula>$M1077="Incluir"</formula>
    </cfRule>
  </conditionalFormatting>
  <conditionalFormatting sqref="A1131:M1131">
    <cfRule type="expression" dxfId="3348" priority="3096">
      <formula>MID($H1131,2,7)="0000000"</formula>
    </cfRule>
    <cfRule type="expression" dxfId="3347" priority="3097">
      <formula>MID($H1131,3,6)="000000"</formula>
    </cfRule>
    <cfRule type="expression" dxfId="3346" priority="3098">
      <formula>MID($H1131,4,5)="00000"</formula>
    </cfRule>
    <cfRule type="expression" dxfId="3345" priority="3099">
      <formula>MID($H1131,5,4)="0000"</formula>
    </cfRule>
    <cfRule type="expression" dxfId="3344" priority="3100">
      <formula>MID($H1131,7,2)="00"</formula>
    </cfRule>
    <cfRule type="expression" dxfId="3343" priority="3101">
      <formula>MID($H1131,8,1)="0"</formula>
    </cfRule>
    <cfRule type="expression" dxfId="3342" priority="3102">
      <formula>$M1131="Excluído"</formula>
    </cfRule>
    <cfRule type="expression" dxfId="3341" priority="3103">
      <formula>$M1131="Alterar"</formula>
    </cfRule>
    <cfRule type="expression" dxfId="3340" priority="3104">
      <formula>$M1131="Excluir"</formula>
    </cfRule>
    <cfRule type="expression" dxfId="3339" priority="3105">
      <formula>$M1131="Incluir"</formula>
    </cfRule>
  </conditionalFormatting>
  <conditionalFormatting sqref="H1133">
    <cfRule type="expression" dxfId="3338" priority="3084">
      <formula>IF($H1133="",FALSE,IF($H1133&gt;9999999,IF($H1133&lt;100000000,FALSE,TRUE),TRUE))</formula>
    </cfRule>
  </conditionalFormatting>
  <conditionalFormatting sqref="A1133:M1133">
    <cfRule type="expression" dxfId="3337" priority="3085">
      <formula>MID($H1133,2,7)="0000000"</formula>
    </cfRule>
    <cfRule type="expression" dxfId="3336" priority="3086">
      <formula>MID($H1133,3,6)="000000"</formula>
    </cfRule>
    <cfRule type="expression" dxfId="3335" priority="3087">
      <formula>MID($H1133,4,5)="00000"</formula>
    </cfRule>
    <cfRule type="expression" dxfId="3334" priority="3088">
      <formula>MID($H1133,5,4)="0000"</formula>
    </cfRule>
    <cfRule type="expression" dxfId="3333" priority="3089">
      <formula>MID($H1133,7,2)="00"</formula>
    </cfRule>
    <cfRule type="expression" dxfId="3332" priority="3090">
      <formula>MID($H1133,8,1)="0"</formula>
    </cfRule>
    <cfRule type="expression" dxfId="3331" priority="3091">
      <formula>$M1133="Excluído"</formula>
    </cfRule>
    <cfRule type="expression" dxfId="3330" priority="3092">
      <formula>$M1133="Alterar"</formula>
    </cfRule>
    <cfRule type="expression" dxfId="3329" priority="3093">
      <formula>$M1133="Excluir"</formula>
    </cfRule>
    <cfRule type="expression" dxfId="3328" priority="3094">
      <formula>$M1133="Incluir"</formula>
    </cfRule>
  </conditionalFormatting>
  <conditionalFormatting sqref="L1148:L1151">
    <cfRule type="expression" dxfId="3327" priority="3074">
      <formula>MID($H1148,2,7)="0000000"</formula>
    </cfRule>
    <cfRule type="expression" dxfId="3326" priority="3075">
      <formula>MID($H1148,3,6)="000000"</formula>
    </cfRule>
    <cfRule type="expression" dxfId="3325" priority="3076">
      <formula>MID($H1148,4,5)="00000"</formula>
    </cfRule>
    <cfRule type="expression" dxfId="3324" priority="3077">
      <formula>MID($H1148,5,4)="0000"</formula>
    </cfRule>
    <cfRule type="expression" dxfId="3323" priority="3078">
      <formula>MID($H1148,7,2)="00"</formula>
    </cfRule>
    <cfRule type="expression" dxfId="3322" priority="3079">
      <formula>MID($H1148,8,1)="0"</formula>
    </cfRule>
    <cfRule type="expression" dxfId="3321" priority="3080">
      <formula>$M1148="Excluído"</formula>
    </cfRule>
    <cfRule type="expression" dxfId="3320" priority="3081">
      <formula>$M1148="Alterar"</formula>
    </cfRule>
    <cfRule type="expression" dxfId="3319" priority="3082">
      <formula>$M1148="Excluir"</formula>
    </cfRule>
    <cfRule type="expression" dxfId="3318" priority="3083">
      <formula>$M1148="Incluir"</formula>
    </cfRule>
  </conditionalFormatting>
  <conditionalFormatting sqref="L1147">
    <cfRule type="expression" dxfId="3317" priority="3064">
      <formula>MID($H1147,2,7)="0000000"</formula>
    </cfRule>
    <cfRule type="expression" dxfId="3316" priority="3065">
      <formula>MID($H1147,3,6)="000000"</formula>
    </cfRule>
    <cfRule type="expression" dxfId="3315" priority="3066">
      <formula>MID($H1147,4,5)="00000"</formula>
    </cfRule>
    <cfRule type="expression" dxfId="3314" priority="3067">
      <formula>MID($H1147,5,4)="0000"</formula>
    </cfRule>
    <cfRule type="expression" dxfId="3313" priority="3068">
      <formula>MID($H1147,7,2)="00"</formula>
    </cfRule>
    <cfRule type="expression" dxfId="3312" priority="3069">
      <formula>MID($H1147,8,1)="0"</formula>
    </cfRule>
    <cfRule type="expression" dxfId="3311" priority="3070">
      <formula>$M1147="Excluído"</formula>
    </cfRule>
    <cfRule type="expression" dxfId="3310" priority="3071">
      <formula>$M1147="Alterar"</formula>
    </cfRule>
    <cfRule type="expression" dxfId="3309" priority="3072">
      <formula>$M1147="Excluir"</formula>
    </cfRule>
    <cfRule type="expression" dxfId="3308" priority="3073">
      <formula>$M1147="Incluir"</formula>
    </cfRule>
  </conditionalFormatting>
  <conditionalFormatting sqref="K82:K83">
    <cfRule type="expression" dxfId="3307" priority="3034">
      <formula>MID($H82,2,7)="0000000"</formula>
    </cfRule>
    <cfRule type="expression" dxfId="3306" priority="3035">
      <formula>MID($H82,3,6)="000000"</formula>
    </cfRule>
    <cfRule type="expression" dxfId="3305" priority="3036">
      <formula>MID($H82,4,5)="00000"</formula>
    </cfRule>
    <cfRule type="expression" dxfId="3304" priority="3037">
      <formula>MID($H82,5,4)="0000"</formula>
    </cfRule>
    <cfRule type="expression" dxfId="3303" priority="3038">
      <formula>MID($H82,7,2)="00"</formula>
    </cfRule>
    <cfRule type="expression" dxfId="3302" priority="3039">
      <formula>MID($H82,8,1)="0"</formula>
    </cfRule>
    <cfRule type="expression" dxfId="3301" priority="3040">
      <formula>$M82="Excluído"</formula>
    </cfRule>
    <cfRule type="expression" dxfId="3300" priority="3041">
      <formula>$M82="Alterar"</formula>
    </cfRule>
    <cfRule type="expression" dxfId="3299" priority="3042">
      <formula>$M82="Excluir"</formula>
    </cfRule>
    <cfRule type="expression" dxfId="3298" priority="3043">
      <formula>$M82="Incluir"</formula>
    </cfRule>
  </conditionalFormatting>
  <conditionalFormatting sqref="A130:G130 L130">
    <cfRule type="expression" dxfId="3297" priority="3024">
      <formula>MID($H130,2,7)="0000000"</formula>
    </cfRule>
    <cfRule type="expression" dxfId="3296" priority="3025">
      <formula>MID($H130,3,6)="000000"</formula>
    </cfRule>
    <cfRule type="expression" dxfId="3295" priority="3026">
      <formula>MID($H130,4,5)="00000"</formula>
    </cfRule>
    <cfRule type="expression" dxfId="3294" priority="3027">
      <formula>MID($H130,5,4)="0000"</formula>
    </cfRule>
    <cfRule type="expression" dxfId="3293" priority="3028">
      <formula>MID($H130,7,2)="00"</formula>
    </cfRule>
    <cfRule type="expression" dxfId="3292" priority="3029">
      <formula>MID($H130,8,1)="0"</formula>
    </cfRule>
    <cfRule type="expression" dxfId="3291" priority="3030">
      <formula>$L130="Excluído"</formula>
    </cfRule>
    <cfRule type="expression" dxfId="3290" priority="3031">
      <formula>$L130="Alterar"</formula>
    </cfRule>
    <cfRule type="expression" dxfId="3289" priority="3032">
      <formula>$L130="Excluir"</formula>
    </cfRule>
    <cfRule type="expression" dxfId="3288" priority="3033">
      <formula>$L130="Incluir"</formula>
    </cfRule>
  </conditionalFormatting>
  <conditionalFormatting sqref="L385">
    <cfRule type="expression" dxfId="3287" priority="3014">
      <formula>MID($H385,2,7)="0000000"</formula>
    </cfRule>
    <cfRule type="expression" dxfId="3286" priority="3015">
      <formula>MID($H385,3,6)="000000"</formula>
    </cfRule>
    <cfRule type="expression" dxfId="3285" priority="3016">
      <formula>MID($H385,4,5)="00000"</formula>
    </cfRule>
    <cfRule type="expression" dxfId="3284" priority="3017">
      <formula>MID($H385,5,4)="0000"</formula>
    </cfRule>
    <cfRule type="expression" dxfId="3283" priority="3018">
      <formula>MID($H385,7,2)="00"</formula>
    </cfRule>
    <cfRule type="expression" dxfId="3282" priority="3019">
      <formula>MID($H385,8,1)="0"</formula>
    </cfRule>
    <cfRule type="expression" dxfId="3281" priority="3020">
      <formula>$M385="Excluído"</formula>
    </cfRule>
    <cfRule type="expression" dxfId="3280" priority="3021">
      <formula>$M385="Alterar"</formula>
    </cfRule>
    <cfRule type="expression" dxfId="3279" priority="3022">
      <formula>$M385="Excluir"</formula>
    </cfRule>
    <cfRule type="expression" dxfId="3278" priority="3023">
      <formula>$M385="Incluir"</formula>
    </cfRule>
  </conditionalFormatting>
  <conditionalFormatting sqref="L413">
    <cfRule type="expression" dxfId="3277" priority="3004">
      <formula>MID($H413,2,7)="0000000"</formula>
    </cfRule>
    <cfRule type="expression" dxfId="3276" priority="3005">
      <formula>MID($H413,3,6)="000000"</formula>
    </cfRule>
    <cfRule type="expression" dxfId="3275" priority="3006">
      <formula>MID($H413,4,5)="00000"</formula>
    </cfRule>
    <cfRule type="expression" dxfId="3274" priority="3007">
      <formula>MID($H413,5,4)="0000"</formula>
    </cfRule>
    <cfRule type="expression" dxfId="3273" priority="3008">
      <formula>MID($H413,7,2)="00"</formula>
    </cfRule>
    <cfRule type="expression" dxfId="3272" priority="3009">
      <formula>MID($H413,8,1)="0"</formula>
    </cfRule>
    <cfRule type="expression" dxfId="3271" priority="3010">
      <formula>$M413="Excluído"</formula>
    </cfRule>
    <cfRule type="expression" dxfId="3270" priority="3011">
      <formula>$M413="Alterar"</formula>
    </cfRule>
    <cfRule type="expression" dxfId="3269" priority="3012">
      <formula>$M413="Excluir"</formula>
    </cfRule>
    <cfRule type="expression" dxfId="3268" priority="3013">
      <formula>$M413="Incluir"</formula>
    </cfRule>
  </conditionalFormatting>
  <conditionalFormatting sqref="H669">
    <cfRule type="expression" dxfId="3267" priority="3003">
      <formula>IF($H669="",FALSE,IF($H669&gt;9999999,IF($H669&lt;100000000,FALSE,TRUE),TRUE))</formula>
    </cfRule>
  </conditionalFormatting>
  <conditionalFormatting sqref="K23">
    <cfRule type="expression" dxfId="3266" priority="2993">
      <formula>MID($H23,2,7)="0000000"</formula>
    </cfRule>
    <cfRule type="expression" dxfId="3265" priority="2994">
      <formula>MID($H23,3,6)="000000"</formula>
    </cfRule>
    <cfRule type="expression" dxfId="3264" priority="2995">
      <formula>MID($H23,4,5)="00000"</formula>
    </cfRule>
    <cfRule type="expression" dxfId="3263" priority="2996">
      <formula>MID($H23,5,4)="0000"</formula>
    </cfRule>
    <cfRule type="expression" dxfId="3262" priority="2997">
      <formula>MID($H23,7,2)="00"</formula>
    </cfRule>
    <cfRule type="expression" dxfId="3261" priority="2998">
      <formula>MID($H23,8,1)="0"</formula>
    </cfRule>
    <cfRule type="expression" dxfId="3260" priority="2999">
      <formula>$M23="Excluído"</formula>
    </cfRule>
    <cfRule type="expression" dxfId="3259" priority="3000">
      <formula>$M23="Alterar"</formula>
    </cfRule>
    <cfRule type="expression" dxfId="3258" priority="3001">
      <formula>$M23="Excluir"</formula>
    </cfRule>
    <cfRule type="expression" dxfId="3257" priority="3002">
      <formula>$M23="Incluir"</formula>
    </cfRule>
  </conditionalFormatting>
  <conditionalFormatting sqref="H138:H140">
    <cfRule type="expression" dxfId="3256" priority="2982">
      <formula>IF($H138="",FALSE,IF($H138&gt;9999999,IF($H138&lt;100000000,FALSE,TRUE),TRUE))</formula>
    </cfRule>
  </conditionalFormatting>
  <conditionalFormatting sqref="H138:I140">
    <cfRule type="expression" dxfId="3255" priority="2983">
      <formula>MID($H138,2,7)="0000000"</formula>
    </cfRule>
    <cfRule type="expression" dxfId="3254" priority="2984">
      <formula>MID($H138,3,6)="000000"</formula>
    </cfRule>
    <cfRule type="expression" dxfId="3253" priority="2985">
      <formula>MID($H138,4,5)="00000"</formula>
    </cfRule>
    <cfRule type="expression" dxfId="3252" priority="2986">
      <formula>MID($H138,5,4)="0000"</formula>
    </cfRule>
    <cfRule type="expression" dxfId="3251" priority="2987">
      <formula>MID($H138,7,2)="00"</formula>
    </cfRule>
    <cfRule type="expression" dxfId="3250" priority="2988">
      <formula>MID($H138,8,1)="0"</formula>
    </cfRule>
    <cfRule type="expression" dxfId="3249" priority="2989">
      <formula>$M138="Excluído"</formula>
    </cfRule>
    <cfRule type="expression" dxfId="3248" priority="2990">
      <formula>$M138="Alterar"</formula>
    </cfRule>
    <cfRule type="expression" dxfId="3247" priority="2991">
      <formula>$M138="Excluir"</formula>
    </cfRule>
    <cfRule type="expression" dxfId="3246" priority="2992">
      <formula>$M138="Incluir"</formula>
    </cfRule>
  </conditionalFormatting>
  <conditionalFormatting sqref="K138:L140">
    <cfRule type="expression" dxfId="3245" priority="2972">
      <formula>MID($H138,2,7)="0000000"</formula>
    </cfRule>
    <cfRule type="expression" dxfId="3244" priority="2973">
      <formula>MID($H138,3,6)="000000"</formula>
    </cfRule>
    <cfRule type="expression" dxfId="3243" priority="2974">
      <formula>MID($H138,4,5)="00000"</formula>
    </cfRule>
    <cfRule type="expression" dxfId="3242" priority="2975">
      <formula>MID($H138,5,4)="0000"</formula>
    </cfRule>
    <cfRule type="expression" dxfId="3241" priority="2976">
      <formula>MID($H138,7,2)="00"</formula>
    </cfRule>
    <cfRule type="expression" dxfId="3240" priority="2977">
      <formula>MID($H138,8,1)="0"</formula>
    </cfRule>
    <cfRule type="expression" dxfId="3239" priority="2978">
      <formula>$M138="Excluído"</formula>
    </cfRule>
    <cfRule type="expression" dxfId="3238" priority="2979">
      <formula>$M138="Alterar"</formula>
    </cfRule>
    <cfRule type="expression" dxfId="3237" priority="2980">
      <formula>$M138="Excluir"</formula>
    </cfRule>
    <cfRule type="expression" dxfId="3236" priority="2981">
      <formula>$M138="Incluir"</formula>
    </cfRule>
  </conditionalFormatting>
  <conditionalFormatting sqref="J140">
    <cfRule type="expression" dxfId="3235" priority="2942">
      <formula>MID($H140,2,7)="0000000"</formula>
    </cfRule>
    <cfRule type="expression" dxfId="3234" priority="2943">
      <formula>MID($H140,3,6)="000000"</formula>
    </cfRule>
    <cfRule type="expression" dxfId="3233" priority="2944">
      <formula>MID($H140,4,5)="00000"</formula>
    </cfRule>
    <cfRule type="expression" dxfId="3232" priority="2945">
      <formula>MID($H140,5,4)="0000"</formula>
    </cfRule>
    <cfRule type="expression" dxfId="3231" priority="2946">
      <formula>MID($H140,7,2)="00"</formula>
    </cfRule>
    <cfRule type="expression" dxfId="3230" priority="2947">
      <formula>MID($H140,8,1)="0"</formula>
    </cfRule>
    <cfRule type="expression" dxfId="3229" priority="2948">
      <formula>$M140="Excluído"</formula>
    </cfRule>
    <cfRule type="expression" dxfId="3228" priority="2949">
      <formula>$M140="Alterar"</formula>
    </cfRule>
    <cfRule type="expression" dxfId="3227" priority="2950">
      <formula>$M140="Excluir"</formula>
    </cfRule>
    <cfRule type="expression" dxfId="3226" priority="2951">
      <formula>$M140="Incluir"</formula>
    </cfRule>
  </conditionalFormatting>
  <conditionalFormatting sqref="J138">
    <cfRule type="expression" dxfId="3225" priority="2962">
      <formula>MID($H138,2,7)="0000000"</formula>
    </cfRule>
    <cfRule type="expression" dxfId="3224" priority="2963">
      <formula>MID($H138,3,6)="000000"</formula>
    </cfRule>
    <cfRule type="expression" dxfId="3223" priority="2964">
      <formula>MID($H138,4,5)="00000"</formula>
    </cfRule>
    <cfRule type="expression" dxfId="3222" priority="2965">
      <formula>MID($H138,5,4)="0000"</formula>
    </cfRule>
    <cfRule type="expression" dxfId="3221" priority="2966">
      <formula>MID($H138,7,2)="00"</formula>
    </cfRule>
    <cfRule type="expression" dxfId="3220" priority="2967">
      <formula>MID($H138,8,1)="0"</formula>
    </cfRule>
    <cfRule type="expression" dxfId="3219" priority="2968">
      <formula>$M138="Excluído"</formula>
    </cfRule>
    <cfRule type="expression" dxfId="3218" priority="2969">
      <formula>$M138="Alterar"</formula>
    </cfRule>
    <cfRule type="expression" dxfId="3217" priority="2970">
      <formula>$M138="Excluir"</formula>
    </cfRule>
    <cfRule type="expression" dxfId="3216" priority="2971">
      <formula>$M138="Incluir"</formula>
    </cfRule>
  </conditionalFormatting>
  <conditionalFormatting sqref="J139">
    <cfRule type="expression" dxfId="3215" priority="2952">
      <formula>MID($H139,2,7)="0000000"</formula>
    </cfRule>
    <cfRule type="expression" dxfId="3214" priority="2953">
      <formula>MID($H139,3,6)="000000"</formula>
    </cfRule>
    <cfRule type="expression" dxfId="3213" priority="2954">
      <formula>MID($H139,4,5)="00000"</formula>
    </cfRule>
    <cfRule type="expression" dxfId="3212" priority="2955">
      <formula>MID($H139,5,4)="0000"</formula>
    </cfRule>
    <cfRule type="expression" dxfId="3211" priority="2956">
      <formula>MID($H139,7,2)="00"</formula>
    </cfRule>
    <cfRule type="expression" dxfId="3210" priority="2957">
      <formula>MID($H139,8,1)="0"</formula>
    </cfRule>
    <cfRule type="expression" dxfId="3209" priority="2958">
      <formula>$M139="Excluído"</formula>
    </cfRule>
    <cfRule type="expression" dxfId="3208" priority="2959">
      <formula>$M139="Alterar"</formula>
    </cfRule>
    <cfRule type="expression" dxfId="3207" priority="2960">
      <formula>$M139="Excluir"</formula>
    </cfRule>
    <cfRule type="expression" dxfId="3206" priority="2961">
      <formula>$M139="Incluir"</formula>
    </cfRule>
  </conditionalFormatting>
  <conditionalFormatting sqref="H168:H170">
    <cfRule type="expression" dxfId="3205" priority="2931">
      <formula>IF($H168="",FALSE,IF($H168&gt;9999999,IF($H168&lt;100000000,FALSE,TRUE),TRUE))</formula>
    </cfRule>
  </conditionalFormatting>
  <conditionalFormatting sqref="H168:I170">
    <cfRule type="expression" dxfId="3204" priority="2932">
      <formula>MID($H168,2,7)="0000000"</formula>
    </cfRule>
    <cfRule type="expression" dxfId="3203" priority="2933">
      <formula>MID($H168,3,6)="000000"</formula>
    </cfRule>
    <cfRule type="expression" dxfId="3202" priority="2934">
      <formula>MID($H168,4,5)="00000"</formula>
    </cfRule>
    <cfRule type="expression" dxfId="3201" priority="2935">
      <formula>MID($H168,5,4)="0000"</formula>
    </cfRule>
    <cfRule type="expression" dxfId="3200" priority="2936">
      <formula>MID($H168,7,2)="00"</formula>
    </cfRule>
    <cfRule type="expression" dxfId="3199" priority="2937">
      <formula>MID($H168,8,1)="0"</formula>
    </cfRule>
    <cfRule type="expression" dxfId="3198" priority="2938">
      <formula>$M168="Excluído"</formula>
    </cfRule>
    <cfRule type="expression" dxfId="3197" priority="2939">
      <formula>$M168="Alterar"</formula>
    </cfRule>
    <cfRule type="expression" dxfId="3196" priority="2940">
      <formula>$M168="Excluir"</formula>
    </cfRule>
    <cfRule type="expression" dxfId="3195" priority="2941">
      <formula>$M168="Incluir"</formula>
    </cfRule>
  </conditionalFormatting>
  <conditionalFormatting sqref="K168:L170">
    <cfRule type="expression" dxfId="3194" priority="2921">
      <formula>MID($H168,2,7)="0000000"</formula>
    </cfRule>
    <cfRule type="expression" dxfId="3193" priority="2922">
      <formula>MID($H168,3,6)="000000"</formula>
    </cfRule>
    <cfRule type="expression" dxfId="3192" priority="2923">
      <formula>MID($H168,4,5)="00000"</formula>
    </cfRule>
    <cfRule type="expression" dxfId="3191" priority="2924">
      <formula>MID($H168,5,4)="0000"</formula>
    </cfRule>
    <cfRule type="expression" dxfId="3190" priority="2925">
      <formula>MID($H168,7,2)="00"</formula>
    </cfRule>
    <cfRule type="expression" dxfId="3189" priority="2926">
      <formula>MID($H168,8,1)="0"</formula>
    </cfRule>
    <cfRule type="expression" dxfId="3188" priority="2927">
      <formula>$M168="Excluído"</formula>
    </cfRule>
    <cfRule type="expression" dxfId="3187" priority="2928">
      <formula>$M168="Alterar"</formula>
    </cfRule>
    <cfRule type="expression" dxfId="3186" priority="2929">
      <formula>$M168="Excluir"</formula>
    </cfRule>
    <cfRule type="expression" dxfId="3185" priority="2930">
      <formula>$M168="Incluir"</formula>
    </cfRule>
  </conditionalFormatting>
  <conditionalFormatting sqref="L543:L545">
    <cfRule type="expression" dxfId="3184" priority="2911">
      <formula>MID($H543,2,7)="0000000"</formula>
    </cfRule>
    <cfRule type="expression" dxfId="3183" priority="2912">
      <formula>MID($H543,3,6)="000000"</formula>
    </cfRule>
    <cfRule type="expression" dxfId="3182" priority="2913">
      <formula>MID($H543,4,5)="00000"</formula>
    </cfRule>
    <cfRule type="expression" dxfId="3181" priority="2914">
      <formula>MID($H543,5,4)="0000"</formula>
    </cfRule>
    <cfRule type="expression" dxfId="3180" priority="2915">
      <formula>MID($H543,7,2)="00"</formula>
    </cfRule>
    <cfRule type="expression" dxfId="3179" priority="2916">
      <formula>MID($H543,8,1)="0"</formula>
    </cfRule>
    <cfRule type="expression" dxfId="3178" priority="2917">
      <formula>$L543="Excluído"</formula>
    </cfRule>
    <cfRule type="expression" dxfId="3177" priority="2918">
      <formula>$L543="Alterar"</formula>
    </cfRule>
    <cfRule type="expression" dxfId="3176" priority="2919">
      <formula>$L543="Excluir"</formula>
    </cfRule>
    <cfRule type="expression" dxfId="3175" priority="2920">
      <formula>$L543="Incluir"</formula>
    </cfRule>
  </conditionalFormatting>
  <conditionalFormatting sqref="H543:H545">
    <cfRule type="expression" dxfId="3174" priority="2900">
      <formula>IF($H543="",FALSE,IF($H543&gt;9999999,IF($H543&lt;100000000,FALSE,TRUE),TRUE))</formula>
    </cfRule>
  </conditionalFormatting>
  <conditionalFormatting sqref="H543:I545">
    <cfRule type="expression" dxfId="3173" priority="2901">
      <formula>MID($H543,2,7)="0000000"</formula>
    </cfRule>
    <cfRule type="expression" dxfId="3172" priority="2902">
      <formula>MID($H543,3,6)="000000"</formula>
    </cfRule>
    <cfRule type="expression" dxfId="3171" priority="2903">
      <formula>MID($H543,4,5)="00000"</formula>
    </cfRule>
    <cfRule type="expression" dxfId="3170" priority="2904">
      <formula>MID($H543,5,4)="0000"</formula>
    </cfRule>
    <cfRule type="expression" dxfId="3169" priority="2905">
      <formula>MID($H543,7,2)="00"</formula>
    </cfRule>
    <cfRule type="expression" dxfId="3168" priority="2906">
      <formula>MID($H543,8,1)="0"</formula>
    </cfRule>
    <cfRule type="expression" dxfId="3167" priority="2907">
      <formula>$M543="Excluído"</formula>
    </cfRule>
    <cfRule type="expression" dxfId="3166" priority="2908">
      <formula>$M543="Alterar"</formula>
    </cfRule>
    <cfRule type="expression" dxfId="3165" priority="2909">
      <formula>$M543="Excluir"</formula>
    </cfRule>
    <cfRule type="expression" dxfId="3164" priority="2910">
      <formula>$M543="Incluir"</formula>
    </cfRule>
  </conditionalFormatting>
  <conditionalFormatting sqref="J543">
    <cfRule type="expression" dxfId="3163" priority="2890">
      <formula>MID($H543,2,7)="0000000"</formula>
    </cfRule>
    <cfRule type="expression" dxfId="3162" priority="2891">
      <formula>MID($H543,3,6)="000000"</formula>
    </cfRule>
    <cfRule type="expression" dxfId="3161" priority="2892">
      <formula>MID($H543,4,5)="00000"</formula>
    </cfRule>
    <cfRule type="expression" dxfId="3160" priority="2893">
      <formula>MID($H543,5,4)="0000"</formula>
    </cfRule>
    <cfRule type="expression" dxfId="3159" priority="2894">
      <formula>MID($H543,7,2)="00"</formula>
    </cfRule>
    <cfRule type="expression" dxfId="3158" priority="2895">
      <formula>MID($H543,8,1)="0"</formula>
    </cfRule>
    <cfRule type="expression" dxfId="3157" priority="2896">
      <formula>$M543="Excluído"</formula>
    </cfRule>
    <cfRule type="expression" dxfId="3156" priority="2897">
      <formula>$M543="Alterar"</formula>
    </cfRule>
    <cfRule type="expression" dxfId="3155" priority="2898">
      <formula>$M543="Excluir"</formula>
    </cfRule>
    <cfRule type="expression" dxfId="3154" priority="2899">
      <formula>$M543="Incluir"</formula>
    </cfRule>
  </conditionalFormatting>
  <conditionalFormatting sqref="J544">
    <cfRule type="expression" dxfId="3153" priority="2880">
      <formula>MID($H544,2,7)="0000000"</formula>
    </cfRule>
    <cfRule type="expression" dxfId="3152" priority="2881">
      <formula>MID($H544,3,6)="000000"</formula>
    </cfRule>
    <cfRule type="expression" dxfId="3151" priority="2882">
      <formula>MID($H544,4,5)="00000"</formula>
    </cfRule>
    <cfRule type="expression" dxfId="3150" priority="2883">
      <formula>MID($H544,5,4)="0000"</formula>
    </cfRule>
    <cfRule type="expression" dxfId="3149" priority="2884">
      <formula>MID($H544,7,2)="00"</formula>
    </cfRule>
    <cfRule type="expression" dxfId="3148" priority="2885">
      <formula>MID($H544,8,1)="0"</formula>
    </cfRule>
    <cfRule type="expression" dxfId="3147" priority="2886">
      <formula>$M544="Excluído"</formula>
    </cfRule>
    <cfRule type="expression" dxfId="3146" priority="2887">
      <formula>$M544="Alterar"</formula>
    </cfRule>
    <cfRule type="expression" dxfId="3145" priority="2888">
      <formula>$M544="Excluir"</formula>
    </cfRule>
    <cfRule type="expression" dxfId="3144" priority="2889">
      <formula>$M544="Incluir"</formula>
    </cfRule>
  </conditionalFormatting>
  <conditionalFormatting sqref="J545">
    <cfRule type="expression" dxfId="3143" priority="2870">
      <formula>MID($H545,2,7)="0000000"</formula>
    </cfRule>
    <cfRule type="expression" dxfId="3142" priority="2871">
      <formula>MID($H545,3,6)="000000"</formula>
    </cfRule>
    <cfRule type="expression" dxfId="3141" priority="2872">
      <formula>MID($H545,4,5)="00000"</formula>
    </cfRule>
    <cfRule type="expression" dxfId="3140" priority="2873">
      <formula>MID($H545,5,4)="0000"</formula>
    </cfRule>
    <cfRule type="expression" dxfId="3139" priority="2874">
      <formula>MID($H545,7,2)="00"</formula>
    </cfRule>
    <cfRule type="expression" dxfId="3138" priority="2875">
      <formula>MID($H545,8,1)="0"</formula>
    </cfRule>
    <cfRule type="expression" dxfId="3137" priority="2876">
      <formula>$M545="Excluído"</formula>
    </cfRule>
    <cfRule type="expression" dxfId="3136" priority="2877">
      <formula>$M545="Alterar"</formula>
    </cfRule>
    <cfRule type="expression" dxfId="3135" priority="2878">
      <formula>$M545="Excluir"</formula>
    </cfRule>
    <cfRule type="expression" dxfId="3134" priority="2879">
      <formula>$M545="Incluir"</formula>
    </cfRule>
  </conditionalFormatting>
  <conditionalFormatting sqref="H624:H626">
    <cfRule type="expression" dxfId="3133" priority="2859">
      <formula>IF($H624="",FALSE,IF($H624&gt;9999999,IF($H624&lt;100000000,FALSE,TRUE),TRUE))</formula>
    </cfRule>
  </conditionalFormatting>
  <conditionalFormatting sqref="H624:J626">
    <cfRule type="expression" dxfId="3132" priority="2860">
      <formula>MID($H624,2,7)="0000000"</formula>
    </cfRule>
    <cfRule type="expression" dxfId="3131" priority="2861">
      <formula>MID($H624,3,6)="000000"</formula>
    </cfRule>
    <cfRule type="expression" dxfId="3130" priority="2862">
      <formula>MID($H624,4,5)="00000"</formula>
    </cfRule>
    <cfRule type="expression" dxfId="3129" priority="2863">
      <formula>MID($H624,5,4)="0000"</formula>
    </cfRule>
    <cfRule type="expression" dxfId="3128" priority="2864">
      <formula>MID($H624,7,2)="00"</formula>
    </cfRule>
    <cfRule type="expression" dxfId="3127" priority="2865">
      <formula>MID($H624,8,1)="0"</formula>
    </cfRule>
    <cfRule type="expression" dxfId="3126" priority="2866">
      <formula>$M624="Excluído"</formula>
    </cfRule>
    <cfRule type="expression" dxfId="3125" priority="2867">
      <formula>$M624="Alterar"</formula>
    </cfRule>
    <cfRule type="expression" dxfId="3124" priority="2868">
      <formula>$M624="Excluir"</formula>
    </cfRule>
    <cfRule type="expression" dxfId="3123" priority="2869">
      <formula>$M624="Incluir"</formula>
    </cfRule>
  </conditionalFormatting>
  <conditionalFormatting sqref="K624:K626">
    <cfRule type="expression" dxfId="3122" priority="2849">
      <formula>MID($H624,2,7)="0000000"</formula>
    </cfRule>
    <cfRule type="expression" dxfId="3121" priority="2850">
      <formula>MID($H624,3,6)="000000"</formula>
    </cfRule>
    <cfRule type="expression" dxfId="3120" priority="2851">
      <formula>MID($H624,4,5)="00000"</formula>
    </cfRule>
    <cfRule type="expression" dxfId="3119" priority="2852">
      <formula>MID($H624,5,4)="0000"</formula>
    </cfRule>
    <cfRule type="expression" dxfId="3118" priority="2853">
      <formula>MID($H624,7,2)="00"</formula>
    </cfRule>
    <cfRule type="expression" dxfId="3117" priority="2854">
      <formula>MID($H624,8,1)="0"</formula>
    </cfRule>
    <cfRule type="expression" dxfId="3116" priority="2855">
      <formula>$M624="Excluído"</formula>
    </cfRule>
    <cfRule type="expression" dxfId="3115" priority="2856">
      <formula>$M624="Alterar"</formula>
    </cfRule>
    <cfRule type="expression" dxfId="3114" priority="2857">
      <formula>$M624="Excluir"</formula>
    </cfRule>
    <cfRule type="expression" dxfId="3113" priority="2858">
      <formula>$M624="Incluir"</formula>
    </cfRule>
  </conditionalFormatting>
  <conditionalFormatting sqref="I876">
    <cfRule type="expression" dxfId="3112" priority="2839">
      <formula>MID($H876,2,7)="0000000"</formula>
    </cfRule>
    <cfRule type="expression" dxfId="3111" priority="2840">
      <formula>MID($H876,3,6)="000000"</formula>
    </cfRule>
    <cfRule type="expression" dxfId="3110" priority="2841">
      <formula>MID($H876,4,5)="00000"</formula>
    </cfRule>
    <cfRule type="expression" dxfId="3109" priority="2842">
      <formula>MID($H876,5,4)="0000"</formula>
    </cfRule>
    <cfRule type="expression" dxfId="3108" priority="2843">
      <formula>MID($H876,7,2)="00"</formula>
    </cfRule>
    <cfRule type="expression" dxfId="3107" priority="2844">
      <formula>MID($H876,8,1)="0"</formula>
    </cfRule>
    <cfRule type="expression" dxfId="3106" priority="2845">
      <formula>$M876="Excluído"</formula>
    </cfRule>
    <cfRule type="expression" dxfId="3105" priority="2846">
      <formula>$M876="Alterar"</formula>
    </cfRule>
    <cfRule type="expression" dxfId="3104" priority="2847">
      <formula>$M876="Excluir"</formula>
    </cfRule>
    <cfRule type="expression" dxfId="3103" priority="2848">
      <formula>$M876="Incluir"</formula>
    </cfRule>
  </conditionalFormatting>
  <conditionalFormatting sqref="I1281:I1282">
    <cfRule type="expression" dxfId="3102" priority="2829">
      <formula>MID($H1281,2,7)="0000000"</formula>
    </cfRule>
    <cfRule type="expression" dxfId="3101" priority="2830">
      <formula>MID($H1281,3,6)="000000"</formula>
    </cfRule>
    <cfRule type="expression" dxfId="3100" priority="2831">
      <formula>MID($H1281,4,5)="00000"</formula>
    </cfRule>
    <cfRule type="expression" dxfId="3099" priority="2832">
      <formula>MID($H1281,5,4)="0000"</formula>
    </cfRule>
    <cfRule type="expression" dxfId="3098" priority="2833">
      <formula>MID($H1281,7,2)="00"</formula>
    </cfRule>
    <cfRule type="expression" dxfId="3097" priority="2834">
      <formula>MID($H1281,8,1)="0"</formula>
    </cfRule>
    <cfRule type="expression" dxfId="3096" priority="2835">
      <formula>$M1281="Excluído"</formula>
    </cfRule>
    <cfRule type="expression" dxfId="3095" priority="2836">
      <formula>$M1281="Alterar"</formula>
    </cfRule>
    <cfRule type="expression" dxfId="3094" priority="2837">
      <formula>$M1281="Excluir"</formula>
    </cfRule>
    <cfRule type="expression" dxfId="3093" priority="2838">
      <formula>$M1281="Incluir"</formula>
    </cfRule>
  </conditionalFormatting>
  <conditionalFormatting sqref="I1542">
    <cfRule type="expression" dxfId="3092" priority="2819">
      <formula>MID($H1542,2,7)="0000000"</formula>
    </cfRule>
    <cfRule type="expression" dxfId="3091" priority="2820">
      <formula>MID($H1542,3,6)="000000"</formula>
    </cfRule>
    <cfRule type="expression" dxfId="3090" priority="2821">
      <formula>MID($H1542,4,5)="00000"</formula>
    </cfRule>
    <cfRule type="expression" dxfId="3089" priority="2822">
      <formula>MID($H1542,5,4)="0000"</formula>
    </cfRule>
    <cfRule type="expression" dxfId="3088" priority="2823">
      <formula>MID($H1542,7,2)="00"</formula>
    </cfRule>
    <cfRule type="expression" dxfId="3087" priority="2824">
      <formula>MID($H1542,8,1)="0"</formula>
    </cfRule>
    <cfRule type="expression" dxfId="3086" priority="2825">
      <formula>$M1542="Excluído"</formula>
    </cfRule>
    <cfRule type="expression" dxfId="3085" priority="2826">
      <formula>$M1542="Alterar"</formula>
    </cfRule>
    <cfRule type="expression" dxfId="3084" priority="2827">
      <formula>$M1542="Excluir"</formula>
    </cfRule>
    <cfRule type="expression" dxfId="3083" priority="2828">
      <formula>$M1542="Incluir"</formula>
    </cfRule>
  </conditionalFormatting>
  <conditionalFormatting sqref="K585">
    <cfRule type="expression" dxfId="3082" priority="2809">
      <formula>MID($H585,2,7)="0000000"</formula>
    </cfRule>
    <cfRule type="expression" dxfId="3081" priority="2810">
      <formula>MID($H585,3,6)="000000"</formula>
    </cfRule>
    <cfRule type="expression" dxfId="3080" priority="2811">
      <formula>MID($H585,4,5)="00000"</formula>
    </cfRule>
    <cfRule type="expression" dxfId="3079" priority="2812">
      <formula>MID($H585,5,4)="0000"</formula>
    </cfRule>
    <cfRule type="expression" dxfId="3078" priority="2813">
      <formula>MID($H585,7,2)="00"</formula>
    </cfRule>
    <cfRule type="expression" dxfId="3077" priority="2814">
      <formula>MID($H585,8,1)="0"</formula>
    </cfRule>
    <cfRule type="expression" dxfId="3076" priority="2815">
      <formula>$L585="Excluído"</formula>
    </cfRule>
    <cfRule type="expression" dxfId="3075" priority="2816">
      <formula>$L585="Alterar"</formula>
    </cfRule>
    <cfRule type="expression" dxfId="3074" priority="2817">
      <formula>$L585="Excluir"</formula>
    </cfRule>
    <cfRule type="expression" dxfId="3073" priority="2818">
      <formula>$L585="Incluir"</formula>
    </cfRule>
  </conditionalFormatting>
  <conditionalFormatting sqref="I44:I45">
    <cfRule type="expression" dxfId="3072" priority="2799">
      <formula>MID($H44,2,7)="0000000"</formula>
    </cfRule>
    <cfRule type="expression" dxfId="3071" priority="2800">
      <formula>MID($H44,3,6)="000000"</formula>
    </cfRule>
    <cfRule type="expression" dxfId="3070" priority="2801">
      <formula>MID($H44,4,5)="00000"</formula>
    </cfRule>
    <cfRule type="expression" dxfId="3069" priority="2802">
      <formula>MID($H44,5,4)="0000"</formula>
    </cfRule>
    <cfRule type="expression" dxfId="3068" priority="2803">
      <formula>MID($H44,7,2)="00"</formula>
    </cfRule>
    <cfRule type="expression" dxfId="3067" priority="2804">
      <formula>MID($H44,8,1)="0"</formula>
    </cfRule>
    <cfRule type="expression" dxfId="3066" priority="2805">
      <formula>$M44="Excluído"</formula>
    </cfRule>
    <cfRule type="expression" dxfId="3065" priority="2806">
      <formula>$M44="Alterar"</formula>
    </cfRule>
    <cfRule type="expression" dxfId="3064" priority="2807">
      <formula>$M44="Excluir"</formula>
    </cfRule>
    <cfRule type="expression" dxfId="3063" priority="2808">
      <formula>$M44="Incluir"</formula>
    </cfRule>
  </conditionalFormatting>
  <conditionalFormatting sqref="K1034">
    <cfRule type="expression" dxfId="3062" priority="2729">
      <formula>MID($H1034,2,7)="0000000"</formula>
    </cfRule>
    <cfRule type="expression" dxfId="3061" priority="2730">
      <formula>MID($H1034,3,6)="000000"</formula>
    </cfRule>
    <cfRule type="expression" dxfId="3060" priority="2731">
      <formula>MID($H1034,4,5)="00000"</formula>
    </cfRule>
    <cfRule type="expression" dxfId="3059" priority="2732">
      <formula>MID($H1034,5,4)="0000"</formula>
    </cfRule>
    <cfRule type="expression" dxfId="3058" priority="2733">
      <formula>MID($H1034,7,2)="00"</formula>
    </cfRule>
    <cfRule type="expression" dxfId="3057" priority="2734">
      <formula>MID($H1034,8,1)="0"</formula>
    </cfRule>
    <cfRule type="expression" dxfId="3056" priority="2735">
      <formula>$M1034="Excluído"</formula>
    </cfRule>
    <cfRule type="expression" dxfId="3055" priority="2736">
      <formula>$M1034="Alterar"</formula>
    </cfRule>
    <cfRule type="expression" dxfId="3054" priority="2737">
      <formula>$M1034="Excluir"</formula>
    </cfRule>
    <cfRule type="expression" dxfId="3053" priority="2738">
      <formula>$M1034="Incluir"</formula>
    </cfRule>
  </conditionalFormatting>
  <conditionalFormatting sqref="K229">
    <cfRule type="expression" dxfId="3052" priority="2789">
      <formula>MID($H229,2,7)="0000000"</formula>
    </cfRule>
    <cfRule type="expression" dxfId="3051" priority="2790">
      <formula>MID($H229,3,6)="000000"</formula>
    </cfRule>
    <cfRule type="expression" dxfId="3050" priority="2791">
      <formula>MID($H229,4,5)="00000"</formula>
    </cfRule>
    <cfRule type="expression" dxfId="3049" priority="2792">
      <formula>MID($H229,5,4)="0000"</formula>
    </cfRule>
    <cfRule type="expression" dxfId="3048" priority="2793">
      <formula>MID($H229,7,2)="00"</formula>
    </cfRule>
    <cfRule type="expression" dxfId="3047" priority="2794">
      <formula>MID($H229,8,1)="0"</formula>
    </cfRule>
    <cfRule type="expression" dxfId="3046" priority="2795">
      <formula>$M229="Excluído"</formula>
    </cfRule>
    <cfRule type="expression" dxfId="3045" priority="2796">
      <formula>$M229="Alterar"</formula>
    </cfRule>
    <cfRule type="expression" dxfId="3044" priority="2797">
      <formula>$M229="Excluir"</formula>
    </cfRule>
    <cfRule type="expression" dxfId="3043" priority="2798">
      <formula>$M229="Incluir"</formula>
    </cfRule>
  </conditionalFormatting>
  <conditionalFormatting sqref="K822">
    <cfRule type="expression" dxfId="3042" priority="2649">
      <formula>MID($H822,2,7)="0000000"</formula>
    </cfRule>
    <cfRule type="expression" dxfId="3041" priority="2650">
      <formula>MID($H822,3,6)="000000"</formula>
    </cfRule>
    <cfRule type="expression" dxfId="3040" priority="2651">
      <formula>MID($H822,4,5)="00000"</formula>
    </cfRule>
    <cfRule type="expression" dxfId="3039" priority="2652">
      <formula>MID($H822,5,4)="0000"</formula>
    </cfRule>
    <cfRule type="expression" dxfId="3038" priority="2653">
      <formula>MID($H822,7,2)="00"</formula>
    </cfRule>
    <cfRule type="expression" dxfId="3037" priority="2654">
      <formula>MID($H822,8,1)="0"</formula>
    </cfRule>
    <cfRule type="expression" dxfId="3036" priority="2655">
      <formula>$M822="Excluído"</formula>
    </cfRule>
    <cfRule type="expression" dxfId="3035" priority="2656">
      <formula>$M822="Alterar"</formula>
    </cfRule>
    <cfRule type="expression" dxfId="3034" priority="2657">
      <formula>$M822="Excluir"</formula>
    </cfRule>
    <cfRule type="expression" dxfId="3033" priority="2658">
      <formula>$M822="Incluir"</formula>
    </cfRule>
  </conditionalFormatting>
  <conditionalFormatting sqref="K388">
    <cfRule type="expression" dxfId="3032" priority="2779">
      <formula>MID($H388,2,7)="0000000"</formula>
    </cfRule>
    <cfRule type="expression" dxfId="3031" priority="2780">
      <formula>MID($H388,3,6)="000000"</formula>
    </cfRule>
    <cfRule type="expression" dxfId="3030" priority="2781">
      <formula>MID($H388,4,5)="00000"</formula>
    </cfRule>
    <cfRule type="expression" dxfId="3029" priority="2782">
      <formula>MID($H388,5,4)="0000"</formula>
    </cfRule>
    <cfRule type="expression" dxfId="3028" priority="2783">
      <formula>MID($H388,7,2)="00"</formula>
    </cfRule>
    <cfRule type="expression" dxfId="3027" priority="2784">
      <formula>MID($H388,8,1)="0"</formula>
    </cfRule>
    <cfRule type="expression" dxfId="3026" priority="2785">
      <formula>$M388="Excluído"</formula>
    </cfRule>
    <cfRule type="expression" dxfId="3025" priority="2786">
      <formula>$M388="Alterar"</formula>
    </cfRule>
    <cfRule type="expression" dxfId="3024" priority="2787">
      <formula>$M388="Excluir"</formula>
    </cfRule>
    <cfRule type="expression" dxfId="3023" priority="2788">
      <formula>$M388="Incluir"</formula>
    </cfRule>
  </conditionalFormatting>
  <conditionalFormatting sqref="K1007:K1008">
    <cfRule type="expression" dxfId="3022" priority="2769">
      <formula>MID($H1007,2,7)="0000000"</formula>
    </cfRule>
    <cfRule type="expression" dxfId="3021" priority="2770">
      <formula>MID($H1007,3,6)="000000"</formula>
    </cfRule>
    <cfRule type="expression" dxfId="3020" priority="2771">
      <formula>MID($H1007,4,5)="00000"</formula>
    </cfRule>
    <cfRule type="expression" dxfId="3019" priority="2772">
      <formula>MID($H1007,5,4)="0000"</formula>
    </cfRule>
    <cfRule type="expression" dxfId="3018" priority="2773">
      <formula>MID($H1007,7,2)="00"</formula>
    </cfRule>
    <cfRule type="expression" dxfId="3017" priority="2774">
      <formula>MID($H1007,8,1)="0"</formula>
    </cfRule>
    <cfRule type="expression" dxfId="3016" priority="2775">
      <formula>$M1007="Excluído"</formula>
    </cfRule>
    <cfRule type="expression" dxfId="3015" priority="2776">
      <formula>$M1007="Alterar"</formula>
    </cfRule>
    <cfRule type="expression" dxfId="3014" priority="2777">
      <formula>$M1007="Excluir"</formula>
    </cfRule>
    <cfRule type="expression" dxfId="3013" priority="2778">
      <formula>$M1007="Incluir"</formula>
    </cfRule>
  </conditionalFormatting>
  <conditionalFormatting sqref="K1006">
    <cfRule type="expression" dxfId="3012" priority="2759">
      <formula>MID($H1006,2,7)="0000000"</formula>
    </cfRule>
    <cfRule type="expression" dxfId="3011" priority="2760">
      <formula>MID($H1006,3,6)="000000"</formula>
    </cfRule>
    <cfRule type="expression" dxfId="3010" priority="2761">
      <formula>MID($H1006,4,5)="00000"</formula>
    </cfRule>
    <cfRule type="expression" dxfId="3009" priority="2762">
      <formula>MID($H1006,5,4)="0000"</formula>
    </cfRule>
    <cfRule type="expression" dxfId="3008" priority="2763">
      <formula>MID($H1006,7,2)="00"</formula>
    </cfRule>
    <cfRule type="expression" dxfId="3007" priority="2764">
      <formula>MID($H1006,8,1)="0"</formula>
    </cfRule>
    <cfRule type="expression" dxfId="3006" priority="2765">
      <formula>$M1006="Excluído"</formula>
    </cfRule>
    <cfRule type="expression" dxfId="3005" priority="2766">
      <formula>$M1006="Alterar"</formula>
    </cfRule>
    <cfRule type="expression" dxfId="3004" priority="2767">
      <formula>$M1006="Excluir"</formula>
    </cfRule>
    <cfRule type="expression" dxfId="3003" priority="2768">
      <formula>$M1006="Incluir"</formula>
    </cfRule>
  </conditionalFormatting>
  <conditionalFormatting sqref="K1023">
    <cfRule type="expression" dxfId="3002" priority="2749">
      <formula>MID($H1023,2,7)="0000000"</formula>
    </cfRule>
    <cfRule type="expression" dxfId="3001" priority="2750">
      <formula>MID($H1023,3,6)="000000"</formula>
    </cfRule>
    <cfRule type="expression" dxfId="3000" priority="2751">
      <formula>MID($H1023,4,5)="00000"</formula>
    </cfRule>
    <cfRule type="expression" dxfId="2999" priority="2752">
      <formula>MID($H1023,5,4)="0000"</formula>
    </cfRule>
    <cfRule type="expression" dxfId="2998" priority="2753">
      <formula>MID($H1023,7,2)="00"</formula>
    </cfRule>
    <cfRule type="expression" dxfId="2997" priority="2754">
      <formula>MID($H1023,8,1)="0"</formula>
    </cfRule>
    <cfRule type="expression" dxfId="2996" priority="2755">
      <formula>$M1023="Excluído"</formula>
    </cfRule>
    <cfRule type="expression" dxfId="2995" priority="2756">
      <formula>$M1023="Alterar"</formula>
    </cfRule>
    <cfRule type="expression" dxfId="2994" priority="2757">
      <formula>$M1023="Excluir"</formula>
    </cfRule>
    <cfRule type="expression" dxfId="2993" priority="2758">
      <formula>$M1023="Incluir"</formula>
    </cfRule>
  </conditionalFormatting>
  <conditionalFormatting sqref="K1029">
    <cfRule type="expression" dxfId="2992" priority="2739">
      <formula>MID($H1029,2,7)="0000000"</formula>
    </cfRule>
    <cfRule type="expression" dxfId="2991" priority="2740">
      <formula>MID($H1029,3,6)="000000"</formula>
    </cfRule>
    <cfRule type="expression" dxfId="2990" priority="2741">
      <formula>MID($H1029,4,5)="00000"</formula>
    </cfRule>
    <cfRule type="expression" dxfId="2989" priority="2742">
      <formula>MID($H1029,5,4)="0000"</formula>
    </cfRule>
    <cfRule type="expression" dxfId="2988" priority="2743">
      <formula>MID($H1029,7,2)="00"</formula>
    </cfRule>
    <cfRule type="expression" dxfId="2987" priority="2744">
      <formula>MID($H1029,8,1)="0"</formula>
    </cfRule>
    <cfRule type="expression" dxfId="2986" priority="2745">
      <formula>$M1029="Excluído"</formula>
    </cfRule>
    <cfRule type="expression" dxfId="2985" priority="2746">
      <formula>$M1029="Alterar"</formula>
    </cfRule>
    <cfRule type="expression" dxfId="2984" priority="2747">
      <formula>$M1029="Excluir"</formula>
    </cfRule>
    <cfRule type="expression" dxfId="2983" priority="2748">
      <formula>$M1029="Incluir"</formula>
    </cfRule>
  </conditionalFormatting>
  <conditionalFormatting sqref="K1050">
    <cfRule type="expression" dxfId="2982" priority="2719">
      <formula>MID($H1050,2,7)="0000000"</formula>
    </cfRule>
    <cfRule type="expression" dxfId="2981" priority="2720">
      <formula>MID($H1050,3,6)="000000"</formula>
    </cfRule>
    <cfRule type="expression" dxfId="2980" priority="2721">
      <formula>MID($H1050,4,5)="00000"</formula>
    </cfRule>
    <cfRule type="expression" dxfId="2979" priority="2722">
      <formula>MID($H1050,5,4)="0000"</formula>
    </cfRule>
    <cfRule type="expression" dxfId="2978" priority="2723">
      <formula>MID($H1050,7,2)="00"</formula>
    </cfRule>
    <cfRule type="expression" dxfId="2977" priority="2724">
      <formula>MID($H1050,8,1)="0"</formula>
    </cfRule>
    <cfRule type="expression" dxfId="2976" priority="2725">
      <formula>$M1050="Excluído"</formula>
    </cfRule>
    <cfRule type="expression" dxfId="2975" priority="2726">
      <formula>$M1050="Alterar"</formula>
    </cfRule>
    <cfRule type="expression" dxfId="2974" priority="2727">
      <formula>$M1050="Excluir"</formula>
    </cfRule>
    <cfRule type="expression" dxfId="2973" priority="2728">
      <formula>$M1050="Incluir"</formula>
    </cfRule>
  </conditionalFormatting>
  <conditionalFormatting sqref="K1066:K1067">
    <cfRule type="expression" dxfId="2972" priority="2709">
      <formula>MID($H1066,2,7)="0000000"</formula>
    </cfRule>
    <cfRule type="expression" dxfId="2971" priority="2710">
      <formula>MID($H1066,3,6)="000000"</formula>
    </cfRule>
    <cfRule type="expression" dxfId="2970" priority="2711">
      <formula>MID($H1066,4,5)="00000"</formula>
    </cfRule>
    <cfRule type="expression" dxfId="2969" priority="2712">
      <formula>MID($H1066,5,4)="0000"</formula>
    </cfRule>
    <cfRule type="expression" dxfId="2968" priority="2713">
      <formula>MID($H1066,7,2)="00"</formula>
    </cfRule>
    <cfRule type="expression" dxfId="2967" priority="2714">
      <formula>MID($H1066,8,1)="0"</formula>
    </cfRule>
    <cfRule type="expression" dxfId="2966" priority="2715">
      <formula>$M1066="Excluído"</formula>
    </cfRule>
    <cfRule type="expression" dxfId="2965" priority="2716">
      <formula>$M1066="Alterar"</formula>
    </cfRule>
    <cfRule type="expression" dxfId="2964" priority="2717">
      <formula>$M1066="Excluir"</formula>
    </cfRule>
    <cfRule type="expression" dxfId="2963" priority="2718">
      <formula>$M1066="Incluir"</formula>
    </cfRule>
  </conditionalFormatting>
  <conditionalFormatting sqref="K1178">
    <cfRule type="expression" dxfId="2962" priority="2699">
      <formula>MID($H1178,2,7)="0000000"</formula>
    </cfRule>
    <cfRule type="expression" dxfId="2961" priority="2700">
      <formula>MID($H1178,3,6)="000000"</formula>
    </cfRule>
    <cfRule type="expression" dxfId="2960" priority="2701">
      <formula>MID($H1178,4,5)="00000"</formula>
    </cfRule>
    <cfRule type="expression" dxfId="2959" priority="2702">
      <formula>MID($H1178,5,4)="0000"</formula>
    </cfRule>
    <cfRule type="expression" dxfId="2958" priority="2703">
      <formula>MID($H1178,7,2)="00"</formula>
    </cfRule>
    <cfRule type="expression" dxfId="2957" priority="2704">
      <formula>MID($H1178,8,1)="0"</formula>
    </cfRule>
    <cfRule type="expression" dxfId="2956" priority="2705">
      <formula>$M1178="Excluído"</formula>
    </cfRule>
    <cfRule type="expression" dxfId="2955" priority="2706">
      <formula>$M1178="Alterar"</formula>
    </cfRule>
    <cfRule type="expression" dxfId="2954" priority="2707">
      <formula>$M1178="Excluir"</formula>
    </cfRule>
    <cfRule type="expression" dxfId="2953" priority="2708">
      <formula>$M1178="Incluir"</formula>
    </cfRule>
  </conditionalFormatting>
  <conditionalFormatting sqref="K1411">
    <cfRule type="expression" dxfId="2952" priority="2689">
      <formula>MID($H1411,2,7)="0000000"</formula>
    </cfRule>
    <cfRule type="expression" dxfId="2951" priority="2690">
      <formula>MID($H1411,3,6)="000000"</formula>
    </cfRule>
    <cfRule type="expression" dxfId="2950" priority="2691">
      <formula>MID($H1411,4,5)="00000"</formula>
    </cfRule>
    <cfRule type="expression" dxfId="2949" priority="2692">
      <formula>MID($H1411,5,4)="0000"</formula>
    </cfRule>
    <cfRule type="expression" dxfId="2948" priority="2693">
      <formula>MID($H1411,7,2)="00"</formula>
    </cfRule>
    <cfRule type="expression" dxfId="2947" priority="2694">
      <formula>MID($H1411,8,1)="0"</formula>
    </cfRule>
    <cfRule type="expression" dxfId="2946" priority="2695">
      <formula>$M1411="Excluído"</formula>
    </cfRule>
    <cfRule type="expression" dxfId="2945" priority="2696">
      <formula>$M1411="Alterar"</formula>
    </cfRule>
    <cfRule type="expression" dxfId="2944" priority="2697">
      <formula>$M1411="Excluir"</formula>
    </cfRule>
    <cfRule type="expression" dxfId="2943" priority="2698">
      <formula>$M1411="Incluir"</formula>
    </cfRule>
  </conditionalFormatting>
  <conditionalFormatting sqref="K1418:K1419">
    <cfRule type="expression" dxfId="2942" priority="2679">
      <formula>MID($H1418,2,7)="0000000"</formula>
    </cfRule>
    <cfRule type="expression" dxfId="2941" priority="2680">
      <formula>MID($H1418,3,6)="000000"</formula>
    </cfRule>
    <cfRule type="expression" dxfId="2940" priority="2681">
      <formula>MID($H1418,4,5)="00000"</formula>
    </cfRule>
    <cfRule type="expression" dxfId="2939" priority="2682">
      <formula>MID($H1418,5,4)="0000"</formula>
    </cfRule>
    <cfRule type="expression" dxfId="2938" priority="2683">
      <formula>MID($H1418,7,2)="00"</formula>
    </cfRule>
    <cfRule type="expression" dxfId="2937" priority="2684">
      <formula>MID($H1418,8,1)="0"</formula>
    </cfRule>
    <cfRule type="expression" dxfId="2936" priority="2685">
      <formula>$M1418="Excluído"</formula>
    </cfRule>
    <cfRule type="expression" dxfId="2935" priority="2686">
      <formula>$M1418="Alterar"</formula>
    </cfRule>
    <cfRule type="expression" dxfId="2934" priority="2687">
      <formula>$M1418="Excluir"</formula>
    </cfRule>
    <cfRule type="expression" dxfId="2933" priority="2688">
      <formula>$M1418="Incluir"</formula>
    </cfRule>
  </conditionalFormatting>
  <conditionalFormatting sqref="K235:K238">
    <cfRule type="expression" dxfId="2932" priority="2459">
      <formula>MID($H235,2,7)="0000000"</formula>
    </cfRule>
    <cfRule type="expression" dxfId="2931" priority="2460">
      <formula>MID($H235,3,6)="000000"</formula>
    </cfRule>
    <cfRule type="expression" dxfId="2930" priority="2461">
      <formula>MID($H235,4,5)="00000"</formula>
    </cfRule>
    <cfRule type="expression" dxfId="2929" priority="2462">
      <formula>MID($H235,5,4)="0000"</formula>
    </cfRule>
    <cfRule type="expression" dxfId="2928" priority="2463">
      <formula>MID($H235,7,2)="00"</formula>
    </cfRule>
    <cfRule type="expression" dxfId="2927" priority="2464">
      <formula>MID($H235,8,1)="0"</formula>
    </cfRule>
    <cfRule type="expression" dxfId="2926" priority="2465">
      <formula>$M235="Excluído"</formula>
    </cfRule>
    <cfRule type="expression" dxfId="2925" priority="2466">
      <formula>$M235="Alterar"</formula>
    </cfRule>
    <cfRule type="expression" dxfId="2924" priority="2467">
      <formula>$M235="Excluir"</formula>
    </cfRule>
    <cfRule type="expression" dxfId="2923" priority="2468">
      <formula>$M235="Incluir"</formula>
    </cfRule>
  </conditionalFormatting>
  <conditionalFormatting sqref="K244:K246">
    <cfRule type="expression" dxfId="2922" priority="2669">
      <formula>MID($H244,2,7)="0000000"</formula>
    </cfRule>
    <cfRule type="expression" dxfId="2921" priority="2670">
      <formula>MID($H244,3,6)="000000"</formula>
    </cfRule>
    <cfRule type="expression" dxfId="2920" priority="2671">
      <formula>MID($H244,4,5)="00000"</formula>
    </cfRule>
    <cfRule type="expression" dxfId="2919" priority="2672">
      <formula>MID($H244,5,4)="0000"</formula>
    </cfRule>
    <cfRule type="expression" dxfId="2918" priority="2673">
      <formula>MID($H244,7,2)="00"</formula>
    </cfRule>
    <cfRule type="expression" dxfId="2917" priority="2674">
      <formula>MID($H244,8,1)="0"</formula>
    </cfRule>
    <cfRule type="expression" dxfId="2916" priority="2675">
      <formula>$M244="Excluído"</formula>
    </cfRule>
    <cfRule type="expression" dxfId="2915" priority="2676">
      <formula>$M244="Alterar"</formula>
    </cfRule>
    <cfRule type="expression" dxfId="2914" priority="2677">
      <formula>$M244="Excluir"</formula>
    </cfRule>
    <cfRule type="expression" dxfId="2913" priority="2678">
      <formula>$M244="Incluir"</formula>
    </cfRule>
  </conditionalFormatting>
  <conditionalFormatting sqref="I257">
    <cfRule type="expression" dxfId="2912" priority="2479">
      <formula>MID($H257,2,7)="0000000"</formula>
    </cfRule>
    <cfRule type="expression" dxfId="2911" priority="2480">
      <formula>MID($H257,3,6)="000000"</formula>
    </cfRule>
    <cfRule type="expression" dxfId="2910" priority="2481">
      <formula>MID($H257,4,5)="00000"</formula>
    </cfRule>
    <cfRule type="expression" dxfId="2909" priority="2482">
      <formula>MID($H257,5,4)="0000"</formula>
    </cfRule>
    <cfRule type="expression" dxfId="2908" priority="2483">
      <formula>MID($H257,7,2)="00"</formula>
    </cfRule>
    <cfRule type="expression" dxfId="2907" priority="2484">
      <formula>MID($H257,8,1)="0"</formula>
    </cfRule>
    <cfRule type="expression" dxfId="2906" priority="2485">
      <formula>$M257="Excluído"</formula>
    </cfRule>
    <cfRule type="expression" dxfId="2905" priority="2486">
      <formula>$M257="Alterar"</formula>
    </cfRule>
    <cfRule type="expression" dxfId="2904" priority="2487">
      <formula>$M257="Excluir"</formula>
    </cfRule>
    <cfRule type="expression" dxfId="2903" priority="2488">
      <formula>$M257="Incluir"</formula>
    </cfRule>
  </conditionalFormatting>
  <conditionalFormatting sqref="K252">
    <cfRule type="expression" dxfId="2902" priority="2489">
      <formula>MID($H252,2,7)="0000000"</formula>
    </cfRule>
    <cfRule type="expression" dxfId="2901" priority="2490">
      <formula>MID($H252,3,6)="000000"</formula>
    </cfRule>
    <cfRule type="expression" dxfId="2900" priority="2491">
      <formula>MID($H252,4,5)="00000"</formula>
    </cfRule>
    <cfRule type="expression" dxfId="2899" priority="2492">
      <formula>MID($H252,5,4)="0000"</formula>
    </cfRule>
    <cfRule type="expression" dxfId="2898" priority="2493">
      <formula>MID($H252,7,2)="00"</formula>
    </cfRule>
    <cfRule type="expression" dxfId="2897" priority="2494">
      <formula>MID($H252,8,1)="0"</formula>
    </cfRule>
    <cfRule type="expression" dxfId="2896" priority="2495">
      <formula>$M252="Excluído"</formula>
    </cfRule>
    <cfRule type="expression" dxfId="2895" priority="2496">
      <formula>$M252="Alterar"</formula>
    </cfRule>
    <cfRule type="expression" dxfId="2894" priority="2497">
      <formula>$M252="Excluir"</formula>
    </cfRule>
    <cfRule type="expression" dxfId="2893" priority="2498">
      <formula>$M252="Incluir"</formula>
    </cfRule>
  </conditionalFormatting>
  <conditionalFormatting sqref="K248:K251">
    <cfRule type="expression" dxfId="2892" priority="2659">
      <formula>MID($H248,2,7)="0000000"</formula>
    </cfRule>
    <cfRule type="expression" dxfId="2891" priority="2660">
      <formula>MID($H248,3,6)="000000"</formula>
    </cfRule>
    <cfRule type="expression" dxfId="2890" priority="2661">
      <formula>MID($H248,4,5)="00000"</formula>
    </cfRule>
    <cfRule type="expression" dxfId="2889" priority="2662">
      <formula>MID($H248,5,4)="0000"</formula>
    </cfRule>
    <cfRule type="expression" dxfId="2888" priority="2663">
      <formula>MID($H248,7,2)="00"</formula>
    </cfRule>
    <cfRule type="expression" dxfId="2887" priority="2664">
      <formula>MID($H248,8,1)="0"</formula>
    </cfRule>
    <cfRule type="expression" dxfId="2886" priority="2665">
      <formula>$M248="Excluído"</formula>
    </cfRule>
    <cfRule type="expression" dxfId="2885" priority="2666">
      <formula>$M248="Alterar"</formula>
    </cfRule>
    <cfRule type="expression" dxfId="2884" priority="2667">
      <formula>$M248="Excluir"</formula>
    </cfRule>
    <cfRule type="expression" dxfId="2883" priority="2668">
      <formula>$M248="Incluir"</formula>
    </cfRule>
  </conditionalFormatting>
  <conditionalFormatting sqref="K981">
    <cfRule type="expression" dxfId="2882" priority="2629">
      <formula>MID($H981,2,7)="0000000"</formula>
    </cfRule>
    <cfRule type="expression" dxfId="2881" priority="2630">
      <formula>MID($H981,3,6)="000000"</formula>
    </cfRule>
    <cfRule type="expression" dxfId="2880" priority="2631">
      <formula>MID($H981,4,5)="00000"</formula>
    </cfRule>
    <cfRule type="expression" dxfId="2879" priority="2632">
      <formula>MID($H981,5,4)="0000"</formula>
    </cfRule>
    <cfRule type="expression" dxfId="2878" priority="2633">
      <formula>MID($H981,7,2)="00"</formula>
    </cfRule>
    <cfRule type="expression" dxfId="2877" priority="2634">
      <formula>MID($H981,8,1)="0"</formula>
    </cfRule>
    <cfRule type="expression" dxfId="2876" priority="2635">
      <formula>$M981="Excluído"</formula>
    </cfRule>
    <cfRule type="expression" dxfId="2875" priority="2636">
      <formula>$M981="Alterar"</formula>
    </cfRule>
    <cfRule type="expression" dxfId="2874" priority="2637">
      <formula>$M981="Excluir"</formula>
    </cfRule>
    <cfRule type="expression" dxfId="2873" priority="2638">
      <formula>$M981="Incluir"</formula>
    </cfRule>
  </conditionalFormatting>
  <conditionalFormatting sqref="K955">
    <cfRule type="expression" dxfId="2872" priority="2639">
      <formula>MID($H955,2,7)="0000000"</formula>
    </cfRule>
    <cfRule type="expression" dxfId="2871" priority="2640">
      <formula>MID($H955,3,6)="000000"</formula>
    </cfRule>
    <cfRule type="expression" dxfId="2870" priority="2641">
      <formula>MID($H955,4,5)="00000"</formula>
    </cfRule>
    <cfRule type="expression" dxfId="2869" priority="2642">
      <formula>MID($H955,5,4)="0000"</formula>
    </cfRule>
    <cfRule type="expression" dxfId="2868" priority="2643">
      <formula>MID($H955,7,2)="00"</formula>
    </cfRule>
    <cfRule type="expression" dxfId="2867" priority="2644">
      <formula>MID($H955,8,1)="0"</formula>
    </cfRule>
    <cfRule type="expression" dxfId="2866" priority="2645">
      <formula>$M955="Excluído"</formula>
    </cfRule>
    <cfRule type="expression" dxfId="2865" priority="2646">
      <formula>$M955="Alterar"</formula>
    </cfRule>
    <cfRule type="expression" dxfId="2864" priority="2647">
      <formula>$M955="Excluir"</formula>
    </cfRule>
    <cfRule type="expression" dxfId="2863" priority="2648">
      <formula>$M955="Incluir"</formula>
    </cfRule>
  </conditionalFormatting>
  <conditionalFormatting sqref="K1458">
    <cfRule type="expression" dxfId="2862" priority="2619">
      <formula>MID($H1458,2,7)="0000000"</formula>
    </cfRule>
    <cfRule type="expression" dxfId="2861" priority="2620">
      <formula>MID($H1458,3,6)="000000"</formula>
    </cfRule>
    <cfRule type="expression" dxfId="2860" priority="2621">
      <formula>MID($H1458,4,5)="00000"</formula>
    </cfRule>
    <cfRule type="expression" dxfId="2859" priority="2622">
      <formula>MID($H1458,5,4)="0000"</formula>
    </cfRule>
    <cfRule type="expression" dxfId="2858" priority="2623">
      <formula>MID($H1458,7,2)="00"</formula>
    </cfRule>
    <cfRule type="expression" dxfId="2857" priority="2624">
      <formula>MID($H1458,8,1)="0"</formula>
    </cfRule>
    <cfRule type="expression" dxfId="2856" priority="2625">
      <formula>$M1458="Excluído"</formula>
    </cfRule>
    <cfRule type="expression" dxfId="2855" priority="2626">
      <formula>$M1458="Alterar"</formula>
    </cfRule>
    <cfRule type="expression" dxfId="2854" priority="2627">
      <formula>$M1458="Excluir"</formula>
    </cfRule>
    <cfRule type="expression" dxfId="2853" priority="2628">
      <formula>$M1458="Incluir"</formula>
    </cfRule>
  </conditionalFormatting>
  <conditionalFormatting sqref="K1480">
    <cfRule type="expression" dxfId="2852" priority="2609">
      <formula>MID($H1480,2,7)="0000000"</formula>
    </cfRule>
    <cfRule type="expression" dxfId="2851" priority="2610">
      <formula>MID($H1480,3,6)="000000"</formula>
    </cfRule>
    <cfRule type="expression" dxfId="2850" priority="2611">
      <formula>MID($H1480,4,5)="00000"</formula>
    </cfRule>
    <cfRule type="expression" dxfId="2849" priority="2612">
      <formula>MID($H1480,5,4)="0000"</formula>
    </cfRule>
    <cfRule type="expression" dxfId="2848" priority="2613">
      <formula>MID($H1480,7,2)="00"</formula>
    </cfRule>
    <cfRule type="expression" dxfId="2847" priority="2614">
      <formula>MID($H1480,8,1)="0"</formula>
    </cfRule>
    <cfRule type="expression" dxfId="2846" priority="2615">
      <formula>$M1480="Excluído"</formula>
    </cfRule>
    <cfRule type="expression" dxfId="2845" priority="2616">
      <formula>$M1480="Alterar"</formula>
    </cfRule>
    <cfRule type="expression" dxfId="2844" priority="2617">
      <formula>$M1480="Excluir"</formula>
    </cfRule>
    <cfRule type="expression" dxfId="2843" priority="2618">
      <formula>$M1480="Incluir"</formula>
    </cfRule>
  </conditionalFormatting>
  <conditionalFormatting sqref="K1483">
    <cfRule type="expression" dxfId="2842" priority="2599">
      <formula>MID($H1483,2,7)="0000000"</formula>
    </cfRule>
    <cfRule type="expression" dxfId="2841" priority="2600">
      <formula>MID($H1483,3,6)="000000"</formula>
    </cfRule>
    <cfRule type="expression" dxfId="2840" priority="2601">
      <formula>MID($H1483,4,5)="00000"</formula>
    </cfRule>
    <cfRule type="expression" dxfId="2839" priority="2602">
      <formula>MID($H1483,5,4)="0000"</formula>
    </cfRule>
    <cfRule type="expression" dxfId="2838" priority="2603">
      <formula>MID($H1483,7,2)="00"</formula>
    </cfRule>
    <cfRule type="expression" dxfId="2837" priority="2604">
      <formula>MID($H1483,8,1)="0"</formula>
    </cfRule>
    <cfRule type="expression" dxfId="2836" priority="2605">
      <formula>$M1483="Excluído"</formula>
    </cfRule>
    <cfRule type="expression" dxfId="2835" priority="2606">
      <formula>$M1483="Alterar"</formula>
    </cfRule>
    <cfRule type="expression" dxfId="2834" priority="2607">
      <formula>$M1483="Excluir"</formula>
    </cfRule>
    <cfRule type="expression" dxfId="2833" priority="2608">
      <formula>$M1483="Incluir"</formula>
    </cfRule>
  </conditionalFormatting>
  <conditionalFormatting sqref="K1494">
    <cfRule type="expression" dxfId="2832" priority="2589">
      <formula>MID($H1494,2,7)="0000000"</formula>
    </cfRule>
    <cfRule type="expression" dxfId="2831" priority="2590">
      <formula>MID($H1494,3,6)="000000"</formula>
    </cfRule>
    <cfRule type="expression" dxfId="2830" priority="2591">
      <formula>MID($H1494,4,5)="00000"</formula>
    </cfRule>
    <cfRule type="expression" dxfId="2829" priority="2592">
      <formula>MID($H1494,5,4)="0000"</formula>
    </cfRule>
    <cfRule type="expression" dxfId="2828" priority="2593">
      <formula>MID($H1494,7,2)="00"</formula>
    </cfRule>
    <cfRule type="expression" dxfId="2827" priority="2594">
      <formula>MID($H1494,8,1)="0"</formula>
    </cfRule>
    <cfRule type="expression" dxfId="2826" priority="2595">
      <formula>$M1494="Excluído"</formula>
    </cfRule>
    <cfRule type="expression" dxfId="2825" priority="2596">
      <formula>$M1494="Alterar"</formula>
    </cfRule>
    <cfRule type="expression" dxfId="2824" priority="2597">
      <formula>$M1494="Excluir"</formula>
    </cfRule>
    <cfRule type="expression" dxfId="2823" priority="2598">
      <formula>$M1494="Incluir"</formula>
    </cfRule>
  </conditionalFormatting>
  <conditionalFormatting sqref="K1564">
    <cfRule type="expression" dxfId="2822" priority="2579">
      <formula>MID($H1564,2,7)="0000000"</formula>
    </cfRule>
    <cfRule type="expression" dxfId="2821" priority="2580">
      <formula>MID($H1564,3,6)="000000"</formula>
    </cfRule>
    <cfRule type="expression" dxfId="2820" priority="2581">
      <formula>MID($H1564,4,5)="00000"</formula>
    </cfRule>
    <cfRule type="expression" dxfId="2819" priority="2582">
      <formula>MID($H1564,5,4)="0000"</formula>
    </cfRule>
    <cfRule type="expression" dxfId="2818" priority="2583">
      <formula>MID($H1564,7,2)="00"</formula>
    </cfRule>
    <cfRule type="expression" dxfId="2817" priority="2584">
      <formula>MID($H1564,8,1)="0"</formula>
    </cfRule>
    <cfRule type="expression" dxfId="2816" priority="2585">
      <formula>$M1564="Excluído"</formula>
    </cfRule>
    <cfRule type="expression" dxfId="2815" priority="2586">
      <formula>$M1564="Alterar"</formula>
    </cfRule>
    <cfRule type="expression" dxfId="2814" priority="2587">
      <formula>$M1564="Excluir"</formula>
    </cfRule>
    <cfRule type="expression" dxfId="2813" priority="2588">
      <formula>$M1564="Incluir"</formula>
    </cfRule>
  </conditionalFormatting>
  <conditionalFormatting sqref="K1565">
    <cfRule type="expression" dxfId="2812" priority="2569">
      <formula>MID($H1565,2,7)="0000000"</formula>
    </cfRule>
    <cfRule type="expression" dxfId="2811" priority="2570">
      <formula>MID($H1565,3,6)="000000"</formula>
    </cfRule>
    <cfRule type="expression" dxfId="2810" priority="2571">
      <formula>MID($H1565,4,5)="00000"</formula>
    </cfRule>
    <cfRule type="expression" dxfId="2809" priority="2572">
      <formula>MID($H1565,5,4)="0000"</formula>
    </cfRule>
    <cfRule type="expression" dxfId="2808" priority="2573">
      <formula>MID($H1565,7,2)="00"</formula>
    </cfRule>
    <cfRule type="expression" dxfId="2807" priority="2574">
      <formula>MID($H1565,8,1)="0"</formula>
    </cfRule>
    <cfRule type="expression" dxfId="2806" priority="2575">
      <formula>$M1565="Excluído"</formula>
    </cfRule>
    <cfRule type="expression" dxfId="2805" priority="2576">
      <formula>$M1565="Alterar"</formula>
    </cfRule>
    <cfRule type="expression" dxfId="2804" priority="2577">
      <formula>$M1565="Excluir"</formula>
    </cfRule>
    <cfRule type="expression" dxfId="2803" priority="2578">
      <formula>$M1565="Incluir"</formula>
    </cfRule>
  </conditionalFormatting>
  <conditionalFormatting sqref="I234">
    <cfRule type="expression" dxfId="2802" priority="2559">
      <formula>MID($H234,2,7)="0000000"</formula>
    </cfRule>
    <cfRule type="expression" dxfId="2801" priority="2560">
      <formula>MID($H234,3,6)="000000"</formula>
    </cfRule>
    <cfRule type="expression" dxfId="2800" priority="2561">
      <formula>MID($H234,4,5)="00000"</formula>
    </cfRule>
    <cfRule type="expression" dxfId="2799" priority="2562">
      <formula>MID($H234,5,4)="0000"</formula>
    </cfRule>
    <cfRule type="expression" dxfId="2798" priority="2563">
      <formula>MID($H234,7,2)="00"</formula>
    </cfRule>
    <cfRule type="expression" dxfId="2797" priority="2564">
      <formula>MID($H234,8,1)="0"</formula>
    </cfRule>
    <cfRule type="expression" dxfId="2796" priority="2565">
      <formula>$M234="Excluído"</formula>
    </cfRule>
    <cfRule type="expression" dxfId="2795" priority="2566">
      <formula>$M234="Alterar"</formula>
    </cfRule>
    <cfRule type="expression" dxfId="2794" priority="2567">
      <formula>$M234="Excluir"</formula>
    </cfRule>
    <cfRule type="expression" dxfId="2793" priority="2568">
      <formula>$M234="Incluir"</formula>
    </cfRule>
  </conditionalFormatting>
  <conditionalFormatting sqref="K234">
    <cfRule type="expression" dxfId="2792" priority="2549">
      <formula>MID($H234,2,7)="0000000"</formula>
    </cfRule>
    <cfRule type="expression" dxfId="2791" priority="2550">
      <formula>MID($H234,3,6)="000000"</formula>
    </cfRule>
    <cfRule type="expression" dxfId="2790" priority="2551">
      <formula>MID($H234,4,5)="00000"</formula>
    </cfRule>
    <cfRule type="expression" dxfId="2789" priority="2552">
      <formula>MID($H234,5,4)="0000"</formula>
    </cfRule>
    <cfRule type="expression" dxfId="2788" priority="2553">
      <formula>MID($H234,7,2)="00"</formula>
    </cfRule>
    <cfRule type="expression" dxfId="2787" priority="2554">
      <formula>MID($H234,8,1)="0"</formula>
    </cfRule>
    <cfRule type="expression" dxfId="2786" priority="2555">
      <formula>$M234="Excluído"</formula>
    </cfRule>
    <cfRule type="expression" dxfId="2785" priority="2556">
      <formula>$M234="Alterar"</formula>
    </cfRule>
    <cfRule type="expression" dxfId="2784" priority="2557">
      <formula>$M234="Excluir"</formula>
    </cfRule>
    <cfRule type="expression" dxfId="2783" priority="2558">
      <formula>$M234="Incluir"</formula>
    </cfRule>
  </conditionalFormatting>
  <conditionalFormatting sqref="I239">
    <cfRule type="expression" dxfId="2782" priority="2539">
      <formula>MID($H239,2,7)="0000000"</formula>
    </cfRule>
    <cfRule type="expression" dxfId="2781" priority="2540">
      <formula>MID($H239,3,6)="000000"</formula>
    </cfRule>
    <cfRule type="expression" dxfId="2780" priority="2541">
      <formula>MID($H239,4,5)="00000"</formula>
    </cfRule>
    <cfRule type="expression" dxfId="2779" priority="2542">
      <formula>MID($H239,5,4)="0000"</formula>
    </cfRule>
    <cfRule type="expression" dxfId="2778" priority="2543">
      <formula>MID($H239,7,2)="00"</formula>
    </cfRule>
    <cfRule type="expression" dxfId="2777" priority="2544">
      <formula>MID($H239,8,1)="0"</formula>
    </cfRule>
    <cfRule type="expression" dxfId="2776" priority="2545">
      <formula>$M239="Excluído"</formula>
    </cfRule>
    <cfRule type="expression" dxfId="2775" priority="2546">
      <formula>$M239="Alterar"</formula>
    </cfRule>
    <cfRule type="expression" dxfId="2774" priority="2547">
      <formula>$M239="Excluir"</formula>
    </cfRule>
    <cfRule type="expression" dxfId="2773" priority="2548">
      <formula>$M239="Incluir"</formula>
    </cfRule>
  </conditionalFormatting>
  <conditionalFormatting sqref="K239">
    <cfRule type="expression" dxfId="2772" priority="2529">
      <formula>MID($H239,2,7)="0000000"</formula>
    </cfRule>
    <cfRule type="expression" dxfId="2771" priority="2530">
      <formula>MID($H239,3,6)="000000"</formula>
    </cfRule>
    <cfRule type="expression" dxfId="2770" priority="2531">
      <formula>MID($H239,4,5)="00000"</formula>
    </cfRule>
    <cfRule type="expression" dxfId="2769" priority="2532">
      <formula>MID($H239,5,4)="0000"</formula>
    </cfRule>
    <cfRule type="expression" dxfId="2768" priority="2533">
      <formula>MID($H239,7,2)="00"</formula>
    </cfRule>
    <cfRule type="expression" dxfId="2767" priority="2534">
      <formula>MID($H239,8,1)="0"</formula>
    </cfRule>
    <cfRule type="expression" dxfId="2766" priority="2535">
      <formula>$M239="Excluído"</formula>
    </cfRule>
    <cfRule type="expression" dxfId="2765" priority="2536">
      <formula>$M239="Alterar"</formula>
    </cfRule>
    <cfRule type="expression" dxfId="2764" priority="2537">
      <formula>$M239="Excluir"</formula>
    </cfRule>
    <cfRule type="expression" dxfId="2763" priority="2538">
      <formula>$M239="Incluir"</formula>
    </cfRule>
  </conditionalFormatting>
  <conditionalFormatting sqref="I247">
    <cfRule type="expression" dxfId="2762" priority="2519">
      <formula>MID($H247,2,7)="0000000"</formula>
    </cfRule>
    <cfRule type="expression" dxfId="2761" priority="2520">
      <formula>MID($H247,3,6)="000000"</formula>
    </cfRule>
    <cfRule type="expression" dxfId="2760" priority="2521">
      <formula>MID($H247,4,5)="00000"</formula>
    </cfRule>
    <cfRule type="expression" dxfId="2759" priority="2522">
      <formula>MID($H247,5,4)="0000"</formula>
    </cfRule>
    <cfRule type="expression" dxfId="2758" priority="2523">
      <formula>MID($H247,7,2)="00"</formula>
    </cfRule>
    <cfRule type="expression" dxfId="2757" priority="2524">
      <formula>MID($H247,8,1)="0"</formula>
    </cfRule>
    <cfRule type="expression" dxfId="2756" priority="2525">
      <formula>$M247="Excluído"</formula>
    </cfRule>
    <cfRule type="expression" dxfId="2755" priority="2526">
      <formula>$M247="Alterar"</formula>
    </cfRule>
    <cfRule type="expression" dxfId="2754" priority="2527">
      <formula>$M247="Excluir"</formula>
    </cfRule>
    <cfRule type="expression" dxfId="2753" priority="2528">
      <formula>$M247="Incluir"</formula>
    </cfRule>
  </conditionalFormatting>
  <conditionalFormatting sqref="K247">
    <cfRule type="expression" dxfId="2752" priority="2509">
      <formula>MID($H247,2,7)="0000000"</formula>
    </cfRule>
    <cfRule type="expression" dxfId="2751" priority="2510">
      <formula>MID($H247,3,6)="000000"</formula>
    </cfRule>
    <cfRule type="expression" dxfId="2750" priority="2511">
      <formula>MID($H247,4,5)="00000"</formula>
    </cfRule>
    <cfRule type="expression" dxfId="2749" priority="2512">
      <formula>MID($H247,5,4)="0000"</formula>
    </cfRule>
    <cfRule type="expression" dxfId="2748" priority="2513">
      <formula>MID($H247,7,2)="00"</formula>
    </cfRule>
    <cfRule type="expression" dxfId="2747" priority="2514">
      <formula>MID($H247,8,1)="0"</formula>
    </cfRule>
    <cfRule type="expression" dxfId="2746" priority="2515">
      <formula>$M247="Excluído"</formula>
    </cfRule>
    <cfRule type="expression" dxfId="2745" priority="2516">
      <formula>$M247="Alterar"</formula>
    </cfRule>
    <cfRule type="expression" dxfId="2744" priority="2517">
      <formula>$M247="Excluir"</formula>
    </cfRule>
    <cfRule type="expression" dxfId="2743" priority="2518">
      <formula>$M247="Incluir"</formula>
    </cfRule>
  </conditionalFormatting>
  <conditionalFormatting sqref="I252">
    <cfRule type="expression" dxfId="2742" priority="2499">
      <formula>MID($H252,2,7)="0000000"</formula>
    </cfRule>
    <cfRule type="expression" dxfId="2741" priority="2500">
      <formula>MID($H252,3,6)="000000"</formula>
    </cfRule>
    <cfRule type="expression" dxfId="2740" priority="2501">
      <formula>MID($H252,4,5)="00000"</formula>
    </cfRule>
    <cfRule type="expression" dxfId="2739" priority="2502">
      <formula>MID($H252,5,4)="0000"</formula>
    </cfRule>
    <cfRule type="expression" dxfId="2738" priority="2503">
      <formula>MID($H252,7,2)="00"</formula>
    </cfRule>
    <cfRule type="expression" dxfId="2737" priority="2504">
      <formula>MID($H252,8,1)="0"</formula>
    </cfRule>
    <cfRule type="expression" dxfId="2736" priority="2505">
      <formula>$M252="Excluído"</formula>
    </cfRule>
    <cfRule type="expression" dxfId="2735" priority="2506">
      <formula>$M252="Alterar"</formula>
    </cfRule>
    <cfRule type="expression" dxfId="2734" priority="2507">
      <formula>$M252="Excluir"</formula>
    </cfRule>
    <cfRule type="expression" dxfId="2733" priority="2508">
      <formula>$M252="Incluir"</formula>
    </cfRule>
  </conditionalFormatting>
  <conditionalFormatting sqref="K257">
    <cfRule type="expression" dxfId="2732" priority="2469">
      <formula>MID($H257,2,7)="0000000"</formula>
    </cfRule>
    <cfRule type="expression" dxfId="2731" priority="2470">
      <formula>MID($H257,3,6)="000000"</formula>
    </cfRule>
    <cfRule type="expression" dxfId="2730" priority="2471">
      <formula>MID($H257,4,5)="00000"</formula>
    </cfRule>
    <cfRule type="expression" dxfId="2729" priority="2472">
      <formula>MID($H257,5,4)="0000"</formula>
    </cfRule>
    <cfRule type="expression" dxfId="2728" priority="2473">
      <formula>MID($H257,7,2)="00"</formula>
    </cfRule>
    <cfRule type="expression" dxfId="2727" priority="2474">
      <formula>MID($H257,8,1)="0"</formula>
    </cfRule>
    <cfRule type="expression" dxfId="2726" priority="2475">
      <formula>$M257="Excluído"</formula>
    </cfRule>
    <cfRule type="expression" dxfId="2725" priority="2476">
      <formula>$M257="Alterar"</formula>
    </cfRule>
    <cfRule type="expression" dxfId="2724" priority="2477">
      <formula>$M257="Excluir"</formula>
    </cfRule>
    <cfRule type="expression" dxfId="2723" priority="2478">
      <formula>$M257="Incluir"</formula>
    </cfRule>
  </conditionalFormatting>
  <conditionalFormatting sqref="J771">
    <cfRule type="expression" dxfId="2722" priority="2449">
      <formula>MID($H771,2,7)="0000000"</formula>
    </cfRule>
    <cfRule type="expression" dxfId="2721" priority="2450">
      <formula>MID($H771,3,6)="000000"</formula>
    </cfRule>
    <cfRule type="expression" dxfId="2720" priority="2451">
      <formula>MID($H771,4,5)="00000"</formula>
    </cfRule>
    <cfRule type="expression" dxfId="2719" priority="2452">
      <formula>MID($H771,5,4)="0000"</formula>
    </cfRule>
    <cfRule type="expression" dxfId="2718" priority="2453">
      <formula>MID($H771,7,2)="00"</formula>
    </cfRule>
    <cfRule type="expression" dxfId="2717" priority="2454">
      <formula>MID($H771,8,1)="0"</formula>
    </cfRule>
    <cfRule type="expression" dxfId="2716" priority="2455">
      <formula>$M771="Excluído"</formula>
    </cfRule>
    <cfRule type="expression" dxfId="2715" priority="2456">
      <formula>$M771="Alterar"</formula>
    </cfRule>
    <cfRule type="expression" dxfId="2714" priority="2457">
      <formula>$M771="Excluir"</formula>
    </cfRule>
    <cfRule type="expression" dxfId="2713" priority="2458">
      <formula>$M771="Incluir"</formula>
    </cfRule>
  </conditionalFormatting>
  <conditionalFormatting sqref="I888:K889">
    <cfRule type="expression" dxfId="2712" priority="2439">
      <formula>MID($H888,2,7)="0000000"</formula>
    </cfRule>
    <cfRule type="expression" dxfId="2711" priority="2440">
      <formula>MID($H888,3,6)="000000"</formula>
    </cfRule>
    <cfRule type="expression" dxfId="2710" priority="2441">
      <formula>MID($H888,4,5)="00000"</formula>
    </cfRule>
    <cfRule type="expression" dxfId="2709" priority="2442">
      <formula>MID($H888,5,4)="0000"</formula>
    </cfRule>
    <cfRule type="expression" dxfId="2708" priority="2443">
      <formula>MID($H888,7,2)="00"</formula>
    </cfRule>
    <cfRule type="expression" dxfId="2707" priority="2444">
      <formula>MID($H888,8,1)="0"</formula>
    </cfRule>
    <cfRule type="expression" dxfId="2706" priority="2445">
      <formula>$M888="Excluído"</formula>
    </cfRule>
    <cfRule type="expression" dxfId="2705" priority="2446">
      <formula>$M888="Alterar"</formula>
    </cfRule>
    <cfRule type="expression" dxfId="2704" priority="2447">
      <formula>$M888="Excluir"</formula>
    </cfRule>
    <cfRule type="expression" dxfId="2703" priority="2448">
      <formula>$M888="Incluir"</formula>
    </cfRule>
  </conditionalFormatting>
  <conditionalFormatting sqref="I886">
    <cfRule type="expression" dxfId="2702" priority="2399">
      <formula>MID($H886,2,7)="0000000"</formula>
    </cfRule>
    <cfRule type="expression" dxfId="2701" priority="2400">
      <formula>MID($H886,3,6)="000000"</formula>
    </cfRule>
    <cfRule type="expression" dxfId="2700" priority="2401">
      <formula>MID($H886,4,5)="00000"</formula>
    </cfRule>
    <cfRule type="expression" dxfId="2699" priority="2402">
      <formula>MID($H886,5,4)="0000"</formula>
    </cfRule>
    <cfRule type="expression" dxfId="2698" priority="2403">
      <formula>MID($H886,7,2)="00"</formula>
    </cfRule>
    <cfRule type="expression" dxfId="2697" priority="2404">
      <formula>MID($H886,8,1)="0"</formula>
    </cfRule>
    <cfRule type="expression" dxfId="2696" priority="2405">
      <formula>$M886="Excluído"</formula>
    </cfRule>
    <cfRule type="expression" dxfId="2695" priority="2406">
      <formula>$M886="Alterar"</formula>
    </cfRule>
    <cfRule type="expression" dxfId="2694" priority="2407">
      <formula>$M886="Excluir"</formula>
    </cfRule>
    <cfRule type="expression" dxfId="2693" priority="2408">
      <formula>$M886="Incluir"</formula>
    </cfRule>
  </conditionalFormatting>
  <conditionalFormatting sqref="J887">
    <cfRule type="expression" dxfId="2692" priority="2429">
      <formula>MID($H887,2,7)="0000000"</formula>
    </cfRule>
    <cfRule type="expression" dxfId="2691" priority="2430">
      <formula>MID($H887,3,6)="000000"</formula>
    </cfRule>
    <cfRule type="expression" dxfId="2690" priority="2431">
      <formula>MID($H887,4,5)="00000"</formula>
    </cfRule>
    <cfRule type="expression" dxfId="2689" priority="2432">
      <formula>MID($H887,5,4)="0000"</formula>
    </cfRule>
    <cfRule type="expression" dxfId="2688" priority="2433">
      <formula>MID($H887,7,2)="00"</formula>
    </cfRule>
    <cfRule type="expression" dxfId="2687" priority="2434">
      <formula>MID($H887,8,1)="0"</formula>
    </cfRule>
    <cfRule type="expression" dxfId="2686" priority="2435">
      <formula>$M887="Excluído"</formula>
    </cfRule>
    <cfRule type="expression" dxfId="2685" priority="2436">
      <formula>$M887="Alterar"</formula>
    </cfRule>
    <cfRule type="expression" dxfId="2684" priority="2437">
      <formula>$M887="Excluir"</formula>
    </cfRule>
    <cfRule type="expression" dxfId="2683" priority="2438">
      <formula>$M887="Incluir"</formula>
    </cfRule>
  </conditionalFormatting>
  <conditionalFormatting sqref="J886:K886">
    <cfRule type="expression" dxfId="2682" priority="2419">
      <formula>MID($H886,2,7)="0000000"</formula>
    </cfRule>
    <cfRule type="expression" dxfId="2681" priority="2420">
      <formula>MID($H886,3,6)="000000"</formula>
    </cfRule>
    <cfRule type="expression" dxfId="2680" priority="2421">
      <formula>MID($H886,4,5)="00000"</formula>
    </cfRule>
    <cfRule type="expression" dxfId="2679" priority="2422">
      <formula>MID($H886,5,4)="0000"</formula>
    </cfRule>
    <cfRule type="expression" dxfId="2678" priority="2423">
      <formula>MID($H886,7,2)="00"</formula>
    </cfRule>
    <cfRule type="expression" dxfId="2677" priority="2424">
      <formula>MID($H886,8,1)="0"</formula>
    </cfRule>
    <cfRule type="expression" dxfId="2676" priority="2425">
      <formula>$M886="Excluído"</formula>
    </cfRule>
    <cfRule type="expression" dxfId="2675" priority="2426">
      <formula>$M886="Alterar"</formula>
    </cfRule>
    <cfRule type="expression" dxfId="2674" priority="2427">
      <formula>$M886="Excluir"</formula>
    </cfRule>
    <cfRule type="expression" dxfId="2673" priority="2428">
      <formula>$M886="Incluir"</formula>
    </cfRule>
  </conditionalFormatting>
  <conditionalFormatting sqref="I884:I885">
    <cfRule type="expression" dxfId="2672" priority="2409">
      <formula>MID($H884,2,7)="0000000"</formula>
    </cfRule>
    <cfRule type="expression" dxfId="2671" priority="2410">
      <formula>MID($H884,3,6)="000000"</formula>
    </cfRule>
    <cfRule type="expression" dxfId="2670" priority="2411">
      <formula>MID($H884,4,5)="00000"</formula>
    </cfRule>
    <cfRule type="expression" dxfId="2669" priority="2412">
      <formula>MID($H884,5,4)="0000"</formula>
    </cfRule>
    <cfRule type="expression" dxfId="2668" priority="2413">
      <formula>MID($H884,7,2)="00"</formula>
    </cfRule>
    <cfRule type="expression" dxfId="2667" priority="2414">
      <formula>MID($H884,8,1)="0"</formula>
    </cfRule>
    <cfRule type="expression" dxfId="2666" priority="2415">
      <formula>$M884="Excluído"</formula>
    </cfRule>
    <cfRule type="expression" dxfId="2665" priority="2416">
      <formula>$M884="Alterar"</formula>
    </cfRule>
    <cfRule type="expression" dxfId="2664" priority="2417">
      <formula>$M884="Excluir"</formula>
    </cfRule>
    <cfRule type="expression" dxfId="2663" priority="2418">
      <formula>$M884="Incluir"</formula>
    </cfRule>
  </conditionalFormatting>
  <conditionalFormatting sqref="I968">
    <cfRule type="expression" dxfId="2662" priority="2389">
      <formula>MID($H968,2,7)="0000000"</formula>
    </cfRule>
    <cfRule type="expression" dxfId="2661" priority="2390">
      <formula>MID($H968,3,6)="000000"</formula>
    </cfRule>
    <cfRule type="expression" dxfId="2660" priority="2391">
      <formula>MID($H968,4,5)="00000"</formula>
    </cfRule>
    <cfRule type="expression" dxfId="2659" priority="2392">
      <formula>MID($H968,5,4)="0000"</formula>
    </cfRule>
    <cfRule type="expression" dxfId="2658" priority="2393">
      <formula>MID($H968,7,2)="00"</formula>
    </cfRule>
    <cfRule type="expression" dxfId="2657" priority="2394">
      <formula>MID($H968,8,1)="0"</formula>
    </cfRule>
    <cfRule type="expression" dxfId="2656" priority="2395">
      <formula>$M968="Excluído"</formula>
    </cfRule>
    <cfRule type="expression" dxfId="2655" priority="2396">
      <formula>$M968="Alterar"</formula>
    </cfRule>
    <cfRule type="expression" dxfId="2654" priority="2397">
      <formula>$M968="Excluir"</formula>
    </cfRule>
    <cfRule type="expression" dxfId="2653" priority="2398">
      <formula>$M968="Incluir"</formula>
    </cfRule>
  </conditionalFormatting>
  <conditionalFormatting sqref="K968">
    <cfRule type="expression" dxfId="2652" priority="2379">
      <formula>MID($H968,2,7)="0000000"</formula>
    </cfRule>
    <cfRule type="expression" dxfId="2651" priority="2380">
      <formula>MID($H968,3,6)="000000"</formula>
    </cfRule>
    <cfRule type="expression" dxfId="2650" priority="2381">
      <formula>MID($H968,4,5)="00000"</formula>
    </cfRule>
    <cfRule type="expression" dxfId="2649" priority="2382">
      <formula>MID($H968,5,4)="0000"</formula>
    </cfRule>
    <cfRule type="expression" dxfId="2648" priority="2383">
      <formula>MID($H968,7,2)="00"</formula>
    </cfRule>
    <cfRule type="expression" dxfId="2647" priority="2384">
      <formula>MID($H968,8,1)="0"</formula>
    </cfRule>
    <cfRule type="expression" dxfId="2646" priority="2385">
      <formula>$M968="Excluído"</formula>
    </cfRule>
    <cfRule type="expression" dxfId="2645" priority="2386">
      <formula>$M968="Alterar"</formula>
    </cfRule>
    <cfRule type="expression" dxfId="2644" priority="2387">
      <formula>$M968="Excluir"</formula>
    </cfRule>
    <cfRule type="expression" dxfId="2643" priority="2388">
      <formula>$M968="Incluir"</formula>
    </cfRule>
  </conditionalFormatting>
  <conditionalFormatting sqref="I863">
    <cfRule type="expression" dxfId="2642" priority="2378">
      <formula>IF($H863="",FALSE,IF($H863&gt;9999999,IF($H863&lt;100000000,FALSE,TRUE),TRUE))</formula>
    </cfRule>
  </conditionalFormatting>
  <conditionalFormatting sqref="I864">
    <cfRule type="expression" dxfId="2641" priority="2377">
      <formula>IF($H864="",FALSE,IF($H864&gt;9999999,IF($H864&lt;100000000,FALSE,TRUE),TRUE))</formula>
    </cfRule>
  </conditionalFormatting>
  <conditionalFormatting sqref="I865">
    <cfRule type="expression" dxfId="2640" priority="2366">
      <formula>IF($H865="",FALSE,IF($H865&gt;9999999,IF($H865&lt;100000000,FALSE,TRUE),TRUE))</formula>
    </cfRule>
  </conditionalFormatting>
  <conditionalFormatting sqref="I865">
    <cfRule type="expression" dxfId="2639" priority="2367">
      <formula>MID($H865,2,7)="0000000"</formula>
    </cfRule>
    <cfRule type="expression" dxfId="2638" priority="2368">
      <formula>MID($H865,3,6)="000000"</formula>
    </cfRule>
    <cfRule type="expression" dxfId="2637" priority="2369">
      <formula>MID($H865,4,5)="00000"</formula>
    </cfRule>
    <cfRule type="expression" dxfId="2636" priority="2370">
      <formula>MID($H865,5,4)="0000"</formula>
    </cfRule>
    <cfRule type="expression" dxfId="2635" priority="2371">
      <formula>MID($H865,7,2)="00"</formula>
    </cfRule>
    <cfRule type="expression" dxfId="2634" priority="2372">
      <formula>MID($H865,8,1)="0"</formula>
    </cfRule>
    <cfRule type="expression" dxfId="2633" priority="2373">
      <formula>$M865="Excluído"</formula>
    </cfRule>
    <cfRule type="expression" dxfId="2632" priority="2374">
      <formula>$M865="Alterar"</formula>
    </cfRule>
    <cfRule type="expression" dxfId="2631" priority="2375">
      <formula>$M865="Excluir"</formula>
    </cfRule>
    <cfRule type="expression" dxfId="2630" priority="2376">
      <formula>$M865="Incluir"</formula>
    </cfRule>
  </conditionalFormatting>
  <conditionalFormatting sqref="I960">
    <cfRule type="expression" dxfId="2629" priority="2356">
      <formula>MID($H960,2,7)="0000000"</formula>
    </cfRule>
    <cfRule type="expression" dxfId="2628" priority="2357">
      <formula>MID($H960,3,6)="000000"</formula>
    </cfRule>
    <cfRule type="expression" dxfId="2627" priority="2358">
      <formula>MID($H960,4,5)="00000"</formula>
    </cfRule>
    <cfRule type="expression" dxfId="2626" priority="2359">
      <formula>MID($H960,5,4)="0000"</formula>
    </cfRule>
    <cfRule type="expression" dxfId="2625" priority="2360">
      <formula>MID($H960,7,2)="00"</formula>
    </cfRule>
    <cfRule type="expression" dxfId="2624" priority="2361">
      <formula>MID($H960,8,1)="0"</formula>
    </cfRule>
    <cfRule type="expression" dxfId="2623" priority="2362">
      <formula>$M960="Excluído"</formula>
    </cfRule>
    <cfRule type="expression" dxfId="2622" priority="2363">
      <formula>$M960="Alterar"</formula>
    </cfRule>
    <cfRule type="expression" dxfId="2621" priority="2364">
      <formula>$M960="Excluir"</formula>
    </cfRule>
    <cfRule type="expression" dxfId="2620" priority="2365">
      <formula>$M960="Incluir"</formula>
    </cfRule>
  </conditionalFormatting>
  <conditionalFormatting sqref="I728">
    <cfRule type="expression" dxfId="2619" priority="2346">
      <formula>MID($H728,2,7)="0000000"</formula>
    </cfRule>
    <cfRule type="expression" dxfId="2618" priority="2347">
      <formula>MID($H728,3,6)="000000"</formula>
    </cfRule>
    <cfRule type="expression" dxfId="2617" priority="2348">
      <formula>MID($H728,4,5)="00000"</formula>
    </cfRule>
    <cfRule type="expression" dxfId="2616" priority="2349">
      <formula>MID($H728,5,4)="0000"</formula>
    </cfRule>
    <cfRule type="expression" dxfId="2615" priority="2350">
      <formula>MID($H728,7,2)="00"</formula>
    </cfRule>
    <cfRule type="expression" dxfId="2614" priority="2351">
      <formula>MID($H728,8,1)="0"</formula>
    </cfRule>
    <cfRule type="expression" dxfId="2613" priority="2352">
      <formula>$M728="Excluído"</formula>
    </cfRule>
    <cfRule type="expression" dxfId="2612" priority="2353">
      <formula>$M728="Alterar"</formula>
    </cfRule>
    <cfRule type="expression" dxfId="2611" priority="2354">
      <formula>$M728="Excluir"</formula>
    </cfRule>
    <cfRule type="expression" dxfId="2610" priority="2355">
      <formula>$M728="Incluir"</formula>
    </cfRule>
  </conditionalFormatting>
  <conditionalFormatting sqref="I792">
    <cfRule type="expression" dxfId="2609" priority="2336">
      <formula>MID($H792,2,7)="0000000"</formula>
    </cfRule>
    <cfRule type="expression" dxfId="2608" priority="2337">
      <formula>MID($H792,3,6)="000000"</formula>
    </cfRule>
    <cfRule type="expression" dxfId="2607" priority="2338">
      <formula>MID($H792,4,5)="00000"</formula>
    </cfRule>
    <cfRule type="expression" dxfId="2606" priority="2339">
      <formula>MID($H792,5,4)="0000"</formula>
    </cfRule>
    <cfRule type="expression" dxfId="2605" priority="2340">
      <formula>MID($H792,7,2)="00"</formula>
    </cfRule>
    <cfRule type="expression" dxfId="2604" priority="2341">
      <formula>MID($H792,8,1)="0"</formula>
    </cfRule>
    <cfRule type="expression" dxfId="2603" priority="2342">
      <formula>$M792="Excluído"</formula>
    </cfRule>
    <cfRule type="expression" dxfId="2602" priority="2343">
      <formula>$M792="Alterar"</formula>
    </cfRule>
    <cfRule type="expression" dxfId="2601" priority="2344">
      <formula>$M792="Excluir"</formula>
    </cfRule>
    <cfRule type="expression" dxfId="2600" priority="2345">
      <formula>$M792="Incluir"</formula>
    </cfRule>
  </conditionalFormatting>
  <conditionalFormatting sqref="I824">
    <cfRule type="expression" dxfId="2599" priority="2326">
      <formula>MID($H824,2,7)="0000000"</formula>
    </cfRule>
    <cfRule type="expression" dxfId="2598" priority="2327">
      <formula>MID($H824,3,6)="000000"</formula>
    </cfRule>
    <cfRule type="expression" dxfId="2597" priority="2328">
      <formula>MID($H824,4,5)="00000"</formula>
    </cfRule>
    <cfRule type="expression" dxfId="2596" priority="2329">
      <formula>MID($H824,5,4)="0000"</formula>
    </cfRule>
    <cfRule type="expression" dxfId="2595" priority="2330">
      <formula>MID($H824,7,2)="00"</formula>
    </cfRule>
    <cfRule type="expression" dxfId="2594" priority="2331">
      <formula>MID($H824,8,1)="0"</formula>
    </cfRule>
    <cfRule type="expression" dxfId="2593" priority="2332">
      <formula>$M824="Excluído"</formula>
    </cfRule>
    <cfRule type="expression" dxfId="2592" priority="2333">
      <formula>$M824="Alterar"</formula>
    </cfRule>
    <cfRule type="expression" dxfId="2591" priority="2334">
      <formula>$M824="Excluir"</formula>
    </cfRule>
    <cfRule type="expression" dxfId="2590" priority="2335">
      <formula>$M824="Incluir"</formula>
    </cfRule>
  </conditionalFormatting>
  <conditionalFormatting sqref="I847">
    <cfRule type="expression" dxfId="2589" priority="2316">
      <formula>MID($H847,2,7)="0000000"</formula>
    </cfRule>
    <cfRule type="expression" dxfId="2588" priority="2317">
      <formula>MID($H847,3,6)="000000"</formula>
    </cfRule>
    <cfRule type="expression" dxfId="2587" priority="2318">
      <formula>MID($H847,4,5)="00000"</formula>
    </cfRule>
    <cfRule type="expression" dxfId="2586" priority="2319">
      <formula>MID($H847,5,4)="0000"</formula>
    </cfRule>
    <cfRule type="expression" dxfId="2585" priority="2320">
      <formula>MID($H847,7,2)="00"</formula>
    </cfRule>
    <cfRule type="expression" dxfId="2584" priority="2321">
      <formula>MID($H847,8,1)="0"</formula>
    </cfRule>
    <cfRule type="expression" dxfId="2583" priority="2322">
      <formula>$M847="Excluído"</formula>
    </cfRule>
    <cfRule type="expression" dxfId="2582" priority="2323">
      <formula>$M847="Alterar"</formula>
    </cfRule>
    <cfRule type="expression" dxfId="2581" priority="2324">
      <formula>$M847="Excluir"</formula>
    </cfRule>
    <cfRule type="expression" dxfId="2580" priority="2325">
      <formula>$M847="Incluir"</formula>
    </cfRule>
  </conditionalFormatting>
  <conditionalFormatting sqref="I875">
    <cfRule type="expression" dxfId="2579" priority="2306">
      <formula>MID($H875,2,7)="0000000"</formula>
    </cfRule>
    <cfRule type="expression" dxfId="2578" priority="2307">
      <formula>MID($H875,3,6)="000000"</formula>
    </cfRule>
    <cfRule type="expression" dxfId="2577" priority="2308">
      <formula>MID($H875,4,5)="00000"</formula>
    </cfRule>
    <cfRule type="expression" dxfId="2576" priority="2309">
      <formula>MID($H875,5,4)="0000"</formula>
    </cfRule>
    <cfRule type="expression" dxfId="2575" priority="2310">
      <formula>MID($H875,7,2)="00"</formula>
    </cfRule>
    <cfRule type="expression" dxfId="2574" priority="2311">
      <formula>MID($H875,8,1)="0"</formula>
    </cfRule>
    <cfRule type="expression" dxfId="2573" priority="2312">
      <formula>$M875="Excluído"</formula>
    </cfRule>
    <cfRule type="expression" dxfId="2572" priority="2313">
      <formula>$M875="Alterar"</formula>
    </cfRule>
    <cfRule type="expression" dxfId="2571" priority="2314">
      <formula>$M875="Excluir"</formula>
    </cfRule>
    <cfRule type="expression" dxfId="2570" priority="2315">
      <formula>$M875="Incluir"</formula>
    </cfRule>
  </conditionalFormatting>
  <conditionalFormatting sqref="I964">
    <cfRule type="expression" dxfId="2569" priority="2296">
      <formula>MID($H964,2,7)="0000000"</formula>
    </cfRule>
    <cfRule type="expression" dxfId="2568" priority="2297">
      <formula>MID($H964,3,6)="000000"</formula>
    </cfRule>
    <cfRule type="expression" dxfId="2567" priority="2298">
      <formula>MID($H964,4,5)="00000"</formula>
    </cfRule>
    <cfRule type="expression" dxfId="2566" priority="2299">
      <formula>MID($H964,5,4)="0000"</formula>
    </cfRule>
    <cfRule type="expression" dxfId="2565" priority="2300">
      <formula>MID($H964,7,2)="00"</formula>
    </cfRule>
    <cfRule type="expression" dxfId="2564" priority="2301">
      <formula>MID($H964,8,1)="0"</formula>
    </cfRule>
    <cfRule type="expression" dxfId="2563" priority="2302">
      <formula>$M964="Excluído"</formula>
    </cfRule>
    <cfRule type="expression" dxfId="2562" priority="2303">
      <formula>$M964="Alterar"</formula>
    </cfRule>
    <cfRule type="expression" dxfId="2561" priority="2304">
      <formula>$M964="Excluir"</formula>
    </cfRule>
    <cfRule type="expression" dxfId="2560" priority="2305">
      <formula>$M964="Incluir"</formula>
    </cfRule>
  </conditionalFormatting>
  <conditionalFormatting sqref="I995">
    <cfRule type="expression" dxfId="2559" priority="2286">
      <formula>MID($H995,2,7)="0000000"</formula>
    </cfRule>
    <cfRule type="expression" dxfId="2558" priority="2287">
      <formula>MID($H995,3,6)="000000"</formula>
    </cfRule>
    <cfRule type="expression" dxfId="2557" priority="2288">
      <formula>MID($H995,4,5)="00000"</formula>
    </cfRule>
    <cfRule type="expression" dxfId="2556" priority="2289">
      <formula>MID($H995,5,4)="0000"</formula>
    </cfRule>
    <cfRule type="expression" dxfId="2555" priority="2290">
      <formula>MID($H995,7,2)="00"</formula>
    </cfRule>
    <cfRule type="expression" dxfId="2554" priority="2291">
      <formula>MID($H995,8,1)="0"</formula>
    </cfRule>
    <cfRule type="expression" dxfId="2553" priority="2292">
      <formula>$M995="Excluído"</formula>
    </cfRule>
    <cfRule type="expression" dxfId="2552" priority="2293">
      <formula>$M995="Alterar"</formula>
    </cfRule>
    <cfRule type="expression" dxfId="2551" priority="2294">
      <formula>$M995="Excluir"</formula>
    </cfRule>
    <cfRule type="expression" dxfId="2550" priority="2295">
      <formula>$M995="Incluir"</formula>
    </cfRule>
  </conditionalFormatting>
  <conditionalFormatting sqref="I1485">
    <cfRule type="expression" dxfId="2549" priority="2276">
      <formula>MID($H1485,2,7)="0000000"</formula>
    </cfRule>
    <cfRule type="expression" dxfId="2548" priority="2277">
      <formula>MID($H1485,3,6)="000000"</formula>
    </cfRule>
    <cfRule type="expression" dxfId="2547" priority="2278">
      <formula>MID($H1485,4,5)="00000"</formula>
    </cfRule>
    <cfRule type="expression" dxfId="2546" priority="2279">
      <formula>MID($H1485,5,4)="0000"</formula>
    </cfRule>
    <cfRule type="expression" dxfId="2545" priority="2280">
      <formula>MID($H1485,7,2)="00"</formula>
    </cfRule>
    <cfRule type="expression" dxfId="2544" priority="2281">
      <formula>MID($H1485,8,1)="0"</formula>
    </cfRule>
    <cfRule type="expression" dxfId="2543" priority="2282">
      <formula>$M1485="Excluído"</formula>
    </cfRule>
    <cfRule type="expression" dxfId="2542" priority="2283">
      <formula>$M1485="Alterar"</formula>
    </cfRule>
    <cfRule type="expression" dxfId="2541" priority="2284">
      <formula>$M1485="Excluir"</formula>
    </cfRule>
    <cfRule type="expression" dxfId="2540" priority="2285">
      <formula>$M1485="Incluir"</formula>
    </cfRule>
  </conditionalFormatting>
  <conditionalFormatting sqref="I1549">
    <cfRule type="expression" dxfId="2539" priority="2266">
      <formula>MID($H1549,2,7)="0000000"</formula>
    </cfRule>
    <cfRule type="expression" dxfId="2538" priority="2267">
      <formula>MID($H1549,3,6)="000000"</formula>
    </cfRule>
    <cfRule type="expression" dxfId="2537" priority="2268">
      <formula>MID($H1549,4,5)="00000"</formula>
    </cfRule>
    <cfRule type="expression" dxfId="2536" priority="2269">
      <formula>MID($H1549,5,4)="0000"</formula>
    </cfRule>
    <cfRule type="expression" dxfId="2535" priority="2270">
      <formula>MID($H1549,7,2)="00"</formula>
    </cfRule>
    <cfRule type="expression" dxfId="2534" priority="2271">
      <formula>MID($H1549,8,1)="0"</formula>
    </cfRule>
    <cfRule type="expression" dxfId="2533" priority="2272">
      <formula>$M1549="Excluído"</formula>
    </cfRule>
    <cfRule type="expression" dxfId="2532" priority="2273">
      <formula>$M1549="Alterar"</formula>
    </cfRule>
    <cfRule type="expression" dxfId="2531" priority="2274">
      <formula>$M1549="Excluir"</formula>
    </cfRule>
    <cfRule type="expression" dxfId="2530" priority="2275">
      <formula>$M1549="Incluir"</formula>
    </cfRule>
  </conditionalFormatting>
  <conditionalFormatting sqref="I1573">
    <cfRule type="expression" dxfId="2529" priority="2256">
      <formula>MID($H1573,2,7)="0000000"</formula>
    </cfRule>
    <cfRule type="expression" dxfId="2528" priority="2257">
      <formula>MID($H1573,3,6)="000000"</formula>
    </cfRule>
    <cfRule type="expression" dxfId="2527" priority="2258">
      <formula>MID($H1573,4,5)="00000"</formula>
    </cfRule>
    <cfRule type="expression" dxfId="2526" priority="2259">
      <formula>MID($H1573,5,4)="0000"</formula>
    </cfRule>
    <cfRule type="expression" dxfId="2525" priority="2260">
      <formula>MID($H1573,7,2)="00"</formula>
    </cfRule>
    <cfRule type="expression" dxfId="2524" priority="2261">
      <formula>MID($H1573,8,1)="0"</formula>
    </cfRule>
    <cfRule type="expression" dxfId="2523" priority="2262">
      <formula>$M1573="Excluído"</formula>
    </cfRule>
    <cfRule type="expression" dxfId="2522" priority="2263">
      <formula>$M1573="Alterar"</formula>
    </cfRule>
    <cfRule type="expression" dxfId="2521" priority="2264">
      <formula>$M1573="Excluir"</formula>
    </cfRule>
    <cfRule type="expression" dxfId="2520" priority="2265">
      <formula>$M1573="Incluir"</formula>
    </cfRule>
  </conditionalFormatting>
  <conditionalFormatting sqref="I1593">
    <cfRule type="expression" dxfId="2519" priority="2246">
      <formula>MID($H1593,2,7)="0000000"</formula>
    </cfRule>
    <cfRule type="expression" dxfId="2518" priority="2247">
      <formula>MID($H1593,3,6)="000000"</formula>
    </cfRule>
    <cfRule type="expression" dxfId="2517" priority="2248">
      <formula>MID($H1593,4,5)="00000"</formula>
    </cfRule>
    <cfRule type="expression" dxfId="2516" priority="2249">
      <formula>MID($H1593,5,4)="0000"</formula>
    </cfRule>
    <cfRule type="expression" dxfId="2515" priority="2250">
      <formula>MID($H1593,7,2)="00"</formula>
    </cfRule>
    <cfRule type="expression" dxfId="2514" priority="2251">
      <formula>MID($H1593,8,1)="0"</formula>
    </cfRule>
    <cfRule type="expression" dxfId="2513" priority="2252">
      <formula>$M1593="Excluído"</formula>
    </cfRule>
    <cfRule type="expression" dxfId="2512" priority="2253">
      <formula>$M1593="Alterar"</formula>
    </cfRule>
    <cfRule type="expression" dxfId="2511" priority="2254">
      <formula>$M1593="Excluir"</formula>
    </cfRule>
    <cfRule type="expression" dxfId="2510" priority="2255">
      <formula>$M1593="Incluir"</formula>
    </cfRule>
  </conditionalFormatting>
  <conditionalFormatting sqref="I1620">
    <cfRule type="expression" dxfId="2509" priority="2236">
      <formula>MID($H1620,2,7)="0000000"</formula>
    </cfRule>
    <cfRule type="expression" dxfId="2508" priority="2237">
      <formula>MID($H1620,3,6)="000000"</formula>
    </cfRule>
    <cfRule type="expression" dxfId="2507" priority="2238">
      <formula>MID($H1620,4,5)="00000"</formula>
    </cfRule>
    <cfRule type="expression" dxfId="2506" priority="2239">
      <formula>MID($H1620,5,4)="0000"</formula>
    </cfRule>
    <cfRule type="expression" dxfId="2505" priority="2240">
      <formula>MID($H1620,7,2)="00"</formula>
    </cfRule>
    <cfRule type="expression" dxfId="2504" priority="2241">
      <formula>MID($H1620,8,1)="0"</formula>
    </cfRule>
    <cfRule type="expression" dxfId="2503" priority="2242">
      <formula>$M1620="Excluído"</formula>
    </cfRule>
    <cfRule type="expression" dxfId="2502" priority="2243">
      <formula>$M1620="Alterar"</formula>
    </cfRule>
    <cfRule type="expression" dxfId="2501" priority="2244">
      <formula>$M1620="Excluir"</formula>
    </cfRule>
    <cfRule type="expression" dxfId="2500" priority="2245">
      <formula>$M1620="Incluir"</formula>
    </cfRule>
  </conditionalFormatting>
  <conditionalFormatting sqref="I1634">
    <cfRule type="expression" dxfId="2499" priority="2226">
      <formula>MID($H1634,2,7)="0000000"</formula>
    </cfRule>
    <cfRule type="expression" dxfId="2498" priority="2227">
      <formula>MID($H1634,3,6)="000000"</formula>
    </cfRule>
    <cfRule type="expression" dxfId="2497" priority="2228">
      <formula>MID($H1634,4,5)="00000"</formula>
    </cfRule>
    <cfRule type="expression" dxfId="2496" priority="2229">
      <formula>MID($H1634,5,4)="0000"</formula>
    </cfRule>
    <cfRule type="expression" dxfId="2495" priority="2230">
      <formula>MID($H1634,7,2)="00"</formula>
    </cfRule>
    <cfRule type="expression" dxfId="2494" priority="2231">
      <formula>MID($H1634,8,1)="0"</formula>
    </cfRule>
    <cfRule type="expression" dxfId="2493" priority="2232">
      <formula>$M1634="Excluído"</formula>
    </cfRule>
    <cfRule type="expression" dxfId="2492" priority="2233">
      <formula>$M1634="Alterar"</formula>
    </cfRule>
    <cfRule type="expression" dxfId="2491" priority="2234">
      <formula>$M1634="Excluir"</formula>
    </cfRule>
    <cfRule type="expression" dxfId="2490" priority="2235">
      <formula>$M1634="Incluir"</formula>
    </cfRule>
  </conditionalFormatting>
  <conditionalFormatting sqref="I991">
    <cfRule type="expression" dxfId="2489" priority="2216">
      <formula>MID($H991,2,7)="0000000"</formula>
    </cfRule>
    <cfRule type="expression" dxfId="2488" priority="2217">
      <formula>MID($H991,3,6)="000000"</formula>
    </cfRule>
    <cfRule type="expression" dxfId="2487" priority="2218">
      <formula>MID($H991,4,5)="00000"</formula>
    </cfRule>
    <cfRule type="expression" dxfId="2486" priority="2219">
      <formula>MID($H991,5,4)="0000"</formula>
    </cfRule>
    <cfRule type="expression" dxfId="2485" priority="2220">
      <formula>MID($H991,7,2)="00"</formula>
    </cfRule>
    <cfRule type="expression" dxfId="2484" priority="2221">
      <formula>MID($H991,8,1)="0"</formula>
    </cfRule>
    <cfRule type="expression" dxfId="2483" priority="2222">
      <formula>$M991="Excluído"</formula>
    </cfRule>
    <cfRule type="expression" dxfId="2482" priority="2223">
      <formula>$M991="Alterar"</formula>
    </cfRule>
    <cfRule type="expression" dxfId="2481" priority="2224">
      <formula>$M991="Excluir"</formula>
    </cfRule>
    <cfRule type="expression" dxfId="2480" priority="2225">
      <formula>$M991="Incluir"</formula>
    </cfRule>
  </conditionalFormatting>
  <conditionalFormatting sqref="I1008">
    <cfRule type="expression" dxfId="2479" priority="2206">
      <formula>MID($H1008,2,7)="0000000"</formula>
    </cfRule>
    <cfRule type="expression" dxfId="2478" priority="2207">
      <formula>MID($H1008,3,6)="000000"</formula>
    </cfRule>
    <cfRule type="expression" dxfId="2477" priority="2208">
      <formula>MID($H1008,4,5)="00000"</formula>
    </cfRule>
    <cfRule type="expression" dxfId="2476" priority="2209">
      <formula>MID($H1008,5,4)="0000"</formula>
    </cfRule>
    <cfRule type="expression" dxfId="2475" priority="2210">
      <formula>MID($H1008,7,2)="00"</formula>
    </cfRule>
    <cfRule type="expression" dxfId="2474" priority="2211">
      <formula>MID($H1008,8,1)="0"</formula>
    </cfRule>
    <cfRule type="expression" dxfId="2473" priority="2212">
      <formula>$M1008="Excluído"</formula>
    </cfRule>
    <cfRule type="expression" dxfId="2472" priority="2213">
      <formula>$M1008="Alterar"</formula>
    </cfRule>
    <cfRule type="expression" dxfId="2471" priority="2214">
      <formula>$M1008="Excluir"</formula>
    </cfRule>
    <cfRule type="expression" dxfId="2470" priority="2215">
      <formula>$M1008="Incluir"</formula>
    </cfRule>
  </conditionalFormatting>
  <conditionalFormatting sqref="I1013">
    <cfRule type="expression" dxfId="2469" priority="2196">
      <formula>MID($H1013,2,7)="0000000"</formula>
    </cfRule>
    <cfRule type="expression" dxfId="2468" priority="2197">
      <formula>MID($H1013,3,6)="000000"</formula>
    </cfRule>
    <cfRule type="expression" dxfId="2467" priority="2198">
      <formula>MID($H1013,4,5)="00000"</formula>
    </cfRule>
    <cfRule type="expression" dxfId="2466" priority="2199">
      <formula>MID($H1013,5,4)="0000"</formula>
    </cfRule>
    <cfRule type="expression" dxfId="2465" priority="2200">
      <formula>MID($H1013,7,2)="00"</formula>
    </cfRule>
    <cfRule type="expression" dxfId="2464" priority="2201">
      <formula>MID($H1013,8,1)="0"</formula>
    </cfRule>
    <cfRule type="expression" dxfId="2463" priority="2202">
      <formula>$M1013="Excluído"</formula>
    </cfRule>
    <cfRule type="expression" dxfId="2462" priority="2203">
      <formula>$M1013="Alterar"</formula>
    </cfRule>
    <cfRule type="expression" dxfId="2461" priority="2204">
      <formula>$M1013="Excluir"</formula>
    </cfRule>
    <cfRule type="expression" dxfId="2460" priority="2205">
      <formula>$M1013="Incluir"</formula>
    </cfRule>
  </conditionalFormatting>
  <conditionalFormatting sqref="I1041">
    <cfRule type="expression" dxfId="2459" priority="2186">
      <formula>MID($H1041,2,7)="0000000"</formula>
    </cfRule>
    <cfRule type="expression" dxfId="2458" priority="2187">
      <formula>MID($H1041,3,6)="000000"</formula>
    </cfRule>
    <cfRule type="expression" dxfId="2457" priority="2188">
      <formula>MID($H1041,4,5)="00000"</formula>
    </cfRule>
    <cfRule type="expression" dxfId="2456" priority="2189">
      <formula>MID($H1041,5,4)="0000"</formula>
    </cfRule>
    <cfRule type="expression" dxfId="2455" priority="2190">
      <formula>MID($H1041,7,2)="00"</formula>
    </cfRule>
    <cfRule type="expression" dxfId="2454" priority="2191">
      <formula>MID($H1041,8,1)="0"</formula>
    </cfRule>
    <cfRule type="expression" dxfId="2453" priority="2192">
      <formula>$M1041="Excluído"</formula>
    </cfRule>
    <cfRule type="expression" dxfId="2452" priority="2193">
      <formula>$M1041="Alterar"</formula>
    </cfRule>
    <cfRule type="expression" dxfId="2451" priority="2194">
      <formula>$M1041="Excluir"</formula>
    </cfRule>
    <cfRule type="expression" dxfId="2450" priority="2195">
      <formula>$M1041="Incluir"</formula>
    </cfRule>
  </conditionalFormatting>
  <conditionalFormatting sqref="I1036">
    <cfRule type="expression" dxfId="2449" priority="2176">
      <formula>MID($H1036,2,7)="0000000"</formula>
    </cfRule>
    <cfRule type="expression" dxfId="2448" priority="2177">
      <formula>MID($H1036,3,6)="000000"</formula>
    </cfRule>
    <cfRule type="expression" dxfId="2447" priority="2178">
      <formula>MID($H1036,4,5)="00000"</formula>
    </cfRule>
    <cfRule type="expression" dxfId="2446" priority="2179">
      <formula>MID($H1036,5,4)="0000"</formula>
    </cfRule>
    <cfRule type="expression" dxfId="2445" priority="2180">
      <formula>MID($H1036,7,2)="00"</formula>
    </cfRule>
    <cfRule type="expression" dxfId="2444" priority="2181">
      <formula>MID($H1036,8,1)="0"</formula>
    </cfRule>
    <cfRule type="expression" dxfId="2443" priority="2182">
      <formula>$M1036="Excluído"</formula>
    </cfRule>
    <cfRule type="expression" dxfId="2442" priority="2183">
      <formula>$M1036="Alterar"</formula>
    </cfRule>
    <cfRule type="expression" dxfId="2441" priority="2184">
      <formula>$M1036="Excluir"</formula>
    </cfRule>
    <cfRule type="expression" dxfId="2440" priority="2185">
      <formula>$M1036="Incluir"</formula>
    </cfRule>
  </conditionalFormatting>
  <conditionalFormatting sqref="I1052">
    <cfRule type="expression" dxfId="2439" priority="2166">
      <formula>MID($H1052,2,7)="0000000"</formula>
    </cfRule>
    <cfRule type="expression" dxfId="2438" priority="2167">
      <formula>MID($H1052,3,6)="000000"</formula>
    </cfRule>
    <cfRule type="expression" dxfId="2437" priority="2168">
      <formula>MID($H1052,4,5)="00000"</formula>
    </cfRule>
    <cfRule type="expression" dxfId="2436" priority="2169">
      <formula>MID($H1052,5,4)="0000"</formula>
    </cfRule>
    <cfRule type="expression" dxfId="2435" priority="2170">
      <formula>MID($H1052,7,2)="00"</formula>
    </cfRule>
    <cfRule type="expression" dxfId="2434" priority="2171">
      <formula>MID($H1052,8,1)="0"</formula>
    </cfRule>
    <cfRule type="expression" dxfId="2433" priority="2172">
      <formula>$M1052="Excluído"</formula>
    </cfRule>
    <cfRule type="expression" dxfId="2432" priority="2173">
      <formula>$M1052="Alterar"</formula>
    </cfRule>
    <cfRule type="expression" dxfId="2431" priority="2174">
      <formula>$M1052="Excluir"</formula>
    </cfRule>
    <cfRule type="expression" dxfId="2430" priority="2175">
      <formula>$M1052="Incluir"</formula>
    </cfRule>
  </conditionalFormatting>
  <conditionalFormatting sqref="I1057">
    <cfRule type="expression" dxfId="2429" priority="2156">
      <formula>MID($H1057,2,7)="0000000"</formula>
    </cfRule>
    <cfRule type="expression" dxfId="2428" priority="2157">
      <formula>MID($H1057,3,6)="000000"</formula>
    </cfRule>
    <cfRule type="expression" dxfId="2427" priority="2158">
      <formula>MID($H1057,4,5)="00000"</formula>
    </cfRule>
    <cfRule type="expression" dxfId="2426" priority="2159">
      <formula>MID($H1057,5,4)="0000"</formula>
    </cfRule>
    <cfRule type="expression" dxfId="2425" priority="2160">
      <formula>MID($H1057,7,2)="00"</formula>
    </cfRule>
    <cfRule type="expression" dxfId="2424" priority="2161">
      <formula>MID($H1057,8,1)="0"</formula>
    </cfRule>
    <cfRule type="expression" dxfId="2423" priority="2162">
      <formula>$M1057="Excluído"</formula>
    </cfRule>
    <cfRule type="expression" dxfId="2422" priority="2163">
      <formula>$M1057="Alterar"</formula>
    </cfRule>
    <cfRule type="expression" dxfId="2421" priority="2164">
      <formula>$M1057="Excluir"</formula>
    </cfRule>
    <cfRule type="expression" dxfId="2420" priority="2165">
      <formula>$M1057="Incluir"</formula>
    </cfRule>
  </conditionalFormatting>
  <conditionalFormatting sqref="H945">
    <cfRule type="expression" dxfId="2419" priority="2145">
      <formula>IF($H945="",FALSE,IF($H945&gt;9999999,IF($H945&lt;100000000,FALSE,TRUE),TRUE))</formula>
    </cfRule>
  </conditionalFormatting>
  <conditionalFormatting sqref="H945">
    <cfRule type="expression" dxfId="2418" priority="2144">
      <formula>IF($H945="",FALSE,IF($H945&gt;9999999,IF($H945&lt;100000000,FALSE,TRUE),TRUE))</formula>
    </cfRule>
  </conditionalFormatting>
  <conditionalFormatting sqref="H945">
    <cfRule type="expression" dxfId="2417" priority="2146">
      <formula>MID($H945,2,7)="0000000"</formula>
    </cfRule>
    <cfRule type="expression" dxfId="2416" priority="2147">
      <formula>MID($H945,3,6)="000000"</formula>
    </cfRule>
    <cfRule type="expression" dxfId="2415" priority="2148">
      <formula>MID($H945,4,5)="00000"</formula>
    </cfRule>
    <cfRule type="expression" dxfId="2414" priority="2149">
      <formula>MID($H945,5,4)="0000"</formula>
    </cfRule>
    <cfRule type="expression" dxfId="2413" priority="2150">
      <formula>MID($H945,7,2)="00"</formula>
    </cfRule>
    <cfRule type="expression" dxfId="2412" priority="2151">
      <formula>MID($H945,8,1)="0"</formula>
    </cfRule>
    <cfRule type="expression" dxfId="2411" priority="2152">
      <formula>$M945="Excluído"</formula>
    </cfRule>
    <cfRule type="expression" dxfId="2410" priority="2153">
      <formula>$M945="Alterar"</formula>
    </cfRule>
    <cfRule type="expression" dxfId="2409" priority="2154">
      <formula>$M945="Excluir"</formula>
    </cfRule>
    <cfRule type="expression" dxfId="2408" priority="2155">
      <formula>$M945="Incluir"</formula>
    </cfRule>
  </conditionalFormatting>
  <conditionalFormatting sqref="I945:K945">
    <cfRule type="expression" dxfId="2407" priority="2134">
      <formula>MID($H945,2,7)="0000000"</formula>
    </cfRule>
    <cfRule type="expression" dxfId="2406" priority="2135">
      <formula>MID($H945,3,6)="000000"</formula>
    </cfRule>
    <cfRule type="expression" dxfId="2405" priority="2136">
      <formula>MID($H945,4,5)="00000"</formula>
    </cfRule>
    <cfRule type="expression" dxfId="2404" priority="2137">
      <formula>MID($H945,5,4)="0000"</formula>
    </cfRule>
    <cfRule type="expression" dxfId="2403" priority="2138">
      <formula>MID($H945,7,2)="00"</formula>
    </cfRule>
    <cfRule type="expression" dxfId="2402" priority="2139">
      <formula>MID($H945,8,1)="0"</formula>
    </cfRule>
    <cfRule type="expression" dxfId="2401" priority="2140">
      <formula>$M945="Excluído"</formula>
    </cfRule>
    <cfRule type="expression" dxfId="2400" priority="2141">
      <formula>$M945="Alterar"</formula>
    </cfRule>
    <cfRule type="expression" dxfId="2399" priority="2142">
      <formula>$M945="Excluir"</formula>
    </cfRule>
    <cfRule type="expression" dxfId="2398" priority="2143">
      <formula>$M945="Incluir"</formula>
    </cfRule>
  </conditionalFormatting>
  <conditionalFormatting sqref="I946:K946">
    <cfRule type="expression" dxfId="2397" priority="2124">
      <formula>MID($H946,2,7)="0000000"</formula>
    </cfRule>
    <cfRule type="expression" dxfId="2396" priority="2125">
      <formula>MID($H946,3,6)="000000"</formula>
    </cfRule>
    <cfRule type="expression" dxfId="2395" priority="2126">
      <formula>MID($H946,4,5)="00000"</formula>
    </cfRule>
    <cfRule type="expression" dxfId="2394" priority="2127">
      <formula>MID($H946,5,4)="0000"</formula>
    </cfRule>
    <cfRule type="expression" dxfId="2393" priority="2128">
      <formula>MID($H946,7,2)="00"</formula>
    </cfRule>
    <cfRule type="expression" dxfId="2392" priority="2129">
      <formula>MID($H946,8,1)="0"</formula>
    </cfRule>
    <cfRule type="expression" dxfId="2391" priority="2130">
      <formula>$M946="Excluído"</formula>
    </cfRule>
    <cfRule type="expression" dxfId="2390" priority="2131">
      <formula>$M946="Alterar"</formula>
    </cfRule>
    <cfRule type="expression" dxfId="2389" priority="2132">
      <formula>$M946="Excluir"</formula>
    </cfRule>
    <cfRule type="expression" dxfId="2388" priority="2133">
      <formula>$M946="Incluir"</formula>
    </cfRule>
  </conditionalFormatting>
  <conditionalFormatting sqref="I947:K948">
    <cfRule type="expression" dxfId="2387" priority="2114">
      <formula>MID($H947,2,7)="0000000"</formula>
    </cfRule>
    <cfRule type="expression" dxfId="2386" priority="2115">
      <formula>MID($H947,3,6)="000000"</formula>
    </cfRule>
    <cfRule type="expression" dxfId="2385" priority="2116">
      <formula>MID($H947,4,5)="00000"</formula>
    </cfRule>
    <cfRule type="expression" dxfId="2384" priority="2117">
      <formula>MID($H947,5,4)="0000"</formula>
    </cfRule>
    <cfRule type="expression" dxfId="2383" priority="2118">
      <formula>MID($H947,7,2)="00"</formula>
    </cfRule>
    <cfRule type="expression" dxfId="2382" priority="2119">
      <formula>MID($H947,8,1)="0"</formula>
    </cfRule>
    <cfRule type="expression" dxfId="2381" priority="2120">
      <formula>$M947="Excluído"</formula>
    </cfRule>
    <cfRule type="expression" dxfId="2380" priority="2121">
      <formula>$M947="Alterar"</formula>
    </cfRule>
    <cfRule type="expression" dxfId="2379" priority="2122">
      <formula>$M947="Excluir"</formula>
    </cfRule>
    <cfRule type="expression" dxfId="2378" priority="2123">
      <formula>$M947="Incluir"</formula>
    </cfRule>
  </conditionalFormatting>
  <conditionalFormatting sqref="I1514">
    <cfRule type="expression" dxfId="2377" priority="2104">
      <formula>MID($H1514,2,7)="0000000"</formula>
    </cfRule>
    <cfRule type="expression" dxfId="2376" priority="2105">
      <formula>MID($H1514,3,6)="000000"</formula>
    </cfRule>
    <cfRule type="expression" dxfId="2375" priority="2106">
      <formula>MID($H1514,4,5)="00000"</formula>
    </cfRule>
    <cfRule type="expression" dxfId="2374" priority="2107">
      <formula>MID($H1514,5,4)="0000"</formula>
    </cfRule>
    <cfRule type="expression" dxfId="2373" priority="2108">
      <formula>MID($H1514,7,2)="00"</formula>
    </cfRule>
    <cfRule type="expression" dxfId="2372" priority="2109">
      <formula>MID($H1514,8,1)="0"</formula>
    </cfRule>
    <cfRule type="expression" dxfId="2371" priority="2110">
      <formula>$M1514="Excluído"</formula>
    </cfRule>
    <cfRule type="expression" dxfId="2370" priority="2111">
      <formula>$M1514="Alterar"</formula>
    </cfRule>
    <cfRule type="expression" dxfId="2369" priority="2112">
      <formula>$M1514="Excluir"</formula>
    </cfRule>
    <cfRule type="expression" dxfId="2368" priority="2113">
      <formula>$M1514="Incluir"</formula>
    </cfRule>
  </conditionalFormatting>
  <conditionalFormatting sqref="I262">
    <cfRule type="expression" dxfId="2367" priority="2094">
      <formula>MID($H262,2,7)="0000000"</formula>
    </cfRule>
    <cfRule type="expression" dxfId="2366" priority="2095">
      <formula>MID($H262,3,6)="000000"</formula>
    </cfRule>
    <cfRule type="expression" dxfId="2365" priority="2096">
      <formula>MID($H262,4,5)="00000"</formula>
    </cfRule>
    <cfRule type="expression" dxfId="2364" priority="2097">
      <formula>MID($H262,5,4)="0000"</formula>
    </cfRule>
    <cfRule type="expression" dxfId="2363" priority="2098">
      <formula>MID($H262,7,2)="00"</formula>
    </cfRule>
    <cfRule type="expression" dxfId="2362" priority="2099">
      <formula>MID($H262,8,1)="0"</formula>
    </cfRule>
    <cfRule type="expression" dxfId="2361" priority="2100">
      <formula>$M262="Excluído"</formula>
    </cfRule>
    <cfRule type="expression" dxfId="2360" priority="2101">
      <formula>$M262="Alterar"</formula>
    </cfRule>
    <cfRule type="expression" dxfId="2359" priority="2102">
      <formula>$M262="Excluir"</formula>
    </cfRule>
    <cfRule type="expression" dxfId="2358" priority="2103">
      <formula>$M262="Incluir"</formula>
    </cfRule>
  </conditionalFormatting>
  <conditionalFormatting sqref="I1389">
    <cfRule type="expression" dxfId="2357" priority="2084">
      <formula>MID($H1389,2,7)="0000000"</formula>
    </cfRule>
    <cfRule type="expression" dxfId="2356" priority="2085">
      <formula>MID($H1389,3,6)="000000"</formula>
    </cfRule>
    <cfRule type="expression" dxfId="2355" priority="2086">
      <formula>MID($H1389,4,5)="00000"</formula>
    </cfRule>
    <cfRule type="expression" dxfId="2354" priority="2087">
      <formula>MID($H1389,5,4)="0000"</formula>
    </cfRule>
    <cfRule type="expression" dxfId="2353" priority="2088">
      <formula>MID($H1389,7,2)="00"</formula>
    </cfRule>
    <cfRule type="expression" dxfId="2352" priority="2089">
      <formula>MID($H1389,8,1)="0"</formula>
    </cfRule>
    <cfRule type="expression" dxfId="2351" priority="2090">
      <formula>$M1389="Excluído"</formula>
    </cfRule>
    <cfRule type="expression" dxfId="2350" priority="2091">
      <formula>$M1389="Alterar"</formula>
    </cfRule>
    <cfRule type="expression" dxfId="2349" priority="2092">
      <formula>$M1389="Excluir"</formula>
    </cfRule>
    <cfRule type="expression" dxfId="2348" priority="2093">
      <formula>$M1389="Incluir"</formula>
    </cfRule>
  </conditionalFormatting>
  <conditionalFormatting sqref="J928">
    <cfRule type="expression" dxfId="2347" priority="2074">
      <formula>MID($H928,2,7)="0000000"</formula>
    </cfRule>
    <cfRule type="expression" dxfId="2346" priority="2075">
      <formula>MID($H928,3,6)="000000"</formula>
    </cfRule>
    <cfRule type="expression" dxfId="2345" priority="2076">
      <formula>MID($H928,4,5)="00000"</formula>
    </cfRule>
    <cfRule type="expression" dxfId="2344" priority="2077">
      <formula>MID($H928,5,4)="0000"</formula>
    </cfRule>
    <cfRule type="expression" dxfId="2343" priority="2078">
      <formula>MID($H928,7,2)="00"</formula>
    </cfRule>
    <cfRule type="expression" dxfId="2342" priority="2079">
      <formula>MID($H928,8,1)="0"</formula>
    </cfRule>
    <cfRule type="expression" dxfId="2341" priority="2080">
      <formula>$M928="Excluído"</formula>
    </cfRule>
    <cfRule type="expression" dxfId="2340" priority="2081">
      <formula>$M928="Alterar"</formula>
    </cfRule>
    <cfRule type="expression" dxfId="2339" priority="2082">
      <formula>$M928="Excluir"</formula>
    </cfRule>
    <cfRule type="expression" dxfId="2338" priority="2083">
      <formula>$M928="Incluir"</formula>
    </cfRule>
  </conditionalFormatting>
  <conditionalFormatting sqref="I771">
    <cfRule type="expression" dxfId="2337" priority="2064">
      <formula>MID($H771,2,7)="0000000"</formula>
    </cfRule>
    <cfRule type="expression" dxfId="2336" priority="2065">
      <formula>MID($H771,3,6)="000000"</formula>
    </cfRule>
    <cfRule type="expression" dxfId="2335" priority="2066">
      <formula>MID($H771,4,5)="00000"</formula>
    </cfRule>
    <cfRule type="expression" dxfId="2334" priority="2067">
      <formula>MID($H771,5,4)="0000"</formula>
    </cfRule>
    <cfRule type="expression" dxfId="2333" priority="2068">
      <formula>MID($H771,7,2)="00"</formula>
    </cfRule>
    <cfRule type="expression" dxfId="2332" priority="2069">
      <formula>MID($H771,8,1)="0"</formula>
    </cfRule>
    <cfRule type="expression" dxfId="2331" priority="2070">
      <formula>$M771="Excluído"</formula>
    </cfRule>
    <cfRule type="expression" dxfId="2330" priority="2071">
      <formula>$M771="Alterar"</formula>
    </cfRule>
    <cfRule type="expression" dxfId="2329" priority="2072">
      <formula>$M771="Excluir"</formula>
    </cfRule>
    <cfRule type="expression" dxfId="2328" priority="2073">
      <formula>$M771="Incluir"</formula>
    </cfRule>
  </conditionalFormatting>
  <conditionalFormatting sqref="I928">
    <cfRule type="expression" dxfId="2327" priority="2054">
      <formula>MID($H928,2,7)="0000000"</formula>
    </cfRule>
    <cfRule type="expression" dxfId="2326" priority="2055">
      <formula>MID($H928,3,6)="000000"</formula>
    </cfRule>
    <cfRule type="expression" dxfId="2325" priority="2056">
      <formula>MID($H928,4,5)="00000"</formula>
    </cfRule>
    <cfRule type="expression" dxfId="2324" priority="2057">
      <formula>MID($H928,5,4)="0000"</formula>
    </cfRule>
    <cfRule type="expression" dxfId="2323" priority="2058">
      <formula>MID($H928,7,2)="00"</formula>
    </cfRule>
    <cfRule type="expression" dxfId="2322" priority="2059">
      <formula>MID($H928,8,1)="0"</formula>
    </cfRule>
    <cfRule type="expression" dxfId="2321" priority="2060">
      <formula>$M928="Excluído"</formula>
    </cfRule>
    <cfRule type="expression" dxfId="2320" priority="2061">
      <formula>$M928="Alterar"</formula>
    </cfRule>
    <cfRule type="expression" dxfId="2319" priority="2062">
      <formula>$M928="Excluir"</formula>
    </cfRule>
    <cfRule type="expression" dxfId="2318" priority="2063">
      <formula>$M928="Incluir"</formula>
    </cfRule>
  </conditionalFormatting>
  <conditionalFormatting sqref="K928">
    <cfRule type="expression" dxfId="2317" priority="2044">
      <formula>MID($H928,2,7)="0000000"</formula>
    </cfRule>
    <cfRule type="expression" dxfId="2316" priority="2045">
      <formula>MID($H928,3,6)="000000"</formula>
    </cfRule>
    <cfRule type="expression" dxfId="2315" priority="2046">
      <formula>MID($H928,4,5)="00000"</formula>
    </cfRule>
    <cfRule type="expression" dxfId="2314" priority="2047">
      <formula>MID($H928,5,4)="0000"</formula>
    </cfRule>
    <cfRule type="expression" dxfId="2313" priority="2048">
      <formula>MID($H928,7,2)="00"</formula>
    </cfRule>
    <cfRule type="expression" dxfId="2312" priority="2049">
      <formula>MID($H928,8,1)="0"</formula>
    </cfRule>
    <cfRule type="expression" dxfId="2311" priority="2050">
      <formula>$M928="Excluído"</formula>
    </cfRule>
    <cfRule type="expression" dxfId="2310" priority="2051">
      <formula>$M928="Alterar"</formula>
    </cfRule>
    <cfRule type="expression" dxfId="2309" priority="2052">
      <formula>$M928="Excluir"</formula>
    </cfRule>
    <cfRule type="expression" dxfId="2308" priority="2053">
      <formula>$M928="Incluir"</formula>
    </cfRule>
  </conditionalFormatting>
  <conditionalFormatting sqref="K771">
    <cfRule type="expression" dxfId="2307" priority="2034">
      <formula>MID($H771,2,7)="0000000"</formula>
    </cfRule>
    <cfRule type="expression" dxfId="2306" priority="2035">
      <formula>MID($H771,3,6)="000000"</formula>
    </cfRule>
    <cfRule type="expression" dxfId="2305" priority="2036">
      <formula>MID($H771,4,5)="00000"</formula>
    </cfRule>
    <cfRule type="expression" dxfId="2304" priority="2037">
      <formula>MID($H771,5,4)="0000"</formula>
    </cfRule>
    <cfRule type="expression" dxfId="2303" priority="2038">
      <formula>MID($H771,7,2)="00"</formula>
    </cfRule>
    <cfRule type="expression" dxfId="2302" priority="2039">
      <formula>MID($H771,8,1)="0"</formula>
    </cfRule>
    <cfRule type="expression" dxfId="2301" priority="2040">
      <formula>$M771="Excluído"</formula>
    </cfRule>
    <cfRule type="expression" dxfId="2300" priority="2041">
      <formula>$M771="Alterar"</formula>
    </cfRule>
    <cfRule type="expression" dxfId="2299" priority="2042">
      <formula>$M771="Excluir"</formula>
    </cfRule>
    <cfRule type="expression" dxfId="2298" priority="2043">
      <formula>$M771="Incluir"</formula>
    </cfRule>
  </conditionalFormatting>
  <conditionalFormatting sqref="K599">
    <cfRule type="expression" dxfId="2297" priority="2024">
      <formula>MID($H599,2,7)="0000000"</formula>
    </cfRule>
    <cfRule type="expression" dxfId="2296" priority="2025">
      <formula>MID($H599,3,6)="000000"</formula>
    </cfRule>
    <cfRule type="expression" dxfId="2295" priority="2026">
      <formula>MID($H599,4,5)="00000"</formula>
    </cfRule>
    <cfRule type="expression" dxfId="2294" priority="2027">
      <formula>MID($H599,5,4)="0000"</formula>
    </cfRule>
    <cfRule type="expression" dxfId="2293" priority="2028">
      <formula>MID($H599,7,2)="00"</formula>
    </cfRule>
    <cfRule type="expression" dxfId="2292" priority="2029">
      <formula>MID($H599,8,1)="0"</formula>
    </cfRule>
    <cfRule type="expression" dxfId="2291" priority="2030">
      <formula>$M599="Excluído"</formula>
    </cfRule>
    <cfRule type="expression" dxfId="2290" priority="2031">
      <formula>$M599="Alterar"</formula>
    </cfRule>
    <cfRule type="expression" dxfId="2289" priority="2032">
      <formula>$M599="Excluir"</formula>
    </cfRule>
    <cfRule type="expression" dxfId="2288" priority="2033">
      <formula>$M599="Incluir"</formula>
    </cfRule>
  </conditionalFormatting>
  <conditionalFormatting sqref="L801">
    <cfRule type="expression" dxfId="2287" priority="2014">
      <formula>MID($H801,2,7)="0000000"</formula>
    </cfRule>
    <cfRule type="expression" dxfId="2286" priority="2015">
      <formula>MID($H801,3,6)="000000"</formula>
    </cfRule>
    <cfRule type="expression" dxfId="2285" priority="2016">
      <formula>MID($H801,4,5)="00000"</formula>
    </cfRule>
    <cfRule type="expression" dxfId="2284" priority="2017">
      <formula>MID($H801,5,4)="0000"</formula>
    </cfRule>
    <cfRule type="expression" dxfId="2283" priority="2018">
      <formula>MID($H801,7,2)="00"</formula>
    </cfRule>
    <cfRule type="expression" dxfId="2282" priority="2019">
      <formula>MID($H801,8,1)="0"</formula>
    </cfRule>
    <cfRule type="expression" dxfId="2281" priority="2020">
      <formula>$M801="Excluído"</formula>
    </cfRule>
    <cfRule type="expression" dxfId="2280" priority="2021">
      <formula>$M801="Alterar"</formula>
    </cfRule>
    <cfRule type="expression" dxfId="2279" priority="2022">
      <formula>$M801="Excluir"</formula>
    </cfRule>
    <cfRule type="expression" dxfId="2278" priority="2023">
      <formula>$M801="Incluir"</formula>
    </cfRule>
  </conditionalFormatting>
  <conditionalFormatting sqref="L866">
    <cfRule type="expression" dxfId="2277" priority="2004">
      <formula>MID($H866,2,7)="0000000"</formula>
    </cfRule>
    <cfRule type="expression" dxfId="2276" priority="2005">
      <formula>MID($H866,3,6)="000000"</formula>
    </cfRule>
    <cfRule type="expression" dxfId="2275" priority="2006">
      <formula>MID($H866,4,5)="00000"</formula>
    </cfRule>
    <cfRule type="expression" dxfId="2274" priority="2007">
      <formula>MID($H866,5,4)="0000"</formula>
    </cfRule>
    <cfRule type="expression" dxfId="2273" priority="2008">
      <formula>MID($H866,7,2)="00"</formula>
    </cfRule>
    <cfRule type="expression" dxfId="2272" priority="2009">
      <formula>MID($H866,8,1)="0"</formula>
    </cfRule>
    <cfRule type="expression" dxfId="2271" priority="2010">
      <formula>$M866="Excluído"</formula>
    </cfRule>
    <cfRule type="expression" dxfId="2270" priority="2011">
      <formula>$M866="Alterar"</formula>
    </cfRule>
    <cfRule type="expression" dxfId="2269" priority="2012">
      <formula>$M866="Excluir"</formula>
    </cfRule>
    <cfRule type="expression" dxfId="2268" priority="2013">
      <formula>$M866="Incluir"</formula>
    </cfRule>
  </conditionalFormatting>
  <conditionalFormatting sqref="L875">
    <cfRule type="expression" dxfId="2267" priority="1994">
      <formula>MID($H875,2,7)="0000000"</formula>
    </cfRule>
    <cfRule type="expression" dxfId="2266" priority="1995">
      <formula>MID($H875,3,6)="000000"</formula>
    </cfRule>
    <cfRule type="expression" dxfId="2265" priority="1996">
      <formula>MID($H875,4,5)="00000"</formula>
    </cfRule>
    <cfRule type="expression" dxfId="2264" priority="1997">
      <formula>MID($H875,5,4)="0000"</formula>
    </cfRule>
    <cfRule type="expression" dxfId="2263" priority="1998">
      <formula>MID($H875,7,2)="00"</formula>
    </cfRule>
    <cfRule type="expression" dxfId="2262" priority="1999">
      <formula>MID($H875,8,1)="0"</formula>
    </cfRule>
    <cfRule type="expression" dxfId="2261" priority="2000">
      <formula>$M875="Excluído"</formula>
    </cfRule>
    <cfRule type="expression" dxfId="2260" priority="2001">
      <formula>$M875="Alterar"</formula>
    </cfRule>
    <cfRule type="expression" dxfId="2259" priority="2002">
      <formula>$M875="Excluir"</formula>
    </cfRule>
    <cfRule type="expression" dxfId="2258" priority="2003">
      <formula>$M875="Incluir"</formula>
    </cfRule>
  </conditionalFormatting>
  <conditionalFormatting sqref="L876">
    <cfRule type="expression" dxfId="2257" priority="1984">
      <formula>MID($H876,2,7)="0000000"</formula>
    </cfRule>
    <cfRule type="expression" dxfId="2256" priority="1985">
      <formula>MID($H876,3,6)="000000"</formula>
    </cfRule>
    <cfRule type="expression" dxfId="2255" priority="1986">
      <formula>MID($H876,4,5)="00000"</formula>
    </cfRule>
    <cfRule type="expression" dxfId="2254" priority="1987">
      <formula>MID($H876,5,4)="0000"</formula>
    </cfRule>
    <cfRule type="expression" dxfId="2253" priority="1988">
      <formula>MID($H876,7,2)="00"</formula>
    </cfRule>
    <cfRule type="expression" dxfId="2252" priority="1989">
      <formula>MID($H876,8,1)="0"</formula>
    </cfRule>
    <cfRule type="expression" dxfId="2251" priority="1990">
      <formula>$M876="Excluído"</formula>
    </cfRule>
    <cfRule type="expression" dxfId="2250" priority="1991">
      <formula>$M876="Alterar"</formula>
    </cfRule>
    <cfRule type="expression" dxfId="2249" priority="1992">
      <formula>$M876="Excluir"</formula>
    </cfRule>
    <cfRule type="expression" dxfId="2248" priority="1993">
      <formula>$M876="Incluir"</formula>
    </cfRule>
  </conditionalFormatting>
  <conditionalFormatting sqref="L923">
    <cfRule type="expression" dxfId="2247" priority="1974">
      <formula>MID($H923,2,7)="0000000"</formula>
    </cfRule>
    <cfRule type="expression" dxfId="2246" priority="1975">
      <formula>MID($H923,3,6)="000000"</formula>
    </cfRule>
    <cfRule type="expression" dxfId="2245" priority="1976">
      <formula>MID($H923,4,5)="00000"</formula>
    </cfRule>
    <cfRule type="expression" dxfId="2244" priority="1977">
      <formula>MID($H923,5,4)="0000"</formula>
    </cfRule>
    <cfRule type="expression" dxfId="2243" priority="1978">
      <formula>MID($H923,7,2)="00"</formula>
    </cfRule>
    <cfRule type="expression" dxfId="2242" priority="1979">
      <formula>MID($H923,8,1)="0"</formula>
    </cfRule>
    <cfRule type="expression" dxfId="2241" priority="1980">
      <formula>$M923="Excluído"</formula>
    </cfRule>
    <cfRule type="expression" dxfId="2240" priority="1981">
      <formula>$M923="Alterar"</formula>
    </cfRule>
    <cfRule type="expression" dxfId="2239" priority="1982">
      <formula>$M923="Excluir"</formula>
    </cfRule>
    <cfRule type="expression" dxfId="2238" priority="1983">
      <formula>$M923="Incluir"</formula>
    </cfRule>
  </conditionalFormatting>
  <conditionalFormatting sqref="L939">
    <cfRule type="expression" dxfId="2237" priority="1964">
      <formula>MID($H939,2,7)="0000000"</formula>
    </cfRule>
    <cfRule type="expression" dxfId="2236" priority="1965">
      <formula>MID($H939,3,6)="000000"</formula>
    </cfRule>
    <cfRule type="expression" dxfId="2235" priority="1966">
      <formula>MID($H939,4,5)="00000"</formula>
    </cfRule>
    <cfRule type="expression" dxfId="2234" priority="1967">
      <formula>MID($H939,5,4)="0000"</formula>
    </cfRule>
    <cfRule type="expression" dxfId="2233" priority="1968">
      <formula>MID($H939,7,2)="00"</formula>
    </cfRule>
    <cfRule type="expression" dxfId="2232" priority="1969">
      <formula>MID($H939,8,1)="0"</formula>
    </cfRule>
    <cfRule type="expression" dxfId="2231" priority="1970">
      <formula>$M939="Excluído"</formula>
    </cfRule>
    <cfRule type="expression" dxfId="2230" priority="1971">
      <formula>$M939="Alterar"</formula>
    </cfRule>
    <cfRule type="expression" dxfId="2229" priority="1972">
      <formula>$M939="Excluir"</formula>
    </cfRule>
    <cfRule type="expression" dxfId="2228" priority="1973">
      <formula>$M939="Incluir"</formula>
    </cfRule>
  </conditionalFormatting>
  <conditionalFormatting sqref="L964">
    <cfRule type="expression" dxfId="2227" priority="1954">
      <formula>MID($H964,2,7)="0000000"</formula>
    </cfRule>
    <cfRule type="expression" dxfId="2226" priority="1955">
      <formula>MID($H964,3,6)="000000"</formula>
    </cfRule>
    <cfRule type="expression" dxfId="2225" priority="1956">
      <formula>MID($H964,4,5)="00000"</formula>
    </cfRule>
    <cfRule type="expression" dxfId="2224" priority="1957">
      <formula>MID($H964,5,4)="0000"</formula>
    </cfRule>
    <cfRule type="expression" dxfId="2223" priority="1958">
      <formula>MID($H964,7,2)="00"</formula>
    </cfRule>
    <cfRule type="expression" dxfId="2222" priority="1959">
      <formula>MID($H964,8,1)="0"</formula>
    </cfRule>
    <cfRule type="expression" dxfId="2221" priority="1960">
      <formula>$M964="Excluído"</formula>
    </cfRule>
    <cfRule type="expression" dxfId="2220" priority="1961">
      <formula>$M964="Alterar"</formula>
    </cfRule>
    <cfRule type="expression" dxfId="2219" priority="1962">
      <formula>$M964="Excluir"</formula>
    </cfRule>
    <cfRule type="expression" dxfId="2218" priority="1963">
      <formula>$M964="Incluir"</formula>
    </cfRule>
  </conditionalFormatting>
  <conditionalFormatting sqref="L965">
    <cfRule type="expression" dxfId="2217" priority="1944">
      <formula>MID($H965,2,7)="0000000"</formula>
    </cfRule>
    <cfRule type="expression" dxfId="2216" priority="1945">
      <formula>MID($H965,3,6)="000000"</formula>
    </cfRule>
    <cfRule type="expression" dxfId="2215" priority="1946">
      <formula>MID($H965,4,5)="00000"</formula>
    </cfRule>
    <cfRule type="expression" dxfId="2214" priority="1947">
      <formula>MID($H965,5,4)="0000"</formula>
    </cfRule>
    <cfRule type="expression" dxfId="2213" priority="1948">
      <formula>MID($H965,7,2)="00"</formula>
    </cfRule>
    <cfRule type="expression" dxfId="2212" priority="1949">
      <formula>MID($H965,8,1)="0"</formula>
    </cfRule>
    <cfRule type="expression" dxfId="2211" priority="1950">
      <formula>$M965="Excluído"</formula>
    </cfRule>
    <cfRule type="expression" dxfId="2210" priority="1951">
      <formula>$M965="Alterar"</formula>
    </cfRule>
    <cfRule type="expression" dxfId="2209" priority="1952">
      <formula>$M965="Excluir"</formula>
    </cfRule>
    <cfRule type="expression" dxfId="2208" priority="1953">
      <formula>$M965="Incluir"</formula>
    </cfRule>
  </conditionalFormatting>
  <conditionalFormatting sqref="K965">
    <cfRule type="expression" dxfId="2207" priority="1934">
      <formula>MID($H965,2,7)="0000000"</formula>
    </cfRule>
    <cfRule type="expression" dxfId="2206" priority="1935">
      <formula>MID($H965,3,6)="000000"</formula>
    </cfRule>
    <cfRule type="expression" dxfId="2205" priority="1936">
      <formula>MID($H965,4,5)="00000"</formula>
    </cfRule>
    <cfRule type="expression" dxfId="2204" priority="1937">
      <formula>MID($H965,5,4)="0000"</formula>
    </cfRule>
    <cfRule type="expression" dxfId="2203" priority="1938">
      <formula>MID($H965,7,2)="00"</formula>
    </cfRule>
    <cfRule type="expression" dxfId="2202" priority="1939">
      <formula>MID($H965,8,1)="0"</formula>
    </cfRule>
    <cfRule type="expression" dxfId="2201" priority="1940">
      <formula>$M965="Excluído"</formula>
    </cfRule>
    <cfRule type="expression" dxfId="2200" priority="1941">
      <formula>$M965="Alterar"</formula>
    </cfRule>
    <cfRule type="expression" dxfId="2199" priority="1942">
      <formula>$M965="Excluir"</formula>
    </cfRule>
    <cfRule type="expression" dxfId="2198" priority="1943">
      <formula>$M965="Incluir"</formula>
    </cfRule>
  </conditionalFormatting>
  <conditionalFormatting sqref="L989">
    <cfRule type="expression" dxfId="2197" priority="1924">
      <formula>MID($H989,2,7)="0000000"</formula>
    </cfRule>
    <cfRule type="expression" dxfId="2196" priority="1925">
      <formula>MID($H989,3,6)="000000"</formula>
    </cfRule>
    <cfRule type="expression" dxfId="2195" priority="1926">
      <formula>MID($H989,4,5)="00000"</formula>
    </cfRule>
    <cfRule type="expression" dxfId="2194" priority="1927">
      <formula>MID($H989,5,4)="0000"</formula>
    </cfRule>
    <cfRule type="expression" dxfId="2193" priority="1928">
      <formula>MID($H989,7,2)="00"</formula>
    </cfRule>
    <cfRule type="expression" dxfId="2192" priority="1929">
      <formula>MID($H989,8,1)="0"</formula>
    </cfRule>
    <cfRule type="expression" dxfId="2191" priority="1930">
      <formula>$M989="Excluído"</formula>
    </cfRule>
    <cfRule type="expression" dxfId="2190" priority="1931">
      <formula>$M989="Alterar"</formula>
    </cfRule>
    <cfRule type="expression" dxfId="2189" priority="1932">
      <formula>$M989="Excluir"</formula>
    </cfRule>
    <cfRule type="expression" dxfId="2188" priority="1933">
      <formula>$M989="Incluir"</formula>
    </cfRule>
  </conditionalFormatting>
  <conditionalFormatting sqref="K989">
    <cfRule type="expression" dxfId="2187" priority="1914">
      <formula>MID($H989,2,7)="0000000"</formula>
    </cfRule>
    <cfRule type="expression" dxfId="2186" priority="1915">
      <formula>MID($H989,3,6)="000000"</formula>
    </cfRule>
    <cfRule type="expression" dxfId="2185" priority="1916">
      <formula>MID($H989,4,5)="00000"</formula>
    </cfRule>
    <cfRule type="expression" dxfId="2184" priority="1917">
      <formula>MID($H989,5,4)="0000"</formula>
    </cfRule>
    <cfRule type="expression" dxfId="2183" priority="1918">
      <formula>MID($H989,7,2)="00"</formula>
    </cfRule>
    <cfRule type="expression" dxfId="2182" priority="1919">
      <formula>MID($H989,8,1)="0"</formula>
    </cfRule>
    <cfRule type="expression" dxfId="2181" priority="1920">
      <formula>$M989="Excluído"</formula>
    </cfRule>
    <cfRule type="expression" dxfId="2180" priority="1921">
      <formula>$M989="Alterar"</formula>
    </cfRule>
    <cfRule type="expression" dxfId="2179" priority="1922">
      <formula>$M989="Excluir"</formula>
    </cfRule>
    <cfRule type="expression" dxfId="2178" priority="1923">
      <formula>$M989="Incluir"</formula>
    </cfRule>
  </conditionalFormatting>
  <conditionalFormatting sqref="K991:K992">
    <cfRule type="expression" dxfId="2177" priority="1904">
      <formula>MID($H991,2,7)="0000000"</formula>
    </cfRule>
    <cfRule type="expression" dxfId="2176" priority="1905">
      <formula>MID($H991,3,6)="000000"</formula>
    </cfRule>
    <cfRule type="expression" dxfId="2175" priority="1906">
      <formula>MID($H991,4,5)="00000"</formula>
    </cfRule>
    <cfRule type="expression" dxfId="2174" priority="1907">
      <formula>MID($H991,5,4)="0000"</formula>
    </cfRule>
    <cfRule type="expression" dxfId="2173" priority="1908">
      <formula>MID($H991,7,2)="00"</formula>
    </cfRule>
    <cfRule type="expression" dxfId="2172" priority="1909">
      <formula>MID($H991,8,1)="0"</formula>
    </cfRule>
    <cfRule type="expression" dxfId="2171" priority="1910">
      <formula>$M991="Excluído"</formula>
    </cfRule>
    <cfRule type="expression" dxfId="2170" priority="1911">
      <formula>$M991="Alterar"</formula>
    </cfRule>
    <cfRule type="expression" dxfId="2169" priority="1912">
      <formula>$M991="Excluir"</formula>
    </cfRule>
    <cfRule type="expression" dxfId="2168" priority="1913">
      <formula>$M991="Incluir"</formula>
    </cfRule>
  </conditionalFormatting>
  <conditionalFormatting sqref="L991">
    <cfRule type="expression" dxfId="2167" priority="1894">
      <formula>MID($H991,2,7)="0000000"</formula>
    </cfRule>
    <cfRule type="expression" dxfId="2166" priority="1895">
      <formula>MID($H991,3,6)="000000"</formula>
    </cfRule>
    <cfRule type="expression" dxfId="2165" priority="1896">
      <formula>MID($H991,4,5)="00000"</formula>
    </cfRule>
    <cfRule type="expression" dxfId="2164" priority="1897">
      <formula>MID($H991,5,4)="0000"</formula>
    </cfRule>
    <cfRule type="expression" dxfId="2163" priority="1898">
      <formula>MID($H991,7,2)="00"</formula>
    </cfRule>
    <cfRule type="expression" dxfId="2162" priority="1899">
      <formula>MID($H991,8,1)="0"</formula>
    </cfRule>
    <cfRule type="expression" dxfId="2161" priority="1900">
      <formula>$M991="Excluído"</formula>
    </cfRule>
    <cfRule type="expression" dxfId="2160" priority="1901">
      <formula>$M991="Alterar"</formula>
    </cfRule>
    <cfRule type="expression" dxfId="2159" priority="1902">
      <formula>$M991="Excluir"</formula>
    </cfRule>
    <cfRule type="expression" dxfId="2158" priority="1903">
      <formula>$M991="Incluir"</formula>
    </cfRule>
  </conditionalFormatting>
  <conditionalFormatting sqref="K995">
    <cfRule type="expression" dxfId="2157" priority="1884">
      <formula>MID($H995,2,7)="0000000"</formula>
    </cfRule>
    <cfRule type="expression" dxfId="2156" priority="1885">
      <formula>MID($H995,3,6)="000000"</formula>
    </cfRule>
    <cfRule type="expression" dxfId="2155" priority="1886">
      <formula>MID($H995,4,5)="00000"</formula>
    </cfRule>
    <cfRule type="expression" dxfId="2154" priority="1887">
      <formula>MID($H995,5,4)="0000"</formula>
    </cfRule>
    <cfRule type="expression" dxfId="2153" priority="1888">
      <formula>MID($H995,7,2)="00"</formula>
    </cfRule>
    <cfRule type="expression" dxfId="2152" priority="1889">
      <formula>MID($H995,8,1)="0"</formula>
    </cfRule>
    <cfRule type="expression" dxfId="2151" priority="1890">
      <formula>$M995="Excluído"</formula>
    </cfRule>
    <cfRule type="expression" dxfId="2150" priority="1891">
      <formula>$M995="Alterar"</formula>
    </cfRule>
    <cfRule type="expression" dxfId="2149" priority="1892">
      <formula>$M995="Excluir"</formula>
    </cfRule>
    <cfRule type="expression" dxfId="2148" priority="1893">
      <formula>$M995="Incluir"</formula>
    </cfRule>
  </conditionalFormatting>
  <conditionalFormatting sqref="L995">
    <cfRule type="expression" dxfId="2147" priority="1874">
      <formula>MID($H995,2,7)="0000000"</formula>
    </cfRule>
    <cfRule type="expression" dxfId="2146" priority="1875">
      <formula>MID($H995,3,6)="000000"</formula>
    </cfRule>
    <cfRule type="expression" dxfId="2145" priority="1876">
      <formula>MID($H995,4,5)="00000"</formula>
    </cfRule>
    <cfRule type="expression" dxfId="2144" priority="1877">
      <formula>MID($H995,5,4)="0000"</formula>
    </cfRule>
    <cfRule type="expression" dxfId="2143" priority="1878">
      <formula>MID($H995,7,2)="00"</formula>
    </cfRule>
    <cfRule type="expression" dxfId="2142" priority="1879">
      <formula>MID($H995,8,1)="0"</formula>
    </cfRule>
    <cfRule type="expression" dxfId="2141" priority="1880">
      <formula>$M995="Excluído"</formula>
    </cfRule>
    <cfRule type="expression" dxfId="2140" priority="1881">
      <formula>$M995="Alterar"</formula>
    </cfRule>
    <cfRule type="expression" dxfId="2139" priority="1882">
      <formula>$M995="Excluir"</formula>
    </cfRule>
    <cfRule type="expression" dxfId="2138" priority="1883">
      <formula>$M995="Incluir"</formula>
    </cfRule>
  </conditionalFormatting>
  <conditionalFormatting sqref="K1002">
    <cfRule type="expression" dxfId="2137" priority="1864">
      <formula>MID($H1002,2,7)="0000000"</formula>
    </cfRule>
    <cfRule type="expression" dxfId="2136" priority="1865">
      <formula>MID($H1002,3,6)="000000"</formula>
    </cfRule>
    <cfRule type="expression" dxfId="2135" priority="1866">
      <formula>MID($H1002,4,5)="00000"</formula>
    </cfRule>
    <cfRule type="expression" dxfId="2134" priority="1867">
      <formula>MID($H1002,5,4)="0000"</formula>
    </cfRule>
    <cfRule type="expression" dxfId="2133" priority="1868">
      <formula>MID($H1002,7,2)="00"</formula>
    </cfRule>
    <cfRule type="expression" dxfId="2132" priority="1869">
      <formula>MID($H1002,8,1)="0"</formula>
    </cfRule>
    <cfRule type="expression" dxfId="2131" priority="1870">
      <formula>$M1002="Excluído"</formula>
    </cfRule>
    <cfRule type="expression" dxfId="2130" priority="1871">
      <formula>$M1002="Alterar"</formula>
    </cfRule>
    <cfRule type="expression" dxfId="2129" priority="1872">
      <formula>$M1002="Excluir"</formula>
    </cfRule>
    <cfRule type="expression" dxfId="2128" priority="1873">
      <formula>$M1002="Incluir"</formula>
    </cfRule>
  </conditionalFormatting>
  <conditionalFormatting sqref="L1002">
    <cfRule type="expression" dxfId="2127" priority="1854">
      <formula>MID($H1002,2,7)="0000000"</formula>
    </cfRule>
    <cfRule type="expression" dxfId="2126" priority="1855">
      <formula>MID($H1002,3,6)="000000"</formula>
    </cfRule>
    <cfRule type="expression" dxfId="2125" priority="1856">
      <formula>MID($H1002,4,5)="00000"</formula>
    </cfRule>
    <cfRule type="expression" dxfId="2124" priority="1857">
      <formula>MID($H1002,5,4)="0000"</formula>
    </cfRule>
    <cfRule type="expression" dxfId="2123" priority="1858">
      <formula>MID($H1002,7,2)="00"</formula>
    </cfRule>
    <cfRule type="expression" dxfId="2122" priority="1859">
      <formula>MID($H1002,8,1)="0"</formula>
    </cfRule>
    <cfRule type="expression" dxfId="2121" priority="1860">
      <formula>$M1002="Excluído"</formula>
    </cfRule>
    <cfRule type="expression" dxfId="2120" priority="1861">
      <formula>$M1002="Alterar"</formula>
    </cfRule>
    <cfRule type="expression" dxfId="2119" priority="1862">
      <formula>$M1002="Excluir"</formula>
    </cfRule>
    <cfRule type="expression" dxfId="2118" priority="1863">
      <formula>$M1002="Incluir"</formula>
    </cfRule>
  </conditionalFormatting>
  <conditionalFormatting sqref="K1013">
    <cfRule type="expression" dxfId="2117" priority="1844">
      <formula>MID($H1013,2,7)="0000000"</formula>
    </cfRule>
    <cfRule type="expression" dxfId="2116" priority="1845">
      <formula>MID($H1013,3,6)="000000"</formula>
    </cfRule>
    <cfRule type="expression" dxfId="2115" priority="1846">
      <formula>MID($H1013,4,5)="00000"</formula>
    </cfRule>
    <cfRule type="expression" dxfId="2114" priority="1847">
      <formula>MID($H1013,5,4)="0000"</formula>
    </cfRule>
    <cfRule type="expression" dxfId="2113" priority="1848">
      <formula>MID($H1013,7,2)="00"</formula>
    </cfRule>
    <cfRule type="expression" dxfId="2112" priority="1849">
      <formula>MID($H1013,8,1)="0"</formula>
    </cfRule>
    <cfRule type="expression" dxfId="2111" priority="1850">
      <formula>$M1013="Excluído"</formula>
    </cfRule>
    <cfRule type="expression" dxfId="2110" priority="1851">
      <formula>$M1013="Alterar"</formula>
    </cfRule>
    <cfRule type="expression" dxfId="2109" priority="1852">
      <formula>$M1013="Excluir"</formula>
    </cfRule>
    <cfRule type="expression" dxfId="2108" priority="1853">
      <formula>$M1013="Incluir"</formula>
    </cfRule>
  </conditionalFormatting>
  <conditionalFormatting sqref="L1013">
    <cfRule type="expression" dxfId="2107" priority="1834">
      <formula>MID($H1013,2,7)="0000000"</formula>
    </cfRule>
    <cfRule type="expression" dxfId="2106" priority="1835">
      <formula>MID($H1013,3,6)="000000"</formula>
    </cfRule>
    <cfRule type="expression" dxfId="2105" priority="1836">
      <formula>MID($H1013,4,5)="00000"</formula>
    </cfRule>
    <cfRule type="expression" dxfId="2104" priority="1837">
      <formula>MID($H1013,5,4)="0000"</formula>
    </cfRule>
    <cfRule type="expression" dxfId="2103" priority="1838">
      <formula>MID($H1013,7,2)="00"</formula>
    </cfRule>
    <cfRule type="expression" dxfId="2102" priority="1839">
      <formula>MID($H1013,8,1)="0"</formula>
    </cfRule>
    <cfRule type="expression" dxfId="2101" priority="1840">
      <formula>$M1013="Excluído"</formula>
    </cfRule>
    <cfRule type="expression" dxfId="2100" priority="1841">
      <formula>$M1013="Alterar"</formula>
    </cfRule>
    <cfRule type="expression" dxfId="2099" priority="1842">
      <formula>$M1013="Excluir"</formula>
    </cfRule>
    <cfRule type="expression" dxfId="2098" priority="1843">
      <formula>$M1013="Incluir"</formula>
    </cfRule>
  </conditionalFormatting>
  <conditionalFormatting sqref="L1041">
    <cfRule type="expression" dxfId="2097" priority="1824">
      <formula>MID($H1041,2,7)="0000000"</formula>
    </cfRule>
    <cfRule type="expression" dxfId="2096" priority="1825">
      <formula>MID($H1041,3,6)="000000"</formula>
    </cfRule>
    <cfRule type="expression" dxfId="2095" priority="1826">
      <formula>MID($H1041,4,5)="00000"</formula>
    </cfRule>
    <cfRule type="expression" dxfId="2094" priority="1827">
      <formula>MID($H1041,5,4)="0000"</formula>
    </cfRule>
    <cfRule type="expression" dxfId="2093" priority="1828">
      <formula>MID($H1041,7,2)="00"</formula>
    </cfRule>
    <cfRule type="expression" dxfId="2092" priority="1829">
      <formula>MID($H1041,8,1)="0"</formula>
    </cfRule>
    <cfRule type="expression" dxfId="2091" priority="1830">
      <formula>$M1041="Excluído"</formula>
    </cfRule>
    <cfRule type="expression" dxfId="2090" priority="1831">
      <formula>$M1041="Alterar"</formula>
    </cfRule>
    <cfRule type="expression" dxfId="2089" priority="1832">
      <formula>$M1041="Excluir"</formula>
    </cfRule>
    <cfRule type="expression" dxfId="2088" priority="1833">
      <formula>$M1041="Incluir"</formula>
    </cfRule>
  </conditionalFormatting>
  <conditionalFormatting sqref="L1049">
    <cfRule type="expression" dxfId="2087" priority="1814">
      <formula>MID($H1049,2,7)="0000000"</formula>
    </cfRule>
    <cfRule type="expression" dxfId="2086" priority="1815">
      <formula>MID($H1049,3,6)="000000"</formula>
    </cfRule>
    <cfRule type="expression" dxfId="2085" priority="1816">
      <formula>MID($H1049,4,5)="00000"</formula>
    </cfRule>
    <cfRule type="expression" dxfId="2084" priority="1817">
      <formula>MID($H1049,5,4)="0000"</formula>
    </cfRule>
    <cfRule type="expression" dxfId="2083" priority="1818">
      <formula>MID($H1049,7,2)="00"</formula>
    </cfRule>
    <cfRule type="expression" dxfId="2082" priority="1819">
      <formula>MID($H1049,8,1)="0"</formula>
    </cfRule>
    <cfRule type="expression" dxfId="2081" priority="1820">
      <formula>$M1049="Excluído"</formula>
    </cfRule>
    <cfRule type="expression" dxfId="2080" priority="1821">
      <formula>$M1049="Alterar"</formula>
    </cfRule>
    <cfRule type="expression" dxfId="2079" priority="1822">
      <formula>$M1049="Excluir"</formula>
    </cfRule>
    <cfRule type="expression" dxfId="2078" priority="1823">
      <formula>$M1049="Incluir"</formula>
    </cfRule>
  </conditionalFormatting>
  <conditionalFormatting sqref="L1057">
    <cfRule type="expression" dxfId="2077" priority="1804">
      <formula>MID($H1057,2,7)="0000000"</formula>
    </cfRule>
    <cfRule type="expression" dxfId="2076" priority="1805">
      <formula>MID($H1057,3,6)="000000"</formula>
    </cfRule>
    <cfRule type="expression" dxfId="2075" priority="1806">
      <formula>MID($H1057,4,5)="00000"</formula>
    </cfRule>
    <cfRule type="expression" dxfId="2074" priority="1807">
      <formula>MID($H1057,5,4)="0000"</formula>
    </cfRule>
    <cfRule type="expression" dxfId="2073" priority="1808">
      <formula>MID($H1057,7,2)="00"</formula>
    </cfRule>
    <cfRule type="expression" dxfId="2072" priority="1809">
      <formula>MID($H1057,8,1)="0"</formula>
    </cfRule>
    <cfRule type="expression" dxfId="2071" priority="1810">
      <formula>$M1057="Excluído"</formula>
    </cfRule>
    <cfRule type="expression" dxfId="2070" priority="1811">
      <formula>$M1057="Alterar"</formula>
    </cfRule>
    <cfRule type="expression" dxfId="2069" priority="1812">
      <formula>$M1057="Excluir"</formula>
    </cfRule>
    <cfRule type="expression" dxfId="2068" priority="1813">
      <formula>$M1057="Incluir"</formula>
    </cfRule>
  </conditionalFormatting>
  <conditionalFormatting sqref="K1070">
    <cfRule type="expression" dxfId="2067" priority="1794">
      <formula>MID($H1070,2,7)="0000000"</formula>
    </cfRule>
    <cfRule type="expression" dxfId="2066" priority="1795">
      <formula>MID($H1070,3,6)="000000"</formula>
    </cfRule>
    <cfRule type="expression" dxfId="2065" priority="1796">
      <formula>MID($H1070,4,5)="00000"</formula>
    </cfRule>
    <cfRule type="expression" dxfId="2064" priority="1797">
      <formula>MID($H1070,5,4)="0000"</formula>
    </cfRule>
    <cfRule type="expression" dxfId="2063" priority="1798">
      <formula>MID($H1070,7,2)="00"</formula>
    </cfRule>
    <cfRule type="expression" dxfId="2062" priority="1799">
      <formula>MID($H1070,8,1)="0"</formula>
    </cfRule>
    <cfRule type="expression" dxfId="2061" priority="1800">
      <formula>$M1070="Excluído"</formula>
    </cfRule>
    <cfRule type="expression" dxfId="2060" priority="1801">
      <formula>$M1070="Alterar"</formula>
    </cfRule>
    <cfRule type="expression" dxfId="2059" priority="1802">
      <formula>$M1070="Excluir"</formula>
    </cfRule>
    <cfRule type="expression" dxfId="2058" priority="1803">
      <formula>$M1070="Incluir"</formula>
    </cfRule>
  </conditionalFormatting>
  <conditionalFormatting sqref="K1071">
    <cfRule type="expression" dxfId="2057" priority="1784">
      <formula>MID($H1071,2,7)="0000000"</formula>
    </cfRule>
    <cfRule type="expression" dxfId="2056" priority="1785">
      <formula>MID($H1071,3,6)="000000"</formula>
    </cfRule>
    <cfRule type="expression" dxfId="2055" priority="1786">
      <formula>MID($H1071,4,5)="00000"</formula>
    </cfRule>
    <cfRule type="expression" dxfId="2054" priority="1787">
      <formula>MID($H1071,5,4)="0000"</formula>
    </cfRule>
    <cfRule type="expression" dxfId="2053" priority="1788">
      <formula>MID($H1071,7,2)="00"</formula>
    </cfRule>
    <cfRule type="expression" dxfId="2052" priority="1789">
      <formula>MID($H1071,8,1)="0"</formula>
    </cfRule>
    <cfRule type="expression" dxfId="2051" priority="1790">
      <formula>$M1071="Excluído"</formula>
    </cfRule>
    <cfRule type="expression" dxfId="2050" priority="1791">
      <formula>$M1071="Alterar"</formula>
    </cfRule>
    <cfRule type="expression" dxfId="2049" priority="1792">
      <formula>$M1071="Excluir"</formula>
    </cfRule>
    <cfRule type="expression" dxfId="2048" priority="1793">
      <formula>$M1071="Incluir"</formula>
    </cfRule>
  </conditionalFormatting>
  <conditionalFormatting sqref="L1070">
    <cfRule type="expression" dxfId="2047" priority="1774">
      <formula>MID($H1070,2,7)="0000000"</formula>
    </cfRule>
    <cfRule type="expression" dxfId="2046" priority="1775">
      <formula>MID($H1070,3,6)="000000"</formula>
    </cfRule>
    <cfRule type="expression" dxfId="2045" priority="1776">
      <formula>MID($H1070,4,5)="00000"</formula>
    </cfRule>
    <cfRule type="expression" dxfId="2044" priority="1777">
      <formula>MID($H1070,5,4)="0000"</formula>
    </cfRule>
    <cfRule type="expression" dxfId="2043" priority="1778">
      <formula>MID($H1070,7,2)="00"</formula>
    </cfRule>
    <cfRule type="expression" dxfId="2042" priority="1779">
      <formula>MID($H1070,8,1)="0"</formula>
    </cfRule>
    <cfRule type="expression" dxfId="2041" priority="1780">
      <formula>$M1070="Excluído"</formula>
    </cfRule>
    <cfRule type="expression" dxfId="2040" priority="1781">
      <formula>$M1070="Alterar"</formula>
    </cfRule>
    <cfRule type="expression" dxfId="2039" priority="1782">
      <formula>$M1070="Excluir"</formula>
    </cfRule>
    <cfRule type="expression" dxfId="2038" priority="1783">
      <formula>$M1070="Incluir"</formula>
    </cfRule>
  </conditionalFormatting>
  <conditionalFormatting sqref="L1074">
    <cfRule type="expression" dxfId="2037" priority="1764">
      <formula>MID($H1074,2,7)="0000000"</formula>
    </cfRule>
    <cfRule type="expression" dxfId="2036" priority="1765">
      <formula>MID($H1074,3,6)="000000"</formula>
    </cfRule>
    <cfRule type="expression" dxfId="2035" priority="1766">
      <formula>MID($H1074,4,5)="00000"</formula>
    </cfRule>
    <cfRule type="expression" dxfId="2034" priority="1767">
      <formula>MID($H1074,5,4)="0000"</formula>
    </cfRule>
    <cfRule type="expression" dxfId="2033" priority="1768">
      <formula>MID($H1074,7,2)="00"</formula>
    </cfRule>
    <cfRule type="expression" dxfId="2032" priority="1769">
      <formula>MID($H1074,8,1)="0"</formula>
    </cfRule>
    <cfRule type="expression" dxfId="2031" priority="1770">
      <formula>$M1074="Excluído"</formula>
    </cfRule>
    <cfRule type="expression" dxfId="2030" priority="1771">
      <formula>$M1074="Alterar"</formula>
    </cfRule>
    <cfRule type="expression" dxfId="2029" priority="1772">
      <formula>$M1074="Excluir"</formula>
    </cfRule>
    <cfRule type="expression" dxfId="2028" priority="1773">
      <formula>$M1074="Incluir"</formula>
    </cfRule>
  </conditionalFormatting>
  <conditionalFormatting sqref="L1203">
    <cfRule type="expression" dxfId="2027" priority="1754">
      <formula>MID($H1203,2,7)="0000000"</formula>
    </cfRule>
    <cfRule type="expression" dxfId="2026" priority="1755">
      <formula>MID($H1203,3,6)="000000"</formula>
    </cfRule>
    <cfRule type="expression" dxfId="2025" priority="1756">
      <formula>MID($H1203,4,5)="00000"</formula>
    </cfRule>
    <cfRule type="expression" dxfId="2024" priority="1757">
      <formula>MID($H1203,5,4)="0000"</formula>
    </cfRule>
    <cfRule type="expression" dxfId="2023" priority="1758">
      <formula>MID($H1203,7,2)="00"</formula>
    </cfRule>
    <cfRule type="expression" dxfId="2022" priority="1759">
      <formula>MID($H1203,8,1)="0"</formula>
    </cfRule>
    <cfRule type="expression" dxfId="2021" priority="1760">
      <formula>$M1203="Excluído"</formula>
    </cfRule>
    <cfRule type="expression" dxfId="2020" priority="1761">
      <formula>$M1203="Alterar"</formula>
    </cfRule>
    <cfRule type="expression" dxfId="2019" priority="1762">
      <formula>$M1203="Excluir"</formula>
    </cfRule>
    <cfRule type="expression" dxfId="2018" priority="1763">
      <formula>$M1203="Incluir"</formula>
    </cfRule>
  </conditionalFormatting>
  <conditionalFormatting sqref="L1224">
    <cfRule type="expression" dxfId="2017" priority="1744">
      <formula>MID($H1224,2,7)="0000000"</formula>
    </cfRule>
    <cfRule type="expression" dxfId="2016" priority="1745">
      <formula>MID($H1224,3,6)="000000"</formula>
    </cfRule>
    <cfRule type="expression" dxfId="2015" priority="1746">
      <formula>MID($H1224,4,5)="00000"</formula>
    </cfRule>
    <cfRule type="expression" dxfId="2014" priority="1747">
      <formula>MID($H1224,5,4)="0000"</formula>
    </cfRule>
    <cfRule type="expression" dxfId="2013" priority="1748">
      <formula>MID($H1224,7,2)="00"</formula>
    </cfRule>
    <cfRule type="expression" dxfId="2012" priority="1749">
      <formula>MID($H1224,8,1)="0"</formula>
    </cfRule>
    <cfRule type="expression" dxfId="2011" priority="1750">
      <formula>$M1224="Excluído"</formula>
    </cfRule>
    <cfRule type="expression" dxfId="2010" priority="1751">
      <formula>$M1224="Alterar"</formula>
    </cfRule>
    <cfRule type="expression" dxfId="2009" priority="1752">
      <formula>$M1224="Excluir"</formula>
    </cfRule>
    <cfRule type="expression" dxfId="2008" priority="1753">
      <formula>$M1224="Incluir"</formula>
    </cfRule>
  </conditionalFormatting>
  <conditionalFormatting sqref="L1225">
    <cfRule type="expression" dxfId="2007" priority="1734">
      <formula>MID($H1225,2,7)="0000000"</formula>
    </cfRule>
    <cfRule type="expression" dxfId="2006" priority="1735">
      <formula>MID($H1225,3,6)="000000"</formula>
    </cfRule>
    <cfRule type="expression" dxfId="2005" priority="1736">
      <formula>MID($H1225,4,5)="00000"</formula>
    </cfRule>
    <cfRule type="expression" dxfId="2004" priority="1737">
      <formula>MID($H1225,5,4)="0000"</formula>
    </cfRule>
    <cfRule type="expression" dxfId="2003" priority="1738">
      <formula>MID($H1225,7,2)="00"</formula>
    </cfRule>
    <cfRule type="expression" dxfId="2002" priority="1739">
      <formula>MID($H1225,8,1)="0"</formula>
    </cfRule>
    <cfRule type="expression" dxfId="2001" priority="1740">
      <formula>$M1225="Excluído"</formula>
    </cfRule>
    <cfRule type="expression" dxfId="2000" priority="1741">
      <formula>$M1225="Alterar"</formula>
    </cfRule>
    <cfRule type="expression" dxfId="1999" priority="1742">
      <formula>$M1225="Excluir"</formula>
    </cfRule>
    <cfRule type="expression" dxfId="1998" priority="1743">
      <formula>$M1225="Incluir"</formula>
    </cfRule>
  </conditionalFormatting>
  <conditionalFormatting sqref="L1234">
    <cfRule type="expression" dxfId="1997" priority="1724">
      <formula>MID($H1234,2,7)="0000000"</formula>
    </cfRule>
    <cfRule type="expression" dxfId="1996" priority="1725">
      <formula>MID($H1234,3,6)="000000"</formula>
    </cfRule>
    <cfRule type="expression" dxfId="1995" priority="1726">
      <formula>MID($H1234,4,5)="00000"</formula>
    </cfRule>
    <cfRule type="expression" dxfId="1994" priority="1727">
      <formula>MID($H1234,5,4)="0000"</formula>
    </cfRule>
    <cfRule type="expression" dxfId="1993" priority="1728">
      <formula>MID($H1234,7,2)="00"</formula>
    </cfRule>
    <cfRule type="expression" dxfId="1992" priority="1729">
      <formula>MID($H1234,8,1)="0"</formula>
    </cfRule>
    <cfRule type="expression" dxfId="1991" priority="1730">
      <formula>$M1234="Excluído"</formula>
    </cfRule>
    <cfRule type="expression" dxfId="1990" priority="1731">
      <formula>$M1234="Alterar"</formula>
    </cfRule>
    <cfRule type="expression" dxfId="1989" priority="1732">
      <formula>$M1234="Excluir"</formula>
    </cfRule>
    <cfRule type="expression" dxfId="1988" priority="1733">
      <formula>$M1234="Incluir"</formula>
    </cfRule>
  </conditionalFormatting>
  <conditionalFormatting sqref="L1239">
    <cfRule type="expression" dxfId="1987" priority="1714">
      <formula>MID($H1239,2,7)="0000000"</formula>
    </cfRule>
    <cfRule type="expression" dxfId="1986" priority="1715">
      <formula>MID($H1239,3,6)="000000"</formula>
    </cfRule>
    <cfRule type="expression" dxfId="1985" priority="1716">
      <formula>MID($H1239,4,5)="00000"</formula>
    </cfRule>
    <cfRule type="expression" dxfId="1984" priority="1717">
      <formula>MID($H1239,5,4)="0000"</formula>
    </cfRule>
    <cfRule type="expression" dxfId="1983" priority="1718">
      <formula>MID($H1239,7,2)="00"</formula>
    </cfRule>
    <cfRule type="expression" dxfId="1982" priority="1719">
      <formula>MID($H1239,8,1)="0"</formula>
    </cfRule>
    <cfRule type="expression" dxfId="1981" priority="1720">
      <formula>$M1239="Excluído"</formula>
    </cfRule>
    <cfRule type="expression" dxfId="1980" priority="1721">
      <formula>$M1239="Alterar"</formula>
    </cfRule>
    <cfRule type="expression" dxfId="1979" priority="1722">
      <formula>$M1239="Excluir"</formula>
    </cfRule>
    <cfRule type="expression" dxfId="1978" priority="1723">
      <formula>$M1239="Incluir"</formula>
    </cfRule>
  </conditionalFormatting>
  <conditionalFormatting sqref="L1241">
    <cfRule type="expression" dxfId="1977" priority="1704">
      <formula>MID($H1241,2,7)="0000000"</formula>
    </cfRule>
    <cfRule type="expression" dxfId="1976" priority="1705">
      <formula>MID($H1241,3,6)="000000"</formula>
    </cfRule>
    <cfRule type="expression" dxfId="1975" priority="1706">
      <formula>MID($H1241,4,5)="00000"</formula>
    </cfRule>
    <cfRule type="expression" dxfId="1974" priority="1707">
      <formula>MID($H1241,5,4)="0000"</formula>
    </cfRule>
    <cfRule type="expression" dxfId="1973" priority="1708">
      <formula>MID($H1241,7,2)="00"</formula>
    </cfRule>
    <cfRule type="expression" dxfId="1972" priority="1709">
      <formula>MID($H1241,8,1)="0"</formula>
    </cfRule>
    <cfRule type="expression" dxfId="1971" priority="1710">
      <formula>$M1241="Excluído"</formula>
    </cfRule>
    <cfRule type="expression" dxfId="1970" priority="1711">
      <formula>$M1241="Alterar"</formula>
    </cfRule>
    <cfRule type="expression" dxfId="1969" priority="1712">
      <formula>$M1241="Excluir"</formula>
    </cfRule>
    <cfRule type="expression" dxfId="1968" priority="1713">
      <formula>$M1241="Incluir"</formula>
    </cfRule>
  </conditionalFormatting>
  <conditionalFormatting sqref="L1252:L1257">
    <cfRule type="expression" dxfId="1967" priority="1694">
      <formula>MID($H1252,2,7)="0000000"</formula>
    </cfRule>
    <cfRule type="expression" dxfId="1966" priority="1695">
      <formula>MID($H1252,3,6)="000000"</formula>
    </cfRule>
    <cfRule type="expression" dxfId="1965" priority="1696">
      <formula>MID($H1252,4,5)="00000"</formula>
    </cfRule>
    <cfRule type="expression" dxfId="1964" priority="1697">
      <formula>MID($H1252,5,4)="0000"</formula>
    </cfRule>
    <cfRule type="expression" dxfId="1963" priority="1698">
      <formula>MID($H1252,7,2)="00"</formula>
    </cfRule>
    <cfRule type="expression" dxfId="1962" priority="1699">
      <formula>MID($H1252,8,1)="0"</formula>
    </cfRule>
    <cfRule type="expression" dxfId="1961" priority="1700">
      <formula>$M1252="Excluído"</formula>
    </cfRule>
    <cfRule type="expression" dxfId="1960" priority="1701">
      <formula>$M1252="Alterar"</formula>
    </cfRule>
    <cfRule type="expression" dxfId="1959" priority="1702">
      <formula>$M1252="Excluir"</formula>
    </cfRule>
    <cfRule type="expression" dxfId="1958" priority="1703">
      <formula>$M1252="Incluir"</formula>
    </cfRule>
  </conditionalFormatting>
  <conditionalFormatting sqref="L1260">
    <cfRule type="expression" dxfId="1957" priority="1684">
      <formula>MID($H1260,2,7)="0000000"</formula>
    </cfRule>
    <cfRule type="expression" dxfId="1956" priority="1685">
      <formula>MID($H1260,3,6)="000000"</formula>
    </cfRule>
    <cfRule type="expression" dxfId="1955" priority="1686">
      <formula>MID($H1260,4,5)="00000"</formula>
    </cfRule>
    <cfRule type="expression" dxfId="1954" priority="1687">
      <formula>MID($H1260,5,4)="0000"</formula>
    </cfRule>
    <cfRule type="expression" dxfId="1953" priority="1688">
      <formula>MID($H1260,7,2)="00"</formula>
    </cfRule>
    <cfRule type="expression" dxfId="1952" priority="1689">
      <formula>MID($H1260,8,1)="0"</formula>
    </cfRule>
    <cfRule type="expression" dxfId="1951" priority="1690">
      <formula>$M1260="Excluído"</formula>
    </cfRule>
    <cfRule type="expression" dxfId="1950" priority="1691">
      <formula>$M1260="Alterar"</formula>
    </cfRule>
    <cfRule type="expression" dxfId="1949" priority="1692">
      <formula>$M1260="Excluir"</formula>
    </cfRule>
    <cfRule type="expression" dxfId="1948" priority="1693">
      <formula>$M1260="Incluir"</formula>
    </cfRule>
  </conditionalFormatting>
  <conditionalFormatting sqref="K1260">
    <cfRule type="expression" dxfId="1947" priority="1674">
      <formula>MID($H1260,2,7)="0000000"</formula>
    </cfRule>
    <cfRule type="expression" dxfId="1946" priority="1675">
      <formula>MID($H1260,3,6)="000000"</formula>
    </cfRule>
    <cfRule type="expression" dxfId="1945" priority="1676">
      <formula>MID($H1260,4,5)="00000"</formula>
    </cfRule>
    <cfRule type="expression" dxfId="1944" priority="1677">
      <formula>MID($H1260,5,4)="0000"</formula>
    </cfRule>
    <cfRule type="expression" dxfId="1943" priority="1678">
      <formula>MID($H1260,7,2)="00"</formula>
    </cfRule>
    <cfRule type="expression" dxfId="1942" priority="1679">
      <formula>MID($H1260,8,1)="0"</formula>
    </cfRule>
    <cfRule type="expression" dxfId="1941" priority="1680">
      <formula>$M1260="Excluído"</formula>
    </cfRule>
    <cfRule type="expression" dxfId="1940" priority="1681">
      <formula>$M1260="Alterar"</formula>
    </cfRule>
    <cfRule type="expression" dxfId="1939" priority="1682">
      <formula>$M1260="Excluir"</formula>
    </cfRule>
    <cfRule type="expression" dxfId="1938" priority="1683">
      <formula>$M1260="Incluir"</formula>
    </cfRule>
  </conditionalFormatting>
  <conditionalFormatting sqref="L1514">
    <cfRule type="expression" dxfId="1937" priority="1664">
      <formula>MID($H1514,2,7)="0000000"</formula>
    </cfRule>
    <cfRule type="expression" dxfId="1936" priority="1665">
      <formula>MID($H1514,3,6)="000000"</formula>
    </cfRule>
    <cfRule type="expression" dxfId="1935" priority="1666">
      <formula>MID($H1514,4,5)="00000"</formula>
    </cfRule>
    <cfRule type="expression" dxfId="1934" priority="1667">
      <formula>MID($H1514,5,4)="0000"</formula>
    </cfRule>
    <cfRule type="expression" dxfId="1933" priority="1668">
      <formula>MID($H1514,7,2)="00"</formula>
    </cfRule>
    <cfRule type="expression" dxfId="1932" priority="1669">
      <formula>MID($H1514,8,1)="0"</formula>
    </cfRule>
    <cfRule type="expression" dxfId="1931" priority="1670">
      <formula>$M1514="Excluído"</formula>
    </cfRule>
    <cfRule type="expression" dxfId="1930" priority="1671">
      <formula>$M1514="Alterar"</formula>
    </cfRule>
    <cfRule type="expression" dxfId="1929" priority="1672">
      <formula>$M1514="Excluir"</formula>
    </cfRule>
    <cfRule type="expression" dxfId="1928" priority="1673">
      <formula>$M1514="Incluir"</formula>
    </cfRule>
  </conditionalFormatting>
  <conditionalFormatting sqref="L1549">
    <cfRule type="expression" dxfId="1927" priority="1654">
      <formula>MID($H1549,2,7)="0000000"</formula>
    </cfRule>
    <cfRule type="expression" dxfId="1926" priority="1655">
      <formula>MID($H1549,3,6)="000000"</formula>
    </cfRule>
    <cfRule type="expression" dxfId="1925" priority="1656">
      <formula>MID($H1549,4,5)="00000"</formula>
    </cfRule>
    <cfRule type="expression" dxfId="1924" priority="1657">
      <formula>MID($H1549,5,4)="0000"</formula>
    </cfRule>
    <cfRule type="expression" dxfId="1923" priority="1658">
      <formula>MID($H1549,7,2)="00"</formula>
    </cfRule>
    <cfRule type="expression" dxfId="1922" priority="1659">
      <formula>MID($H1549,8,1)="0"</formula>
    </cfRule>
    <cfRule type="expression" dxfId="1921" priority="1660">
      <formula>$M1549="Excluído"</formula>
    </cfRule>
    <cfRule type="expression" dxfId="1920" priority="1661">
      <formula>$M1549="Alterar"</formula>
    </cfRule>
    <cfRule type="expression" dxfId="1919" priority="1662">
      <formula>$M1549="Excluir"</formula>
    </cfRule>
    <cfRule type="expression" dxfId="1918" priority="1663">
      <formula>$M1549="Incluir"</formula>
    </cfRule>
  </conditionalFormatting>
  <conditionalFormatting sqref="L1573">
    <cfRule type="expression" dxfId="1917" priority="1644">
      <formula>MID($H1573,2,7)="0000000"</formula>
    </cfRule>
    <cfRule type="expression" dxfId="1916" priority="1645">
      <formula>MID($H1573,3,6)="000000"</formula>
    </cfRule>
    <cfRule type="expression" dxfId="1915" priority="1646">
      <formula>MID($H1573,4,5)="00000"</formula>
    </cfRule>
    <cfRule type="expression" dxfId="1914" priority="1647">
      <formula>MID($H1573,5,4)="0000"</formula>
    </cfRule>
    <cfRule type="expression" dxfId="1913" priority="1648">
      <formula>MID($H1573,7,2)="00"</formula>
    </cfRule>
    <cfRule type="expression" dxfId="1912" priority="1649">
      <formula>MID($H1573,8,1)="0"</formula>
    </cfRule>
    <cfRule type="expression" dxfId="1911" priority="1650">
      <formula>$M1573="Excluído"</formula>
    </cfRule>
    <cfRule type="expression" dxfId="1910" priority="1651">
      <formula>$M1573="Alterar"</formula>
    </cfRule>
    <cfRule type="expression" dxfId="1909" priority="1652">
      <formula>$M1573="Excluir"</formula>
    </cfRule>
    <cfRule type="expression" dxfId="1908" priority="1653">
      <formula>$M1573="Incluir"</formula>
    </cfRule>
  </conditionalFormatting>
  <conditionalFormatting sqref="L1593">
    <cfRule type="expression" dxfId="1907" priority="1634">
      <formula>MID($H1593,2,7)="0000000"</formula>
    </cfRule>
    <cfRule type="expression" dxfId="1906" priority="1635">
      <formula>MID($H1593,3,6)="000000"</formula>
    </cfRule>
    <cfRule type="expression" dxfId="1905" priority="1636">
      <formula>MID($H1593,4,5)="00000"</formula>
    </cfRule>
    <cfRule type="expression" dxfId="1904" priority="1637">
      <formula>MID($H1593,5,4)="0000"</formula>
    </cfRule>
    <cfRule type="expression" dxfId="1903" priority="1638">
      <formula>MID($H1593,7,2)="00"</formula>
    </cfRule>
    <cfRule type="expression" dxfId="1902" priority="1639">
      <formula>MID($H1593,8,1)="0"</formula>
    </cfRule>
    <cfRule type="expression" dxfId="1901" priority="1640">
      <formula>$M1593="Excluído"</formula>
    </cfRule>
    <cfRule type="expression" dxfId="1900" priority="1641">
      <formula>$M1593="Alterar"</formula>
    </cfRule>
    <cfRule type="expression" dxfId="1899" priority="1642">
      <formula>$M1593="Excluir"</formula>
    </cfRule>
    <cfRule type="expression" dxfId="1898" priority="1643">
      <formula>$M1593="Incluir"</formula>
    </cfRule>
  </conditionalFormatting>
  <conditionalFormatting sqref="L1620">
    <cfRule type="expression" dxfId="1897" priority="1624">
      <formula>MID($H1620,2,7)="0000000"</formula>
    </cfRule>
    <cfRule type="expression" dxfId="1896" priority="1625">
      <formula>MID($H1620,3,6)="000000"</formula>
    </cfRule>
    <cfRule type="expression" dxfId="1895" priority="1626">
      <formula>MID($H1620,4,5)="00000"</formula>
    </cfRule>
    <cfRule type="expression" dxfId="1894" priority="1627">
      <formula>MID($H1620,5,4)="0000"</formula>
    </cfRule>
    <cfRule type="expression" dxfId="1893" priority="1628">
      <formula>MID($H1620,7,2)="00"</formula>
    </cfRule>
    <cfRule type="expression" dxfId="1892" priority="1629">
      <formula>MID($H1620,8,1)="0"</formula>
    </cfRule>
    <cfRule type="expression" dxfId="1891" priority="1630">
      <formula>$M1620="Excluído"</formula>
    </cfRule>
    <cfRule type="expression" dxfId="1890" priority="1631">
      <formula>$M1620="Alterar"</formula>
    </cfRule>
    <cfRule type="expression" dxfId="1889" priority="1632">
      <formula>$M1620="Excluir"</formula>
    </cfRule>
    <cfRule type="expression" dxfId="1888" priority="1633">
      <formula>$M1620="Incluir"</formula>
    </cfRule>
  </conditionalFormatting>
  <conditionalFormatting sqref="L1634">
    <cfRule type="expression" dxfId="1887" priority="1614">
      <formula>MID($H1634,2,7)="0000000"</formula>
    </cfRule>
    <cfRule type="expression" dxfId="1886" priority="1615">
      <formula>MID($H1634,3,6)="000000"</formula>
    </cfRule>
    <cfRule type="expression" dxfId="1885" priority="1616">
      <formula>MID($H1634,4,5)="00000"</formula>
    </cfRule>
    <cfRule type="expression" dxfId="1884" priority="1617">
      <formula>MID($H1634,5,4)="0000"</formula>
    </cfRule>
    <cfRule type="expression" dxfId="1883" priority="1618">
      <formula>MID($H1634,7,2)="00"</formula>
    </cfRule>
    <cfRule type="expression" dxfId="1882" priority="1619">
      <formula>MID($H1634,8,1)="0"</formula>
    </cfRule>
    <cfRule type="expression" dxfId="1881" priority="1620">
      <formula>$M1634="Excluído"</formula>
    </cfRule>
    <cfRule type="expression" dxfId="1880" priority="1621">
      <formula>$M1634="Alterar"</formula>
    </cfRule>
    <cfRule type="expression" dxfId="1879" priority="1622">
      <formula>$M1634="Excluir"</formula>
    </cfRule>
    <cfRule type="expression" dxfId="1878" priority="1623">
      <formula>$M1634="Incluir"</formula>
    </cfRule>
  </conditionalFormatting>
  <conditionalFormatting sqref="L1628">
    <cfRule type="expression" dxfId="1877" priority="1604">
      <formula>MID($H1628,2,7)="0000000"</formula>
    </cfRule>
    <cfRule type="expression" dxfId="1876" priority="1605">
      <formula>MID($H1628,3,6)="000000"</formula>
    </cfRule>
    <cfRule type="expression" dxfId="1875" priority="1606">
      <formula>MID($H1628,4,5)="00000"</formula>
    </cfRule>
    <cfRule type="expression" dxfId="1874" priority="1607">
      <formula>MID($H1628,5,4)="0000"</formula>
    </cfRule>
    <cfRule type="expression" dxfId="1873" priority="1608">
      <formula>MID($H1628,7,2)="00"</formula>
    </cfRule>
    <cfRule type="expression" dxfId="1872" priority="1609">
      <formula>MID($H1628,8,1)="0"</formula>
    </cfRule>
    <cfRule type="expression" dxfId="1871" priority="1610">
      <formula>$M1628="Excluído"</formula>
    </cfRule>
    <cfRule type="expression" dxfId="1870" priority="1611">
      <formula>$M1628="Alterar"</formula>
    </cfRule>
    <cfRule type="expression" dxfId="1869" priority="1612">
      <formula>$M1628="Excluir"</formula>
    </cfRule>
    <cfRule type="expression" dxfId="1868" priority="1613">
      <formula>$M1628="Incluir"</formula>
    </cfRule>
  </conditionalFormatting>
  <conditionalFormatting sqref="K1649">
    <cfRule type="expression" dxfId="1867" priority="1594">
      <formula>MID($H1649,2,7)="0000000"</formula>
    </cfRule>
    <cfRule type="expression" dxfId="1866" priority="1595">
      <formula>MID($H1649,3,6)="000000"</formula>
    </cfRule>
    <cfRule type="expression" dxfId="1865" priority="1596">
      <formula>MID($H1649,4,5)="00000"</formula>
    </cfRule>
    <cfRule type="expression" dxfId="1864" priority="1597">
      <formula>MID($H1649,5,4)="0000"</formula>
    </cfRule>
    <cfRule type="expression" dxfId="1863" priority="1598">
      <formula>MID($H1649,7,2)="00"</formula>
    </cfRule>
    <cfRule type="expression" dxfId="1862" priority="1599">
      <formula>MID($H1649,8,1)="0"</formula>
    </cfRule>
    <cfRule type="expression" dxfId="1861" priority="1600">
      <formula>$M1649="Excluído"</formula>
    </cfRule>
    <cfRule type="expression" dxfId="1860" priority="1601">
      <formula>$M1649="Alterar"</formula>
    </cfRule>
    <cfRule type="expression" dxfId="1859" priority="1602">
      <formula>$M1649="Excluir"</formula>
    </cfRule>
    <cfRule type="expression" dxfId="1858" priority="1603">
      <formula>$M1649="Incluir"</formula>
    </cfRule>
  </conditionalFormatting>
  <conditionalFormatting sqref="K1650">
    <cfRule type="expression" dxfId="1857" priority="1584">
      <formula>MID($H1650,2,7)="0000000"</formula>
    </cfRule>
    <cfRule type="expression" dxfId="1856" priority="1585">
      <formula>MID($H1650,3,6)="000000"</formula>
    </cfRule>
    <cfRule type="expression" dxfId="1855" priority="1586">
      <formula>MID($H1650,4,5)="00000"</formula>
    </cfRule>
    <cfRule type="expression" dxfId="1854" priority="1587">
      <formula>MID($H1650,5,4)="0000"</formula>
    </cfRule>
    <cfRule type="expression" dxfId="1853" priority="1588">
      <formula>MID($H1650,7,2)="00"</formula>
    </cfRule>
    <cfRule type="expression" dxfId="1852" priority="1589">
      <formula>MID($H1650,8,1)="0"</formula>
    </cfRule>
    <cfRule type="expression" dxfId="1851" priority="1590">
      <formula>$M1650="Excluído"</formula>
    </cfRule>
    <cfRule type="expression" dxfId="1850" priority="1591">
      <formula>$M1650="Alterar"</formula>
    </cfRule>
    <cfRule type="expression" dxfId="1849" priority="1592">
      <formula>$M1650="Excluir"</formula>
    </cfRule>
    <cfRule type="expression" dxfId="1848" priority="1593">
      <formula>$M1650="Incluir"</formula>
    </cfRule>
  </conditionalFormatting>
  <conditionalFormatting sqref="K863">
    <cfRule type="expression" dxfId="1847" priority="1574">
      <formula>MID($H863,2,7)="0000000"</formula>
    </cfRule>
    <cfRule type="expression" dxfId="1846" priority="1575">
      <formula>MID($H863,3,6)="000000"</formula>
    </cfRule>
    <cfRule type="expression" dxfId="1845" priority="1576">
      <formula>MID($H863,4,5)="00000"</formula>
    </cfRule>
    <cfRule type="expression" dxfId="1844" priority="1577">
      <formula>MID($H863,5,4)="0000"</formula>
    </cfRule>
    <cfRule type="expression" dxfId="1843" priority="1578">
      <formula>MID($H863,7,2)="00"</formula>
    </cfRule>
    <cfRule type="expression" dxfId="1842" priority="1579">
      <formula>MID($H863,8,1)="0"</formula>
    </cfRule>
    <cfRule type="expression" dxfId="1841" priority="1580">
      <formula>$M863="Excluído"</formula>
    </cfRule>
    <cfRule type="expression" dxfId="1840" priority="1581">
      <formula>$M863="Alterar"</formula>
    </cfRule>
    <cfRule type="expression" dxfId="1839" priority="1582">
      <formula>$M863="Excluir"</formula>
    </cfRule>
    <cfRule type="expression" dxfId="1838" priority="1583">
      <formula>$M863="Incluir"</formula>
    </cfRule>
  </conditionalFormatting>
  <conditionalFormatting sqref="K863">
    <cfRule type="expression" dxfId="1837" priority="1573">
      <formula>IF($H863="",FALSE,IF($H863&gt;9999999,IF($H863&lt;100000000,FALSE,TRUE),TRUE))</formula>
    </cfRule>
  </conditionalFormatting>
  <conditionalFormatting sqref="K864">
    <cfRule type="expression" dxfId="1836" priority="1563">
      <formula>MID($H864,2,7)="0000000"</formula>
    </cfRule>
    <cfRule type="expression" dxfId="1835" priority="1564">
      <formula>MID($H864,3,6)="000000"</formula>
    </cfRule>
    <cfRule type="expression" dxfId="1834" priority="1565">
      <formula>MID($H864,4,5)="00000"</formula>
    </cfRule>
    <cfRule type="expression" dxfId="1833" priority="1566">
      <formula>MID($H864,5,4)="0000"</formula>
    </cfRule>
    <cfRule type="expression" dxfId="1832" priority="1567">
      <formula>MID($H864,7,2)="00"</formula>
    </cfRule>
    <cfRule type="expression" dxfId="1831" priority="1568">
      <formula>MID($H864,8,1)="0"</formula>
    </cfRule>
    <cfRule type="expression" dxfId="1830" priority="1569">
      <formula>$M864="Excluído"</formula>
    </cfRule>
    <cfRule type="expression" dxfId="1829" priority="1570">
      <formula>$M864="Alterar"</formula>
    </cfRule>
    <cfRule type="expression" dxfId="1828" priority="1571">
      <formula>$M864="Excluir"</formula>
    </cfRule>
    <cfRule type="expression" dxfId="1827" priority="1572">
      <formula>$M864="Incluir"</formula>
    </cfRule>
  </conditionalFormatting>
  <conditionalFormatting sqref="K864">
    <cfRule type="expression" dxfId="1826" priority="1562">
      <formula>IF($H864="",FALSE,IF($H864&gt;9999999,IF($H864&lt;100000000,FALSE,TRUE),TRUE))</formula>
    </cfRule>
  </conditionalFormatting>
  <conditionalFormatting sqref="K865">
    <cfRule type="expression" dxfId="1825" priority="1551">
      <formula>IF($H865="",FALSE,IF($H865&gt;9999999,IF($H865&lt;100000000,FALSE,TRUE),TRUE))</formula>
    </cfRule>
  </conditionalFormatting>
  <conditionalFormatting sqref="K865">
    <cfRule type="expression" dxfId="1824" priority="1552">
      <formula>MID($H865,2,7)="0000000"</formula>
    </cfRule>
    <cfRule type="expression" dxfId="1823" priority="1553">
      <formula>MID($H865,3,6)="000000"</formula>
    </cfRule>
    <cfRule type="expression" dxfId="1822" priority="1554">
      <formula>MID($H865,4,5)="00000"</formula>
    </cfRule>
    <cfRule type="expression" dxfId="1821" priority="1555">
      <formula>MID($H865,5,4)="0000"</formula>
    </cfRule>
    <cfRule type="expression" dxfId="1820" priority="1556">
      <formula>MID($H865,7,2)="00"</formula>
    </cfRule>
    <cfRule type="expression" dxfId="1819" priority="1557">
      <formula>MID($H865,8,1)="0"</formula>
    </cfRule>
    <cfRule type="expression" dxfId="1818" priority="1558">
      <formula>$M865="Excluído"</formula>
    </cfRule>
    <cfRule type="expression" dxfId="1817" priority="1559">
      <formula>$M865="Alterar"</formula>
    </cfRule>
    <cfRule type="expression" dxfId="1816" priority="1560">
      <formula>$M865="Excluir"</formula>
    </cfRule>
    <cfRule type="expression" dxfId="1815" priority="1561">
      <formula>$M865="Incluir"</formula>
    </cfRule>
  </conditionalFormatting>
  <conditionalFormatting sqref="L864">
    <cfRule type="expression" dxfId="1814" priority="1541">
      <formula>MID($H864,2,7)="0000000"</formula>
    </cfRule>
    <cfRule type="expression" dxfId="1813" priority="1542">
      <formula>MID($H864,3,6)="000000"</formula>
    </cfRule>
    <cfRule type="expression" dxfId="1812" priority="1543">
      <formula>MID($H864,4,5)="00000"</formula>
    </cfRule>
    <cfRule type="expression" dxfId="1811" priority="1544">
      <formula>MID($H864,5,4)="0000"</formula>
    </cfRule>
    <cfRule type="expression" dxfId="1810" priority="1545">
      <formula>MID($H864,7,2)="00"</formula>
    </cfRule>
    <cfRule type="expression" dxfId="1809" priority="1546">
      <formula>MID($H864,8,1)="0"</formula>
    </cfRule>
    <cfRule type="expression" dxfId="1808" priority="1547">
      <formula>$M864="Excluído"</formula>
    </cfRule>
    <cfRule type="expression" dxfId="1807" priority="1548">
      <formula>$M864="Alterar"</formula>
    </cfRule>
    <cfRule type="expression" dxfId="1806" priority="1549">
      <formula>$M864="Excluir"</formula>
    </cfRule>
    <cfRule type="expression" dxfId="1805" priority="1550">
      <formula>$M864="Incluir"</formula>
    </cfRule>
  </conditionalFormatting>
  <conditionalFormatting sqref="K233">
    <cfRule type="expression" dxfId="1804" priority="1531">
      <formula>MID($H233,2,7)="0000000"</formula>
    </cfRule>
    <cfRule type="expression" dxfId="1803" priority="1532">
      <formula>MID($H233,3,6)="000000"</formula>
    </cfRule>
    <cfRule type="expression" dxfId="1802" priority="1533">
      <formula>MID($H233,4,5)="00000"</formula>
    </cfRule>
    <cfRule type="expression" dxfId="1801" priority="1534">
      <formula>MID($H233,5,4)="0000"</formula>
    </cfRule>
    <cfRule type="expression" dxfId="1800" priority="1535">
      <formula>MID($H233,7,2)="00"</formula>
    </cfRule>
    <cfRule type="expression" dxfId="1799" priority="1536">
      <formula>MID($H233,8,1)="0"</formula>
    </cfRule>
    <cfRule type="expression" dxfId="1798" priority="1537">
      <formula>$M233="Excluído"</formula>
    </cfRule>
    <cfRule type="expression" dxfId="1797" priority="1538">
      <formula>$M233="Alterar"</formula>
    </cfRule>
    <cfRule type="expression" dxfId="1796" priority="1539">
      <formula>$M233="Excluir"</formula>
    </cfRule>
    <cfRule type="expression" dxfId="1795" priority="1540">
      <formula>$M233="Incluir"</formula>
    </cfRule>
  </conditionalFormatting>
  <conditionalFormatting sqref="I233">
    <cfRule type="expression" dxfId="1794" priority="1521">
      <formula>MID($H233,2,7)="0000000"</formula>
    </cfRule>
    <cfRule type="expression" dxfId="1793" priority="1522">
      <formula>MID($H233,3,6)="000000"</formula>
    </cfRule>
    <cfRule type="expression" dxfId="1792" priority="1523">
      <formula>MID($H233,4,5)="00000"</formula>
    </cfRule>
    <cfRule type="expression" dxfId="1791" priority="1524">
      <formula>MID($H233,5,4)="0000"</formula>
    </cfRule>
    <cfRule type="expression" dxfId="1790" priority="1525">
      <formula>MID($H233,7,2)="00"</formula>
    </cfRule>
    <cfRule type="expression" dxfId="1789" priority="1526">
      <formula>MID($H233,8,1)="0"</formula>
    </cfRule>
    <cfRule type="expression" dxfId="1788" priority="1527">
      <formula>$M233="Excluído"</formula>
    </cfRule>
    <cfRule type="expression" dxfId="1787" priority="1528">
      <formula>$M233="Alterar"</formula>
    </cfRule>
    <cfRule type="expression" dxfId="1786" priority="1529">
      <formula>$M233="Excluir"</formula>
    </cfRule>
    <cfRule type="expression" dxfId="1785" priority="1530">
      <formula>$M233="Incluir"</formula>
    </cfRule>
  </conditionalFormatting>
  <conditionalFormatting sqref="I238">
    <cfRule type="expression" dxfId="1784" priority="1511">
      <formula>MID($H238,2,7)="0000000"</formula>
    </cfRule>
    <cfRule type="expression" dxfId="1783" priority="1512">
      <formula>MID($H238,3,6)="000000"</formula>
    </cfRule>
    <cfRule type="expression" dxfId="1782" priority="1513">
      <formula>MID($H238,4,5)="00000"</formula>
    </cfRule>
    <cfRule type="expression" dxfId="1781" priority="1514">
      <formula>MID($H238,5,4)="0000"</formula>
    </cfRule>
    <cfRule type="expression" dxfId="1780" priority="1515">
      <formula>MID($H238,7,2)="00"</formula>
    </cfRule>
    <cfRule type="expression" dxfId="1779" priority="1516">
      <formula>MID($H238,8,1)="0"</formula>
    </cfRule>
    <cfRule type="expression" dxfId="1778" priority="1517">
      <formula>$M238="Excluído"</formula>
    </cfRule>
    <cfRule type="expression" dxfId="1777" priority="1518">
      <formula>$M238="Alterar"</formula>
    </cfRule>
    <cfRule type="expression" dxfId="1776" priority="1519">
      <formula>$M238="Excluir"</formula>
    </cfRule>
    <cfRule type="expression" dxfId="1775" priority="1520">
      <formula>$M238="Incluir"</formula>
    </cfRule>
  </conditionalFormatting>
  <conditionalFormatting sqref="I246">
    <cfRule type="expression" dxfId="1774" priority="1501">
      <formula>MID($H246,2,7)="0000000"</formula>
    </cfRule>
    <cfRule type="expression" dxfId="1773" priority="1502">
      <formula>MID($H246,3,6)="000000"</formula>
    </cfRule>
    <cfRule type="expression" dxfId="1772" priority="1503">
      <formula>MID($H246,4,5)="00000"</formula>
    </cfRule>
    <cfRule type="expression" dxfId="1771" priority="1504">
      <formula>MID($H246,5,4)="0000"</formula>
    </cfRule>
    <cfRule type="expression" dxfId="1770" priority="1505">
      <formula>MID($H246,7,2)="00"</formula>
    </cfRule>
    <cfRule type="expression" dxfId="1769" priority="1506">
      <formula>MID($H246,8,1)="0"</formula>
    </cfRule>
    <cfRule type="expression" dxfId="1768" priority="1507">
      <formula>$M246="Excluído"</formula>
    </cfRule>
    <cfRule type="expression" dxfId="1767" priority="1508">
      <formula>$M246="Alterar"</formula>
    </cfRule>
    <cfRule type="expression" dxfId="1766" priority="1509">
      <formula>$M246="Excluir"</formula>
    </cfRule>
    <cfRule type="expression" dxfId="1765" priority="1510">
      <formula>$M246="Incluir"</formula>
    </cfRule>
  </conditionalFormatting>
  <conditionalFormatting sqref="I251">
    <cfRule type="expression" dxfId="1764" priority="1491">
      <formula>MID($H251,2,7)="0000000"</formula>
    </cfRule>
    <cfRule type="expression" dxfId="1763" priority="1492">
      <formula>MID($H251,3,6)="000000"</formula>
    </cfRule>
    <cfRule type="expression" dxfId="1762" priority="1493">
      <formula>MID($H251,4,5)="00000"</formula>
    </cfRule>
    <cfRule type="expression" dxfId="1761" priority="1494">
      <formula>MID($H251,5,4)="0000"</formula>
    </cfRule>
    <cfRule type="expression" dxfId="1760" priority="1495">
      <formula>MID($H251,7,2)="00"</formula>
    </cfRule>
    <cfRule type="expression" dxfId="1759" priority="1496">
      <formula>MID($H251,8,1)="0"</formula>
    </cfRule>
    <cfRule type="expression" dxfId="1758" priority="1497">
      <formula>$M251="Excluído"</formula>
    </cfRule>
    <cfRule type="expression" dxfId="1757" priority="1498">
      <formula>$M251="Alterar"</formula>
    </cfRule>
    <cfRule type="expression" dxfId="1756" priority="1499">
      <formula>$M251="Excluir"</formula>
    </cfRule>
    <cfRule type="expression" dxfId="1755" priority="1500">
      <formula>$M251="Incluir"</formula>
    </cfRule>
  </conditionalFormatting>
  <conditionalFormatting sqref="I256">
    <cfRule type="expression" dxfId="1754" priority="1481">
      <formula>MID($H256,2,7)="0000000"</formula>
    </cfRule>
    <cfRule type="expression" dxfId="1753" priority="1482">
      <formula>MID($H256,3,6)="000000"</formula>
    </cfRule>
    <cfRule type="expression" dxfId="1752" priority="1483">
      <formula>MID($H256,4,5)="00000"</formula>
    </cfRule>
    <cfRule type="expression" dxfId="1751" priority="1484">
      <formula>MID($H256,5,4)="0000"</formula>
    </cfRule>
    <cfRule type="expression" dxfId="1750" priority="1485">
      <formula>MID($H256,7,2)="00"</formula>
    </cfRule>
    <cfRule type="expression" dxfId="1749" priority="1486">
      <formula>MID($H256,8,1)="0"</formula>
    </cfRule>
    <cfRule type="expression" dxfId="1748" priority="1487">
      <formula>$M256="Excluído"</formula>
    </cfRule>
    <cfRule type="expression" dxfId="1747" priority="1488">
      <formula>$M256="Alterar"</formula>
    </cfRule>
    <cfRule type="expression" dxfId="1746" priority="1489">
      <formula>$M256="Excluir"</formula>
    </cfRule>
    <cfRule type="expression" dxfId="1745" priority="1490">
      <formula>$M256="Incluir"</formula>
    </cfRule>
  </conditionalFormatting>
  <conditionalFormatting sqref="H114">
    <cfRule type="expression" dxfId="1744" priority="1470">
      <formula>IF($H114="",FALSE,IF($H114&gt;9999999,IF($H114&lt;100000000,FALSE,TRUE),TRUE))</formula>
    </cfRule>
  </conditionalFormatting>
  <conditionalFormatting sqref="A114:H114">
    <cfRule type="expression" dxfId="1743" priority="1471">
      <formula>MID($H114,2,7)="0000000"</formula>
    </cfRule>
    <cfRule type="expression" dxfId="1742" priority="1472">
      <formula>MID($H114,3,6)="000000"</formula>
    </cfRule>
    <cfRule type="expression" dxfId="1741" priority="1473">
      <formula>MID($H114,4,5)="00000"</formula>
    </cfRule>
    <cfRule type="expression" dxfId="1740" priority="1474">
      <formula>MID($H114,5,4)="0000"</formula>
    </cfRule>
    <cfRule type="expression" dxfId="1739" priority="1475">
      <formula>MID($H114,7,2)="00"</formula>
    </cfRule>
    <cfRule type="expression" dxfId="1738" priority="1476">
      <formula>MID($H114,8,1)="0"</formula>
    </cfRule>
    <cfRule type="expression" dxfId="1737" priority="1477">
      <formula>$M114="Excluído"</formula>
    </cfRule>
    <cfRule type="expression" dxfId="1736" priority="1478">
      <formula>$M114="Alterar"</formula>
    </cfRule>
    <cfRule type="expression" dxfId="1735" priority="1479">
      <formula>$M114="Excluir"</formula>
    </cfRule>
    <cfRule type="expression" dxfId="1734" priority="1480">
      <formula>$M114="Incluir"</formula>
    </cfRule>
  </conditionalFormatting>
  <conditionalFormatting sqref="L1148">
    <cfRule type="expression" dxfId="1733" priority="1460">
      <formula>MID($H1148,2,7)="0000000"</formula>
    </cfRule>
    <cfRule type="expression" dxfId="1732" priority="1461">
      <formula>MID($H1148,3,6)="000000"</formula>
    </cfRule>
    <cfRule type="expression" dxfId="1731" priority="1462">
      <formula>MID($H1148,4,5)="00000"</formula>
    </cfRule>
    <cfRule type="expression" dxfId="1730" priority="1463">
      <formula>MID($H1148,5,4)="0000"</formula>
    </cfRule>
    <cfRule type="expression" dxfId="1729" priority="1464">
      <formula>MID($H1148,7,2)="00"</formula>
    </cfRule>
    <cfRule type="expression" dxfId="1728" priority="1465">
      <formula>MID($H1148,8,1)="0"</formula>
    </cfRule>
    <cfRule type="expression" dxfId="1727" priority="1466">
      <formula>$M1148="Excluído"</formula>
    </cfRule>
    <cfRule type="expression" dxfId="1726" priority="1467">
      <formula>$M1148="Alterar"</formula>
    </cfRule>
    <cfRule type="expression" dxfId="1725" priority="1468">
      <formula>$M1148="Excluir"</formula>
    </cfRule>
    <cfRule type="expression" dxfId="1724" priority="1469">
      <formula>$M1148="Incluir"</formula>
    </cfRule>
  </conditionalFormatting>
  <conditionalFormatting sqref="L1150">
    <cfRule type="expression" dxfId="1723" priority="1450">
      <formula>MID($H1150,2,7)="0000000"</formula>
    </cfRule>
    <cfRule type="expression" dxfId="1722" priority="1451">
      <formula>MID($H1150,3,6)="000000"</formula>
    </cfRule>
    <cfRule type="expression" dxfId="1721" priority="1452">
      <formula>MID($H1150,4,5)="00000"</formula>
    </cfRule>
    <cfRule type="expression" dxfId="1720" priority="1453">
      <formula>MID($H1150,5,4)="0000"</formula>
    </cfRule>
    <cfRule type="expression" dxfId="1719" priority="1454">
      <formula>MID($H1150,7,2)="00"</formula>
    </cfRule>
    <cfRule type="expression" dxfId="1718" priority="1455">
      <formula>MID($H1150,8,1)="0"</formula>
    </cfRule>
    <cfRule type="expression" dxfId="1717" priority="1456">
      <formula>$M1150="Excluído"</formula>
    </cfRule>
    <cfRule type="expression" dxfId="1716" priority="1457">
      <formula>$M1150="Alterar"</formula>
    </cfRule>
    <cfRule type="expression" dxfId="1715" priority="1458">
      <formula>$M1150="Excluir"</formula>
    </cfRule>
    <cfRule type="expression" dxfId="1714" priority="1459">
      <formula>$M1150="Incluir"</formula>
    </cfRule>
  </conditionalFormatting>
  <conditionalFormatting sqref="L1151">
    <cfRule type="expression" dxfId="1713" priority="1440">
      <formula>MID($H1151,2,7)="0000000"</formula>
    </cfRule>
    <cfRule type="expression" dxfId="1712" priority="1441">
      <formula>MID($H1151,3,6)="000000"</formula>
    </cfRule>
    <cfRule type="expression" dxfId="1711" priority="1442">
      <formula>MID($H1151,4,5)="00000"</formula>
    </cfRule>
    <cfRule type="expression" dxfId="1710" priority="1443">
      <formula>MID($H1151,5,4)="0000"</formula>
    </cfRule>
    <cfRule type="expression" dxfId="1709" priority="1444">
      <formula>MID($H1151,7,2)="00"</formula>
    </cfRule>
    <cfRule type="expression" dxfId="1708" priority="1445">
      <formula>MID($H1151,8,1)="0"</formula>
    </cfRule>
    <cfRule type="expression" dxfId="1707" priority="1446">
      <formula>$M1151="Excluído"</formula>
    </cfRule>
    <cfRule type="expression" dxfId="1706" priority="1447">
      <formula>$M1151="Alterar"</formula>
    </cfRule>
    <cfRule type="expression" dxfId="1705" priority="1448">
      <formula>$M1151="Excluir"</formula>
    </cfRule>
    <cfRule type="expression" dxfId="1704" priority="1449">
      <formula>$M1151="Incluir"</formula>
    </cfRule>
  </conditionalFormatting>
  <conditionalFormatting sqref="I1150:I1151">
    <cfRule type="expression" dxfId="1703" priority="1430">
      <formula>MID($H1150,2,7)="0000000"</formula>
    </cfRule>
    <cfRule type="expression" dxfId="1702" priority="1431">
      <formula>MID($H1150,3,6)="000000"</formula>
    </cfRule>
    <cfRule type="expression" dxfId="1701" priority="1432">
      <formula>MID($H1150,4,5)="00000"</formula>
    </cfRule>
    <cfRule type="expression" dxfId="1700" priority="1433">
      <formula>MID($H1150,5,4)="0000"</formula>
    </cfRule>
    <cfRule type="expression" dxfId="1699" priority="1434">
      <formula>MID($H1150,7,2)="00"</formula>
    </cfRule>
    <cfRule type="expression" dxfId="1698" priority="1435">
      <formula>MID($H1150,8,1)="0"</formula>
    </cfRule>
    <cfRule type="expression" dxfId="1697" priority="1436">
      <formula>$M1150="Excluído"</formula>
    </cfRule>
    <cfRule type="expression" dxfId="1696" priority="1437">
      <formula>$M1150="Alterar"</formula>
    </cfRule>
    <cfRule type="expression" dxfId="1695" priority="1438">
      <formula>$M1150="Excluir"</formula>
    </cfRule>
    <cfRule type="expression" dxfId="1694" priority="1439">
      <formula>$M1150="Incluir"</formula>
    </cfRule>
  </conditionalFormatting>
  <conditionalFormatting sqref="K1150:K1151">
    <cfRule type="expression" dxfId="1693" priority="1420">
      <formula>MID($H1150,2,7)="0000000"</formula>
    </cfRule>
    <cfRule type="expression" dxfId="1692" priority="1421">
      <formula>MID($H1150,3,6)="000000"</formula>
    </cfRule>
    <cfRule type="expression" dxfId="1691" priority="1422">
      <formula>MID($H1150,4,5)="00000"</formula>
    </cfRule>
    <cfRule type="expression" dxfId="1690" priority="1423">
      <formula>MID($H1150,5,4)="0000"</formula>
    </cfRule>
    <cfRule type="expression" dxfId="1689" priority="1424">
      <formula>MID($H1150,7,2)="00"</formula>
    </cfRule>
    <cfRule type="expression" dxfId="1688" priority="1425">
      <formula>MID($H1150,8,1)="0"</formula>
    </cfRule>
    <cfRule type="expression" dxfId="1687" priority="1426">
      <formula>$M1150="Excluído"</formula>
    </cfRule>
    <cfRule type="expression" dxfId="1686" priority="1427">
      <formula>$M1150="Alterar"</formula>
    </cfRule>
    <cfRule type="expression" dxfId="1685" priority="1428">
      <formula>$M1150="Excluir"</formula>
    </cfRule>
    <cfRule type="expression" dxfId="1684" priority="1429">
      <formula>$M1150="Incluir"</formula>
    </cfRule>
  </conditionalFormatting>
  <conditionalFormatting sqref="I1009">
    <cfRule type="expression" dxfId="1683" priority="1390">
      <formula>MID($H1009,2,7)="0000000"</formula>
    </cfRule>
    <cfRule type="expression" dxfId="1682" priority="1391">
      <formula>MID($H1009,3,6)="000000"</formula>
    </cfRule>
    <cfRule type="expression" dxfId="1681" priority="1392">
      <formula>MID($H1009,4,5)="00000"</formula>
    </cfRule>
    <cfRule type="expression" dxfId="1680" priority="1393">
      <formula>MID($H1009,5,4)="0000"</formula>
    </cfRule>
    <cfRule type="expression" dxfId="1679" priority="1394">
      <formula>MID($H1009,7,2)="00"</formula>
    </cfRule>
    <cfRule type="expression" dxfId="1678" priority="1395">
      <formula>MID($H1009,8,1)="0"</formula>
    </cfRule>
    <cfRule type="expression" dxfId="1677" priority="1396">
      <formula>$M1009="Excluído"</formula>
    </cfRule>
    <cfRule type="expression" dxfId="1676" priority="1397">
      <formula>$M1009="Alterar"</formula>
    </cfRule>
    <cfRule type="expression" dxfId="1675" priority="1398">
      <formula>$M1009="Excluir"</formula>
    </cfRule>
    <cfRule type="expression" dxfId="1674" priority="1399">
      <formula>$M1009="Incluir"</formula>
    </cfRule>
  </conditionalFormatting>
  <conditionalFormatting sqref="I992">
    <cfRule type="expression" dxfId="1673" priority="1410">
      <formula>MID($H992,2,7)="0000000"</formula>
    </cfRule>
    <cfRule type="expression" dxfId="1672" priority="1411">
      <formula>MID($H992,3,6)="000000"</formula>
    </cfRule>
    <cfRule type="expression" dxfId="1671" priority="1412">
      <formula>MID($H992,4,5)="00000"</formula>
    </cfRule>
    <cfRule type="expression" dxfId="1670" priority="1413">
      <formula>MID($H992,5,4)="0000"</formula>
    </cfRule>
    <cfRule type="expression" dxfId="1669" priority="1414">
      <formula>MID($H992,7,2)="00"</formula>
    </cfRule>
    <cfRule type="expression" dxfId="1668" priority="1415">
      <formula>MID($H992,8,1)="0"</formula>
    </cfRule>
    <cfRule type="expression" dxfId="1667" priority="1416">
      <formula>$M992="Excluído"</formula>
    </cfRule>
    <cfRule type="expression" dxfId="1666" priority="1417">
      <formula>$M992="Alterar"</formula>
    </cfRule>
    <cfRule type="expression" dxfId="1665" priority="1418">
      <formula>$M992="Excluir"</formula>
    </cfRule>
    <cfRule type="expression" dxfId="1664" priority="1419">
      <formula>$M992="Incluir"</formula>
    </cfRule>
  </conditionalFormatting>
  <conditionalFormatting sqref="L992">
    <cfRule type="expression" dxfId="1663" priority="1400">
      <formula>MID($H992,2,7)="0000000"</formula>
    </cfRule>
    <cfRule type="expression" dxfId="1662" priority="1401">
      <formula>MID($H992,3,6)="000000"</formula>
    </cfRule>
    <cfRule type="expression" dxfId="1661" priority="1402">
      <formula>MID($H992,4,5)="00000"</formula>
    </cfRule>
    <cfRule type="expression" dxfId="1660" priority="1403">
      <formula>MID($H992,5,4)="0000"</formula>
    </cfRule>
    <cfRule type="expression" dxfId="1659" priority="1404">
      <formula>MID($H992,7,2)="00"</formula>
    </cfRule>
    <cfRule type="expression" dxfId="1658" priority="1405">
      <formula>MID($H992,8,1)="0"</formula>
    </cfRule>
    <cfRule type="expression" dxfId="1657" priority="1406">
      <formula>$M992="Excluído"</formula>
    </cfRule>
    <cfRule type="expression" dxfId="1656" priority="1407">
      <formula>$M992="Alterar"</formula>
    </cfRule>
    <cfRule type="expression" dxfId="1655" priority="1408">
      <formula>$M992="Excluir"</formula>
    </cfRule>
    <cfRule type="expression" dxfId="1654" priority="1409">
      <formula>$M992="Incluir"</formula>
    </cfRule>
  </conditionalFormatting>
  <conditionalFormatting sqref="J1009">
    <cfRule type="expression" dxfId="1653" priority="1380">
      <formula>MID($H1009,2,7)="0000000"</formula>
    </cfRule>
    <cfRule type="expression" dxfId="1652" priority="1381">
      <formula>MID($H1009,3,6)="000000"</formula>
    </cfRule>
    <cfRule type="expression" dxfId="1651" priority="1382">
      <formula>MID($H1009,4,5)="00000"</formula>
    </cfRule>
    <cfRule type="expression" dxfId="1650" priority="1383">
      <formula>MID($H1009,5,4)="0000"</formula>
    </cfRule>
    <cfRule type="expression" dxfId="1649" priority="1384">
      <formula>MID($H1009,7,2)="00"</formula>
    </cfRule>
    <cfRule type="expression" dxfId="1648" priority="1385">
      <formula>MID($H1009,8,1)="0"</formula>
    </cfRule>
    <cfRule type="expression" dxfId="1647" priority="1386">
      <formula>$M1009="Excluído"</formula>
    </cfRule>
    <cfRule type="expression" dxfId="1646" priority="1387">
      <formula>$M1009="Alterar"</formula>
    </cfRule>
    <cfRule type="expression" dxfId="1645" priority="1388">
      <formula>$M1009="Excluir"</formula>
    </cfRule>
    <cfRule type="expression" dxfId="1644" priority="1389">
      <formula>$M1009="Incluir"</formula>
    </cfRule>
  </conditionalFormatting>
  <conditionalFormatting sqref="K1009">
    <cfRule type="expression" dxfId="1643" priority="1370">
      <formula>MID($H1009,2,7)="0000000"</formula>
    </cfRule>
    <cfRule type="expression" dxfId="1642" priority="1371">
      <formula>MID($H1009,3,6)="000000"</formula>
    </cfRule>
    <cfRule type="expression" dxfId="1641" priority="1372">
      <formula>MID($H1009,4,5)="00000"</formula>
    </cfRule>
    <cfRule type="expression" dxfId="1640" priority="1373">
      <formula>MID($H1009,5,4)="0000"</formula>
    </cfRule>
    <cfRule type="expression" dxfId="1639" priority="1374">
      <formula>MID($H1009,7,2)="00"</formula>
    </cfRule>
    <cfRule type="expression" dxfId="1638" priority="1375">
      <formula>MID($H1009,8,1)="0"</formula>
    </cfRule>
    <cfRule type="expression" dxfId="1637" priority="1376">
      <formula>$M1009="Excluído"</formula>
    </cfRule>
    <cfRule type="expression" dxfId="1636" priority="1377">
      <formula>$M1009="Alterar"</formula>
    </cfRule>
    <cfRule type="expression" dxfId="1635" priority="1378">
      <formula>$M1009="Excluir"</formula>
    </cfRule>
    <cfRule type="expression" dxfId="1634" priority="1379">
      <formula>$M1009="Incluir"</formula>
    </cfRule>
  </conditionalFormatting>
  <conditionalFormatting sqref="L1009">
    <cfRule type="expression" dxfId="1633" priority="1360">
      <formula>MID($H1009,2,7)="0000000"</formula>
    </cfRule>
    <cfRule type="expression" dxfId="1632" priority="1361">
      <formula>MID($H1009,3,6)="000000"</formula>
    </cfRule>
    <cfRule type="expression" dxfId="1631" priority="1362">
      <formula>MID($H1009,4,5)="00000"</formula>
    </cfRule>
    <cfRule type="expression" dxfId="1630" priority="1363">
      <formula>MID($H1009,5,4)="0000"</formula>
    </cfRule>
    <cfRule type="expression" dxfId="1629" priority="1364">
      <formula>MID($H1009,7,2)="00"</formula>
    </cfRule>
    <cfRule type="expression" dxfId="1628" priority="1365">
      <formula>MID($H1009,8,1)="0"</formula>
    </cfRule>
    <cfRule type="expression" dxfId="1627" priority="1366">
      <formula>$M1009="Excluído"</formula>
    </cfRule>
    <cfRule type="expression" dxfId="1626" priority="1367">
      <formula>$M1009="Alterar"</formula>
    </cfRule>
    <cfRule type="expression" dxfId="1625" priority="1368">
      <formula>$M1009="Excluir"</formula>
    </cfRule>
    <cfRule type="expression" dxfId="1624" priority="1369">
      <formula>$M1009="Incluir"</formula>
    </cfRule>
  </conditionalFormatting>
  <conditionalFormatting sqref="I1037">
    <cfRule type="expression" dxfId="1623" priority="1350">
      <formula>MID($H1037,2,7)="0000000"</formula>
    </cfRule>
    <cfRule type="expression" dxfId="1622" priority="1351">
      <formula>MID($H1037,3,6)="000000"</formula>
    </cfRule>
    <cfRule type="expression" dxfId="1621" priority="1352">
      <formula>MID($H1037,4,5)="00000"</formula>
    </cfRule>
    <cfRule type="expression" dxfId="1620" priority="1353">
      <formula>MID($H1037,5,4)="0000"</formula>
    </cfRule>
    <cfRule type="expression" dxfId="1619" priority="1354">
      <formula>MID($H1037,7,2)="00"</formula>
    </cfRule>
    <cfRule type="expression" dxfId="1618" priority="1355">
      <formula>MID($H1037,8,1)="0"</formula>
    </cfRule>
    <cfRule type="expression" dxfId="1617" priority="1356">
      <formula>$M1037="Excluído"</formula>
    </cfRule>
    <cfRule type="expression" dxfId="1616" priority="1357">
      <formula>$M1037="Alterar"</formula>
    </cfRule>
    <cfRule type="expression" dxfId="1615" priority="1358">
      <formula>$M1037="Excluir"</formula>
    </cfRule>
    <cfRule type="expression" dxfId="1614" priority="1359">
      <formula>$M1037="Incluir"</formula>
    </cfRule>
  </conditionalFormatting>
  <conditionalFormatting sqref="L1037">
    <cfRule type="expression" dxfId="1613" priority="1340">
      <formula>MID($H1037,2,7)="0000000"</formula>
    </cfRule>
    <cfRule type="expression" dxfId="1612" priority="1341">
      <formula>MID($H1037,3,6)="000000"</formula>
    </cfRule>
    <cfRule type="expression" dxfId="1611" priority="1342">
      <formula>MID($H1037,4,5)="00000"</formula>
    </cfRule>
    <cfRule type="expression" dxfId="1610" priority="1343">
      <formula>MID($H1037,5,4)="0000"</formula>
    </cfRule>
    <cfRule type="expression" dxfId="1609" priority="1344">
      <formula>MID($H1037,7,2)="00"</formula>
    </cfRule>
    <cfRule type="expression" dxfId="1608" priority="1345">
      <formula>MID($H1037,8,1)="0"</formula>
    </cfRule>
    <cfRule type="expression" dxfId="1607" priority="1346">
      <formula>$M1037="Excluído"</formula>
    </cfRule>
    <cfRule type="expression" dxfId="1606" priority="1347">
      <formula>$M1037="Alterar"</formula>
    </cfRule>
    <cfRule type="expression" dxfId="1605" priority="1348">
      <formula>$M1037="Excluir"</formula>
    </cfRule>
    <cfRule type="expression" dxfId="1604" priority="1349">
      <formula>$M1037="Incluir"</formula>
    </cfRule>
  </conditionalFormatting>
  <conditionalFormatting sqref="I1053">
    <cfRule type="expression" dxfId="1603" priority="1330">
      <formula>MID($H1053,2,7)="0000000"</formula>
    </cfRule>
    <cfRule type="expression" dxfId="1602" priority="1331">
      <formula>MID($H1053,3,6)="000000"</formula>
    </cfRule>
    <cfRule type="expression" dxfId="1601" priority="1332">
      <formula>MID($H1053,4,5)="00000"</formula>
    </cfRule>
    <cfRule type="expression" dxfId="1600" priority="1333">
      <formula>MID($H1053,5,4)="0000"</formula>
    </cfRule>
    <cfRule type="expression" dxfId="1599" priority="1334">
      <formula>MID($H1053,7,2)="00"</formula>
    </cfRule>
    <cfRule type="expression" dxfId="1598" priority="1335">
      <formula>MID($H1053,8,1)="0"</formula>
    </cfRule>
    <cfRule type="expression" dxfId="1597" priority="1336">
      <formula>$M1053="Excluído"</formula>
    </cfRule>
    <cfRule type="expression" dxfId="1596" priority="1337">
      <formula>$M1053="Alterar"</formula>
    </cfRule>
    <cfRule type="expression" dxfId="1595" priority="1338">
      <formula>$M1053="Excluir"</formula>
    </cfRule>
    <cfRule type="expression" dxfId="1594" priority="1339">
      <formula>$M1053="Incluir"</formula>
    </cfRule>
  </conditionalFormatting>
  <conditionalFormatting sqref="L1053">
    <cfRule type="expression" dxfId="1593" priority="1320">
      <formula>MID($H1053,2,7)="0000000"</formula>
    </cfRule>
    <cfRule type="expression" dxfId="1592" priority="1321">
      <formula>MID($H1053,3,6)="000000"</formula>
    </cfRule>
    <cfRule type="expression" dxfId="1591" priority="1322">
      <formula>MID($H1053,4,5)="00000"</formula>
    </cfRule>
    <cfRule type="expression" dxfId="1590" priority="1323">
      <formula>MID($H1053,5,4)="0000"</formula>
    </cfRule>
    <cfRule type="expression" dxfId="1589" priority="1324">
      <formula>MID($H1053,7,2)="00"</formula>
    </cfRule>
    <cfRule type="expression" dxfId="1588" priority="1325">
      <formula>MID($H1053,8,1)="0"</formula>
    </cfRule>
    <cfRule type="expression" dxfId="1587" priority="1326">
      <formula>$M1053="Excluído"</formula>
    </cfRule>
    <cfRule type="expression" dxfId="1586" priority="1327">
      <formula>$M1053="Alterar"</formula>
    </cfRule>
    <cfRule type="expression" dxfId="1585" priority="1328">
      <formula>$M1053="Excluir"</formula>
    </cfRule>
    <cfRule type="expression" dxfId="1584" priority="1329">
      <formula>$M1053="Incluir"</formula>
    </cfRule>
  </conditionalFormatting>
  <conditionalFormatting sqref="I1543">
    <cfRule type="expression" dxfId="1583" priority="1310">
      <formula>MID($H1543,2,7)="0000000"</formula>
    </cfRule>
    <cfRule type="expression" dxfId="1582" priority="1311">
      <formula>MID($H1543,3,6)="000000"</formula>
    </cfRule>
    <cfRule type="expression" dxfId="1581" priority="1312">
      <formula>MID($H1543,4,5)="00000"</formula>
    </cfRule>
    <cfRule type="expression" dxfId="1580" priority="1313">
      <formula>MID($H1543,5,4)="0000"</formula>
    </cfRule>
    <cfRule type="expression" dxfId="1579" priority="1314">
      <formula>MID($H1543,7,2)="00"</formula>
    </cfRule>
    <cfRule type="expression" dxfId="1578" priority="1315">
      <formula>MID($H1543,8,1)="0"</formula>
    </cfRule>
    <cfRule type="expression" dxfId="1577" priority="1316">
      <formula>$M1543="Excluído"</formula>
    </cfRule>
    <cfRule type="expression" dxfId="1576" priority="1317">
      <formula>$M1543="Alterar"</formula>
    </cfRule>
    <cfRule type="expression" dxfId="1575" priority="1318">
      <formula>$M1543="Excluir"</formula>
    </cfRule>
    <cfRule type="expression" dxfId="1574" priority="1319">
      <formula>$M1543="Incluir"</formula>
    </cfRule>
  </conditionalFormatting>
  <conditionalFormatting sqref="H1543">
    <cfRule type="expression" dxfId="1573" priority="1299">
      <formula>IF($H1543="",FALSE,IF($H1543&gt;9999999,IF($H1543&lt;100000000,FALSE,TRUE),TRUE))</formula>
    </cfRule>
  </conditionalFormatting>
  <conditionalFormatting sqref="H1543">
    <cfRule type="expression" dxfId="1572" priority="1300">
      <formula>MID($H1543,2,7)="0000000"</formula>
    </cfRule>
    <cfRule type="expression" dxfId="1571" priority="1301">
      <formula>MID($H1543,3,6)="000000"</formula>
    </cfRule>
    <cfRule type="expression" dxfId="1570" priority="1302">
      <formula>MID($H1543,4,5)="00000"</formula>
    </cfRule>
    <cfRule type="expression" dxfId="1569" priority="1303">
      <formula>MID($H1543,5,4)="0000"</formula>
    </cfRule>
    <cfRule type="expression" dxfId="1568" priority="1304">
      <formula>MID($H1543,7,2)="00"</formula>
    </cfRule>
    <cfRule type="expression" dxfId="1567" priority="1305">
      <formula>MID($H1543,8,1)="0"</formula>
    </cfRule>
    <cfRule type="expression" dxfId="1566" priority="1306">
      <formula>$M1543="Excluído"</formula>
    </cfRule>
    <cfRule type="expression" dxfId="1565" priority="1307">
      <formula>$M1543="Alterar"</formula>
    </cfRule>
    <cfRule type="expression" dxfId="1564" priority="1308">
      <formula>$M1543="Excluir"</formula>
    </cfRule>
    <cfRule type="expression" dxfId="1563" priority="1309">
      <formula>$M1543="Incluir"</formula>
    </cfRule>
  </conditionalFormatting>
  <conditionalFormatting sqref="L1543">
    <cfRule type="expression" dxfId="1562" priority="1289">
      <formula>MID($H1543,2,7)="0000000"</formula>
    </cfRule>
    <cfRule type="expression" dxfId="1561" priority="1290">
      <formula>MID($H1543,3,6)="000000"</formula>
    </cfRule>
    <cfRule type="expression" dxfId="1560" priority="1291">
      <formula>MID($H1543,4,5)="00000"</formula>
    </cfRule>
    <cfRule type="expression" dxfId="1559" priority="1292">
      <formula>MID($H1543,5,4)="0000"</formula>
    </cfRule>
    <cfRule type="expression" dxfId="1558" priority="1293">
      <formula>MID($H1543,7,2)="00"</formula>
    </cfRule>
    <cfRule type="expression" dxfId="1557" priority="1294">
      <formula>MID($H1543,8,1)="0"</formula>
    </cfRule>
    <cfRule type="expression" dxfId="1556" priority="1295">
      <formula>$M1543="Excluído"</formula>
    </cfRule>
    <cfRule type="expression" dxfId="1555" priority="1296">
      <formula>$M1543="Alterar"</formula>
    </cfRule>
    <cfRule type="expression" dxfId="1554" priority="1297">
      <formula>$M1543="Excluir"</formula>
    </cfRule>
    <cfRule type="expression" dxfId="1553" priority="1298">
      <formula>$M1543="Incluir"</formula>
    </cfRule>
  </conditionalFormatting>
  <conditionalFormatting sqref="I1569">
    <cfRule type="expression" dxfId="1552" priority="1279">
      <formula>MID($H1569,2,7)="0000000"</formula>
    </cfRule>
    <cfRule type="expression" dxfId="1551" priority="1280">
      <formula>MID($H1569,3,6)="000000"</formula>
    </cfRule>
    <cfRule type="expression" dxfId="1550" priority="1281">
      <formula>MID($H1569,4,5)="00000"</formula>
    </cfRule>
    <cfRule type="expression" dxfId="1549" priority="1282">
      <formula>MID($H1569,5,4)="0000"</formula>
    </cfRule>
    <cfRule type="expression" dxfId="1548" priority="1283">
      <formula>MID($H1569,7,2)="00"</formula>
    </cfRule>
    <cfRule type="expression" dxfId="1547" priority="1284">
      <formula>MID($H1569,8,1)="0"</formula>
    </cfRule>
    <cfRule type="expression" dxfId="1546" priority="1285">
      <formula>$M1569="Excluído"</formula>
    </cfRule>
    <cfRule type="expression" dxfId="1545" priority="1286">
      <formula>$M1569="Alterar"</formula>
    </cfRule>
    <cfRule type="expression" dxfId="1544" priority="1287">
      <formula>$M1569="Excluir"</formula>
    </cfRule>
    <cfRule type="expression" dxfId="1543" priority="1288">
      <formula>$M1569="Incluir"</formula>
    </cfRule>
  </conditionalFormatting>
  <conditionalFormatting sqref="L1569">
    <cfRule type="expression" dxfId="1542" priority="1269">
      <formula>MID($H1569,2,7)="0000000"</formula>
    </cfRule>
    <cfRule type="expression" dxfId="1541" priority="1270">
      <formula>MID($H1569,3,6)="000000"</formula>
    </cfRule>
    <cfRule type="expression" dxfId="1540" priority="1271">
      <formula>MID($H1569,4,5)="00000"</formula>
    </cfRule>
    <cfRule type="expression" dxfId="1539" priority="1272">
      <formula>MID($H1569,5,4)="0000"</formula>
    </cfRule>
    <cfRule type="expression" dxfId="1538" priority="1273">
      <formula>MID($H1569,7,2)="00"</formula>
    </cfRule>
    <cfRule type="expression" dxfId="1537" priority="1274">
      <formula>MID($H1569,8,1)="0"</formula>
    </cfRule>
    <cfRule type="expression" dxfId="1536" priority="1275">
      <formula>$M1569="Excluído"</formula>
    </cfRule>
    <cfRule type="expression" dxfId="1535" priority="1276">
      <formula>$M1569="Alterar"</formula>
    </cfRule>
    <cfRule type="expression" dxfId="1534" priority="1277">
      <formula>$M1569="Excluir"</formula>
    </cfRule>
    <cfRule type="expression" dxfId="1533" priority="1278">
      <formula>$M1569="Incluir"</formula>
    </cfRule>
  </conditionalFormatting>
  <conditionalFormatting sqref="I1590">
    <cfRule type="expression" dxfId="1532" priority="1259">
      <formula>MID($H1590,2,7)="0000000"</formula>
    </cfRule>
    <cfRule type="expression" dxfId="1531" priority="1260">
      <formula>MID($H1590,3,6)="000000"</formula>
    </cfRule>
    <cfRule type="expression" dxfId="1530" priority="1261">
      <formula>MID($H1590,4,5)="00000"</formula>
    </cfRule>
    <cfRule type="expression" dxfId="1529" priority="1262">
      <formula>MID($H1590,5,4)="0000"</formula>
    </cfRule>
    <cfRule type="expression" dxfId="1528" priority="1263">
      <formula>MID($H1590,7,2)="00"</formula>
    </cfRule>
    <cfRule type="expression" dxfId="1527" priority="1264">
      <formula>MID($H1590,8,1)="0"</formula>
    </cfRule>
    <cfRule type="expression" dxfId="1526" priority="1265">
      <formula>$M1590="Excluído"</formula>
    </cfRule>
    <cfRule type="expression" dxfId="1525" priority="1266">
      <formula>$M1590="Alterar"</formula>
    </cfRule>
    <cfRule type="expression" dxfId="1524" priority="1267">
      <formula>$M1590="Excluir"</formula>
    </cfRule>
    <cfRule type="expression" dxfId="1523" priority="1268">
      <formula>$M1590="Incluir"</formula>
    </cfRule>
  </conditionalFormatting>
  <conditionalFormatting sqref="L1590">
    <cfRule type="expression" dxfId="1522" priority="1249">
      <formula>MID($H1590,2,7)="0000000"</formula>
    </cfRule>
    <cfRule type="expression" dxfId="1521" priority="1250">
      <formula>MID($H1590,3,6)="000000"</formula>
    </cfRule>
    <cfRule type="expression" dxfId="1520" priority="1251">
      <formula>MID($H1590,4,5)="00000"</formula>
    </cfRule>
    <cfRule type="expression" dxfId="1519" priority="1252">
      <formula>MID($H1590,5,4)="0000"</formula>
    </cfRule>
    <cfRule type="expression" dxfId="1518" priority="1253">
      <formula>MID($H1590,7,2)="00"</formula>
    </cfRule>
    <cfRule type="expression" dxfId="1517" priority="1254">
      <formula>MID($H1590,8,1)="0"</formula>
    </cfRule>
    <cfRule type="expression" dxfId="1516" priority="1255">
      <formula>$M1590="Excluído"</formula>
    </cfRule>
    <cfRule type="expression" dxfId="1515" priority="1256">
      <formula>$M1590="Alterar"</formula>
    </cfRule>
    <cfRule type="expression" dxfId="1514" priority="1257">
      <formula>$M1590="Excluir"</formula>
    </cfRule>
    <cfRule type="expression" dxfId="1513" priority="1258">
      <formula>$M1590="Incluir"</formula>
    </cfRule>
  </conditionalFormatting>
  <conditionalFormatting sqref="I1617">
    <cfRule type="expression" dxfId="1512" priority="1239">
      <formula>MID($H1617,2,7)="0000000"</formula>
    </cfRule>
    <cfRule type="expression" dxfId="1511" priority="1240">
      <formula>MID($H1617,3,6)="000000"</formula>
    </cfRule>
    <cfRule type="expression" dxfId="1510" priority="1241">
      <formula>MID($H1617,4,5)="00000"</formula>
    </cfRule>
    <cfRule type="expression" dxfId="1509" priority="1242">
      <formula>MID($H1617,5,4)="0000"</formula>
    </cfRule>
    <cfRule type="expression" dxfId="1508" priority="1243">
      <formula>MID($H1617,7,2)="00"</formula>
    </cfRule>
    <cfRule type="expression" dxfId="1507" priority="1244">
      <formula>MID($H1617,8,1)="0"</formula>
    </cfRule>
    <cfRule type="expression" dxfId="1506" priority="1245">
      <formula>$M1617="Excluído"</formula>
    </cfRule>
    <cfRule type="expression" dxfId="1505" priority="1246">
      <formula>$M1617="Alterar"</formula>
    </cfRule>
    <cfRule type="expression" dxfId="1504" priority="1247">
      <formula>$M1617="Excluir"</formula>
    </cfRule>
    <cfRule type="expression" dxfId="1503" priority="1248">
      <formula>$M1617="Incluir"</formula>
    </cfRule>
  </conditionalFormatting>
  <conditionalFormatting sqref="L1617">
    <cfRule type="expression" dxfId="1502" priority="1229">
      <formula>MID($H1617,2,7)="0000000"</formula>
    </cfRule>
    <cfRule type="expression" dxfId="1501" priority="1230">
      <formula>MID($H1617,3,6)="000000"</formula>
    </cfRule>
    <cfRule type="expression" dxfId="1500" priority="1231">
      <formula>MID($H1617,4,5)="00000"</formula>
    </cfRule>
    <cfRule type="expression" dxfId="1499" priority="1232">
      <formula>MID($H1617,5,4)="0000"</formula>
    </cfRule>
    <cfRule type="expression" dxfId="1498" priority="1233">
      <formula>MID($H1617,7,2)="00"</formula>
    </cfRule>
    <cfRule type="expression" dxfId="1497" priority="1234">
      <formula>MID($H1617,8,1)="0"</formula>
    </cfRule>
    <cfRule type="expression" dxfId="1496" priority="1235">
      <formula>$M1617="Excluído"</formula>
    </cfRule>
    <cfRule type="expression" dxfId="1495" priority="1236">
      <formula>$M1617="Alterar"</formula>
    </cfRule>
    <cfRule type="expression" dxfId="1494" priority="1237">
      <formula>$M1617="Excluir"</formula>
    </cfRule>
    <cfRule type="expression" dxfId="1493" priority="1238">
      <formula>$M1617="Incluir"</formula>
    </cfRule>
  </conditionalFormatting>
  <conditionalFormatting sqref="I1631">
    <cfRule type="expression" dxfId="1492" priority="1219">
      <formula>MID($H1631,2,7)="0000000"</formula>
    </cfRule>
    <cfRule type="expression" dxfId="1491" priority="1220">
      <formula>MID($H1631,3,6)="000000"</formula>
    </cfRule>
    <cfRule type="expression" dxfId="1490" priority="1221">
      <formula>MID($H1631,4,5)="00000"</formula>
    </cfRule>
    <cfRule type="expression" dxfId="1489" priority="1222">
      <formula>MID($H1631,5,4)="0000"</formula>
    </cfRule>
    <cfRule type="expression" dxfId="1488" priority="1223">
      <formula>MID($H1631,7,2)="00"</formula>
    </cfRule>
    <cfRule type="expression" dxfId="1487" priority="1224">
      <formula>MID($H1631,8,1)="0"</formula>
    </cfRule>
    <cfRule type="expression" dxfId="1486" priority="1225">
      <formula>$M1631="Excluído"</formula>
    </cfRule>
    <cfRule type="expression" dxfId="1485" priority="1226">
      <formula>$M1631="Alterar"</formula>
    </cfRule>
    <cfRule type="expression" dxfId="1484" priority="1227">
      <formula>$M1631="Excluir"</formula>
    </cfRule>
    <cfRule type="expression" dxfId="1483" priority="1228">
      <formula>$M1631="Incluir"</formula>
    </cfRule>
  </conditionalFormatting>
  <conditionalFormatting sqref="L1631">
    <cfRule type="expression" dxfId="1482" priority="1209">
      <formula>MID($H1631,2,7)="0000000"</formula>
    </cfRule>
    <cfRule type="expression" dxfId="1481" priority="1210">
      <formula>MID($H1631,3,6)="000000"</formula>
    </cfRule>
    <cfRule type="expression" dxfId="1480" priority="1211">
      <formula>MID($H1631,4,5)="00000"</formula>
    </cfRule>
    <cfRule type="expression" dxfId="1479" priority="1212">
      <formula>MID($H1631,5,4)="0000"</formula>
    </cfRule>
    <cfRule type="expression" dxfId="1478" priority="1213">
      <formula>MID($H1631,7,2)="00"</formula>
    </cfRule>
    <cfRule type="expression" dxfId="1477" priority="1214">
      <formula>MID($H1631,8,1)="0"</formula>
    </cfRule>
    <cfRule type="expression" dxfId="1476" priority="1215">
      <formula>$M1631="Excluído"</formula>
    </cfRule>
    <cfRule type="expression" dxfId="1475" priority="1216">
      <formula>$M1631="Alterar"</formula>
    </cfRule>
    <cfRule type="expression" dxfId="1474" priority="1217">
      <formula>$M1631="Excluir"</formula>
    </cfRule>
    <cfRule type="expression" dxfId="1473" priority="1218">
      <formula>$M1631="Incluir"</formula>
    </cfRule>
  </conditionalFormatting>
  <conditionalFormatting sqref="K1094">
    <cfRule type="expression" dxfId="1472" priority="1199">
      <formula>MID($H1094,2,7)="0000000"</formula>
    </cfRule>
    <cfRule type="expression" dxfId="1471" priority="1200">
      <formula>MID($H1094,3,6)="000000"</formula>
    </cfRule>
    <cfRule type="expression" dxfId="1470" priority="1201">
      <formula>MID($H1094,4,5)="00000"</formula>
    </cfRule>
    <cfRule type="expression" dxfId="1469" priority="1202">
      <formula>MID($H1094,5,4)="0000"</formula>
    </cfRule>
    <cfRule type="expression" dxfId="1468" priority="1203">
      <formula>MID($H1094,7,2)="00"</formula>
    </cfRule>
    <cfRule type="expression" dxfId="1467" priority="1204">
      <formula>MID($H1094,8,1)="0"</formula>
    </cfRule>
    <cfRule type="expression" dxfId="1466" priority="1205">
      <formula>$M1094="Excluído"</formula>
    </cfRule>
    <cfRule type="expression" dxfId="1465" priority="1206">
      <formula>$M1094="Alterar"</formula>
    </cfRule>
    <cfRule type="expression" dxfId="1464" priority="1207">
      <formula>$M1094="Excluir"</formula>
    </cfRule>
    <cfRule type="expression" dxfId="1463" priority="1208">
      <formula>$M1094="Incluir"</formula>
    </cfRule>
  </conditionalFormatting>
  <conditionalFormatting sqref="L1094">
    <cfRule type="expression" dxfId="1462" priority="1189">
      <formula>MID($H1094,2,7)="0000000"</formula>
    </cfRule>
    <cfRule type="expression" dxfId="1461" priority="1190">
      <formula>MID($H1094,3,6)="000000"</formula>
    </cfRule>
    <cfRule type="expression" dxfId="1460" priority="1191">
      <formula>MID($H1094,4,5)="00000"</formula>
    </cfRule>
    <cfRule type="expression" dxfId="1459" priority="1192">
      <formula>MID($H1094,5,4)="0000"</formula>
    </cfRule>
    <cfRule type="expression" dxfId="1458" priority="1193">
      <formula>MID($H1094,7,2)="00"</formula>
    </cfRule>
    <cfRule type="expression" dxfId="1457" priority="1194">
      <formula>MID($H1094,8,1)="0"</formula>
    </cfRule>
    <cfRule type="expression" dxfId="1456" priority="1195">
      <formula>$M1094="Excluído"</formula>
    </cfRule>
    <cfRule type="expression" dxfId="1455" priority="1196">
      <formula>$M1094="Alterar"</formula>
    </cfRule>
    <cfRule type="expression" dxfId="1454" priority="1197">
      <formula>$M1094="Excluir"</formula>
    </cfRule>
    <cfRule type="expression" dxfId="1453" priority="1198">
      <formula>$M1094="Incluir"</formula>
    </cfRule>
  </conditionalFormatting>
  <conditionalFormatting sqref="J42:K43">
    <cfRule type="expression" dxfId="1452" priority="1179">
      <formula>MID($H42,2,7)="0000000"</formula>
    </cfRule>
    <cfRule type="expression" dxfId="1451" priority="1180">
      <formula>MID($H42,3,6)="000000"</formula>
    </cfRule>
    <cfRule type="expression" dxfId="1450" priority="1181">
      <formula>MID($H42,4,5)="00000"</formula>
    </cfRule>
    <cfRule type="expression" dxfId="1449" priority="1182">
      <formula>MID($H42,5,4)="0000"</formula>
    </cfRule>
    <cfRule type="expression" dxfId="1448" priority="1183">
      <formula>MID($H42,7,2)="00"</formula>
    </cfRule>
    <cfRule type="expression" dxfId="1447" priority="1184">
      <formula>MID($H42,8,1)="0"</formula>
    </cfRule>
    <cfRule type="expression" dxfId="1446" priority="1185">
      <formula>$M42="Excluído"</formula>
    </cfRule>
    <cfRule type="expression" dxfId="1445" priority="1186">
      <formula>$M42="Alterar"</formula>
    </cfRule>
    <cfRule type="expression" dxfId="1444" priority="1187">
      <formula>$M42="Excluir"</formula>
    </cfRule>
    <cfRule type="expression" dxfId="1443" priority="1188">
      <formula>$M42="Incluir"</formula>
    </cfRule>
  </conditionalFormatting>
  <conditionalFormatting sqref="I42:I43">
    <cfRule type="expression" dxfId="1442" priority="1169">
      <formula>MID($H42,2,7)="0000000"</formula>
    </cfRule>
    <cfRule type="expression" dxfId="1441" priority="1170">
      <formula>MID($H42,3,6)="000000"</formula>
    </cfRule>
    <cfRule type="expression" dxfId="1440" priority="1171">
      <formula>MID($H42,4,5)="00000"</formula>
    </cfRule>
    <cfRule type="expression" dxfId="1439" priority="1172">
      <formula>MID($H42,5,4)="0000"</formula>
    </cfRule>
    <cfRule type="expression" dxfId="1438" priority="1173">
      <formula>MID($H42,7,2)="00"</formula>
    </cfRule>
    <cfRule type="expression" dxfId="1437" priority="1174">
      <formula>MID($H42,8,1)="0"</formula>
    </cfRule>
    <cfRule type="expression" dxfId="1436" priority="1175">
      <formula>$M42="Excluído"</formula>
    </cfRule>
    <cfRule type="expression" dxfId="1435" priority="1176">
      <formula>$M42="Alterar"</formula>
    </cfRule>
    <cfRule type="expression" dxfId="1434" priority="1177">
      <formula>$M42="Excluir"</formula>
    </cfRule>
    <cfRule type="expression" dxfId="1433" priority="1178">
      <formula>$M42="Incluir"</formula>
    </cfRule>
  </conditionalFormatting>
  <conditionalFormatting sqref="L44:L45">
    <cfRule type="expression" dxfId="1432" priority="1159">
      <formula>MID($H44,2,7)="0000000"</formula>
    </cfRule>
    <cfRule type="expression" dxfId="1431" priority="1160">
      <formula>MID($H44,3,6)="000000"</formula>
    </cfRule>
    <cfRule type="expression" dxfId="1430" priority="1161">
      <formula>MID($H44,4,5)="00000"</formula>
    </cfRule>
    <cfRule type="expression" dxfId="1429" priority="1162">
      <formula>MID($H44,5,4)="0000"</formula>
    </cfRule>
    <cfRule type="expression" dxfId="1428" priority="1163">
      <formula>MID($H44,7,2)="00"</formula>
    </cfRule>
    <cfRule type="expression" dxfId="1427" priority="1164">
      <formula>MID($H44,8,1)="0"</formula>
    </cfRule>
    <cfRule type="expression" dxfId="1426" priority="1165">
      <formula>$M44="Excluído"</formula>
    </cfRule>
    <cfRule type="expression" dxfId="1425" priority="1166">
      <formula>$M44="Alterar"</formula>
    </cfRule>
    <cfRule type="expression" dxfId="1424" priority="1167">
      <formula>$M44="Excluir"</formula>
    </cfRule>
    <cfRule type="expression" dxfId="1423" priority="1168">
      <formula>$M44="Incluir"</formula>
    </cfRule>
  </conditionalFormatting>
  <conditionalFormatting sqref="I13:K16">
    <cfRule type="expression" dxfId="1422" priority="1149">
      <formula>MID($H13,2,7)="0000000"</formula>
    </cfRule>
    <cfRule type="expression" dxfId="1421" priority="1150">
      <formula>MID($H13,3,6)="000000"</formula>
    </cfRule>
    <cfRule type="expression" dxfId="1420" priority="1151">
      <formula>MID($H13,4,5)="00000"</formula>
    </cfRule>
    <cfRule type="expression" dxfId="1419" priority="1152">
      <formula>MID($H13,5,4)="0000"</formula>
    </cfRule>
    <cfRule type="expression" dxfId="1418" priority="1153">
      <formula>MID($H13,7,2)="00"</formula>
    </cfRule>
    <cfRule type="expression" dxfId="1417" priority="1154">
      <formula>MID($H13,8,1)="0"</formula>
    </cfRule>
    <cfRule type="expression" dxfId="1416" priority="1155">
      <formula>$M13="Excluído"</formula>
    </cfRule>
    <cfRule type="expression" dxfId="1415" priority="1156">
      <formula>$M13="Alterar"</formula>
    </cfRule>
    <cfRule type="expression" dxfId="1414" priority="1157">
      <formula>$M13="Excluir"</formula>
    </cfRule>
    <cfRule type="expression" dxfId="1413" priority="1158">
      <formula>$M13="Incluir"</formula>
    </cfRule>
  </conditionalFormatting>
  <conditionalFormatting sqref="K34:K38">
    <cfRule type="expression" dxfId="1412" priority="1139">
      <formula>MID($H34,2,7)="0000000"</formula>
    </cfRule>
    <cfRule type="expression" dxfId="1411" priority="1140">
      <formula>MID($H34,3,6)="000000"</formula>
    </cfRule>
    <cfRule type="expression" dxfId="1410" priority="1141">
      <formula>MID($H34,4,5)="00000"</formula>
    </cfRule>
    <cfRule type="expression" dxfId="1409" priority="1142">
      <formula>MID($H34,5,4)="0000"</formula>
    </cfRule>
    <cfRule type="expression" dxfId="1408" priority="1143">
      <formula>MID($H34,7,2)="00"</formula>
    </cfRule>
    <cfRule type="expression" dxfId="1407" priority="1144">
      <formula>MID($H34,8,1)="0"</formula>
    </cfRule>
    <cfRule type="expression" dxfId="1406" priority="1145">
      <formula>$M34="Excluído"</formula>
    </cfRule>
    <cfRule type="expression" dxfId="1405" priority="1146">
      <formula>$M34="Alterar"</formula>
    </cfRule>
    <cfRule type="expression" dxfId="1404" priority="1147">
      <formula>$M34="Excluir"</formula>
    </cfRule>
    <cfRule type="expression" dxfId="1403" priority="1148">
      <formula>$M34="Incluir"</formula>
    </cfRule>
  </conditionalFormatting>
  <conditionalFormatting sqref="K39:K40">
    <cfRule type="expression" dxfId="1402" priority="1129">
      <formula>MID($H39,2,7)="0000000"</formula>
    </cfRule>
    <cfRule type="expression" dxfId="1401" priority="1130">
      <formula>MID($H39,3,6)="000000"</formula>
    </cfRule>
    <cfRule type="expression" dxfId="1400" priority="1131">
      <formula>MID($H39,4,5)="00000"</formula>
    </cfRule>
    <cfRule type="expression" dxfId="1399" priority="1132">
      <formula>MID($H39,5,4)="0000"</formula>
    </cfRule>
    <cfRule type="expression" dxfId="1398" priority="1133">
      <formula>MID($H39,7,2)="00"</formula>
    </cfRule>
    <cfRule type="expression" dxfId="1397" priority="1134">
      <formula>MID($H39,8,1)="0"</formula>
    </cfRule>
    <cfRule type="expression" dxfId="1396" priority="1135">
      <formula>$M39="Excluído"</formula>
    </cfRule>
    <cfRule type="expression" dxfId="1395" priority="1136">
      <formula>$M39="Alterar"</formula>
    </cfRule>
    <cfRule type="expression" dxfId="1394" priority="1137">
      <formula>$M39="Excluir"</formula>
    </cfRule>
    <cfRule type="expression" dxfId="1393" priority="1138">
      <formula>$M39="Incluir"</formula>
    </cfRule>
  </conditionalFormatting>
  <conditionalFormatting sqref="H46:H49">
    <cfRule type="expression" dxfId="1392" priority="1118">
      <formula>IF($H46="",FALSE,IF($H46&gt;9999999,IF($H46&lt;100000000,FALSE,TRUE),TRUE))</formula>
    </cfRule>
  </conditionalFormatting>
  <conditionalFormatting sqref="J46:K49 A46:H49">
    <cfRule type="expression" dxfId="1391" priority="1119">
      <formula>MID($H46,2,7)="0000000"</formula>
    </cfRule>
    <cfRule type="expression" dxfId="1390" priority="1120">
      <formula>MID($H46,3,6)="000000"</formula>
    </cfRule>
    <cfRule type="expression" dxfId="1389" priority="1121">
      <formula>MID($H46,4,5)="00000"</formula>
    </cfRule>
    <cfRule type="expression" dxfId="1388" priority="1122">
      <formula>MID($H46,5,4)="0000"</formula>
    </cfRule>
    <cfRule type="expression" dxfId="1387" priority="1123">
      <formula>MID($H46,7,2)="00"</formula>
    </cfRule>
    <cfRule type="expression" dxfId="1386" priority="1124">
      <formula>MID($H46,8,1)="0"</formula>
    </cfRule>
    <cfRule type="expression" dxfId="1385" priority="1125">
      <formula>$M46="Excluído"</formula>
    </cfRule>
    <cfRule type="expression" dxfId="1384" priority="1126">
      <formula>$M46="Alterar"</formula>
    </cfRule>
    <cfRule type="expression" dxfId="1383" priority="1127">
      <formula>$M46="Excluir"</formula>
    </cfRule>
    <cfRule type="expression" dxfId="1382" priority="1128">
      <formula>$M46="Incluir"</formula>
    </cfRule>
  </conditionalFormatting>
  <conditionalFormatting sqref="I46:I49">
    <cfRule type="expression" dxfId="1381" priority="1108">
      <formula>MID($H46,2,7)="0000000"</formula>
    </cfRule>
    <cfRule type="expression" dxfId="1380" priority="1109">
      <formula>MID($H46,3,6)="000000"</formula>
    </cfRule>
    <cfRule type="expression" dxfId="1379" priority="1110">
      <formula>MID($H46,4,5)="00000"</formula>
    </cfRule>
    <cfRule type="expression" dxfId="1378" priority="1111">
      <formula>MID($H46,5,4)="0000"</formula>
    </cfRule>
    <cfRule type="expression" dxfId="1377" priority="1112">
      <formula>MID($H46,7,2)="00"</formula>
    </cfRule>
    <cfRule type="expression" dxfId="1376" priority="1113">
      <formula>MID($H46,8,1)="0"</formula>
    </cfRule>
    <cfRule type="expression" dxfId="1375" priority="1114">
      <formula>$M46="Excluído"</formula>
    </cfRule>
    <cfRule type="expression" dxfId="1374" priority="1115">
      <formula>$M46="Alterar"</formula>
    </cfRule>
    <cfRule type="expression" dxfId="1373" priority="1116">
      <formula>$M46="Excluir"</formula>
    </cfRule>
    <cfRule type="expression" dxfId="1372" priority="1117">
      <formula>$M46="Incluir"</formula>
    </cfRule>
  </conditionalFormatting>
  <conditionalFormatting sqref="I86:K86">
    <cfRule type="expression" dxfId="1371" priority="1098">
      <formula>MID($H86,2,7)="0000000"</formula>
    </cfRule>
    <cfRule type="expression" dxfId="1370" priority="1099">
      <formula>MID($H86,3,6)="000000"</formula>
    </cfRule>
    <cfRule type="expression" dxfId="1369" priority="1100">
      <formula>MID($H86,4,5)="00000"</formula>
    </cfRule>
    <cfRule type="expression" dxfId="1368" priority="1101">
      <formula>MID($H86,5,4)="0000"</formula>
    </cfRule>
    <cfRule type="expression" dxfId="1367" priority="1102">
      <formula>MID($H86,7,2)="00"</formula>
    </cfRule>
    <cfRule type="expression" dxfId="1366" priority="1103">
      <formula>MID($H86,8,1)="0"</formula>
    </cfRule>
    <cfRule type="expression" dxfId="1365" priority="1104">
      <formula>$M86="Excluído"</formula>
    </cfRule>
    <cfRule type="expression" dxfId="1364" priority="1105">
      <formula>$M86="Alterar"</formula>
    </cfRule>
    <cfRule type="expression" dxfId="1363" priority="1106">
      <formula>$M86="Excluir"</formula>
    </cfRule>
    <cfRule type="expression" dxfId="1362" priority="1107">
      <formula>$M86="Incluir"</formula>
    </cfRule>
  </conditionalFormatting>
  <conditionalFormatting sqref="I95:K95">
    <cfRule type="expression" dxfId="1361" priority="1088">
      <formula>MID($H95,2,7)="0000000"</formula>
    </cfRule>
    <cfRule type="expression" dxfId="1360" priority="1089">
      <formula>MID($H95,3,6)="000000"</formula>
    </cfRule>
    <cfRule type="expression" dxfId="1359" priority="1090">
      <formula>MID($H95,4,5)="00000"</formula>
    </cfRule>
    <cfRule type="expression" dxfId="1358" priority="1091">
      <formula>MID($H95,5,4)="0000"</formula>
    </cfRule>
    <cfRule type="expression" dxfId="1357" priority="1092">
      <formula>MID($H95,7,2)="00"</formula>
    </cfRule>
    <cfRule type="expression" dxfId="1356" priority="1093">
      <formula>MID($H95,8,1)="0"</formula>
    </cfRule>
    <cfRule type="expression" dxfId="1355" priority="1094">
      <formula>$M95="Excluído"</formula>
    </cfRule>
    <cfRule type="expression" dxfId="1354" priority="1095">
      <formula>$M95="Alterar"</formula>
    </cfRule>
    <cfRule type="expression" dxfId="1353" priority="1096">
      <formula>$M95="Excluir"</formula>
    </cfRule>
    <cfRule type="expression" dxfId="1352" priority="1097">
      <formula>$M95="Incluir"</formula>
    </cfRule>
  </conditionalFormatting>
  <conditionalFormatting sqref="I92:K94">
    <cfRule type="expression" dxfId="1351" priority="1078">
      <formula>MID($H92,2,7)="0000000"</formula>
    </cfRule>
    <cfRule type="expression" dxfId="1350" priority="1079">
      <formula>MID($H92,3,6)="000000"</formula>
    </cfRule>
    <cfRule type="expression" dxfId="1349" priority="1080">
      <formula>MID($H92,4,5)="00000"</formula>
    </cfRule>
    <cfRule type="expression" dxfId="1348" priority="1081">
      <formula>MID($H92,5,4)="0000"</formula>
    </cfRule>
    <cfRule type="expression" dxfId="1347" priority="1082">
      <formula>MID($H92,7,2)="00"</formula>
    </cfRule>
    <cfRule type="expression" dxfId="1346" priority="1083">
      <formula>MID($H92,8,1)="0"</formula>
    </cfRule>
    <cfRule type="expression" dxfId="1345" priority="1084">
      <formula>$M92="Excluído"</formula>
    </cfRule>
    <cfRule type="expression" dxfId="1344" priority="1085">
      <formula>$M92="Alterar"</formula>
    </cfRule>
    <cfRule type="expression" dxfId="1343" priority="1086">
      <formula>$M92="Excluir"</formula>
    </cfRule>
    <cfRule type="expression" dxfId="1342" priority="1087">
      <formula>$M92="Incluir"</formula>
    </cfRule>
  </conditionalFormatting>
  <conditionalFormatting sqref="I107:K111">
    <cfRule type="expression" dxfId="1341" priority="1068">
      <formula>MID($H107,2,7)="0000000"</formula>
    </cfRule>
    <cfRule type="expression" dxfId="1340" priority="1069">
      <formula>MID($H107,3,6)="000000"</formula>
    </cfRule>
    <cfRule type="expression" dxfId="1339" priority="1070">
      <formula>MID($H107,4,5)="00000"</formula>
    </cfRule>
    <cfRule type="expression" dxfId="1338" priority="1071">
      <formula>MID($H107,5,4)="0000"</formula>
    </cfRule>
    <cfRule type="expression" dxfId="1337" priority="1072">
      <formula>MID($H107,7,2)="00"</formula>
    </cfRule>
    <cfRule type="expression" dxfId="1336" priority="1073">
      <formula>MID($H107,8,1)="0"</formula>
    </cfRule>
    <cfRule type="expression" dxfId="1335" priority="1074">
      <formula>$M107="Excluído"</formula>
    </cfRule>
    <cfRule type="expression" dxfId="1334" priority="1075">
      <formula>$M107="Alterar"</formula>
    </cfRule>
    <cfRule type="expression" dxfId="1333" priority="1076">
      <formula>$M107="Excluir"</formula>
    </cfRule>
    <cfRule type="expression" dxfId="1332" priority="1077">
      <formula>$M107="Incluir"</formula>
    </cfRule>
  </conditionalFormatting>
  <conditionalFormatting sqref="I112:K112">
    <cfRule type="expression" dxfId="1331" priority="1058">
      <formula>MID($H112,2,7)="0000000"</formula>
    </cfRule>
    <cfRule type="expression" dxfId="1330" priority="1059">
      <formula>MID($H112,3,6)="000000"</formula>
    </cfRule>
    <cfRule type="expression" dxfId="1329" priority="1060">
      <formula>MID($H112,4,5)="00000"</formula>
    </cfRule>
    <cfRule type="expression" dxfId="1328" priority="1061">
      <formula>MID($H112,5,4)="0000"</formula>
    </cfRule>
    <cfRule type="expression" dxfId="1327" priority="1062">
      <formula>MID($H112,7,2)="00"</formula>
    </cfRule>
    <cfRule type="expression" dxfId="1326" priority="1063">
      <formula>MID($H112,8,1)="0"</formula>
    </cfRule>
    <cfRule type="expression" dxfId="1325" priority="1064">
      <formula>$M112="Excluído"</formula>
    </cfRule>
    <cfRule type="expression" dxfId="1324" priority="1065">
      <formula>$M112="Alterar"</formula>
    </cfRule>
    <cfRule type="expression" dxfId="1323" priority="1066">
      <formula>$M112="Excluir"</formula>
    </cfRule>
    <cfRule type="expression" dxfId="1322" priority="1067">
      <formula>$M112="Incluir"</formula>
    </cfRule>
  </conditionalFormatting>
  <conditionalFormatting sqref="I114:K114">
    <cfRule type="expression" dxfId="1321" priority="1048">
      <formula>MID($H114,2,7)="0000000"</formula>
    </cfRule>
    <cfRule type="expression" dxfId="1320" priority="1049">
      <formula>MID($H114,3,6)="000000"</formula>
    </cfRule>
    <cfRule type="expression" dxfId="1319" priority="1050">
      <formula>MID($H114,4,5)="00000"</formula>
    </cfRule>
    <cfRule type="expression" dxfId="1318" priority="1051">
      <formula>MID($H114,5,4)="0000"</formula>
    </cfRule>
    <cfRule type="expression" dxfId="1317" priority="1052">
      <formula>MID($H114,7,2)="00"</formula>
    </cfRule>
    <cfRule type="expression" dxfId="1316" priority="1053">
      <formula>MID($H114,8,1)="0"</formula>
    </cfRule>
    <cfRule type="expression" dxfId="1315" priority="1054">
      <formula>$M114="Excluído"</formula>
    </cfRule>
    <cfRule type="expression" dxfId="1314" priority="1055">
      <formula>$M114="Alterar"</formula>
    </cfRule>
    <cfRule type="expression" dxfId="1313" priority="1056">
      <formula>$M114="Excluir"</formula>
    </cfRule>
    <cfRule type="expression" dxfId="1312" priority="1057">
      <formula>$M114="Incluir"</formula>
    </cfRule>
  </conditionalFormatting>
  <conditionalFormatting sqref="I113:K113">
    <cfRule type="expression" dxfId="1311" priority="1038">
      <formula>MID($H113,2,7)="0000000"</formula>
    </cfRule>
    <cfRule type="expression" dxfId="1310" priority="1039">
      <formula>MID($H113,3,6)="000000"</formula>
    </cfRule>
    <cfRule type="expression" dxfId="1309" priority="1040">
      <formula>MID($H113,4,5)="00000"</formula>
    </cfRule>
    <cfRule type="expression" dxfId="1308" priority="1041">
      <formula>MID($H113,5,4)="0000"</formula>
    </cfRule>
    <cfRule type="expression" dxfId="1307" priority="1042">
      <formula>MID($H113,7,2)="00"</formula>
    </cfRule>
    <cfRule type="expression" dxfId="1306" priority="1043">
      <formula>MID($H113,8,1)="0"</formula>
    </cfRule>
    <cfRule type="expression" dxfId="1305" priority="1044">
      <formula>$M113="Excluído"</formula>
    </cfRule>
    <cfRule type="expression" dxfId="1304" priority="1045">
      <formula>$M113="Alterar"</formula>
    </cfRule>
    <cfRule type="expression" dxfId="1303" priority="1046">
      <formula>$M113="Excluir"</formula>
    </cfRule>
    <cfRule type="expression" dxfId="1302" priority="1047">
      <formula>$M113="Incluir"</formula>
    </cfRule>
  </conditionalFormatting>
  <conditionalFormatting sqref="J115:K116">
    <cfRule type="expression" dxfId="1301" priority="1028">
      <formula>MID($H115,2,7)="0000000"</formula>
    </cfRule>
    <cfRule type="expression" dxfId="1300" priority="1029">
      <formula>MID($H115,3,6)="000000"</formula>
    </cfRule>
    <cfRule type="expression" dxfId="1299" priority="1030">
      <formula>MID($H115,4,5)="00000"</formula>
    </cfRule>
    <cfRule type="expression" dxfId="1298" priority="1031">
      <formula>MID($H115,5,4)="0000"</formula>
    </cfRule>
    <cfRule type="expression" dxfId="1297" priority="1032">
      <formula>MID($H115,7,2)="00"</formula>
    </cfRule>
    <cfRule type="expression" dxfId="1296" priority="1033">
      <formula>MID($H115,8,1)="0"</formula>
    </cfRule>
    <cfRule type="expression" dxfId="1295" priority="1034">
      <formula>$M115="Excluído"</formula>
    </cfRule>
    <cfRule type="expression" dxfId="1294" priority="1035">
      <formula>$M115="Alterar"</formula>
    </cfRule>
    <cfRule type="expression" dxfId="1293" priority="1036">
      <formula>$M115="Excluir"</formula>
    </cfRule>
    <cfRule type="expression" dxfId="1292" priority="1037">
      <formula>$M115="Incluir"</formula>
    </cfRule>
  </conditionalFormatting>
  <conditionalFormatting sqref="I84:J85">
    <cfRule type="expression" dxfId="1291" priority="1018">
      <formula>MID($H84,2,7)="0000000"</formula>
    </cfRule>
    <cfRule type="expression" dxfId="1290" priority="1019">
      <formula>MID($H84,3,6)="000000"</formula>
    </cfRule>
    <cfRule type="expression" dxfId="1289" priority="1020">
      <formula>MID($H84,4,5)="00000"</formula>
    </cfRule>
    <cfRule type="expression" dxfId="1288" priority="1021">
      <formula>MID($H84,5,4)="0000"</formula>
    </cfRule>
    <cfRule type="expression" dxfId="1287" priority="1022">
      <formula>MID($H84,7,2)="00"</formula>
    </cfRule>
    <cfRule type="expression" dxfId="1286" priority="1023">
      <formula>MID($H84,8,1)="0"</formula>
    </cfRule>
    <cfRule type="expression" dxfId="1285" priority="1024">
      <formula>$M84="Excluído"</formula>
    </cfRule>
    <cfRule type="expression" dxfId="1284" priority="1025">
      <formula>$M84="Alterar"</formula>
    </cfRule>
    <cfRule type="expression" dxfId="1283" priority="1026">
      <formula>$M84="Excluir"</formula>
    </cfRule>
    <cfRule type="expression" dxfId="1282" priority="1027">
      <formula>$M84="Incluir"</formula>
    </cfRule>
  </conditionalFormatting>
  <conditionalFormatting sqref="K84:K85">
    <cfRule type="expression" dxfId="1281" priority="1008">
      <formula>MID($H84,2,7)="0000000"</formula>
    </cfRule>
    <cfRule type="expression" dxfId="1280" priority="1009">
      <formula>MID($H84,3,6)="000000"</formula>
    </cfRule>
    <cfRule type="expression" dxfId="1279" priority="1010">
      <formula>MID($H84,4,5)="00000"</formula>
    </cfRule>
    <cfRule type="expression" dxfId="1278" priority="1011">
      <formula>MID($H84,5,4)="0000"</formula>
    </cfRule>
    <cfRule type="expression" dxfId="1277" priority="1012">
      <formula>MID($H84,7,2)="00"</formula>
    </cfRule>
    <cfRule type="expression" dxfId="1276" priority="1013">
      <formula>MID($H84,8,1)="0"</formula>
    </cfRule>
    <cfRule type="expression" dxfId="1275" priority="1014">
      <formula>$M84="Excluído"</formula>
    </cfRule>
    <cfRule type="expression" dxfId="1274" priority="1015">
      <formula>$M84="Alterar"</formula>
    </cfRule>
    <cfRule type="expression" dxfId="1273" priority="1016">
      <formula>$M84="Excluir"</formula>
    </cfRule>
    <cfRule type="expression" dxfId="1272" priority="1017">
      <formula>$M84="Incluir"</formula>
    </cfRule>
  </conditionalFormatting>
  <conditionalFormatting sqref="H130">
    <cfRule type="expression" dxfId="1271" priority="997">
      <formula>IF($H130="",FALSE,IF($H130&gt;9999999,IF($H130&lt;100000000,FALSE,TRUE),TRUE))</formula>
    </cfRule>
  </conditionalFormatting>
  <conditionalFormatting sqref="H130:K130">
    <cfRule type="expression" dxfId="1270" priority="998">
      <formula>MID($H130,2,7)="0000000"</formula>
    </cfRule>
    <cfRule type="expression" dxfId="1269" priority="999">
      <formula>MID($H130,3,6)="000000"</formula>
    </cfRule>
    <cfRule type="expression" dxfId="1268" priority="1000">
      <formula>MID($H130,4,5)="00000"</formula>
    </cfRule>
    <cfRule type="expression" dxfId="1267" priority="1001">
      <formula>MID($H130,5,4)="0000"</formula>
    </cfRule>
    <cfRule type="expression" dxfId="1266" priority="1002">
      <formula>MID($H130,7,2)="00"</formula>
    </cfRule>
    <cfRule type="expression" dxfId="1265" priority="1003">
      <formula>MID($H130,8,1)="0"</formula>
    </cfRule>
    <cfRule type="expression" dxfId="1264" priority="1004">
      <formula>$M130="Excluído"</formula>
    </cfRule>
    <cfRule type="expression" dxfId="1263" priority="1005">
      <formula>$M130="Alterar"</formula>
    </cfRule>
    <cfRule type="expression" dxfId="1262" priority="1006">
      <formula>$M130="Excluir"</formula>
    </cfRule>
    <cfRule type="expression" dxfId="1261" priority="1007">
      <formula>$M130="Incluir"</formula>
    </cfRule>
  </conditionalFormatting>
  <conditionalFormatting sqref="K243">
    <cfRule type="expression" dxfId="1260" priority="987">
      <formula>MID($H243,2,7)="0000000"</formula>
    </cfRule>
    <cfRule type="expression" dxfId="1259" priority="988">
      <formula>MID($H243,3,6)="000000"</formula>
    </cfRule>
    <cfRule type="expression" dxfId="1258" priority="989">
      <formula>MID($H243,4,5)="00000"</formula>
    </cfRule>
    <cfRule type="expression" dxfId="1257" priority="990">
      <formula>MID($H243,5,4)="0000"</formula>
    </cfRule>
    <cfRule type="expression" dxfId="1256" priority="991">
      <formula>MID($H243,7,2)="00"</formula>
    </cfRule>
    <cfRule type="expression" dxfId="1255" priority="992">
      <formula>MID($H243,8,1)="0"</formula>
    </cfRule>
    <cfRule type="expression" dxfId="1254" priority="993">
      <formula>$M243="Excluído"</formula>
    </cfRule>
    <cfRule type="expression" dxfId="1253" priority="994">
      <formula>$M243="Alterar"</formula>
    </cfRule>
    <cfRule type="expression" dxfId="1252" priority="995">
      <formula>$M243="Excluir"</formula>
    </cfRule>
    <cfRule type="expression" dxfId="1251" priority="996">
      <formula>$M243="Incluir"</formula>
    </cfRule>
  </conditionalFormatting>
  <conditionalFormatting sqref="K820">
    <cfRule type="expression" dxfId="1250" priority="977">
      <formula>MID($H820,2,7)="0000000"</formula>
    </cfRule>
    <cfRule type="expression" dxfId="1249" priority="978">
      <formula>MID($H820,3,6)="000000"</formula>
    </cfRule>
    <cfRule type="expression" dxfId="1248" priority="979">
      <formula>MID($H820,4,5)="00000"</formula>
    </cfRule>
    <cfRule type="expression" dxfId="1247" priority="980">
      <formula>MID($H820,5,4)="0000"</formula>
    </cfRule>
    <cfRule type="expression" dxfId="1246" priority="981">
      <formula>MID($H820,7,2)="00"</formula>
    </cfRule>
    <cfRule type="expression" dxfId="1245" priority="982">
      <formula>MID($H820,8,1)="0"</formula>
    </cfRule>
    <cfRule type="expression" dxfId="1244" priority="983">
      <formula>$M820="Excluído"</formula>
    </cfRule>
    <cfRule type="expression" dxfId="1243" priority="984">
      <formula>$M820="Alterar"</formula>
    </cfRule>
    <cfRule type="expression" dxfId="1242" priority="985">
      <formula>$M820="Excluir"</formula>
    </cfRule>
    <cfRule type="expression" dxfId="1241" priority="986">
      <formula>$M820="Incluir"</formula>
    </cfRule>
  </conditionalFormatting>
  <conditionalFormatting sqref="I961">
    <cfRule type="expression" dxfId="1240" priority="967">
      <formula>MID($H961,2,7)="0000000"</formula>
    </cfRule>
    <cfRule type="expression" dxfId="1239" priority="968">
      <formula>MID($H961,3,6)="000000"</formula>
    </cfRule>
    <cfRule type="expression" dxfId="1238" priority="969">
      <formula>MID($H961,4,5)="00000"</formula>
    </cfRule>
    <cfRule type="expression" dxfId="1237" priority="970">
      <formula>MID($H961,5,4)="0000"</formula>
    </cfRule>
    <cfRule type="expression" dxfId="1236" priority="971">
      <formula>MID($H961,7,2)="00"</formula>
    </cfRule>
    <cfRule type="expression" dxfId="1235" priority="972">
      <formula>MID($H961,8,1)="0"</formula>
    </cfRule>
    <cfRule type="expression" dxfId="1234" priority="973">
      <formula>$M961="Excluído"</formula>
    </cfRule>
    <cfRule type="expression" dxfId="1233" priority="974">
      <formula>$M961="Alterar"</formula>
    </cfRule>
    <cfRule type="expression" dxfId="1232" priority="975">
      <formula>$M961="Excluir"</formula>
    </cfRule>
    <cfRule type="expression" dxfId="1231" priority="976">
      <formula>$M961="Incluir"</formula>
    </cfRule>
  </conditionalFormatting>
  <conditionalFormatting sqref="L1157">
    <cfRule type="expression" dxfId="1230" priority="957">
      <formula>MID($H1157,2,7)="0000000"</formula>
    </cfRule>
    <cfRule type="expression" dxfId="1229" priority="958">
      <formula>MID($H1157,3,6)="000000"</formula>
    </cfRule>
    <cfRule type="expression" dxfId="1228" priority="959">
      <formula>MID($H1157,4,5)="00000"</formula>
    </cfRule>
    <cfRule type="expression" dxfId="1227" priority="960">
      <formula>MID($H1157,5,4)="0000"</formula>
    </cfRule>
    <cfRule type="expression" dxfId="1226" priority="961">
      <formula>MID($H1157,7,2)="00"</formula>
    </cfRule>
    <cfRule type="expression" dxfId="1225" priority="962">
      <formula>MID($H1157,8,1)="0"</formula>
    </cfRule>
    <cfRule type="expression" dxfId="1224" priority="963">
      <formula>$M1157="Excluído"</formula>
    </cfRule>
    <cfRule type="expression" dxfId="1223" priority="964">
      <formula>$M1157="Alterar"</formula>
    </cfRule>
    <cfRule type="expression" dxfId="1222" priority="965">
      <formula>$M1157="Excluir"</formula>
    </cfRule>
    <cfRule type="expression" dxfId="1221" priority="966">
      <formula>$M1157="Incluir"</formula>
    </cfRule>
  </conditionalFormatting>
  <conditionalFormatting sqref="K1156">
    <cfRule type="expression" dxfId="1220" priority="947">
      <formula>MID($H1156,2,7)="0000000"</formula>
    </cfRule>
    <cfRule type="expression" dxfId="1219" priority="948">
      <formula>MID($H1156,3,6)="000000"</formula>
    </cfRule>
    <cfRule type="expression" dxfId="1218" priority="949">
      <formula>MID($H1156,4,5)="00000"</formula>
    </cfRule>
    <cfRule type="expression" dxfId="1217" priority="950">
      <formula>MID($H1156,5,4)="0000"</formula>
    </cfRule>
    <cfRule type="expression" dxfId="1216" priority="951">
      <formula>MID($H1156,7,2)="00"</formula>
    </cfRule>
    <cfRule type="expression" dxfId="1215" priority="952">
      <formula>MID($H1156,8,1)="0"</formula>
    </cfRule>
    <cfRule type="expression" dxfId="1214" priority="953">
      <formula>$M1156="Excluído"</formula>
    </cfRule>
    <cfRule type="expression" dxfId="1213" priority="954">
      <formula>$M1156="Alterar"</formula>
    </cfRule>
    <cfRule type="expression" dxfId="1212" priority="955">
      <formula>$M1156="Excluir"</formula>
    </cfRule>
    <cfRule type="expression" dxfId="1211" priority="956">
      <formula>$M1156="Incluir"</formula>
    </cfRule>
  </conditionalFormatting>
  <conditionalFormatting sqref="K1173">
    <cfRule type="expression" dxfId="1210" priority="937">
      <formula>MID($H1173,2,7)="0000000"</formula>
    </cfRule>
    <cfRule type="expression" dxfId="1209" priority="938">
      <formula>MID($H1173,3,6)="000000"</formula>
    </cfRule>
    <cfRule type="expression" dxfId="1208" priority="939">
      <formula>MID($H1173,4,5)="00000"</formula>
    </cfRule>
    <cfRule type="expression" dxfId="1207" priority="940">
      <formula>MID($H1173,5,4)="0000"</formula>
    </cfRule>
    <cfRule type="expression" dxfId="1206" priority="941">
      <formula>MID($H1173,7,2)="00"</formula>
    </cfRule>
    <cfRule type="expression" dxfId="1205" priority="942">
      <formula>MID($H1173,8,1)="0"</formula>
    </cfRule>
    <cfRule type="expression" dxfId="1204" priority="943">
      <formula>$M1173="Excluído"</formula>
    </cfRule>
    <cfRule type="expression" dxfId="1203" priority="944">
      <formula>$M1173="Alterar"</formula>
    </cfRule>
    <cfRule type="expression" dxfId="1202" priority="945">
      <formula>$M1173="Excluir"</formula>
    </cfRule>
    <cfRule type="expression" dxfId="1201" priority="946">
      <formula>$M1173="Incluir"</formula>
    </cfRule>
  </conditionalFormatting>
  <conditionalFormatting sqref="K1174:K1175">
    <cfRule type="expression" dxfId="1200" priority="927">
      <formula>MID($H1174,2,7)="0000000"</formula>
    </cfRule>
    <cfRule type="expression" dxfId="1199" priority="928">
      <formula>MID($H1174,3,6)="000000"</formula>
    </cfRule>
    <cfRule type="expression" dxfId="1198" priority="929">
      <formula>MID($H1174,4,5)="00000"</formula>
    </cfRule>
    <cfRule type="expression" dxfId="1197" priority="930">
      <formula>MID($H1174,5,4)="0000"</formula>
    </cfRule>
    <cfRule type="expression" dxfId="1196" priority="931">
      <formula>MID($H1174,7,2)="00"</formula>
    </cfRule>
    <cfRule type="expression" dxfId="1195" priority="932">
      <formula>MID($H1174,8,1)="0"</formula>
    </cfRule>
    <cfRule type="expression" dxfId="1194" priority="933">
      <formula>$M1174="Excluído"</formula>
    </cfRule>
    <cfRule type="expression" dxfId="1193" priority="934">
      <formula>$M1174="Alterar"</formula>
    </cfRule>
    <cfRule type="expression" dxfId="1192" priority="935">
      <formula>$M1174="Excluir"</formula>
    </cfRule>
    <cfRule type="expression" dxfId="1191" priority="936">
      <formula>$M1174="Incluir"</formula>
    </cfRule>
  </conditionalFormatting>
  <conditionalFormatting sqref="K1287">
    <cfRule type="expression" dxfId="1190" priority="917">
      <formula>MID($H1287,2,7)="0000000"</formula>
    </cfRule>
    <cfRule type="expression" dxfId="1189" priority="918">
      <formula>MID($H1287,3,6)="000000"</formula>
    </cfRule>
    <cfRule type="expression" dxfId="1188" priority="919">
      <formula>MID($H1287,4,5)="00000"</formula>
    </cfRule>
    <cfRule type="expression" dxfId="1187" priority="920">
      <formula>MID($H1287,5,4)="0000"</formula>
    </cfRule>
    <cfRule type="expression" dxfId="1186" priority="921">
      <formula>MID($H1287,7,2)="00"</formula>
    </cfRule>
    <cfRule type="expression" dxfId="1185" priority="922">
      <formula>MID($H1287,8,1)="0"</formula>
    </cfRule>
    <cfRule type="expression" dxfId="1184" priority="923">
      <formula>$M1287="Excluído"</formula>
    </cfRule>
    <cfRule type="expression" dxfId="1183" priority="924">
      <formula>$M1287="Alterar"</formula>
    </cfRule>
    <cfRule type="expression" dxfId="1182" priority="925">
      <formula>$M1287="Excluir"</formula>
    </cfRule>
    <cfRule type="expression" dxfId="1181" priority="926">
      <formula>$M1287="Incluir"</formula>
    </cfRule>
  </conditionalFormatting>
  <conditionalFormatting sqref="I586">
    <cfRule type="expression" dxfId="1180" priority="906">
      <formula>IF($H586="",FALSE,IF($H586&gt;9999999,IF($H586&lt;100000000,FALSE,TRUE),TRUE))</formula>
    </cfRule>
  </conditionalFormatting>
  <conditionalFormatting sqref="I586">
    <cfRule type="expression" dxfId="1179" priority="907">
      <formula>MID($H586,2,7)="0000000"</formula>
    </cfRule>
    <cfRule type="expression" dxfId="1178" priority="908">
      <formula>MID($H586,3,6)="000000"</formula>
    </cfRule>
    <cfRule type="expression" dxfId="1177" priority="909">
      <formula>MID($H586,4,5)="00000"</formula>
    </cfRule>
    <cfRule type="expression" dxfId="1176" priority="910">
      <formula>MID($H586,5,4)="0000"</formula>
    </cfRule>
    <cfRule type="expression" dxfId="1175" priority="911">
      <formula>MID($H586,7,2)="00"</formula>
    </cfRule>
    <cfRule type="expression" dxfId="1174" priority="912">
      <formula>MID($H586,8,1)="0"</formula>
    </cfRule>
    <cfRule type="expression" dxfId="1173" priority="913">
      <formula>$M586="Excluído"</formula>
    </cfRule>
    <cfRule type="expression" dxfId="1172" priority="914">
      <formula>$M586="Alterar"</formula>
    </cfRule>
    <cfRule type="expression" dxfId="1171" priority="915">
      <formula>$M586="Excluir"</formula>
    </cfRule>
    <cfRule type="expression" dxfId="1170" priority="916">
      <formula>$M586="Incluir"</formula>
    </cfRule>
  </conditionalFormatting>
  <conditionalFormatting sqref="K586">
    <cfRule type="expression" dxfId="1169" priority="895">
      <formula>IF($H586="",FALSE,IF($H586&gt;9999999,IF($H586&lt;100000000,FALSE,TRUE),TRUE))</formula>
    </cfRule>
  </conditionalFormatting>
  <conditionalFormatting sqref="K586">
    <cfRule type="expression" dxfId="1168" priority="896">
      <formula>MID($H586,2,7)="0000000"</formula>
    </cfRule>
    <cfRule type="expression" dxfId="1167" priority="897">
      <formula>MID($H586,3,6)="000000"</formula>
    </cfRule>
    <cfRule type="expression" dxfId="1166" priority="898">
      <formula>MID($H586,4,5)="00000"</formula>
    </cfRule>
    <cfRule type="expression" dxfId="1165" priority="899">
      <formula>MID($H586,5,4)="0000"</formula>
    </cfRule>
    <cfRule type="expression" dxfId="1164" priority="900">
      <formula>MID($H586,7,2)="00"</formula>
    </cfRule>
    <cfRule type="expression" dxfId="1163" priority="901">
      <formula>MID($H586,8,1)="0"</formula>
    </cfRule>
    <cfRule type="expression" dxfId="1162" priority="902">
      <formula>$M586="Excluído"</formula>
    </cfRule>
    <cfRule type="expression" dxfId="1161" priority="903">
      <formula>$M586="Alterar"</formula>
    </cfRule>
    <cfRule type="expression" dxfId="1160" priority="904">
      <formula>$M586="Excluir"</formula>
    </cfRule>
    <cfRule type="expression" dxfId="1159" priority="905">
      <formula>$M586="Incluir"</formula>
    </cfRule>
  </conditionalFormatting>
  <conditionalFormatting sqref="K1286">
    <cfRule type="expression" dxfId="1158" priority="885">
      <formula>MID($H1286,2,7)="0000000"</formula>
    </cfRule>
    <cfRule type="expression" dxfId="1157" priority="886">
      <formula>MID($H1286,3,6)="000000"</formula>
    </cfRule>
    <cfRule type="expression" dxfId="1156" priority="887">
      <formula>MID($H1286,4,5)="00000"</formula>
    </cfRule>
    <cfRule type="expression" dxfId="1155" priority="888">
      <formula>MID($H1286,5,4)="0000"</formula>
    </cfRule>
    <cfRule type="expression" dxfId="1154" priority="889">
      <formula>MID($H1286,7,2)="00"</formula>
    </cfRule>
    <cfRule type="expression" dxfId="1153" priority="890">
      <formula>MID($H1286,8,1)="0"</formula>
    </cfRule>
    <cfRule type="expression" dxfId="1152" priority="891">
      <formula>$M1286="Excluído"</formula>
    </cfRule>
    <cfRule type="expression" dxfId="1151" priority="892">
      <formula>$M1286="Alterar"</formula>
    </cfRule>
    <cfRule type="expression" dxfId="1150" priority="893">
      <formula>$M1286="Excluir"</formula>
    </cfRule>
    <cfRule type="expression" dxfId="1149" priority="894">
      <formula>$M1286="Incluir"</formula>
    </cfRule>
  </conditionalFormatting>
  <conditionalFormatting sqref="K1328">
    <cfRule type="expression" dxfId="1148" priority="875">
      <formula>MID($H1328,2,7)="0000000"</formula>
    </cfRule>
    <cfRule type="expression" dxfId="1147" priority="876">
      <formula>MID($H1328,3,6)="000000"</formula>
    </cfRule>
    <cfRule type="expression" dxfId="1146" priority="877">
      <formula>MID($H1328,4,5)="00000"</formula>
    </cfRule>
    <cfRule type="expression" dxfId="1145" priority="878">
      <formula>MID($H1328,5,4)="0000"</formula>
    </cfRule>
    <cfRule type="expression" dxfId="1144" priority="879">
      <formula>MID($H1328,7,2)="00"</formula>
    </cfRule>
    <cfRule type="expression" dxfId="1143" priority="880">
      <formula>MID($H1328,8,1)="0"</formula>
    </cfRule>
    <cfRule type="expression" dxfId="1142" priority="881">
      <formula>$M1328="Excluído"</formula>
    </cfRule>
    <cfRule type="expression" dxfId="1141" priority="882">
      <formula>$M1328="Alterar"</formula>
    </cfRule>
    <cfRule type="expression" dxfId="1140" priority="883">
      <formula>$M1328="Excluir"</formula>
    </cfRule>
    <cfRule type="expression" dxfId="1139" priority="884">
      <formula>$M1328="Incluir"</formula>
    </cfRule>
  </conditionalFormatting>
  <conditionalFormatting sqref="L1328">
    <cfRule type="expression" dxfId="1138" priority="865">
      <formula>MID($H1328,2,7)="0000000"</formula>
    </cfRule>
    <cfRule type="expression" dxfId="1137" priority="866">
      <formula>MID($H1328,3,6)="000000"</formula>
    </cfRule>
    <cfRule type="expression" dxfId="1136" priority="867">
      <formula>MID($H1328,4,5)="00000"</formula>
    </cfRule>
    <cfRule type="expression" dxfId="1135" priority="868">
      <formula>MID($H1328,5,4)="0000"</formula>
    </cfRule>
    <cfRule type="expression" dxfId="1134" priority="869">
      <formula>MID($H1328,7,2)="00"</formula>
    </cfRule>
    <cfRule type="expression" dxfId="1133" priority="870">
      <formula>MID($H1328,8,1)="0"</formula>
    </cfRule>
    <cfRule type="expression" dxfId="1132" priority="871">
      <formula>$M1328="Excluído"</formula>
    </cfRule>
    <cfRule type="expression" dxfId="1131" priority="872">
      <formula>$M1328="Alterar"</formula>
    </cfRule>
    <cfRule type="expression" dxfId="1130" priority="873">
      <formula>$M1328="Excluir"</formula>
    </cfRule>
    <cfRule type="expression" dxfId="1129" priority="874">
      <formula>$M1328="Incluir"</formula>
    </cfRule>
  </conditionalFormatting>
  <conditionalFormatting sqref="K1327">
    <cfRule type="expression" dxfId="1128" priority="855">
      <formula>MID($H1327,2,7)="0000000"</formula>
    </cfRule>
    <cfRule type="expression" dxfId="1127" priority="856">
      <formula>MID($H1327,3,6)="000000"</formula>
    </cfRule>
    <cfRule type="expression" dxfId="1126" priority="857">
      <formula>MID($H1327,4,5)="00000"</formula>
    </cfRule>
    <cfRule type="expression" dxfId="1125" priority="858">
      <formula>MID($H1327,5,4)="0000"</formula>
    </cfRule>
    <cfRule type="expression" dxfId="1124" priority="859">
      <formula>MID($H1327,7,2)="00"</formula>
    </cfRule>
    <cfRule type="expression" dxfId="1123" priority="860">
      <formula>MID($H1327,8,1)="0"</formula>
    </cfRule>
    <cfRule type="expression" dxfId="1122" priority="861">
      <formula>$M1327="Excluído"</formula>
    </cfRule>
    <cfRule type="expression" dxfId="1121" priority="862">
      <formula>$M1327="Alterar"</formula>
    </cfRule>
    <cfRule type="expression" dxfId="1120" priority="863">
      <formula>$M1327="Excluir"</formula>
    </cfRule>
    <cfRule type="expression" dxfId="1119" priority="864">
      <formula>$M1327="Incluir"</formula>
    </cfRule>
  </conditionalFormatting>
  <conditionalFormatting sqref="L1329">
    <cfRule type="expression" dxfId="1118" priority="825">
      <formula>MID($H1329,2,7)="0000000"</formula>
    </cfRule>
    <cfRule type="expression" dxfId="1117" priority="826">
      <formula>MID($H1329,3,6)="000000"</formula>
    </cfRule>
    <cfRule type="expression" dxfId="1116" priority="827">
      <formula>MID($H1329,4,5)="00000"</formula>
    </cfRule>
    <cfRule type="expression" dxfId="1115" priority="828">
      <formula>MID($H1329,5,4)="0000"</formula>
    </cfRule>
    <cfRule type="expression" dxfId="1114" priority="829">
      <formula>MID($H1329,7,2)="00"</formula>
    </cfRule>
    <cfRule type="expression" dxfId="1113" priority="830">
      <formula>MID($H1329,8,1)="0"</formula>
    </cfRule>
    <cfRule type="expression" dxfId="1112" priority="831">
      <formula>$M1329="Excluído"</formula>
    </cfRule>
    <cfRule type="expression" dxfId="1111" priority="832">
      <formula>$M1329="Alterar"</formula>
    </cfRule>
    <cfRule type="expression" dxfId="1110" priority="833">
      <formula>$M1329="Excluir"</formula>
    </cfRule>
    <cfRule type="expression" dxfId="1109" priority="834">
      <formula>$M1329="Incluir"</formula>
    </cfRule>
  </conditionalFormatting>
  <conditionalFormatting sqref="L1327">
    <cfRule type="expression" dxfId="1108" priority="845">
      <formula>MID($H1327,2,7)="0000000"</formula>
    </cfRule>
    <cfRule type="expression" dxfId="1107" priority="846">
      <formula>MID($H1327,3,6)="000000"</formula>
    </cfRule>
    <cfRule type="expression" dxfId="1106" priority="847">
      <formula>MID($H1327,4,5)="00000"</formula>
    </cfRule>
    <cfRule type="expression" dxfId="1105" priority="848">
      <formula>MID($H1327,5,4)="0000"</formula>
    </cfRule>
    <cfRule type="expression" dxfId="1104" priority="849">
      <formula>MID($H1327,7,2)="00"</formula>
    </cfRule>
    <cfRule type="expression" dxfId="1103" priority="850">
      <formula>MID($H1327,8,1)="0"</formula>
    </cfRule>
    <cfRule type="expression" dxfId="1102" priority="851">
      <formula>$M1327="Excluído"</formula>
    </cfRule>
    <cfRule type="expression" dxfId="1101" priority="852">
      <formula>$M1327="Alterar"</formula>
    </cfRule>
    <cfRule type="expression" dxfId="1100" priority="853">
      <formula>$M1327="Excluir"</formula>
    </cfRule>
    <cfRule type="expression" dxfId="1099" priority="854">
      <formula>$M1327="Incluir"</formula>
    </cfRule>
  </conditionalFormatting>
  <conditionalFormatting sqref="K1329">
    <cfRule type="expression" dxfId="1098" priority="835">
      <formula>MID($H1329,2,7)="0000000"</formula>
    </cfRule>
    <cfRule type="expression" dxfId="1097" priority="836">
      <formula>MID($H1329,3,6)="000000"</formula>
    </cfRule>
    <cfRule type="expression" dxfId="1096" priority="837">
      <formula>MID($H1329,4,5)="00000"</formula>
    </cfRule>
    <cfRule type="expression" dxfId="1095" priority="838">
      <formula>MID($H1329,5,4)="0000"</formula>
    </cfRule>
    <cfRule type="expression" dxfId="1094" priority="839">
      <formula>MID($H1329,7,2)="00"</formula>
    </cfRule>
    <cfRule type="expression" dxfId="1093" priority="840">
      <formula>MID($H1329,8,1)="0"</formula>
    </cfRule>
    <cfRule type="expression" dxfId="1092" priority="841">
      <formula>$M1329="Excluído"</formula>
    </cfRule>
    <cfRule type="expression" dxfId="1091" priority="842">
      <formula>$M1329="Alterar"</formula>
    </cfRule>
    <cfRule type="expression" dxfId="1090" priority="843">
      <formula>$M1329="Excluir"</formula>
    </cfRule>
    <cfRule type="expression" dxfId="1089" priority="844">
      <formula>$M1329="Incluir"</formula>
    </cfRule>
  </conditionalFormatting>
  <conditionalFormatting sqref="K1284">
    <cfRule type="expression" dxfId="1088" priority="815">
      <formula>MID($H1284,2,7)="0000000"</formula>
    </cfRule>
    <cfRule type="expression" dxfId="1087" priority="816">
      <formula>MID($H1284,3,6)="000000"</formula>
    </cfRule>
    <cfRule type="expression" dxfId="1086" priority="817">
      <formula>MID($H1284,4,5)="00000"</formula>
    </cfRule>
    <cfRule type="expression" dxfId="1085" priority="818">
      <formula>MID($H1284,5,4)="0000"</formula>
    </cfRule>
    <cfRule type="expression" dxfId="1084" priority="819">
      <formula>MID($H1284,7,2)="00"</formula>
    </cfRule>
    <cfRule type="expression" dxfId="1083" priority="820">
      <formula>MID($H1284,8,1)="0"</formula>
    </cfRule>
    <cfRule type="expression" dxfId="1082" priority="821">
      <formula>$M1284="Excluído"</formula>
    </cfRule>
    <cfRule type="expression" dxfId="1081" priority="822">
      <formula>$M1284="Alterar"</formula>
    </cfRule>
    <cfRule type="expression" dxfId="1080" priority="823">
      <formula>$M1284="Excluir"</formula>
    </cfRule>
    <cfRule type="expression" dxfId="1079" priority="824">
      <formula>$M1284="Incluir"</formula>
    </cfRule>
  </conditionalFormatting>
  <conditionalFormatting sqref="L1284">
    <cfRule type="expression" dxfId="1078" priority="805">
      <formula>MID($H1284,2,7)="0000000"</formula>
    </cfRule>
    <cfRule type="expression" dxfId="1077" priority="806">
      <formula>MID($H1284,3,6)="000000"</formula>
    </cfRule>
    <cfRule type="expression" dxfId="1076" priority="807">
      <formula>MID($H1284,4,5)="00000"</formula>
    </cfRule>
    <cfRule type="expression" dxfId="1075" priority="808">
      <formula>MID($H1284,5,4)="0000"</formula>
    </cfRule>
    <cfRule type="expression" dxfId="1074" priority="809">
      <formula>MID($H1284,7,2)="00"</formula>
    </cfRule>
    <cfRule type="expression" dxfId="1073" priority="810">
      <formula>MID($H1284,8,1)="0"</formula>
    </cfRule>
    <cfRule type="expression" dxfId="1072" priority="811">
      <formula>$M1284="Excluído"</formula>
    </cfRule>
    <cfRule type="expression" dxfId="1071" priority="812">
      <formula>$M1284="Alterar"</formula>
    </cfRule>
    <cfRule type="expression" dxfId="1070" priority="813">
      <formula>$M1284="Excluir"</formula>
    </cfRule>
    <cfRule type="expression" dxfId="1069" priority="814">
      <formula>$M1284="Incluir"</formula>
    </cfRule>
  </conditionalFormatting>
  <conditionalFormatting sqref="K1285">
    <cfRule type="expression" dxfId="1068" priority="795">
      <formula>MID($H1285,2,7)="0000000"</formula>
    </cfRule>
    <cfRule type="expression" dxfId="1067" priority="796">
      <formula>MID($H1285,3,6)="000000"</formula>
    </cfRule>
    <cfRule type="expression" dxfId="1066" priority="797">
      <formula>MID($H1285,4,5)="00000"</formula>
    </cfRule>
    <cfRule type="expression" dxfId="1065" priority="798">
      <formula>MID($H1285,5,4)="0000"</formula>
    </cfRule>
    <cfRule type="expression" dxfId="1064" priority="799">
      <formula>MID($H1285,7,2)="00"</formula>
    </cfRule>
    <cfRule type="expression" dxfId="1063" priority="800">
      <formula>MID($H1285,8,1)="0"</formula>
    </cfRule>
    <cfRule type="expression" dxfId="1062" priority="801">
      <formula>$M1285="Excluído"</formula>
    </cfRule>
    <cfRule type="expression" dxfId="1061" priority="802">
      <formula>$M1285="Alterar"</formula>
    </cfRule>
    <cfRule type="expression" dxfId="1060" priority="803">
      <formula>$M1285="Excluir"</formula>
    </cfRule>
    <cfRule type="expression" dxfId="1059" priority="804">
      <formula>$M1285="Incluir"</formula>
    </cfRule>
  </conditionalFormatting>
  <conditionalFormatting sqref="L1285">
    <cfRule type="expression" dxfId="1058" priority="785">
      <formula>MID($H1285,2,7)="0000000"</formula>
    </cfRule>
    <cfRule type="expression" dxfId="1057" priority="786">
      <formula>MID($H1285,3,6)="000000"</formula>
    </cfRule>
    <cfRule type="expression" dxfId="1056" priority="787">
      <formula>MID($H1285,4,5)="00000"</formula>
    </cfRule>
    <cfRule type="expression" dxfId="1055" priority="788">
      <formula>MID($H1285,5,4)="0000"</formula>
    </cfRule>
    <cfRule type="expression" dxfId="1054" priority="789">
      <formula>MID($H1285,7,2)="00"</formula>
    </cfRule>
    <cfRule type="expression" dxfId="1053" priority="790">
      <formula>MID($H1285,8,1)="0"</formula>
    </cfRule>
    <cfRule type="expression" dxfId="1052" priority="791">
      <formula>$M1285="Excluído"</formula>
    </cfRule>
    <cfRule type="expression" dxfId="1051" priority="792">
      <formula>$M1285="Alterar"</formula>
    </cfRule>
    <cfRule type="expression" dxfId="1050" priority="793">
      <formula>$M1285="Excluir"</formula>
    </cfRule>
    <cfRule type="expression" dxfId="1049" priority="794">
      <formula>$M1285="Incluir"</formula>
    </cfRule>
  </conditionalFormatting>
  <conditionalFormatting sqref="K163">
    <cfRule type="expression" dxfId="1048" priority="775">
      <formula>MID($H163,2,7)="0000000"</formula>
    </cfRule>
    <cfRule type="expression" dxfId="1047" priority="776">
      <formula>MID($H163,3,6)="000000"</formula>
    </cfRule>
    <cfRule type="expression" dxfId="1046" priority="777">
      <formula>MID($H163,4,5)="00000"</formula>
    </cfRule>
    <cfRule type="expression" dxfId="1045" priority="778">
      <formula>MID($H163,5,4)="0000"</formula>
    </cfRule>
    <cfRule type="expression" dxfId="1044" priority="779">
      <formula>MID($H163,7,2)="00"</formula>
    </cfRule>
    <cfRule type="expression" dxfId="1043" priority="780">
      <formula>MID($H163,8,1)="0"</formula>
    </cfRule>
    <cfRule type="expression" dxfId="1042" priority="781">
      <formula>$M163="Excluído"</formula>
    </cfRule>
    <cfRule type="expression" dxfId="1041" priority="782">
      <formula>$M163="Alterar"</formula>
    </cfRule>
    <cfRule type="expression" dxfId="1040" priority="783">
      <formula>$M163="Excluir"</formula>
    </cfRule>
    <cfRule type="expression" dxfId="1039" priority="784">
      <formula>$M163="Incluir"</formula>
    </cfRule>
  </conditionalFormatting>
  <conditionalFormatting sqref="L728">
    <cfRule type="expression" dxfId="1038" priority="765">
      <formula>MID($H728,2,7)="0000000"</formula>
    </cfRule>
    <cfRule type="expression" dxfId="1037" priority="766">
      <formula>MID($H728,3,6)="000000"</formula>
    </cfRule>
    <cfRule type="expression" dxfId="1036" priority="767">
      <formula>MID($H728,4,5)="00000"</formula>
    </cfRule>
    <cfRule type="expression" dxfId="1035" priority="768">
      <formula>MID($H728,5,4)="0000"</formula>
    </cfRule>
    <cfRule type="expression" dxfId="1034" priority="769">
      <formula>MID($H728,7,2)="00"</formula>
    </cfRule>
    <cfRule type="expression" dxfId="1033" priority="770">
      <formula>MID($H728,8,1)="0"</formula>
    </cfRule>
    <cfRule type="expression" dxfId="1032" priority="771">
      <formula>$M728="Excluído"</formula>
    </cfRule>
    <cfRule type="expression" dxfId="1031" priority="772">
      <formula>$M728="Alterar"</formula>
    </cfRule>
    <cfRule type="expression" dxfId="1030" priority="773">
      <formula>$M728="Excluir"</formula>
    </cfRule>
    <cfRule type="expression" dxfId="1029" priority="774">
      <formula>$M728="Incluir"</formula>
    </cfRule>
  </conditionalFormatting>
  <conditionalFormatting sqref="L792">
    <cfRule type="expression" dxfId="1028" priority="755">
      <formula>MID($H792,2,7)="0000000"</formula>
    </cfRule>
    <cfRule type="expression" dxfId="1027" priority="756">
      <formula>MID($H792,3,6)="000000"</formula>
    </cfRule>
    <cfRule type="expression" dxfId="1026" priority="757">
      <formula>MID($H792,4,5)="00000"</formula>
    </cfRule>
    <cfRule type="expression" dxfId="1025" priority="758">
      <formula>MID($H792,5,4)="0000"</formula>
    </cfRule>
    <cfRule type="expression" dxfId="1024" priority="759">
      <formula>MID($H792,7,2)="00"</formula>
    </cfRule>
    <cfRule type="expression" dxfId="1023" priority="760">
      <formula>MID($H792,8,1)="0"</formula>
    </cfRule>
    <cfRule type="expression" dxfId="1022" priority="761">
      <formula>$M792="Excluído"</formula>
    </cfRule>
    <cfRule type="expression" dxfId="1021" priority="762">
      <formula>$M792="Alterar"</formula>
    </cfRule>
    <cfRule type="expression" dxfId="1020" priority="763">
      <formula>$M792="Excluir"</formula>
    </cfRule>
    <cfRule type="expression" dxfId="1019" priority="764">
      <formula>$M792="Incluir"</formula>
    </cfRule>
  </conditionalFormatting>
  <conditionalFormatting sqref="K954">
    <cfRule type="expression" dxfId="1018" priority="745">
      <formula>MID($H954,2,7)="0000000"</formula>
    </cfRule>
    <cfRule type="expression" dxfId="1017" priority="746">
      <formula>MID($H954,3,6)="000000"</formula>
    </cfRule>
    <cfRule type="expression" dxfId="1016" priority="747">
      <formula>MID($H954,4,5)="00000"</formula>
    </cfRule>
    <cfRule type="expression" dxfId="1015" priority="748">
      <formula>MID($H954,5,4)="0000"</formula>
    </cfRule>
    <cfRule type="expression" dxfId="1014" priority="749">
      <formula>MID($H954,7,2)="00"</formula>
    </cfRule>
    <cfRule type="expression" dxfId="1013" priority="750">
      <formula>MID($H954,8,1)="0"</formula>
    </cfRule>
    <cfRule type="expression" dxfId="1012" priority="751">
      <formula>$M954="Excluído"</formula>
    </cfRule>
    <cfRule type="expression" dxfId="1011" priority="752">
      <formula>$M954="Alterar"</formula>
    </cfRule>
    <cfRule type="expression" dxfId="1010" priority="753">
      <formula>$M954="Excluir"</formula>
    </cfRule>
    <cfRule type="expression" dxfId="1009" priority="754">
      <formula>$M954="Incluir"</formula>
    </cfRule>
  </conditionalFormatting>
  <conditionalFormatting sqref="I1219">
    <cfRule type="expression" dxfId="1008" priority="735">
      <formula>MID($H1219,2,7)="0000000"</formula>
    </cfRule>
    <cfRule type="expression" dxfId="1007" priority="736">
      <formula>MID($H1219,3,6)="000000"</formula>
    </cfRule>
    <cfRule type="expression" dxfId="1006" priority="737">
      <formula>MID($H1219,4,5)="00000"</formula>
    </cfRule>
    <cfRule type="expression" dxfId="1005" priority="738">
      <formula>MID($H1219,5,4)="0000"</formula>
    </cfRule>
    <cfRule type="expression" dxfId="1004" priority="739">
      <formula>MID($H1219,7,2)="00"</formula>
    </cfRule>
    <cfRule type="expression" dxfId="1003" priority="740">
      <formula>MID($H1219,8,1)="0"</formula>
    </cfRule>
    <cfRule type="expression" dxfId="1002" priority="741">
      <formula>$M1219="Excluído"</formula>
    </cfRule>
    <cfRule type="expression" dxfId="1001" priority="742">
      <formula>$M1219="Alterar"</formula>
    </cfRule>
    <cfRule type="expression" dxfId="1000" priority="743">
      <formula>$M1219="Excluir"</formula>
    </cfRule>
    <cfRule type="expression" dxfId="999" priority="744">
      <formula>$M1219="Incluir"</formula>
    </cfRule>
  </conditionalFormatting>
  <conditionalFormatting sqref="I34:I35">
    <cfRule type="expression" dxfId="998" priority="725">
      <formula>MID($H34,2,7)="0000000"</formula>
    </cfRule>
    <cfRule type="expression" dxfId="997" priority="726">
      <formula>MID($H34,3,6)="000000"</formula>
    </cfRule>
    <cfRule type="expression" dxfId="996" priority="727">
      <formula>MID($H34,4,5)="00000"</formula>
    </cfRule>
    <cfRule type="expression" dxfId="995" priority="728">
      <formula>MID($H34,5,4)="0000"</formula>
    </cfRule>
    <cfRule type="expression" dxfId="994" priority="729">
      <formula>MID($H34,7,2)="00"</formula>
    </cfRule>
    <cfRule type="expression" dxfId="993" priority="730">
      <formula>MID($H34,8,1)="0"</formula>
    </cfRule>
    <cfRule type="expression" dxfId="992" priority="731">
      <formula>$M34="Excluído"</formula>
    </cfRule>
    <cfRule type="expression" dxfId="991" priority="732">
      <formula>$M34="Alterar"</formula>
    </cfRule>
    <cfRule type="expression" dxfId="990" priority="733">
      <formula>$M34="Excluir"</formula>
    </cfRule>
    <cfRule type="expression" dxfId="989" priority="734">
      <formula>$M34="Incluir"</formula>
    </cfRule>
  </conditionalFormatting>
  <conditionalFormatting sqref="I36:I37">
    <cfRule type="expression" dxfId="988" priority="715">
      <formula>MID($H36,2,7)="0000000"</formula>
    </cfRule>
    <cfRule type="expression" dxfId="987" priority="716">
      <formula>MID($H36,3,6)="000000"</formula>
    </cfRule>
    <cfRule type="expression" dxfId="986" priority="717">
      <formula>MID($H36,4,5)="00000"</formula>
    </cfRule>
    <cfRule type="expression" dxfId="985" priority="718">
      <formula>MID($H36,5,4)="0000"</formula>
    </cfRule>
    <cfRule type="expression" dxfId="984" priority="719">
      <formula>MID($H36,7,2)="00"</formula>
    </cfRule>
    <cfRule type="expression" dxfId="983" priority="720">
      <formula>MID($H36,8,1)="0"</formula>
    </cfRule>
    <cfRule type="expression" dxfId="982" priority="721">
      <formula>$M36="Excluído"</formula>
    </cfRule>
    <cfRule type="expression" dxfId="981" priority="722">
      <formula>$M36="Alterar"</formula>
    </cfRule>
    <cfRule type="expression" dxfId="980" priority="723">
      <formula>$M36="Excluir"</formula>
    </cfRule>
    <cfRule type="expression" dxfId="979" priority="724">
      <formula>$M36="Incluir"</formula>
    </cfRule>
  </conditionalFormatting>
  <conditionalFormatting sqref="I38:I39">
    <cfRule type="expression" dxfId="978" priority="705">
      <formula>MID($H38,2,7)="0000000"</formula>
    </cfRule>
    <cfRule type="expression" dxfId="977" priority="706">
      <formula>MID($H38,3,6)="000000"</formula>
    </cfRule>
    <cfRule type="expression" dxfId="976" priority="707">
      <formula>MID($H38,4,5)="00000"</formula>
    </cfRule>
    <cfRule type="expression" dxfId="975" priority="708">
      <formula>MID($H38,5,4)="0000"</formula>
    </cfRule>
    <cfRule type="expression" dxfId="974" priority="709">
      <formula>MID($H38,7,2)="00"</formula>
    </cfRule>
    <cfRule type="expression" dxfId="973" priority="710">
      <formula>MID($H38,8,1)="0"</formula>
    </cfRule>
    <cfRule type="expression" dxfId="972" priority="711">
      <formula>$M38="Excluído"</formula>
    </cfRule>
    <cfRule type="expression" dxfId="971" priority="712">
      <formula>$M38="Alterar"</formula>
    </cfRule>
    <cfRule type="expression" dxfId="970" priority="713">
      <formula>$M38="Excluir"</formula>
    </cfRule>
    <cfRule type="expression" dxfId="969" priority="714">
      <formula>$M38="Incluir"</formula>
    </cfRule>
  </conditionalFormatting>
  <conditionalFormatting sqref="I40">
    <cfRule type="expression" dxfId="968" priority="695">
      <formula>MID($H40,2,7)="0000000"</formula>
    </cfRule>
    <cfRule type="expression" dxfId="967" priority="696">
      <formula>MID($H40,3,6)="000000"</formula>
    </cfRule>
    <cfRule type="expression" dxfId="966" priority="697">
      <formula>MID($H40,4,5)="00000"</formula>
    </cfRule>
    <cfRule type="expression" dxfId="965" priority="698">
      <formula>MID($H40,5,4)="0000"</formula>
    </cfRule>
    <cfRule type="expression" dxfId="964" priority="699">
      <formula>MID($H40,7,2)="00"</formula>
    </cfRule>
    <cfRule type="expression" dxfId="963" priority="700">
      <formula>MID($H40,8,1)="0"</formula>
    </cfRule>
    <cfRule type="expression" dxfId="962" priority="701">
      <formula>$M40="Excluído"</formula>
    </cfRule>
    <cfRule type="expression" dxfId="961" priority="702">
      <formula>$M40="Alterar"</formula>
    </cfRule>
    <cfRule type="expression" dxfId="960" priority="703">
      <formula>$M40="Excluir"</formula>
    </cfRule>
    <cfRule type="expression" dxfId="959" priority="704">
      <formula>$M40="Incluir"</formula>
    </cfRule>
  </conditionalFormatting>
  <conditionalFormatting sqref="J34:J40">
    <cfRule type="expression" dxfId="958" priority="685">
      <formula>MID($H34,2,7)="0000000"</formula>
    </cfRule>
    <cfRule type="expression" dxfId="957" priority="686">
      <formula>MID($H34,3,6)="000000"</formula>
    </cfRule>
    <cfRule type="expression" dxfId="956" priority="687">
      <formula>MID($H34,4,5)="00000"</formula>
    </cfRule>
    <cfRule type="expression" dxfId="955" priority="688">
      <formula>MID($H34,5,4)="0000"</formula>
    </cfRule>
    <cfRule type="expression" dxfId="954" priority="689">
      <formula>MID($H34,7,2)="00"</formula>
    </cfRule>
    <cfRule type="expression" dxfId="953" priority="690">
      <formula>MID($H34,8,1)="0"</formula>
    </cfRule>
    <cfRule type="expression" dxfId="952" priority="691">
      <formula>$M34="Excluído"</formula>
    </cfRule>
    <cfRule type="expression" dxfId="951" priority="692">
      <formula>$M34="Alterar"</formula>
    </cfRule>
    <cfRule type="expression" dxfId="950" priority="693">
      <formula>$M34="Excluir"</formula>
    </cfRule>
    <cfRule type="expression" dxfId="949" priority="694">
      <formula>$M34="Incluir"</formula>
    </cfRule>
  </conditionalFormatting>
  <conditionalFormatting sqref="K135">
    <cfRule type="expression" dxfId="948" priority="675">
      <formula>MID($H135,2,7)="0000000"</formula>
    </cfRule>
    <cfRule type="expression" dxfId="947" priority="676">
      <formula>MID($H135,3,6)="000000"</formula>
    </cfRule>
    <cfRule type="expression" dxfId="946" priority="677">
      <formula>MID($H135,4,5)="00000"</formula>
    </cfRule>
    <cfRule type="expression" dxfId="945" priority="678">
      <formula>MID($H135,5,4)="0000"</formula>
    </cfRule>
    <cfRule type="expression" dxfId="944" priority="679">
      <formula>MID($H135,7,2)="00"</formula>
    </cfRule>
    <cfRule type="expression" dxfId="943" priority="680">
      <formula>MID($H135,8,1)="0"</formula>
    </cfRule>
    <cfRule type="expression" dxfId="942" priority="681">
      <formula>$M135="Excluído"</formula>
    </cfRule>
    <cfRule type="expression" dxfId="941" priority="682">
      <formula>$M135="Alterar"</formula>
    </cfRule>
    <cfRule type="expression" dxfId="940" priority="683">
      <formula>$M135="Excluir"</formula>
    </cfRule>
    <cfRule type="expression" dxfId="939" priority="684">
      <formula>$M135="Incluir"</formula>
    </cfRule>
  </conditionalFormatting>
  <conditionalFormatting sqref="K1497">
    <cfRule type="expression" dxfId="938" priority="665">
      <formula>MID($H1497,2,7)="0000000"</formula>
    </cfRule>
    <cfRule type="expression" dxfId="937" priority="666">
      <formula>MID($H1497,3,6)="000000"</formula>
    </cfRule>
    <cfRule type="expression" dxfId="936" priority="667">
      <formula>MID($H1497,4,5)="00000"</formula>
    </cfRule>
    <cfRule type="expression" dxfId="935" priority="668">
      <formula>MID($H1497,5,4)="0000"</formula>
    </cfRule>
    <cfRule type="expression" dxfId="934" priority="669">
      <formula>MID($H1497,7,2)="00"</formula>
    </cfRule>
    <cfRule type="expression" dxfId="933" priority="670">
      <formula>MID($H1497,8,1)="0"</formula>
    </cfRule>
    <cfRule type="expression" dxfId="932" priority="671">
      <formula>$M1497="Excluído"</formula>
    </cfRule>
    <cfRule type="expression" dxfId="931" priority="672">
      <formula>$M1497="Alterar"</formula>
    </cfRule>
    <cfRule type="expression" dxfId="930" priority="673">
      <formula>$M1497="Excluir"</formula>
    </cfRule>
    <cfRule type="expression" dxfId="929" priority="674">
      <formula>$M1497="Incluir"</formula>
    </cfRule>
  </conditionalFormatting>
  <conditionalFormatting sqref="I1603:I1605">
    <cfRule type="expression" dxfId="928" priority="655">
      <formula>MID($H1603,2,7)="0000000"</formula>
    </cfRule>
    <cfRule type="expression" dxfId="927" priority="656">
      <formula>MID($H1603,3,6)="000000"</formula>
    </cfRule>
    <cfRule type="expression" dxfId="926" priority="657">
      <formula>MID($H1603,4,5)="00000"</formula>
    </cfRule>
    <cfRule type="expression" dxfId="925" priority="658">
      <formula>MID($H1603,5,4)="0000"</formula>
    </cfRule>
    <cfRule type="expression" dxfId="924" priority="659">
      <formula>MID($H1603,7,2)="00"</formula>
    </cfRule>
    <cfRule type="expression" dxfId="923" priority="660">
      <formula>MID($H1603,8,1)="0"</formula>
    </cfRule>
    <cfRule type="expression" dxfId="922" priority="661">
      <formula>$M1603="Excluído"</formula>
    </cfRule>
    <cfRule type="expression" dxfId="921" priority="662">
      <formula>$M1603="Alterar"</formula>
    </cfRule>
    <cfRule type="expression" dxfId="920" priority="663">
      <formula>$M1603="Excluir"</formula>
    </cfRule>
    <cfRule type="expression" dxfId="919" priority="664">
      <formula>$M1603="Incluir"</formula>
    </cfRule>
  </conditionalFormatting>
  <conditionalFormatting sqref="I1602">
    <cfRule type="expression" dxfId="918" priority="645">
      <formula>MID($H1602,2,7)="0000000"</formula>
    </cfRule>
    <cfRule type="expression" dxfId="917" priority="646">
      <formula>MID($H1602,3,6)="000000"</formula>
    </cfRule>
    <cfRule type="expression" dxfId="916" priority="647">
      <formula>MID($H1602,4,5)="00000"</formula>
    </cfRule>
    <cfRule type="expression" dxfId="915" priority="648">
      <formula>MID($H1602,5,4)="0000"</formula>
    </cfRule>
    <cfRule type="expression" dxfId="914" priority="649">
      <formula>MID($H1602,7,2)="00"</formula>
    </cfRule>
    <cfRule type="expression" dxfId="913" priority="650">
      <formula>MID($H1602,8,1)="0"</formula>
    </cfRule>
    <cfRule type="expression" dxfId="912" priority="651">
      <formula>$M1602="Excluído"</formula>
    </cfRule>
    <cfRule type="expression" dxfId="911" priority="652">
      <formula>$M1602="Alterar"</formula>
    </cfRule>
    <cfRule type="expression" dxfId="910" priority="653">
      <formula>$M1602="Excluir"</formula>
    </cfRule>
    <cfRule type="expression" dxfId="909" priority="654">
      <formula>$M1602="Incluir"</formula>
    </cfRule>
  </conditionalFormatting>
  <conditionalFormatting sqref="K1602">
    <cfRule type="expression" dxfId="908" priority="635">
      <formula>MID($H1602,2,7)="0000000"</formula>
    </cfRule>
    <cfRule type="expression" dxfId="907" priority="636">
      <formula>MID($H1602,3,6)="000000"</formula>
    </cfRule>
    <cfRule type="expression" dxfId="906" priority="637">
      <formula>MID($H1602,4,5)="00000"</formula>
    </cfRule>
    <cfRule type="expression" dxfId="905" priority="638">
      <formula>MID($H1602,5,4)="0000"</formula>
    </cfRule>
    <cfRule type="expression" dxfId="904" priority="639">
      <formula>MID($H1602,7,2)="00"</formula>
    </cfRule>
    <cfRule type="expression" dxfId="903" priority="640">
      <formula>MID($H1602,8,1)="0"</formula>
    </cfRule>
    <cfRule type="expression" dxfId="902" priority="641">
      <formula>$M1602="Excluído"</formula>
    </cfRule>
    <cfRule type="expression" dxfId="901" priority="642">
      <formula>$M1602="Alterar"</formula>
    </cfRule>
    <cfRule type="expression" dxfId="900" priority="643">
      <formula>$M1602="Excluir"</formula>
    </cfRule>
    <cfRule type="expression" dxfId="899" priority="644">
      <formula>$M1602="Incluir"</formula>
    </cfRule>
  </conditionalFormatting>
  <conditionalFormatting sqref="K1603">
    <cfRule type="expression" dxfId="898" priority="625">
      <formula>MID($H1603,2,7)="0000000"</formula>
    </cfRule>
    <cfRule type="expression" dxfId="897" priority="626">
      <formula>MID($H1603,3,6)="000000"</formula>
    </cfRule>
    <cfRule type="expression" dxfId="896" priority="627">
      <formula>MID($H1603,4,5)="00000"</formula>
    </cfRule>
    <cfRule type="expression" dxfId="895" priority="628">
      <formula>MID($H1603,5,4)="0000"</formula>
    </cfRule>
    <cfRule type="expression" dxfId="894" priority="629">
      <formula>MID($H1603,7,2)="00"</formula>
    </cfRule>
    <cfRule type="expression" dxfId="893" priority="630">
      <formula>MID($H1603,8,1)="0"</formula>
    </cfRule>
    <cfRule type="expression" dxfId="892" priority="631">
      <formula>$M1603="Excluído"</formula>
    </cfRule>
    <cfRule type="expression" dxfId="891" priority="632">
      <formula>$M1603="Alterar"</formula>
    </cfRule>
    <cfRule type="expression" dxfId="890" priority="633">
      <formula>$M1603="Excluir"</formula>
    </cfRule>
    <cfRule type="expression" dxfId="889" priority="634">
      <formula>$M1603="Incluir"</formula>
    </cfRule>
  </conditionalFormatting>
  <conditionalFormatting sqref="K1604">
    <cfRule type="expression" dxfId="888" priority="615">
      <formula>MID($H1604,2,7)="0000000"</formula>
    </cfRule>
    <cfRule type="expression" dxfId="887" priority="616">
      <formula>MID($H1604,3,6)="000000"</formula>
    </cfRule>
    <cfRule type="expression" dxfId="886" priority="617">
      <formula>MID($H1604,4,5)="00000"</formula>
    </cfRule>
    <cfRule type="expression" dxfId="885" priority="618">
      <formula>MID($H1604,5,4)="0000"</formula>
    </cfRule>
    <cfRule type="expression" dxfId="884" priority="619">
      <formula>MID($H1604,7,2)="00"</formula>
    </cfRule>
    <cfRule type="expression" dxfId="883" priority="620">
      <formula>MID($H1604,8,1)="0"</formula>
    </cfRule>
    <cfRule type="expression" dxfId="882" priority="621">
      <formula>$M1604="Excluído"</formula>
    </cfRule>
    <cfRule type="expression" dxfId="881" priority="622">
      <formula>$M1604="Alterar"</formula>
    </cfRule>
    <cfRule type="expression" dxfId="880" priority="623">
      <formula>$M1604="Excluir"</formula>
    </cfRule>
    <cfRule type="expression" dxfId="879" priority="624">
      <formula>$M1604="Incluir"</formula>
    </cfRule>
  </conditionalFormatting>
  <conditionalFormatting sqref="K1605">
    <cfRule type="expression" dxfId="878" priority="605">
      <formula>MID($H1605,2,7)="0000000"</formula>
    </cfRule>
    <cfRule type="expression" dxfId="877" priority="606">
      <formula>MID($H1605,3,6)="000000"</formula>
    </cfRule>
    <cfRule type="expression" dxfId="876" priority="607">
      <formula>MID($H1605,4,5)="00000"</formula>
    </cfRule>
    <cfRule type="expression" dxfId="875" priority="608">
      <formula>MID($H1605,5,4)="0000"</formula>
    </cfRule>
    <cfRule type="expression" dxfId="874" priority="609">
      <formula>MID($H1605,7,2)="00"</formula>
    </cfRule>
    <cfRule type="expression" dxfId="873" priority="610">
      <formula>MID($H1605,8,1)="0"</formula>
    </cfRule>
    <cfRule type="expression" dxfId="872" priority="611">
      <formula>$M1605="Excluído"</formula>
    </cfRule>
    <cfRule type="expression" dxfId="871" priority="612">
      <formula>$M1605="Alterar"</formula>
    </cfRule>
    <cfRule type="expression" dxfId="870" priority="613">
      <formula>$M1605="Excluir"</formula>
    </cfRule>
    <cfRule type="expression" dxfId="869" priority="614">
      <formula>$M1605="Incluir"</formula>
    </cfRule>
  </conditionalFormatting>
  <conditionalFormatting sqref="L1604">
    <cfRule type="expression" dxfId="868" priority="595">
      <formula>MID($H1604,2,7)="0000000"</formula>
    </cfRule>
    <cfRule type="expression" dxfId="867" priority="596">
      <formula>MID($H1604,3,6)="000000"</formula>
    </cfRule>
    <cfRule type="expression" dxfId="866" priority="597">
      <formula>MID($H1604,4,5)="00000"</formula>
    </cfRule>
    <cfRule type="expression" dxfId="865" priority="598">
      <formula>MID($H1604,5,4)="0000"</formula>
    </cfRule>
    <cfRule type="expression" dxfId="864" priority="599">
      <formula>MID($H1604,7,2)="00"</formula>
    </cfRule>
    <cfRule type="expression" dxfId="863" priority="600">
      <formula>MID($H1604,8,1)="0"</formula>
    </cfRule>
    <cfRule type="expression" dxfId="862" priority="601">
      <formula>$M1604="Excluído"</formula>
    </cfRule>
    <cfRule type="expression" dxfId="861" priority="602">
      <formula>$M1604="Alterar"</formula>
    </cfRule>
    <cfRule type="expression" dxfId="860" priority="603">
      <formula>$M1604="Excluir"</formula>
    </cfRule>
    <cfRule type="expression" dxfId="859" priority="604">
      <formula>$M1604="Incluir"</formula>
    </cfRule>
  </conditionalFormatting>
  <conditionalFormatting sqref="L1605:L1606">
    <cfRule type="expression" dxfId="858" priority="585">
      <formula>MID($H1605,2,7)="0000000"</formula>
    </cfRule>
    <cfRule type="expression" dxfId="857" priority="586">
      <formula>MID($H1605,3,6)="000000"</formula>
    </cfRule>
    <cfRule type="expression" dxfId="856" priority="587">
      <formula>MID($H1605,4,5)="00000"</formula>
    </cfRule>
    <cfRule type="expression" dxfId="855" priority="588">
      <formula>MID($H1605,5,4)="0000"</formula>
    </cfRule>
    <cfRule type="expression" dxfId="854" priority="589">
      <formula>MID($H1605,7,2)="00"</formula>
    </cfRule>
    <cfRule type="expression" dxfId="853" priority="590">
      <formula>MID($H1605,8,1)="0"</formula>
    </cfRule>
    <cfRule type="expression" dxfId="852" priority="591">
      <formula>$M1605="Excluído"</formula>
    </cfRule>
    <cfRule type="expression" dxfId="851" priority="592">
      <formula>$M1605="Alterar"</formula>
    </cfRule>
    <cfRule type="expression" dxfId="850" priority="593">
      <formula>$M1605="Excluir"</formula>
    </cfRule>
    <cfRule type="expression" dxfId="849" priority="594">
      <formula>$M1605="Incluir"</formula>
    </cfRule>
  </conditionalFormatting>
  <conditionalFormatting sqref="I1253:I1257">
    <cfRule type="expression" dxfId="848" priority="575">
      <formula>MID($H1253,2,7)="0000000"</formula>
    </cfRule>
    <cfRule type="expression" dxfId="847" priority="576">
      <formula>MID($H1253,3,6)="000000"</formula>
    </cfRule>
    <cfRule type="expression" dxfId="846" priority="577">
      <formula>MID($H1253,4,5)="00000"</formula>
    </cfRule>
    <cfRule type="expression" dxfId="845" priority="578">
      <formula>MID($H1253,5,4)="0000"</formula>
    </cfRule>
    <cfRule type="expression" dxfId="844" priority="579">
      <formula>MID($H1253,7,2)="00"</formula>
    </cfRule>
    <cfRule type="expression" dxfId="843" priority="580">
      <formula>MID($H1253,8,1)="0"</formula>
    </cfRule>
    <cfRule type="expression" dxfId="842" priority="581">
      <formula>$M1253="Excluído"</formula>
    </cfRule>
    <cfRule type="expression" dxfId="841" priority="582">
      <formula>$M1253="Alterar"</formula>
    </cfRule>
    <cfRule type="expression" dxfId="840" priority="583">
      <formula>$M1253="Excluir"</formula>
    </cfRule>
    <cfRule type="expression" dxfId="839" priority="584">
      <formula>$M1253="Incluir"</formula>
    </cfRule>
  </conditionalFormatting>
  <conditionalFormatting sqref="I1197">
    <cfRule type="expression" dxfId="838" priority="565">
      <formula>MID($H1197,2,7)="0000000"</formula>
    </cfRule>
    <cfRule type="expression" dxfId="837" priority="566">
      <formula>MID($H1197,3,6)="000000"</formula>
    </cfRule>
    <cfRule type="expression" dxfId="836" priority="567">
      <formula>MID($H1197,4,5)="00000"</formula>
    </cfRule>
    <cfRule type="expression" dxfId="835" priority="568">
      <formula>MID($H1197,5,4)="0000"</formula>
    </cfRule>
    <cfRule type="expression" dxfId="834" priority="569">
      <formula>MID($H1197,7,2)="00"</formula>
    </cfRule>
    <cfRule type="expression" dxfId="833" priority="570">
      <formula>MID($H1197,8,1)="0"</formula>
    </cfRule>
    <cfRule type="expression" dxfId="832" priority="571">
      <formula>$M1197="Excluído"</formula>
    </cfRule>
    <cfRule type="expression" dxfId="831" priority="572">
      <formula>$M1197="Alterar"</formula>
    </cfRule>
    <cfRule type="expression" dxfId="830" priority="573">
      <formula>$M1197="Excluir"</formula>
    </cfRule>
    <cfRule type="expression" dxfId="829" priority="574">
      <formula>$M1197="Incluir"</formula>
    </cfRule>
  </conditionalFormatting>
  <conditionalFormatting sqref="K1197">
    <cfRule type="expression" dxfId="828" priority="555">
      <formula>MID($H1197,2,7)="0000000"</formula>
    </cfRule>
    <cfRule type="expression" dxfId="827" priority="556">
      <formula>MID($H1197,3,6)="000000"</formula>
    </cfRule>
    <cfRule type="expression" dxfId="826" priority="557">
      <formula>MID($H1197,4,5)="00000"</formula>
    </cfRule>
    <cfRule type="expression" dxfId="825" priority="558">
      <formula>MID($H1197,5,4)="0000"</formula>
    </cfRule>
    <cfRule type="expression" dxfId="824" priority="559">
      <formula>MID($H1197,7,2)="00"</formula>
    </cfRule>
    <cfRule type="expression" dxfId="823" priority="560">
      <formula>MID($H1197,8,1)="0"</formula>
    </cfRule>
    <cfRule type="expression" dxfId="822" priority="561">
      <formula>$M1197="Excluído"</formula>
    </cfRule>
    <cfRule type="expression" dxfId="821" priority="562">
      <formula>$M1197="Alterar"</formula>
    </cfRule>
    <cfRule type="expression" dxfId="820" priority="563">
      <formula>$M1197="Excluir"</formula>
    </cfRule>
    <cfRule type="expression" dxfId="819" priority="564">
      <formula>$M1197="Incluir"</formula>
    </cfRule>
  </conditionalFormatting>
  <conditionalFormatting sqref="I1606">
    <cfRule type="expression" dxfId="818" priority="545">
      <formula>MID($H1606,2,7)="0000000"</formula>
    </cfRule>
    <cfRule type="expression" dxfId="817" priority="546">
      <formula>MID($H1606,3,6)="000000"</formula>
    </cfRule>
    <cfRule type="expression" dxfId="816" priority="547">
      <formula>MID($H1606,4,5)="00000"</formula>
    </cfRule>
    <cfRule type="expression" dxfId="815" priority="548">
      <formula>MID($H1606,5,4)="0000"</formula>
    </cfRule>
    <cfRule type="expression" dxfId="814" priority="549">
      <formula>MID($H1606,7,2)="00"</formula>
    </cfRule>
    <cfRule type="expression" dxfId="813" priority="550">
      <formula>MID($H1606,8,1)="0"</formula>
    </cfRule>
    <cfRule type="expression" dxfId="812" priority="551">
      <formula>$M1606="Excluído"</formula>
    </cfRule>
    <cfRule type="expression" dxfId="811" priority="552">
      <formula>$M1606="Alterar"</formula>
    </cfRule>
    <cfRule type="expression" dxfId="810" priority="553">
      <formula>$M1606="Excluir"</formula>
    </cfRule>
    <cfRule type="expression" dxfId="809" priority="554">
      <formula>$M1606="Incluir"</formula>
    </cfRule>
  </conditionalFormatting>
  <conditionalFormatting sqref="K1606">
    <cfRule type="expression" dxfId="808" priority="535">
      <formula>MID($H1606,2,7)="0000000"</formula>
    </cfRule>
    <cfRule type="expression" dxfId="807" priority="536">
      <formula>MID($H1606,3,6)="000000"</formula>
    </cfRule>
    <cfRule type="expression" dxfId="806" priority="537">
      <formula>MID($H1606,4,5)="00000"</formula>
    </cfRule>
    <cfRule type="expression" dxfId="805" priority="538">
      <formula>MID($H1606,5,4)="0000"</formula>
    </cfRule>
    <cfRule type="expression" dxfId="804" priority="539">
      <formula>MID($H1606,7,2)="00"</formula>
    </cfRule>
    <cfRule type="expression" dxfId="803" priority="540">
      <formula>MID($H1606,8,1)="0"</formula>
    </cfRule>
    <cfRule type="expression" dxfId="802" priority="541">
      <formula>$M1606="Excluído"</formula>
    </cfRule>
    <cfRule type="expression" dxfId="801" priority="542">
      <formula>$M1606="Alterar"</formula>
    </cfRule>
    <cfRule type="expression" dxfId="800" priority="543">
      <formula>$M1606="Excluir"</formula>
    </cfRule>
    <cfRule type="expression" dxfId="799" priority="544">
      <formula>$M1606="Incluir"</formula>
    </cfRule>
  </conditionalFormatting>
  <conditionalFormatting sqref="I1167 I1172">
    <cfRule type="expression" dxfId="798" priority="525">
      <formula>MID($H1167,2,7)="0000000"</formula>
    </cfRule>
    <cfRule type="expression" dxfId="797" priority="526">
      <formula>MID($H1167,3,6)="000000"</formula>
    </cfRule>
    <cfRule type="expression" dxfId="796" priority="527">
      <formula>MID($H1167,4,5)="00000"</formula>
    </cfRule>
    <cfRule type="expression" dxfId="795" priority="528">
      <formula>MID($H1167,5,4)="0000"</formula>
    </cfRule>
    <cfRule type="expression" dxfId="794" priority="529">
      <formula>MID($H1167,7,2)="00"</formula>
    </cfRule>
    <cfRule type="expression" dxfId="793" priority="530">
      <formula>MID($H1167,8,1)="0"</formula>
    </cfRule>
    <cfRule type="expression" dxfId="792" priority="531">
      <formula>$M1167="Excluído"</formula>
    </cfRule>
    <cfRule type="expression" dxfId="791" priority="532">
      <formula>$M1167="Alterar"</formula>
    </cfRule>
    <cfRule type="expression" dxfId="790" priority="533">
      <formula>$M1167="Excluir"</formula>
    </cfRule>
    <cfRule type="expression" dxfId="789" priority="534">
      <formula>$M1167="Incluir"</formula>
    </cfRule>
  </conditionalFormatting>
  <conditionalFormatting sqref="K1168:K1171">
    <cfRule type="expression" dxfId="788" priority="515">
      <formula>MID($H1168,2,7)="0000000"</formula>
    </cfRule>
    <cfRule type="expression" dxfId="787" priority="516">
      <formula>MID($H1168,3,6)="000000"</formula>
    </cfRule>
    <cfRule type="expression" dxfId="786" priority="517">
      <formula>MID($H1168,4,5)="00000"</formula>
    </cfRule>
    <cfRule type="expression" dxfId="785" priority="518">
      <formula>MID($H1168,5,4)="0000"</formula>
    </cfRule>
    <cfRule type="expression" dxfId="784" priority="519">
      <formula>MID($H1168,7,2)="00"</formula>
    </cfRule>
    <cfRule type="expression" dxfId="783" priority="520">
      <formula>MID($H1168,8,1)="0"</formula>
    </cfRule>
    <cfRule type="expression" dxfId="782" priority="521">
      <formula>$M1168="Excluído"</formula>
    </cfRule>
    <cfRule type="expression" dxfId="781" priority="522">
      <formula>$M1168="Alterar"</formula>
    </cfRule>
    <cfRule type="expression" dxfId="780" priority="523">
      <formula>$M1168="Excluir"</formula>
    </cfRule>
    <cfRule type="expression" dxfId="779" priority="524">
      <formula>$M1168="Incluir"</formula>
    </cfRule>
  </conditionalFormatting>
  <conditionalFormatting sqref="K1172">
    <cfRule type="expression" dxfId="778" priority="505">
      <formula>MID($H1172,2,7)="0000000"</formula>
    </cfRule>
    <cfRule type="expression" dxfId="777" priority="506">
      <formula>MID($H1172,3,6)="000000"</formula>
    </cfRule>
    <cfRule type="expression" dxfId="776" priority="507">
      <formula>MID($H1172,4,5)="00000"</formula>
    </cfRule>
    <cfRule type="expression" dxfId="775" priority="508">
      <formula>MID($H1172,5,4)="0000"</formula>
    </cfRule>
    <cfRule type="expression" dxfId="774" priority="509">
      <formula>MID($H1172,7,2)="00"</formula>
    </cfRule>
    <cfRule type="expression" dxfId="773" priority="510">
      <formula>MID($H1172,8,1)="0"</formula>
    </cfRule>
    <cfRule type="expression" dxfId="772" priority="511">
      <formula>$M1172="Excluído"</formula>
    </cfRule>
    <cfRule type="expression" dxfId="771" priority="512">
      <formula>$M1172="Alterar"</formula>
    </cfRule>
    <cfRule type="expression" dxfId="770" priority="513">
      <formula>$M1172="Excluir"</formula>
    </cfRule>
    <cfRule type="expression" dxfId="769" priority="514">
      <formula>$M1172="Incluir"</formula>
    </cfRule>
  </conditionalFormatting>
  <conditionalFormatting sqref="K1167">
    <cfRule type="expression" dxfId="768" priority="495">
      <formula>MID($H1167,2,7)="0000000"</formula>
    </cfRule>
    <cfRule type="expression" dxfId="767" priority="496">
      <formula>MID($H1167,3,6)="000000"</formula>
    </cfRule>
    <cfRule type="expression" dxfId="766" priority="497">
      <formula>MID($H1167,4,5)="00000"</formula>
    </cfRule>
    <cfRule type="expression" dxfId="765" priority="498">
      <formula>MID($H1167,5,4)="0000"</formula>
    </cfRule>
    <cfRule type="expression" dxfId="764" priority="499">
      <formula>MID($H1167,7,2)="00"</formula>
    </cfRule>
    <cfRule type="expression" dxfId="763" priority="500">
      <formula>MID($H1167,8,1)="0"</formula>
    </cfRule>
    <cfRule type="expression" dxfId="762" priority="501">
      <formula>$M1167="Excluído"</formula>
    </cfRule>
    <cfRule type="expression" dxfId="761" priority="502">
      <formula>$M1167="Alterar"</formula>
    </cfRule>
    <cfRule type="expression" dxfId="760" priority="503">
      <formula>$M1167="Excluir"</formula>
    </cfRule>
    <cfRule type="expression" dxfId="759" priority="504">
      <formula>$M1167="Incluir"</formula>
    </cfRule>
  </conditionalFormatting>
  <conditionalFormatting sqref="L1168:L1171">
    <cfRule type="expression" dxfId="758" priority="485">
      <formula>MID($H1168,2,7)="0000000"</formula>
    </cfRule>
    <cfRule type="expression" dxfId="757" priority="486">
      <formula>MID($H1168,3,6)="000000"</formula>
    </cfRule>
    <cfRule type="expression" dxfId="756" priority="487">
      <formula>MID($H1168,4,5)="00000"</formula>
    </cfRule>
    <cfRule type="expression" dxfId="755" priority="488">
      <formula>MID($H1168,5,4)="0000"</formula>
    </cfRule>
    <cfRule type="expression" dxfId="754" priority="489">
      <formula>MID($H1168,7,2)="00"</formula>
    </cfRule>
    <cfRule type="expression" dxfId="753" priority="490">
      <formula>MID($H1168,8,1)="0"</formula>
    </cfRule>
    <cfRule type="expression" dxfId="752" priority="491">
      <formula>$M1168="Excluído"</formula>
    </cfRule>
    <cfRule type="expression" dxfId="751" priority="492">
      <formula>$M1168="Alterar"</formula>
    </cfRule>
    <cfRule type="expression" dxfId="750" priority="493">
      <formula>$M1168="Excluir"</formula>
    </cfRule>
    <cfRule type="expression" dxfId="749" priority="494">
      <formula>$M1168="Incluir"</formula>
    </cfRule>
  </conditionalFormatting>
  <conditionalFormatting sqref="I1171">
    <cfRule type="expression" dxfId="748" priority="475">
      <formula>MID($H1171,2,7)="0000000"</formula>
    </cfRule>
    <cfRule type="expression" dxfId="747" priority="476">
      <formula>MID($H1171,3,6)="000000"</formula>
    </cfRule>
    <cfRule type="expression" dxfId="746" priority="477">
      <formula>MID($H1171,4,5)="00000"</formula>
    </cfRule>
    <cfRule type="expression" dxfId="745" priority="478">
      <formula>MID($H1171,5,4)="0000"</formula>
    </cfRule>
    <cfRule type="expression" dxfId="744" priority="479">
      <formula>MID($H1171,7,2)="00"</formula>
    </cfRule>
    <cfRule type="expression" dxfId="743" priority="480">
      <formula>MID($H1171,8,1)="0"</formula>
    </cfRule>
    <cfRule type="expression" dxfId="742" priority="481">
      <formula>$M1171="Excluído"</formula>
    </cfRule>
    <cfRule type="expression" dxfId="741" priority="482">
      <formula>$M1171="Alterar"</formula>
    </cfRule>
    <cfRule type="expression" dxfId="740" priority="483">
      <formula>$M1171="Excluir"</formula>
    </cfRule>
    <cfRule type="expression" dxfId="739" priority="484">
      <formula>$M1171="Incluir"</formula>
    </cfRule>
  </conditionalFormatting>
  <conditionalFormatting sqref="I1170">
    <cfRule type="expression" dxfId="738" priority="465">
      <formula>MID($H1170,2,7)="0000000"</formula>
    </cfRule>
    <cfRule type="expression" dxfId="737" priority="466">
      <formula>MID($H1170,3,6)="000000"</formula>
    </cfRule>
    <cfRule type="expression" dxfId="736" priority="467">
      <formula>MID($H1170,4,5)="00000"</formula>
    </cfRule>
    <cfRule type="expression" dxfId="735" priority="468">
      <formula>MID($H1170,5,4)="0000"</formula>
    </cfRule>
    <cfRule type="expression" dxfId="734" priority="469">
      <formula>MID($H1170,7,2)="00"</formula>
    </cfRule>
    <cfRule type="expression" dxfId="733" priority="470">
      <formula>MID($H1170,8,1)="0"</formula>
    </cfRule>
    <cfRule type="expression" dxfId="732" priority="471">
      <formula>$M1170="Excluído"</formula>
    </cfRule>
    <cfRule type="expression" dxfId="731" priority="472">
      <formula>$M1170="Alterar"</formula>
    </cfRule>
    <cfRule type="expression" dxfId="730" priority="473">
      <formula>$M1170="Excluir"</formula>
    </cfRule>
    <cfRule type="expression" dxfId="729" priority="474">
      <formula>$M1170="Incluir"</formula>
    </cfRule>
  </conditionalFormatting>
  <conditionalFormatting sqref="I1169">
    <cfRule type="expression" dxfId="728" priority="455">
      <formula>MID($H1169,2,7)="0000000"</formula>
    </cfRule>
    <cfRule type="expression" dxfId="727" priority="456">
      <formula>MID($H1169,3,6)="000000"</formula>
    </cfRule>
    <cfRule type="expression" dxfId="726" priority="457">
      <formula>MID($H1169,4,5)="00000"</formula>
    </cfRule>
    <cfRule type="expression" dxfId="725" priority="458">
      <formula>MID($H1169,5,4)="0000"</formula>
    </cfRule>
    <cfRule type="expression" dxfId="724" priority="459">
      <formula>MID($H1169,7,2)="00"</formula>
    </cfRule>
    <cfRule type="expression" dxfId="723" priority="460">
      <formula>MID($H1169,8,1)="0"</formula>
    </cfRule>
    <cfRule type="expression" dxfId="722" priority="461">
      <formula>$M1169="Excluído"</formula>
    </cfRule>
    <cfRule type="expression" dxfId="721" priority="462">
      <formula>$M1169="Alterar"</formula>
    </cfRule>
    <cfRule type="expression" dxfId="720" priority="463">
      <formula>$M1169="Excluir"</formula>
    </cfRule>
    <cfRule type="expression" dxfId="719" priority="464">
      <formula>$M1169="Incluir"</formula>
    </cfRule>
  </conditionalFormatting>
  <conditionalFormatting sqref="I1168">
    <cfRule type="expression" dxfId="718" priority="445">
      <formula>MID($H1168,2,7)="0000000"</formula>
    </cfRule>
    <cfRule type="expression" dxfId="717" priority="446">
      <formula>MID($H1168,3,6)="000000"</formula>
    </cfRule>
    <cfRule type="expression" dxfId="716" priority="447">
      <formula>MID($H1168,4,5)="00000"</formula>
    </cfRule>
    <cfRule type="expression" dxfId="715" priority="448">
      <formula>MID($H1168,5,4)="0000"</formula>
    </cfRule>
    <cfRule type="expression" dxfId="714" priority="449">
      <formula>MID($H1168,7,2)="00"</formula>
    </cfRule>
    <cfRule type="expression" dxfId="713" priority="450">
      <formula>MID($H1168,8,1)="0"</formula>
    </cfRule>
    <cfRule type="expression" dxfId="712" priority="451">
      <formula>$M1168="Excluído"</formula>
    </cfRule>
    <cfRule type="expression" dxfId="711" priority="452">
      <formula>$M1168="Alterar"</formula>
    </cfRule>
    <cfRule type="expression" dxfId="710" priority="453">
      <formula>$M1168="Excluir"</formula>
    </cfRule>
    <cfRule type="expression" dxfId="709" priority="454">
      <formula>$M1168="Incluir"</formula>
    </cfRule>
  </conditionalFormatting>
  <conditionalFormatting sqref="I1385">
    <cfRule type="expression" dxfId="708" priority="435">
      <formula>MID($H1385,2,7)="0000000"</formula>
    </cfRule>
    <cfRule type="expression" dxfId="707" priority="436">
      <formula>MID($H1385,3,6)="000000"</formula>
    </cfRule>
    <cfRule type="expression" dxfId="706" priority="437">
      <formula>MID($H1385,4,5)="00000"</formula>
    </cfRule>
    <cfRule type="expression" dxfId="705" priority="438">
      <formula>MID($H1385,5,4)="0000"</formula>
    </cfRule>
    <cfRule type="expression" dxfId="704" priority="439">
      <formula>MID($H1385,7,2)="00"</formula>
    </cfRule>
    <cfRule type="expression" dxfId="703" priority="440">
      <formula>MID($H1385,8,1)="0"</formula>
    </cfRule>
    <cfRule type="expression" dxfId="702" priority="441">
      <formula>$M1385="Excluído"</formula>
    </cfRule>
    <cfRule type="expression" dxfId="701" priority="442">
      <formula>$M1385="Alterar"</formula>
    </cfRule>
    <cfRule type="expression" dxfId="700" priority="443">
      <formula>$M1385="Excluir"</formula>
    </cfRule>
    <cfRule type="expression" dxfId="699" priority="444">
      <formula>$M1385="Incluir"</formula>
    </cfRule>
  </conditionalFormatting>
  <conditionalFormatting sqref="K1385">
    <cfRule type="expression" dxfId="698" priority="425">
      <formula>MID($H1385,2,7)="0000000"</formula>
    </cfRule>
    <cfRule type="expression" dxfId="697" priority="426">
      <formula>MID($H1385,3,6)="000000"</formula>
    </cfRule>
    <cfRule type="expression" dxfId="696" priority="427">
      <formula>MID($H1385,4,5)="00000"</formula>
    </cfRule>
    <cfRule type="expression" dxfId="695" priority="428">
      <formula>MID($H1385,5,4)="0000"</formula>
    </cfRule>
    <cfRule type="expression" dxfId="694" priority="429">
      <formula>MID($H1385,7,2)="00"</formula>
    </cfRule>
    <cfRule type="expression" dxfId="693" priority="430">
      <formula>MID($H1385,8,1)="0"</formula>
    </cfRule>
    <cfRule type="expression" dxfId="692" priority="431">
      <formula>$M1385="Excluído"</formula>
    </cfRule>
    <cfRule type="expression" dxfId="691" priority="432">
      <formula>$M1385="Alterar"</formula>
    </cfRule>
    <cfRule type="expression" dxfId="690" priority="433">
      <formula>$M1385="Excluir"</formula>
    </cfRule>
    <cfRule type="expression" dxfId="689" priority="434">
      <formula>$M1385="Incluir"</formula>
    </cfRule>
  </conditionalFormatting>
  <conditionalFormatting sqref="L1385">
    <cfRule type="expression" dxfId="688" priority="415">
      <formula>MID($H1385,2,7)="0000000"</formula>
    </cfRule>
    <cfRule type="expression" dxfId="687" priority="416">
      <formula>MID($H1385,3,6)="000000"</formula>
    </cfRule>
    <cfRule type="expression" dxfId="686" priority="417">
      <formula>MID($H1385,4,5)="00000"</formula>
    </cfRule>
    <cfRule type="expression" dxfId="685" priority="418">
      <formula>MID($H1385,5,4)="0000"</formula>
    </cfRule>
    <cfRule type="expression" dxfId="684" priority="419">
      <formula>MID($H1385,7,2)="00"</formula>
    </cfRule>
    <cfRule type="expression" dxfId="683" priority="420">
      <formula>MID($H1385,8,1)="0"</formula>
    </cfRule>
    <cfRule type="expression" dxfId="682" priority="421">
      <formula>$M1385="Excluído"</formula>
    </cfRule>
    <cfRule type="expression" dxfId="681" priority="422">
      <formula>$M1385="Alterar"</formula>
    </cfRule>
    <cfRule type="expression" dxfId="680" priority="423">
      <formula>$M1385="Excluir"</formula>
    </cfRule>
    <cfRule type="expression" dxfId="679" priority="424">
      <formula>$M1385="Incluir"</formula>
    </cfRule>
  </conditionalFormatting>
  <conditionalFormatting sqref="I1432:I1433">
    <cfRule type="expression" dxfId="678" priority="405">
      <formula>MID($H1432,2,7)="0000000"</formula>
    </cfRule>
    <cfRule type="expression" dxfId="677" priority="406">
      <formula>MID($H1432,3,6)="000000"</formula>
    </cfRule>
    <cfRule type="expression" dxfId="676" priority="407">
      <formula>MID($H1432,4,5)="00000"</formula>
    </cfRule>
    <cfRule type="expression" dxfId="675" priority="408">
      <formula>MID($H1432,5,4)="0000"</formula>
    </cfRule>
    <cfRule type="expression" dxfId="674" priority="409">
      <formula>MID($H1432,7,2)="00"</formula>
    </cfRule>
    <cfRule type="expression" dxfId="673" priority="410">
      <formula>MID($H1432,8,1)="0"</formula>
    </cfRule>
    <cfRule type="expression" dxfId="672" priority="411">
      <formula>$M1432="Excluído"</formula>
    </cfRule>
    <cfRule type="expression" dxfId="671" priority="412">
      <formula>$M1432="Alterar"</formula>
    </cfRule>
    <cfRule type="expression" dxfId="670" priority="413">
      <formula>$M1432="Excluir"</formula>
    </cfRule>
    <cfRule type="expression" dxfId="669" priority="414">
      <formula>$M1432="Incluir"</formula>
    </cfRule>
  </conditionalFormatting>
  <conditionalFormatting sqref="I1434">
    <cfRule type="expression" dxfId="668" priority="395">
      <formula>MID($H1434,2,7)="0000000"</formula>
    </cfRule>
    <cfRule type="expression" dxfId="667" priority="396">
      <formula>MID($H1434,3,6)="000000"</formula>
    </cfRule>
    <cfRule type="expression" dxfId="666" priority="397">
      <formula>MID($H1434,4,5)="00000"</formula>
    </cfRule>
    <cfRule type="expression" dxfId="665" priority="398">
      <formula>MID($H1434,5,4)="0000"</formula>
    </cfRule>
    <cfRule type="expression" dxfId="664" priority="399">
      <formula>MID($H1434,7,2)="00"</formula>
    </cfRule>
    <cfRule type="expression" dxfId="663" priority="400">
      <formula>MID($H1434,8,1)="0"</formula>
    </cfRule>
    <cfRule type="expression" dxfId="662" priority="401">
      <formula>$M1434="Excluído"</formula>
    </cfRule>
    <cfRule type="expression" dxfId="661" priority="402">
      <formula>$M1434="Alterar"</formula>
    </cfRule>
    <cfRule type="expression" dxfId="660" priority="403">
      <formula>$M1434="Excluir"</formula>
    </cfRule>
    <cfRule type="expression" dxfId="659" priority="404">
      <formula>$M1434="Incluir"</formula>
    </cfRule>
  </conditionalFormatting>
  <conditionalFormatting sqref="K1432:K1433">
    <cfRule type="expression" dxfId="658" priority="385">
      <formula>MID($H1432,2,7)="0000000"</formula>
    </cfRule>
    <cfRule type="expression" dxfId="657" priority="386">
      <formula>MID($H1432,3,6)="000000"</formula>
    </cfRule>
    <cfRule type="expression" dxfId="656" priority="387">
      <formula>MID($H1432,4,5)="00000"</formula>
    </cfRule>
    <cfRule type="expression" dxfId="655" priority="388">
      <formula>MID($H1432,5,4)="0000"</formula>
    </cfRule>
    <cfRule type="expression" dxfId="654" priority="389">
      <formula>MID($H1432,7,2)="00"</formula>
    </cfRule>
    <cfRule type="expression" dxfId="653" priority="390">
      <formula>MID($H1432,8,1)="0"</formula>
    </cfRule>
    <cfRule type="expression" dxfId="652" priority="391">
      <formula>$M1432="Excluído"</formula>
    </cfRule>
    <cfRule type="expression" dxfId="651" priority="392">
      <formula>$M1432="Alterar"</formula>
    </cfRule>
    <cfRule type="expression" dxfId="650" priority="393">
      <formula>$M1432="Excluir"</formula>
    </cfRule>
    <cfRule type="expression" dxfId="649" priority="394">
      <formula>$M1432="Incluir"</formula>
    </cfRule>
  </conditionalFormatting>
  <conditionalFormatting sqref="K1434">
    <cfRule type="expression" dxfId="648" priority="375">
      <formula>MID($H1434,2,7)="0000000"</formula>
    </cfRule>
    <cfRule type="expression" dxfId="647" priority="376">
      <formula>MID($H1434,3,6)="000000"</formula>
    </cfRule>
    <cfRule type="expression" dxfId="646" priority="377">
      <formula>MID($H1434,4,5)="00000"</formula>
    </cfRule>
    <cfRule type="expression" dxfId="645" priority="378">
      <formula>MID($H1434,5,4)="0000"</formula>
    </cfRule>
    <cfRule type="expression" dxfId="644" priority="379">
      <formula>MID($H1434,7,2)="00"</formula>
    </cfRule>
    <cfRule type="expression" dxfId="643" priority="380">
      <formula>MID($H1434,8,1)="0"</formula>
    </cfRule>
    <cfRule type="expression" dxfId="642" priority="381">
      <formula>$M1434="Excluído"</formula>
    </cfRule>
    <cfRule type="expression" dxfId="641" priority="382">
      <formula>$M1434="Alterar"</formula>
    </cfRule>
    <cfRule type="expression" dxfId="640" priority="383">
      <formula>$M1434="Excluir"</formula>
    </cfRule>
    <cfRule type="expression" dxfId="639" priority="384">
      <formula>$M1434="Incluir"</formula>
    </cfRule>
  </conditionalFormatting>
  <conditionalFormatting sqref="L1432:L1433">
    <cfRule type="expression" dxfId="638" priority="365">
      <formula>MID($H1432,2,7)="0000000"</formula>
    </cfRule>
    <cfRule type="expression" dxfId="637" priority="366">
      <formula>MID($H1432,3,6)="000000"</formula>
    </cfRule>
    <cfRule type="expression" dxfId="636" priority="367">
      <formula>MID($H1432,4,5)="00000"</formula>
    </cfRule>
    <cfRule type="expression" dxfId="635" priority="368">
      <formula>MID($H1432,5,4)="0000"</formula>
    </cfRule>
    <cfRule type="expression" dxfId="634" priority="369">
      <formula>MID($H1432,7,2)="00"</formula>
    </cfRule>
    <cfRule type="expression" dxfId="633" priority="370">
      <formula>MID($H1432,8,1)="0"</formula>
    </cfRule>
    <cfRule type="expression" dxfId="632" priority="371">
      <formula>$M1432="Excluído"</formula>
    </cfRule>
    <cfRule type="expression" dxfId="631" priority="372">
      <formula>$M1432="Alterar"</formula>
    </cfRule>
    <cfRule type="expression" dxfId="630" priority="373">
      <formula>$M1432="Excluir"</formula>
    </cfRule>
    <cfRule type="expression" dxfId="629" priority="374">
      <formula>$M1432="Incluir"</formula>
    </cfRule>
  </conditionalFormatting>
  <conditionalFormatting sqref="L1434">
    <cfRule type="expression" dxfId="628" priority="355">
      <formula>MID($H1434,2,7)="0000000"</formula>
    </cfRule>
    <cfRule type="expression" dxfId="627" priority="356">
      <formula>MID($H1434,3,6)="000000"</formula>
    </cfRule>
    <cfRule type="expression" dxfId="626" priority="357">
      <formula>MID($H1434,4,5)="00000"</formula>
    </cfRule>
    <cfRule type="expression" dxfId="625" priority="358">
      <formula>MID($H1434,5,4)="0000"</formula>
    </cfRule>
    <cfRule type="expression" dxfId="624" priority="359">
      <formula>MID($H1434,7,2)="00"</formula>
    </cfRule>
    <cfRule type="expression" dxfId="623" priority="360">
      <formula>MID($H1434,8,1)="0"</formula>
    </cfRule>
    <cfRule type="expression" dxfId="622" priority="361">
      <formula>$M1434="Excluído"</formula>
    </cfRule>
    <cfRule type="expression" dxfId="621" priority="362">
      <formula>$M1434="Alterar"</formula>
    </cfRule>
    <cfRule type="expression" dxfId="620" priority="363">
      <formula>$M1434="Excluir"</formula>
    </cfRule>
    <cfRule type="expression" dxfId="619" priority="364">
      <formula>$M1434="Incluir"</formula>
    </cfRule>
  </conditionalFormatting>
  <conditionalFormatting sqref="I1423">
    <cfRule type="expression" dxfId="618" priority="345">
      <formula>MID($H1423,2,7)="0000000"</formula>
    </cfRule>
    <cfRule type="expression" dxfId="617" priority="346">
      <formula>MID($H1423,3,6)="000000"</formula>
    </cfRule>
    <cfRule type="expression" dxfId="616" priority="347">
      <formula>MID($H1423,4,5)="00000"</formula>
    </cfRule>
    <cfRule type="expression" dxfId="615" priority="348">
      <formula>MID($H1423,5,4)="0000"</formula>
    </cfRule>
    <cfRule type="expression" dxfId="614" priority="349">
      <formula>MID($H1423,7,2)="00"</formula>
    </cfRule>
    <cfRule type="expression" dxfId="613" priority="350">
      <formula>MID($H1423,8,1)="0"</formula>
    </cfRule>
    <cfRule type="expression" dxfId="612" priority="351">
      <formula>$M1423="Excluído"</formula>
    </cfRule>
    <cfRule type="expression" dxfId="611" priority="352">
      <formula>$M1423="Alterar"</formula>
    </cfRule>
    <cfRule type="expression" dxfId="610" priority="353">
      <formula>$M1423="Excluir"</formula>
    </cfRule>
    <cfRule type="expression" dxfId="609" priority="354">
      <formula>$M1423="Incluir"</formula>
    </cfRule>
  </conditionalFormatting>
  <conditionalFormatting sqref="I1424">
    <cfRule type="expression" dxfId="608" priority="335">
      <formula>MID($H1424,2,7)="0000000"</formula>
    </cfRule>
    <cfRule type="expression" dxfId="607" priority="336">
      <formula>MID($H1424,3,6)="000000"</formula>
    </cfRule>
    <cfRule type="expression" dxfId="606" priority="337">
      <formula>MID($H1424,4,5)="00000"</formula>
    </cfRule>
    <cfRule type="expression" dxfId="605" priority="338">
      <formula>MID($H1424,5,4)="0000"</formula>
    </cfRule>
    <cfRule type="expression" dxfId="604" priority="339">
      <formula>MID($H1424,7,2)="00"</formula>
    </cfRule>
    <cfRule type="expression" dxfId="603" priority="340">
      <formula>MID($H1424,8,1)="0"</formula>
    </cfRule>
    <cfRule type="expression" dxfId="602" priority="341">
      <formula>$M1424="Excluído"</formula>
    </cfRule>
    <cfRule type="expression" dxfId="601" priority="342">
      <formula>$M1424="Alterar"</formula>
    </cfRule>
    <cfRule type="expression" dxfId="600" priority="343">
      <formula>$M1424="Excluir"</formula>
    </cfRule>
    <cfRule type="expression" dxfId="599" priority="344">
      <formula>$M1424="Incluir"</formula>
    </cfRule>
  </conditionalFormatting>
  <conditionalFormatting sqref="L1423">
    <cfRule type="expression" dxfId="598" priority="325">
      <formula>MID($H1423,2,7)="0000000"</formula>
    </cfRule>
    <cfRule type="expression" dxfId="597" priority="326">
      <formula>MID($H1423,3,6)="000000"</formula>
    </cfRule>
    <cfRule type="expression" dxfId="596" priority="327">
      <formula>MID($H1423,4,5)="00000"</formula>
    </cfRule>
    <cfRule type="expression" dxfId="595" priority="328">
      <formula>MID($H1423,5,4)="0000"</formula>
    </cfRule>
    <cfRule type="expression" dxfId="594" priority="329">
      <formula>MID($H1423,7,2)="00"</formula>
    </cfRule>
    <cfRule type="expression" dxfId="593" priority="330">
      <formula>MID($H1423,8,1)="0"</formula>
    </cfRule>
    <cfRule type="expression" dxfId="592" priority="331">
      <formula>$M1423="Excluído"</formula>
    </cfRule>
    <cfRule type="expression" dxfId="591" priority="332">
      <formula>$M1423="Alterar"</formula>
    </cfRule>
    <cfRule type="expression" dxfId="590" priority="333">
      <formula>$M1423="Excluir"</formula>
    </cfRule>
    <cfRule type="expression" dxfId="589" priority="334">
      <formula>$M1423="Incluir"</formula>
    </cfRule>
  </conditionalFormatting>
  <conditionalFormatting sqref="L1424">
    <cfRule type="expression" dxfId="588" priority="315">
      <formula>MID($H1424,2,7)="0000000"</formula>
    </cfRule>
    <cfRule type="expression" dxfId="587" priority="316">
      <formula>MID($H1424,3,6)="000000"</formula>
    </cfRule>
    <cfRule type="expression" dxfId="586" priority="317">
      <formula>MID($H1424,4,5)="00000"</formula>
    </cfRule>
    <cfRule type="expression" dxfId="585" priority="318">
      <formula>MID($H1424,5,4)="0000"</formula>
    </cfRule>
    <cfRule type="expression" dxfId="584" priority="319">
      <formula>MID($H1424,7,2)="00"</formula>
    </cfRule>
    <cfRule type="expression" dxfId="583" priority="320">
      <formula>MID($H1424,8,1)="0"</formula>
    </cfRule>
    <cfRule type="expression" dxfId="582" priority="321">
      <formula>$M1424="Excluído"</formula>
    </cfRule>
    <cfRule type="expression" dxfId="581" priority="322">
      <formula>$M1424="Alterar"</formula>
    </cfRule>
    <cfRule type="expression" dxfId="580" priority="323">
      <formula>$M1424="Excluir"</formula>
    </cfRule>
    <cfRule type="expression" dxfId="579" priority="324">
      <formula>$M1424="Incluir"</formula>
    </cfRule>
  </conditionalFormatting>
  <conditionalFormatting sqref="K1423">
    <cfRule type="expression" dxfId="578" priority="305">
      <formula>MID($H1423,2,7)="0000000"</formula>
    </cfRule>
    <cfRule type="expression" dxfId="577" priority="306">
      <formula>MID($H1423,3,6)="000000"</formula>
    </cfRule>
    <cfRule type="expression" dxfId="576" priority="307">
      <formula>MID($H1423,4,5)="00000"</formula>
    </cfRule>
    <cfRule type="expression" dxfId="575" priority="308">
      <formula>MID($H1423,5,4)="0000"</formula>
    </cfRule>
    <cfRule type="expression" dxfId="574" priority="309">
      <formula>MID($H1423,7,2)="00"</formula>
    </cfRule>
    <cfRule type="expression" dxfId="573" priority="310">
      <formula>MID($H1423,8,1)="0"</formula>
    </cfRule>
    <cfRule type="expression" dxfId="572" priority="311">
      <formula>$M1423="Excluído"</formula>
    </cfRule>
    <cfRule type="expression" dxfId="571" priority="312">
      <formula>$M1423="Alterar"</formula>
    </cfRule>
    <cfRule type="expression" dxfId="570" priority="313">
      <formula>$M1423="Excluir"</formula>
    </cfRule>
    <cfRule type="expression" dxfId="569" priority="314">
      <formula>$M1423="Incluir"</formula>
    </cfRule>
  </conditionalFormatting>
  <conditionalFormatting sqref="K1424">
    <cfRule type="expression" dxfId="568" priority="295">
      <formula>MID($H1424,2,7)="0000000"</formula>
    </cfRule>
    <cfRule type="expression" dxfId="567" priority="296">
      <formula>MID($H1424,3,6)="000000"</formula>
    </cfRule>
    <cfRule type="expression" dxfId="566" priority="297">
      <formula>MID($H1424,4,5)="00000"</formula>
    </cfRule>
    <cfRule type="expression" dxfId="565" priority="298">
      <formula>MID($H1424,5,4)="0000"</formula>
    </cfRule>
    <cfRule type="expression" dxfId="564" priority="299">
      <formula>MID($H1424,7,2)="00"</formula>
    </cfRule>
    <cfRule type="expression" dxfId="563" priority="300">
      <formula>MID($H1424,8,1)="0"</formula>
    </cfRule>
    <cfRule type="expression" dxfId="562" priority="301">
      <formula>$M1424="Excluído"</formula>
    </cfRule>
    <cfRule type="expression" dxfId="561" priority="302">
      <formula>$M1424="Alterar"</formula>
    </cfRule>
    <cfRule type="expression" dxfId="560" priority="303">
      <formula>$M1424="Excluir"</formula>
    </cfRule>
    <cfRule type="expression" dxfId="559" priority="304">
      <formula>$M1424="Incluir"</formula>
    </cfRule>
  </conditionalFormatting>
  <conditionalFormatting sqref="I564">
    <cfRule type="expression" dxfId="558" priority="285">
      <formula>MID($H564,2,7)="0000000"</formula>
    </cfRule>
    <cfRule type="expression" dxfId="557" priority="286">
      <formula>MID($H564,3,6)="000000"</formula>
    </cfRule>
    <cfRule type="expression" dxfId="556" priority="287">
      <formula>MID($H564,4,5)="00000"</formula>
    </cfRule>
    <cfRule type="expression" dxfId="555" priority="288">
      <formula>MID($H564,5,4)="0000"</formula>
    </cfRule>
    <cfRule type="expression" dxfId="554" priority="289">
      <formula>MID($H564,7,2)="00"</formula>
    </cfRule>
    <cfRule type="expression" dxfId="553" priority="290">
      <formula>MID($H564,8,1)="0"</formula>
    </cfRule>
    <cfRule type="expression" dxfId="552" priority="291">
      <formula>$M564="Excluído"</formula>
    </cfRule>
    <cfRule type="expression" dxfId="551" priority="292">
      <formula>$M564="Alterar"</formula>
    </cfRule>
    <cfRule type="expression" dxfId="550" priority="293">
      <formula>$M564="Excluir"</formula>
    </cfRule>
    <cfRule type="expression" dxfId="549" priority="294">
      <formula>$M564="Incluir"</formula>
    </cfRule>
  </conditionalFormatting>
  <conditionalFormatting sqref="I566">
    <cfRule type="expression" dxfId="548" priority="275">
      <formula>MID($H566,2,7)="0000000"</formula>
    </cfRule>
    <cfRule type="expression" dxfId="547" priority="276">
      <formula>MID($H566,3,6)="000000"</formula>
    </cfRule>
    <cfRule type="expression" dxfId="546" priority="277">
      <formula>MID($H566,4,5)="00000"</formula>
    </cfRule>
    <cfRule type="expression" dxfId="545" priority="278">
      <formula>MID($H566,5,4)="0000"</formula>
    </cfRule>
    <cfRule type="expression" dxfId="544" priority="279">
      <formula>MID($H566,7,2)="00"</formula>
    </cfRule>
    <cfRule type="expression" dxfId="543" priority="280">
      <formula>MID($H566,8,1)="0"</formula>
    </cfRule>
    <cfRule type="expression" dxfId="542" priority="281">
      <formula>$M566="Excluído"</formula>
    </cfRule>
    <cfRule type="expression" dxfId="541" priority="282">
      <formula>$M566="Alterar"</formula>
    </cfRule>
    <cfRule type="expression" dxfId="540" priority="283">
      <formula>$M566="Excluir"</formula>
    </cfRule>
    <cfRule type="expression" dxfId="539" priority="284">
      <formula>$M566="Incluir"</formula>
    </cfRule>
  </conditionalFormatting>
  <conditionalFormatting sqref="I567">
    <cfRule type="expression" dxfId="538" priority="265">
      <formula>MID($H567,2,7)="0000000"</formula>
    </cfRule>
    <cfRule type="expression" dxfId="537" priority="266">
      <formula>MID($H567,3,6)="000000"</formula>
    </cfRule>
    <cfRule type="expression" dxfId="536" priority="267">
      <formula>MID($H567,4,5)="00000"</formula>
    </cfRule>
    <cfRule type="expression" dxfId="535" priority="268">
      <formula>MID($H567,5,4)="0000"</formula>
    </cfRule>
    <cfRule type="expression" dxfId="534" priority="269">
      <formula>MID($H567,7,2)="00"</formula>
    </cfRule>
    <cfRule type="expression" dxfId="533" priority="270">
      <formula>MID($H567,8,1)="0"</formula>
    </cfRule>
    <cfRule type="expression" dxfId="532" priority="271">
      <formula>$M567="Excluído"</formula>
    </cfRule>
    <cfRule type="expression" dxfId="531" priority="272">
      <formula>$M567="Alterar"</formula>
    </cfRule>
    <cfRule type="expression" dxfId="530" priority="273">
      <formula>$M567="Excluir"</formula>
    </cfRule>
    <cfRule type="expression" dxfId="529" priority="274">
      <formula>$M567="Incluir"</formula>
    </cfRule>
  </conditionalFormatting>
  <conditionalFormatting sqref="K564">
    <cfRule type="expression" dxfId="528" priority="255">
      <formula>MID($H564,2,7)="0000000"</formula>
    </cfRule>
    <cfRule type="expression" dxfId="527" priority="256">
      <formula>MID($H564,3,6)="000000"</formula>
    </cfRule>
    <cfRule type="expression" dxfId="526" priority="257">
      <formula>MID($H564,4,5)="00000"</formula>
    </cfRule>
    <cfRule type="expression" dxfId="525" priority="258">
      <formula>MID($H564,5,4)="0000"</formula>
    </cfRule>
    <cfRule type="expression" dxfId="524" priority="259">
      <formula>MID($H564,7,2)="00"</formula>
    </cfRule>
    <cfRule type="expression" dxfId="523" priority="260">
      <formula>MID($H564,8,1)="0"</formula>
    </cfRule>
    <cfRule type="expression" dxfId="522" priority="261">
      <formula>$M564="Excluído"</formula>
    </cfRule>
    <cfRule type="expression" dxfId="521" priority="262">
      <formula>$M564="Alterar"</formula>
    </cfRule>
    <cfRule type="expression" dxfId="520" priority="263">
      <formula>$M564="Excluir"</formula>
    </cfRule>
    <cfRule type="expression" dxfId="519" priority="264">
      <formula>$M564="Incluir"</formula>
    </cfRule>
  </conditionalFormatting>
  <conditionalFormatting sqref="K565">
    <cfRule type="expression" dxfId="518" priority="245">
      <formula>MID($H565,2,7)="0000000"</formula>
    </cfRule>
    <cfRule type="expression" dxfId="517" priority="246">
      <formula>MID($H565,3,6)="000000"</formula>
    </cfRule>
    <cfRule type="expression" dxfId="516" priority="247">
      <formula>MID($H565,4,5)="00000"</formula>
    </cfRule>
    <cfRule type="expression" dxfId="515" priority="248">
      <formula>MID($H565,5,4)="0000"</formula>
    </cfRule>
    <cfRule type="expression" dxfId="514" priority="249">
      <formula>MID($H565,7,2)="00"</formula>
    </cfRule>
    <cfRule type="expression" dxfId="513" priority="250">
      <formula>MID($H565,8,1)="0"</formula>
    </cfRule>
    <cfRule type="expression" dxfId="512" priority="251">
      <formula>$M565="Excluído"</formula>
    </cfRule>
    <cfRule type="expression" dxfId="511" priority="252">
      <formula>$M565="Alterar"</formula>
    </cfRule>
    <cfRule type="expression" dxfId="510" priority="253">
      <formula>$M565="Excluir"</formula>
    </cfRule>
    <cfRule type="expression" dxfId="509" priority="254">
      <formula>$M565="Incluir"</formula>
    </cfRule>
  </conditionalFormatting>
  <conditionalFormatting sqref="K566">
    <cfRule type="expression" dxfId="508" priority="235">
      <formula>MID($H566,2,7)="0000000"</formula>
    </cfRule>
    <cfRule type="expression" dxfId="507" priority="236">
      <formula>MID($H566,3,6)="000000"</formula>
    </cfRule>
    <cfRule type="expression" dxfId="506" priority="237">
      <formula>MID($H566,4,5)="00000"</formula>
    </cfRule>
    <cfRule type="expression" dxfId="505" priority="238">
      <formula>MID($H566,5,4)="0000"</formula>
    </cfRule>
    <cfRule type="expression" dxfId="504" priority="239">
      <formula>MID($H566,7,2)="00"</formula>
    </cfRule>
    <cfRule type="expression" dxfId="503" priority="240">
      <formula>MID($H566,8,1)="0"</formula>
    </cfRule>
    <cfRule type="expression" dxfId="502" priority="241">
      <formula>$M566="Excluído"</formula>
    </cfRule>
    <cfRule type="expression" dxfId="501" priority="242">
      <formula>$M566="Alterar"</formula>
    </cfRule>
    <cfRule type="expression" dxfId="500" priority="243">
      <formula>$M566="Excluir"</formula>
    </cfRule>
    <cfRule type="expression" dxfId="499" priority="244">
      <formula>$M566="Incluir"</formula>
    </cfRule>
  </conditionalFormatting>
  <conditionalFormatting sqref="K567">
    <cfRule type="expression" dxfId="498" priority="225">
      <formula>MID($H567,2,7)="0000000"</formula>
    </cfRule>
    <cfRule type="expression" dxfId="497" priority="226">
      <formula>MID($H567,3,6)="000000"</formula>
    </cfRule>
    <cfRule type="expression" dxfId="496" priority="227">
      <formula>MID($H567,4,5)="00000"</formula>
    </cfRule>
    <cfRule type="expression" dxfId="495" priority="228">
      <formula>MID($H567,5,4)="0000"</formula>
    </cfRule>
    <cfRule type="expression" dxfId="494" priority="229">
      <formula>MID($H567,7,2)="00"</formula>
    </cfRule>
    <cfRule type="expression" dxfId="493" priority="230">
      <formula>MID($H567,8,1)="0"</formula>
    </cfRule>
    <cfRule type="expression" dxfId="492" priority="231">
      <formula>$M567="Excluído"</formula>
    </cfRule>
    <cfRule type="expression" dxfId="491" priority="232">
      <formula>$M567="Alterar"</formula>
    </cfRule>
    <cfRule type="expression" dxfId="490" priority="233">
      <formula>$M567="Excluir"</formula>
    </cfRule>
    <cfRule type="expression" dxfId="489" priority="234">
      <formula>$M567="Incluir"</formula>
    </cfRule>
  </conditionalFormatting>
  <conditionalFormatting sqref="L564">
    <cfRule type="expression" dxfId="488" priority="215">
      <formula>MID($H564,2,7)="0000000"</formula>
    </cfRule>
    <cfRule type="expression" dxfId="487" priority="216">
      <formula>MID($H564,3,6)="000000"</formula>
    </cfRule>
    <cfRule type="expression" dxfId="486" priority="217">
      <formula>MID($H564,4,5)="00000"</formula>
    </cfRule>
    <cfRule type="expression" dxfId="485" priority="218">
      <formula>MID($H564,5,4)="0000"</formula>
    </cfRule>
    <cfRule type="expression" dxfId="484" priority="219">
      <formula>MID($H564,7,2)="00"</formula>
    </cfRule>
    <cfRule type="expression" dxfId="483" priority="220">
      <formula>MID($H564,8,1)="0"</formula>
    </cfRule>
    <cfRule type="expression" dxfId="482" priority="221">
      <formula>$M564="Excluído"</formula>
    </cfRule>
    <cfRule type="expression" dxfId="481" priority="222">
      <formula>$M564="Alterar"</formula>
    </cfRule>
    <cfRule type="expression" dxfId="480" priority="223">
      <formula>$M564="Excluir"</formula>
    </cfRule>
    <cfRule type="expression" dxfId="479" priority="224">
      <formula>$M564="Incluir"</formula>
    </cfRule>
  </conditionalFormatting>
  <conditionalFormatting sqref="L565">
    <cfRule type="expression" dxfId="478" priority="205">
      <formula>MID($H565,2,7)="0000000"</formula>
    </cfRule>
    <cfRule type="expression" dxfId="477" priority="206">
      <formula>MID($H565,3,6)="000000"</formula>
    </cfRule>
    <cfRule type="expression" dxfId="476" priority="207">
      <formula>MID($H565,4,5)="00000"</formula>
    </cfRule>
    <cfRule type="expression" dxfId="475" priority="208">
      <formula>MID($H565,5,4)="0000"</formula>
    </cfRule>
    <cfRule type="expression" dxfId="474" priority="209">
      <formula>MID($H565,7,2)="00"</formula>
    </cfRule>
    <cfRule type="expression" dxfId="473" priority="210">
      <formula>MID($H565,8,1)="0"</formula>
    </cfRule>
    <cfRule type="expression" dxfId="472" priority="211">
      <formula>$M565="Excluído"</formula>
    </cfRule>
    <cfRule type="expression" dxfId="471" priority="212">
      <formula>$M565="Alterar"</formula>
    </cfRule>
    <cfRule type="expression" dxfId="470" priority="213">
      <formula>$M565="Excluir"</formula>
    </cfRule>
    <cfRule type="expression" dxfId="469" priority="214">
      <formula>$M565="Incluir"</formula>
    </cfRule>
  </conditionalFormatting>
  <conditionalFormatting sqref="L566">
    <cfRule type="expression" dxfId="468" priority="195">
      <formula>MID($H566,2,7)="0000000"</formula>
    </cfRule>
    <cfRule type="expression" dxfId="467" priority="196">
      <formula>MID($H566,3,6)="000000"</formula>
    </cfRule>
    <cfRule type="expression" dxfId="466" priority="197">
      <formula>MID($H566,4,5)="00000"</formula>
    </cfRule>
    <cfRule type="expression" dxfId="465" priority="198">
      <formula>MID($H566,5,4)="0000"</formula>
    </cfRule>
    <cfRule type="expression" dxfId="464" priority="199">
      <formula>MID($H566,7,2)="00"</formula>
    </cfRule>
    <cfRule type="expression" dxfId="463" priority="200">
      <formula>MID($H566,8,1)="0"</formula>
    </cfRule>
    <cfRule type="expression" dxfId="462" priority="201">
      <formula>$M566="Excluído"</formula>
    </cfRule>
    <cfRule type="expression" dxfId="461" priority="202">
      <formula>$M566="Alterar"</formula>
    </cfRule>
    <cfRule type="expression" dxfId="460" priority="203">
      <formula>$M566="Excluir"</formula>
    </cfRule>
    <cfRule type="expression" dxfId="459" priority="204">
      <formula>$M566="Incluir"</formula>
    </cfRule>
  </conditionalFormatting>
  <conditionalFormatting sqref="L567">
    <cfRule type="expression" dxfId="458" priority="185">
      <formula>MID($H567,2,7)="0000000"</formula>
    </cfRule>
    <cfRule type="expression" dxfId="457" priority="186">
      <formula>MID($H567,3,6)="000000"</formula>
    </cfRule>
    <cfRule type="expression" dxfId="456" priority="187">
      <formula>MID($H567,4,5)="00000"</formula>
    </cfRule>
    <cfRule type="expression" dxfId="455" priority="188">
      <formula>MID($H567,5,4)="0000"</formula>
    </cfRule>
    <cfRule type="expression" dxfId="454" priority="189">
      <formula>MID($H567,7,2)="00"</formula>
    </cfRule>
    <cfRule type="expression" dxfId="453" priority="190">
      <formula>MID($H567,8,1)="0"</formula>
    </cfRule>
    <cfRule type="expression" dxfId="452" priority="191">
      <formula>$M567="Excluído"</formula>
    </cfRule>
    <cfRule type="expression" dxfId="451" priority="192">
      <formula>$M567="Alterar"</formula>
    </cfRule>
    <cfRule type="expression" dxfId="450" priority="193">
      <formula>$M567="Excluir"</formula>
    </cfRule>
    <cfRule type="expression" dxfId="449" priority="194">
      <formula>$M567="Incluir"</formula>
    </cfRule>
  </conditionalFormatting>
  <conditionalFormatting sqref="L526">
    <cfRule type="expression" dxfId="448" priority="175">
      <formula>MID($H526,2,7)="0000000"</formula>
    </cfRule>
    <cfRule type="expression" dxfId="447" priority="176">
      <formula>MID($H526,3,6)="000000"</formula>
    </cfRule>
    <cfRule type="expression" dxfId="446" priority="177">
      <formula>MID($H526,4,5)="00000"</formula>
    </cfRule>
    <cfRule type="expression" dxfId="445" priority="178">
      <formula>MID($H526,5,4)="0000"</formula>
    </cfRule>
    <cfRule type="expression" dxfId="444" priority="179">
      <formula>MID($H526,7,2)="00"</formula>
    </cfRule>
    <cfRule type="expression" dxfId="443" priority="180">
      <formula>MID($H526,8,1)="0"</formula>
    </cfRule>
    <cfRule type="expression" dxfId="442" priority="181">
      <formula>$M526="Excluído"</formula>
    </cfRule>
    <cfRule type="expression" dxfId="441" priority="182">
      <formula>$M526="Alterar"</formula>
    </cfRule>
    <cfRule type="expression" dxfId="440" priority="183">
      <formula>$M526="Excluir"</formula>
    </cfRule>
    <cfRule type="expression" dxfId="439" priority="184">
      <formula>$M526="Incluir"</formula>
    </cfRule>
  </conditionalFormatting>
  <conditionalFormatting sqref="L527">
    <cfRule type="expression" dxfId="438" priority="165">
      <formula>MID($H527,2,7)="0000000"</formula>
    </cfRule>
    <cfRule type="expression" dxfId="437" priority="166">
      <formula>MID($H527,3,6)="000000"</formula>
    </cfRule>
    <cfRule type="expression" dxfId="436" priority="167">
      <formula>MID($H527,4,5)="00000"</formula>
    </cfRule>
    <cfRule type="expression" dxfId="435" priority="168">
      <formula>MID($H527,5,4)="0000"</formula>
    </cfRule>
    <cfRule type="expression" dxfId="434" priority="169">
      <formula>MID($H527,7,2)="00"</formula>
    </cfRule>
    <cfRule type="expression" dxfId="433" priority="170">
      <formula>MID($H527,8,1)="0"</formula>
    </cfRule>
    <cfRule type="expression" dxfId="432" priority="171">
      <formula>$M527="Excluído"</formula>
    </cfRule>
    <cfRule type="expression" dxfId="431" priority="172">
      <formula>$M527="Alterar"</formula>
    </cfRule>
    <cfRule type="expression" dxfId="430" priority="173">
      <formula>$M527="Excluir"</formula>
    </cfRule>
    <cfRule type="expression" dxfId="429" priority="174">
      <formula>$M527="Incluir"</formula>
    </cfRule>
  </conditionalFormatting>
  <conditionalFormatting sqref="L528:L531">
    <cfRule type="expression" dxfId="428" priority="155">
      <formula>MID($H528,2,7)="0000000"</formula>
    </cfRule>
    <cfRule type="expression" dxfId="427" priority="156">
      <formula>MID($H528,3,6)="000000"</formula>
    </cfRule>
    <cfRule type="expression" dxfId="426" priority="157">
      <formula>MID($H528,4,5)="00000"</formula>
    </cfRule>
    <cfRule type="expression" dxfId="425" priority="158">
      <formula>MID($H528,5,4)="0000"</formula>
    </cfRule>
    <cfRule type="expression" dxfId="424" priority="159">
      <formula>MID($H528,7,2)="00"</formula>
    </cfRule>
    <cfRule type="expression" dxfId="423" priority="160">
      <formula>MID($H528,8,1)="0"</formula>
    </cfRule>
    <cfRule type="expression" dxfId="422" priority="161">
      <formula>$M528="Excluído"</formula>
    </cfRule>
    <cfRule type="expression" dxfId="421" priority="162">
      <formula>$M528="Alterar"</formula>
    </cfRule>
    <cfRule type="expression" dxfId="420" priority="163">
      <formula>$M528="Excluir"</formula>
    </cfRule>
    <cfRule type="expression" dxfId="419" priority="164">
      <formula>$M528="Incluir"</formula>
    </cfRule>
  </conditionalFormatting>
  <conditionalFormatting sqref="L1468">
    <cfRule type="expression" dxfId="418" priority="145">
      <formula>MID($H1468,2,7)="0000000"</formula>
    </cfRule>
    <cfRule type="expression" dxfId="417" priority="146">
      <formula>MID($H1468,3,6)="000000"</formula>
    </cfRule>
    <cfRule type="expression" dxfId="416" priority="147">
      <formula>MID($H1468,4,5)="00000"</formula>
    </cfRule>
    <cfRule type="expression" dxfId="415" priority="148">
      <formula>MID($H1468,5,4)="0000"</formula>
    </cfRule>
    <cfRule type="expression" dxfId="414" priority="149">
      <formula>MID($H1468,7,2)="00"</formula>
    </cfRule>
    <cfRule type="expression" dxfId="413" priority="150">
      <formula>MID($H1468,8,1)="0"</formula>
    </cfRule>
    <cfRule type="expression" dxfId="412" priority="151">
      <formula>$M1468="Excluído"</formula>
    </cfRule>
    <cfRule type="expression" dxfId="411" priority="152">
      <formula>$M1468="Alterar"</formula>
    </cfRule>
    <cfRule type="expression" dxfId="410" priority="153">
      <formula>$M1468="Excluir"</formula>
    </cfRule>
    <cfRule type="expression" dxfId="409" priority="154">
      <formula>$M1468="Incluir"</formula>
    </cfRule>
  </conditionalFormatting>
  <conditionalFormatting sqref="L1469">
    <cfRule type="expression" dxfId="408" priority="135">
      <formula>MID($H1469,2,7)="0000000"</formula>
    </cfRule>
    <cfRule type="expression" dxfId="407" priority="136">
      <formula>MID($H1469,3,6)="000000"</formula>
    </cfRule>
    <cfRule type="expression" dxfId="406" priority="137">
      <formula>MID($H1469,4,5)="00000"</formula>
    </cfRule>
    <cfRule type="expression" dxfId="405" priority="138">
      <formula>MID($H1469,5,4)="0000"</formula>
    </cfRule>
    <cfRule type="expression" dxfId="404" priority="139">
      <formula>MID($H1469,7,2)="00"</formula>
    </cfRule>
    <cfRule type="expression" dxfId="403" priority="140">
      <formula>MID($H1469,8,1)="0"</formula>
    </cfRule>
    <cfRule type="expression" dxfId="402" priority="141">
      <formula>$M1469="Excluído"</formula>
    </cfRule>
    <cfRule type="expression" dxfId="401" priority="142">
      <formula>$M1469="Alterar"</formula>
    </cfRule>
    <cfRule type="expression" dxfId="400" priority="143">
      <formula>$M1469="Excluir"</formula>
    </cfRule>
    <cfRule type="expression" dxfId="399" priority="144">
      <formula>$M1469="Incluir"</formula>
    </cfRule>
  </conditionalFormatting>
  <conditionalFormatting sqref="L1425">
    <cfRule type="expression" dxfId="398" priority="125">
      <formula>MID($H1425,2,7)="0000000"</formula>
    </cfRule>
    <cfRule type="expression" dxfId="397" priority="126">
      <formula>MID($H1425,3,6)="000000"</formula>
    </cfRule>
    <cfRule type="expression" dxfId="396" priority="127">
      <formula>MID($H1425,4,5)="00000"</formula>
    </cfRule>
    <cfRule type="expression" dxfId="395" priority="128">
      <formula>MID($H1425,5,4)="0000"</formula>
    </cfRule>
    <cfRule type="expression" dxfId="394" priority="129">
      <formula>MID($H1425,7,2)="00"</formula>
    </cfRule>
    <cfRule type="expression" dxfId="393" priority="130">
      <formula>MID($H1425,8,1)="0"</formula>
    </cfRule>
    <cfRule type="expression" dxfId="392" priority="131">
      <formula>$M1425="Excluído"</formula>
    </cfRule>
    <cfRule type="expression" dxfId="391" priority="132">
      <formula>$M1425="Alterar"</formula>
    </cfRule>
    <cfRule type="expression" dxfId="390" priority="133">
      <formula>$M1425="Excluir"</formula>
    </cfRule>
    <cfRule type="expression" dxfId="389" priority="134">
      <formula>$M1425="Incluir"</formula>
    </cfRule>
  </conditionalFormatting>
  <conditionalFormatting sqref="L1426">
    <cfRule type="expression" dxfId="388" priority="115">
      <formula>MID($H1426,2,7)="0000000"</formula>
    </cfRule>
    <cfRule type="expression" dxfId="387" priority="116">
      <formula>MID($H1426,3,6)="000000"</formula>
    </cfRule>
    <cfRule type="expression" dxfId="386" priority="117">
      <formula>MID($H1426,4,5)="00000"</formula>
    </cfRule>
    <cfRule type="expression" dxfId="385" priority="118">
      <formula>MID($H1426,5,4)="0000"</formula>
    </cfRule>
    <cfRule type="expression" dxfId="384" priority="119">
      <formula>MID($H1426,7,2)="00"</formula>
    </cfRule>
    <cfRule type="expression" dxfId="383" priority="120">
      <formula>MID($H1426,8,1)="0"</formula>
    </cfRule>
    <cfRule type="expression" dxfId="382" priority="121">
      <formula>$M1426="Excluído"</formula>
    </cfRule>
    <cfRule type="expression" dxfId="381" priority="122">
      <formula>$M1426="Alterar"</formula>
    </cfRule>
    <cfRule type="expression" dxfId="380" priority="123">
      <formula>$M1426="Excluir"</formula>
    </cfRule>
    <cfRule type="expression" dxfId="379" priority="124">
      <formula>$M1426="Incluir"</formula>
    </cfRule>
  </conditionalFormatting>
  <conditionalFormatting sqref="K1255">
    <cfRule type="expression" dxfId="378" priority="105">
      <formula>MID($H1255,2,7)="0000000"</formula>
    </cfRule>
    <cfRule type="expression" dxfId="377" priority="106">
      <formula>MID($H1255,3,6)="000000"</formula>
    </cfRule>
    <cfRule type="expression" dxfId="376" priority="107">
      <formula>MID($H1255,4,5)="00000"</formula>
    </cfRule>
    <cfRule type="expression" dxfId="375" priority="108">
      <formula>MID($H1255,5,4)="0000"</formula>
    </cfRule>
    <cfRule type="expression" dxfId="374" priority="109">
      <formula>MID($H1255,7,2)="00"</formula>
    </cfRule>
    <cfRule type="expression" dxfId="373" priority="110">
      <formula>MID($H1255,8,1)="0"</formula>
    </cfRule>
    <cfRule type="expression" dxfId="372" priority="111">
      <formula>$M1255="Excluído"</formula>
    </cfRule>
    <cfRule type="expression" dxfId="371" priority="112">
      <formula>$M1255="Alterar"</formula>
    </cfRule>
    <cfRule type="expression" dxfId="370" priority="113">
      <formula>$M1255="Excluir"</formula>
    </cfRule>
    <cfRule type="expression" dxfId="369" priority="114">
      <formula>$M1255="Incluir"</formula>
    </cfRule>
  </conditionalFormatting>
  <conditionalFormatting sqref="K1256">
    <cfRule type="expression" dxfId="368" priority="95">
      <formula>MID($H1256,2,7)="0000000"</formula>
    </cfRule>
    <cfRule type="expression" dxfId="367" priority="96">
      <formula>MID($H1256,3,6)="000000"</formula>
    </cfRule>
    <cfRule type="expression" dxfId="366" priority="97">
      <formula>MID($H1256,4,5)="00000"</formula>
    </cfRule>
    <cfRule type="expression" dxfId="365" priority="98">
      <formula>MID($H1256,5,4)="0000"</formula>
    </cfRule>
    <cfRule type="expression" dxfId="364" priority="99">
      <formula>MID($H1256,7,2)="00"</formula>
    </cfRule>
    <cfRule type="expression" dxfId="363" priority="100">
      <formula>MID($H1256,8,1)="0"</formula>
    </cfRule>
    <cfRule type="expression" dxfId="362" priority="101">
      <formula>$M1256="Excluído"</formula>
    </cfRule>
    <cfRule type="expression" dxfId="361" priority="102">
      <formula>$M1256="Alterar"</formula>
    </cfRule>
    <cfRule type="expression" dxfId="360" priority="103">
      <formula>$M1256="Excluir"</formula>
    </cfRule>
    <cfRule type="expression" dxfId="359" priority="104">
      <formula>$M1256="Incluir"</formula>
    </cfRule>
  </conditionalFormatting>
  <conditionalFormatting sqref="K1257">
    <cfRule type="expression" dxfId="358" priority="85">
      <formula>MID($H1257,2,7)="0000000"</formula>
    </cfRule>
    <cfRule type="expression" dxfId="357" priority="86">
      <formula>MID($H1257,3,6)="000000"</formula>
    </cfRule>
    <cfRule type="expression" dxfId="356" priority="87">
      <formula>MID($H1257,4,5)="00000"</formula>
    </cfRule>
    <cfRule type="expression" dxfId="355" priority="88">
      <formula>MID($H1257,5,4)="0000"</formula>
    </cfRule>
    <cfRule type="expression" dxfId="354" priority="89">
      <formula>MID($H1257,7,2)="00"</formula>
    </cfRule>
    <cfRule type="expression" dxfId="353" priority="90">
      <formula>MID($H1257,8,1)="0"</formula>
    </cfRule>
    <cfRule type="expression" dxfId="352" priority="91">
      <formula>$M1257="Excluído"</formula>
    </cfRule>
    <cfRule type="expression" dxfId="351" priority="92">
      <formula>$M1257="Alterar"</formula>
    </cfRule>
    <cfRule type="expression" dxfId="350" priority="93">
      <formula>$M1257="Excluir"</formula>
    </cfRule>
    <cfRule type="expression" dxfId="349" priority="94">
      <formula>$M1257="Incluir"</formula>
    </cfRule>
  </conditionalFormatting>
  <conditionalFormatting sqref="I900:I902">
    <cfRule type="expression" dxfId="348" priority="74">
      <formula>IF($H900="",FALSE,IF($H900&gt;9999999,IF($H900&lt;100000000,FALSE,TRUE),TRUE))</formula>
    </cfRule>
  </conditionalFormatting>
  <conditionalFormatting sqref="I900:I902">
    <cfRule type="expression" dxfId="347" priority="75">
      <formula>MID($H900,2,7)="0000000"</formula>
    </cfRule>
    <cfRule type="expression" dxfId="346" priority="76">
      <formula>MID($H900,3,6)="000000"</formula>
    </cfRule>
    <cfRule type="expression" dxfId="345" priority="77">
      <formula>MID($H900,4,5)="00000"</formula>
    </cfRule>
    <cfRule type="expression" dxfId="344" priority="78">
      <formula>MID($H900,5,4)="0000"</formula>
    </cfRule>
    <cfRule type="expression" dxfId="343" priority="79">
      <formula>MID($H900,7,2)="00"</formula>
    </cfRule>
    <cfRule type="expression" dxfId="342" priority="80">
      <formula>MID($H900,8,1)="0"</formula>
    </cfRule>
    <cfRule type="expression" dxfId="341" priority="81">
      <formula>$M900="Excluído"</formula>
    </cfRule>
    <cfRule type="expression" dxfId="340" priority="82">
      <formula>$M900="Alterar"</formula>
    </cfRule>
    <cfRule type="expression" dxfId="339" priority="83">
      <formula>$M900="Excluir"</formula>
    </cfRule>
    <cfRule type="expression" dxfId="338" priority="84">
      <formula>$M900="Incluir"</formula>
    </cfRule>
  </conditionalFormatting>
  <conditionalFormatting sqref="L900:L902">
    <cfRule type="expression" dxfId="337" priority="64">
      <formula>MID($H900,2,7)="0000000"</formula>
    </cfRule>
    <cfRule type="expression" dxfId="336" priority="65">
      <formula>MID($H900,3,6)="000000"</formula>
    </cfRule>
    <cfRule type="expression" dxfId="335" priority="66">
      <formula>MID($H900,4,5)="00000"</formula>
    </cfRule>
    <cfRule type="expression" dxfId="334" priority="67">
      <formula>MID($H900,5,4)="0000"</formula>
    </cfRule>
    <cfRule type="expression" dxfId="333" priority="68">
      <formula>MID($H900,7,2)="00"</formula>
    </cfRule>
    <cfRule type="expression" dxfId="332" priority="69">
      <formula>MID($H900,8,1)="0"</formula>
    </cfRule>
    <cfRule type="expression" dxfId="331" priority="70">
      <formula>$M900="Excluído"</formula>
    </cfRule>
    <cfRule type="expression" dxfId="330" priority="71">
      <formula>$M900="Alterar"</formula>
    </cfRule>
    <cfRule type="expression" dxfId="329" priority="72">
      <formula>$M900="Excluir"</formula>
    </cfRule>
    <cfRule type="expression" dxfId="328" priority="73">
      <formula>$M900="Incluir"</formula>
    </cfRule>
  </conditionalFormatting>
  <conditionalFormatting sqref="K900:K902">
    <cfRule type="expression" dxfId="327" priority="53">
      <formula>IF($H900="",FALSE,IF($H900&gt;9999999,IF($H900&lt;100000000,FALSE,TRUE),TRUE))</formula>
    </cfRule>
  </conditionalFormatting>
  <conditionalFormatting sqref="K900:K902">
    <cfRule type="expression" dxfId="326" priority="54">
      <formula>MID($H900,2,7)="0000000"</formula>
    </cfRule>
    <cfRule type="expression" dxfId="325" priority="55">
      <formula>MID($H900,3,6)="000000"</formula>
    </cfRule>
    <cfRule type="expression" dxfId="324" priority="56">
      <formula>MID($H900,4,5)="00000"</formula>
    </cfRule>
    <cfRule type="expression" dxfId="323" priority="57">
      <formula>MID($H900,5,4)="0000"</formula>
    </cfRule>
    <cfRule type="expression" dxfId="322" priority="58">
      <formula>MID($H900,7,2)="00"</formula>
    </cfRule>
    <cfRule type="expression" dxfId="321" priority="59">
      <formula>MID($H900,8,1)="0"</formula>
    </cfRule>
    <cfRule type="expression" dxfId="320" priority="60">
      <formula>$M900="Excluído"</formula>
    </cfRule>
    <cfRule type="expression" dxfId="319" priority="61">
      <formula>$M900="Alterar"</formula>
    </cfRule>
    <cfRule type="expression" dxfId="318" priority="62">
      <formula>$M900="Excluir"</formula>
    </cfRule>
    <cfRule type="expression" dxfId="317" priority="63">
      <formula>$M900="Incluir"</formula>
    </cfRule>
  </conditionalFormatting>
  <conditionalFormatting sqref="I500:I502">
    <cfRule type="expression" dxfId="316" priority="42">
      <formula>IF($H500="",FALSE,IF($H500&gt;9999999,IF($H500&lt;100000000,FALSE,TRUE),TRUE))</formula>
    </cfRule>
  </conditionalFormatting>
  <conditionalFormatting sqref="I500:I502">
    <cfRule type="expression" dxfId="315" priority="43">
      <formula>MID($H500,2,7)="0000000"</formula>
    </cfRule>
    <cfRule type="expression" dxfId="314" priority="44">
      <formula>MID($H500,3,6)="000000"</formula>
    </cfRule>
    <cfRule type="expression" dxfId="313" priority="45">
      <formula>MID($H500,4,5)="00000"</formula>
    </cfRule>
    <cfRule type="expression" dxfId="312" priority="46">
      <formula>MID($H500,5,4)="0000"</formula>
    </cfRule>
    <cfRule type="expression" dxfId="311" priority="47">
      <formula>MID($H500,7,2)="00"</formula>
    </cfRule>
    <cfRule type="expression" dxfId="310" priority="48">
      <formula>MID($H500,8,1)="0"</formula>
    </cfRule>
    <cfRule type="expression" dxfId="309" priority="49">
      <formula>$M500="Excluído"</formula>
    </cfRule>
    <cfRule type="expression" dxfId="308" priority="50">
      <formula>$M500="Alterar"</formula>
    </cfRule>
    <cfRule type="expression" dxfId="307" priority="51">
      <formula>$M500="Excluir"</formula>
    </cfRule>
    <cfRule type="expression" dxfId="306" priority="52">
      <formula>$M500="Incluir"</formula>
    </cfRule>
  </conditionalFormatting>
  <conditionalFormatting sqref="L500:L502">
    <cfRule type="expression" dxfId="305" priority="31">
      <formula>IF($H500="",FALSE,IF($H500&gt;9999999,IF($H500&lt;100000000,FALSE,TRUE),TRUE))</formula>
    </cfRule>
  </conditionalFormatting>
  <conditionalFormatting sqref="L500:L502">
    <cfRule type="expression" dxfId="304" priority="32">
      <formula>MID($H500,2,7)="0000000"</formula>
    </cfRule>
    <cfRule type="expression" dxfId="303" priority="33">
      <formula>MID($H500,3,6)="000000"</formula>
    </cfRule>
    <cfRule type="expression" dxfId="302" priority="34">
      <formula>MID($H500,4,5)="00000"</formula>
    </cfRule>
    <cfRule type="expression" dxfId="301" priority="35">
      <formula>MID($H500,5,4)="0000"</formula>
    </cfRule>
    <cfRule type="expression" dxfId="300" priority="36">
      <formula>MID($H500,7,2)="00"</formula>
    </cfRule>
    <cfRule type="expression" dxfId="299" priority="37">
      <formula>MID($H500,8,1)="0"</formula>
    </cfRule>
    <cfRule type="expression" dxfId="298" priority="38">
      <formula>$M500="Excluído"</formula>
    </cfRule>
    <cfRule type="expression" dxfId="297" priority="39">
      <formula>$M500="Alterar"</formula>
    </cfRule>
    <cfRule type="expression" dxfId="296" priority="40">
      <formula>$M500="Excluir"</formula>
    </cfRule>
    <cfRule type="expression" dxfId="295" priority="41">
      <formula>$M500="Incluir"</formula>
    </cfRule>
  </conditionalFormatting>
  <conditionalFormatting sqref="A2:M2">
    <cfRule type="expression" dxfId="294" priority="3190">
      <formula>$H$2="NR"</formula>
    </cfRule>
  </conditionalFormatting>
  <conditionalFormatting sqref="I1357:J1357 H85:H113 H131:H137 H141:H167 H546:H623 H115:H129 H1:H45 H50:H83 H627:H944 H171:H542 H946:H1542 H1544:H1678">
    <cfRule type="expression" dxfId="293" priority="3191">
      <formula>IF($H1="",FALSE,IF($H1&gt;9999999,IF($H1&lt;100000000,FALSE,TRUE),TRUE))</formula>
    </cfRule>
  </conditionalFormatting>
  <conditionalFormatting sqref="M1070 L1071:M1071">
    <cfRule type="expression" dxfId="292" priority="3192">
      <formula>MID(#REF!,2,7)="0000000"</formula>
    </cfRule>
    <cfRule type="expression" dxfId="291" priority="3193">
      <formula>MID(#REF!,3,6)="000000"</formula>
    </cfRule>
    <cfRule type="expression" dxfId="290" priority="3194">
      <formula>MID(#REF!,4,5)="00000"</formula>
    </cfRule>
    <cfRule type="expression" dxfId="289" priority="3195">
      <formula>MID(#REF!,5,4)="0000"</formula>
    </cfRule>
    <cfRule type="expression" dxfId="288" priority="3196">
      <formula>MID(#REF!,7,2)="00"</formula>
    </cfRule>
    <cfRule type="expression" dxfId="287" priority="3197">
      <formula>MID(#REF!,8,1)="0"</formula>
    </cfRule>
    <cfRule type="expression" dxfId="286" priority="3198">
      <formula>$M1070="Excluído"</formula>
    </cfRule>
    <cfRule type="expression" dxfId="285" priority="3199">
      <formula>$M1070="Alterar"</formula>
    </cfRule>
    <cfRule type="expression" dxfId="284" priority="3200">
      <formula>$M1070="Excluir"</formula>
    </cfRule>
    <cfRule type="expression" dxfId="283" priority="3201">
      <formula>$M1070="Incluir"</formula>
    </cfRule>
  </conditionalFormatting>
  <conditionalFormatting sqref="A96:M106 A1:M12 A87:M91 A117:M129 M13:M16 A13:H16 A71:M81 A70:J70 L70:M70 A82:J83 M130 L34:M40 A34:H40 A84:H86 L82:M86 L92:M95 A92:H95 A17:M22 A24:M33 L23:M23 A23:J23 A107:H113 A131:M134 A138:G140 M138:M140 A141:M162 A168:G170 J168:J170 M168:M170 M543:M545 A543:G545 L624:M626 A624:G626 A877:M883 A1281:H1282 A136:M137 A135:J135 L135:M135 A171:M228 A600:M623 A599:J599 L599:M599 A587:M598 A585:J585 L585:M586 A41:M41 A1544:M1548 A229:J229 L229:M229 A240:M242 A235:J237 L388:M389 A1010:M1012 A1006:J1007 L1006:M1008 A1024:M1028 A1023:J1023 L1023:M1023 A1030:M1033 A1029:J1029 L1029:M1029 A1035:M1035 A1034:J1034 L1034:M1034 A1051:M1051 A1050:J1050 L1050:M1050 A1068:M1069 A1066:J1067 L1066:M1067 A1178:J1178 L1178:M1178 A1412:M1417 A1411:J1411 L1411:M1411 L1418:M1418 A230:M232 A261:M261 A243:J245 L243:M260 A821:M821 A820:J820 L820:M820 A823:M823 A822:J822 L822:M822 A956:M959 A954:J955 L954:M955 A982:M988 A981:J981 L981:M981 A1458:J1458 L1458:M1458 A1481:M1482 A1480:J1480 L1480:M1480 A1484:M1484 A1483:J1483 L1483:M1483 A1494:J1494 L1494:M1494 A1495:M1496 A1564:J1565 L1564:M1565 A248:J250 A253:J255 L771:M771 A771:H771 L886:M888 A884:H889 J884:M885 A969:M980 A968:H968 J968 L968:M968 A1542:H1542 A962:M963 A960:H961 A993:M994 A991:H992 A1008:H1009 J1008 A1038:M1040 A1036:H1037 A1054:M1056 A1052:H1053 A728:H728 J728:K728 A792:H792 J792:K792 A772:M791 A825:M846 A824:H824 J824:M824 A848:M862 A847:H847 J847:M847 A875:H876 A966:M967 A964:H964 A996:M1001 A995:H995 J995 A1014:M1022 A1013:H1013 J1013 A1042:M1048 A1041:H1041 A1058:M1065 A1057:H1057 A1486:M1493 A1485:H1485 J1485:M1485 A1514:H1514 A1550:M1563 A1549:H1549 A1566:M1568 A1573:H1573 A1574:M1589 A1593:H1593 A1594:M1601 A1620:H1620 A1634:H1634 H946:H948 L945:M948 A945:G948 A949:M953 J262:M262 A262:H262 A1389:H1389 J1389:M1389 A1635:M1648 A928:H928 L928:M928 A929:M938 A627:M727 A729:M770 A793:M800 A802:M819 M801 A801:K801 A867:M874 A866:K866 M866 M875:M876 J875:K876 A924:M927 A923:K923 M923 A940:M944 A939:K939 M939 J964:K964 A965:J965 M964:M965 A990:M990 A989:J989 M989 M991:M992 M995 A1003:M1005 A1002:J1002 M1002 M1013 J1041:K1041 M1041 A1049:K1049 M1049 J1057:K1057 M1057 A1072:M1073 A1070:J1071 L1071:M1071 M1070 A1074:K1074 M1074 A1203:K1203 M1203 M1224:M1225 M1234 M1239 M1241 M1252:M1257 A1261:M1280 A1260:J1260 M1260 A1224:K1225 A1226:M1233 A1234:K1234 A1235:M1238 A1239:K1239 A1240:M1240 A1241:K1241 A1242:M1251 A1252:K1252 A1258:M1259 J1281:M1282 A1283:M1283 A1420:M1422 J1514:K1514 M1514 J1549:K1549 M1549 M1573 J1573:K1573 J1593:K1593 M1593 J1620:K1620 M1620 J1634:K1634 M1634 A1621:M1627 A1629:M1630 A1628:K1628 M1628 A1649:J1650 L1649:M1650 L865:M865 L863:M863 A863:H865 M864 J863:J865 I863:I864 A233:H234 L233:M239 A238:H239 J233:J234 J238:J239 A246:H247 J246:J247 A251:H252 J251:J252 A256:H257 J256:J257 K543:K545 K253:K256 A258:K260 K887 I887 A1075:M1093 A1152:M1155 A1150:H1151 J1150:J1151 L1150:M1151 J960:M961 J991:J992 M1009 J1036:M1036 J1037:K1037 M1037 J1052:M1052 J1053:K1053 M1053 A1543:G1543 J1542:M1542 J1543:K1543 M1543 A1570:M1572 A1569:H1569 J1569:K1569 M1569 A1591:M1592 A1590:H1590 J1590:K1590 M1590 A1618:M1619 A1617:H1617 J1617:K1617 M1617 A1632:M1633 A1631:H1631 J1631:K1631 M1631 A1515:M1541 A1095:M1149 A1094:J1094 M1094 J44:K45 M44:M45 L42:M43 A42:H45 L46:M49 A50:M69 A115:I116 L107:M116 A1158:M1166 A1157:K1157 M1157 A1156:J1156 L1156:M1156 A1176:M1177 A1173:J1175 A1288:M1326 A586:H586 J586 A1327:J1329 M1327:M1329 L1286:M1287 M1284:M1285 A1284:J1287 A164:M167 A163:J163 L163:M163 A263:M387 M728 M792 A1204:M1218 A1220:M1223 A1219:H1219 J1219:M1219 A1498:M1513 A1497:J1497 L1497:M1497 A1608:M1616 A1602:H1605 J1602:J1606 L1602:M1603 M1604:M1606 A1253:H1257 A1199:M1202 J1197 H1197 H1198:M1198 A1197:G1198 L1197:M1197 H1606 H1607:M1607 A1606:G1607 L1167:M1167 L1172:M1175 M1168:M1171 A1167:H1172 J1167:J1172 A1330:M1384 A1386:M1388 A1385:H1385 J1385 M1385 A1427:M1431 A1432:H1434 M1432:M1434 A1423:H1424 J1423:J1424 A546:M563 A565:J565 A564:H564 J564 A568:M584 A566:H567 J566:J567 M564:M567 A526:K531 M526:M531 A1470:M1479 A1459:M1467 A1468:K1469 M1468:M1469 A1425:K1426 M1423:M1426 A890:M899 J1253:K1254 J1255:J1257 A903:M922 A900:H902 M900:M902 J900:J902 A390:M499 A503:M525 A500:H502 M500:M502 J500:K502 M889 A1390:M1410 A1418:J1419 M1419 J1432:J1434 A1179:M1196 A532:M542 A1435:M1457 A1651:M1678 A388:J389">
    <cfRule type="expression" dxfId="282" priority="3202">
      <formula>MID($H1,2,7)="0000000"</formula>
    </cfRule>
    <cfRule type="expression" dxfId="281" priority="3203">
      <formula>MID($H1,3,6)="000000"</formula>
    </cfRule>
    <cfRule type="expression" dxfId="280" priority="3204">
      <formula>MID($H1,4,5)="00000"</formula>
    </cfRule>
    <cfRule type="expression" dxfId="279" priority="3205">
      <formula>MID($H1,5,4)="0000"</formula>
    </cfRule>
    <cfRule type="expression" dxfId="278" priority="3206">
      <formula>MID($H1,7,2)="00"</formula>
    </cfRule>
    <cfRule type="expression" dxfId="277" priority="3207">
      <formula>MID($H1,8,1)="0"</formula>
    </cfRule>
    <cfRule type="expression" dxfId="276" priority="3208">
      <formula>$M1="Excluído"</formula>
    </cfRule>
    <cfRule type="expression" dxfId="275" priority="3209">
      <formula>$M1="Alterar"</formula>
    </cfRule>
    <cfRule type="expression" dxfId="274" priority="3210">
      <formula>$M1="Excluir"</formula>
    </cfRule>
    <cfRule type="expression" dxfId="273" priority="3211">
      <formula>$M1="Incluir"</formula>
    </cfRule>
  </conditionalFormatting>
  <conditionalFormatting sqref="K226">
    <cfRule type="expression" dxfId="272" priority="3212">
      <formula>MID($H227,2,7)="0000000"</formula>
    </cfRule>
    <cfRule type="expression" dxfId="271" priority="3213">
      <formula>MID($H227,3,6)="000000"</formula>
    </cfRule>
    <cfRule type="expression" dxfId="270" priority="3214">
      <formula>MID($H227,4,5)="00000"</formula>
    </cfRule>
    <cfRule type="expression" dxfId="269" priority="3215">
      <formula>MID($H227,5,4)="0000"</formula>
    </cfRule>
    <cfRule type="expression" dxfId="268" priority="3216">
      <formula>MID($H227,7,2)="00"</formula>
    </cfRule>
    <cfRule type="expression" dxfId="267" priority="3217">
      <formula>MID($H227,8,1)="0"</formula>
    </cfRule>
    <cfRule type="expression" dxfId="266" priority="3218">
      <formula>$M227="Excluído"</formula>
    </cfRule>
    <cfRule type="expression" dxfId="265" priority="3219">
      <formula>$M227="Alterar"</formula>
    </cfRule>
    <cfRule type="expression" dxfId="264" priority="3220">
      <formula>$M227="Excluir"</formula>
    </cfRule>
    <cfRule type="expression" dxfId="263" priority="3221">
      <formula>$M227="Incluir"</formula>
    </cfRule>
  </conditionalFormatting>
  <conditionalFormatting sqref="L259 L253:L256">
    <cfRule type="expression" dxfId="262" priority="3222">
      <formula>MID($H252,2,7)="0000000"</formula>
    </cfRule>
    <cfRule type="expression" dxfId="261" priority="3223">
      <formula>MID($H252,3,6)="000000"</formula>
    </cfRule>
    <cfRule type="expression" dxfId="260" priority="3224">
      <formula>MID($H252,4,5)="00000"</formula>
    </cfRule>
    <cfRule type="expression" dxfId="259" priority="3225">
      <formula>MID($H252,5,4)="0000"</formula>
    </cfRule>
    <cfRule type="expression" dxfId="258" priority="3226">
      <formula>MID($H252,7,2)="00"</formula>
    </cfRule>
    <cfRule type="expression" dxfId="257" priority="3227">
      <formula>MID($H252,8,1)="0"</formula>
    </cfRule>
    <cfRule type="expression" dxfId="256" priority="3228">
      <formula>$M252="Excluído"</formula>
    </cfRule>
    <cfRule type="expression" dxfId="255" priority="3229">
      <formula>$M252="Alterar"</formula>
    </cfRule>
    <cfRule type="expression" dxfId="254" priority="3230">
      <formula>$M252="Excluir"</formula>
    </cfRule>
    <cfRule type="expression" dxfId="253" priority="3231">
      <formula>$M252="Incluir"</formula>
    </cfRule>
  </conditionalFormatting>
  <conditionalFormatting sqref="L260">
    <cfRule type="expression" dxfId="252" priority="3232">
      <formula>MID($H255,2,7)="0000000"</formula>
    </cfRule>
    <cfRule type="expression" dxfId="251" priority="3233">
      <formula>MID($H255,3,6)="000000"</formula>
    </cfRule>
    <cfRule type="expression" dxfId="250" priority="3234">
      <formula>MID($H255,4,5)="00000"</formula>
    </cfRule>
    <cfRule type="expression" dxfId="249" priority="3235">
      <formula>MID($H255,5,4)="0000"</formula>
    </cfRule>
    <cfRule type="expression" dxfId="248" priority="3236">
      <formula>MID($H255,7,2)="00"</formula>
    </cfRule>
    <cfRule type="expression" dxfId="247" priority="3237">
      <formula>MID($H255,8,1)="0"</formula>
    </cfRule>
    <cfRule type="expression" dxfId="246" priority="3238">
      <formula>$M255="Excluído"</formula>
    </cfRule>
    <cfRule type="expression" dxfId="245" priority="3239">
      <formula>$M255="Alterar"</formula>
    </cfRule>
    <cfRule type="expression" dxfId="244" priority="3240">
      <formula>$M255="Excluir"</formula>
    </cfRule>
    <cfRule type="expression" dxfId="243" priority="3241">
      <formula>$M255="Incluir"</formula>
    </cfRule>
  </conditionalFormatting>
  <conditionalFormatting sqref="L258">
    <cfRule type="expression" dxfId="242" priority="3242">
      <formula>MID($H255,2,7)="0000000"</formula>
    </cfRule>
    <cfRule type="expression" dxfId="241" priority="3243">
      <formula>MID($H255,3,6)="000000"</formula>
    </cfRule>
    <cfRule type="expression" dxfId="240" priority="3244">
      <formula>MID($H255,4,5)="00000"</formula>
    </cfRule>
    <cfRule type="expression" dxfId="239" priority="3245">
      <formula>MID($H255,5,4)="0000"</formula>
    </cfRule>
    <cfRule type="expression" dxfId="238" priority="3246">
      <formula>MID($H255,7,2)="00"</formula>
    </cfRule>
    <cfRule type="expression" dxfId="237" priority="3247">
      <formula>MID($H255,8,1)="0"</formula>
    </cfRule>
    <cfRule type="expression" dxfId="236" priority="3248">
      <formula>$M255="Excluído"</formula>
    </cfRule>
    <cfRule type="expression" dxfId="235" priority="3249">
      <formula>$M255="Alterar"</formula>
    </cfRule>
    <cfRule type="expression" dxfId="234" priority="3250">
      <formula>$M255="Excluir"</formula>
    </cfRule>
    <cfRule type="expression" dxfId="233" priority="3251">
      <formula>$M255="Incluir"</formula>
    </cfRule>
  </conditionalFormatting>
  <conditionalFormatting sqref="L1076">
    <cfRule type="expression" dxfId="232" priority="3252">
      <formula>MID(#REF!,2,7)="0000000"</formula>
    </cfRule>
    <cfRule type="expression" dxfId="231" priority="3253">
      <formula>MID(#REF!,3,6)="000000"</formula>
    </cfRule>
    <cfRule type="expression" dxfId="230" priority="3254">
      <formula>MID(#REF!,4,5)="00000"</formula>
    </cfRule>
    <cfRule type="expression" dxfId="229" priority="3255">
      <formula>MID(#REF!,5,4)="0000"</formula>
    </cfRule>
    <cfRule type="expression" dxfId="228" priority="3256">
      <formula>MID(#REF!,7,2)="00"</formula>
    </cfRule>
    <cfRule type="expression" dxfId="227" priority="3257">
      <formula>MID(#REF!,8,1)="0"</formula>
    </cfRule>
    <cfRule type="expression" dxfId="226" priority="3258">
      <formula>#REF!="Excluído"</formula>
    </cfRule>
    <cfRule type="expression" dxfId="225" priority="3259">
      <formula>#REF!="Alterar"</formula>
    </cfRule>
    <cfRule type="expression" dxfId="224" priority="3260">
      <formula>#REF!="Excluir"</formula>
    </cfRule>
    <cfRule type="expression" dxfId="223" priority="3261">
      <formula>#REF!="Incluir"</formula>
    </cfRule>
  </conditionalFormatting>
  <conditionalFormatting sqref="L257">
    <cfRule type="expression" dxfId="222" priority="3262">
      <formula>MID($H255,2,7)="0000000"</formula>
    </cfRule>
    <cfRule type="expression" dxfId="221" priority="3263">
      <formula>MID($H255,3,6)="000000"</formula>
    </cfRule>
    <cfRule type="expression" dxfId="220" priority="3264">
      <formula>MID($H255,4,5)="00000"</formula>
    </cfRule>
    <cfRule type="expression" dxfId="219" priority="3265">
      <formula>MID($H255,5,4)="0000"</formula>
    </cfRule>
    <cfRule type="expression" dxfId="218" priority="3266">
      <formula>MID($H255,7,2)="00"</formula>
    </cfRule>
    <cfRule type="expression" dxfId="217" priority="3267">
      <formula>MID($H255,8,1)="0"</formula>
    </cfRule>
    <cfRule type="expression" dxfId="216" priority="3268">
      <formula>$M255="Excluído"</formula>
    </cfRule>
    <cfRule type="expression" dxfId="215" priority="3269">
      <formula>$M255="Alterar"</formula>
    </cfRule>
    <cfRule type="expression" dxfId="214" priority="3270">
      <formula>$M255="Excluir"</formula>
    </cfRule>
    <cfRule type="expression" dxfId="213" priority="3271">
      <formula>$M255="Incluir"</formula>
    </cfRule>
  </conditionalFormatting>
  <pageMargins left="0.511811024" right="0.511811024" top="0.78740157499999996" bottom="0.78740157499999996" header="0.31496062000000002" footer="0.31496062000000002"/>
  <pageSetup paperSize="9" scale="57" orientation="portrait" r:id="rId1"/>
  <colBreaks count="2" manualBreakCount="2">
    <brk id="8" min="1" max="1604" man="1"/>
    <brk id="11"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D041AA-CBC1-4087-A120-9561DE4E4640}">
  <dimension ref="A1:D19"/>
  <sheetViews>
    <sheetView workbookViewId="0">
      <selection activeCell="A7" sqref="A7"/>
    </sheetView>
  </sheetViews>
  <sheetFormatPr defaultRowHeight="15" x14ac:dyDescent="0.25"/>
  <cols>
    <col min="1" max="1" width="14.85546875" style="112" customWidth="1"/>
    <col min="2" max="2" width="61.85546875" customWidth="1"/>
    <col min="3" max="3" width="15.28515625" customWidth="1"/>
    <col min="4" max="4" width="118.5703125" customWidth="1"/>
  </cols>
  <sheetData>
    <row r="1" spans="1:4" ht="25.5" customHeight="1" x14ac:dyDescent="0.25">
      <c r="A1" s="233" t="s">
        <v>6579</v>
      </c>
      <c r="B1" s="233"/>
      <c r="C1" s="233"/>
      <c r="D1" s="233"/>
    </row>
    <row r="2" spans="1:4" x14ac:dyDescent="0.25">
      <c r="A2" s="162" t="s">
        <v>6097</v>
      </c>
      <c r="B2" s="162" t="s">
        <v>40</v>
      </c>
      <c r="C2" s="162" t="s">
        <v>41</v>
      </c>
      <c r="D2" s="162" t="s">
        <v>42</v>
      </c>
    </row>
    <row r="3" spans="1:4" ht="30" x14ac:dyDescent="0.25">
      <c r="A3" s="13">
        <v>11225300</v>
      </c>
      <c r="B3" s="12" t="s">
        <v>6539</v>
      </c>
      <c r="C3" s="109" t="s">
        <v>55</v>
      </c>
      <c r="D3" s="12" t="s">
        <v>6540</v>
      </c>
    </row>
    <row r="4" spans="1:4" x14ac:dyDescent="0.25">
      <c r="A4" s="27">
        <v>12170700</v>
      </c>
      <c r="B4" s="144" t="s">
        <v>6541</v>
      </c>
      <c r="C4" s="109" t="s">
        <v>51</v>
      </c>
      <c r="D4" s="12" t="s">
        <v>6542</v>
      </c>
    </row>
    <row r="5" spans="1:4" ht="30" x14ac:dyDescent="0.25">
      <c r="A5" s="27">
        <v>12170710</v>
      </c>
      <c r="B5" s="144" t="s">
        <v>6541</v>
      </c>
      <c r="C5" s="109" t="s">
        <v>51</v>
      </c>
      <c r="D5" s="12" t="s">
        <v>6544</v>
      </c>
    </row>
    <row r="6" spans="1:4" ht="30" x14ac:dyDescent="0.25">
      <c r="A6" s="27">
        <v>12170720</v>
      </c>
      <c r="B6" s="144" t="s">
        <v>6545</v>
      </c>
      <c r="C6" s="109" t="s">
        <v>51</v>
      </c>
      <c r="D6" s="12" t="s">
        <v>6546</v>
      </c>
    </row>
    <row r="7" spans="1:4" ht="30" x14ac:dyDescent="0.25">
      <c r="A7" s="13">
        <v>12195000</v>
      </c>
      <c r="B7" s="12" t="s">
        <v>6547</v>
      </c>
      <c r="C7" s="109" t="s">
        <v>55</v>
      </c>
      <c r="D7" s="12" t="s">
        <v>6578</v>
      </c>
    </row>
    <row r="8" spans="1:4" ht="30" x14ac:dyDescent="0.25">
      <c r="A8" s="13">
        <v>12195010</v>
      </c>
      <c r="B8" s="12" t="s">
        <v>6549</v>
      </c>
      <c r="C8" s="109" t="s">
        <v>55</v>
      </c>
      <c r="D8" s="12" t="s">
        <v>6550</v>
      </c>
    </row>
    <row r="9" spans="1:4" ht="30" x14ac:dyDescent="0.25">
      <c r="A9" s="13">
        <v>12195090</v>
      </c>
      <c r="B9" s="12" t="s">
        <v>6551</v>
      </c>
      <c r="C9" s="109" t="s">
        <v>55</v>
      </c>
      <c r="D9" s="12" t="s">
        <v>6552</v>
      </c>
    </row>
    <row r="10" spans="1:4" ht="60" x14ac:dyDescent="0.25">
      <c r="A10" s="13">
        <v>13910170</v>
      </c>
      <c r="B10" s="12" t="s">
        <v>6553</v>
      </c>
      <c r="C10" s="109" t="s">
        <v>51</v>
      </c>
      <c r="D10" s="12" t="s">
        <v>6554</v>
      </c>
    </row>
    <row r="11" spans="1:4" ht="30" x14ac:dyDescent="0.25">
      <c r="A11" s="13">
        <v>15110200</v>
      </c>
      <c r="B11" s="142" t="s">
        <v>6555</v>
      </c>
      <c r="C11" s="109" t="s">
        <v>51</v>
      </c>
      <c r="D11" s="142" t="s">
        <v>6556</v>
      </c>
    </row>
    <row r="12" spans="1:4" ht="45" x14ac:dyDescent="0.25">
      <c r="A12" s="13">
        <v>15110210</v>
      </c>
      <c r="B12" s="142" t="s">
        <v>6558</v>
      </c>
      <c r="C12" s="109" t="s">
        <v>51</v>
      </c>
      <c r="D12" s="142" t="s">
        <v>6559</v>
      </c>
    </row>
    <row r="13" spans="1:4" ht="45" x14ac:dyDescent="0.25">
      <c r="A13" s="13">
        <v>15110220</v>
      </c>
      <c r="B13" s="142" t="s">
        <v>6560</v>
      </c>
      <c r="C13" s="109" t="s">
        <v>51</v>
      </c>
      <c r="D13" s="142" t="s">
        <v>6561</v>
      </c>
    </row>
    <row r="14" spans="1:4" ht="30" x14ac:dyDescent="0.25">
      <c r="A14" s="108">
        <v>16995040</v>
      </c>
      <c r="B14" s="111" t="s">
        <v>4486</v>
      </c>
      <c r="C14" s="143" t="s">
        <v>55</v>
      </c>
      <c r="D14" s="111" t="s">
        <v>6562</v>
      </c>
    </row>
    <row r="15" spans="1:4" ht="30" x14ac:dyDescent="0.25">
      <c r="A15" s="13">
        <v>17115600</v>
      </c>
      <c r="B15" s="12" t="s">
        <v>6563</v>
      </c>
      <c r="C15" s="109" t="s">
        <v>55</v>
      </c>
      <c r="D15" s="12" t="s">
        <v>6564</v>
      </c>
    </row>
    <row r="16" spans="1:4" ht="30" x14ac:dyDescent="0.25">
      <c r="A16" s="13">
        <v>19220610</v>
      </c>
      <c r="B16" s="12" t="s">
        <v>545</v>
      </c>
      <c r="C16" s="109" t="s">
        <v>51</v>
      </c>
      <c r="D16" s="12" t="s">
        <v>6565</v>
      </c>
    </row>
    <row r="17" spans="1:4" ht="30" x14ac:dyDescent="0.25">
      <c r="A17" s="13">
        <v>19230500</v>
      </c>
      <c r="B17" s="12" t="s">
        <v>6566</v>
      </c>
      <c r="C17" s="109" t="s">
        <v>51</v>
      </c>
      <c r="D17" s="12" t="s">
        <v>6567</v>
      </c>
    </row>
    <row r="18" spans="1:4" ht="45" x14ac:dyDescent="0.25">
      <c r="A18" s="13">
        <v>19310900</v>
      </c>
      <c r="B18" s="12" t="s">
        <v>6569</v>
      </c>
      <c r="C18" s="109" t="s">
        <v>51</v>
      </c>
      <c r="D18" s="12" t="s">
        <v>6570</v>
      </c>
    </row>
    <row r="19" spans="1:4" x14ac:dyDescent="0.25">
      <c r="A19" s="110">
        <v>19410100</v>
      </c>
      <c r="B19" s="14" t="s">
        <v>6571</v>
      </c>
      <c r="C19" s="15" t="s">
        <v>51</v>
      </c>
      <c r="D19" s="14" t="s">
        <v>6572</v>
      </c>
    </row>
  </sheetData>
  <mergeCells count="1">
    <mergeCell ref="A1:D1"/>
  </mergeCells>
  <conditionalFormatting sqref="B19:D19 C18 B17:C17 B15:D16 C11:C14 B7:D9 C4:D6">
    <cfRule type="expression" dxfId="212" priority="138">
      <formula>MID($I4,2,7)="0000000"</formula>
    </cfRule>
    <cfRule type="expression" dxfId="211" priority="139">
      <formula>MID($I4,3,6)="000000"</formula>
    </cfRule>
    <cfRule type="expression" dxfId="210" priority="140">
      <formula>MID($I4,4,5)="00000"</formula>
    </cfRule>
    <cfRule type="expression" dxfId="209" priority="141">
      <formula>MID($I4,5,4)="0000"</formula>
    </cfRule>
    <cfRule type="expression" dxfId="208" priority="142">
      <formula>MID($I4,7,2)="00"</formula>
    </cfRule>
    <cfRule type="expression" dxfId="207" priority="143">
      <formula>MID($I4,8,1)="0"</formula>
    </cfRule>
    <cfRule type="expression" dxfId="206" priority="144">
      <formula>$N4="Excluído"</formula>
    </cfRule>
    <cfRule type="expression" dxfId="205" priority="145">
      <formula>$N4="Alterar"</formula>
    </cfRule>
    <cfRule type="expression" dxfId="204" priority="146">
      <formula>$N4="Excluir"</formula>
    </cfRule>
    <cfRule type="expression" dxfId="203" priority="147">
      <formula>$N4="Incluir"</formula>
    </cfRule>
  </conditionalFormatting>
  <conditionalFormatting sqref="B4:B6">
    <cfRule type="expression" dxfId="202" priority="127">
      <formula>IF($I4="",FALSE,IF($I4&gt;9999999,IF($I4&lt;100000000,FALSE,TRUE),TRUE))</formula>
    </cfRule>
  </conditionalFormatting>
  <conditionalFormatting sqref="B4:B6">
    <cfRule type="expression" dxfId="201" priority="128">
      <formula>MID($I4,2,7)="0000000"</formula>
    </cfRule>
    <cfRule type="expression" dxfId="200" priority="129">
      <formula>MID($I4,3,6)="000000"</formula>
    </cfRule>
    <cfRule type="expression" dxfId="199" priority="130">
      <formula>MID($I4,4,5)="00000"</formula>
    </cfRule>
    <cfRule type="expression" dxfId="198" priority="131">
      <formula>MID($I4,5,4)="0000"</formula>
    </cfRule>
    <cfRule type="expression" dxfId="197" priority="132">
      <formula>MID($I4,7,2)="00"</formula>
    </cfRule>
    <cfRule type="expression" dxfId="196" priority="133">
      <formula>MID($I4,8,1)="0"</formula>
    </cfRule>
    <cfRule type="expression" dxfId="195" priority="134">
      <formula>$N4="Excluído"</formula>
    </cfRule>
    <cfRule type="expression" dxfId="194" priority="135">
      <formula>$N4="Alterar"</formula>
    </cfRule>
    <cfRule type="expression" dxfId="193" priority="136">
      <formula>$N4="Excluir"</formula>
    </cfRule>
    <cfRule type="expression" dxfId="192" priority="137">
      <formula>$N4="Incluir"</formula>
    </cfRule>
  </conditionalFormatting>
  <conditionalFormatting sqref="B10:D10">
    <cfRule type="expression" dxfId="191" priority="117">
      <formula>MID($I10,2,7)="0000000"</formula>
    </cfRule>
    <cfRule type="expression" dxfId="190" priority="118">
      <formula>MID($I10,3,6)="000000"</formula>
    </cfRule>
    <cfRule type="expression" dxfId="189" priority="119">
      <formula>MID($I10,4,5)="00000"</formula>
    </cfRule>
    <cfRule type="expression" dxfId="188" priority="120">
      <formula>MID($I10,5,4)="0000"</formula>
    </cfRule>
    <cfRule type="expression" dxfId="187" priority="121">
      <formula>MID($I10,7,2)="00"</formula>
    </cfRule>
    <cfRule type="expression" dxfId="186" priority="122">
      <formula>MID($I10,8,1)="0"</formula>
    </cfRule>
    <cfRule type="expression" dxfId="185" priority="123">
      <formula>$N10="Excluído"</formula>
    </cfRule>
    <cfRule type="expression" dxfId="184" priority="124">
      <formula>$N10="Alterar"</formula>
    </cfRule>
    <cfRule type="expression" dxfId="183" priority="125">
      <formula>$N10="Excluir"</formula>
    </cfRule>
    <cfRule type="expression" dxfId="182" priority="126">
      <formula>$N10="Incluir"</formula>
    </cfRule>
  </conditionalFormatting>
  <conditionalFormatting sqref="B11:B13">
    <cfRule type="expression" dxfId="181" priority="106">
      <formula>IF($I11="",FALSE,IF($I11&gt;9999999,IF($I11&lt;100000000,FALSE,TRUE),TRUE))</formula>
    </cfRule>
  </conditionalFormatting>
  <conditionalFormatting sqref="B11:B13">
    <cfRule type="expression" dxfId="180" priority="107">
      <formula>MID($I11,2,7)="0000000"</formula>
    </cfRule>
    <cfRule type="expression" dxfId="179" priority="108">
      <formula>MID($I11,3,6)="000000"</formula>
    </cfRule>
    <cfRule type="expression" dxfId="178" priority="109">
      <formula>MID($I11,4,5)="00000"</formula>
    </cfRule>
    <cfRule type="expression" dxfId="177" priority="110">
      <formula>MID($I11,5,4)="0000"</formula>
    </cfRule>
    <cfRule type="expression" dxfId="176" priority="111">
      <formula>MID($I11,7,2)="00"</formula>
    </cfRule>
    <cfRule type="expression" dxfId="175" priority="112">
      <formula>MID($I11,8,1)="0"</formula>
    </cfRule>
    <cfRule type="expression" dxfId="174" priority="113">
      <formula>$N11="Excluído"</formula>
    </cfRule>
    <cfRule type="expression" dxfId="173" priority="114">
      <formula>$N11="Alterar"</formula>
    </cfRule>
    <cfRule type="expression" dxfId="172" priority="115">
      <formula>$N11="Excluir"</formula>
    </cfRule>
    <cfRule type="expression" dxfId="171" priority="116">
      <formula>$N11="Incluir"</formula>
    </cfRule>
  </conditionalFormatting>
  <conditionalFormatting sqref="D11:D13">
    <cfRule type="expression" dxfId="170" priority="95">
      <formula>IF($I11="",FALSE,IF($I11&gt;9999999,IF($I11&lt;100000000,FALSE,TRUE),TRUE))</formula>
    </cfRule>
  </conditionalFormatting>
  <conditionalFormatting sqref="D11:D13">
    <cfRule type="expression" dxfId="169" priority="96">
      <formula>MID($I11,2,7)="0000000"</formula>
    </cfRule>
    <cfRule type="expression" dxfId="168" priority="97">
      <formula>MID($I11,3,6)="000000"</formula>
    </cfRule>
    <cfRule type="expression" dxfId="167" priority="98">
      <formula>MID($I11,4,5)="00000"</formula>
    </cfRule>
    <cfRule type="expression" dxfId="166" priority="99">
      <formula>MID($I11,5,4)="0000"</formula>
    </cfRule>
    <cfRule type="expression" dxfId="165" priority="100">
      <formula>MID($I11,7,2)="00"</formula>
    </cfRule>
    <cfRule type="expression" dxfId="164" priority="101">
      <formula>MID($I11,8,1)="0"</formula>
    </cfRule>
    <cfRule type="expression" dxfId="163" priority="102">
      <formula>$N11="Excluído"</formula>
    </cfRule>
    <cfRule type="expression" dxfId="162" priority="103">
      <formula>$N11="Alterar"</formula>
    </cfRule>
    <cfRule type="expression" dxfId="161" priority="104">
      <formula>$N11="Excluir"</formula>
    </cfRule>
    <cfRule type="expression" dxfId="160" priority="105">
      <formula>$N11="Incluir"</formula>
    </cfRule>
  </conditionalFormatting>
  <conditionalFormatting sqref="D17">
    <cfRule type="expression" dxfId="159" priority="85">
      <formula>MID($I17,2,7)="0000000"</formula>
    </cfRule>
    <cfRule type="expression" dxfId="158" priority="86">
      <formula>MID($I17,3,6)="000000"</formula>
    </cfRule>
    <cfRule type="expression" dxfId="157" priority="87">
      <formula>MID($I17,4,5)="00000"</formula>
    </cfRule>
    <cfRule type="expression" dxfId="156" priority="88">
      <formula>MID($I17,5,4)="0000"</formula>
    </cfRule>
    <cfRule type="expression" dxfId="155" priority="89">
      <formula>MID($I17,7,2)="00"</formula>
    </cfRule>
    <cfRule type="expression" dxfId="154" priority="90">
      <formula>MID($I17,8,1)="0"</formula>
    </cfRule>
    <cfRule type="expression" dxfId="153" priority="91">
      <formula>$N17="Excluído"</formula>
    </cfRule>
    <cfRule type="expression" dxfId="152" priority="92">
      <formula>$N17="Alterar"</formula>
    </cfRule>
    <cfRule type="expression" dxfId="151" priority="93">
      <formula>$N17="Excluir"</formula>
    </cfRule>
    <cfRule type="expression" dxfId="150" priority="94">
      <formula>$N17="Incluir"</formula>
    </cfRule>
  </conditionalFormatting>
  <conditionalFormatting sqref="B18">
    <cfRule type="expression" dxfId="149" priority="75">
      <formula>MID($I18,2,7)="0000000"</formula>
    </cfRule>
    <cfRule type="expression" dxfId="148" priority="76">
      <formula>MID($I18,3,6)="000000"</formula>
    </cfRule>
    <cfRule type="expression" dxfId="147" priority="77">
      <formula>MID($I18,4,5)="00000"</formula>
    </cfRule>
    <cfRule type="expression" dxfId="146" priority="78">
      <formula>MID($I18,5,4)="0000"</formula>
    </cfRule>
    <cfRule type="expression" dxfId="145" priority="79">
      <formula>MID($I18,7,2)="00"</formula>
    </cfRule>
    <cfRule type="expression" dxfId="144" priority="80">
      <formula>MID($I18,8,1)="0"</formula>
    </cfRule>
    <cfRule type="expression" dxfId="143" priority="81">
      <formula>$N18="Excluído"</formula>
    </cfRule>
    <cfRule type="expression" dxfId="142" priority="82">
      <formula>$N18="Alterar"</formula>
    </cfRule>
    <cfRule type="expression" dxfId="141" priority="83">
      <formula>$N18="Excluir"</formula>
    </cfRule>
    <cfRule type="expression" dxfId="140" priority="84">
      <formula>$N18="Incluir"</formula>
    </cfRule>
  </conditionalFormatting>
  <conditionalFormatting sqref="D18">
    <cfRule type="expression" dxfId="139" priority="65">
      <formula>MID($I18,2,7)="0000000"</formula>
    </cfRule>
    <cfRule type="expression" dxfId="138" priority="66">
      <formula>MID($I18,3,6)="000000"</formula>
    </cfRule>
    <cfRule type="expression" dxfId="137" priority="67">
      <formula>MID($I18,4,5)="00000"</formula>
    </cfRule>
    <cfRule type="expression" dxfId="136" priority="68">
      <formula>MID($I18,5,4)="0000"</formula>
    </cfRule>
    <cfRule type="expression" dxfId="135" priority="69">
      <formula>MID($I18,7,2)="00"</formula>
    </cfRule>
    <cfRule type="expression" dxfId="134" priority="70">
      <formula>MID($I18,8,1)="0"</formula>
    </cfRule>
    <cfRule type="expression" dxfId="133" priority="71">
      <formula>$N18="Excluído"</formula>
    </cfRule>
    <cfRule type="expression" dxfId="132" priority="72">
      <formula>$N18="Alterar"</formula>
    </cfRule>
    <cfRule type="expression" dxfId="131" priority="73">
      <formula>$N18="Excluir"</formula>
    </cfRule>
    <cfRule type="expression" dxfId="130" priority="74">
      <formula>$N18="Incluir"</formula>
    </cfRule>
  </conditionalFormatting>
  <conditionalFormatting sqref="A4:A13 A15:A19">
    <cfRule type="expression" dxfId="129" priority="54">
      <formula>IF($H4="",FALSE,IF($H4&gt;9999999,IF($H4&lt;100000000,FALSE,TRUE),TRUE))</formula>
    </cfRule>
  </conditionalFormatting>
  <conditionalFormatting sqref="A4:A13 A15:A19">
    <cfRule type="expression" dxfId="128" priority="55">
      <formula>MID($H4,2,7)="0000000"</formula>
    </cfRule>
    <cfRule type="expression" dxfId="127" priority="56">
      <formula>MID($H4,3,6)="000000"</formula>
    </cfRule>
    <cfRule type="expression" dxfId="126" priority="57">
      <formula>MID($H4,4,5)="00000"</formula>
    </cfRule>
    <cfRule type="expression" dxfId="125" priority="58">
      <formula>MID($H4,5,4)="0000"</formula>
    </cfRule>
    <cfRule type="expression" dxfId="124" priority="59">
      <formula>MID($H4,7,2)="00"</formula>
    </cfRule>
    <cfRule type="expression" dxfId="123" priority="60">
      <formula>MID($H4,8,1)="0"</formula>
    </cfRule>
    <cfRule type="expression" dxfId="122" priority="61">
      <formula>$M4="Excluído"</formula>
    </cfRule>
    <cfRule type="expression" dxfId="121" priority="62">
      <formula>$M4="Alterar"</formula>
    </cfRule>
    <cfRule type="expression" dxfId="120" priority="63">
      <formula>$M4="Excluir"</formula>
    </cfRule>
    <cfRule type="expression" dxfId="119" priority="64">
      <formula>$M4="Incluir"</formula>
    </cfRule>
  </conditionalFormatting>
  <conditionalFormatting sqref="A14">
    <cfRule type="expression" dxfId="118" priority="43">
      <formula>IF($H14="",FALSE,IF($H14&gt;9999999,IF($H14&lt;100000000,FALSE,TRUE),TRUE))</formula>
    </cfRule>
  </conditionalFormatting>
  <conditionalFormatting sqref="A14">
    <cfRule type="expression" dxfId="117" priority="44">
      <formula>MID($H14,2,7)="0000000"</formula>
    </cfRule>
    <cfRule type="expression" dxfId="116" priority="45">
      <formula>MID($H14,3,6)="000000"</formula>
    </cfRule>
    <cfRule type="expression" dxfId="115" priority="46">
      <formula>MID($H14,4,5)="00000"</formula>
    </cfRule>
    <cfRule type="expression" dxfId="114" priority="47">
      <formula>MID($H14,5,4)="0000"</formula>
    </cfRule>
    <cfRule type="expression" dxfId="113" priority="48">
      <formula>MID($H14,7,2)="00"</formula>
    </cfRule>
    <cfRule type="expression" dxfId="112" priority="49">
      <formula>MID($H14,8,1)="0"</formula>
    </cfRule>
    <cfRule type="expression" dxfId="111" priority="50">
      <formula>$M14="Excluído"</formula>
    </cfRule>
    <cfRule type="expression" dxfId="110" priority="51">
      <formula>$M14="Alterar"</formula>
    </cfRule>
    <cfRule type="expression" dxfId="109" priority="52">
      <formula>$M14="Excluir"</formula>
    </cfRule>
    <cfRule type="expression" dxfId="108" priority="53">
      <formula>$M14="Incluir"</formula>
    </cfRule>
  </conditionalFormatting>
  <conditionalFormatting sqref="B14">
    <cfRule type="expression" dxfId="107" priority="33">
      <formula>MID($H14,2,7)="0000000"</formula>
    </cfRule>
    <cfRule type="expression" dxfId="106" priority="34">
      <formula>MID($H14,3,6)="000000"</formula>
    </cfRule>
    <cfRule type="expression" dxfId="105" priority="35">
      <formula>MID($H14,4,5)="00000"</formula>
    </cfRule>
    <cfRule type="expression" dxfId="104" priority="36">
      <formula>MID($H14,5,4)="0000"</formula>
    </cfRule>
    <cfRule type="expression" dxfId="103" priority="37">
      <formula>MID($H14,7,2)="00"</formula>
    </cfRule>
    <cfRule type="expression" dxfId="102" priority="38">
      <formula>MID($H14,8,1)="0"</formula>
    </cfRule>
    <cfRule type="expression" dxfId="101" priority="39">
      <formula>$M14="Excluído"</formula>
    </cfRule>
    <cfRule type="expression" dxfId="100" priority="40">
      <formula>$M14="Alterar"</formula>
    </cfRule>
    <cfRule type="expression" dxfId="99" priority="41">
      <formula>$M14="Excluir"</formula>
    </cfRule>
    <cfRule type="expression" dxfId="98" priority="42">
      <formula>$M14="Incluir"</formula>
    </cfRule>
  </conditionalFormatting>
  <conditionalFormatting sqref="D14">
    <cfRule type="expression" dxfId="97" priority="23">
      <formula>MID($H14,2,7)="0000000"</formula>
    </cfRule>
    <cfRule type="expression" dxfId="96" priority="24">
      <formula>MID($H14,3,6)="000000"</formula>
    </cfRule>
    <cfRule type="expression" dxfId="95" priority="25">
      <formula>MID($H14,4,5)="00000"</formula>
    </cfRule>
    <cfRule type="expression" dxfId="94" priority="26">
      <formula>MID($H14,5,4)="0000"</formula>
    </cfRule>
    <cfRule type="expression" dxfId="93" priority="27">
      <formula>MID($H14,7,2)="00"</formula>
    </cfRule>
    <cfRule type="expression" dxfId="92" priority="28">
      <formula>MID($H14,8,1)="0"</formula>
    </cfRule>
    <cfRule type="expression" dxfId="91" priority="29">
      <formula>$M14="Excluído"</formula>
    </cfRule>
    <cfRule type="expression" dxfId="90" priority="30">
      <formula>$M14="Alterar"</formula>
    </cfRule>
    <cfRule type="expression" dxfId="89" priority="31">
      <formula>$M14="Excluir"</formula>
    </cfRule>
    <cfRule type="expression" dxfId="88" priority="32">
      <formula>$M14="Incluir"</formula>
    </cfRule>
  </conditionalFormatting>
  <conditionalFormatting sqref="A3">
    <cfRule type="expression" dxfId="87" priority="12">
      <formula>IF($H3="",FALSE,IF($H3&gt;9999999,IF($H3&lt;100000000,FALSE,TRUE),TRUE))</formula>
    </cfRule>
  </conditionalFormatting>
  <conditionalFormatting sqref="A3">
    <cfRule type="expression" dxfId="86" priority="11">
      <formula>IF($H3="",FALSE,IF($H3&gt;9999999,IF($H3&lt;100000000,FALSE,TRUE),TRUE))</formula>
    </cfRule>
  </conditionalFormatting>
  <conditionalFormatting sqref="A3:C3">
    <cfRule type="expression" dxfId="85" priority="13">
      <formula>MID($H3,2,7)="0000000"</formula>
    </cfRule>
    <cfRule type="expression" dxfId="84" priority="14">
      <formula>MID($H3,3,6)="000000"</formula>
    </cfRule>
    <cfRule type="expression" dxfId="83" priority="15">
      <formula>MID($H3,4,5)="00000"</formula>
    </cfRule>
    <cfRule type="expression" dxfId="82" priority="16">
      <formula>MID($H3,5,4)="0000"</formula>
    </cfRule>
    <cfRule type="expression" dxfId="81" priority="17">
      <formula>MID($H3,7,2)="00"</formula>
    </cfRule>
    <cfRule type="expression" dxfId="80" priority="18">
      <formula>MID($H3,8,1)="0"</formula>
    </cfRule>
    <cfRule type="expression" dxfId="79" priority="19">
      <formula>$M3="Excluído"</formula>
    </cfRule>
    <cfRule type="expression" dxfId="78" priority="20">
      <formula>$M3="Alterar"</formula>
    </cfRule>
    <cfRule type="expression" dxfId="77" priority="21">
      <formula>$M3="Excluir"</formula>
    </cfRule>
    <cfRule type="expression" dxfId="76" priority="22">
      <formula>$M3="Incluir"</formula>
    </cfRule>
  </conditionalFormatting>
  <conditionalFormatting sqref="D3">
    <cfRule type="expression" dxfId="75" priority="1">
      <formula>MID($H3,2,7)="0000000"</formula>
    </cfRule>
    <cfRule type="expression" dxfId="74" priority="2">
      <formula>MID($H3,3,6)="000000"</formula>
    </cfRule>
    <cfRule type="expression" dxfId="73" priority="3">
      <formula>MID($H3,4,5)="00000"</formula>
    </cfRule>
    <cfRule type="expression" dxfId="72" priority="4">
      <formula>MID($H3,5,4)="0000"</formula>
    </cfRule>
    <cfRule type="expression" dxfId="71" priority="5">
      <formula>MID($H3,7,2)="00"</formula>
    </cfRule>
    <cfRule type="expression" dxfId="70" priority="6">
      <formula>MID($H3,8,1)="0"</formula>
    </cfRule>
    <cfRule type="expression" dxfId="69" priority="7">
      <formula>$M3="Excluído"</formula>
    </cfRule>
    <cfRule type="expression" dxfId="68" priority="8">
      <formula>$M3="Alterar"</formula>
    </cfRule>
    <cfRule type="expression" dxfId="67" priority="9">
      <formula>$M3="Excluir"</formula>
    </cfRule>
    <cfRule type="expression" dxfId="66" priority="10">
      <formula>$M3="Incluir"</formula>
    </cfRule>
  </conditionalFormatting>
  <pageMargins left="0.511811024" right="0.511811024" top="0.78740157499999996" bottom="0.78740157499999996" header="0.31496062000000002" footer="0.31496062000000002"/>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Plan18">
    <tabColor theme="4" tint="-0.499984740745262"/>
  </sheetPr>
  <dimension ref="B1:W408"/>
  <sheetViews>
    <sheetView showGridLines="0" topLeftCell="B1" zoomScale="85" zoomScaleNormal="85" workbookViewId="0">
      <pane xSplit="10" ySplit="2" topLeftCell="L3" activePane="bottomRight" state="frozen"/>
      <selection activeCell="A3" sqref="A3"/>
      <selection pane="topRight" activeCell="A3" sqref="A3"/>
      <selection pane="bottomLeft" activeCell="A3" sqref="A3"/>
      <selection pane="bottomRight" activeCell="A8" sqref="A8"/>
    </sheetView>
  </sheetViews>
  <sheetFormatPr defaultColWidth="8.7109375" defaultRowHeight="15.75" x14ac:dyDescent="0.25"/>
  <cols>
    <col min="1" max="1" width="3.7109375" style="21" customWidth="1"/>
    <col min="2" max="10" width="5" style="21" customWidth="1"/>
    <col min="11" max="11" width="17.7109375" style="21" customWidth="1"/>
    <col min="12" max="12" width="74" style="21" customWidth="1"/>
    <col min="13" max="13" width="6.85546875" style="21" bestFit="1" customWidth="1"/>
    <col min="14" max="14" width="6.28515625" style="21" customWidth="1"/>
    <col min="15" max="15" width="12.85546875" style="21" customWidth="1"/>
    <col min="16" max="16" width="109.42578125" style="21" customWidth="1"/>
    <col min="17" max="17" width="17.42578125" style="21" customWidth="1"/>
    <col min="18" max="18" width="8.7109375" style="161"/>
    <col min="19" max="19" width="16.42578125" style="159" customWidth="1"/>
    <col min="20" max="23" width="0" style="21" hidden="1" customWidth="1"/>
    <col min="24" max="16384" width="8.7109375" style="21"/>
  </cols>
  <sheetData>
    <row r="1" spans="2:23" ht="72.95" customHeight="1" x14ac:dyDescent="0.25">
      <c r="B1" s="234" t="s">
        <v>4180</v>
      </c>
      <c r="C1" s="234"/>
      <c r="D1" s="234"/>
      <c r="E1" s="234"/>
      <c r="F1" s="234"/>
      <c r="G1" s="234"/>
      <c r="H1" s="234"/>
      <c r="I1" s="234"/>
      <c r="J1" s="234"/>
      <c r="K1" s="234"/>
    </row>
    <row r="2" spans="2:23" ht="31.5" x14ac:dyDescent="0.25">
      <c r="B2" s="28" t="s">
        <v>1609</v>
      </c>
      <c r="C2" s="28" t="s">
        <v>32</v>
      </c>
      <c r="D2" s="28" t="s">
        <v>33</v>
      </c>
      <c r="E2" s="28" t="s">
        <v>34</v>
      </c>
      <c r="F2" s="28" t="s">
        <v>35</v>
      </c>
      <c r="G2" s="28" t="s">
        <v>1610</v>
      </c>
      <c r="H2" s="28" t="s">
        <v>37</v>
      </c>
      <c r="I2" s="28" t="s">
        <v>38</v>
      </c>
      <c r="J2" s="28" t="s">
        <v>1611</v>
      </c>
      <c r="K2" s="28" t="s">
        <v>39</v>
      </c>
      <c r="L2" s="28" t="s">
        <v>40</v>
      </c>
      <c r="M2" s="28" t="s">
        <v>4179</v>
      </c>
      <c r="N2" s="28" t="s">
        <v>0</v>
      </c>
      <c r="O2" s="28" t="s">
        <v>41</v>
      </c>
      <c r="P2" s="28" t="s">
        <v>42</v>
      </c>
      <c r="Q2" s="28" t="s">
        <v>43</v>
      </c>
      <c r="R2" s="28" t="s">
        <v>6</v>
      </c>
      <c r="S2" s="28" t="s">
        <v>6538</v>
      </c>
      <c r="T2" s="21">
        <v>1</v>
      </c>
      <c r="U2" s="21">
        <v>2</v>
      </c>
      <c r="V2" s="21">
        <v>3</v>
      </c>
      <c r="W2" s="21">
        <v>4</v>
      </c>
    </row>
    <row r="3" spans="2:23" s="7" customFormat="1" ht="45" x14ac:dyDescent="0.25">
      <c r="B3" s="26"/>
      <c r="C3" s="22" t="s">
        <v>1537</v>
      </c>
      <c r="D3" s="22" t="s">
        <v>1544</v>
      </c>
      <c r="E3" s="22" t="s">
        <v>1537</v>
      </c>
      <c r="F3" s="22" t="s">
        <v>1538</v>
      </c>
      <c r="G3" s="22" t="s">
        <v>1543</v>
      </c>
      <c r="H3" s="22" t="s">
        <v>1540</v>
      </c>
      <c r="I3" s="22" t="s">
        <v>1540</v>
      </c>
      <c r="J3" s="22" t="s">
        <v>1543</v>
      </c>
      <c r="K3" s="20" t="s">
        <v>3102</v>
      </c>
      <c r="L3" s="23" t="s">
        <v>350</v>
      </c>
      <c r="M3" s="20" t="s">
        <v>3098</v>
      </c>
      <c r="N3" s="20">
        <v>4</v>
      </c>
      <c r="O3" s="22" t="s">
        <v>45</v>
      </c>
      <c r="P3" s="1" t="s">
        <v>352</v>
      </c>
      <c r="Q3" s="1"/>
      <c r="R3" s="160"/>
      <c r="S3" s="180" t="s">
        <v>158</v>
      </c>
      <c r="T3" s="7">
        <f>LEN(P3)</f>
        <v>242</v>
      </c>
      <c r="U3" s="7" t="e">
        <f ca="1">LEN(W3)</f>
        <v>#NAME?</v>
      </c>
      <c r="V3" s="7" t="e">
        <f ca="1">T3-U3</f>
        <v>#NAME?</v>
      </c>
      <c r="W3" s="7" t="e">
        <f ca="1">IF(LocalizarInvertido(".",MID(P3,LEN(P3)-3,3)) &gt; 0,MID(P3,1,LocalizarInvertido(".",P3)),P3)</f>
        <v>#NAME?</v>
      </c>
    </row>
    <row r="4" spans="2:23" s="7" customFormat="1" ht="45" x14ac:dyDescent="0.25">
      <c r="B4" s="26"/>
      <c r="C4" s="22" t="s">
        <v>1537</v>
      </c>
      <c r="D4" s="22" t="s">
        <v>1544</v>
      </c>
      <c r="E4" s="22" t="s">
        <v>1537</v>
      </c>
      <c r="F4" s="22" t="s">
        <v>1538</v>
      </c>
      <c r="G4" s="22" t="s">
        <v>1570</v>
      </c>
      <c r="H4" s="22" t="s">
        <v>1540</v>
      </c>
      <c r="I4" s="22" t="s">
        <v>1540</v>
      </c>
      <c r="J4" s="22" t="s">
        <v>1543</v>
      </c>
      <c r="K4" s="20" t="s">
        <v>3103</v>
      </c>
      <c r="L4" s="23" t="s">
        <v>351</v>
      </c>
      <c r="M4" s="20" t="s">
        <v>3098</v>
      </c>
      <c r="N4" s="20">
        <v>5</v>
      </c>
      <c r="O4" s="22" t="s">
        <v>55</v>
      </c>
      <c r="P4" s="1" t="s">
        <v>352</v>
      </c>
      <c r="Q4" s="178"/>
      <c r="R4" s="160"/>
      <c r="S4" s="180" t="s">
        <v>158</v>
      </c>
      <c r="T4" s="7">
        <f t="shared" ref="T4:T67" si="0">LEN(P4)</f>
        <v>242</v>
      </c>
      <c r="U4" s="7" t="e">
        <f t="shared" ref="U4:U67" ca="1" si="1">LEN(W4)</f>
        <v>#NAME?</v>
      </c>
      <c r="V4" s="7" t="e">
        <f t="shared" ref="V4:V67" ca="1" si="2">T4-U4</f>
        <v>#NAME?</v>
      </c>
      <c r="W4" s="7" t="e">
        <f ca="1">IF(LocalizarInvertido(".",MID(P4,LEN(P4)-3,3)) &gt; 0,MID(P4,1,LocalizarInvertido(".",P4)),P4)</f>
        <v>#NAME?</v>
      </c>
    </row>
    <row r="5" spans="2:23" s="7" customFormat="1" ht="45" x14ac:dyDescent="0.25">
      <c r="B5" s="26"/>
      <c r="C5" s="22" t="s">
        <v>1537</v>
      </c>
      <c r="D5" s="22" t="s">
        <v>1544</v>
      </c>
      <c r="E5" s="22" t="s">
        <v>1537</v>
      </c>
      <c r="F5" s="22" t="s">
        <v>1538</v>
      </c>
      <c r="G5" s="22" t="s">
        <v>1570</v>
      </c>
      <c r="H5" s="22" t="s">
        <v>1537</v>
      </c>
      <c r="I5" s="22" t="s">
        <v>1540</v>
      </c>
      <c r="J5" s="22" t="s">
        <v>1543</v>
      </c>
      <c r="K5" s="20" t="s">
        <v>3104</v>
      </c>
      <c r="L5" s="23" t="s">
        <v>353</v>
      </c>
      <c r="M5" s="20" t="s">
        <v>3098</v>
      </c>
      <c r="N5" s="20">
        <v>6</v>
      </c>
      <c r="O5" s="22" t="s">
        <v>55</v>
      </c>
      <c r="P5" s="1" t="s">
        <v>354</v>
      </c>
      <c r="Q5" s="178"/>
      <c r="R5" s="160"/>
      <c r="S5" s="180" t="s">
        <v>158</v>
      </c>
      <c r="T5" s="7">
        <f t="shared" si="0"/>
        <v>281</v>
      </c>
      <c r="U5" s="7" t="e">
        <f t="shared" ca="1" si="1"/>
        <v>#NAME?</v>
      </c>
      <c r="V5" s="7" t="e">
        <f t="shared" ca="1" si="2"/>
        <v>#NAME?</v>
      </c>
      <c r="W5" s="7" t="e">
        <f ca="1">IF(LocalizarInvertido(".",MID(P5,LEN(P5)-3,3)) &gt; 0,MID(P5,1,LocalizarInvertido(".",P5)),P5)</f>
        <v>#NAME?</v>
      </c>
    </row>
    <row r="6" spans="2:23" s="7" customFormat="1" ht="45" x14ac:dyDescent="0.25">
      <c r="B6" s="26"/>
      <c r="C6" s="22" t="s">
        <v>1537</v>
      </c>
      <c r="D6" s="22" t="s">
        <v>1544</v>
      </c>
      <c r="E6" s="22" t="s">
        <v>1537</v>
      </c>
      <c r="F6" s="22" t="s">
        <v>1538</v>
      </c>
      <c r="G6" s="22" t="s">
        <v>1570</v>
      </c>
      <c r="H6" s="22" t="s">
        <v>1537</v>
      </c>
      <c r="I6" s="22" t="s">
        <v>1537</v>
      </c>
      <c r="J6" s="22" t="s">
        <v>1543</v>
      </c>
      <c r="K6" s="20" t="s">
        <v>3105</v>
      </c>
      <c r="L6" s="23" t="s">
        <v>1334</v>
      </c>
      <c r="M6" s="20" t="s">
        <v>3098</v>
      </c>
      <c r="N6" s="20">
        <v>7</v>
      </c>
      <c r="O6" s="22" t="s">
        <v>55</v>
      </c>
      <c r="P6" s="1" t="s">
        <v>354</v>
      </c>
      <c r="Q6" s="178"/>
      <c r="R6" s="160"/>
      <c r="S6" s="180" t="s">
        <v>158</v>
      </c>
      <c r="T6" s="7">
        <f t="shared" si="0"/>
        <v>281</v>
      </c>
      <c r="U6" s="7" t="e">
        <f t="shared" ca="1" si="1"/>
        <v>#NAME?</v>
      </c>
      <c r="V6" s="7" t="e">
        <f t="shared" ca="1" si="2"/>
        <v>#NAME?</v>
      </c>
      <c r="W6" s="7" t="e">
        <f ca="1">IF(LocalizarInvertido(".",MID(P6,LEN(P6)-3,3)) &gt; 0,MID(P6,1,LocalizarInvertido(".",P6)),P6)</f>
        <v>#NAME?</v>
      </c>
    </row>
    <row r="7" spans="2:23" s="7" customFormat="1" ht="45" x14ac:dyDescent="0.25">
      <c r="B7" s="26"/>
      <c r="C7" s="22" t="s">
        <v>1537</v>
      </c>
      <c r="D7" s="22" t="s">
        <v>1544</v>
      </c>
      <c r="E7" s="22" t="s">
        <v>1537</v>
      </c>
      <c r="F7" s="22" t="s">
        <v>1538</v>
      </c>
      <c r="G7" s="22" t="s">
        <v>1570</v>
      </c>
      <c r="H7" s="22" t="s">
        <v>1537</v>
      </c>
      <c r="I7" s="22" t="s">
        <v>1537</v>
      </c>
      <c r="J7" s="22" t="s">
        <v>1539</v>
      </c>
      <c r="K7" s="20" t="s">
        <v>3106</v>
      </c>
      <c r="L7" s="23" t="s">
        <v>1334</v>
      </c>
      <c r="M7" s="20" t="s">
        <v>3099</v>
      </c>
      <c r="N7" s="20">
        <v>8</v>
      </c>
      <c r="O7" s="22" t="s">
        <v>3107</v>
      </c>
      <c r="P7" s="1" t="s">
        <v>354</v>
      </c>
      <c r="Q7" s="178"/>
      <c r="R7" s="160"/>
      <c r="S7" s="180"/>
      <c r="T7" s="7">
        <f t="shared" si="0"/>
        <v>281</v>
      </c>
      <c r="U7" s="7" t="e">
        <f t="shared" ca="1" si="1"/>
        <v>#NAME?</v>
      </c>
      <c r="V7" s="7" t="e">
        <f t="shared" ca="1" si="2"/>
        <v>#NAME?</v>
      </c>
      <c r="W7" s="7" t="e">
        <f ca="1">IF(LocalizarInvertido(".",MID(P7,LEN(P7)-3,3)) &gt; 0,MID(P7,1,LocalizarInvertido(".",P7)),P7)</f>
        <v>#NAME?</v>
      </c>
    </row>
    <row r="8" spans="2:23" s="7" customFormat="1" ht="45" x14ac:dyDescent="0.25">
      <c r="B8" s="26"/>
      <c r="C8" s="22" t="s">
        <v>1537</v>
      </c>
      <c r="D8" s="22" t="s">
        <v>1544</v>
      </c>
      <c r="E8" s="22" t="s">
        <v>1537</v>
      </c>
      <c r="F8" s="22" t="s">
        <v>1538</v>
      </c>
      <c r="G8" s="22" t="s">
        <v>1570</v>
      </c>
      <c r="H8" s="22" t="s">
        <v>1537</v>
      </c>
      <c r="I8" s="22" t="s">
        <v>1537</v>
      </c>
      <c r="J8" s="22" t="s">
        <v>1541</v>
      </c>
      <c r="K8" s="20" t="s">
        <v>3108</v>
      </c>
      <c r="L8" s="23" t="s">
        <v>3109</v>
      </c>
      <c r="M8" s="20" t="s">
        <v>3099</v>
      </c>
      <c r="N8" s="20">
        <v>8</v>
      </c>
      <c r="O8" s="22" t="s">
        <v>3107</v>
      </c>
      <c r="P8" s="1" t="s">
        <v>4182</v>
      </c>
      <c r="Q8" s="178"/>
      <c r="R8" s="160"/>
      <c r="S8" s="180"/>
      <c r="T8" s="7">
        <f t="shared" si="0"/>
        <v>281</v>
      </c>
      <c r="U8" s="7" t="e">
        <f t="shared" ca="1" si="1"/>
        <v>#NAME?</v>
      </c>
      <c r="V8" s="7" t="e">
        <f t="shared" ca="1" si="2"/>
        <v>#NAME?</v>
      </c>
      <c r="W8" s="7" t="e">
        <f ca="1">IF(LocalizarInvertido(".",MID(P8,LEN(P8)-3,3)) &gt; 0,MID(P8,1,LocalizarInvertido(".",P8)),P8)</f>
        <v>#NAME?</v>
      </c>
    </row>
    <row r="9" spans="2:23" s="7" customFormat="1" ht="45" x14ac:dyDescent="0.25">
      <c r="B9" s="26"/>
      <c r="C9" s="22" t="s">
        <v>1537</v>
      </c>
      <c r="D9" s="22" t="s">
        <v>1544</v>
      </c>
      <c r="E9" s="22" t="s">
        <v>1537</v>
      </c>
      <c r="F9" s="22" t="s">
        <v>1538</v>
      </c>
      <c r="G9" s="22" t="s">
        <v>1570</v>
      </c>
      <c r="H9" s="22" t="s">
        <v>1537</v>
      </c>
      <c r="I9" s="22" t="s">
        <v>1537</v>
      </c>
      <c r="J9" s="22" t="s">
        <v>1550</v>
      </c>
      <c r="K9" s="20" t="s">
        <v>3110</v>
      </c>
      <c r="L9" s="23" t="s">
        <v>3111</v>
      </c>
      <c r="M9" s="20" t="s">
        <v>3099</v>
      </c>
      <c r="N9" s="20">
        <v>8</v>
      </c>
      <c r="O9" s="22" t="s">
        <v>3107</v>
      </c>
      <c r="P9" s="1" t="s">
        <v>4181</v>
      </c>
      <c r="Q9" s="178"/>
      <c r="R9" s="160"/>
      <c r="S9" s="180"/>
      <c r="T9" s="7">
        <f t="shared" si="0"/>
        <v>227</v>
      </c>
      <c r="U9" s="7" t="e">
        <f t="shared" ca="1" si="1"/>
        <v>#NAME?</v>
      </c>
      <c r="V9" s="7" t="e">
        <f t="shared" ca="1" si="2"/>
        <v>#NAME?</v>
      </c>
      <c r="W9" s="7" t="e">
        <f ca="1">IF(LocalizarInvertido(".",MID(P9,LEN(P9)-3,3)) &gt; 0,MID(P9,1,LocalizarInvertido(".",P9)),P9)</f>
        <v>#NAME?</v>
      </c>
    </row>
    <row r="10" spans="2:23" s="7" customFormat="1" ht="45" x14ac:dyDescent="0.25">
      <c r="B10" s="26"/>
      <c r="C10" s="22" t="s">
        <v>1537</v>
      </c>
      <c r="D10" s="22" t="s">
        <v>1544</v>
      </c>
      <c r="E10" s="22" t="s">
        <v>1537</v>
      </c>
      <c r="F10" s="22" t="s">
        <v>1538</v>
      </c>
      <c r="G10" s="22" t="s">
        <v>1570</v>
      </c>
      <c r="H10" s="22" t="s">
        <v>1546</v>
      </c>
      <c r="I10" s="22" t="s">
        <v>1540</v>
      </c>
      <c r="J10" s="22" t="s">
        <v>1543</v>
      </c>
      <c r="K10" s="20" t="s">
        <v>3112</v>
      </c>
      <c r="L10" s="23" t="s">
        <v>355</v>
      </c>
      <c r="M10" s="20" t="s">
        <v>3098</v>
      </c>
      <c r="N10" s="20">
        <v>6</v>
      </c>
      <c r="O10" s="22" t="s">
        <v>55</v>
      </c>
      <c r="P10" s="1" t="s">
        <v>356</v>
      </c>
      <c r="Q10" s="178"/>
      <c r="R10" s="160"/>
      <c r="S10" s="180"/>
      <c r="T10" s="7">
        <f t="shared" si="0"/>
        <v>286</v>
      </c>
      <c r="U10" s="7" t="e">
        <f t="shared" ca="1" si="1"/>
        <v>#NAME?</v>
      </c>
      <c r="V10" s="7" t="e">
        <f t="shared" ca="1" si="2"/>
        <v>#NAME?</v>
      </c>
      <c r="W10" s="7" t="e">
        <f ca="1">IF(LocalizarInvertido(".",MID(P10,LEN(P10)-3,3)) &gt; 0,MID(P10,1,LocalizarInvertido(".",P10)),P10)</f>
        <v>#NAME?</v>
      </c>
    </row>
    <row r="11" spans="2:23" s="7" customFormat="1" ht="45" x14ac:dyDescent="0.25">
      <c r="B11" s="26"/>
      <c r="C11" s="22" t="s">
        <v>1537</v>
      </c>
      <c r="D11" s="22" t="s">
        <v>1544</v>
      </c>
      <c r="E11" s="22" t="s">
        <v>1537</v>
      </c>
      <c r="F11" s="22" t="s">
        <v>1538</v>
      </c>
      <c r="G11" s="22" t="s">
        <v>1570</v>
      </c>
      <c r="H11" s="22" t="s">
        <v>1546</v>
      </c>
      <c r="I11" s="22" t="s">
        <v>1537</v>
      </c>
      <c r="J11" s="22" t="s">
        <v>1543</v>
      </c>
      <c r="K11" s="20" t="s">
        <v>3113</v>
      </c>
      <c r="L11" s="23" t="s">
        <v>1335</v>
      </c>
      <c r="M11" s="20" t="s">
        <v>3098</v>
      </c>
      <c r="N11" s="20">
        <v>7</v>
      </c>
      <c r="O11" s="22" t="s">
        <v>55</v>
      </c>
      <c r="P11" s="1" t="s">
        <v>356</v>
      </c>
      <c r="Q11" s="178"/>
      <c r="R11" s="160"/>
      <c r="S11" s="180"/>
      <c r="T11" s="7">
        <f t="shared" si="0"/>
        <v>286</v>
      </c>
      <c r="U11" s="7" t="e">
        <f t="shared" ca="1" si="1"/>
        <v>#NAME?</v>
      </c>
      <c r="V11" s="7" t="e">
        <f t="shared" ca="1" si="2"/>
        <v>#NAME?</v>
      </c>
      <c r="W11" s="7" t="e">
        <f ca="1">IF(LocalizarInvertido(".",MID(P11,LEN(P11)-3,3)) &gt; 0,MID(P11,1,LocalizarInvertido(".",P11)),P11)</f>
        <v>#NAME?</v>
      </c>
    </row>
    <row r="12" spans="2:23" s="7" customFormat="1" ht="45" x14ac:dyDescent="0.25">
      <c r="B12" s="26"/>
      <c r="C12" s="22" t="s">
        <v>1537</v>
      </c>
      <c r="D12" s="22" t="s">
        <v>1544</v>
      </c>
      <c r="E12" s="22" t="s">
        <v>1537</v>
      </c>
      <c r="F12" s="22" t="s">
        <v>1538</v>
      </c>
      <c r="G12" s="22" t="s">
        <v>1570</v>
      </c>
      <c r="H12" s="22" t="s">
        <v>1546</v>
      </c>
      <c r="I12" s="22" t="s">
        <v>1537</v>
      </c>
      <c r="J12" s="22" t="s">
        <v>1539</v>
      </c>
      <c r="K12" s="20" t="s">
        <v>3114</v>
      </c>
      <c r="L12" s="23" t="s">
        <v>1335</v>
      </c>
      <c r="M12" s="20" t="s">
        <v>3099</v>
      </c>
      <c r="N12" s="20">
        <v>8</v>
      </c>
      <c r="O12" s="22" t="s">
        <v>3107</v>
      </c>
      <c r="P12" s="1" t="s">
        <v>356</v>
      </c>
      <c r="Q12" s="178"/>
      <c r="R12" s="160"/>
      <c r="S12" s="180"/>
      <c r="T12" s="7">
        <f t="shared" si="0"/>
        <v>286</v>
      </c>
      <c r="U12" s="7" t="e">
        <f t="shared" ca="1" si="1"/>
        <v>#NAME?</v>
      </c>
      <c r="V12" s="7" t="e">
        <f t="shared" ca="1" si="2"/>
        <v>#NAME?</v>
      </c>
      <c r="W12" s="7" t="e">
        <f ca="1">IF(LocalizarInvertido(".",MID(P12,LEN(P12)-3,3)) &gt; 0,MID(P12,1,LocalizarInvertido(".",P12)),P12)</f>
        <v>#NAME?</v>
      </c>
    </row>
    <row r="13" spans="2:23" s="7" customFormat="1" ht="45" x14ac:dyDescent="0.25">
      <c r="B13" s="26"/>
      <c r="C13" s="22" t="s">
        <v>1537</v>
      </c>
      <c r="D13" s="22" t="s">
        <v>1544</v>
      </c>
      <c r="E13" s="22" t="s">
        <v>1537</v>
      </c>
      <c r="F13" s="22" t="s">
        <v>1538</v>
      </c>
      <c r="G13" s="22" t="s">
        <v>1570</v>
      </c>
      <c r="H13" s="22" t="s">
        <v>1546</v>
      </c>
      <c r="I13" s="22" t="s">
        <v>1537</v>
      </c>
      <c r="J13" s="22" t="s">
        <v>1541</v>
      </c>
      <c r="K13" s="20" t="s">
        <v>3115</v>
      </c>
      <c r="L13" s="23" t="s">
        <v>3116</v>
      </c>
      <c r="M13" s="20" t="s">
        <v>3099</v>
      </c>
      <c r="N13" s="20">
        <v>8</v>
      </c>
      <c r="O13" s="22" t="s">
        <v>3107</v>
      </c>
      <c r="P13" s="1" t="s">
        <v>4182</v>
      </c>
      <c r="Q13" s="178"/>
      <c r="R13" s="160"/>
      <c r="S13" s="180"/>
      <c r="T13" s="7">
        <f t="shared" si="0"/>
        <v>281</v>
      </c>
      <c r="U13" s="7" t="e">
        <f t="shared" ca="1" si="1"/>
        <v>#NAME?</v>
      </c>
      <c r="V13" s="7" t="e">
        <f t="shared" ca="1" si="2"/>
        <v>#NAME?</v>
      </c>
      <c r="W13" s="7" t="e">
        <f ca="1">IF(LocalizarInvertido(".",MID(P13,LEN(P13)-3,3)) &gt; 0,MID(P13,1,LocalizarInvertido(".",P13)),P13)</f>
        <v>#NAME?</v>
      </c>
    </row>
    <row r="14" spans="2:23" s="7" customFormat="1" ht="45" x14ac:dyDescent="0.25">
      <c r="B14" s="26"/>
      <c r="C14" s="22" t="s">
        <v>1537</v>
      </c>
      <c r="D14" s="22" t="s">
        <v>1544</v>
      </c>
      <c r="E14" s="22" t="s">
        <v>1537</v>
      </c>
      <c r="F14" s="22" t="s">
        <v>1538</v>
      </c>
      <c r="G14" s="22" t="s">
        <v>1570</v>
      </c>
      <c r="H14" s="22" t="s">
        <v>1546</v>
      </c>
      <c r="I14" s="22" t="s">
        <v>1537</v>
      </c>
      <c r="J14" s="22" t="s">
        <v>1550</v>
      </c>
      <c r="K14" s="20" t="s">
        <v>3117</v>
      </c>
      <c r="L14" s="23" t="s">
        <v>3118</v>
      </c>
      <c r="M14" s="20" t="s">
        <v>3099</v>
      </c>
      <c r="N14" s="20">
        <v>8</v>
      </c>
      <c r="O14" s="22" t="s">
        <v>3107</v>
      </c>
      <c r="P14" s="1" t="s">
        <v>4181</v>
      </c>
      <c r="Q14" s="178"/>
      <c r="R14" s="160"/>
      <c r="S14" s="180"/>
      <c r="T14" s="7">
        <f t="shared" si="0"/>
        <v>227</v>
      </c>
      <c r="U14" s="7" t="e">
        <f t="shared" ca="1" si="1"/>
        <v>#NAME?</v>
      </c>
      <c r="V14" s="7" t="e">
        <f t="shared" ca="1" si="2"/>
        <v>#NAME?</v>
      </c>
      <c r="W14" s="7" t="e">
        <f ca="1">IF(LocalizarInvertido(".",MID(P14,LEN(P14)-3,3)) &gt; 0,MID(P14,1,LocalizarInvertido(".",P14)),P14)</f>
        <v>#NAME?</v>
      </c>
    </row>
    <row r="15" spans="2:23" s="7" customFormat="1" ht="45" x14ac:dyDescent="0.25">
      <c r="B15" s="26"/>
      <c r="C15" s="22" t="s">
        <v>1537</v>
      </c>
      <c r="D15" s="22" t="s">
        <v>1544</v>
      </c>
      <c r="E15" s="22" t="s">
        <v>1537</v>
      </c>
      <c r="F15" s="22" t="s">
        <v>1538</v>
      </c>
      <c r="G15" s="22" t="s">
        <v>1570</v>
      </c>
      <c r="H15" s="22" t="s">
        <v>1538</v>
      </c>
      <c r="I15" s="22" t="s">
        <v>1540</v>
      </c>
      <c r="J15" s="22" t="s">
        <v>1543</v>
      </c>
      <c r="K15" s="20" t="s">
        <v>3119</v>
      </c>
      <c r="L15" s="23" t="s">
        <v>357</v>
      </c>
      <c r="M15" s="20" t="s">
        <v>3098</v>
      </c>
      <c r="N15" s="20">
        <v>6</v>
      </c>
      <c r="O15" s="22" t="s">
        <v>55</v>
      </c>
      <c r="P15" s="1" t="s">
        <v>358</v>
      </c>
      <c r="Q15" s="178"/>
      <c r="R15" s="160"/>
      <c r="S15" s="180"/>
      <c r="T15" s="7">
        <f t="shared" si="0"/>
        <v>280</v>
      </c>
      <c r="U15" s="7" t="e">
        <f t="shared" ca="1" si="1"/>
        <v>#NAME?</v>
      </c>
      <c r="V15" s="7" t="e">
        <f t="shared" ca="1" si="2"/>
        <v>#NAME?</v>
      </c>
      <c r="W15" s="7" t="e">
        <f ca="1">IF(LocalizarInvertido(".",MID(P15,LEN(P15)-3,3)) &gt; 0,MID(P15,1,LocalizarInvertido(".",P15)),P15)</f>
        <v>#NAME?</v>
      </c>
    </row>
    <row r="16" spans="2:23" s="7" customFormat="1" ht="45" x14ac:dyDescent="0.25">
      <c r="B16" s="26"/>
      <c r="C16" s="22" t="s">
        <v>1537</v>
      </c>
      <c r="D16" s="22" t="s">
        <v>1544</v>
      </c>
      <c r="E16" s="22" t="s">
        <v>1537</v>
      </c>
      <c r="F16" s="22" t="s">
        <v>1538</v>
      </c>
      <c r="G16" s="22" t="s">
        <v>1570</v>
      </c>
      <c r="H16" s="22" t="s">
        <v>1538</v>
      </c>
      <c r="I16" s="22" t="s">
        <v>1537</v>
      </c>
      <c r="J16" s="22" t="s">
        <v>1543</v>
      </c>
      <c r="K16" s="20" t="s">
        <v>3120</v>
      </c>
      <c r="L16" s="23" t="s">
        <v>1336</v>
      </c>
      <c r="M16" s="20" t="s">
        <v>3098</v>
      </c>
      <c r="N16" s="20">
        <v>7</v>
      </c>
      <c r="O16" s="22" t="s">
        <v>55</v>
      </c>
      <c r="P16" s="1" t="s">
        <v>358</v>
      </c>
      <c r="Q16" s="178"/>
      <c r="R16" s="160"/>
      <c r="S16" s="180"/>
      <c r="T16" s="7">
        <f t="shared" si="0"/>
        <v>280</v>
      </c>
      <c r="U16" s="7" t="e">
        <f t="shared" ca="1" si="1"/>
        <v>#NAME?</v>
      </c>
      <c r="V16" s="7" t="e">
        <f t="shared" ca="1" si="2"/>
        <v>#NAME?</v>
      </c>
      <c r="W16" s="7" t="e">
        <f ca="1">IF(LocalizarInvertido(".",MID(P16,LEN(P16)-3,3)) &gt; 0,MID(P16,1,LocalizarInvertido(".",P16)),P16)</f>
        <v>#NAME?</v>
      </c>
    </row>
    <row r="17" spans="2:23" s="7" customFormat="1" ht="45" x14ac:dyDescent="0.25">
      <c r="B17" s="26"/>
      <c r="C17" s="22" t="s">
        <v>1537</v>
      </c>
      <c r="D17" s="22" t="s">
        <v>1544</v>
      </c>
      <c r="E17" s="22" t="s">
        <v>1537</v>
      </c>
      <c r="F17" s="22" t="s">
        <v>1538</v>
      </c>
      <c r="G17" s="22" t="s">
        <v>1570</v>
      </c>
      <c r="H17" s="22" t="s">
        <v>1538</v>
      </c>
      <c r="I17" s="22" t="s">
        <v>1537</v>
      </c>
      <c r="J17" s="22" t="s">
        <v>1539</v>
      </c>
      <c r="K17" s="20" t="s">
        <v>3121</v>
      </c>
      <c r="L17" s="23" t="s">
        <v>1336</v>
      </c>
      <c r="M17" s="20" t="s">
        <v>3099</v>
      </c>
      <c r="N17" s="20">
        <v>8</v>
      </c>
      <c r="O17" s="22" t="s">
        <v>3107</v>
      </c>
      <c r="P17" s="1" t="s">
        <v>358</v>
      </c>
      <c r="Q17" s="178"/>
      <c r="R17" s="160"/>
      <c r="S17" s="180"/>
      <c r="T17" s="7">
        <f t="shared" si="0"/>
        <v>280</v>
      </c>
      <c r="U17" s="7" t="e">
        <f t="shared" ca="1" si="1"/>
        <v>#NAME?</v>
      </c>
      <c r="V17" s="7" t="e">
        <f t="shared" ca="1" si="2"/>
        <v>#NAME?</v>
      </c>
      <c r="W17" s="7" t="e">
        <f ca="1">IF(LocalizarInvertido(".",MID(P17,LEN(P17)-3,3)) &gt; 0,MID(P17,1,LocalizarInvertido(".",P17)),P17)</f>
        <v>#NAME?</v>
      </c>
    </row>
    <row r="18" spans="2:23" s="7" customFormat="1" ht="45" x14ac:dyDescent="0.25">
      <c r="B18" s="26"/>
      <c r="C18" s="22" t="s">
        <v>1537</v>
      </c>
      <c r="D18" s="22" t="s">
        <v>1544</v>
      </c>
      <c r="E18" s="22" t="s">
        <v>1537</v>
      </c>
      <c r="F18" s="22" t="s">
        <v>1538</v>
      </c>
      <c r="G18" s="22" t="s">
        <v>1570</v>
      </c>
      <c r="H18" s="22" t="s">
        <v>1538</v>
      </c>
      <c r="I18" s="22" t="s">
        <v>1537</v>
      </c>
      <c r="J18" s="22" t="s">
        <v>1541</v>
      </c>
      <c r="K18" s="20" t="s">
        <v>3122</v>
      </c>
      <c r="L18" s="23" t="s">
        <v>3123</v>
      </c>
      <c r="M18" s="20" t="s">
        <v>3099</v>
      </c>
      <c r="N18" s="20">
        <v>8</v>
      </c>
      <c r="O18" s="22" t="s">
        <v>3107</v>
      </c>
      <c r="P18" s="1" t="s">
        <v>4182</v>
      </c>
      <c r="Q18" s="178"/>
      <c r="R18" s="160"/>
      <c r="S18" s="180"/>
      <c r="T18" s="7">
        <f t="shared" si="0"/>
        <v>281</v>
      </c>
      <c r="U18" s="7" t="e">
        <f t="shared" ca="1" si="1"/>
        <v>#NAME?</v>
      </c>
      <c r="V18" s="7" t="e">
        <f t="shared" ca="1" si="2"/>
        <v>#NAME?</v>
      </c>
      <c r="W18" s="7" t="e">
        <f ca="1">IF(LocalizarInvertido(".",MID(P18,LEN(P18)-3,3)) &gt; 0,MID(P18,1,LocalizarInvertido(".",P18)),P18)</f>
        <v>#NAME?</v>
      </c>
    </row>
    <row r="19" spans="2:23" s="7" customFormat="1" ht="45" x14ac:dyDescent="0.25">
      <c r="B19" s="26"/>
      <c r="C19" s="22" t="s">
        <v>1537</v>
      </c>
      <c r="D19" s="22" t="s">
        <v>1544</v>
      </c>
      <c r="E19" s="22" t="s">
        <v>1537</v>
      </c>
      <c r="F19" s="22" t="s">
        <v>1538</v>
      </c>
      <c r="G19" s="22" t="s">
        <v>1570</v>
      </c>
      <c r="H19" s="22" t="s">
        <v>1538</v>
      </c>
      <c r="I19" s="22" t="s">
        <v>1537</v>
      </c>
      <c r="J19" s="22" t="s">
        <v>1550</v>
      </c>
      <c r="K19" s="20" t="s">
        <v>3124</v>
      </c>
      <c r="L19" s="23" t="s">
        <v>3125</v>
      </c>
      <c r="M19" s="20" t="s">
        <v>3099</v>
      </c>
      <c r="N19" s="20">
        <v>8</v>
      </c>
      <c r="O19" s="22" t="s">
        <v>3107</v>
      </c>
      <c r="P19" s="1" t="s">
        <v>4181</v>
      </c>
      <c r="Q19" s="178"/>
      <c r="R19" s="160"/>
      <c r="S19" s="180"/>
      <c r="T19" s="7">
        <f t="shared" si="0"/>
        <v>227</v>
      </c>
      <c r="U19" s="7" t="e">
        <f t="shared" ca="1" si="1"/>
        <v>#NAME?</v>
      </c>
      <c r="V19" s="7" t="e">
        <f t="shared" ca="1" si="2"/>
        <v>#NAME?</v>
      </c>
      <c r="W19" s="7" t="e">
        <f ca="1">IF(LocalizarInvertido(".",MID(P19,LEN(P19)-3,3)) &gt; 0,MID(P19,1,LocalizarInvertido(".",P19)),P19)</f>
        <v>#NAME?</v>
      </c>
    </row>
    <row r="20" spans="2:23" s="7" customFormat="1" ht="45" x14ac:dyDescent="0.25">
      <c r="B20" s="26"/>
      <c r="C20" s="22" t="s">
        <v>1537</v>
      </c>
      <c r="D20" s="22" t="s">
        <v>1544</v>
      </c>
      <c r="E20" s="22" t="s">
        <v>1537</v>
      </c>
      <c r="F20" s="22" t="s">
        <v>1538</v>
      </c>
      <c r="G20" s="22" t="s">
        <v>1570</v>
      </c>
      <c r="H20" s="22" t="s">
        <v>1547</v>
      </c>
      <c r="I20" s="22" t="s">
        <v>1540</v>
      </c>
      <c r="J20" s="22" t="s">
        <v>1543</v>
      </c>
      <c r="K20" s="20" t="s">
        <v>3126</v>
      </c>
      <c r="L20" s="23" t="s">
        <v>359</v>
      </c>
      <c r="M20" s="20" t="s">
        <v>3098</v>
      </c>
      <c r="N20" s="20">
        <v>6</v>
      </c>
      <c r="O20" s="22" t="s">
        <v>55</v>
      </c>
      <c r="P20" s="1" t="s">
        <v>360</v>
      </c>
      <c r="Q20" s="178"/>
      <c r="R20" s="160"/>
      <c r="S20" s="180"/>
      <c r="T20" s="7">
        <f t="shared" si="0"/>
        <v>275</v>
      </c>
      <c r="U20" s="7" t="e">
        <f t="shared" ca="1" si="1"/>
        <v>#NAME?</v>
      </c>
      <c r="V20" s="7" t="e">
        <f t="shared" ca="1" si="2"/>
        <v>#NAME?</v>
      </c>
      <c r="W20" s="7" t="e">
        <f ca="1">IF(LocalizarInvertido(".",MID(P20,LEN(P20)-3,3)) &gt; 0,MID(P20,1,LocalizarInvertido(".",P20)),P20)</f>
        <v>#NAME?</v>
      </c>
    </row>
    <row r="21" spans="2:23" s="7" customFormat="1" ht="45" x14ac:dyDescent="0.25">
      <c r="B21" s="26"/>
      <c r="C21" s="22" t="s">
        <v>1537</v>
      </c>
      <c r="D21" s="22" t="s">
        <v>1544</v>
      </c>
      <c r="E21" s="22" t="s">
        <v>1537</v>
      </c>
      <c r="F21" s="22" t="s">
        <v>1538</v>
      </c>
      <c r="G21" s="22" t="s">
        <v>1570</v>
      </c>
      <c r="H21" s="22" t="s">
        <v>1547</v>
      </c>
      <c r="I21" s="22" t="s">
        <v>1537</v>
      </c>
      <c r="J21" s="22" t="s">
        <v>1543</v>
      </c>
      <c r="K21" s="20" t="s">
        <v>3127</v>
      </c>
      <c r="L21" s="23" t="s">
        <v>1337</v>
      </c>
      <c r="M21" s="20" t="s">
        <v>3099</v>
      </c>
      <c r="N21" s="20">
        <v>7</v>
      </c>
      <c r="O21" s="22" t="s">
        <v>55</v>
      </c>
      <c r="P21" s="1" t="s">
        <v>360</v>
      </c>
      <c r="Q21" s="178"/>
      <c r="R21" s="160"/>
      <c r="S21" s="180"/>
      <c r="T21" s="7">
        <f t="shared" si="0"/>
        <v>275</v>
      </c>
      <c r="U21" s="7" t="e">
        <f t="shared" ca="1" si="1"/>
        <v>#NAME?</v>
      </c>
      <c r="V21" s="7" t="e">
        <f t="shared" ca="1" si="2"/>
        <v>#NAME?</v>
      </c>
      <c r="W21" s="7" t="e">
        <f ca="1">IF(LocalizarInvertido(".",MID(P21,LEN(P21)-3,3)) &gt; 0,MID(P21,1,LocalizarInvertido(".",P21)),P21)</f>
        <v>#NAME?</v>
      </c>
    </row>
    <row r="22" spans="2:23" s="7" customFormat="1" ht="45" x14ac:dyDescent="0.25">
      <c r="B22" s="26"/>
      <c r="C22" s="22" t="s">
        <v>1537</v>
      </c>
      <c r="D22" s="22" t="s">
        <v>1544</v>
      </c>
      <c r="E22" s="22" t="s">
        <v>1537</v>
      </c>
      <c r="F22" s="22" t="s">
        <v>1538</v>
      </c>
      <c r="G22" s="22" t="s">
        <v>1570</v>
      </c>
      <c r="H22" s="22" t="s">
        <v>1547</v>
      </c>
      <c r="I22" s="22" t="s">
        <v>1537</v>
      </c>
      <c r="J22" s="22" t="s">
        <v>1539</v>
      </c>
      <c r="K22" s="20" t="s">
        <v>3128</v>
      </c>
      <c r="L22" s="23" t="s">
        <v>1337</v>
      </c>
      <c r="M22" s="20" t="s">
        <v>3099</v>
      </c>
      <c r="N22" s="20">
        <v>8</v>
      </c>
      <c r="O22" s="22" t="s">
        <v>3107</v>
      </c>
      <c r="P22" s="1" t="s">
        <v>360</v>
      </c>
      <c r="Q22" s="178"/>
      <c r="R22" s="160"/>
      <c r="S22" s="180"/>
      <c r="T22" s="7">
        <f t="shared" si="0"/>
        <v>275</v>
      </c>
      <c r="U22" s="7" t="e">
        <f t="shared" ca="1" si="1"/>
        <v>#NAME?</v>
      </c>
      <c r="V22" s="7" t="e">
        <f t="shared" ca="1" si="2"/>
        <v>#NAME?</v>
      </c>
      <c r="W22" s="7" t="e">
        <f ca="1">IF(LocalizarInvertido(".",MID(P22,LEN(P22)-3,3)) &gt; 0,MID(P22,1,LocalizarInvertido(".",P22)),P22)</f>
        <v>#NAME?</v>
      </c>
    </row>
    <row r="23" spans="2:23" s="7" customFormat="1" ht="45" x14ac:dyDescent="0.25">
      <c r="B23" s="26"/>
      <c r="C23" s="22" t="s">
        <v>1537</v>
      </c>
      <c r="D23" s="22" t="s">
        <v>1544</v>
      </c>
      <c r="E23" s="22" t="s">
        <v>1537</v>
      </c>
      <c r="F23" s="22" t="s">
        <v>1538</v>
      </c>
      <c r="G23" s="22" t="s">
        <v>1570</v>
      </c>
      <c r="H23" s="22" t="s">
        <v>1547</v>
      </c>
      <c r="I23" s="22" t="s">
        <v>1537</v>
      </c>
      <c r="J23" s="22" t="s">
        <v>1541</v>
      </c>
      <c r="K23" s="20" t="s">
        <v>3129</v>
      </c>
      <c r="L23" s="23" t="s">
        <v>3130</v>
      </c>
      <c r="M23" s="20" t="s">
        <v>3099</v>
      </c>
      <c r="N23" s="20">
        <v>8</v>
      </c>
      <c r="O23" s="22" t="s">
        <v>3107</v>
      </c>
      <c r="P23" s="1" t="s">
        <v>4182</v>
      </c>
      <c r="Q23" s="178"/>
      <c r="R23" s="160"/>
      <c r="S23" s="180"/>
      <c r="T23" s="7">
        <f t="shared" si="0"/>
        <v>281</v>
      </c>
      <c r="U23" s="7" t="e">
        <f t="shared" ca="1" si="1"/>
        <v>#NAME?</v>
      </c>
      <c r="V23" s="7" t="e">
        <f t="shared" ca="1" si="2"/>
        <v>#NAME?</v>
      </c>
      <c r="W23" s="7" t="e">
        <f ca="1">IF(LocalizarInvertido(".",MID(P23,LEN(P23)-3,3)) &gt; 0,MID(P23,1,LocalizarInvertido(".",P23)),P23)</f>
        <v>#NAME?</v>
      </c>
    </row>
    <row r="24" spans="2:23" s="7" customFormat="1" ht="45" x14ac:dyDescent="0.25">
      <c r="B24" s="26"/>
      <c r="C24" s="22" t="s">
        <v>1537</v>
      </c>
      <c r="D24" s="22" t="s">
        <v>1544</v>
      </c>
      <c r="E24" s="22" t="s">
        <v>1537</v>
      </c>
      <c r="F24" s="22" t="s">
        <v>1538</v>
      </c>
      <c r="G24" s="22" t="s">
        <v>1570</v>
      </c>
      <c r="H24" s="22" t="s">
        <v>1547</v>
      </c>
      <c r="I24" s="22" t="s">
        <v>1537</v>
      </c>
      <c r="J24" s="22" t="s">
        <v>1550</v>
      </c>
      <c r="K24" s="20" t="s">
        <v>3131</v>
      </c>
      <c r="L24" s="23" t="s">
        <v>3132</v>
      </c>
      <c r="M24" s="20" t="s">
        <v>3099</v>
      </c>
      <c r="N24" s="20">
        <v>8</v>
      </c>
      <c r="O24" s="22" t="s">
        <v>3107</v>
      </c>
      <c r="P24" s="1" t="s">
        <v>4181</v>
      </c>
      <c r="Q24" s="178"/>
      <c r="R24" s="160"/>
      <c r="S24" s="180"/>
      <c r="T24" s="7">
        <f t="shared" si="0"/>
        <v>227</v>
      </c>
      <c r="U24" s="7" t="e">
        <f t="shared" ca="1" si="1"/>
        <v>#NAME?</v>
      </c>
      <c r="V24" s="7" t="e">
        <f t="shared" ca="1" si="2"/>
        <v>#NAME?</v>
      </c>
      <c r="W24" s="7" t="e">
        <f ca="1">IF(LocalizarInvertido(".",MID(P24,LEN(P24)-3,3)) &gt; 0,MID(P24,1,LocalizarInvertido(".",P24)),P24)</f>
        <v>#NAME?</v>
      </c>
    </row>
    <row r="25" spans="2:23" s="7" customFormat="1" ht="45" x14ac:dyDescent="0.25">
      <c r="B25" s="26"/>
      <c r="C25" s="22" t="s">
        <v>1537</v>
      </c>
      <c r="D25" s="22" t="s">
        <v>1544</v>
      </c>
      <c r="E25" s="22" t="s">
        <v>1537</v>
      </c>
      <c r="F25" s="22" t="s">
        <v>1538</v>
      </c>
      <c r="G25" s="22" t="s">
        <v>1570</v>
      </c>
      <c r="H25" s="22" t="s">
        <v>1548</v>
      </c>
      <c r="I25" s="22" t="s">
        <v>1540</v>
      </c>
      <c r="J25" s="22" t="s">
        <v>1543</v>
      </c>
      <c r="K25" s="20" t="s">
        <v>3133</v>
      </c>
      <c r="L25" s="23" t="s">
        <v>361</v>
      </c>
      <c r="M25" s="20" t="s">
        <v>3098</v>
      </c>
      <c r="N25" s="20">
        <v>6</v>
      </c>
      <c r="O25" s="22" t="s">
        <v>55</v>
      </c>
      <c r="P25" s="1" t="s">
        <v>362</v>
      </c>
      <c r="Q25" s="178"/>
      <c r="R25" s="160"/>
      <c r="S25" s="180"/>
      <c r="T25" s="7">
        <f t="shared" si="0"/>
        <v>269</v>
      </c>
      <c r="U25" s="7" t="e">
        <f t="shared" ca="1" si="1"/>
        <v>#NAME?</v>
      </c>
      <c r="V25" s="7" t="e">
        <f t="shared" ca="1" si="2"/>
        <v>#NAME?</v>
      </c>
      <c r="W25" s="7" t="e">
        <f ca="1">IF(LocalizarInvertido(".",MID(P25,LEN(P25)-3,3)) &gt; 0,MID(P25,1,LocalizarInvertido(".",P25)),P25)</f>
        <v>#NAME?</v>
      </c>
    </row>
    <row r="26" spans="2:23" s="7" customFormat="1" ht="45" x14ac:dyDescent="0.25">
      <c r="B26" s="26"/>
      <c r="C26" s="22" t="s">
        <v>1537</v>
      </c>
      <c r="D26" s="22" t="s">
        <v>1544</v>
      </c>
      <c r="E26" s="22" t="s">
        <v>1537</v>
      </c>
      <c r="F26" s="22" t="s">
        <v>1538</v>
      </c>
      <c r="G26" s="22" t="s">
        <v>1570</v>
      </c>
      <c r="H26" s="22" t="s">
        <v>1548</v>
      </c>
      <c r="I26" s="22" t="s">
        <v>1537</v>
      </c>
      <c r="J26" s="22" t="s">
        <v>1543</v>
      </c>
      <c r="K26" s="20" t="s">
        <v>3134</v>
      </c>
      <c r="L26" s="23" t="s">
        <v>1338</v>
      </c>
      <c r="M26" s="20" t="s">
        <v>3098</v>
      </c>
      <c r="N26" s="20">
        <v>7</v>
      </c>
      <c r="O26" s="22" t="s">
        <v>55</v>
      </c>
      <c r="P26" s="1" t="s">
        <v>362</v>
      </c>
      <c r="Q26" s="178"/>
      <c r="R26" s="160"/>
      <c r="S26" s="180"/>
      <c r="T26" s="7">
        <f t="shared" si="0"/>
        <v>269</v>
      </c>
      <c r="U26" s="7" t="e">
        <f t="shared" ca="1" si="1"/>
        <v>#NAME?</v>
      </c>
      <c r="V26" s="7" t="e">
        <f t="shared" ca="1" si="2"/>
        <v>#NAME?</v>
      </c>
      <c r="W26" s="7" t="e">
        <f ca="1">IF(LocalizarInvertido(".",MID(P26,LEN(P26)-3,3)) &gt; 0,MID(P26,1,LocalizarInvertido(".",P26)),P26)</f>
        <v>#NAME?</v>
      </c>
    </row>
    <row r="27" spans="2:23" s="7" customFormat="1" ht="45" x14ac:dyDescent="0.25">
      <c r="B27" s="26"/>
      <c r="C27" s="22" t="s">
        <v>1537</v>
      </c>
      <c r="D27" s="22" t="s">
        <v>1544</v>
      </c>
      <c r="E27" s="22" t="s">
        <v>1537</v>
      </c>
      <c r="F27" s="22" t="s">
        <v>1538</v>
      </c>
      <c r="G27" s="22" t="s">
        <v>1570</v>
      </c>
      <c r="H27" s="22" t="s">
        <v>1548</v>
      </c>
      <c r="I27" s="22" t="s">
        <v>1537</v>
      </c>
      <c r="J27" s="22" t="s">
        <v>1539</v>
      </c>
      <c r="K27" s="20" t="s">
        <v>3135</v>
      </c>
      <c r="L27" s="23" t="s">
        <v>1338</v>
      </c>
      <c r="M27" s="20" t="s">
        <v>3099</v>
      </c>
      <c r="N27" s="20">
        <v>8</v>
      </c>
      <c r="O27" s="22" t="s">
        <v>3107</v>
      </c>
      <c r="P27" s="1" t="s">
        <v>362</v>
      </c>
      <c r="Q27" s="178"/>
      <c r="R27" s="160"/>
      <c r="S27" s="180"/>
      <c r="T27" s="7">
        <f t="shared" si="0"/>
        <v>269</v>
      </c>
      <c r="U27" s="7" t="e">
        <f t="shared" ca="1" si="1"/>
        <v>#NAME?</v>
      </c>
      <c r="V27" s="7" t="e">
        <f t="shared" ca="1" si="2"/>
        <v>#NAME?</v>
      </c>
      <c r="W27" s="7" t="e">
        <f ca="1">IF(LocalizarInvertido(".",MID(P27,LEN(P27)-3,3)) &gt; 0,MID(P27,1,LocalizarInvertido(".",P27)),P27)</f>
        <v>#NAME?</v>
      </c>
    </row>
    <row r="28" spans="2:23" s="7" customFormat="1" ht="45" x14ac:dyDescent="0.25">
      <c r="B28" s="26"/>
      <c r="C28" s="22" t="s">
        <v>1537</v>
      </c>
      <c r="D28" s="22" t="s">
        <v>1544</v>
      </c>
      <c r="E28" s="22" t="s">
        <v>1537</v>
      </c>
      <c r="F28" s="22" t="s">
        <v>1538</v>
      </c>
      <c r="G28" s="22" t="s">
        <v>1570</v>
      </c>
      <c r="H28" s="22" t="s">
        <v>1548</v>
      </c>
      <c r="I28" s="22" t="s">
        <v>1537</v>
      </c>
      <c r="J28" s="22" t="s">
        <v>1541</v>
      </c>
      <c r="K28" s="20" t="s">
        <v>3136</v>
      </c>
      <c r="L28" s="23" t="s">
        <v>3137</v>
      </c>
      <c r="M28" s="20" t="s">
        <v>3099</v>
      </c>
      <c r="N28" s="20">
        <v>8</v>
      </c>
      <c r="O28" s="22" t="s">
        <v>3107</v>
      </c>
      <c r="P28" s="1" t="s">
        <v>4182</v>
      </c>
      <c r="Q28" s="178"/>
      <c r="R28" s="160"/>
      <c r="S28" s="180"/>
      <c r="T28" s="7">
        <f t="shared" si="0"/>
        <v>281</v>
      </c>
      <c r="U28" s="7" t="e">
        <f t="shared" ca="1" si="1"/>
        <v>#NAME?</v>
      </c>
      <c r="V28" s="7" t="e">
        <f t="shared" ca="1" si="2"/>
        <v>#NAME?</v>
      </c>
      <c r="W28" s="7" t="e">
        <f ca="1">IF(LocalizarInvertido(".",MID(P28,LEN(P28)-3,3)) &gt; 0,MID(P28,1,LocalizarInvertido(".",P28)),P28)</f>
        <v>#NAME?</v>
      </c>
    </row>
    <row r="29" spans="2:23" s="7" customFormat="1" ht="45" x14ac:dyDescent="0.25">
      <c r="B29" s="26"/>
      <c r="C29" s="22" t="s">
        <v>1537</v>
      </c>
      <c r="D29" s="22" t="s">
        <v>1544</v>
      </c>
      <c r="E29" s="22" t="s">
        <v>1537</v>
      </c>
      <c r="F29" s="22" t="s">
        <v>1538</v>
      </c>
      <c r="G29" s="22" t="s">
        <v>1570</v>
      </c>
      <c r="H29" s="22" t="s">
        <v>1548</v>
      </c>
      <c r="I29" s="22" t="s">
        <v>1537</v>
      </c>
      <c r="J29" s="22" t="s">
        <v>1550</v>
      </c>
      <c r="K29" s="20" t="s">
        <v>3138</v>
      </c>
      <c r="L29" s="23" t="s">
        <v>3139</v>
      </c>
      <c r="M29" s="20" t="s">
        <v>3099</v>
      </c>
      <c r="N29" s="20">
        <v>8</v>
      </c>
      <c r="O29" s="22" t="s">
        <v>3107</v>
      </c>
      <c r="P29" s="1" t="s">
        <v>4181</v>
      </c>
      <c r="Q29" s="178"/>
      <c r="R29" s="160"/>
      <c r="S29" s="180"/>
      <c r="T29" s="7">
        <f t="shared" si="0"/>
        <v>227</v>
      </c>
      <c r="U29" s="7" t="e">
        <f t="shared" ca="1" si="1"/>
        <v>#NAME?</v>
      </c>
      <c r="V29" s="7" t="e">
        <f t="shared" ca="1" si="2"/>
        <v>#NAME?</v>
      </c>
      <c r="W29" s="7" t="e">
        <f ca="1">IF(LocalizarInvertido(".",MID(P29,LEN(P29)-3,3)) &gt; 0,MID(P29,1,LocalizarInvertido(".",P29)),P29)</f>
        <v>#NAME?</v>
      </c>
    </row>
    <row r="30" spans="2:23" s="7" customFormat="1" ht="45" x14ac:dyDescent="0.25">
      <c r="B30" s="26"/>
      <c r="C30" s="22" t="s">
        <v>1537</v>
      </c>
      <c r="D30" s="22" t="s">
        <v>1544</v>
      </c>
      <c r="E30" s="22" t="s">
        <v>1537</v>
      </c>
      <c r="F30" s="22" t="s">
        <v>1538</v>
      </c>
      <c r="G30" s="22" t="s">
        <v>1570</v>
      </c>
      <c r="H30" s="22" t="s">
        <v>1549</v>
      </c>
      <c r="I30" s="22" t="s">
        <v>1540</v>
      </c>
      <c r="J30" s="22" t="s">
        <v>1543</v>
      </c>
      <c r="K30" s="20" t="s">
        <v>3140</v>
      </c>
      <c r="L30" s="23" t="s">
        <v>363</v>
      </c>
      <c r="M30" s="20" t="s">
        <v>3098</v>
      </c>
      <c r="N30" s="20">
        <v>6</v>
      </c>
      <c r="O30" s="22" t="s">
        <v>55</v>
      </c>
      <c r="P30" s="1" t="s">
        <v>364</v>
      </c>
      <c r="Q30" s="178"/>
      <c r="R30" s="160"/>
      <c r="S30" s="180"/>
      <c r="T30" s="7">
        <f t="shared" si="0"/>
        <v>274</v>
      </c>
      <c r="U30" s="7" t="e">
        <f t="shared" ca="1" si="1"/>
        <v>#NAME?</v>
      </c>
      <c r="V30" s="7" t="e">
        <f t="shared" ca="1" si="2"/>
        <v>#NAME?</v>
      </c>
      <c r="W30" s="7" t="e">
        <f ca="1">IF(LocalizarInvertido(".",MID(P30,LEN(P30)-3,3)) &gt; 0,MID(P30,1,LocalizarInvertido(".",P30)),P30)</f>
        <v>#NAME?</v>
      </c>
    </row>
    <row r="31" spans="2:23" s="7" customFormat="1" ht="45" x14ac:dyDescent="0.25">
      <c r="B31" s="26"/>
      <c r="C31" s="22" t="s">
        <v>1537</v>
      </c>
      <c r="D31" s="22" t="s">
        <v>1544</v>
      </c>
      <c r="E31" s="22" t="s">
        <v>1537</v>
      </c>
      <c r="F31" s="22" t="s">
        <v>1538</v>
      </c>
      <c r="G31" s="22" t="s">
        <v>1570</v>
      </c>
      <c r="H31" s="22" t="s">
        <v>1549</v>
      </c>
      <c r="I31" s="22" t="s">
        <v>1537</v>
      </c>
      <c r="J31" s="22" t="s">
        <v>1543</v>
      </c>
      <c r="K31" s="20" t="s">
        <v>3141</v>
      </c>
      <c r="L31" s="23" t="s">
        <v>1339</v>
      </c>
      <c r="M31" s="20" t="s">
        <v>3098</v>
      </c>
      <c r="N31" s="20">
        <v>7</v>
      </c>
      <c r="O31" s="22" t="s">
        <v>55</v>
      </c>
      <c r="P31" s="1" t="s">
        <v>364</v>
      </c>
      <c r="Q31" s="178"/>
      <c r="R31" s="160"/>
      <c r="S31" s="180"/>
      <c r="T31" s="7">
        <f t="shared" si="0"/>
        <v>274</v>
      </c>
      <c r="U31" s="7" t="e">
        <f t="shared" ca="1" si="1"/>
        <v>#NAME?</v>
      </c>
      <c r="V31" s="7" t="e">
        <f t="shared" ca="1" si="2"/>
        <v>#NAME?</v>
      </c>
      <c r="W31" s="7" t="e">
        <f ca="1">IF(LocalizarInvertido(".",MID(P31,LEN(P31)-3,3)) &gt; 0,MID(P31,1,LocalizarInvertido(".",P31)),P31)</f>
        <v>#NAME?</v>
      </c>
    </row>
    <row r="32" spans="2:23" s="7" customFormat="1" ht="45" x14ac:dyDescent="0.25">
      <c r="B32" s="26"/>
      <c r="C32" s="22" t="s">
        <v>1537</v>
      </c>
      <c r="D32" s="22" t="s">
        <v>1544</v>
      </c>
      <c r="E32" s="22" t="s">
        <v>1537</v>
      </c>
      <c r="F32" s="22" t="s">
        <v>1538</v>
      </c>
      <c r="G32" s="22" t="s">
        <v>1570</v>
      </c>
      <c r="H32" s="22" t="s">
        <v>1549</v>
      </c>
      <c r="I32" s="22" t="s">
        <v>1537</v>
      </c>
      <c r="J32" s="22" t="s">
        <v>1539</v>
      </c>
      <c r="K32" s="20" t="s">
        <v>3142</v>
      </c>
      <c r="L32" s="23" t="s">
        <v>1339</v>
      </c>
      <c r="M32" s="20" t="s">
        <v>3099</v>
      </c>
      <c r="N32" s="20">
        <v>8</v>
      </c>
      <c r="O32" s="22" t="s">
        <v>3107</v>
      </c>
      <c r="P32" s="1" t="s">
        <v>364</v>
      </c>
      <c r="Q32" s="178"/>
      <c r="R32" s="160"/>
      <c r="S32" s="180"/>
      <c r="T32" s="7">
        <f t="shared" si="0"/>
        <v>274</v>
      </c>
      <c r="U32" s="7" t="e">
        <f t="shared" ca="1" si="1"/>
        <v>#NAME?</v>
      </c>
      <c r="V32" s="7" t="e">
        <f t="shared" ca="1" si="2"/>
        <v>#NAME?</v>
      </c>
      <c r="W32" s="7" t="e">
        <f ca="1">IF(LocalizarInvertido(".",MID(P32,LEN(P32)-3,3)) &gt; 0,MID(P32,1,LocalizarInvertido(".",P32)),P32)</f>
        <v>#NAME?</v>
      </c>
    </row>
    <row r="33" spans="2:23" s="7" customFormat="1" ht="45" x14ac:dyDescent="0.25">
      <c r="B33" s="26"/>
      <c r="C33" s="22" t="s">
        <v>1537</v>
      </c>
      <c r="D33" s="22" t="s">
        <v>1544</v>
      </c>
      <c r="E33" s="22" t="s">
        <v>1537</v>
      </c>
      <c r="F33" s="22" t="s">
        <v>1538</v>
      </c>
      <c r="G33" s="22" t="s">
        <v>1570</v>
      </c>
      <c r="H33" s="22" t="s">
        <v>1549</v>
      </c>
      <c r="I33" s="22" t="s">
        <v>1537</v>
      </c>
      <c r="J33" s="22" t="s">
        <v>1541</v>
      </c>
      <c r="K33" s="20" t="s">
        <v>3143</v>
      </c>
      <c r="L33" s="23" t="s">
        <v>3144</v>
      </c>
      <c r="M33" s="20" t="s">
        <v>3099</v>
      </c>
      <c r="N33" s="20">
        <v>8</v>
      </c>
      <c r="O33" s="22" t="s">
        <v>3107</v>
      </c>
      <c r="P33" s="1" t="s">
        <v>4182</v>
      </c>
      <c r="Q33" s="178"/>
      <c r="R33" s="160"/>
      <c r="S33" s="180"/>
      <c r="T33" s="7">
        <f t="shared" si="0"/>
        <v>281</v>
      </c>
      <c r="U33" s="7" t="e">
        <f t="shared" ca="1" si="1"/>
        <v>#NAME?</v>
      </c>
      <c r="V33" s="7" t="e">
        <f t="shared" ca="1" si="2"/>
        <v>#NAME?</v>
      </c>
      <c r="W33" s="7" t="e">
        <f ca="1">IF(LocalizarInvertido(".",MID(P33,LEN(P33)-3,3)) &gt; 0,MID(P33,1,LocalizarInvertido(".",P33)),P33)</f>
        <v>#NAME?</v>
      </c>
    </row>
    <row r="34" spans="2:23" s="7" customFormat="1" ht="45" x14ac:dyDescent="0.25">
      <c r="B34" s="26"/>
      <c r="C34" s="22" t="s">
        <v>1537</v>
      </c>
      <c r="D34" s="22" t="s">
        <v>1544</v>
      </c>
      <c r="E34" s="22" t="s">
        <v>1537</v>
      </c>
      <c r="F34" s="22" t="s">
        <v>1538</v>
      </c>
      <c r="G34" s="22" t="s">
        <v>1570</v>
      </c>
      <c r="H34" s="22" t="s">
        <v>1549</v>
      </c>
      <c r="I34" s="22" t="s">
        <v>1537</v>
      </c>
      <c r="J34" s="22" t="s">
        <v>1550</v>
      </c>
      <c r="K34" s="20" t="s">
        <v>3145</v>
      </c>
      <c r="L34" s="23" t="s">
        <v>3146</v>
      </c>
      <c r="M34" s="20" t="s">
        <v>3099</v>
      </c>
      <c r="N34" s="20">
        <v>8</v>
      </c>
      <c r="O34" s="22" t="s">
        <v>3107</v>
      </c>
      <c r="P34" s="1" t="s">
        <v>4181</v>
      </c>
      <c r="Q34" s="178"/>
      <c r="R34" s="160"/>
      <c r="S34" s="180"/>
      <c r="T34" s="7">
        <f t="shared" si="0"/>
        <v>227</v>
      </c>
      <c r="U34" s="7" t="e">
        <f t="shared" ca="1" si="1"/>
        <v>#NAME?</v>
      </c>
      <c r="V34" s="7" t="e">
        <f t="shared" ca="1" si="2"/>
        <v>#NAME?</v>
      </c>
      <c r="W34" s="7" t="e">
        <f ca="1">IF(LocalizarInvertido(".",MID(P34,LEN(P34)-3,3)) &gt; 0,MID(P34,1,LocalizarInvertido(".",P34)),P34)</f>
        <v>#NAME?</v>
      </c>
    </row>
    <row r="35" spans="2:23" s="7" customFormat="1" ht="45" x14ac:dyDescent="0.25">
      <c r="B35" s="26"/>
      <c r="C35" s="22" t="s">
        <v>1537</v>
      </c>
      <c r="D35" s="22" t="s">
        <v>1544</v>
      </c>
      <c r="E35" s="22" t="s">
        <v>1537</v>
      </c>
      <c r="F35" s="22" t="s">
        <v>1538</v>
      </c>
      <c r="G35" s="22" t="s">
        <v>1575</v>
      </c>
      <c r="H35" s="22" t="s">
        <v>1540</v>
      </c>
      <c r="I35" s="22" t="s">
        <v>1540</v>
      </c>
      <c r="J35" s="22" t="s">
        <v>1543</v>
      </c>
      <c r="K35" s="20" t="s">
        <v>3147</v>
      </c>
      <c r="L35" s="23" t="s">
        <v>365</v>
      </c>
      <c r="M35" s="20" t="s">
        <v>3098</v>
      </c>
      <c r="N35" s="20">
        <v>5</v>
      </c>
      <c r="O35" s="22" t="s">
        <v>55</v>
      </c>
      <c r="P35" s="1" t="s">
        <v>366</v>
      </c>
      <c r="Q35" s="178"/>
      <c r="R35" s="160"/>
      <c r="S35" s="180"/>
      <c r="T35" s="7">
        <f t="shared" si="0"/>
        <v>243</v>
      </c>
      <c r="U35" s="7" t="e">
        <f t="shared" ca="1" si="1"/>
        <v>#NAME?</v>
      </c>
      <c r="V35" s="7" t="e">
        <f t="shared" ca="1" si="2"/>
        <v>#NAME?</v>
      </c>
      <c r="W35" s="7" t="e">
        <f ca="1">IF(LocalizarInvertido(".",MID(P35,LEN(P35)-3,3)) &gt; 0,MID(P35,1,LocalizarInvertido(".",P35)),P35)</f>
        <v>#NAME?</v>
      </c>
    </row>
    <row r="36" spans="2:23" s="7" customFormat="1" ht="45" x14ac:dyDescent="0.25">
      <c r="B36" s="26"/>
      <c r="C36" s="22" t="s">
        <v>1537</v>
      </c>
      <c r="D36" s="22" t="s">
        <v>1544</v>
      </c>
      <c r="E36" s="22" t="s">
        <v>1537</v>
      </c>
      <c r="F36" s="22" t="s">
        <v>1538</v>
      </c>
      <c r="G36" s="22" t="s">
        <v>1575</v>
      </c>
      <c r="H36" s="22" t="s">
        <v>1537</v>
      </c>
      <c r="I36" s="22" t="s">
        <v>1540</v>
      </c>
      <c r="J36" s="22" t="s">
        <v>1543</v>
      </c>
      <c r="K36" s="20" t="s">
        <v>3148</v>
      </c>
      <c r="L36" s="23" t="s">
        <v>367</v>
      </c>
      <c r="M36" s="20" t="s">
        <v>3098</v>
      </c>
      <c r="N36" s="20">
        <v>6</v>
      </c>
      <c r="O36" s="22" t="s">
        <v>55</v>
      </c>
      <c r="P36" s="1" t="s">
        <v>368</v>
      </c>
      <c r="Q36" s="178"/>
      <c r="R36" s="160"/>
      <c r="S36" s="180"/>
      <c r="T36" s="7">
        <f t="shared" si="0"/>
        <v>239</v>
      </c>
      <c r="U36" s="7" t="e">
        <f t="shared" ca="1" si="1"/>
        <v>#NAME?</v>
      </c>
      <c r="V36" s="7" t="e">
        <f t="shared" ca="1" si="2"/>
        <v>#NAME?</v>
      </c>
      <c r="W36" s="7" t="e">
        <f ca="1">IF(LocalizarInvertido(".",MID(P36,LEN(P36)-3,3)) &gt; 0,MID(P36,1,LocalizarInvertido(".",P36)),P36)</f>
        <v>#NAME?</v>
      </c>
    </row>
    <row r="37" spans="2:23" s="7" customFormat="1" ht="45" x14ac:dyDescent="0.25">
      <c r="B37" s="26"/>
      <c r="C37" s="22" t="s">
        <v>1537</v>
      </c>
      <c r="D37" s="22" t="s">
        <v>1544</v>
      </c>
      <c r="E37" s="22" t="s">
        <v>1537</v>
      </c>
      <c r="F37" s="22" t="s">
        <v>1538</v>
      </c>
      <c r="G37" s="22" t="s">
        <v>1575</v>
      </c>
      <c r="H37" s="22" t="s">
        <v>1537</v>
      </c>
      <c r="I37" s="22" t="s">
        <v>1537</v>
      </c>
      <c r="J37" s="22" t="s">
        <v>1543</v>
      </c>
      <c r="K37" s="20" t="s">
        <v>3149</v>
      </c>
      <c r="L37" s="23" t="s">
        <v>1340</v>
      </c>
      <c r="M37" s="20" t="s">
        <v>3099</v>
      </c>
      <c r="N37" s="20">
        <v>7</v>
      </c>
      <c r="O37" s="22" t="s">
        <v>55</v>
      </c>
      <c r="P37" s="1" t="s">
        <v>368</v>
      </c>
      <c r="Q37" s="178"/>
      <c r="R37" s="160"/>
      <c r="S37" s="180"/>
      <c r="T37" s="7">
        <f t="shared" si="0"/>
        <v>239</v>
      </c>
      <c r="U37" s="7" t="e">
        <f t="shared" ca="1" si="1"/>
        <v>#NAME?</v>
      </c>
      <c r="V37" s="7" t="e">
        <f t="shared" ca="1" si="2"/>
        <v>#NAME?</v>
      </c>
      <c r="W37" s="7" t="e">
        <f ca="1">IF(LocalizarInvertido(".",MID(P37,LEN(P37)-3,3)) &gt; 0,MID(P37,1,LocalizarInvertido(".",P37)),P37)</f>
        <v>#NAME?</v>
      </c>
    </row>
    <row r="38" spans="2:23" s="7" customFormat="1" ht="45" x14ac:dyDescent="0.25">
      <c r="B38" s="26"/>
      <c r="C38" s="22" t="s">
        <v>1537</v>
      </c>
      <c r="D38" s="22" t="s">
        <v>1544</v>
      </c>
      <c r="E38" s="22" t="s">
        <v>1537</v>
      </c>
      <c r="F38" s="22" t="s">
        <v>1538</v>
      </c>
      <c r="G38" s="22" t="s">
        <v>1575</v>
      </c>
      <c r="H38" s="22" t="s">
        <v>1537</v>
      </c>
      <c r="I38" s="22" t="s">
        <v>1537</v>
      </c>
      <c r="J38" s="22" t="s">
        <v>1539</v>
      </c>
      <c r="K38" s="20" t="s">
        <v>3150</v>
      </c>
      <c r="L38" s="23" t="s">
        <v>1340</v>
      </c>
      <c r="M38" s="20" t="s">
        <v>3099</v>
      </c>
      <c r="N38" s="20">
        <v>8</v>
      </c>
      <c r="O38" s="22" t="s">
        <v>3107</v>
      </c>
      <c r="P38" s="1" t="s">
        <v>368</v>
      </c>
      <c r="Q38" s="178"/>
      <c r="R38" s="160"/>
      <c r="S38" s="180"/>
      <c r="T38" s="7">
        <f t="shared" si="0"/>
        <v>239</v>
      </c>
      <c r="U38" s="7" t="e">
        <f t="shared" ca="1" si="1"/>
        <v>#NAME?</v>
      </c>
      <c r="V38" s="7" t="e">
        <f t="shared" ca="1" si="2"/>
        <v>#NAME?</v>
      </c>
      <c r="W38" s="7" t="e">
        <f ca="1">IF(LocalizarInvertido(".",MID(P38,LEN(P38)-3,3)) &gt; 0,MID(P38,1,LocalizarInvertido(".",P38)),P38)</f>
        <v>#NAME?</v>
      </c>
    </row>
    <row r="39" spans="2:23" s="7" customFormat="1" ht="45" x14ac:dyDescent="0.25">
      <c r="B39" s="26"/>
      <c r="C39" s="22" t="s">
        <v>1537</v>
      </c>
      <c r="D39" s="22" t="s">
        <v>1544</v>
      </c>
      <c r="E39" s="22" t="s">
        <v>1537</v>
      </c>
      <c r="F39" s="22" t="s">
        <v>1538</v>
      </c>
      <c r="G39" s="22" t="s">
        <v>1575</v>
      </c>
      <c r="H39" s="22" t="s">
        <v>1537</v>
      </c>
      <c r="I39" s="22" t="s">
        <v>1537</v>
      </c>
      <c r="J39" s="22" t="s">
        <v>1541</v>
      </c>
      <c r="K39" s="20" t="s">
        <v>3151</v>
      </c>
      <c r="L39" s="23" t="s">
        <v>3152</v>
      </c>
      <c r="M39" s="20" t="s">
        <v>3099</v>
      </c>
      <c r="N39" s="20">
        <v>8</v>
      </c>
      <c r="O39" s="22" t="s">
        <v>3107</v>
      </c>
      <c r="P39" s="1" t="s">
        <v>4182</v>
      </c>
      <c r="Q39" s="178"/>
      <c r="R39" s="160"/>
      <c r="S39" s="180"/>
      <c r="T39" s="7">
        <f t="shared" si="0"/>
        <v>281</v>
      </c>
      <c r="U39" s="7" t="e">
        <f t="shared" ca="1" si="1"/>
        <v>#NAME?</v>
      </c>
      <c r="V39" s="7" t="e">
        <f t="shared" ca="1" si="2"/>
        <v>#NAME?</v>
      </c>
      <c r="W39" s="7" t="e">
        <f ca="1">IF(LocalizarInvertido(".",MID(P39,LEN(P39)-3,3)) &gt; 0,MID(P39,1,LocalizarInvertido(".",P39)),P39)</f>
        <v>#NAME?</v>
      </c>
    </row>
    <row r="40" spans="2:23" s="7" customFormat="1" ht="45" x14ac:dyDescent="0.25">
      <c r="B40" s="26"/>
      <c r="C40" s="22" t="s">
        <v>1537</v>
      </c>
      <c r="D40" s="22" t="s">
        <v>1544</v>
      </c>
      <c r="E40" s="22" t="s">
        <v>1537</v>
      </c>
      <c r="F40" s="22" t="s">
        <v>1538</v>
      </c>
      <c r="G40" s="22" t="s">
        <v>1575</v>
      </c>
      <c r="H40" s="22" t="s">
        <v>1537</v>
      </c>
      <c r="I40" s="22" t="s">
        <v>1537</v>
      </c>
      <c r="J40" s="22" t="s">
        <v>1550</v>
      </c>
      <c r="K40" s="20" t="s">
        <v>3153</v>
      </c>
      <c r="L40" s="23" t="s">
        <v>3154</v>
      </c>
      <c r="M40" s="20" t="s">
        <v>3099</v>
      </c>
      <c r="N40" s="20">
        <v>8</v>
      </c>
      <c r="O40" s="22" t="s">
        <v>3107</v>
      </c>
      <c r="P40" s="1" t="s">
        <v>4181</v>
      </c>
      <c r="Q40" s="178"/>
      <c r="R40" s="160"/>
      <c r="S40" s="180"/>
      <c r="T40" s="7">
        <f t="shared" si="0"/>
        <v>227</v>
      </c>
      <c r="U40" s="7" t="e">
        <f t="shared" ca="1" si="1"/>
        <v>#NAME?</v>
      </c>
      <c r="V40" s="7" t="e">
        <f t="shared" ca="1" si="2"/>
        <v>#NAME?</v>
      </c>
      <c r="W40" s="7" t="e">
        <f ca="1">IF(LocalizarInvertido(".",MID(P40,LEN(P40)-3,3)) &gt; 0,MID(P40,1,LocalizarInvertido(".",P40)),P40)</f>
        <v>#NAME?</v>
      </c>
    </row>
    <row r="41" spans="2:23" s="7" customFormat="1" ht="45" x14ac:dyDescent="0.25">
      <c r="B41" s="26"/>
      <c r="C41" s="22" t="s">
        <v>1537</v>
      </c>
      <c r="D41" s="22" t="s">
        <v>1544</v>
      </c>
      <c r="E41" s="22" t="s">
        <v>1537</v>
      </c>
      <c r="F41" s="22" t="s">
        <v>1538</v>
      </c>
      <c r="G41" s="22" t="s">
        <v>1575</v>
      </c>
      <c r="H41" s="22" t="s">
        <v>1546</v>
      </c>
      <c r="I41" s="22" t="s">
        <v>1540</v>
      </c>
      <c r="J41" s="22" t="s">
        <v>1543</v>
      </c>
      <c r="K41" s="20" t="s">
        <v>3155</v>
      </c>
      <c r="L41" s="23" t="s">
        <v>369</v>
      </c>
      <c r="M41" s="20" t="s">
        <v>3098</v>
      </c>
      <c r="N41" s="20">
        <v>6</v>
      </c>
      <c r="O41" s="22" t="s">
        <v>55</v>
      </c>
      <c r="P41" s="1" t="s">
        <v>370</v>
      </c>
      <c r="Q41" s="178"/>
      <c r="R41" s="160"/>
      <c r="S41" s="180"/>
      <c r="T41" s="7">
        <f t="shared" si="0"/>
        <v>244</v>
      </c>
      <c r="U41" s="7" t="e">
        <f t="shared" ca="1" si="1"/>
        <v>#NAME?</v>
      </c>
      <c r="V41" s="7" t="e">
        <f t="shared" ca="1" si="2"/>
        <v>#NAME?</v>
      </c>
      <c r="W41" s="7" t="e">
        <f ca="1">IF(LocalizarInvertido(".",MID(P41,LEN(P41)-3,3)) &gt; 0,MID(P41,1,LocalizarInvertido(".",P41)),P41)</f>
        <v>#NAME?</v>
      </c>
    </row>
    <row r="42" spans="2:23" s="7" customFormat="1" ht="45" x14ac:dyDescent="0.25">
      <c r="B42" s="26"/>
      <c r="C42" s="22" t="s">
        <v>1537</v>
      </c>
      <c r="D42" s="22" t="s">
        <v>1544</v>
      </c>
      <c r="E42" s="22" t="s">
        <v>1537</v>
      </c>
      <c r="F42" s="22" t="s">
        <v>1538</v>
      </c>
      <c r="G42" s="22" t="s">
        <v>1575</v>
      </c>
      <c r="H42" s="22" t="s">
        <v>1546</v>
      </c>
      <c r="I42" s="22" t="s">
        <v>1537</v>
      </c>
      <c r="J42" s="22" t="s">
        <v>1543</v>
      </c>
      <c r="K42" s="20" t="s">
        <v>3156</v>
      </c>
      <c r="L42" s="23" t="s">
        <v>1341</v>
      </c>
      <c r="M42" s="20" t="s">
        <v>3098</v>
      </c>
      <c r="N42" s="20">
        <v>7</v>
      </c>
      <c r="O42" s="22" t="s">
        <v>55</v>
      </c>
      <c r="P42" s="1" t="s">
        <v>370</v>
      </c>
      <c r="Q42" s="178"/>
      <c r="R42" s="160"/>
      <c r="S42" s="180"/>
      <c r="T42" s="7">
        <f t="shared" si="0"/>
        <v>244</v>
      </c>
      <c r="U42" s="7" t="e">
        <f t="shared" ca="1" si="1"/>
        <v>#NAME?</v>
      </c>
      <c r="V42" s="7" t="e">
        <f t="shared" ca="1" si="2"/>
        <v>#NAME?</v>
      </c>
      <c r="W42" s="7" t="e">
        <f ca="1">IF(LocalizarInvertido(".",MID(P42,LEN(P42)-3,3)) &gt; 0,MID(P42,1,LocalizarInvertido(".",P42)),P42)</f>
        <v>#NAME?</v>
      </c>
    </row>
    <row r="43" spans="2:23" s="7" customFormat="1" ht="45" x14ac:dyDescent="0.25">
      <c r="B43" s="26"/>
      <c r="C43" s="22" t="s">
        <v>1537</v>
      </c>
      <c r="D43" s="22" t="s">
        <v>1544</v>
      </c>
      <c r="E43" s="22" t="s">
        <v>1537</v>
      </c>
      <c r="F43" s="22" t="s">
        <v>1538</v>
      </c>
      <c r="G43" s="22" t="s">
        <v>1575</v>
      </c>
      <c r="H43" s="22" t="s">
        <v>1546</v>
      </c>
      <c r="I43" s="22" t="s">
        <v>1537</v>
      </c>
      <c r="J43" s="22" t="s">
        <v>1539</v>
      </c>
      <c r="K43" s="20" t="s">
        <v>3157</v>
      </c>
      <c r="L43" s="23" t="s">
        <v>1341</v>
      </c>
      <c r="M43" s="20" t="s">
        <v>3099</v>
      </c>
      <c r="N43" s="20">
        <v>8</v>
      </c>
      <c r="O43" s="22" t="s">
        <v>3107</v>
      </c>
      <c r="P43" s="1" t="s">
        <v>370</v>
      </c>
      <c r="Q43" s="178"/>
      <c r="R43" s="160"/>
      <c r="S43" s="180"/>
      <c r="T43" s="7">
        <f t="shared" si="0"/>
        <v>244</v>
      </c>
      <c r="U43" s="7" t="e">
        <f t="shared" ca="1" si="1"/>
        <v>#NAME?</v>
      </c>
      <c r="V43" s="7" t="e">
        <f t="shared" ca="1" si="2"/>
        <v>#NAME?</v>
      </c>
      <c r="W43" s="7" t="e">
        <f ca="1">IF(LocalizarInvertido(".",MID(P43,LEN(P43)-3,3)) &gt; 0,MID(P43,1,LocalizarInvertido(".",P43)),P43)</f>
        <v>#NAME?</v>
      </c>
    </row>
    <row r="44" spans="2:23" s="7" customFormat="1" ht="45" x14ac:dyDescent="0.25">
      <c r="B44" s="26"/>
      <c r="C44" s="22" t="s">
        <v>1537</v>
      </c>
      <c r="D44" s="22" t="s">
        <v>1544</v>
      </c>
      <c r="E44" s="22" t="s">
        <v>1537</v>
      </c>
      <c r="F44" s="22" t="s">
        <v>1538</v>
      </c>
      <c r="G44" s="22" t="s">
        <v>1575</v>
      </c>
      <c r="H44" s="22" t="s">
        <v>1546</v>
      </c>
      <c r="I44" s="22" t="s">
        <v>1537</v>
      </c>
      <c r="J44" s="22" t="s">
        <v>1541</v>
      </c>
      <c r="K44" s="20" t="s">
        <v>3158</v>
      </c>
      <c r="L44" s="23" t="s">
        <v>3159</v>
      </c>
      <c r="M44" s="20" t="s">
        <v>3099</v>
      </c>
      <c r="N44" s="20">
        <v>8</v>
      </c>
      <c r="O44" s="22" t="s">
        <v>3107</v>
      </c>
      <c r="P44" s="1" t="s">
        <v>4182</v>
      </c>
      <c r="Q44" s="178"/>
      <c r="R44" s="160"/>
      <c r="S44" s="180"/>
      <c r="T44" s="7">
        <f t="shared" si="0"/>
        <v>281</v>
      </c>
      <c r="U44" s="7" t="e">
        <f t="shared" ca="1" si="1"/>
        <v>#NAME?</v>
      </c>
      <c r="V44" s="7" t="e">
        <f t="shared" ca="1" si="2"/>
        <v>#NAME?</v>
      </c>
      <c r="W44" s="7" t="e">
        <f ca="1">IF(LocalizarInvertido(".",MID(P44,LEN(P44)-3,3)) &gt; 0,MID(P44,1,LocalizarInvertido(".",P44)),P44)</f>
        <v>#NAME?</v>
      </c>
    </row>
    <row r="45" spans="2:23" s="7" customFormat="1" ht="45" x14ac:dyDescent="0.25">
      <c r="B45" s="26"/>
      <c r="C45" s="22" t="s">
        <v>1537</v>
      </c>
      <c r="D45" s="22" t="s">
        <v>1544</v>
      </c>
      <c r="E45" s="22" t="s">
        <v>1537</v>
      </c>
      <c r="F45" s="22" t="s">
        <v>1538</v>
      </c>
      <c r="G45" s="22" t="s">
        <v>1575</v>
      </c>
      <c r="H45" s="22" t="s">
        <v>1546</v>
      </c>
      <c r="I45" s="22" t="s">
        <v>1537</v>
      </c>
      <c r="J45" s="22" t="s">
        <v>1550</v>
      </c>
      <c r="K45" s="20" t="s">
        <v>3160</v>
      </c>
      <c r="L45" s="23" t="s">
        <v>3161</v>
      </c>
      <c r="M45" s="20" t="s">
        <v>3099</v>
      </c>
      <c r="N45" s="20">
        <v>8</v>
      </c>
      <c r="O45" s="22" t="s">
        <v>3107</v>
      </c>
      <c r="P45" s="1" t="s">
        <v>4181</v>
      </c>
      <c r="Q45" s="178"/>
      <c r="R45" s="160"/>
      <c r="S45" s="180"/>
      <c r="T45" s="7">
        <f t="shared" si="0"/>
        <v>227</v>
      </c>
      <c r="U45" s="7" t="e">
        <f t="shared" ca="1" si="1"/>
        <v>#NAME?</v>
      </c>
      <c r="V45" s="7" t="e">
        <f t="shared" ca="1" si="2"/>
        <v>#NAME?</v>
      </c>
      <c r="W45" s="7" t="e">
        <f ca="1">IF(LocalizarInvertido(".",MID(P45,LEN(P45)-3,3)) &gt; 0,MID(P45,1,LocalizarInvertido(".",P45)),P45)</f>
        <v>#NAME?</v>
      </c>
    </row>
    <row r="46" spans="2:23" s="7" customFormat="1" ht="45" x14ac:dyDescent="0.25">
      <c r="B46" s="26"/>
      <c r="C46" s="22" t="s">
        <v>1537</v>
      </c>
      <c r="D46" s="22" t="s">
        <v>1544</v>
      </c>
      <c r="E46" s="22" t="s">
        <v>1537</v>
      </c>
      <c r="F46" s="22" t="s">
        <v>1538</v>
      </c>
      <c r="G46" s="22" t="s">
        <v>1575</v>
      </c>
      <c r="H46" s="22" t="s">
        <v>1538</v>
      </c>
      <c r="I46" s="22" t="s">
        <v>1540</v>
      </c>
      <c r="J46" s="22" t="s">
        <v>1543</v>
      </c>
      <c r="K46" s="20" t="s">
        <v>3162</v>
      </c>
      <c r="L46" s="23" t="s">
        <v>371</v>
      </c>
      <c r="M46" s="20" t="s">
        <v>3098</v>
      </c>
      <c r="N46" s="20">
        <v>6</v>
      </c>
      <c r="O46" s="22" t="s">
        <v>55</v>
      </c>
      <c r="P46" s="1" t="s">
        <v>372</v>
      </c>
      <c r="Q46" s="178"/>
      <c r="R46" s="160"/>
      <c r="S46" s="180"/>
      <c r="T46" s="7">
        <f t="shared" si="0"/>
        <v>233</v>
      </c>
      <c r="U46" s="7" t="e">
        <f t="shared" ca="1" si="1"/>
        <v>#NAME?</v>
      </c>
      <c r="V46" s="7" t="e">
        <f t="shared" ca="1" si="2"/>
        <v>#NAME?</v>
      </c>
      <c r="W46" s="7" t="e">
        <f ca="1">IF(LocalizarInvertido(".",MID(P46,LEN(P46)-3,3)) &gt; 0,MID(P46,1,LocalizarInvertido(".",P46)),P46)</f>
        <v>#NAME?</v>
      </c>
    </row>
    <row r="47" spans="2:23" s="7" customFormat="1" ht="45" x14ac:dyDescent="0.25">
      <c r="B47" s="26"/>
      <c r="C47" s="22" t="s">
        <v>1537</v>
      </c>
      <c r="D47" s="22" t="s">
        <v>1544</v>
      </c>
      <c r="E47" s="22" t="s">
        <v>1537</v>
      </c>
      <c r="F47" s="22" t="s">
        <v>1538</v>
      </c>
      <c r="G47" s="22" t="s">
        <v>1575</v>
      </c>
      <c r="H47" s="22" t="s">
        <v>1538</v>
      </c>
      <c r="I47" s="22" t="s">
        <v>1537</v>
      </c>
      <c r="J47" s="22" t="s">
        <v>1543</v>
      </c>
      <c r="K47" s="20" t="s">
        <v>3163</v>
      </c>
      <c r="L47" s="23" t="s">
        <v>1342</v>
      </c>
      <c r="M47" s="20" t="s">
        <v>3098</v>
      </c>
      <c r="N47" s="20">
        <v>7</v>
      </c>
      <c r="O47" s="22" t="s">
        <v>55</v>
      </c>
      <c r="P47" s="1" t="s">
        <v>372</v>
      </c>
      <c r="Q47" s="178"/>
      <c r="R47" s="160"/>
      <c r="S47" s="180"/>
      <c r="T47" s="7">
        <f t="shared" si="0"/>
        <v>233</v>
      </c>
      <c r="U47" s="7" t="e">
        <f t="shared" ca="1" si="1"/>
        <v>#NAME?</v>
      </c>
      <c r="V47" s="7" t="e">
        <f t="shared" ca="1" si="2"/>
        <v>#NAME?</v>
      </c>
      <c r="W47" s="7" t="e">
        <f ca="1">IF(LocalizarInvertido(".",MID(P47,LEN(P47)-3,3)) &gt; 0,MID(P47,1,LocalizarInvertido(".",P47)),P47)</f>
        <v>#NAME?</v>
      </c>
    </row>
    <row r="48" spans="2:23" s="7" customFormat="1" ht="45" x14ac:dyDescent="0.25">
      <c r="B48" s="26"/>
      <c r="C48" s="22" t="s">
        <v>1537</v>
      </c>
      <c r="D48" s="22" t="s">
        <v>1544</v>
      </c>
      <c r="E48" s="22" t="s">
        <v>1537</v>
      </c>
      <c r="F48" s="22" t="s">
        <v>1538</v>
      </c>
      <c r="G48" s="22" t="s">
        <v>1575</v>
      </c>
      <c r="H48" s="22" t="s">
        <v>1538</v>
      </c>
      <c r="I48" s="22" t="s">
        <v>1537</v>
      </c>
      <c r="J48" s="22" t="s">
        <v>1539</v>
      </c>
      <c r="K48" s="20" t="s">
        <v>3164</v>
      </c>
      <c r="L48" s="23" t="s">
        <v>1342</v>
      </c>
      <c r="M48" s="20" t="s">
        <v>3099</v>
      </c>
      <c r="N48" s="20">
        <v>8</v>
      </c>
      <c r="O48" s="22" t="s">
        <v>3107</v>
      </c>
      <c r="P48" s="1" t="s">
        <v>372</v>
      </c>
      <c r="Q48" s="178"/>
      <c r="R48" s="160"/>
      <c r="S48" s="180"/>
      <c r="T48" s="7">
        <f t="shared" si="0"/>
        <v>233</v>
      </c>
      <c r="U48" s="7" t="e">
        <f t="shared" ca="1" si="1"/>
        <v>#NAME?</v>
      </c>
      <c r="V48" s="7" t="e">
        <f t="shared" ca="1" si="2"/>
        <v>#NAME?</v>
      </c>
      <c r="W48" s="7" t="e">
        <f ca="1">IF(LocalizarInvertido(".",MID(P48,LEN(P48)-3,3)) &gt; 0,MID(P48,1,LocalizarInvertido(".",P48)),P48)</f>
        <v>#NAME?</v>
      </c>
    </row>
    <row r="49" spans="2:23" s="7" customFormat="1" ht="45" x14ac:dyDescent="0.25">
      <c r="B49" s="26"/>
      <c r="C49" s="22" t="s">
        <v>1537</v>
      </c>
      <c r="D49" s="22" t="s">
        <v>1544</v>
      </c>
      <c r="E49" s="22" t="s">
        <v>1537</v>
      </c>
      <c r="F49" s="22" t="s">
        <v>1538</v>
      </c>
      <c r="G49" s="22" t="s">
        <v>1575</v>
      </c>
      <c r="H49" s="22" t="s">
        <v>1538</v>
      </c>
      <c r="I49" s="22" t="s">
        <v>1537</v>
      </c>
      <c r="J49" s="22" t="s">
        <v>1541</v>
      </c>
      <c r="K49" s="20" t="s">
        <v>3165</v>
      </c>
      <c r="L49" s="23" t="s">
        <v>3166</v>
      </c>
      <c r="M49" s="20" t="s">
        <v>3099</v>
      </c>
      <c r="N49" s="20">
        <v>8</v>
      </c>
      <c r="O49" s="22" t="s">
        <v>3107</v>
      </c>
      <c r="P49" s="1" t="s">
        <v>4182</v>
      </c>
      <c r="Q49" s="178"/>
      <c r="R49" s="160"/>
      <c r="S49" s="180"/>
      <c r="T49" s="7">
        <f t="shared" si="0"/>
        <v>281</v>
      </c>
      <c r="U49" s="7" t="e">
        <f t="shared" ca="1" si="1"/>
        <v>#NAME?</v>
      </c>
      <c r="V49" s="7" t="e">
        <f t="shared" ca="1" si="2"/>
        <v>#NAME?</v>
      </c>
      <c r="W49" s="7" t="e">
        <f ca="1">IF(LocalizarInvertido(".",MID(P49,LEN(P49)-3,3)) &gt; 0,MID(P49,1,LocalizarInvertido(".",P49)),P49)</f>
        <v>#NAME?</v>
      </c>
    </row>
    <row r="50" spans="2:23" s="7" customFormat="1" ht="45" x14ac:dyDescent="0.25">
      <c r="B50" s="26"/>
      <c r="C50" s="22" t="s">
        <v>1537</v>
      </c>
      <c r="D50" s="22" t="s">
        <v>1544</v>
      </c>
      <c r="E50" s="22" t="s">
        <v>1537</v>
      </c>
      <c r="F50" s="22" t="s">
        <v>1538</v>
      </c>
      <c r="G50" s="22" t="s">
        <v>1575</v>
      </c>
      <c r="H50" s="22" t="s">
        <v>1538</v>
      </c>
      <c r="I50" s="22" t="s">
        <v>1537</v>
      </c>
      <c r="J50" s="22" t="s">
        <v>1550</v>
      </c>
      <c r="K50" s="20" t="s">
        <v>3167</v>
      </c>
      <c r="L50" s="23" t="s">
        <v>3168</v>
      </c>
      <c r="M50" s="20" t="s">
        <v>3099</v>
      </c>
      <c r="N50" s="20">
        <v>8</v>
      </c>
      <c r="O50" s="22" t="s">
        <v>3107</v>
      </c>
      <c r="P50" s="1" t="s">
        <v>4181</v>
      </c>
      <c r="Q50" s="178"/>
      <c r="R50" s="160"/>
      <c r="S50" s="180"/>
      <c r="T50" s="7">
        <f t="shared" si="0"/>
        <v>227</v>
      </c>
      <c r="U50" s="7" t="e">
        <f t="shared" ca="1" si="1"/>
        <v>#NAME?</v>
      </c>
      <c r="V50" s="7" t="e">
        <f t="shared" ca="1" si="2"/>
        <v>#NAME?</v>
      </c>
      <c r="W50" s="7" t="e">
        <f ca="1">IF(LocalizarInvertido(".",MID(P50,LEN(P50)-3,3)) &gt; 0,MID(P50,1,LocalizarInvertido(".",P50)),P50)</f>
        <v>#NAME?</v>
      </c>
    </row>
    <row r="51" spans="2:23" s="7" customFormat="1" ht="45" x14ac:dyDescent="0.25">
      <c r="B51" s="26"/>
      <c r="C51" s="22" t="s">
        <v>1537</v>
      </c>
      <c r="D51" s="22" t="s">
        <v>1544</v>
      </c>
      <c r="E51" s="22" t="s">
        <v>1537</v>
      </c>
      <c r="F51" s="22" t="s">
        <v>1538</v>
      </c>
      <c r="G51" s="22" t="s">
        <v>1575</v>
      </c>
      <c r="H51" s="22" t="s">
        <v>1547</v>
      </c>
      <c r="I51" s="22" t="s">
        <v>1540</v>
      </c>
      <c r="J51" s="22" t="s">
        <v>1543</v>
      </c>
      <c r="K51" s="20" t="s">
        <v>3169</v>
      </c>
      <c r="L51" s="23" t="s">
        <v>373</v>
      </c>
      <c r="M51" s="20" t="s">
        <v>3098</v>
      </c>
      <c r="N51" s="20">
        <v>6</v>
      </c>
      <c r="O51" s="22" t="s">
        <v>55</v>
      </c>
      <c r="P51" s="10" t="s">
        <v>3019</v>
      </c>
      <c r="Q51" s="178"/>
      <c r="R51" s="160"/>
      <c r="S51" s="180"/>
      <c r="T51" s="7">
        <f t="shared" si="0"/>
        <v>238</v>
      </c>
      <c r="U51" s="7" t="e">
        <f t="shared" ca="1" si="1"/>
        <v>#NAME?</v>
      </c>
      <c r="V51" s="7" t="e">
        <f t="shared" ca="1" si="2"/>
        <v>#NAME?</v>
      </c>
      <c r="W51" s="7" t="e">
        <f ca="1">IF(LocalizarInvertido(".",MID(P51,LEN(P51)-3,3)) &gt; 0,MID(P51,1,LocalizarInvertido(".",P51)),P51)</f>
        <v>#NAME?</v>
      </c>
    </row>
    <row r="52" spans="2:23" s="7" customFormat="1" ht="45" x14ac:dyDescent="0.25">
      <c r="B52" s="26"/>
      <c r="C52" s="22" t="s">
        <v>1537</v>
      </c>
      <c r="D52" s="22" t="s">
        <v>1544</v>
      </c>
      <c r="E52" s="22" t="s">
        <v>1537</v>
      </c>
      <c r="F52" s="22" t="s">
        <v>1538</v>
      </c>
      <c r="G52" s="22" t="s">
        <v>1575</v>
      </c>
      <c r="H52" s="22" t="s">
        <v>1547</v>
      </c>
      <c r="I52" s="22" t="s">
        <v>1537</v>
      </c>
      <c r="J52" s="22" t="s">
        <v>1543</v>
      </c>
      <c r="K52" s="20" t="s">
        <v>3170</v>
      </c>
      <c r="L52" s="23" t="s">
        <v>1343</v>
      </c>
      <c r="M52" s="20" t="s">
        <v>3098</v>
      </c>
      <c r="N52" s="20">
        <v>7</v>
      </c>
      <c r="O52" s="22" t="s">
        <v>55</v>
      </c>
      <c r="P52" s="10" t="s">
        <v>3019</v>
      </c>
      <c r="Q52" s="178"/>
      <c r="R52" s="160"/>
      <c r="S52" s="180"/>
      <c r="T52" s="7">
        <f t="shared" si="0"/>
        <v>238</v>
      </c>
      <c r="U52" s="7" t="e">
        <f t="shared" ca="1" si="1"/>
        <v>#NAME?</v>
      </c>
      <c r="V52" s="7" t="e">
        <f t="shared" ca="1" si="2"/>
        <v>#NAME?</v>
      </c>
      <c r="W52" s="7" t="e">
        <f ca="1">IF(LocalizarInvertido(".",MID(P52,LEN(P52)-3,3)) &gt; 0,MID(P52,1,LocalizarInvertido(".",P52)),P52)</f>
        <v>#NAME?</v>
      </c>
    </row>
    <row r="53" spans="2:23" s="7" customFormat="1" ht="45" x14ac:dyDescent="0.25">
      <c r="B53" s="26"/>
      <c r="C53" s="22" t="s">
        <v>1537</v>
      </c>
      <c r="D53" s="22" t="s">
        <v>1544</v>
      </c>
      <c r="E53" s="22" t="s">
        <v>1537</v>
      </c>
      <c r="F53" s="22" t="s">
        <v>1538</v>
      </c>
      <c r="G53" s="22" t="s">
        <v>1575</v>
      </c>
      <c r="H53" s="22" t="s">
        <v>1547</v>
      </c>
      <c r="I53" s="22" t="s">
        <v>1537</v>
      </c>
      <c r="J53" s="22" t="s">
        <v>1539</v>
      </c>
      <c r="K53" s="20" t="s">
        <v>3171</v>
      </c>
      <c r="L53" s="23" t="s">
        <v>1343</v>
      </c>
      <c r="M53" s="20" t="s">
        <v>3099</v>
      </c>
      <c r="N53" s="20">
        <v>8</v>
      </c>
      <c r="O53" s="22" t="s">
        <v>3107</v>
      </c>
      <c r="P53" s="1" t="s">
        <v>3019</v>
      </c>
      <c r="Q53" s="178"/>
      <c r="R53" s="160"/>
      <c r="S53" s="180"/>
      <c r="T53" s="7">
        <f t="shared" si="0"/>
        <v>238</v>
      </c>
      <c r="U53" s="7" t="e">
        <f t="shared" ca="1" si="1"/>
        <v>#NAME?</v>
      </c>
      <c r="V53" s="7" t="e">
        <f t="shared" ca="1" si="2"/>
        <v>#NAME?</v>
      </c>
      <c r="W53" s="7" t="e">
        <f ca="1">IF(LocalizarInvertido(".",MID(P53,LEN(P53)-3,3)) &gt; 0,MID(P53,1,LocalizarInvertido(".",P53)),P53)</f>
        <v>#NAME?</v>
      </c>
    </row>
    <row r="54" spans="2:23" s="7" customFormat="1" ht="45" x14ac:dyDescent="0.25">
      <c r="B54" s="26"/>
      <c r="C54" s="22" t="s">
        <v>1537</v>
      </c>
      <c r="D54" s="22" t="s">
        <v>1544</v>
      </c>
      <c r="E54" s="22" t="s">
        <v>1537</v>
      </c>
      <c r="F54" s="22" t="s">
        <v>1538</v>
      </c>
      <c r="G54" s="22" t="s">
        <v>1575</v>
      </c>
      <c r="H54" s="22" t="s">
        <v>1547</v>
      </c>
      <c r="I54" s="22" t="s">
        <v>1537</v>
      </c>
      <c r="J54" s="22" t="s">
        <v>1541</v>
      </c>
      <c r="K54" s="20" t="s">
        <v>3172</v>
      </c>
      <c r="L54" s="23" t="s">
        <v>3173</v>
      </c>
      <c r="M54" s="20" t="s">
        <v>3099</v>
      </c>
      <c r="N54" s="20">
        <v>8</v>
      </c>
      <c r="O54" s="22" t="s">
        <v>3107</v>
      </c>
      <c r="P54" s="1" t="s">
        <v>4182</v>
      </c>
      <c r="Q54" s="178"/>
      <c r="R54" s="160"/>
      <c r="S54" s="180"/>
      <c r="T54" s="7">
        <f t="shared" si="0"/>
        <v>281</v>
      </c>
      <c r="U54" s="7" t="e">
        <f t="shared" ca="1" si="1"/>
        <v>#NAME?</v>
      </c>
      <c r="V54" s="7" t="e">
        <f t="shared" ca="1" si="2"/>
        <v>#NAME?</v>
      </c>
      <c r="W54" s="7" t="e">
        <f ca="1">IF(LocalizarInvertido(".",MID(P54,LEN(P54)-3,3)) &gt; 0,MID(P54,1,LocalizarInvertido(".",P54)),P54)</f>
        <v>#NAME?</v>
      </c>
    </row>
    <row r="55" spans="2:23" s="7" customFormat="1" ht="45" x14ac:dyDescent="0.25">
      <c r="B55" s="26"/>
      <c r="C55" s="22" t="s">
        <v>1537</v>
      </c>
      <c r="D55" s="22" t="s">
        <v>1544</v>
      </c>
      <c r="E55" s="22" t="s">
        <v>1537</v>
      </c>
      <c r="F55" s="22" t="s">
        <v>1538</v>
      </c>
      <c r="G55" s="22" t="s">
        <v>1575</v>
      </c>
      <c r="H55" s="22" t="s">
        <v>1547</v>
      </c>
      <c r="I55" s="22" t="s">
        <v>1537</v>
      </c>
      <c r="J55" s="22" t="s">
        <v>1550</v>
      </c>
      <c r="K55" s="20" t="s">
        <v>3174</v>
      </c>
      <c r="L55" s="23" t="s">
        <v>3175</v>
      </c>
      <c r="M55" s="20" t="s">
        <v>3099</v>
      </c>
      <c r="N55" s="20">
        <v>8</v>
      </c>
      <c r="O55" s="22" t="s">
        <v>3107</v>
      </c>
      <c r="P55" s="1" t="s">
        <v>4181</v>
      </c>
      <c r="Q55" s="178"/>
      <c r="R55" s="160"/>
      <c r="S55" s="180"/>
      <c r="T55" s="7">
        <f t="shared" si="0"/>
        <v>227</v>
      </c>
      <c r="U55" s="7" t="e">
        <f t="shared" ca="1" si="1"/>
        <v>#NAME?</v>
      </c>
      <c r="V55" s="7" t="e">
        <f t="shared" ca="1" si="2"/>
        <v>#NAME?</v>
      </c>
      <c r="W55" s="7" t="e">
        <f ca="1">IF(LocalizarInvertido(".",MID(P55,LEN(P55)-3,3)) &gt; 0,MID(P55,1,LocalizarInvertido(".",P55)),P55)</f>
        <v>#NAME?</v>
      </c>
    </row>
    <row r="56" spans="2:23" s="7" customFormat="1" ht="30" x14ac:dyDescent="0.25">
      <c r="B56" s="26"/>
      <c r="C56" s="22" t="s">
        <v>1537</v>
      </c>
      <c r="D56" s="22" t="s">
        <v>1544</v>
      </c>
      <c r="E56" s="22" t="s">
        <v>1537</v>
      </c>
      <c r="F56" s="22" t="s">
        <v>1538</v>
      </c>
      <c r="G56" s="22" t="s">
        <v>1575</v>
      </c>
      <c r="H56" s="22" t="s">
        <v>1548</v>
      </c>
      <c r="I56" s="22" t="s">
        <v>1540</v>
      </c>
      <c r="J56" s="22" t="s">
        <v>1543</v>
      </c>
      <c r="K56" s="20" t="s">
        <v>3176</v>
      </c>
      <c r="L56" s="23" t="s">
        <v>374</v>
      </c>
      <c r="M56" s="20" t="s">
        <v>3098</v>
      </c>
      <c r="N56" s="20">
        <v>6</v>
      </c>
      <c r="O56" s="22" t="s">
        <v>55</v>
      </c>
      <c r="P56" s="1" t="s">
        <v>375</v>
      </c>
      <c r="Q56" s="178"/>
      <c r="R56" s="160"/>
      <c r="S56" s="180"/>
      <c r="T56" s="7">
        <f t="shared" si="0"/>
        <v>227</v>
      </c>
      <c r="U56" s="7" t="e">
        <f t="shared" ca="1" si="1"/>
        <v>#NAME?</v>
      </c>
      <c r="V56" s="7" t="e">
        <f t="shared" ca="1" si="2"/>
        <v>#NAME?</v>
      </c>
      <c r="W56" s="7" t="e">
        <f ca="1">IF(LocalizarInvertido(".",MID(P56,LEN(P56)-3,3)) &gt; 0,MID(P56,1,LocalizarInvertido(".",P56)),P56)</f>
        <v>#NAME?</v>
      </c>
    </row>
    <row r="57" spans="2:23" s="7" customFormat="1" ht="30" x14ac:dyDescent="0.25">
      <c r="B57" s="26"/>
      <c r="C57" s="22" t="s">
        <v>1537</v>
      </c>
      <c r="D57" s="22" t="s">
        <v>1544</v>
      </c>
      <c r="E57" s="22" t="s">
        <v>1537</v>
      </c>
      <c r="F57" s="22" t="s">
        <v>1538</v>
      </c>
      <c r="G57" s="22" t="s">
        <v>1575</v>
      </c>
      <c r="H57" s="22" t="s">
        <v>1548</v>
      </c>
      <c r="I57" s="22" t="s">
        <v>1537</v>
      </c>
      <c r="J57" s="22" t="s">
        <v>1543</v>
      </c>
      <c r="K57" s="20" t="s">
        <v>3177</v>
      </c>
      <c r="L57" s="23" t="s">
        <v>1344</v>
      </c>
      <c r="M57" s="20" t="s">
        <v>3099</v>
      </c>
      <c r="N57" s="20">
        <v>7</v>
      </c>
      <c r="O57" s="22" t="s">
        <v>55</v>
      </c>
      <c r="P57" s="1" t="s">
        <v>375</v>
      </c>
      <c r="Q57" s="178"/>
      <c r="R57" s="160"/>
      <c r="S57" s="180"/>
      <c r="T57" s="7">
        <f t="shared" si="0"/>
        <v>227</v>
      </c>
      <c r="U57" s="7" t="e">
        <f t="shared" ca="1" si="1"/>
        <v>#NAME?</v>
      </c>
      <c r="V57" s="7" t="e">
        <f t="shared" ca="1" si="2"/>
        <v>#NAME?</v>
      </c>
      <c r="W57" s="7" t="e">
        <f ca="1">IF(LocalizarInvertido(".",MID(P57,LEN(P57)-3,3)) &gt; 0,MID(P57,1,LocalizarInvertido(".",P57)),P57)</f>
        <v>#NAME?</v>
      </c>
    </row>
    <row r="58" spans="2:23" s="7" customFormat="1" ht="30" x14ac:dyDescent="0.25">
      <c r="B58" s="26"/>
      <c r="C58" s="22" t="s">
        <v>1537</v>
      </c>
      <c r="D58" s="22" t="s">
        <v>1544</v>
      </c>
      <c r="E58" s="22" t="s">
        <v>1537</v>
      </c>
      <c r="F58" s="22" t="s">
        <v>1538</v>
      </c>
      <c r="G58" s="22" t="s">
        <v>1575</v>
      </c>
      <c r="H58" s="22" t="s">
        <v>1548</v>
      </c>
      <c r="I58" s="22" t="s">
        <v>1537</v>
      </c>
      <c r="J58" s="22" t="s">
        <v>1539</v>
      </c>
      <c r="K58" s="20" t="s">
        <v>3178</v>
      </c>
      <c r="L58" s="23" t="s">
        <v>1344</v>
      </c>
      <c r="M58" s="20" t="s">
        <v>3099</v>
      </c>
      <c r="N58" s="20">
        <v>8</v>
      </c>
      <c r="O58" s="22" t="s">
        <v>3107</v>
      </c>
      <c r="P58" s="1" t="s">
        <v>375</v>
      </c>
      <c r="Q58" s="178"/>
      <c r="R58" s="160"/>
      <c r="S58" s="180"/>
      <c r="T58" s="7">
        <f t="shared" si="0"/>
        <v>227</v>
      </c>
      <c r="U58" s="7" t="e">
        <f t="shared" ca="1" si="1"/>
        <v>#NAME?</v>
      </c>
      <c r="V58" s="7" t="e">
        <f t="shared" ca="1" si="2"/>
        <v>#NAME?</v>
      </c>
      <c r="W58" s="7" t="e">
        <f ca="1">IF(LocalizarInvertido(".",MID(P58,LEN(P58)-3,3)) &gt; 0,MID(P58,1,LocalizarInvertido(".",P58)),P58)</f>
        <v>#NAME?</v>
      </c>
    </row>
    <row r="59" spans="2:23" s="7" customFormat="1" ht="45" x14ac:dyDescent="0.25">
      <c r="B59" s="26"/>
      <c r="C59" s="22" t="s">
        <v>1537</v>
      </c>
      <c r="D59" s="22" t="s">
        <v>1544</v>
      </c>
      <c r="E59" s="22" t="s">
        <v>1537</v>
      </c>
      <c r="F59" s="22" t="s">
        <v>1538</v>
      </c>
      <c r="G59" s="22" t="s">
        <v>1575</v>
      </c>
      <c r="H59" s="22" t="s">
        <v>1548</v>
      </c>
      <c r="I59" s="22" t="s">
        <v>1537</v>
      </c>
      <c r="J59" s="22" t="s">
        <v>1541</v>
      </c>
      <c r="K59" s="20" t="s">
        <v>3179</v>
      </c>
      <c r="L59" s="23" t="s">
        <v>3180</v>
      </c>
      <c r="M59" s="20" t="s">
        <v>3099</v>
      </c>
      <c r="N59" s="20">
        <v>8</v>
      </c>
      <c r="O59" s="22" t="s">
        <v>3107</v>
      </c>
      <c r="P59" s="1" t="s">
        <v>4182</v>
      </c>
      <c r="Q59" s="178"/>
      <c r="R59" s="160"/>
      <c r="S59" s="180"/>
      <c r="T59" s="7">
        <f t="shared" si="0"/>
        <v>281</v>
      </c>
      <c r="U59" s="7" t="e">
        <f t="shared" ca="1" si="1"/>
        <v>#NAME?</v>
      </c>
      <c r="V59" s="7" t="e">
        <f t="shared" ca="1" si="2"/>
        <v>#NAME?</v>
      </c>
      <c r="W59" s="7" t="e">
        <f ca="1">IF(LocalizarInvertido(".",MID(P59,LEN(P59)-3,3)) &gt; 0,MID(P59,1,LocalizarInvertido(".",P59)),P59)</f>
        <v>#NAME?</v>
      </c>
    </row>
    <row r="60" spans="2:23" s="7" customFormat="1" ht="45" x14ac:dyDescent="0.25">
      <c r="B60" s="26"/>
      <c r="C60" s="22" t="s">
        <v>1537</v>
      </c>
      <c r="D60" s="22" t="s">
        <v>1544</v>
      </c>
      <c r="E60" s="22" t="s">
        <v>1537</v>
      </c>
      <c r="F60" s="22" t="s">
        <v>1538</v>
      </c>
      <c r="G60" s="22" t="s">
        <v>1575</v>
      </c>
      <c r="H60" s="22" t="s">
        <v>1548</v>
      </c>
      <c r="I60" s="22" t="s">
        <v>1537</v>
      </c>
      <c r="J60" s="22" t="s">
        <v>1550</v>
      </c>
      <c r="K60" s="20" t="s">
        <v>3181</v>
      </c>
      <c r="L60" s="23" t="s">
        <v>3182</v>
      </c>
      <c r="M60" s="20" t="s">
        <v>3099</v>
      </c>
      <c r="N60" s="20">
        <v>8</v>
      </c>
      <c r="O60" s="22" t="s">
        <v>3107</v>
      </c>
      <c r="P60" s="1" t="s">
        <v>4181</v>
      </c>
      <c r="Q60" s="178"/>
      <c r="R60" s="160"/>
      <c r="S60" s="180"/>
      <c r="T60" s="7">
        <f t="shared" si="0"/>
        <v>227</v>
      </c>
      <c r="U60" s="7" t="e">
        <f t="shared" ca="1" si="1"/>
        <v>#NAME?</v>
      </c>
      <c r="V60" s="7" t="e">
        <f t="shared" ca="1" si="2"/>
        <v>#NAME?</v>
      </c>
      <c r="W60" s="7" t="e">
        <f ca="1">IF(LocalizarInvertido(".",MID(P60,LEN(P60)-3,3)) &gt; 0,MID(P60,1,LocalizarInvertido(".",P60)),P60)</f>
        <v>#NAME?</v>
      </c>
    </row>
    <row r="61" spans="2:23" s="7" customFormat="1" ht="45" x14ac:dyDescent="0.25">
      <c r="B61" s="26"/>
      <c r="C61" s="22" t="s">
        <v>1537</v>
      </c>
      <c r="D61" s="22" t="s">
        <v>1544</v>
      </c>
      <c r="E61" s="22" t="s">
        <v>1537</v>
      </c>
      <c r="F61" s="22" t="s">
        <v>1538</v>
      </c>
      <c r="G61" s="22" t="s">
        <v>1575</v>
      </c>
      <c r="H61" s="22" t="s">
        <v>1549</v>
      </c>
      <c r="I61" s="22" t="s">
        <v>1540</v>
      </c>
      <c r="J61" s="22" t="s">
        <v>1543</v>
      </c>
      <c r="K61" s="20" t="s">
        <v>3183</v>
      </c>
      <c r="L61" s="23" t="s">
        <v>376</v>
      </c>
      <c r="M61" s="20" t="s">
        <v>3098</v>
      </c>
      <c r="N61" s="20">
        <v>6</v>
      </c>
      <c r="O61" s="22" t="s">
        <v>55</v>
      </c>
      <c r="P61" s="10" t="s">
        <v>3020</v>
      </c>
      <c r="Q61" s="178"/>
      <c r="R61" s="160"/>
      <c r="S61" s="180"/>
      <c r="T61" s="7">
        <f t="shared" si="0"/>
        <v>278</v>
      </c>
      <c r="U61" s="7" t="e">
        <f t="shared" ca="1" si="1"/>
        <v>#NAME?</v>
      </c>
      <c r="V61" s="7" t="e">
        <f t="shared" ca="1" si="2"/>
        <v>#NAME?</v>
      </c>
      <c r="W61" s="7" t="e">
        <f ca="1">IF(LocalizarInvertido(".",MID(P61,LEN(P61)-3,3)) &gt; 0,MID(P61,1,LocalizarInvertido(".",P61)),P61)</f>
        <v>#NAME?</v>
      </c>
    </row>
    <row r="62" spans="2:23" s="7" customFormat="1" ht="45" x14ac:dyDescent="0.25">
      <c r="B62" s="26"/>
      <c r="C62" s="22" t="s">
        <v>1537</v>
      </c>
      <c r="D62" s="22" t="s">
        <v>1544</v>
      </c>
      <c r="E62" s="22" t="s">
        <v>1537</v>
      </c>
      <c r="F62" s="22" t="s">
        <v>1538</v>
      </c>
      <c r="G62" s="22" t="s">
        <v>1575</v>
      </c>
      <c r="H62" s="22" t="s">
        <v>1549</v>
      </c>
      <c r="I62" s="22" t="s">
        <v>1537</v>
      </c>
      <c r="J62" s="22" t="s">
        <v>1543</v>
      </c>
      <c r="K62" s="20" t="s">
        <v>3184</v>
      </c>
      <c r="L62" s="23" t="s">
        <v>1345</v>
      </c>
      <c r="M62" s="20" t="s">
        <v>3098</v>
      </c>
      <c r="N62" s="20">
        <v>7</v>
      </c>
      <c r="O62" s="22" t="s">
        <v>55</v>
      </c>
      <c r="P62" s="10" t="s">
        <v>3020</v>
      </c>
      <c r="Q62" s="178"/>
      <c r="R62" s="160"/>
      <c r="S62" s="180"/>
      <c r="T62" s="7">
        <f t="shared" si="0"/>
        <v>278</v>
      </c>
      <c r="U62" s="7" t="e">
        <f t="shared" ca="1" si="1"/>
        <v>#NAME?</v>
      </c>
      <c r="V62" s="7" t="e">
        <f t="shared" ca="1" si="2"/>
        <v>#NAME?</v>
      </c>
      <c r="W62" s="7" t="e">
        <f ca="1">IF(LocalizarInvertido(".",MID(P62,LEN(P62)-3,3)) &gt; 0,MID(P62,1,LocalizarInvertido(".",P62)),P62)</f>
        <v>#NAME?</v>
      </c>
    </row>
    <row r="63" spans="2:23" s="7" customFormat="1" ht="45" x14ac:dyDescent="0.25">
      <c r="B63" s="26"/>
      <c r="C63" s="22" t="s">
        <v>1537</v>
      </c>
      <c r="D63" s="22" t="s">
        <v>1544</v>
      </c>
      <c r="E63" s="22" t="s">
        <v>1537</v>
      </c>
      <c r="F63" s="22" t="s">
        <v>1538</v>
      </c>
      <c r="G63" s="22" t="s">
        <v>1575</v>
      </c>
      <c r="H63" s="22" t="s">
        <v>1549</v>
      </c>
      <c r="I63" s="22" t="s">
        <v>1537</v>
      </c>
      <c r="J63" s="22" t="s">
        <v>1539</v>
      </c>
      <c r="K63" s="20" t="s">
        <v>3185</v>
      </c>
      <c r="L63" s="23" t="s">
        <v>1345</v>
      </c>
      <c r="M63" s="20" t="s">
        <v>3099</v>
      </c>
      <c r="N63" s="20">
        <v>8</v>
      </c>
      <c r="O63" s="22" t="s">
        <v>3107</v>
      </c>
      <c r="P63" s="1" t="s">
        <v>3020</v>
      </c>
      <c r="Q63" s="178"/>
      <c r="R63" s="160"/>
      <c r="S63" s="180"/>
      <c r="T63" s="7">
        <f t="shared" si="0"/>
        <v>278</v>
      </c>
      <c r="U63" s="7" t="e">
        <f t="shared" ca="1" si="1"/>
        <v>#NAME?</v>
      </c>
      <c r="V63" s="7" t="e">
        <f t="shared" ca="1" si="2"/>
        <v>#NAME?</v>
      </c>
      <c r="W63" s="7" t="e">
        <f ca="1">IF(LocalizarInvertido(".",MID(P63,LEN(P63)-3,3)) &gt; 0,MID(P63,1,LocalizarInvertido(".",P63)),P63)</f>
        <v>#NAME?</v>
      </c>
    </row>
    <row r="64" spans="2:23" s="7" customFormat="1" ht="45" x14ac:dyDescent="0.25">
      <c r="B64" s="26"/>
      <c r="C64" s="22" t="s">
        <v>1537</v>
      </c>
      <c r="D64" s="22" t="s">
        <v>1544</v>
      </c>
      <c r="E64" s="22" t="s">
        <v>1537</v>
      </c>
      <c r="F64" s="22" t="s">
        <v>1538</v>
      </c>
      <c r="G64" s="22" t="s">
        <v>1575</v>
      </c>
      <c r="H64" s="22" t="s">
        <v>1549</v>
      </c>
      <c r="I64" s="22" t="s">
        <v>1537</v>
      </c>
      <c r="J64" s="22" t="s">
        <v>1541</v>
      </c>
      <c r="K64" s="20" t="s">
        <v>3186</v>
      </c>
      <c r="L64" s="23" t="s">
        <v>3187</v>
      </c>
      <c r="M64" s="20" t="s">
        <v>3099</v>
      </c>
      <c r="N64" s="20">
        <v>8</v>
      </c>
      <c r="O64" s="22" t="s">
        <v>3107</v>
      </c>
      <c r="P64" s="1" t="s">
        <v>4182</v>
      </c>
      <c r="Q64" s="178"/>
      <c r="R64" s="160"/>
      <c r="S64" s="180"/>
      <c r="T64" s="7">
        <f t="shared" si="0"/>
        <v>281</v>
      </c>
      <c r="U64" s="7" t="e">
        <f t="shared" ca="1" si="1"/>
        <v>#NAME?</v>
      </c>
      <c r="V64" s="7" t="e">
        <f t="shared" ca="1" si="2"/>
        <v>#NAME?</v>
      </c>
      <c r="W64" s="7" t="e">
        <f ca="1">IF(LocalizarInvertido(".",MID(P64,LEN(P64)-3,3)) &gt; 0,MID(P64,1,LocalizarInvertido(".",P64)),P64)</f>
        <v>#NAME?</v>
      </c>
    </row>
    <row r="65" spans="2:23" s="7" customFormat="1" ht="45" x14ac:dyDescent="0.25">
      <c r="B65" s="26"/>
      <c r="C65" s="22" t="s">
        <v>1537</v>
      </c>
      <c r="D65" s="22" t="s">
        <v>1544</v>
      </c>
      <c r="E65" s="22" t="s">
        <v>1537</v>
      </c>
      <c r="F65" s="22" t="s">
        <v>1538</v>
      </c>
      <c r="G65" s="22" t="s">
        <v>1575</v>
      </c>
      <c r="H65" s="22" t="s">
        <v>1549</v>
      </c>
      <c r="I65" s="22" t="s">
        <v>1537</v>
      </c>
      <c r="J65" s="22" t="s">
        <v>1550</v>
      </c>
      <c r="K65" s="20" t="s">
        <v>3188</v>
      </c>
      <c r="L65" s="23" t="s">
        <v>3189</v>
      </c>
      <c r="M65" s="20" t="s">
        <v>3099</v>
      </c>
      <c r="N65" s="20">
        <v>8</v>
      </c>
      <c r="O65" s="22" t="s">
        <v>3107</v>
      </c>
      <c r="P65" s="1" t="s">
        <v>4181</v>
      </c>
      <c r="Q65" s="178"/>
      <c r="R65" s="160"/>
      <c r="S65" s="180"/>
      <c r="T65" s="7">
        <f t="shared" si="0"/>
        <v>227</v>
      </c>
      <c r="U65" s="7" t="e">
        <f t="shared" ca="1" si="1"/>
        <v>#NAME?</v>
      </c>
      <c r="V65" s="7" t="e">
        <f t="shared" ca="1" si="2"/>
        <v>#NAME?</v>
      </c>
      <c r="W65" s="7" t="e">
        <f ca="1">IF(LocalizarInvertido(".",MID(P65,LEN(P65)-3,3)) &gt; 0,MID(P65,1,LocalizarInvertido(".",P65)),P65)</f>
        <v>#NAME?</v>
      </c>
    </row>
    <row r="66" spans="2:23" s="7" customFormat="1" ht="45" x14ac:dyDescent="0.25">
      <c r="B66" s="26"/>
      <c r="C66" s="22" t="s">
        <v>1537</v>
      </c>
      <c r="D66" s="22" t="s">
        <v>1544</v>
      </c>
      <c r="E66" s="22" t="s">
        <v>1537</v>
      </c>
      <c r="F66" s="22" t="s">
        <v>1538</v>
      </c>
      <c r="G66" s="22" t="s">
        <v>1553</v>
      </c>
      <c r="H66" s="22" t="s">
        <v>1540</v>
      </c>
      <c r="I66" s="22" t="s">
        <v>1540</v>
      </c>
      <c r="J66" s="22" t="s">
        <v>1543</v>
      </c>
      <c r="K66" s="20" t="s">
        <v>3190</v>
      </c>
      <c r="L66" s="23" t="s">
        <v>377</v>
      </c>
      <c r="M66" s="20" t="s">
        <v>3098</v>
      </c>
      <c r="N66" s="20">
        <v>5</v>
      </c>
      <c r="O66" s="22" t="s">
        <v>51</v>
      </c>
      <c r="P66" s="10" t="s">
        <v>378</v>
      </c>
      <c r="Q66" s="178"/>
      <c r="R66" s="160"/>
      <c r="S66" s="180"/>
      <c r="T66" s="7">
        <f t="shared" si="0"/>
        <v>229</v>
      </c>
      <c r="U66" s="7" t="e">
        <f t="shared" ca="1" si="1"/>
        <v>#NAME?</v>
      </c>
      <c r="V66" s="7" t="e">
        <f t="shared" ca="1" si="2"/>
        <v>#NAME?</v>
      </c>
      <c r="W66" s="7" t="e">
        <f ca="1">IF(LocalizarInvertido(".",MID(P66,LEN(P66)-3,3)) &gt; 0,MID(P66,1,LocalizarInvertido(".",P66)),P66)</f>
        <v>#NAME?</v>
      </c>
    </row>
    <row r="67" spans="2:23" s="7" customFormat="1" ht="45" x14ac:dyDescent="0.25">
      <c r="B67" s="26"/>
      <c r="C67" s="22" t="s">
        <v>1537</v>
      </c>
      <c r="D67" s="22" t="s">
        <v>1544</v>
      </c>
      <c r="E67" s="22" t="s">
        <v>1537</v>
      </c>
      <c r="F67" s="22" t="s">
        <v>1538</v>
      </c>
      <c r="G67" s="22" t="s">
        <v>1553</v>
      </c>
      <c r="H67" s="22" t="s">
        <v>1540</v>
      </c>
      <c r="I67" s="22" t="s">
        <v>1537</v>
      </c>
      <c r="J67" s="22" t="s">
        <v>1543</v>
      </c>
      <c r="K67" s="20" t="s">
        <v>3191</v>
      </c>
      <c r="L67" s="23" t="s">
        <v>1346</v>
      </c>
      <c r="M67" s="20" t="s">
        <v>3098</v>
      </c>
      <c r="N67" s="20">
        <v>7</v>
      </c>
      <c r="O67" s="22" t="s">
        <v>51</v>
      </c>
      <c r="P67" s="10" t="s">
        <v>378</v>
      </c>
      <c r="Q67" s="178"/>
      <c r="R67" s="160"/>
      <c r="S67" s="180"/>
      <c r="T67" s="7">
        <f t="shared" si="0"/>
        <v>229</v>
      </c>
      <c r="U67" s="7" t="e">
        <f t="shared" ca="1" si="1"/>
        <v>#NAME?</v>
      </c>
      <c r="V67" s="7" t="e">
        <f t="shared" ca="1" si="2"/>
        <v>#NAME?</v>
      </c>
      <c r="W67" s="7" t="e">
        <f ca="1">IF(LocalizarInvertido(".",MID(P67,LEN(P67)-3,3)) &gt; 0,MID(P67,1,LocalizarInvertido(".",P67)),P67)</f>
        <v>#NAME?</v>
      </c>
    </row>
    <row r="68" spans="2:23" s="7" customFormat="1" ht="45" x14ac:dyDescent="0.25">
      <c r="B68" s="26"/>
      <c r="C68" s="22" t="s">
        <v>1537</v>
      </c>
      <c r="D68" s="22" t="s">
        <v>1544</v>
      </c>
      <c r="E68" s="22" t="s">
        <v>1537</v>
      </c>
      <c r="F68" s="22" t="s">
        <v>1538</v>
      </c>
      <c r="G68" s="22" t="s">
        <v>1553</v>
      </c>
      <c r="H68" s="22" t="s">
        <v>1540</v>
      </c>
      <c r="I68" s="22" t="s">
        <v>1537</v>
      </c>
      <c r="J68" s="22" t="s">
        <v>1539</v>
      </c>
      <c r="K68" s="20" t="s">
        <v>3192</v>
      </c>
      <c r="L68" s="23" t="s">
        <v>1346</v>
      </c>
      <c r="M68" s="20" t="s">
        <v>3099</v>
      </c>
      <c r="N68" s="20">
        <v>8</v>
      </c>
      <c r="O68" s="22" t="s">
        <v>3107</v>
      </c>
      <c r="P68" s="1" t="s">
        <v>378</v>
      </c>
      <c r="Q68" s="178"/>
      <c r="R68" s="160"/>
      <c r="S68" s="180"/>
      <c r="T68" s="7">
        <f t="shared" ref="T68:T131" si="3">LEN(P68)</f>
        <v>229</v>
      </c>
      <c r="U68" s="7" t="e">
        <f t="shared" ref="U68:U131" ca="1" si="4">LEN(W68)</f>
        <v>#NAME?</v>
      </c>
      <c r="V68" s="7" t="e">
        <f t="shared" ref="V68:V131" ca="1" si="5">T68-U68</f>
        <v>#NAME?</v>
      </c>
      <c r="W68" s="7" t="e">
        <f ca="1">IF(LocalizarInvertido(".",MID(P68,LEN(P68)-3,3)) &gt; 0,MID(P68,1,LocalizarInvertido(".",P68)),P68)</f>
        <v>#NAME?</v>
      </c>
    </row>
    <row r="69" spans="2:23" s="7" customFormat="1" ht="45" x14ac:dyDescent="0.25">
      <c r="B69" s="26"/>
      <c r="C69" s="22" t="s">
        <v>1537</v>
      </c>
      <c r="D69" s="22" t="s">
        <v>1544</v>
      </c>
      <c r="E69" s="22" t="s">
        <v>1537</v>
      </c>
      <c r="F69" s="22" t="s">
        <v>1538</v>
      </c>
      <c r="G69" s="22" t="s">
        <v>1553</v>
      </c>
      <c r="H69" s="22" t="s">
        <v>1540</v>
      </c>
      <c r="I69" s="22" t="s">
        <v>1537</v>
      </c>
      <c r="J69" s="22" t="s">
        <v>1541</v>
      </c>
      <c r="K69" s="20" t="s">
        <v>3193</v>
      </c>
      <c r="L69" s="23" t="s">
        <v>3194</v>
      </c>
      <c r="M69" s="20" t="s">
        <v>3099</v>
      </c>
      <c r="N69" s="20">
        <v>8</v>
      </c>
      <c r="O69" s="22" t="s">
        <v>3107</v>
      </c>
      <c r="P69" s="1" t="s">
        <v>4182</v>
      </c>
      <c r="Q69" s="178"/>
      <c r="R69" s="160"/>
      <c r="S69" s="180"/>
      <c r="T69" s="7">
        <f t="shared" si="3"/>
        <v>281</v>
      </c>
      <c r="U69" s="7" t="e">
        <f t="shared" ca="1" si="4"/>
        <v>#NAME?</v>
      </c>
      <c r="V69" s="7" t="e">
        <f t="shared" ca="1" si="5"/>
        <v>#NAME?</v>
      </c>
      <c r="W69" s="7" t="e">
        <f ca="1">IF(LocalizarInvertido(".",MID(P69,LEN(P69)-3,3)) &gt; 0,MID(P69,1,LocalizarInvertido(".",P69)),P69)</f>
        <v>#NAME?</v>
      </c>
    </row>
    <row r="70" spans="2:23" s="7" customFormat="1" ht="30" x14ac:dyDescent="0.25">
      <c r="B70" s="26"/>
      <c r="C70" s="22" t="s">
        <v>1537</v>
      </c>
      <c r="D70" s="22" t="s">
        <v>1544</v>
      </c>
      <c r="E70" s="22" t="s">
        <v>1537</v>
      </c>
      <c r="F70" s="22" t="s">
        <v>1538</v>
      </c>
      <c r="G70" s="22" t="s">
        <v>1553</v>
      </c>
      <c r="H70" s="22" t="s">
        <v>1540</v>
      </c>
      <c r="I70" s="22" t="s">
        <v>1537</v>
      </c>
      <c r="J70" s="22" t="s">
        <v>1550</v>
      </c>
      <c r="K70" s="20" t="s">
        <v>3195</v>
      </c>
      <c r="L70" s="23" t="s">
        <v>3196</v>
      </c>
      <c r="M70" s="20" t="s">
        <v>3099</v>
      </c>
      <c r="N70" s="20">
        <v>8</v>
      </c>
      <c r="O70" s="22" t="s">
        <v>3107</v>
      </c>
      <c r="P70" s="1" t="s">
        <v>4181</v>
      </c>
      <c r="Q70" s="178"/>
      <c r="R70" s="160"/>
      <c r="S70" s="180"/>
      <c r="T70" s="7">
        <f t="shared" si="3"/>
        <v>227</v>
      </c>
      <c r="U70" s="7" t="e">
        <f t="shared" ca="1" si="4"/>
        <v>#NAME?</v>
      </c>
      <c r="V70" s="7" t="e">
        <f t="shared" ca="1" si="5"/>
        <v>#NAME?</v>
      </c>
      <c r="W70" s="7" t="e">
        <f ca="1">IF(LocalizarInvertido(".",MID(P70,LEN(P70)-3,3)) &gt; 0,MID(P70,1,LocalizarInvertido(".",P70)),P70)</f>
        <v>#NAME?</v>
      </c>
    </row>
    <row r="71" spans="2:23" s="7" customFormat="1" ht="30" x14ac:dyDescent="0.25">
      <c r="B71" s="178"/>
      <c r="C71" s="22" t="s">
        <v>1537</v>
      </c>
      <c r="D71" s="22" t="s">
        <v>1544</v>
      </c>
      <c r="E71" s="22" t="s">
        <v>1537</v>
      </c>
      <c r="F71" s="22" t="s">
        <v>1542</v>
      </c>
      <c r="G71" s="22" t="s">
        <v>1570</v>
      </c>
      <c r="H71" s="22" t="s">
        <v>1540</v>
      </c>
      <c r="I71" s="22" t="s">
        <v>1540</v>
      </c>
      <c r="J71" s="22" t="s">
        <v>1543</v>
      </c>
      <c r="K71" s="20" t="s">
        <v>3197</v>
      </c>
      <c r="L71" s="23" t="s">
        <v>402</v>
      </c>
      <c r="M71" s="20" t="s">
        <v>3098</v>
      </c>
      <c r="N71" s="20">
        <v>5</v>
      </c>
      <c r="O71" s="22" t="s">
        <v>55</v>
      </c>
      <c r="P71" s="1" t="s">
        <v>403</v>
      </c>
      <c r="Q71" s="178"/>
      <c r="R71" s="160"/>
      <c r="S71" s="180"/>
      <c r="T71" s="7">
        <f t="shared" si="3"/>
        <v>187</v>
      </c>
      <c r="U71" s="7" t="e">
        <f t="shared" ca="1" si="4"/>
        <v>#NAME?</v>
      </c>
      <c r="V71" s="7" t="e">
        <f t="shared" ca="1" si="5"/>
        <v>#NAME?</v>
      </c>
      <c r="W71" s="7" t="e">
        <f ca="1">IF(LocalizarInvertido(".",MID(P71,LEN(P71)-3,3)) &gt; 0,MID(P71,1,LocalizarInvertido(".",P71)),P71)</f>
        <v>#NAME?</v>
      </c>
    </row>
    <row r="72" spans="2:23" s="7" customFormat="1" ht="30" x14ac:dyDescent="0.25">
      <c r="B72" s="178"/>
      <c r="C72" s="22" t="s">
        <v>1537</v>
      </c>
      <c r="D72" s="22" t="s">
        <v>1544</v>
      </c>
      <c r="E72" s="22" t="s">
        <v>1537</v>
      </c>
      <c r="F72" s="22" t="s">
        <v>1542</v>
      </c>
      <c r="G72" s="22" t="s">
        <v>1570</v>
      </c>
      <c r="H72" s="22" t="s">
        <v>1540</v>
      </c>
      <c r="I72" s="22" t="s">
        <v>1537</v>
      </c>
      <c r="J72" s="22" t="s">
        <v>1543</v>
      </c>
      <c r="K72" s="20" t="s">
        <v>3198</v>
      </c>
      <c r="L72" s="23" t="s">
        <v>1347</v>
      </c>
      <c r="M72" s="20" t="s">
        <v>3098</v>
      </c>
      <c r="N72" s="20">
        <v>7</v>
      </c>
      <c r="O72" s="22" t="s">
        <v>55</v>
      </c>
      <c r="P72" s="1" t="s">
        <v>403</v>
      </c>
      <c r="Q72" s="178"/>
      <c r="R72" s="160"/>
      <c r="S72" s="180"/>
      <c r="T72" s="7">
        <f t="shared" si="3"/>
        <v>187</v>
      </c>
      <c r="U72" s="7" t="e">
        <f t="shared" ca="1" si="4"/>
        <v>#NAME?</v>
      </c>
      <c r="V72" s="7" t="e">
        <f t="shared" ca="1" si="5"/>
        <v>#NAME?</v>
      </c>
      <c r="W72" s="7" t="e">
        <f ca="1">IF(LocalizarInvertido(".",MID(P72,LEN(P72)-3,3)) &gt; 0,MID(P72,1,LocalizarInvertido(".",P72)),P72)</f>
        <v>#NAME?</v>
      </c>
    </row>
    <row r="73" spans="2:23" s="7" customFormat="1" ht="30" x14ac:dyDescent="0.25">
      <c r="B73" s="178"/>
      <c r="C73" s="22" t="s">
        <v>1537</v>
      </c>
      <c r="D73" s="22" t="s">
        <v>1544</v>
      </c>
      <c r="E73" s="22" t="s">
        <v>1537</v>
      </c>
      <c r="F73" s="22" t="s">
        <v>1542</v>
      </c>
      <c r="G73" s="22" t="s">
        <v>1570</v>
      </c>
      <c r="H73" s="22" t="s">
        <v>1540</v>
      </c>
      <c r="I73" s="22" t="s">
        <v>1537</v>
      </c>
      <c r="J73" s="22" t="s">
        <v>1539</v>
      </c>
      <c r="K73" s="20" t="s">
        <v>3199</v>
      </c>
      <c r="L73" s="23" t="s">
        <v>1347</v>
      </c>
      <c r="M73" s="20" t="s">
        <v>3099</v>
      </c>
      <c r="N73" s="20">
        <v>8</v>
      </c>
      <c r="O73" s="22" t="s">
        <v>3107</v>
      </c>
      <c r="P73" s="1" t="s">
        <v>403</v>
      </c>
      <c r="Q73" s="178"/>
      <c r="R73" s="160"/>
      <c r="S73" s="180"/>
      <c r="T73" s="7">
        <f t="shared" si="3"/>
        <v>187</v>
      </c>
      <c r="U73" s="7" t="e">
        <f t="shared" ca="1" si="4"/>
        <v>#NAME?</v>
      </c>
      <c r="V73" s="7" t="e">
        <f t="shared" ca="1" si="5"/>
        <v>#NAME?</v>
      </c>
      <c r="W73" s="7" t="e">
        <f ca="1">IF(LocalizarInvertido(".",MID(P73,LEN(P73)-3,3)) &gt; 0,MID(P73,1,LocalizarInvertido(".",P73)),P73)</f>
        <v>#NAME?</v>
      </c>
    </row>
    <row r="74" spans="2:23" s="7" customFormat="1" ht="45" x14ac:dyDescent="0.25">
      <c r="B74" s="178"/>
      <c r="C74" s="22" t="s">
        <v>1537</v>
      </c>
      <c r="D74" s="22" t="s">
        <v>1544</v>
      </c>
      <c r="E74" s="22" t="s">
        <v>1537</v>
      </c>
      <c r="F74" s="22" t="s">
        <v>1542</v>
      </c>
      <c r="G74" s="22" t="s">
        <v>1570</v>
      </c>
      <c r="H74" s="22" t="s">
        <v>1540</v>
      </c>
      <c r="I74" s="22" t="s">
        <v>1537</v>
      </c>
      <c r="J74" s="22" t="s">
        <v>1541</v>
      </c>
      <c r="K74" s="20" t="s">
        <v>3200</v>
      </c>
      <c r="L74" s="23" t="s">
        <v>3201</v>
      </c>
      <c r="M74" s="20" t="s">
        <v>3099</v>
      </c>
      <c r="N74" s="20">
        <v>8</v>
      </c>
      <c r="O74" s="22" t="s">
        <v>3107</v>
      </c>
      <c r="P74" s="1" t="s">
        <v>4182</v>
      </c>
      <c r="Q74" s="178"/>
      <c r="R74" s="160"/>
      <c r="S74" s="180"/>
      <c r="T74" s="7">
        <f t="shared" si="3"/>
        <v>281</v>
      </c>
      <c r="U74" s="7" t="e">
        <f t="shared" ca="1" si="4"/>
        <v>#NAME?</v>
      </c>
      <c r="V74" s="7" t="e">
        <f t="shared" ca="1" si="5"/>
        <v>#NAME?</v>
      </c>
      <c r="W74" s="7" t="e">
        <f ca="1">IF(LocalizarInvertido(".",MID(P74,LEN(P74)-3,3)) &gt; 0,MID(P74,1,LocalizarInvertido(".",P74)),P74)</f>
        <v>#NAME?</v>
      </c>
    </row>
    <row r="75" spans="2:23" s="7" customFormat="1" ht="30" x14ac:dyDescent="0.25">
      <c r="B75" s="178"/>
      <c r="C75" s="22" t="s">
        <v>1537</v>
      </c>
      <c r="D75" s="22" t="s">
        <v>1544</v>
      </c>
      <c r="E75" s="22" t="s">
        <v>1537</v>
      </c>
      <c r="F75" s="22" t="s">
        <v>1542</v>
      </c>
      <c r="G75" s="22" t="s">
        <v>1570</v>
      </c>
      <c r="H75" s="22" t="s">
        <v>1540</v>
      </c>
      <c r="I75" s="22" t="s">
        <v>1537</v>
      </c>
      <c r="J75" s="22" t="s">
        <v>1550</v>
      </c>
      <c r="K75" s="20" t="s">
        <v>3202</v>
      </c>
      <c r="L75" s="23" t="s">
        <v>3203</v>
      </c>
      <c r="M75" s="20" t="s">
        <v>3099</v>
      </c>
      <c r="N75" s="20">
        <v>8</v>
      </c>
      <c r="O75" s="22" t="s">
        <v>3107</v>
      </c>
      <c r="P75" s="1" t="s">
        <v>4181</v>
      </c>
      <c r="Q75" s="178"/>
      <c r="R75" s="160"/>
      <c r="S75" s="180"/>
      <c r="T75" s="7">
        <f t="shared" si="3"/>
        <v>227</v>
      </c>
      <c r="U75" s="7" t="e">
        <f t="shared" ca="1" si="4"/>
        <v>#NAME?</v>
      </c>
      <c r="V75" s="7" t="e">
        <f t="shared" ca="1" si="5"/>
        <v>#NAME?</v>
      </c>
      <c r="W75" s="7" t="e">
        <f ca="1">IF(LocalizarInvertido(".",MID(P75,LEN(P75)-3,3)) &gt; 0,MID(P75,1,LocalizarInvertido(".",P75)),P75)</f>
        <v>#NAME?</v>
      </c>
    </row>
    <row r="76" spans="2:23" s="7" customFormat="1" ht="60" x14ac:dyDescent="0.25">
      <c r="B76" s="178"/>
      <c r="C76" s="22" t="s">
        <v>1537</v>
      </c>
      <c r="D76" s="22" t="s">
        <v>1544</v>
      </c>
      <c r="E76" s="22" t="s">
        <v>1537</v>
      </c>
      <c r="F76" s="22" t="s">
        <v>1544</v>
      </c>
      <c r="G76" s="22" t="s">
        <v>1543</v>
      </c>
      <c r="H76" s="22" t="s">
        <v>1540</v>
      </c>
      <c r="I76" s="22" t="s">
        <v>1540</v>
      </c>
      <c r="J76" s="22" t="s">
        <v>1543</v>
      </c>
      <c r="K76" s="20" t="s">
        <v>3204</v>
      </c>
      <c r="L76" s="23" t="s">
        <v>404</v>
      </c>
      <c r="M76" s="44" t="s">
        <v>3098</v>
      </c>
      <c r="N76" s="44">
        <v>4</v>
      </c>
      <c r="O76" s="22" t="s">
        <v>45</v>
      </c>
      <c r="P76" s="1" t="s">
        <v>405</v>
      </c>
      <c r="Q76" s="178"/>
      <c r="R76" s="160"/>
      <c r="S76" s="180"/>
      <c r="T76" s="7">
        <f t="shared" si="3"/>
        <v>386</v>
      </c>
      <c r="U76" s="7" t="e">
        <f t="shared" ca="1" si="4"/>
        <v>#NAME?</v>
      </c>
      <c r="V76" s="7" t="e">
        <f t="shared" ca="1" si="5"/>
        <v>#NAME?</v>
      </c>
      <c r="W76" s="7" t="e">
        <f ca="1">IF(LocalizarInvertido(".",MID(P76,LEN(P76)-3,3)) &gt; 0,MID(P76,1,LocalizarInvertido(".",P76)),P76)</f>
        <v>#NAME?</v>
      </c>
    </row>
    <row r="77" spans="2:23" s="7" customFormat="1" ht="45" x14ac:dyDescent="0.25">
      <c r="B77" s="178"/>
      <c r="C77" s="22" t="s">
        <v>1537</v>
      </c>
      <c r="D77" s="22" t="s">
        <v>1544</v>
      </c>
      <c r="E77" s="22" t="s">
        <v>1537</v>
      </c>
      <c r="F77" s="22" t="s">
        <v>1544</v>
      </c>
      <c r="G77" s="22" t="s">
        <v>1570</v>
      </c>
      <c r="H77" s="22" t="s">
        <v>1540</v>
      </c>
      <c r="I77" s="22" t="s">
        <v>1540</v>
      </c>
      <c r="J77" s="22" t="s">
        <v>1543</v>
      </c>
      <c r="K77" s="20" t="s">
        <v>3205</v>
      </c>
      <c r="L77" s="23" t="s">
        <v>406</v>
      </c>
      <c r="M77" s="20" t="s">
        <v>3098</v>
      </c>
      <c r="N77" s="20">
        <v>5</v>
      </c>
      <c r="O77" s="22" t="s">
        <v>55</v>
      </c>
      <c r="P77" s="1" t="s">
        <v>407</v>
      </c>
      <c r="Q77" s="178"/>
      <c r="R77" s="160"/>
      <c r="S77" s="180"/>
      <c r="T77" s="7">
        <f t="shared" si="3"/>
        <v>322</v>
      </c>
      <c r="U77" s="7" t="e">
        <f t="shared" ca="1" si="4"/>
        <v>#NAME?</v>
      </c>
      <c r="V77" s="7" t="e">
        <f t="shared" ca="1" si="5"/>
        <v>#NAME?</v>
      </c>
      <c r="W77" s="7" t="e">
        <f ca="1">IF(LocalizarInvertido(".",MID(P77,LEN(P77)-3,3)) &gt; 0,MID(P77,1,LocalizarInvertido(".",P77)),P77)</f>
        <v>#NAME?</v>
      </c>
    </row>
    <row r="78" spans="2:23" s="7" customFormat="1" ht="45" x14ac:dyDescent="0.25">
      <c r="B78" s="178"/>
      <c r="C78" s="22" t="s">
        <v>1537</v>
      </c>
      <c r="D78" s="22" t="s">
        <v>1544</v>
      </c>
      <c r="E78" s="22" t="s">
        <v>1537</v>
      </c>
      <c r="F78" s="22" t="s">
        <v>1544</v>
      </c>
      <c r="G78" s="22" t="s">
        <v>1570</v>
      </c>
      <c r="H78" s="22" t="s">
        <v>1540</v>
      </c>
      <c r="I78" s="22" t="s">
        <v>1537</v>
      </c>
      <c r="J78" s="22" t="s">
        <v>1543</v>
      </c>
      <c r="K78" s="20" t="s">
        <v>3206</v>
      </c>
      <c r="L78" s="23" t="s">
        <v>1348</v>
      </c>
      <c r="M78" s="20" t="s">
        <v>3098</v>
      </c>
      <c r="N78" s="20">
        <v>7</v>
      </c>
      <c r="O78" s="22" t="s">
        <v>55</v>
      </c>
      <c r="P78" s="1" t="s">
        <v>407</v>
      </c>
      <c r="Q78" s="178"/>
      <c r="R78" s="160"/>
      <c r="S78" s="180"/>
      <c r="T78" s="7">
        <f t="shared" si="3"/>
        <v>322</v>
      </c>
      <c r="U78" s="7" t="e">
        <f t="shared" ca="1" si="4"/>
        <v>#NAME?</v>
      </c>
      <c r="V78" s="7" t="e">
        <f t="shared" ca="1" si="5"/>
        <v>#NAME?</v>
      </c>
      <c r="W78" s="7" t="e">
        <f ca="1">IF(LocalizarInvertido(".",MID(P78,LEN(P78)-3,3)) &gt; 0,MID(P78,1,LocalizarInvertido(".",P78)),P78)</f>
        <v>#NAME?</v>
      </c>
    </row>
    <row r="79" spans="2:23" s="7" customFormat="1" ht="45" x14ac:dyDescent="0.25">
      <c r="B79" s="178"/>
      <c r="C79" s="22" t="s">
        <v>1537</v>
      </c>
      <c r="D79" s="22" t="s">
        <v>1544</v>
      </c>
      <c r="E79" s="22" t="s">
        <v>1537</v>
      </c>
      <c r="F79" s="22" t="s">
        <v>1544</v>
      </c>
      <c r="G79" s="22" t="s">
        <v>1570</v>
      </c>
      <c r="H79" s="22" t="s">
        <v>1540</v>
      </c>
      <c r="I79" s="22" t="s">
        <v>1537</v>
      </c>
      <c r="J79" s="22" t="s">
        <v>1539</v>
      </c>
      <c r="K79" s="20" t="s">
        <v>3207</v>
      </c>
      <c r="L79" s="23" t="s">
        <v>1348</v>
      </c>
      <c r="M79" s="20" t="s">
        <v>3099</v>
      </c>
      <c r="N79" s="20">
        <v>8</v>
      </c>
      <c r="O79" s="22" t="s">
        <v>3107</v>
      </c>
      <c r="P79" s="1" t="s">
        <v>407</v>
      </c>
      <c r="Q79" s="178"/>
      <c r="R79" s="160"/>
      <c r="S79" s="180"/>
      <c r="T79" s="7">
        <f t="shared" si="3"/>
        <v>322</v>
      </c>
      <c r="U79" s="7" t="e">
        <f t="shared" ca="1" si="4"/>
        <v>#NAME?</v>
      </c>
      <c r="V79" s="7" t="e">
        <f t="shared" ca="1" si="5"/>
        <v>#NAME?</v>
      </c>
      <c r="W79" s="7" t="e">
        <f ca="1">IF(LocalizarInvertido(".",MID(P79,LEN(P79)-3,3)) &gt; 0,MID(P79,1,LocalizarInvertido(".",P79)),P79)</f>
        <v>#NAME?</v>
      </c>
    </row>
    <row r="80" spans="2:23" s="7" customFormat="1" ht="45" x14ac:dyDescent="0.25">
      <c r="B80" s="178"/>
      <c r="C80" s="22" t="s">
        <v>1537</v>
      </c>
      <c r="D80" s="22" t="s">
        <v>1544</v>
      </c>
      <c r="E80" s="22" t="s">
        <v>1537</v>
      </c>
      <c r="F80" s="22" t="s">
        <v>1544</v>
      </c>
      <c r="G80" s="22" t="s">
        <v>1570</v>
      </c>
      <c r="H80" s="22" t="s">
        <v>1540</v>
      </c>
      <c r="I80" s="22" t="s">
        <v>1537</v>
      </c>
      <c r="J80" s="22" t="s">
        <v>1539</v>
      </c>
      <c r="K80" s="20" t="s">
        <v>3208</v>
      </c>
      <c r="L80" s="23" t="s">
        <v>3209</v>
      </c>
      <c r="M80" s="20" t="s">
        <v>3099</v>
      </c>
      <c r="N80" s="20">
        <v>8</v>
      </c>
      <c r="O80" s="22" t="s">
        <v>3107</v>
      </c>
      <c r="P80" s="1" t="s">
        <v>4182</v>
      </c>
      <c r="Q80" s="178"/>
      <c r="R80" s="160"/>
      <c r="S80" s="180"/>
      <c r="T80" s="7">
        <f t="shared" si="3"/>
        <v>281</v>
      </c>
      <c r="U80" s="7" t="e">
        <f t="shared" ca="1" si="4"/>
        <v>#NAME?</v>
      </c>
      <c r="V80" s="7" t="e">
        <f t="shared" ca="1" si="5"/>
        <v>#NAME?</v>
      </c>
      <c r="W80" s="7" t="e">
        <f ca="1">IF(LocalizarInvertido(".",MID(P80,LEN(P80)-3,3)) &gt; 0,MID(P80,1,LocalizarInvertido(".",P80)),P80)</f>
        <v>#NAME?</v>
      </c>
    </row>
    <row r="81" spans="2:23" s="7" customFormat="1" ht="30" x14ac:dyDescent="0.25">
      <c r="B81" s="178"/>
      <c r="C81" s="22" t="s">
        <v>1537</v>
      </c>
      <c r="D81" s="22" t="s">
        <v>1544</v>
      </c>
      <c r="E81" s="22" t="s">
        <v>1537</v>
      </c>
      <c r="F81" s="22" t="s">
        <v>1544</v>
      </c>
      <c r="G81" s="22" t="s">
        <v>1570</v>
      </c>
      <c r="H81" s="22" t="s">
        <v>1540</v>
      </c>
      <c r="I81" s="22" t="s">
        <v>1537</v>
      </c>
      <c r="J81" s="22" t="s">
        <v>1541</v>
      </c>
      <c r="K81" s="20" t="s">
        <v>3210</v>
      </c>
      <c r="L81" s="23" t="s">
        <v>3211</v>
      </c>
      <c r="M81" s="20" t="s">
        <v>3099</v>
      </c>
      <c r="N81" s="20">
        <v>8</v>
      </c>
      <c r="O81" s="22" t="s">
        <v>3107</v>
      </c>
      <c r="P81" s="1" t="s">
        <v>4181</v>
      </c>
      <c r="Q81" s="178"/>
      <c r="R81" s="160"/>
      <c r="S81" s="180"/>
      <c r="T81" s="7">
        <f t="shared" si="3"/>
        <v>227</v>
      </c>
      <c r="U81" s="7" t="e">
        <f t="shared" ca="1" si="4"/>
        <v>#NAME?</v>
      </c>
      <c r="V81" s="7" t="e">
        <f t="shared" ca="1" si="5"/>
        <v>#NAME?</v>
      </c>
      <c r="W81" s="7" t="e">
        <f ca="1">IF(LocalizarInvertido(".",MID(P81,LEN(P81)-3,3)) &gt; 0,MID(P81,1,LocalizarInvertido(".",P81)),P81)</f>
        <v>#NAME?</v>
      </c>
    </row>
    <row r="82" spans="2:23" s="7" customFormat="1" x14ac:dyDescent="0.25">
      <c r="B82" s="178"/>
      <c r="C82" s="22" t="s">
        <v>1537</v>
      </c>
      <c r="D82" s="22" t="s">
        <v>1544</v>
      </c>
      <c r="E82" s="22" t="s">
        <v>1537</v>
      </c>
      <c r="F82" s="22" t="s">
        <v>1544</v>
      </c>
      <c r="G82" s="22" t="s">
        <v>1575</v>
      </c>
      <c r="H82" s="22" t="s">
        <v>1540</v>
      </c>
      <c r="I82" s="22" t="s">
        <v>1540</v>
      </c>
      <c r="J82" s="22" t="s">
        <v>1543</v>
      </c>
      <c r="K82" s="20" t="s">
        <v>3212</v>
      </c>
      <c r="L82" s="23" t="s">
        <v>408</v>
      </c>
      <c r="M82" s="20" t="s">
        <v>3098</v>
      </c>
      <c r="N82" s="20">
        <v>5</v>
      </c>
      <c r="O82" s="22" t="s">
        <v>55</v>
      </c>
      <c r="P82" s="1" t="s">
        <v>409</v>
      </c>
      <c r="Q82" s="178"/>
      <c r="R82" s="160"/>
      <c r="S82" s="180"/>
      <c r="T82" s="7">
        <f t="shared" si="3"/>
        <v>103</v>
      </c>
      <c r="U82" s="7" t="e">
        <f t="shared" ca="1" si="4"/>
        <v>#NAME?</v>
      </c>
      <c r="V82" s="7" t="e">
        <f t="shared" ca="1" si="5"/>
        <v>#NAME?</v>
      </c>
      <c r="W82" s="7" t="e">
        <f ca="1">IF(LocalizarInvertido(".",MID(P82,LEN(P82)-3,3)) &gt; 0,MID(P82,1,LocalizarInvertido(".",P82)),P82)</f>
        <v>#NAME?</v>
      </c>
    </row>
    <row r="83" spans="2:23" s="7" customFormat="1" ht="30" x14ac:dyDescent="0.25">
      <c r="B83" s="178"/>
      <c r="C83" s="22" t="s">
        <v>1537</v>
      </c>
      <c r="D83" s="22" t="s">
        <v>1544</v>
      </c>
      <c r="E83" s="22" t="s">
        <v>1537</v>
      </c>
      <c r="F83" s="22" t="s">
        <v>1544</v>
      </c>
      <c r="G83" s="22" t="s">
        <v>1575</v>
      </c>
      <c r="H83" s="22" t="s">
        <v>1540</v>
      </c>
      <c r="I83" s="22" t="s">
        <v>1537</v>
      </c>
      <c r="J83" s="22" t="s">
        <v>1543</v>
      </c>
      <c r="K83" s="20" t="s">
        <v>3213</v>
      </c>
      <c r="L83" s="23" t="s">
        <v>1349</v>
      </c>
      <c r="M83" s="20" t="s">
        <v>3098</v>
      </c>
      <c r="N83" s="20">
        <v>7</v>
      </c>
      <c r="O83" s="22" t="s">
        <v>55</v>
      </c>
      <c r="P83" s="1" t="s">
        <v>409</v>
      </c>
      <c r="Q83" s="178"/>
      <c r="R83" s="160"/>
      <c r="S83" s="180"/>
      <c r="T83" s="7">
        <f t="shared" si="3"/>
        <v>103</v>
      </c>
      <c r="U83" s="7" t="e">
        <f t="shared" ca="1" si="4"/>
        <v>#NAME?</v>
      </c>
      <c r="V83" s="7" t="e">
        <f t="shared" ca="1" si="5"/>
        <v>#NAME?</v>
      </c>
      <c r="W83" s="7" t="e">
        <f ca="1">IF(LocalizarInvertido(".",MID(P83,LEN(P83)-3,3)) &gt; 0,MID(P83,1,LocalizarInvertido(".",P83)),P83)</f>
        <v>#NAME?</v>
      </c>
    </row>
    <row r="84" spans="2:23" s="7" customFormat="1" ht="30" x14ac:dyDescent="0.25">
      <c r="B84" s="178"/>
      <c r="C84" s="22" t="s">
        <v>1537</v>
      </c>
      <c r="D84" s="22" t="s">
        <v>1544</v>
      </c>
      <c r="E84" s="22" t="s">
        <v>1537</v>
      </c>
      <c r="F84" s="22" t="s">
        <v>1544</v>
      </c>
      <c r="G84" s="22" t="s">
        <v>1575</v>
      </c>
      <c r="H84" s="22" t="s">
        <v>1540</v>
      </c>
      <c r="I84" s="22" t="s">
        <v>1537</v>
      </c>
      <c r="J84" s="22" t="s">
        <v>1539</v>
      </c>
      <c r="K84" s="20" t="s">
        <v>3214</v>
      </c>
      <c r="L84" s="23" t="s">
        <v>1349</v>
      </c>
      <c r="M84" s="20" t="s">
        <v>3099</v>
      </c>
      <c r="N84" s="20">
        <v>8</v>
      </c>
      <c r="O84" s="22" t="s">
        <v>3107</v>
      </c>
      <c r="P84" s="1" t="s">
        <v>409</v>
      </c>
      <c r="Q84" s="178"/>
      <c r="R84" s="160"/>
      <c r="S84" s="180"/>
      <c r="T84" s="7">
        <f t="shared" si="3"/>
        <v>103</v>
      </c>
      <c r="U84" s="7" t="e">
        <f t="shared" ca="1" si="4"/>
        <v>#NAME?</v>
      </c>
      <c r="V84" s="7" t="e">
        <f t="shared" ca="1" si="5"/>
        <v>#NAME?</v>
      </c>
      <c r="W84" s="7" t="e">
        <f ca="1">IF(LocalizarInvertido(".",MID(P84,LEN(P84)-3,3)) &gt; 0,MID(P84,1,LocalizarInvertido(".",P84)),P84)</f>
        <v>#NAME?</v>
      </c>
    </row>
    <row r="85" spans="2:23" s="7" customFormat="1" ht="45" x14ac:dyDescent="0.25">
      <c r="B85" s="178"/>
      <c r="C85" s="22" t="s">
        <v>1537</v>
      </c>
      <c r="D85" s="22" t="s">
        <v>1544</v>
      </c>
      <c r="E85" s="22" t="s">
        <v>1537</v>
      </c>
      <c r="F85" s="22" t="s">
        <v>1544</v>
      </c>
      <c r="G85" s="22" t="s">
        <v>1575</v>
      </c>
      <c r="H85" s="22" t="s">
        <v>1540</v>
      </c>
      <c r="I85" s="22" t="s">
        <v>1537</v>
      </c>
      <c r="J85" s="22" t="s">
        <v>1541</v>
      </c>
      <c r="K85" s="20" t="s">
        <v>3215</v>
      </c>
      <c r="L85" s="23" t="s">
        <v>3216</v>
      </c>
      <c r="M85" s="20" t="s">
        <v>3099</v>
      </c>
      <c r="N85" s="20">
        <v>8</v>
      </c>
      <c r="O85" s="22" t="s">
        <v>3107</v>
      </c>
      <c r="P85" s="1" t="s">
        <v>4182</v>
      </c>
      <c r="Q85" s="178"/>
      <c r="R85" s="160"/>
      <c r="S85" s="180"/>
      <c r="T85" s="7">
        <f t="shared" si="3"/>
        <v>281</v>
      </c>
      <c r="U85" s="7" t="e">
        <f t="shared" ca="1" si="4"/>
        <v>#NAME?</v>
      </c>
      <c r="V85" s="7" t="e">
        <f t="shared" ca="1" si="5"/>
        <v>#NAME?</v>
      </c>
      <c r="W85" s="7" t="e">
        <f ca="1">IF(LocalizarInvertido(".",MID(P85,LEN(P85)-3,3)) &gt; 0,MID(P85,1,LocalizarInvertido(".",P85)),P85)</f>
        <v>#NAME?</v>
      </c>
    </row>
    <row r="86" spans="2:23" s="7" customFormat="1" ht="30" x14ac:dyDescent="0.25">
      <c r="B86" s="178"/>
      <c r="C86" s="22" t="s">
        <v>1537</v>
      </c>
      <c r="D86" s="22" t="s">
        <v>1544</v>
      </c>
      <c r="E86" s="22" t="s">
        <v>1537</v>
      </c>
      <c r="F86" s="22" t="s">
        <v>1544</v>
      </c>
      <c r="G86" s="22" t="s">
        <v>1575</v>
      </c>
      <c r="H86" s="22" t="s">
        <v>1540</v>
      </c>
      <c r="I86" s="22" t="s">
        <v>1537</v>
      </c>
      <c r="J86" s="22" t="s">
        <v>1550</v>
      </c>
      <c r="K86" s="20" t="s">
        <v>3217</v>
      </c>
      <c r="L86" s="23" t="s">
        <v>3218</v>
      </c>
      <c r="M86" s="20" t="s">
        <v>3099</v>
      </c>
      <c r="N86" s="20">
        <v>8</v>
      </c>
      <c r="O86" s="22" t="s">
        <v>3107</v>
      </c>
      <c r="P86" s="1" t="s">
        <v>4181</v>
      </c>
      <c r="Q86" s="178"/>
      <c r="R86" s="160"/>
      <c r="S86" s="180"/>
      <c r="T86" s="7">
        <f t="shared" si="3"/>
        <v>227</v>
      </c>
      <c r="U86" s="7" t="e">
        <f t="shared" ca="1" si="4"/>
        <v>#NAME?</v>
      </c>
      <c r="V86" s="7" t="e">
        <f t="shared" ca="1" si="5"/>
        <v>#NAME?</v>
      </c>
      <c r="W86" s="7" t="e">
        <f ca="1">IF(LocalizarInvertido(".",MID(P86,LEN(P86)-3,3)) &gt; 0,MID(P86,1,LocalizarInvertido(".",P86)),P86)</f>
        <v>#NAME?</v>
      </c>
    </row>
    <row r="87" spans="2:23" s="7" customFormat="1" ht="45" x14ac:dyDescent="0.25">
      <c r="B87" s="178"/>
      <c r="C87" s="22" t="s">
        <v>1537</v>
      </c>
      <c r="D87" s="22" t="s">
        <v>1544</v>
      </c>
      <c r="E87" s="22" t="s">
        <v>1537</v>
      </c>
      <c r="F87" s="22" t="s">
        <v>1544</v>
      </c>
      <c r="G87" s="22" t="s">
        <v>1577</v>
      </c>
      <c r="H87" s="22" t="s">
        <v>1540</v>
      </c>
      <c r="I87" s="22" t="s">
        <v>1540</v>
      </c>
      <c r="J87" s="22" t="s">
        <v>1543</v>
      </c>
      <c r="K87" s="20" t="s">
        <v>3219</v>
      </c>
      <c r="L87" s="23" t="s">
        <v>410</v>
      </c>
      <c r="M87" s="20" t="s">
        <v>3098</v>
      </c>
      <c r="N87" s="20">
        <v>5</v>
      </c>
      <c r="O87" s="22" t="s">
        <v>55</v>
      </c>
      <c r="P87" s="1" t="s">
        <v>411</v>
      </c>
      <c r="Q87" s="178"/>
      <c r="R87" s="160"/>
      <c r="S87" s="180"/>
      <c r="T87" s="7">
        <f t="shared" si="3"/>
        <v>294</v>
      </c>
      <c r="U87" s="7" t="e">
        <f t="shared" ca="1" si="4"/>
        <v>#NAME?</v>
      </c>
      <c r="V87" s="7" t="e">
        <f t="shared" ca="1" si="5"/>
        <v>#NAME?</v>
      </c>
      <c r="W87" s="7" t="e">
        <f ca="1">IF(LocalizarInvertido(".",MID(P87,LEN(P87)-3,3)) &gt; 0,MID(P87,1,LocalizarInvertido(".",P87)),P87)</f>
        <v>#NAME?</v>
      </c>
    </row>
    <row r="88" spans="2:23" s="7" customFormat="1" ht="45" x14ac:dyDescent="0.25">
      <c r="B88" s="178"/>
      <c r="C88" s="22" t="s">
        <v>1537</v>
      </c>
      <c r="D88" s="22" t="s">
        <v>1544</v>
      </c>
      <c r="E88" s="22" t="s">
        <v>1537</v>
      </c>
      <c r="F88" s="22" t="s">
        <v>1544</v>
      </c>
      <c r="G88" s="22" t="s">
        <v>1577</v>
      </c>
      <c r="H88" s="22" t="s">
        <v>1540</v>
      </c>
      <c r="I88" s="22" t="s">
        <v>1537</v>
      </c>
      <c r="J88" s="22" t="s">
        <v>1543</v>
      </c>
      <c r="K88" s="20" t="s">
        <v>3220</v>
      </c>
      <c r="L88" s="23" t="s">
        <v>1350</v>
      </c>
      <c r="M88" s="20" t="s">
        <v>3098</v>
      </c>
      <c r="N88" s="20">
        <v>7</v>
      </c>
      <c r="O88" s="22" t="s">
        <v>55</v>
      </c>
      <c r="P88" s="1" t="s">
        <v>411</v>
      </c>
      <c r="Q88" s="178"/>
      <c r="R88" s="160"/>
      <c r="S88" s="180"/>
      <c r="T88" s="7">
        <f t="shared" si="3"/>
        <v>294</v>
      </c>
      <c r="U88" s="7" t="e">
        <f t="shared" ca="1" si="4"/>
        <v>#NAME?</v>
      </c>
      <c r="V88" s="7" t="e">
        <f t="shared" ca="1" si="5"/>
        <v>#NAME?</v>
      </c>
      <c r="W88" s="7" t="e">
        <f ca="1">IF(LocalizarInvertido(".",MID(P88,LEN(P88)-3,3)) &gt; 0,MID(P88,1,LocalizarInvertido(".",P88)),P88)</f>
        <v>#NAME?</v>
      </c>
    </row>
    <row r="89" spans="2:23" s="7" customFormat="1" ht="45" x14ac:dyDescent="0.25">
      <c r="B89" s="178"/>
      <c r="C89" s="22" t="s">
        <v>1537</v>
      </c>
      <c r="D89" s="22" t="s">
        <v>1544</v>
      </c>
      <c r="E89" s="22" t="s">
        <v>1537</v>
      </c>
      <c r="F89" s="22" t="s">
        <v>1544</v>
      </c>
      <c r="G89" s="22" t="s">
        <v>1577</v>
      </c>
      <c r="H89" s="22" t="s">
        <v>1540</v>
      </c>
      <c r="I89" s="22" t="s">
        <v>1537</v>
      </c>
      <c r="J89" s="22" t="s">
        <v>1539</v>
      </c>
      <c r="K89" s="20" t="s">
        <v>3221</v>
      </c>
      <c r="L89" s="23" t="s">
        <v>1350</v>
      </c>
      <c r="M89" s="20" t="s">
        <v>3099</v>
      </c>
      <c r="N89" s="20">
        <v>8</v>
      </c>
      <c r="O89" s="22" t="s">
        <v>3107</v>
      </c>
      <c r="P89" s="1" t="s">
        <v>411</v>
      </c>
      <c r="Q89" s="178"/>
      <c r="R89" s="160"/>
      <c r="S89" s="180"/>
      <c r="T89" s="7">
        <f t="shared" si="3"/>
        <v>294</v>
      </c>
      <c r="U89" s="7" t="e">
        <f t="shared" ca="1" si="4"/>
        <v>#NAME?</v>
      </c>
      <c r="V89" s="7" t="e">
        <f t="shared" ca="1" si="5"/>
        <v>#NAME?</v>
      </c>
      <c r="W89" s="7" t="e">
        <f ca="1">IF(LocalizarInvertido(".",MID(P89,LEN(P89)-3,3)) &gt; 0,MID(P89,1,LocalizarInvertido(".",P89)),P89)</f>
        <v>#NAME?</v>
      </c>
    </row>
    <row r="90" spans="2:23" s="7" customFormat="1" ht="45" x14ac:dyDescent="0.25">
      <c r="B90" s="178"/>
      <c r="C90" s="22" t="s">
        <v>1537</v>
      </c>
      <c r="D90" s="22" t="s">
        <v>1544</v>
      </c>
      <c r="E90" s="22" t="s">
        <v>1537</v>
      </c>
      <c r="F90" s="22" t="s">
        <v>1544</v>
      </c>
      <c r="G90" s="22" t="s">
        <v>1577</v>
      </c>
      <c r="H90" s="22" t="s">
        <v>1540</v>
      </c>
      <c r="I90" s="22" t="s">
        <v>1537</v>
      </c>
      <c r="J90" s="22" t="s">
        <v>1541</v>
      </c>
      <c r="K90" s="20" t="s">
        <v>3222</v>
      </c>
      <c r="L90" s="23" t="s">
        <v>3223</v>
      </c>
      <c r="M90" s="20" t="s">
        <v>3099</v>
      </c>
      <c r="N90" s="20">
        <v>8</v>
      </c>
      <c r="O90" s="22" t="s">
        <v>3107</v>
      </c>
      <c r="P90" s="1" t="s">
        <v>4182</v>
      </c>
      <c r="Q90" s="178"/>
      <c r="R90" s="160"/>
      <c r="S90" s="180"/>
      <c r="T90" s="7">
        <f t="shared" si="3"/>
        <v>281</v>
      </c>
      <c r="U90" s="7" t="e">
        <f t="shared" ca="1" si="4"/>
        <v>#NAME?</v>
      </c>
      <c r="V90" s="7" t="e">
        <f t="shared" ca="1" si="5"/>
        <v>#NAME?</v>
      </c>
      <c r="W90" s="7" t="e">
        <f ca="1">IF(LocalizarInvertido(".",MID(P90,LEN(P90)-3,3)) &gt; 0,MID(P90,1,LocalizarInvertido(".",P90)),P90)</f>
        <v>#NAME?</v>
      </c>
    </row>
    <row r="91" spans="2:23" s="7" customFormat="1" ht="45" x14ac:dyDescent="0.25">
      <c r="B91" s="178"/>
      <c r="C91" s="22" t="s">
        <v>1537</v>
      </c>
      <c r="D91" s="22" t="s">
        <v>1544</v>
      </c>
      <c r="E91" s="22" t="s">
        <v>1537</v>
      </c>
      <c r="F91" s="22" t="s">
        <v>1544</v>
      </c>
      <c r="G91" s="22" t="s">
        <v>1577</v>
      </c>
      <c r="H91" s="22" t="s">
        <v>1540</v>
      </c>
      <c r="I91" s="22" t="s">
        <v>1537</v>
      </c>
      <c r="J91" s="22" t="s">
        <v>1550</v>
      </c>
      <c r="K91" s="20" t="s">
        <v>3224</v>
      </c>
      <c r="L91" s="23" t="s">
        <v>3225</v>
      </c>
      <c r="M91" s="20" t="s">
        <v>3099</v>
      </c>
      <c r="N91" s="20">
        <v>8</v>
      </c>
      <c r="O91" s="22" t="s">
        <v>3107</v>
      </c>
      <c r="P91" s="1" t="s">
        <v>4181</v>
      </c>
      <c r="Q91" s="178"/>
      <c r="R91" s="160"/>
      <c r="S91" s="180"/>
      <c r="T91" s="7">
        <f t="shared" si="3"/>
        <v>227</v>
      </c>
      <c r="U91" s="7" t="e">
        <f t="shared" ca="1" si="4"/>
        <v>#NAME?</v>
      </c>
      <c r="V91" s="7" t="e">
        <f t="shared" ca="1" si="5"/>
        <v>#NAME?</v>
      </c>
      <c r="W91" s="7" t="e">
        <f ca="1">IF(LocalizarInvertido(".",MID(P91,LEN(P91)-3,3)) &gt; 0,MID(P91,1,LocalizarInvertido(".",P91)),P91)</f>
        <v>#NAME?</v>
      </c>
    </row>
    <row r="92" spans="2:23" s="7" customFormat="1" ht="30" x14ac:dyDescent="0.25">
      <c r="B92" s="178"/>
      <c r="C92" s="22" t="s">
        <v>1537</v>
      </c>
      <c r="D92" s="22" t="s">
        <v>1544</v>
      </c>
      <c r="E92" s="22" t="s">
        <v>1537</v>
      </c>
      <c r="F92" s="22" t="s">
        <v>1544</v>
      </c>
      <c r="G92" s="22" t="s">
        <v>1574</v>
      </c>
      <c r="H92" s="22" t="s">
        <v>1540</v>
      </c>
      <c r="I92" s="22" t="s">
        <v>1540</v>
      </c>
      <c r="J92" s="22" t="s">
        <v>1543</v>
      </c>
      <c r="K92" s="20" t="s">
        <v>3226</v>
      </c>
      <c r="L92" s="23" t="s">
        <v>412</v>
      </c>
      <c r="M92" s="20" t="s">
        <v>3098</v>
      </c>
      <c r="N92" s="20">
        <v>5</v>
      </c>
      <c r="O92" s="22" t="s">
        <v>55</v>
      </c>
      <c r="P92" s="1" t="s">
        <v>413</v>
      </c>
      <c r="Q92" s="178"/>
      <c r="R92" s="160"/>
      <c r="S92" s="180"/>
      <c r="T92" s="7">
        <f t="shared" si="3"/>
        <v>109</v>
      </c>
      <c r="U92" s="7" t="e">
        <f t="shared" ca="1" si="4"/>
        <v>#NAME?</v>
      </c>
      <c r="V92" s="7" t="e">
        <f t="shared" ca="1" si="5"/>
        <v>#NAME?</v>
      </c>
      <c r="W92" s="7" t="e">
        <f ca="1">IF(LocalizarInvertido(".",MID(P92,LEN(P92)-3,3)) &gt; 0,MID(P92,1,LocalizarInvertido(".",P92)),P92)</f>
        <v>#NAME?</v>
      </c>
    </row>
    <row r="93" spans="2:23" s="7" customFormat="1" ht="30" x14ac:dyDescent="0.25">
      <c r="B93" s="178"/>
      <c r="C93" s="22" t="s">
        <v>1537</v>
      </c>
      <c r="D93" s="22" t="s">
        <v>1544</v>
      </c>
      <c r="E93" s="22" t="s">
        <v>1537</v>
      </c>
      <c r="F93" s="22" t="s">
        <v>1544</v>
      </c>
      <c r="G93" s="22" t="s">
        <v>1574</v>
      </c>
      <c r="H93" s="22" t="s">
        <v>1540</v>
      </c>
      <c r="I93" s="22" t="s">
        <v>1537</v>
      </c>
      <c r="J93" s="22" t="s">
        <v>1543</v>
      </c>
      <c r="K93" s="20" t="s">
        <v>3227</v>
      </c>
      <c r="L93" s="23" t="s">
        <v>1351</v>
      </c>
      <c r="M93" s="20" t="s">
        <v>3098</v>
      </c>
      <c r="N93" s="20">
        <v>7</v>
      </c>
      <c r="O93" s="22" t="s">
        <v>55</v>
      </c>
      <c r="P93" s="1" t="s">
        <v>413</v>
      </c>
      <c r="Q93" s="178"/>
      <c r="R93" s="160"/>
      <c r="S93" s="180"/>
      <c r="T93" s="7">
        <f t="shared" si="3"/>
        <v>109</v>
      </c>
      <c r="U93" s="7" t="e">
        <f t="shared" ca="1" si="4"/>
        <v>#NAME?</v>
      </c>
      <c r="V93" s="7" t="e">
        <f t="shared" ca="1" si="5"/>
        <v>#NAME?</v>
      </c>
      <c r="W93" s="7" t="e">
        <f ca="1">IF(LocalizarInvertido(".",MID(P93,LEN(P93)-3,3)) &gt; 0,MID(P93,1,LocalizarInvertido(".",P93)),P93)</f>
        <v>#NAME?</v>
      </c>
    </row>
    <row r="94" spans="2:23" s="7" customFormat="1" ht="30" x14ac:dyDescent="0.25">
      <c r="B94" s="178"/>
      <c r="C94" s="22" t="s">
        <v>1537</v>
      </c>
      <c r="D94" s="22" t="s">
        <v>1544</v>
      </c>
      <c r="E94" s="22" t="s">
        <v>1537</v>
      </c>
      <c r="F94" s="22" t="s">
        <v>1544</v>
      </c>
      <c r="G94" s="22" t="s">
        <v>1574</v>
      </c>
      <c r="H94" s="22" t="s">
        <v>1540</v>
      </c>
      <c r="I94" s="22" t="s">
        <v>1537</v>
      </c>
      <c r="J94" s="22" t="s">
        <v>1539</v>
      </c>
      <c r="K94" s="20" t="s">
        <v>3228</v>
      </c>
      <c r="L94" s="23" t="s">
        <v>1351</v>
      </c>
      <c r="M94" s="20" t="s">
        <v>3099</v>
      </c>
      <c r="N94" s="20">
        <v>8</v>
      </c>
      <c r="O94" s="22" t="s">
        <v>3107</v>
      </c>
      <c r="P94" s="1" t="s">
        <v>413</v>
      </c>
      <c r="Q94" s="178"/>
      <c r="R94" s="160"/>
      <c r="S94" s="180"/>
      <c r="T94" s="7">
        <f t="shared" si="3"/>
        <v>109</v>
      </c>
      <c r="U94" s="7" t="e">
        <f t="shared" ca="1" si="4"/>
        <v>#NAME?</v>
      </c>
      <c r="V94" s="7" t="e">
        <f t="shared" ca="1" si="5"/>
        <v>#NAME?</v>
      </c>
      <c r="W94" s="7" t="e">
        <f ca="1">IF(LocalizarInvertido(".",MID(P94,LEN(P94)-3,3)) &gt; 0,MID(P94,1,LocalizarInvertido(".",P94)),P94)</f>
        <v>#NAME?</v>
      </c>
    </row>
    <row r="95" spans="2:23" s="7" customFormat="1" ht="45" x14ac:dyDescent="0.25">
      <c r="B95" s="178"/>
      <c r="C95" s="22" t="s">
        <v>1537</v>
      </c>
      <c r="D95" s="22" t="s">
        <v>1544</v>
      </c>
      <c r="E95" s="22" t="s">
        <v>1537</v>
      </c>
      <c r="F95" s="22" t="s">
        <v>1544</v>
      </c>
      <c r="G95" s="22" t="s">
        <v>1574</v>
      </c>
      <c r="H95" s="22" t="s">
        <v>1540</v>
      </c>
      <c r="I95" s="22" t="s">
        <v>1537</v>
      </c>
      <c r="J95" s="22" t="s">
        <v>1541</v>
      </c>
      <c r="K95" s="20" t="s">
        <v>3229</v>
      </c>
      <c r="L95" s="23" t="s">
        <v>3230</v>
      </c>
      <c r="M95" s="20" t="s">
        <v>3099</v>
      </c>
      <c r="N95" s="20">
        <v>8</v>
      </c>
      <c r="O95" s="22" t="s">
        <v>3107</v>
      </c>
      <c r="P95" s="1" t="s">
        <v>4182</v>
      </c>
      <c r="Q95" s="178"/>
      <c r="R95" s="160"/>
      <c r="S95" s="180"/>
      <c r="T95" s="7">
        <f t="shared" si="3"/>
        <v>281</v>
      </c>
      <c r="U95" s="7" t="e">
        <f t="shared" ca="1" si="4"/>
        <v>#NAME?</v>
      </c>
      <c r="V95" s="7" t="e">
        <f t="shared" ca="1" si="5"/>
        <v>#NAME?</v>
      </c>
      <c r="W95" s="7" t="e">
        <f ca="1">IF(LocalizarInvertido(".",MID(P95,LEN(P95)-3,3)) &gt; 0,MID(P95,1,LocalizarInvertido(".",P95)),P95)</f>
        <v>#NAME?</v>
      </c>
    </row>
    <row r="96" spans="2:23" s="7" customFormat="1" ht="45" x14ac:dyDescent="0.25">
      <c r="B96" s="178"/>
      <c r="C96" s="22" t="s">
        <v>1537</v>
      </c>
      <c r="D96" s="22" t="s">
        <v>1544</v>
      </c>
      <c r="E96" s="22" t="s">
        <v>1537</v>
      </c>
      <c r="F96" s="22" t="s">
        <v>1544</v>
      </c>
      <c r="G96" s="22" t="s">
        <v>1574</v>
      </c>
      <c r="H96" s="22" t="s">
        <v>1540</v>
      </c>
      <c r="I96" s="22" t="s">
        <v>1537</v>
      </c>
      <c r="J96" s="22" t="s">
        <v>1550</v>
      </c>
      <c r="K96" s="20" t="s">
        <v>3231</v>
      </c>
      <c r="L96" s="23" t="s">
        <v>3232</v>
      </c>
      <c r="M96" s="20" t="s">
        <v>3099</v>
      </c>
      <c r="N96" s="20">
        <v>8</v>
      </c>
      <c r="O96" s="22" t="s">
        <v>3107</v>
      </c>
      <c r="P96" s="1" t="s">
        <v>4181</v>
      </c>
      <c r="Q96" s="178"/>
      <c r="R96" s="160"/>
      <c r="S96" s="180"/>
      <c r="T96" s="7">
        <f t="shared" si="3"/>
        <v>227</v>
      </c>
      <c r="U96" s="7" t="e">
        <f t="shared" ca="1" si="4"/>
        <v>#NAME?</v>
      </c>
      <c r="V96" s="7" t="e">
        <f t="shared" ca="1" si="5"/>
        <v>#NAME?</v>
      </c>
      <c r="W96" s="7" t="e">
        <f ca="1">IF(LocalizarInvertido(".",MID(P96,LEN(P96)-3,3)) &gt; 0,MID(P96,1,LocalizarInvertido(".",P96)),P96)</f>
        <v>#NAME?</v>
      </c>
    </row>
    <row r="97" spans="2:23" s="7" customFormat="1" ht="30" x14ac:dyDescent="0.25">
      <c r="B97" s="178"/>
      <c r="C97" s="22" t="s">
        <v>1537</v>
      </c>
      <c r="D97" s="22" t="s">
        <v>1544</v>
      </c>
      <c r="E97" s="22" t="s">
        <v>1537</v>
      </c>
      <c r="F97" s="22" t="s">
        <v>1544</v>
      </c>
      <c r="G97" s="22" t="s">
        <v>1578</v>
      </c>
      <c r="H97" s="22" t="s">
        <v>1540</v>
      </c>
      <c r="I97" s="22" t="s">
        <v>1540</v>
      </c>
      <c r="J97" s="22" t="s">
        <v>1543</v>
      </c>
      <c r="K97" s="20" t="s">
        <v>3233</v>
      </c>
      <c r="L97" s="23" t="s">
        <v>414</v>
      </c>
      <c r="M97" s="20" t="s">
        <v>3098</v>
      </c>
      <c r="N97" s="20">
        <v>5</v>
      </c>
      <c r="O97" s="22" t="s">
        <v>55</v>
      </c>
      <c r="P97" s="1" t="s">
        <v>415</v>
      </c>
      <c r="Q97" s="178"/>
      <c r="R97" s="160"/>
      <c r="S97" s="180"/>
      <c r="T97" s="7">
        <f t="shared" si="3"/>
        <v>112</v>
      </c>
      <c r="U97" s="7" t="e">
        <f t="shared" ca="1" si="4"/>
        <v>#NAME?</v>
      </c>
      <c r="V97" s="7" t="e">
        <f t="shared" ca="1" si="5"/>
        <v>#NAME?</v>
      </c>
      <c r="W97" s="7" t="e">
        <f ca="1">IF(LocalizarInvertido(".",MID(P97,LEN(P97)-3,3)) &gt; 0,MID(P97,1,LocalizarInvertido(".",P97)),P97)</f>
        <v>#NAME?</v>
      </c>
    </row>
    <row r="98" spans="2:23" s="7" customFormat="1" ht="30" x14ac:dyDescent="0.25">
      <c r="B98" s="178"/>
      <c r="C98" s="22" t="s">
        <v>1537</v>
      </c>
      <c r="D98" s="22" t="s">
        <v>1544</v>
      </c>
      <c r="E98" s="22" t="s">
        <v>1537</v>
      </c>
      <c r="F98" s="22" t="s">
        <v>1544</v>
      </c>
      <c r="G98" s="22" t="s">
        <v>1578</v>
      </c>
      <c r="H98" s="22" t="s">
        <v>1540</v>
      </c>
      <c r="I98" s="22" t="s">
        <v>1537</v>
      </c>
      <c r="J98" s="22" t="s">
        <v>1543</v>
      </c>
      <c r="K98" s="20" t="s">
        <v>3234</v>
      </c>
      <c r="L98" s="23" t="s">
        <v>1352</v>
      </c>
      <c r="M98" s="20" t="s">
        <v>3098</v>
      </c>
      <c r="N98" s="20">
        <v>7</v>
      </c>
      <c r="O98" s="22" t="s">
        <v>55</v>
      </c>
      <c r="P98" s="1" t="s">
        <v>415</v>
      </c>
      <c r="Q98" s="178"/>
      <c r="R98" s="160"/>
      <c r="S98" s="180"/>
      <c r="T98" s="7">
        <f t="shared" si="3"/>
        <v>112</v>
      </c>
      <c r="U98" s="7" t="e">
        <f t="shared" ca="1" si="4"/>
        <v>#NAME?</v>
      </c>
      <c r="V98" s="7" t="e">
        <f t="shared" ca="1" si="5"/>
        <v>#NAME?</v>
      </c>
      <c r="W98" s="7" t="e">
        <f ca="1">IF(LocalizarInvertido(".",MID(P98,LEN(P98)-3,3)) &gt; 0,MID(P98,1,LocalizarInvertido(".",P98)),P98)</f>
        <v>#NAME?</v>
      </c>
    </row>
    <row r="99" spans="2:23" s="7" customFormat="1" ht="30" x14ac:dyDescent="0.25">
      <c r="B99" s="178"/>
      <c r="C99" s="22" t="s">
        <v>1537</v>
      </c>
      <c r="D99" s="22" t="s">
        <v>1544</v>
      </c>
      <c r="E99" s="22" t="s">
        <v>1537</v>
      </c>
      <c r="F99" s="22" t="s">
        <v>1544</v>
      </c>
      <c r="G99" s="22" t="s">
        <v>1578</v>
      </c>
      <c r="H99" s="22" t="s">
        <v>1540</v>
      </c>
      <c r="I99" s="22" t="s">
        <v>1537</v>
      </c>
      <c r="J99" s="22" t="s">
        <v>1539</v>
      </c>
      <c r="K99" s="20" t="s">
        <v>3235</v>
      </c>
      <c r="L99" s="23" t="s">
        <v>1352</v>
      </c>
      <c r="M99" s="20" t="s">
        <v>3099</v>
      </c>
      <c r="N99" s="20">
        <v>8</v>
      </c>
      <c r="O99" s="22" t="s">
        <v>3107</v>
      </c>
      <c r="P99" s="1" t="s">
        <v>415</v>
      </c>
      <c r="Q99" s="178"/>
      <c r="R99" s="160"/>
      <c r="S99" s="180"/>
      <c r="T99" s="7">
        <f t="shared" si="3"/>
        <v>112</v>
      </c>
      <c r="U99" s="7" t="e">
        <f t="shared" ca="1" si="4"/>
        <v>#NAME?</v>
      </c>
      <c r="V99" s="7" t="e">
        <f t="shared" ca="1" si="5"/>
        <v>#NAME?</v>
      </c>
      <c r="W99" s="7" t="e">
        <f ca="1">IF(LocalizarInvertido(".",MID(P99,LEN(P99)-3,3)) &gt; 0,MID(P99,1,LocalizarInvertido(".",P99)),P99)</f>
        <v>#NAME?</v>
      </c>
    </row>
    <row r="100" spans="2:23" s="7" customFormat="1" ht="45" x14ac:dyDescent="0.25">
      <c r="B100" s="178"/>
      <c r="C100" s="22" t="s">
        <v>1537</v>
      </c>
      <c r="D100" s="22" t="s">
        <v>1544</v>
      </c>
      <c r="E100" s="22" t="s">
        <v>1537</v>
      </c>
      <c r="F100" s="22" t="s">
        <v>1544</v>
      </c>
      <c r="G100" s="22" t="s">
        <v>1578</v>
      </c>
      <c r="H100" s="22" t="s">
        <v>1540</v>
      </c>
      <c r="I100" s="22" t="s">
        <v>1537</v>
      </c>
      <c r="J100" s="22" t="s">
        <v>1541</v>
      </c>
      <c r="K100" s="20" t="s">
        <v>3236</v>
      </c>
      <c r="L100" s="23" t="s">
        <v>3237</v>
      </c>
      <c r="M100" s="20" t="s">
        <v>3099</v>
      </c>
      <c r="N100" s="20">
        <v>8</v>
      </c>
      <c r="O100" s="22" t="s">
        <v>3107</v>
      </c>
      <c r="P100" s="1" t="s">
        <v>4182</v>
      </c>
      <c r="Q100" s="178"/>
      <c r="R100" s="160"/>
      <c r="S100" s="180"/>
      <c r="T100" s="7">
        <f t="shared" si="3"/>
        <v>281</v>
      </c>
      <c r="U100" s="7" t="e">
        <f t="shared" ca="1" si="4"/>
        <v>#NAME?</v>
      </c>
      <c r="V100" s="7" t="e">
        <f t="shared" ca="1" si="5"/>
        <v>#NAME?</v>
      </c>
      <c r="W100" s="7" t="e">
        <f ca="1">IF(LocalizarInvertido(".",MID(P100,LEN(P100)-3,3)) &gt; 0,MID(P100,1,LocalizarInvertido(".",P100)),P100)</f>
        <v>#NAME?</v>
      </c>
    </row>
    <row r="101" spans="2:23" s="7" customFormat="1" ht="45" x14ac:dyDescent="0.25">
      <c r="B101" s="178"/>
      <c r="C101" s="22" t="s">
        <v>1537</v>
      </c>
      <c r="D101" s="22" t="s">
        <v>1544</v>
      </c>
      <c r="E101" s="22" t="s">
        <v>1537</v>
      </c>
      <c r="F101" s="22" t="s">
        <v>1544</v>
      </c>
      <c r="G101" s="22" t="s">
        <v>1578</v>
      </c>
      <c r="H101" s="22" t="s">
        <v>1540</v>
      </c>
      <c r="I101" s="22" t="s">
        <v>1537</v>
      </c>
      <c r="J101" s="22" t="s">
        <v>1550</v>
      </c>
      <c r="K101" s="20" t="s">
        <v>3238</v>
      </c>
      <c r="L101" s="23" t="s">
        <v>3239</v>
      </c>
      <c r="M101" s="20" t="s">
        <v>3099</v>
      </c>
      <c r="N101" s="20">
        <v>8</v>
      </c>
      <c r="O101" s="22" t="s">
        <v>3107</v>
      </c>
      <c r="P101" s="1" t="s">
        <v>4181</v>
      </c>
      <c r="Q101" s="178"/>
      <c r="R101" s="160"/>
      <c r="S101" s="180"/>
      <c r="T101" s="7">
        <f t="shared" si="3"/>
        <v>227</v>
      </c>
      <c r="U101" s="7" t="e">
        <f t="shared" ca="1" si="4"/>
        <v>#NAME?</v>
      </c>
      <c r="V101" s="7" t="e">
        <f t="shared" ca="1" si="5"/>
        <v>#NAME?</v>
      </c>
      <c r="W101" s="7" t="e">
        <f ca="1">IF(LocalizarInvertido(".",MID(P101,LEN(P101)-3,3)) &gt; 0,MID(P101,1,LocalizarInvertido(".",P101)),P101)</f>
        <v>#NAME?</v>
      </c>
    </row>
    <row r="102" spans="2:23" s="7" customFormat="1" ht="30" x14ac:dyDescent="0.25">
      <c r="B102" s="178"/>
      <c r="C102" s="45" t="s">
        <v>1537</v>
      </c>
      <c r="D102" s="45" t="s">
        <v>1544</v>
      </c>
      <c r="E102" s="45" t="s">
        <v>1537</v>
      </c>
      <c r="F102" s="45" t="s">
        <v>1544</v>
      </c>
      <c r="G102" s="45" t="s">
        <v>1553</v>
      </c>
      <c r="H102" s="36">
        <v>0</v>
      </c>
      <c r="I102" s="45" t="s">
        <v>1540</v>
      </c>
      <c r="J102" s="22" t="s">
        <v>1543</v>
      </c>
      <c r="K102" s="20" t="s">
        <v>3240</v>
      </c>
      <c r="L102" s="10" t="s">
        <v>3027</v>
      </c>
      <c r="M102" s="20" t="s">
        <v>3098</v>
      </c>
      <c r="N102" s="20">
        <v>7</v>
      </c>
      <c r="O102" s="22" t="s">
        <v>51</v>
      </c>
      <c r="P102" s="10" t="s">
        <v>3028</v>
      </c>
      <c r="Q102" s="178"/>
      <c r="R102" s="160"/>
      <c r="S102" s="180"/>
      <c r="T102" s="7">
        <f t="shared" si="3"/>
        <v>120</v>
      </c>
      <c r="U102" s="7" t="e">
        <f t="shared" ca="1" si="4"/>
        <v>#NAME?</v>
      </c>
      <c r="V102" s="7" t="e">
        <f t="shared" ca="1" si="5"/>
        <v>#NAME?</v>
      </c>
      <c r="W102" s="7" t="e">
        <f ca="1">IF(LocalizarInvertido(".",MID(P102,LEN(P102)-3,3)) &gt; 0,MID(P102,1,LocalizarInvertido(".",P102)),P102)</f>
        <v>#NAME?</v>
      </c>
    </row>
    <row r="103" spans="2:23" s="7" customFormat="1" ht="30" x14ac:dyDescent="0.25">
      <c r="B103" s="178"/>
      <c r="C103" s="45" t="s">
        <v>1537</v>
      </c>
      <c r="D103" s="45" t="s">
        <v>1544</v>
      </c>
      <c r="E103" s="45" t="s">
        <v>1537</v>
      </c>
      <c r="F103" s="45" t="s">
        <v>1544</v>
      </c>
      <c r="G103" s="45" t="s">
        <v>1553</v>
      </c>
      <c r="H103" s="45" t="s">
        <v>1540</v>
      </c>
      <c r="I103" s="36" t="s">
        <v>1537</v>
      </c>
      <c r="J103" s="22" t="s">
        <v>1543</v>
      </c>
      <c r="K103" s="20" t="s">
        <v>3241</v>
      </c>
      <c r="L103" s="10" t="s">
        <v>3027</v>
      </c>
      <c r="M103" s="20" t="s">
        <v>3099</v>
      </c>
      <c r="N103" s="20">
        <v>8</v>
      </c>
      <c r="O103" s="22" t="s">
        <v>51</v>
      </c>
      <c r="P103" s="10" t="s">
        <v>3028</v>
      </c>
      <c r="Q103" s="178"/>
      <c r="R103" s="160"/>
      <c r="S103" s="180"/>
      <c r="T103" s="7">
        <f t="shared" si="3"/>
        <v>120</v>
      </c>
      <c r="U103" s="7" t="e">
        <f t="shared" ca="1" si="4"/>
        <v>#NAME?</v>
      </c>
      <c r="V103" s="7" t="e">
        <f t="shared" ca="1" si="5"/>
        <v>#NAME?</v>
      </c>
      <c r="W103" s="7" t="e">
        <f ca="1">IF(LocalizarInvertido(".",MID(P103,LEN(P103)-3,3)) &gt; 0,MID(P103,1,LocalizarInvertido(".",P103)),P103)</f>
        <v>#NAME?</v>
      </c>
    </row>
    <row r="104" spans="2:23" s="7" customFormat="1" ht="30" x14ac:dyDescent="0.25">
      <c r="B104" s="178"/>
      <c r="C104" s="18" t="s">
        <v>1537</v>
      </c>
      <c r="D104" s="18" t="s">
        <v>1544</v>
      </c>
      <c r="E104" s="18" t="s">
        <v>1537</v>
      </c>
      <c r="F104" s="18" t="s">
        <v>1544</v>
      </c>
      <c r="G104" s="18" t="s">
        <v>1553</v>
      </c>
      <c r="H104" s="18" t="s">
        <v>1540</v>
      </c>
      <c r="I104" s="22" t="s">
        <v>1537</v>
      </c>
      <c r="J104" s="22" t="s">
        <v>1539</v>
      </c>
      <c r="K104" s="20" t="s">
        <v>3242</v>
      </c>
      <c r="L104" s="1" t="s">
        <v>3243</v>
      </c>
      <c r="M104" s="20" t="s">
        <v>3099</v>
      </c>
      <c r="N104" s="20">
        <v>8</v>
      </c>
      <c r="O104" s="22" t="s">
        <v>3107</v>
      </c>
      <c r="P104" s="1" t="s">
        <v>3028</v>
      </c>
      <c r="Q104" s="178"/>
      <c r="R104" s="160"/>
      <c r="S104" s="180"/>
      <c r="T104" s="7">
        <f t="shared" si="3"/>
        <v>120</v>
      </c>
      <c r="U104" s="7" t="e">
        <f t="shared" ca="1" si="4"/>
        <v>#NAME?</v>
      </c>
      <c r="V104" s="7" t="e">
        <f t="shared" ca="1" si="5"/>
        <v>#NAME?</v>
      </c>
      <c r="W104" s="7" t="e">
        <f ca="1">IF(LocalizarInvertido(".",MID(P104,LEN(P104)-3,3)) &gt; 0,MID(P104,1,LocalizarInvertido(".",P104)),P104)</f>
        <v>#NAME?</v>
      </c>
    </row>
    <row r="105" spans="2:23" s="7" customFormat="1" ht="45" x14ac:dyDescent="0.25">
      <c r="B105" s="178"/>
      <c r="C105" s="18" t="s">
        <v>1537</v>
      </c>
      <c r="D105" s="18" t="s">
        <v>1544</v>
      </c>
      <c r="E105" s="18" t="s">
        <v>1537</v>
      </c>
      <c r="F105" s="18" t="s">
        <v>1544</v>
      </c>
      <c r="G105" s="18" t="s">
        <v>1553</v>
      </c>
      <c r="H105" s="18" t="s">
        <v>1540</v>
      </c>
      <c r="I105" s="22" t="s">
        <v>1537</v>
      </c>
      <c r="J105" s="22" t="s">
        <v>1541</v>
      </c>
      <c r="K105" s="20" t="s">
        <v>3244</v>
      </c>
      <c r="L105" s="1" t="s">
        <v>3245</v>
      </c>
      <c r="M105" s="20" t="s">
        <v>3099</v>
      </c>
      <c r="N105" s="20">
        <v>8</v>
      </c>
      <c r="O105" s="22" t="s">
        <v>3107</v>
      </c>
      <c r="P105" s="1" t="s">
        <v>4182</v>
      </c>
      <c r="Q105" s="178"/>
      <c r="R105" s="160"/>
      <c r="S105" s="180"/>
      <c r="T105" s="7">
        <f t="shared" si="3"/>
        <v>281</v>
      </c>
      <c r="U105" s="7" t="e">
        <f t="shared" ca="1" si="4"/>
        <v>#NAME?</v>
      </c>
      <c r="V105" s="7" t="e">
        <f t="shared" ca="1" si="5"/>
        <v>#NAME?</v>
      </c>
      <c r="W105" s="7" t="e">
        <f ca="1">IF(LocalizarInvertido(".",MID(P105,LEN(P105)-3,3)) &gt; 0,MID(P105,1,LocalizarInvertido(".",P105)),P105)</f>
        <v>#NAME?</v>
      </c>
    </row>
    <row r="106" spans="2:23" s="7" customFormat="1" ht="30" x14ac:dyDescent="0.25">
      <c r="B106" s="178"/>
      <c r="C106" s="18" t="s">
        <v>1537</v>
      </c>
      <c r="D106" s="18" t="s">
        <v>1544</v>
      </c>
      <c r="E106" s="18" t="s">
        <v>1537</v>
      </c>
      <c r="F106" s="18" t="s">
        <v>1544</v>
      </c>
      <c r="G106" s="18" t="s">
        <v>1553</v>
      </c>
      <c r="H106" s="18" t="s">
        <v>1540</v>
      </c>
      <c r="I106" s="22" t="s">
        <v>1537</v>
      </c>
      <c r="J106" s="22" t="s">
        <v>1550</v>
      </c>
      <c r="K106" s="20" t="s">
        <v>3246</v>
      </c>
      <c r="L106" s="23" t="s">
        <v>3247</v>
      </c>
      <c r="M106" s="20" t="s">
        <v>3099</v>
      </c>
      <c r="N106" s="20">
        <v>8</v>
      </c>
      <c r="O106" s="22" t="s">
        <v>3107</v>
      </c>
      <c r="P106" s="1" t="s">
        <v>4181</v>
      </c>
      <c r="Q106" s="178"/>
      <c r="R106" s="160"/>
      <c r="S106" s="180"/>
      <c r="T106" s="7">
        <f t="shared" si="3"/>
        <v>227</v>
      </c>
      <c r="U106" s="7" t="e">
        <f t="shared" ca="1" si="4"/>
        <v>#NAME?</v>
      </c>
      <c r="V106" s="7" t="e">
        <f t="shared" ca="1" si="5"/>
        <v>#NAME?</v>
      </c>
      <c r="W106" s="7" t="e">
        <f ca="1">IF(LocalizarInvertido(".",MID(P106,LEN(P106)-3,3)) &gt; 0,MID(P106,1,LocalizarInvertido(".",P106)),P106)</f>
        <v>#NAME?</v>
      </c>
    </row>
    <row r="107" spans="2:23" s="7" customFormat="1" ht="30" x14ac:dyDescent="0.25">
      <c r="B107" s="178"/>
      <c r="C107" s="22" t="s">
        <v>1537</v>
      </c>
      <c r="D107" s="22" t="s">
        <v>1544</v>
      </c>
      <c r="E107" s="22" t="s">
        <v>1537</v>
      </c>
      <c r="F107" s="22" t="s">
        <v>1549</v>
      </c>
      <c r="G107" s="22" t="s">
        <v>1553</v>
      </c>
      <c r="H107" s="22" t="s">
        <v>1540</v>
      </c>
      <c r="I107" s="22" t="s">
        <v>1540</v>
      </c>
      <c r="J107" s="22" t="s">
        <v>1543</v>
      </c>
      <c r="K107" s="20" t="s">
        <v>3249</v>
      </c>
      <c r="L107" s="23" t="s">
        <v>416</v>
      </c>
      <c r="M107" s="20" t="s">
        <v>3098</v>
      </c>
      <c r="N107" s="20">
        <v>5</v>
      </c>
      <c r="O107" s="22" t="s">
        <v>51</v>
      </c>
      <c r="P107" s="1" t="s">
        <v>417</v>
      </c>
      <c r="Q107" s="178"/>
      <c r="R107" s="160"/>
      <c r="S107" s="180"/>
      <c r="T107" s="7">
        <f t="shared" si="3"/>
        <v>131</v>
      </c>
      <c r="U107" s="7" t="e">
        <f t="shared" ca="1" si="4"/>
        <v>#NAME?</v>
      </c>
      <c r="V107" s="7" t="e">
        <f t="shared" ca="1" si="5"/>
        <v>#NAME?</v>
      </c>
      <c r="W107" s="7" t="e">
        <f ca="1">IF(LocalizarInvertido(".",MID(P107,LEN(P107)-3,3)) &gt; 0,MID(P107,1,LocalizarInvertido(".",P107)),P107)</f>
        <v>#NAME?</v>
      </c>
    </row>
    <row r="108" spans="2:23" s="7" customFormat="1" ht="30" x14ac:dyDescent="0.25">
      <c r="B108" s="178"/>
      <c r="C108" s="22" t="s">
        <v>1537</v>
      </c>
      <c r="D108" s="22" t="s">
        <v>1544</v>
      </c>
      <c r="E108" s="22" t="s">
        <v>1537</v>
      </c>
      <c r="F108" s="22" t="s">
        <v>1549</v>
      </c>
      <c r="G108" s="22" t="s">
        <v>1553</v>
      </c>
      <c r="H108" s="22" t="s">
        <v>1540</v>
      </c>
      <c r="I108" s="22" t="s">
        <v>1537</v>
      </c>
      <c r="J108" s="22" t="s">
        <v>1543</v>
      </c>
      <c r="K108" s="20" t="s">
        <v>3250</v>
      </c>
      <c r="L108" s="23" t="s">
        <v>1356</v>
      </c>
      <c r="M108" s="20" t="s">
        <v>3098</v>
      </c>
      <c r="N108" s="20">
        <v>7</v>
      </c>
      <c r="O108" s="22" t="s">
        <v>51</v>
      </c>
      <c r="P108" s="1" t="s">
        <v>417</v>
      </c>
      <c r="Q108" s="178"/>
      <c r="R108" s="160"/>
      <c r="S108" s="180"/>
      <c r="T108" s="7">
        <f t="shared" si="3"/>
        <v>131</v>
      </c>
      <c r="U108" s="7" t="e">
        <f t="shared" ca="1" si="4"/>
        <v>#NAME?</v>
      </c>
      <c r="V108" s="7" t="e">
        <f t="shared" ca="1" si="5"/>
        <v>#NAME?</v>
      </c>
      <c r="W108" s="7" t="e">
        <f ca="1">IF(LocalizarInvertido(".",MID(P108,LEN(P108)-3,3)) &gt; 0,MID(P108,1,LocalizarInvertido(".",P108)),P108)</f>
        <v>#NAME?</v>
      </c>
    </row>
    <row r="109" spans="2:23" s="7" customFormat="1" ht="30" x14ac:dyDescent="0.25">
      <c r="B109" s="178"/>
      <c r="C109" s="22" t="s">
        <v>1537</v>
      </c>
      <c r="D109" s="22" t="s">
        <v>1544</v>
      </c>
      <c r="E109" s="22" t="s">
        <v>1537</v>
      </c>
      <c r="F109" s="22" t="s">
        <v>1549</v>
      </c>
      <c r="G109" s="22" t="s">
        <v>1553</v>
      </c>
      <c r="H109" s="22" t="s">
        <v>1540</v>
      </c>
      <c r="I109" s="22" t="s">
        <v>1537</v>
      </c>
      <c r="J109" s="22" t="s">
        <v>1539</v>
      </c>
      <c r="K109" s="20" t="s">
        <v>3251</v>
      </c>
      <c r="L109" s="23" t="s">
        <v>3690</v>
      </c>
      <c r="M109" s="20" t="s">
        <v>3099</v>
      </c>
      <c r="N109" s="20">
        <v>8</v>
      </c>
      <c r="O109" s="22" t="s">
        <v>3107</v>
      </c>
      <c r="P109" s="1" t="s">
        <v>4141</v>
      </c>
      <c r="Q109" s="178"/>
      <c r="R109" s="160"/>
      <c r="S109" s="180"/>
      <c r="T109" s="7">
        <f t="shared" si="3"/>
        <v>33</v>
      </c>
      <c r="U109" s="7" t="e">
        <f t="shared" ca="1" si="4"/>
        <v>#NAME?</v>
      </c>
      <c r="V109" s="7" t="e">
        <f t="shared" ca="1" si="5"/>
        <v>#NAME?</v>
      </c>
      <c r="W109" s="7" t="e">
        <f ca="1">IF(LocalizarInvertido(".",MID(P109,LEN(P109)-3,3)) &gt; 0,MID(P109,1,LocalizarInvertido(".",P109)),P109)</f>
        <v>#NAME?</v>
      </c>
    </row>
    <row r="110" spans="2:23" s="7" customFormat="1" ht="45" x14ac:dyDescent="0.25">
      <c r="B110" s="178"/>
      <c r="C110" s="22" t="s">
        <v>1537</v>
      </c>
      <c r="D110" s="22" t="s">
        <v>1544</v>
      </c>
      <c r="E110" s="22" t="s">
        <v>1537</v>
      </c>
      <c r="F110" s="22" t="s">
        <v>1549</v>
      </c>
      <c r="G110" s="22" t="s">
        <v>1553</v>
      </c>
      <c r="H110" s="22" t="s">
        <v>1540</v>
      </c>
      <c r="I110" s="22" t="s">
        <v>1537</v>
      </c>
      <c r="J110" s="22" t="s">
        <v>1541</v>
      </c>
      <c r="K110" s="43" t="s">
        <v>3252</v>
      </c>
      <c r="L110" s="23" t="s">
        <v>3691</v>
      </c>
      <c r="M110" s="20" t="s">
        <v>3099</v>
      </c>
      <c r="N110" s="20">
        <v>8</v>
      </c>
      <c r="O110" s="22" t="s">
        <v>3107</v>
      </c>
      <c r="P110" s="1" t="s">
        <v>3253</v>
      </c>
      <c r="Q110" s="178"/>
      <c r="R110" s="160"/>
      <c r="S110" s="180"/>
      <c r="T110" s="7">
        <f t="shared" si="3"/>
        <v>203</v>
      </c>
      <c r="U110" s="7" t="e">
        <f t="shared" ca="1" si="4"/>
        <v>#NAME?</v>
      </c>
      <c r="V110" s="7" t="e">
        <f t="shared" ca="1" si="5"/>
        <v>#NAME?</v>
      </c>
      <c r="W110" s="7" t="e">
        <f ca="1">IF(LocalizarInvertido(".",MID(P110,LEN(P110)-3,3)) &gt; 0,MID(P110,1,LocalizarInvertido(".",P110)),P110)</f>
        <v>#NAME?</v>
      </c>
    </row>
    <row r="111" spans="2:23" s="7" customFormat="1" ht="30" x14ac:dyDescent="0.25">
      <c r="B111" s="178"/>
      <c r="C111" s="22" t="s">
        <v>1537</v>
      </c>
      <c r="D111" s="22" t="s">
        <v>1544</v>
      </c>
      <c r="E111" s="22" t="s">
        <v>1537</v>
      </c>
      <c r="F111" s="22" t="s">
        <v>1549</v>
      </c>
      <c r="G111" s="22" t="s">
        <v>1553</v>
      </c>
      <c r="H111" s="22" t="s">
        <v>1540</v>
      </c>
      <c r="I111" s="22" t="s">
        <v>1537</v>
      </c>
      <c r="J111" s="22" t="s">
        <v>1550</v>
      </c>
      <c r="K111" s="20" t="s">
        <v>3254</v>
      </c>
      <c r="L111" s="23" t="s">
        <v>1561</v>
      </c>
      <c r="M111" s="20" t="s">
        <v>3099</v>
      </c>
      <c r="N111" s="20">
        <v>8</v>
      </c>
      <c r="O111" s="22" t="s">
        <v>3107</v>
      </c>
      <c r="P111" s="1" t="s">
        <v>1565</v>
      </c>
      <c r="Q111" s="178"/>
      <c r="R111" s="160"/>
      <c r="S111" s="180"/>
      <c r="T111" s="7">
        <f t="shared" si="3"/>
        <v>18</v>
      </c>
      <c r="U111" s="7" t="e">
        <f t="shared" ca="1" si="4"/>
        <v>#NAME?</v>
      </c>
      <c r="V111" s="7" t="e">
        <f t="shared" ca="1" si="5"/>
        <v>#NAME?</v>
      </c>
      <c r="W111" s="7" t="e">
        <f ca="1">IF(LocalizarInvertido(".",MID(P111,LEN(P111)-3,3)) &gt; 0,MID(P111,1,LocalizarInvertido(".",P111)),P111)</f>
        <v>#NAME?</v>
      </c>
    </row>
    <row r="112" spans="2:23" s="7" customFormat="1" ht="30" x14ac:dyDescent="0.25">
      <c r="B112" s="178"/>
      <c r="C112" s="22" t="s">
        <v>1537</v>
      </c>
      <c r="D112" s="22" t="s">
        <v>1544</v>
      </c>
      <c r="E112" s="22" t="s">
        <v>1537</v>
      </c>
      <c r="F112" s="22" t="s">
        <v>1549</v>
      </c>
      <c r="G112" s="22" t="s">
        <v>1553</v>
      </c>
      <c r="H112" s="22" t="s">
        <v>1540</v>
      </c>
      <c r="I112" s="22" t="s">
        <v>1537</v>
      </c>
      <c r="J112" s="22" t="s">
        <v>1551</v>
      </c>
      <c r="K112" s="20" t="s">
        <v>3255</v>
      </c>
      <c r="L112" s="23" t="s">
        <v>1562</v>
      </c>
      <c r="M112" s="20" t="s">
        <v>3099</v>
      </c>
      <c r="N112" s="20">
        <v>8</v>
      </c>
      <c r="O112" s="22" t="s">
        <v>3107</v>
      </c>
      <c r="P112" s="1" t="s">
        <v>1566</v>
      </c>
      <c r="Q112" s="178"/>
      <c r="R112" s="160"/>
      <c r="S112" s="180"/>
      <c r="T112" s="7">
        <f t="shared" si="3"/>
        <v>46</v>
      </c>
      <c r="U112" s="7" t="e">
        <f t="shared" ca="1" si="4"/>
        <v>#NAME?</v>
      </c>
      <c r="V112" s="7" t="e">
        <f t="shared" ca="1" si="5"/>
        <v>#NAME?</v>
      </c>
      <c r="W112" s="7" t="e">
        <f ca="1">IF(LocalizarInvertido(".",MID(P112,LEN(P112)-3,3)) &gt; 0,MID(P112,1,LocalizarInvertido(".",P112)),P112)</f>
        <v>#NAME?</v>
      </c>
    </row>
    <row r="113" spans="2:23" s="7" customFormat="1" ht="30" x14ac:dyDescent="0.25">
      <c r="B113" s="178"/>
      <c r="C113" s="22" t="s">
        <v>1537</v>
      </c>
      <c r="D113" s="22" t="s">
        <v>1544</v>
      </c>
      <c r="E113" s="22" t="s">
        <v>1537</v>
      </c>
      <c r="F113" s="22" t="s">
        <v>1549</v>
      </c>
      <c r="G113" s="22" t="s">
        <v>1553</v>
      </c>
      <c r="H113" s="22" t="s">
        <v>1540</v>
      </c>
      <c r="I113" s="22" t="s">
        <v>1537</v>
      </c>
      <c r="J113" s="22" t="s">
        <v>1552</v>
      </c>
      <c r="K113" s="20" t="s">
        <v>3256</v>
      </c>
      <c r="L113" s="23" t="s">
        <v>1563</v>
      </c>
      <c r="M113" s="20" t="s">
        <v>3099</v>
      </c>
      <c r="N113" s="20">
        <v>8</v>
      </c>
      <c r="O113" s="22" t="s">
        <v>3107</v>
      </c>
      <c r="P113" s="1" t="s">
        <v>1567</v>
      </c>
      <c r="Q113" s="178"/>
      <c r="R113" s="160"/>
      <c r="S113" s="180"/>
      <c r="T113" s="7">
        <f t="shared" si="3"/>
        <v>47</v>
      </c>
      <c r="U113" s="7" t="e">
        <f t="shared" ca="1" si="4"/>
        <v>#NAME?</v>
      </c>
      <c r="V113" s="7" t="e">
        <f t="shared" ca="1" si="5"/>
        <v>#NAME?</v>
      </c>
      <c r="W113" s="7" t="e">
        <f ca="1">IF(LocalizarInvertido(".",MID(P113,LEN(P113)-3,3)) &gt; 0,MID(P113,1,LocalizarInvertido(".",P113)),P113)</f>
        <v>#NAME?</v>
      </c>
    </row>
    <row r="114" spans="2:23" s="7" customFormat="1" x14ac:dyDescent="0.25">
      <c r="B114" s="178"/>
      <c r="C114" s="22" t="s">
        <v>1537</v>
      </c>
      <c r="D114" s="22" t="s">
        <v>1544</v>
      </c>
      <c r="E114" s="22" t="s">
        <v>1537</v>
      </c>
      <c r="F114" s="22" t="s">
        <v>1549</v>
      </c>
      <c r="G114" s="22" t="s">
        <v>1553</v>
      </c>
      <c r="H114" s="22" t="s">
        <v>1540</v>
      </c>
      <c r="I114" s="22" t="s">
        <v>1537</v>
      </c>
      <c r="J114" s="22" t="s">
        <v>1554</v>
      </c>
      <c r="K114" s="20" t="s">
        <v>3257</v>
      </c>
      <c r="L114" s="23" t="s">
        <v>1564</v>
      </c>
      <c r="M114" s="20" t="s">
        <v>3099</v>
      </c>
      <c r="N114" s="20">
        <v>8</v>
      </c>
      <c r="O114" s="22" t="s">
        <v>3107</v>
      </c>
      <c r="P114" s="1" t="s">
        <v>1568</v>
      </c>
      <c r="Q114" s="178"/>
      <c r="R114" s="160"/>
      <c r="S114" s="180"/>
      <c r="T114" s="7">
        <f t="shared" si="3"/>
        <v>51</v>
      </c>
      <c r="U114" s="7" t="e">
        <f t="shared" ca="1" si="4"/>
        <v>#NAME?</v>
      </c>
      <c r="V114" s="7" t="e">
        <f t="shared" ca="1" si="5"/>
        <v>#NAME?</v>
      </c>
      <c r="W114" s="7" t="e">
        <f ca="1">IF(LocalizarInvertido(".",MID(P114,LEN(P114)-3,3)) &gt; 0,MID(P114,1,LocalizarInvertido(".",P114)),P114)</f>
        <v>#NAME?</v>
      </c>
    </row>
    <row r="115" spans="2:23" s="7" customFormat="1" x14ac:dyDescent="0.25">
      <c r="B115" s="178"/>
      <c r="C115" s="22" t="s">
        <v>1537</v>
      </c>
      <c r="D115" s="22" t="s">
        <v>1544</v>
      </c>
      <c r="E115" s="22" t="s">
        <v>1537</v>
      </c>
      <c r="F115" s="22" t="s">
        <v>1549</v>
      </c>
      <c r="G115" s="22" t="s">
        <v>1553</v>
      </c>
      <c r="H115" s="22" t="s">
        <v>1540</v>
      </c>
      <c r="I115" s="22" t="s">
        <v>1537</v>
      </c>
      <c r="J115" s="22" t="s">
        <v>1553</v>
      </c>
      <c r="K115" s="20" t="s">
        <v>3258</v>
      </c>
      <c r="L115" s="23" t="s">
        <v>1356</v>
      </c>
      <c r="M115" s="20" t="s">
        <v>3099</v>
      </c>
      <c r="N115" s="20">
        <v>8</v>
      </c>
      <c r="O115" s="22" t="s">
        <v>3107</v>
      </c>
      <c r="P115" s="1" t="s">
        <v>1569</v>
      </c>
      <c r="Q115" s="178"/>
      <c r="R115" s="160"/>
      <c r="S115" s="180"/>
      <c r="T115" s="7">
        <f t="shared" si="3"/>
        <v>33</v>
      </c>
      <c r="U115" s="7" t="e">
        <f t="shared" ca="1" si="4"/>
        <v>#NAME?</v>
      </c>
      <c r="V115" s="7" t="e">
        <f t="shared" ca="1" si="5"/>
        <v>#NAME?</v>
      </c>
      <c r="W115" s="7" t="e">
        <f ca="1">IF(LocalizarInvertido(".",MID(P115,LEN(P115)-3,3)) &gt; 0,MID(P115,1,LocalizarInvertido(".",P115)),P115)</f>
        <v>#NAME?</v>
      </c>
    </row>
    <row r="116" spans="2:23" s="7" customFormat="1" x14ac:dyDescent="0.25">
      <c r="B116" s="178"/>
      <c r="C116" s="22" t="s">
        <v>1537</v>
      </c>
      <c r="D116" s="22" t="s">
        <v>1544</v>
      </c>
      <c r="E116" s="22" t="s">
        <v>1546</v>
      </c>
      <c r="F116" s="22" t="s">
        <v>1538</v>
      </c>
      <c r="G116" s="22" t="s">
        <v>1543</v>
      </c>
      <c r="H116" s="22" t="s">
        <v>1540</v>
      </c>
      <c r="I116" s="22" t="s">
        <v>1540</v>
      </c>
      <c r="J116" s="22" t="s">
        <v>1543</v>
      </c>
      <c r="K116" s="20" t="s">
        <v>3259</v>
      </c>
      <c r="L116" s="23" t="s">
        <v>447</v>
      </c>
      <c r="M116" s="20" t="s">
        <v>3098</v>
      </c>
      <c r="N116" s="20">
        <v>4</v>
      </c>
      <c r="O116" s="22" t="s">
        <v>45</v>
      </c>
      <c r="P116" s="10" t="s">
        <v>3038</v>
      </c>
      <c r="Q116" s="178"/>
      <c r="R116" s="160"/>
      <c r="S116" s="180"/>
      <c r="T116" s="7">
        <f t="shared" si="3"/>
        <v>95</v>
      </c>
      <c r="U116" s="7" t="e">
        <f t="shared" ca="1" si="4"/>
        <v>#NAME?</v>
      </c>
      <c r="V116" s="7" t="e">
        <f t="shared" ca="1" si="5"/>
        <v>#NAME?</v>
      </c>
      <c r="W116" s="7" t="e">
        <f ca="1">IF(LocalizarInvertido(".",MID(P116,LEN(P116)-3,3)) &gt; 0,MID(P116,1,LocalizarInvertido(".",P116)),P116)</f>
        <v>#NAME?</v>
      </c>
    </row>
    <row r="117" spans="2:23" s="7" customFormat="1" x14ac:dyDescent="0.25">
      <c r="B117" s="178"/>
      <c r="C117" s="22" t="s">
        <v>1537</v>
      </c>
      <c r="D117" s="22" t="s">
        <v>1544</v>
      </c>
      <c r="E117" s="22" t="s">
        <v>1546</v>
      </c>
      <c r="F117" s="22" t="s">
        <v>1538</v>
      </c>
      <c r="G117" s="22" t="s">
        <v>1570</v>
      </c>
      <c r="H117" s="22" t="s">
        <v>1540</v>
      </c>
      <c r="I117" s="22" t="s">
        <v>1540</v>
      </c>
      <c r="J117" s="22" t="s">
        <v>1543</v>
      </c>
      <c r="K117" s="20" t="s">
        <v>3260</v>
      </c>
      <c r="L117" s="23" t="s">
        <v>447</v>
      </c>
      <c r="M117" s="20" t="s">
        <v>3098</v>
      </c>
      <c r="N117" s="20">
        <v>5</v>
      </c>
      <c r="O117" s="22" t="s">
        <v>55</v>
      </c>
      <c r="P117" s="10" t="s">
        <v>3039</v>
      </c>
      <c r="Q117" s="178"/>
      <c r="R117" s="160"/>
      <c r="S117" s="180"/>
      <c r="T117" s="7">
        <f t="shared" si="3"/>
        <v>97</v>
      </c>
      <c r="U117" s="7" t="e">
        <f t="shared" ca="1" si="4"/>
        <v>#NAME?</v>
      </c>
      <c r="V117" s="7" t="e">
        <f t="shared" ca="1" si="5"/>
        <v>#NAME?</v>
      </c>
      <c r="W117" s="7" t="e">
        <f ca="1">IF(LocalizarInvertido(".",MID(P117,LEN(P117)-3,3)) &gt; 0,MID(P117,1,LocalizarInvertido(".",P117)),P117)</f>
        <v>#NAME?</v>
      </c>
    </row>
    <row r="118" spans="2:23" s="7" customFormat="1" x14ac:dyDescent="0.25">
      <c r="B118" s="178"/>
      <c r="C118" s="22" t="s">
        <v>1537</v>
      </c>
      <c r="D118" s="22" t="s">
        <v>1544</v>
      </c>
      <c r="E118" s="22" t="s">
        <v>1546</v>
      </c>
      <c r="F118" s="22" t="s">
        <v>1538</v>
      </c>
      <c r="G118" s="22" t="s">
        <v>1570</v>
      </c>
      <c r="H118" s="22" t="s">
        <v>1540</v>
      </c>
      <c r="I118" s="22" t="s">
        <v>1537</v>
      </c>
      <c r="J118" s="22" t="s">
        <v>1543</v>
      </c>
      <c r="K118" s="20" t="s">
        <v>3261</v>
      </c>
      <c r="L118" s="23" t="s">
        <v>1361</v>
      </c>
      <c r="M118" s="20" t="s">
        <v>3098</v>
      </c>
      <c r="N118" s="20">
        <v>7</v>
      </c>
      <c r="O118" s="22" t="s">
        <v>55</v>
      </c>
      <c r="P118" s="10" t="s">
        <v>3039</v>
      </c>
      <c r="Q118" s="178"/>
      <c r="R118" s="160"/>
      <c r="S118" s="180"/>
      <c r="T118" s="7">
        <f t="shared" si="3"/>
        <v>97</v>
      </c>
      <c r="U118" s="7" t="e">
        <f t="shared" ca="1" si="4"/>
        <v>#NAME?</v>
      </c>
      <c r="V118" s="7" t="e">
        <f t="shared" ca="1" si="5"/>
        <v>#NAME?</v>
      </c>
      <c r="W118" s="7" t="e">
        <f ca="1">IF(LocalizarInvertido(".",MID(P118,LEN(P118)-3,3)) &gt; 0,MID(P118,1,LocalizarInvertido(".",P118)),P118)</f>
        <v>#NAME?</v>
      </c>
    </row>
    <row r="119" spans="2:23" s="7" customFormat="1" x14ac:dyDescent="0.25">
      <c r="B119" s="178"/>
      <c r="C119" s="22" t="s">
        <v>1537</v>
      </c>
      <c r="D119" s="22" t="s">
        <v>1544</v>
      </c>
      <c r="E119" s="22" t="s">
        <v>1546</v>
      </c>
      <c r="F119" s="22" t="s">
        <v>1538</v>
      </c>
      <c r="G119" s="22" t="s">
        <v>1570</v>
      </c>
      <c r="H119" s="22" t="s">
        <v>1540</v>
      </c>
      <c r="I119" s="22" t="s">
        <v>1537</v>
      </c>
      <c r="J119" s="22" t="s">
        <v>1539</v>
      </c>
      <c r="K119" s="20" t="s">
        <v>3262</v>
      </c>
      <c r="L119" s="23" t="s">
        <v>1361</v>
      </c>
      <c r="M119" s="20" t="s">
        <v>3099</v>
      </c>
      <c r="N119" s="20">
        <v>8</v>
      </c>
      <c r="O119" s="22" t="s">
        <v>3107</v>
      </c>
      <c r="P119" s="1" t="s">
        <v>3039</v>
      </c>
      <c r="Q119" s="178"/>
      <c r="R119" s="160"/>
      <c r="S119" s="180"/>
      <c r="T119" s="7">
        <f t="shared" si="3"/>
        <v>97</v>
      </c>
      <c r="U119" s="7" t="e">
        <f t="shared" ca="1" si="4"/>
        <v>#NAME?</v>
      </c>
      <c r="V119" s="7" t="e">
        <f t="shared" ca="1" si="5"/>
        <v>#NAME?</v>
      </c>
      <c r="W119" s="7" t="e">
        <f ca="1">IF(LocalizarInvertido(".",MID(P119,LEN(P119)-3,3)) &gt; 0,MID(P119,1,LocalizarInvertido(".",P119)),P119)</f>
        <v>#NAME?</v>
      </c>
    </row>
    <row r="120" spans="2:23" s="7" customFormat="1" ht="45" x14ac:dyDescent="0.25">
      <c r="B120" s="178"/>
      <c r="C120" s="22" t="s">
        <v>1537</v>
      </c>
      <c r="D120" s="22" t="s">
        <v>1544</v>
      </c>
      <c r="E120" s="22" t="s">
        <v>1546</v>
      </c>
      <c r="F120" s="22" t="s">
        <v>1538</v>
      </c>
      <c r="G120" s="22" t="s">
        <v>1570</v>
      </c>
      <c r="H120" s="22" t="s">
        <v>1540</v>
      </c>
      <c r="I120" s="22" t="s">
        <v>1537</v>
      </c>
      <c r="J120" s="22" t="s">
        <v>1541</v>
      </c>
      <c r="K120" s="20" t="s">
        <v>3263</v>
      </c>
      <c r="L120" s="23" t="s">
        <v>3264</v>
      </c>
      <c r="M120" s="20" t="s">
        <v>3099</v>
      </c>
      <c r="N120" s="20">
        <v>8</v>
      </c>
      <c r="O120" s="22" t="s">
        <v>3107</v>
      </c>
      <c r="P120" s="1" t="s">
        <v>4182</v>
      </c>
      <c r="Q120" s="178"/>
      <c r="R120" s="160"/>
      <c r="S120" s="180"/>
      <c r="T120" s="7">
        <f t="shared" si="3"/>
        <v>281</v>
      </c>
      <c r="U120" s="7" t="e">
        <f t="shared" ca="1" si="4"/>
        <v>#NAME?</v>
      </c>
      <c r="V120" s="7" t="e">
        <f t="shared" ca="1" si="5"/>
        <v>#NAME?</v>
      </c>
      <c r="W120" s="7" t="e">
        <f ca="1">IF(LocalizarInvertido(".",MID(P120,LEN(P120)-3,3)) &gt; 0,MID(P120,1,LocalizarInvertido(".",P120)),P120)</f>
        <v>#NAME?</v>
      </c>
    </row>
    <row r="121" spans="2:23" s="7" customFormat="1" ht="30" x14ac:dyDescent="0.25">
      <c r="B121" s="178"/>
      <c r="C121" s="22" t="s">
        <v>1537</v>
      </c>
      <c r="D121" s="22" t="s">
        <v>1544</v>
      </c>
      <c r="E121" s="22" t="s">
        <v>1546</v>
      </c>
      <c r="F121" s="22" t="s">
        <v>1538</v>
      </c>
      <c r="G121" s="22" t="s">
        <v>1570</v>
      </c>
      <c r="H121" s="22" t="s">
        <v>1540</v>
      </c>
      <c r="I121" s="22" t="s">
        <v>1537</v>
      </c>
      <c r="J121" s="22" t="s">
        <v>1550</v>
      </c>
      <c r="K121" s="20" t="s">
        <v>3265</v>
      </c>
      <c r="L121" s="23" t="s">
        <v>3266</v>
      </c>
      <c r="M121" s="20" t="s">
        <v>3099</v>
      </c>
      <c r="N121" s="20">
        <v>8</v>
      </c>
      <c r="O121" s="22" t="s">
        <v>3107</v>
      </c>
      <c r="P121" s="1" t="s">
        <v>4181</v>
      </c>
      <c r="Q121" s="178"/>
      <c r="R121" s="160"/>
      <c r="S121" s="180"/>
      <c r="T121" s="7">
        <f t="shared" si="3"/>
        <v>227</v>
      </c>
      <c r="U121" s="7" t="e">
        <f t="shared" ca="1" si="4"/>
        <v>#NAME?</v>
      </c>
      <c r="V121" s="7" t="e">
        <f t="shared" ca="1" si="5"/>
        <v>#NAME?</v>
      </c>
      <c r="W121" s="7" t="e">
        <f ca="1">IF(LocalizarInvertido(".",MID(P121,LEN(P121)-3,3)) &gt; 0,MID(P121,1,LocalizarInvertido(".",P121)),P121)</f>
        <v>#NAME?</v>
      </c>
    </row>
    <row r="122" spans="2:23" s="7" customFormat="1" ht="45" x14ac:dyDescent="0.25">
      <c r="B122" s="178"/>
      <c r="C122" s="22" t="s">
        <v>1537</v>
      </c>
      <c r="D122" s="22" t="s">
        <v>1544</v>
      </c>
      <c r="E122" s="22" t="s">
        <v>1546</v>
      </c>
      <c r="F122" s="22" t="s">
        <v>1547</v>
      </c>
      <c r="G122" s="22" t="s">
        <v>1543</v>
      </c>
      <c r="H122" s="22" t="s">
        <v>1540</v>
      </c>
      <c r="I122" s="22" t="s">
        <v>1540</v>
      </c>
      <c r="J122" s="22" t="s">
        <v>1543</v>
      </c>
      <c r="K122" s="20" t="s">
        <v>3267</v>
      </c>
      <c r="L122" s="23" t="s">
        <v>448</v>
      </c>
      <c r="M122" s="20" t="s">
        <v>3098</v>
      </c>
      <c r="N122" s="20">
        <v>4</v>
      </c>
      <c r="O122" s="22" t="s">
        <v>45</v>
      </c>
      <c r="P122" s="1" t="s">
        <v>449</v>
      </c>
      <c r="Q122" s="178"/>
      <c r="R122" s="160"/>
      <c r="S122" s="180"/>
      <c r="T122" s="7">
        <f t="shared" si="3"/>
        <v>282</v>
      </c>
      <c r="U122" s="7" t="e">
        <f t="shared" ca="1" si="4"/>
        <v>#NAME?</v>
      </c>
      <c r="V122" s="7" t="e">
        <f t="shared" ca="1" si="5"/>
        <v>#NAME?</v>
      </c>
      <c r="W122" s="7" t="e">
        <f ca="1">IF(LocalizarInvertido(".",MID(P122,LEN(P122)-3,3)) &gt; 0,MID(P122,1,LocalizarInvertido(".",P122)),P122)</f>
        <v>#NAME?</v>
      </c>
    </row>
    <row r="123" spans="2:23" s="7" customFormat="1" ht="45" x14ac:dyDescent="0.25">
      <c r="B123" s="178"/>
      <c r="C123" s="22" t="s">
        <v>1537</v>
      </c>
      <c r="D123" s="22" t="s">
        <v>1544</v>
      </c>
      <c r="E123" s="22" t="s">
        <v>1546</v>
      </c>
      <c r="F123" s="22" t="s">
        <v>1547</v>
      </c>
      <c r="G123" s="22" t="s">
        <v>1570</v>
      </c>
      <c r="H123" s="22" t="s">
        <v>1540</v>
      </c>
      <c r="I123" s="22" t="s">
        <v>1540</v>
      </c>
      <c r="J123" s="22" t="s">
        <v>1543</v>
      </c>
      <c r="K123" s="20" t="s">
        <v>3268</v>
      </c>
      <c r="L123" s="23" t="s">
        <v>450</v>
      </c>
      <c r="M123" s="20" t="s">
        <v>3098</v>
      </c>
      <c r="N123" s="20">
        <v>5</v>
      </c>
      <c r="O123" s="22" t="s">
        <v>55</v>
      </c>
      <c r="P123" s="1" t="s">
        <v>451</v>
      </c>
      <c r="Q123" s="178"/>
      <c r="R123" s="160"/>
      <c r="S123" s="180"/>
      <c r="T123" s="7">
        <f t="shared" si="3"/>
        <v>281</v>
      </c>
      <c r="U123" s="7" t="e">
        <f t="shared" ca="1" si="4"/>
        <v>#NAME?</v>
      </c>
      <c r="V123" s="7" t="e">
        <f t="shared" ca="1" si="5"/>
        <v>#NAME?</v>
      </c>
      <c r="W123" s="7" t="e">
        <f ca="1">IF(LocalizarInvertido(".",MID(P123,LEN(P123)-3,3)) &gt; 0,MID(P123,1,LocalizarInvertido(".",P123)),P123)</f>
        <v>#NAME?</v>
      </c>
    </row>
    <row r="124" spans="2:23" s="7" customFormat="1" ht="45" x14ac:dyDescent="0.25">
      <c r="B124" s="178"/>
      <c r="C124" s="22" t="s">
        <v>1537</v>
      </c>
      <c r="D124" s="22" t="s">
        <v>1544</v>
      </c>
      <c r="E124" s="22" t="s">
        <v>1546</v>
      </c>
      <c r="F124" s="22" t="s">
        <v>1547</v>
      </c>
      <c r="G124" s="22" t="s">
        <v>1570</v>
      </c>
      <c r="H124" s="22" t="s">
        <v>1540</v>
      </c>
      <c r="I124" s="22" t="s">
        <v>1537</v>
      </c>
      <c r="J124" s="22" t="s">
        <v>1543</v>
      </c>
      <c r="K124" s="20" t="s">
        <v>3269</v>
      </c>
      <c r="L124" s="23" t="s">
        <v>1362</v>
      </c>
      <c r="M124" s="20" t="s">
        <v>3098</v>
      </c>
      <c r="N124" s="20">
        <v>7</v>
      </c>
      <c r="O124" s="22" t="s">
        <v>55</v>
      </c>
      <c r="P124" s="1" t="s">
        <v>451</v>
      </c>
      <c r="Q124" s="178"/>
      <c r="R124" s="160"/>
      <c r="S124" s="180"/>
      <c r="T124" s="7">
        <f t="shared" si="3"/>
        <v>281</v>
      </c>
      <c r="U124" s="7" t="e">
        <f t="shared" ca="1" si="4"/>
        <v>#NAME?</v>
      </c>
      <c r="V124" s="7" t="e">
        <f t="shared" ca="1" si="5"/>
        <v>#NAME?</v>
      </c>
      <c r="W124" s="7" t="e">
        <f ca="1">IF(LocalizarInvertido(".",MID(P124,LEN(P124)-3,3)) &gt; 0,MID(P124,1,LocalizarInvertido(".",P124)),P124)</f>
        <v>#NAME?</v>
      </c>
    </row>
    <row r="125" spans="2:23" s="7" customFormat="1" ht="45" x14ac:dyDescent="0.25">
      <c r="B125" s="178"/>
      <c r="C125" s="22" t="s">
        <v>1537</v>
      </c>
      <c r="D125" s="22" t="s">
        <v>1544</v>
      </c>
      <c r="E125" s="22" t="s">
        <v>1546</v>
      </c>
      <c r="F125" s="22" t="s">
        <v>1547</v>
      </c>
      <c r="G125" s="22" t="s">
        <v>1570</v>
      </c>
      <c r="H125" s="22" t="s">
        <v>1540</v>
      </c>
      <c r="I125" s="22" t="s">
        <v>1537</v>
      </c>
      <c r="J125" s="22" t="s">
        <v>1539</v>
      </c>
      <c r="K125" s="20" t="s">
        <v>3270</v>
      </c>
      <c r="L125" s="23" t="s">
        <v>1362</v>
      </c>
      <c r="M125" s="20" t="s">
        <v>3099</v>
      </c>
      <c r="N125" s="20">
        <v>8</v>
      </c>
      <c r="O125" s="22" t="s">
        <v>3107</v>
      </c>
      <c r="P125" s="1" t="s">
        <v>451</v>
      </c>
      <c r="Q125" s="178"/>
      <c r="R125" s="160"/>
      <c r="S125" s="180"/>
      <c r="T125" s="7">
        <f t="shared" si="3"/>
        <v>281</v>
      </c>
      <c r="U125" s="7" t="e">
        <f t="shared" ca="1" si="4"/>
        <v>#NAME?</v>
      </c>
      <c r="V125" s="7" t="e">
        <f t="shared" ca="1" si="5"/>
        <v>#NAME?</v>
      </c>
      <c r="W125" s="7" t="e">
        <f ca="1">IF(LocalizarInvertido(".",MID(P125,LEN(P125)-3,3)) &gt; 0,MID(P125,1,LocalizarInvertido(".",P125)),P125)</f>
        <v>#NAME?</v>
      </c>
    </row>
    <row r="126" spans="2:23" s="7" customFormat="1" ht="45" x14ac:dyDescent="0.25">
      <c r="B126" s="178"/>
      <c r="C126" s="22" t="s">
        <v>1537</v>
      </c>
      <c r="D126" s="22" t="s">
        <v>1544</v>
      </c>
      <c r="E126" s="22" t="s">
        <v>1546</v>
      </c>
      <c r="F126" s="22" t="s">
        <v>1547</v>
      </c>
      <c r="G126" s="22" t="s">
        <v>1570</v>
      </c>
      <c r="H126" s="22" t="s">
        <v>1540</v>
      </c>
      <c r="I126" s="22" t="s">
        <v>1537</v>
      </c>
      <c r="J126" s="22" t="s">
        <v>1541</v>
      </c>
      <c r="K126" s="20" t="s">
        <v>3271</v>
      </c>
      <c r="L126" s="23" t="s">
        <v>3272</v>
      </c>
      <c r="M126" s="20" t="s">
        <v>3099</v>
      </c>
      <c r="N126" s="20">
        <v>8</v>
      </c>
      <c r="O126" s="22" t="s">
        <v>3107</v>
      </c>
      <c r="P126" s="1" t="s">
        <v>4182</v>
      </c>
      <c r="Q126" s="178"/>
      <c r="R126" s="160"/>
      <c r="S126" s="180"/>
      <c r="T126" s="7">
        <f t="shared" si="3"/>
        <v>281</v>
      </c>
      <c r="U126" s="7" t="e">
        <f t="shared" ca="1" si="4"/>
        <v>#NAME?</v>
      </c>
      <c r="V126" s="7" t="e">
        <f t="shared" ca="1" si="5"/>
        <v>#NAME?</v>
      </c>
      <c r="W126" s="7" t="e">
        <f ca="1">IF(LocalizarInvertido(".",MID(P126,LEN(P126)-3,3)) &gt; 0,MID(P126,1,LocalizarInvertido(".",P126)),P126)</f>
        <v>#NAME?</v>
      </c>
    </row>
    <row r="127" spans="2:23" s="7" customFormat="1" ht="45" x14ac:dyDescent="0.25">
      <c r="B127" s="178"/>
      <c r="C127" s="22" t="s">
        <v>1537</v>
      </c>
      <c r="D127" s="22" t="s">
        <v>1544</v>
      </c>
      <c r="E127" s="22" t="s">
        <v>1546</v>
      </c>
      <c r="F127" s="22" t="s">
        <v>1547</v>
      </c>
      <c r="G127" s="22" t="s">
        <v>1570</v>
      </c>
      <c r="H127" s="22" t="s">
        <v>1540</v>
      </c>
      <c r="I127" s="22" t="s">
        <v>1537</v>
      </c>
      <c r="J127" s="22" t="s">
        <v>1550</v>
      </c>
      <c r="K127" s="20" t="s">
        <v>3273</v>
      </c>
      <c r="L127" s="23" t="s">
        <v>3274</v>
      </c>
      <c r="M127" s="20" t="s">
        <v>3099</v>
      </c>
      <c r="N127" s="20">
        <v>8</v>
      </c>
      <c r="O127" s="22" t="s">
        <v>3107</v>
      </c>
      <c r="P127" s="1" t="s">
        <v>4181</v>
      </c>
      <c r="Q127" s="178"/>
      <c r="R127" s="160"/>
      <c r="S127" s="180"/>
      <c r="T127" s="7">
        <f t="shared" si="3"/>
        <v>227</v>
      </c>
      <c r="U127" s="7" t="e">
        <f t="shared" ca="1" si="4"/>
        <v>#NAME?</v>
      </c>
      <c r="V127" s="7" t="e">
        <f t="shared" ca="1" si="5"/>
        <v>#NAME?</v>
      </c>
      <c r="W127" s="7" t="e">
        <f ca="1">IF(LocalizarInvertido(".",MID(P127,LEN(P127)-3,3)) &gt; 0,MID(P127,1,LocalizarInvertido(".",P127)),P127)</f>
        <v>#NAME?</v>
      </c>
    </row>
    <row r="128" spans="2:23" s="7" customFormat="1" ht="45" x14ac:dyDescent="0.25">
      <c r="B128" s="178"/>
      <c r="C128" s="22" t="s">
        <v>1537</v>
      </c>
      <c r="D128" s="22" t="s">
        <v>1544</v>
      </c>
      <c r="E128" s="22" t="s">
        <v>1546</v>
      </c>
      <c r="F128" s="22" t="s">
        <v>1547</v>
      </c>
      <c r="G128" s="22" t="s">
        <v>1575</v>
      </c>
      <c r="H128" s="22" t="s">
        <v>1540</v>
      </c>
      <c r="I128" s="22" t="s">
        <v>1540</v>
      </c>
      <c r="J128" s="22" t="s">
        <v>1543</v>
      </c>
      <c r="K128" s="20" t="s">
        <v>3275</v>
      </c>
      <c r="L128" s="23" t="s">
        <v>452</v>
      </c>
      <c r="M128" s="20" t="s">
        <v>3098</v>
      </c>
      <c r="N128" s="20">
        <v>5</v>
      </c>
      <c r="O128" s="22" t="s">
        <v>55</v>
      </c>
      <c r="P128" s="1" t="s">
        <v>453</v>
      </c>
      <c r="Q128" s="178"/>
      <c r="R128" s="160"/>
      <c r="S128" s="180"/>
      <c r="T128" s="7">
        <f t="shared" si="3"/>
        <v>279</v>
      </c>
      <c r="U128" s="7" t="e">
        <f t="shared" ca="1" si="4"/>
        <v>#NAME?</v>
      </c>
      <c r="V128" s="7" t="e">
        <f t="shared" ca="1" si="5"/>
        <v>#NAME?</v>
      </c>
      <c r="W128" s="7" t="e">
        <f ca="1">IF(LocalizarInvertido(".",MID(P128,LEN(P128)-3,3)) &gt; 0,MID(P128,1,LocalizarInvertido(".",P128)),P128)</f>
        <v>#NAME?</v>
      </c>
    </row>
    <row r="129" spans="2:23" s="7" customFormat="1" ht="45" x14ac:dyDescent="0.25">
      <c r="B129" s="178"/>
      <c r="C129" s="22" t="s">
        <v>1537</v>
      </c>
      <c r="D129" s="22" t="s">
        <v>1544</v>
      </c>
      <c r="E129" s="22" t="s">
        <v>1546</v>
      </c>
      <c r="F129" s="22" t="s">
        <v>1547</v>
      </c>
      <c r="G129" s="22" t="s">
        <v>1575</v>
      </c>
      <c r="H129" s="22" t="s">
        <v>1540</v>
      </c>
      <c r="I129" s="22" t="s">
        <v>1537</v>
      </c>
      <c r="J129" s="22" t="s">
        <v>1543</v>
      </c>
      <c r="K129" s="20" t="s">
        <v>3276</v>
      </c>
      <c r="L129" s="23" t="s">
        <v>1363</v>
      </c>
      <c r="M129" s="20" t="s">
        <v>3098</v>
      </c>
      <c r="N129" s="20">
        <v>7</v>
      </c>
      <c r="O129" s="22" t="s">
        <v>55</v>
      </c>
      <c r="P129" s="1" t="s">
        <v>453</v>
      </c>
      <c r="Q129" s="178"/>
      <c r="R129" s="160"/>
      <c r="S129" s="180"/>
      <c r="T129" s="7">
        <f t="shared" si="3"/>
        <v>279</v>
      </c>
      <c r="U129" s="7" t="e">
        <f t="shared" ca="1" si="4"/>
        <v>#NAME?</v>
      </c>
      <c r="V129" s="7" t="e">
        <f t="shared" ca="1" si="5"/>
        <v>#NAME?</v>
      </c>
      <c r="W129" s="7" t="e">
        <f ca="1">IF(LocalizarInvertido(".",MID(P129,LEN(P129)-3,3)) &gt; 0,MID(P129,1,LocalizarInvertido(".",P129)),P129)</f>
        <v>#NAME?</v>
      </c>
    </row>
    <row r="130" spans="2:23" s="7" customFormat="1" ht="45" x14ac:dyDescent="0.25">
      <c r="B130" s="178"/>
      <c r="C130" s="22" t="s">
        <v>1537</v>
      </c>
      <c r="D130" s="22" t="s">
        <v>1544</v>
      </c>
      <c r="E130" s="22" t="s">
        <v>1546</v>
      </c>
      <c r="F130" s="22" t="s">
        <v>1547</v>
      </c>
      <c r="G130" s="22" t="s">
        <v>1575</v>
      </c>
      <c r="H130" s="22" t="s">
        <v>1540</v>
      </c>
      <c r="I130" s="22" t="s">
        <v>1537</v>
      </c>
      <c r="J130" s="22" t="s">
        <v>1539</v>
      </c>
      <c r="K130" s="20" t="s">
        <v>3277</v>
      </c>
      <c r="L130" s="23" t="s">
        <v>1363</v>
      </c>
      <c r="M130" s="20" t="s">
        <v>3099</v>
      </c>
      <c r="N130" s="20">
        <v>8</v>
      </c>
      <c r="O130" s="22" t="s">
        <v>3107</v>
      </c>
      <c r="P130" s="1" t="s">
        <v>453</v>
      </c>
      <c r="Q130" s="178"/>
      <c r="R130" s="160"/>
      <c r="S130" s="180"/>
      <c r="T130" s="7">
        <f t="shared" si="3"/>
        <v>279</v>
      </c>
      <c r="U130" s="7" t="e">
        <f t="shared" ca="1" si="4"/>
        <v>#NAME?</v>
      </c>
      <c r="V130" s="7" t="e">
        <f t="shared" ca="1" si="5"/>
        <v>#NAME?</v>
      </c>
      <c r="W130" s="7" t="e">
        <f ca="1">IF(LocalizarInvertido(".",MID(P130,LEN(P130)-3,3)) &gt; 0,MID(P130,1,LocalizarInvertido(".",P130)),P130)</f>
        <v>#NAME?</v>
      </c>
    </row>
    <row r="131" spans="2:23" s="7" customFormat="1" ht="45" x14ac:dyDescent="0.25">
      <c r="B131" s="178"/>
      <c r="C131" s="22" t="s">
        <v>1537</v>
      </c>
      <c r="D131" s="22" t="s">
        <v>1544</v>
      </c>
      <c r="E131" s="22" t="s">
        <v>1546</v>
      </c>
      <c r="F131" s="22" t="s">
        <v>1547</v>
      </c>
      <c r="G131" s="22" t="s">
        <v>1575</v>
      </c>
      <c r="H131" s="22" t="s">
        <v>1540</v>
      </c>
      <c r="I131" s="22" t="s">
        <v>1537</v>
      </c>
      <c r="J131" s="22" t="s">
        <v>1541</v>
      </c>
      <c r="K131" s="20" t="s">
        <v>3278</v>
      </c>
      <c r="L131" s="23" t="s">
        <v>3279</v>
      </c>
      <c r="M131" s="20" t="s">
        <v>3099</v>
      </c>
      <c r="N131" s="20">
        <v>8</v>
      </c>
      <c r="O131" s="22" t="s">
        <v>3107</v>
      </c>
      <c r="P131" s="1" t="s">
        <v>4182</v>
      </c>
      <c r="Q131" s="178"/>
      <c r="R131" s="160"/>
      <c r="S131" s="180"/>
      <c r="T131" s="7">
        <f t="shared" si="3"/>
        <v>281</v>
      </c>
      <c r="U131" s="7" t="e">
        <f t="shared" ca="1" si="4"/>
        <v>#NAME?</v>
      </c>
      <c r="V131" s="7" t="e">
        <f t="shared" ca="1" si="5"/>
        <v>#NAME?</v>
      </c>
      <c r="W131" s="7" t="e">
        <f ca="1">IF(LocalizarInvertido(".",MID(P131,LEN(P131)-3,3)) &gt; 0,MID(P131,1,LocalizarInvertido(".",P131)),P131)</f>
        <v>#NAME?</v>
      </c>
    </row>
    <row r="132" spans="2:23" s="7" customFormat="1" ht="30" x14ac:dyDescent="0.25">
      <c r="B132" s="178"/>
      <c r="C132" s="22" t="s">
        <v>1537</v>
      </c>
      <c r="D132" s="22" t="s">
        <v>1544</v>
      </c>
      <c r="E132" s="22" t="s">
        <v>1546</v>
      </c>
      <c r="F132" s="22" t="s">
        <v>1547</v>
      </c>
      <c r="G132" s="22" t="s">
        <v>1575</v>
      </c>
      <c r="H132" s="22" t="s">
        <v>1540</v>
      </c>
      <c r="I132" s="22" t="s">
        <v>1537</v>
      </c>
      <c r="J132" s="22" t="s">
        <v>1550</v>
      </c>
      <c r="K132" s="20" t="s">
        <v>3280</v>
      </c>
      <c r="L132" s="23" t="s">
        <v>3281</v>
      </c>
      <c r="M132" s="20" t="s">
        <v>3099</v>
      </c>
      <c r="N132" s="20">
        <v>8</v>
      </c>
      <c r="O132" s="22" t="s">
        <v>3107</v>
      </c>
      <c r="P132" s="1" t="s">
        <v>4181</v>
      </c>
      <c r="Q132" s="178"/>
      <c r="R132" s="160"/>
      <c r="S132" s="180"/>
      <c r="T132" s="7">
        <f t="shared" ref="T132:T195" si="6">LEN(P132)</f>
        <v>227</v>
      </c>
      <c r="U132" s="7" t="e">
        <f t="shared" ref="U132:U195" ca="1" si="7">LEN(W132)</f>
        <v>#NAME?</v>
      </c>
      <c r="V132" s="7" t="e">
        <f t="shared" ref="V132:V195" ca="1" si="8">T132-U132</f>
        <v>#NAME?</v>
      </c>
      <c r="W132" s="7" t="e">
        <f ca="1">IF(LocalizarInvertido(".",MID(P132,LEN(P132)-3,3)) &gt; 0,MID(P132,1,LocalizarInvertido(".",P132)),P132)</f>
        <v>#NAME?</v>
      </c>
    </row>
    <row r="133" spans="2:23" s="7" customFormat="1" ht="45" x14ac:dyDescent="0.25">
      <c r="B133" s="178"/>
      <c r="C133" s="22" t="s">
        <v>1537</v>
      </c>
      <c r="D133" s="22" t="s">
        <v>1544</v>
      </c>
      <c r="E133" s="22" t="s">
        <v>1546</v>
      </c>
      <c r="F133" s="22" t="s">
        <v>1547</v>
      </c>
      <c r="G133" s="22" t="s">
        <v>1553</v>
      </c>
      <c r="H133" s="22" t="s">
        <v>1540</v>
      </c>
      <c r="I133" s="22" t="s">
        <v>1540</v>
      </c>
      <c r="J133" s="22" t="s">
        <v>1543</v>
      </c>
      <c r="K133" s="20" t="s">
        <v>3282</v>
      </c>
      <c r="L133" s="10" t="s">
        <v>3040</v>
      </c>
      <c r="M133" s="20" t="s">
        <v>3098</v>
      </c>
      <c r="N133" s="20">
        <v>5</v>
      </c>
      <c r="O133" s="22" t="s">
        <v>51</v>
      </c>
      <c r="P133" s="10" t="s">
        <v>3041</v>
      </c>
      <c r="Q133" s="178"/>
      <c r="R133" s="160"/>
      <c r="S133" s="180"/>
      <c r="T133" s="7">
        <f t="shared" si="6"/>
        <v>310</v>
      </c>
      <c r="U133" s="7" t="e">
        <f t="shared" ca="1" si="7"/>
        <v>#NAME?</v>
      </c>
      <c r="V133" s="7" t="e">
        <f t="shared" ca="1" si="8"/>
        <v>#NAME?</v>
      </c>
      <c r="W133" s="7" t="e">
        <f ca="1">IF(LocalizarInvertido(".",MID(P133,LEN(P133)-3,3)) &gt; 0,MID(P133,1,LocalizarInvertido(".",P133)),P133)</f>
        <v>#NAME?</v>
      </c>
    </row>
    <row r="134" spans="2:23" s="7" customFormat="1" ht="45" x14ac:dyDescent="0.25">
      <c r="B134" s="178"/>
      <c r="C134" s="22" t="s">
        <v>1537</v>
      </c>
      <c r="D134" s="22" t="s">
        <v>1544</v>
      </c>
      <c r="E134" s="22" t="s">
        <v>1546</v>
      </c>
      <c r="F134" s="22" t="s">
        <v>1547</v>
      </c>
      <c r="G134" s="22" t="s">
        <v>1553</v>
      </c>
      <c r="H134" s="22" t="s">
        <v>1540</v>
      </c>
      <c r="I134" s="22" t="s">
        <v>1537</v>
      </c>
      <c r="J134" s="22" t="s">
        <v>1543</v>
      </c>
      <c r="K134" s="20" t="s">
        <v>3283</v>
      </c>
      <c r="L134" s="10" t="s">
        <v>3040</v>
      </c>
      <c r="M134" s="20" t="s">
        <v>3098</v>
      </c>
      <c r="N134" s="20">
        <v>7</v>
      </c>
      <c r="O134" s="22" t="s">
        <v>51</v>
      </c>
      <c r="P134" s="10" t="s">
        <v>3041</v>
      </c>
      <c r="Q134" s="178"/>
      <c r="R134" s="160"/>
      <c r="S134" s="180"/>
      <c r="T134" s="7">
        <f t="shared" si="6"/>
        <v>310</v>
      </c>
      <c r="U134" s="7" t="e">
        <f t="shared" ca="1" si="7"/>
        <v>#NAME?</v>
      </c>
      <c r="V134" s="7" t="e">
        <f t="shared" ca="1" si="8"/>
        <v>#NAME?</v>
      </c>
      <c r="W134" s="7" t="e">
        <f ca="1">IF(LocalizarInvertido(".",MID(P134,LEN(P134)-3,3)) &gt; 0,MID(P134,1,LocalizarInvertido(".",P134)),P134)</f>
        <v>#NAME?</v>
      </c>
    </row>
    <row r="135" spans="2:23" s="7" customFormat="1" ht="45" x14ac:dyDescent="0.25">
      <c r="B135" s="178"/>
      <c r="C135" s="22" t="s">
        <v>1537</v>
      </c>
      <c r="D135" s="22" t="s">
        <v>1544</v>
      </c>
      <c r="E135" s="22" t="s">
        <v>1546</v>
      </c>
      <c r="F135" s="22" t="s">
        <v>1547</v>
      </c>
      <c r="G135" s="22" t="s">
        <v>1553</v>
      </c>
      <c r="H135" s="22" t="s">
        <v>1540</v>
      </c>
      <c r="I135" s="22" t="s">
        <v>1537</v>
      </c>
      <c r="J135" s="22" t="s">
        <v>1539</v>
      </c>
      <c r="K135" s="20" t="s">
        <v>3284</v>
      </c>
      <c r="L135" s="1" t="s">
        <v>3285</v>
      </c>
      <c r="M135" s="20" t="s">
        <v>3099</v>
      </c>
      <c r="N135" s="20">
        <v>8</v>
      </c>
      <c r="O135" s="22" t="s">
        <v>3107</v>
      </c>
      <c r="P135" s="1" t="s">
        <v>3041</v>
      </c>
      <c r="Q135" s="178"/>
      <c r="R135" s="160"/>
      <c r="S135" s="180"/>
      <c r="T135" s="7">
        <f t="shared" si="6"/>
        <v>310</v>
      </c>
      <c r="U135" s="7" t="e">
        <f t="shared" ca="1" si="7"/>
        <v>#NAME?</v>
      </c>
      <c r="V135" s="7" t="e">
        <f t="shared" ca="1" si="8"/>
        <v>#NAME?</v>
      </c>
      <c r="W135" s="7" t="e">
        <f ca="1">IF(LocalizarInvertido(".",MID(P135,LEN(P135)-3,3)) &gt; 0,MID(P135,1,LocalizarInvertido(".",P135)),P135)</f>
        <v>#NAME?</v>
      </c>
    </row>
    <row r="136" spans="2:23" s="7" customFormat="1" ht="45" x14ac:dyDescent="0.25">
      <c r="B136" s="178"/>
      <c r="C136" s="22" t="s">
        <v>1537</v>
      </c>
      <c r="D136" s="22" t="s">
        <v>1544</v>
      </c>
      <c r="E136" s="22" t="s">
        <v>1546</v>
      </c>
      <c r="F136" s="22" t="s">
        <v>1547</v>
      </c>
      <c r="G136" s="22" t="s">
        <v>1553</v>
      </c>
      <c r="H136" s="22" t="s">
        <v>1540</v>
      </c>
      <c r="I136" s="22" t="s">
        <v>1537</v>
      </c>
      <c r="J136" s="22" t="s">
        <v>1541</v>
      </c>
      <c r="K136" s="20" t="s">
        <v>3286</v>
      </c>
      <c r="L136" s="1" t="s">
        <v>3287</v>
      </c>
      <c r="M136" s="20" t="s">
        <v>3099</v>
      </c>
      <c r="N136" s="20">
        <v>8</v>
      </c>
      <c r="O136" s="22" t="s">
        <v>3107</v>
      </c>
      <c r="P136" s="1" t="s">
        <v>4182</v>
      </c>
      <c r="Q136" s="178"/>
      <c r="R136" s="160"/>
      <c r="S136" s="180"/>
      <c r="T136" s="7">
        <f t="shared" si="6"/>
        <v>281</v>
      </c>
      <c r="U136" s="7" t="e">
        <f t="shared" ca="1" si="7"/>
        <v>#NAME?</v>
      </c>
      <c r="V136" s="7" t="e">
        <f t="shared" ca="1" si="8"/>
        <v>#NAME?</v>
      </c>
      <c r="W136" s="7" t="e">
        <f ca="1">IF(LocalizarInvertido(".",MID(P136,LEN(P136)-3,3)) &gt; 0,MID(P136,1,LocalizarInvertido(".",P136)),P136)</f>
        <v>#NAME?</v>
      </c>
    </row>
    <row r="137" spans="2:23" s="7" customFormat="1" ht="45" x14ac:dyDescent="0.25">
      <c r="B137" s="178"/>
      <c r="C137" s="22" t="s">
        <v>1537</v>
      </c>
      <c r="D137" s="22" t="s">
        <v>1544</v>
      </c>
      <c r="E137" s="22" t="s">
        <v>1546</v>
      </c>
      <c r="F137" s="22" t="s">
        <v>1547</v>
      </c>
      <c r="G137" s="22" t="s">
        <v>1553</v>
      </c>
      <c r="H137" s="22" t="s">
        <v>1540</v>
      </c>
      <c r="I137" s="22" t="s">
        <v>1537</v>
      </c>
      <c r="J137" s="22" t="s">
        <v>1550</v>
      </c>
      <c r="K137" s="20" t="s">
        <v>3288</v>
      </c>
      <c r="L137" s="1" t="s">
        <v>3289</v>
      </c>
      <c r="M137" s="20" t="s">
        <v>3099</v>
      </c>
      <c r="N137" s="20">
        <v>8</v>
      </c>
      <c r="O137" s="22" t="s">
        <v>3107</v>
      </c>
      <c r="P137" s="1" t="s">
        <v>4181</v>
      </c>
      <c r="Q137" s="178"/>
      <c r="R137" s="160"/>
      <c r="S137" s="180"/>
      <c r="T137" s="7">
        <f t="shared" si="6"/>
        <v>227</v>
      </c>
      <c r="U137" s="7" t="e">
        <f t="shared" ca="1" si="7"/>
        <v>#NAME?</v>
      </c>
      <c r="V137" s="7" t="e">
        <f t="shared" ca="1" si="8"/>
        <v>#NAME?</v>
      </c>
      <c r="W137" s="7" t="e">
        <f ca="1">IF(LocalizarInvertido(".",MID(P137,LEN(P137)-3,3)) &gt; 0,MID(P137,1,LocalizarInvertido(".",P137)),P137)</f>
        <v>#NAME?</v>
      </c>
    </row>
    <row r="138" spans="2:23" s="7" customFormat="1" x14ac:dyDescent="0.25">
      <c r="B138" s="178"/>
      <c r="C138" s="22" t="s">
        <v>1537</v>
      </c>
      <c r="D138" s="22" t="s">
        <v>1544</v>
      </c>
      <c r="E138" s="22" t="s">
        <v>1546</v>
      </c>
      <c r="F138" s="22" t="s">
        <v>1549</v>
      </c>
      <c r="G138" s="22" t="s">
        <v>1543</v>
      </c>
      <c r="H138" s="22" t="s">
        <v>1540</v>
      </c>
      <c r="I138" s="22" t="s">
        <v>1540</v>
      </c>
      <c r="J138" s="22" t="s">
        <v>1543</v>
      </c>
      <c r="K138" s="20" t="s">
        <v>3290</v>
      </c>
      <c r="L138" s="23" t="s">
        <v>454</v>
      </c>
      <c r="M138" s="20" t="s">
        <v>3098</v>
      </c>
      <c r="N138" s="20">
        <v>4</v>
      </c>
      <c r="O138" s="22" t="s">
        <v>45</v>
      </c>
      <c r="P138" s="1" t="s">
        <v>325</v>
      </c>
      <c r="Q138" s="178"/>
      <c r="R138" s="160"/>
      <c r="S138" s="180"/>
      <c r="T138" s="7">
        <f t="shared" si="6"/>
        <v>32</v>
      </c>
      <c r="U138" s="7" t="e">
        <f t="shared" ca="1" si="7"/>
        <v>#NAME?</v>
      </c>
      <c r="V138" s="7" t="e">
        <f t="shared" ca="1" si="8"/>
        <v>#NAME?</v>
      </c>
      <c r="W138" s="7" t="e">
        <f ca="1">IF(LocalizarInvertido(".",MID(P138,LEN(P138)-3,3)) &gt; 0,MID(P138,1,LocalizarInvertido(".",P138)),P138)</f>
        <v>#NAME?</v>
      </c>
    </row>
    <row r="139" spans="2:23" s="7" customFormat="1" x14ac:dyDescent="0.25">
      <c r="B139" s="178"/>
      <c r="C139" s="22" t="s">
        <v>1537</v>
      </c>
      <c r="D139" s="22" t="s">
        <v>1544</v>
      </c>
      <c r="E139" s="22" t="s">
        <v>1546</v>
      </c>
      <c r="F139" s="22" t="s">
        <v>1549</v>
      </c>
      <c r="G139" s="22" t="s">
        <v>1575</v>
      </c>
      <c r="H139" s="22" t="s">
        <v>1540</v>
      </c>
      <c r="I139" s="22" t="s">
        <v>1540</v>
      </c>
      <c r="J139" s="22" t="s">
        <v>1543</v>
      </c>
      <c r="K139" s="20" t="s">
        <v>3291</v>
      </c>
      <c r="L139" s="23" t="s">
        <v>457</v>
      </c>
      <c r="M139" s="20" t="s">
        <v>3098</v>
      </c>
      <c r="N139" s="20">
        <v>5</v>
      </c>
      <c r="O139" s="22" t="s">
        <v>55</v>
      </c>
      <c r="P139" s="1" t="s">
        <v>458</v>
      </c>
      <c r="Q139" s="178"/>
      <c r="R139" s="160"/>
      <c r="S139" s="180"/>
      <c r="T139" s="7">
        <f t="shared" si="6"/>
        <v>92</v>
      </c>
      <c r="U139" s="7" t="e">
        <f t="shared" ca="1" si="7"/>
        <v>#NAME?</v>
      </c>
      <c r="V139" s="7" t="e">
        <f t="shared" ca="1" si="8"/>
        <v>#NAME?</v>
      </c>
      <c r="W139" s="7" t="e">
        <f ca="1">IF(LocalizarInvertido(".",MID(P139,LEN(P139)-3,3)) &gt; 0,MID(P139,1,LocalizarInvertido(".",P139)),P139)</f>
        <v>#NAME?</v>
      </c>
    </row>
    <row r="140" spans="2:23" s="7" customFormat="1" x14ac:dyDescent="0.25">
      <c r="B140" s="178"/>
      <c r="C140" s="22" t="s">
        <v>1537</v>
      </c>
      <c r="D140" s="22" t="s">
        <v>1544</v>
      </c>
      <c r="E140" s="22" t="s">
        <v>1546</v>
      </c>
      <c r="F140" s="22" t="s">
        <v>1549</v>
      </c>
      <c r="G140" s="22" t="s">
        <v>1575</v>
      </c>
      <c r="H140" s="22" t="s">
        <v>1540</v>
      </c>
      <c r="I140" s="22" t="s">
        <v>1537</v>
      </c>
      <c r="J140" s="22" t="s">
        <v>1543</v>
      </c>
      <c r="K140" s="20" t="s">
        <v>3292</v>
      </c>
      <c r="L140" s="23" t="s">
        <v>1365</v>
      </c>
      <c r="M140" s="20" t="s">
        <v>3099</v>
      </c>
      <c r="N140" s="20">
        <v>7</v>
      </c>
      <c r="O140" s="22" t="s">
        <v>55</v>
      </c>
      <c r="P140" s="1" t="s">
        <v>458</v>
      </c>
      <c r="Q140" s="178"/>
      <c r="R140" s="160"/>
      <c r="S140" s="180"/>
      <c r="T140" s="7">
        <f t="shared" si="6"/>
        <v>92</v>
      </c>
      <c r="U140" s="7" t="e">
        <f t="shared" ca="1" si="7"/>
        <v>#NAME?</v>
      </c>
      <c r="V140" s="7" t="e">
        <f t="shared" ca="1" si="8"/>
        <v>#NAME?</v>
      </c>
      <c r="W140" s="7" t="e">
        <f ca="1">IF(LocalizarInvertido(".",MID(P140,LEN(P140)-3,3)) &gt; 0,MID(P140,1,LocalizarInvertido(".",P140)),P140)</f>
        <v>#NAME?</v>
      </c>
    </row>
    <row r="141" spans="2:23" s="7" customFormat="1" x14ac:dyDescent="0.25">
      <c r="B141" s="178"/>
      <c r="C141" s="22" t="s">
        <v>1537</v>
      </c>
      <c r="D141" s="22" t="s">
        <v>1544</v>
      </c>
      <c r="E141" s="22" t="s">
        <v>1546</v>
      </c>
      <c r="F141" s="22" t="s">
        <v>1549</v>
      </c>
      <c r="G141" s="22" t="s">
        <v>1575</v>
      </c>
      <c r="H141" s="22" t="s">
        <v>1540</v>
      </c>
      <c r="I141" s="22" t="s">
        <v>1537</v>
      </c>
      <c r="J141" s="22" t="s">
        <v>1539</v>
      </c>
      <c r="K141" s="20" t="s">
        <v>3293</v>
      </c>
      <c r="L141" s="23" t="s">
        <v>1365</v>
      </c>
      <c r="M141" s="20" t="s">
        <v>3099</v>
      </c>
      <c r="N141" s="20">
        <v>8</v>
      </c>
      <c r="O141" s="22" t="s">
        <v>3107</v>
      </c>
      <c r="P141" s="1" t="s">
        <v>458</v>
      </c>
      <c r="Q141" s="178"/>
      <c r="R141" s="160"/>
      <c r="S141" s="180"/>
      <c r="T141" s="7">
        <f t="shared" si="6"/>
        <v>92</v>
      </c>
      <c r="U141" s="7" t="e">
        <f t="shared" ca="1" si="7"/>
        <v>#NAME?</v>
      </c>
      <c r="V141" s="7" t="e">
        <f t="shared" ca="1" si="8"/>
        <v>#NAME?</v>
      </c>
      <c r="W141" s="7" t="e">
        <f ca="1">IF(LocalizarInvertido(".",MID(P141,LEN(P141)-3,3)) &gt; 0,MID(P141,1,LocalizarInvertido(".",P141)),P141)</f>
        <v>#NAME?</v>
      </c>
    </row>
    <row r="142" spans="2:23" s="7" customFormat="1" ht="45" x14ac:dyDescent="0.25">
      <c r="B142" s="178"/>
      <c r="C142" s="22" t="s">
        <v>1537</v>
      </c>
      <c r="D142" s="22" t="s">
        <v>1544</v>
      </c>
      <c r="E142" s="22" t="s">
        <v>1546</v>
      </c>
      <c r="F142" s="22" t="s">
        <v>1549</v>
      </c>
      <c r="G142" s="22" t="s">
        <v>1575</v>
      </c>
      <c r="H142" s="22" t="s">
        <v>1540</v>
      </c>
      <c r="I142" s="22" t="s">
        <v>1537</v>
      </c>
      <c r="J142" s="22" t="s">
        <v>1541</v>
      </c>
      <c r="K142" s="20" t="s">
        <v>3294</v>
      </c>
      <c r="L142" s="23" t="s">
        <v>3295</v>
      </c>
      <c r="M142" s="20" t="s">
        <v>3099</v>
      </c>
      <c r="N142" s="20">
        <v>8</v>
      </c>
      <c r="O142" s="22" t="s">
        <v>3107</v>
      </c>
      <c r="P142" s="1" t="s">
        <v>4182</v>
      </c>
      <c r="Q142" s="178"/>
      <c r="R142" s="160"/>
      <c r="S142" s="180"/>
      <c r="T142" s="7">
        <f t="shared" si="6"/>
        <v>281</v>
      </c>
      <c r="U142" s="7" t="e">
        <f t="shared" ca="1" si="7"/>
        <v>#NAME?</v>
      </c>
      <c r="V142" s="7" t="e">
        <f t="shared" ca="1" si="8"/>
        <v>#NAME?</v>
      </c>
      <c r="W142" s="7" t="e">
        <f ca="1">IF(LocalizarInvertido(".",MID(P142,LEN(P142)-3,3)) &gt; 0,MID(P142,1,LocalizarInvertido(".",P142)),P142)</f>
        <v>#NAME?</v>
      </c>
    </row>
    <row r="143" spans="2:23" s="7" customFormat="1" ht="30" x14ac:dyDescent="0.25">
      <c r="B143" s="178"/>
      <c r="C143" s="22" t="s">
        <v>1537</v>
      </c>
      <c r="D143" s="22" t="s">
        <v>1544</v>
      </c>
      <c r="E143" s="22" t="s">
        <v>1546</v>
      </c>
      <c r="F143" s="22" t="s">
        <v>1549</v>
      </c>
      <c r="G143" s="22" t="s">
        <v>1575</v>
      </c>
      <c r="H143" s="22" t="s">
        <v>1540</v>
      </c>
      <c r="I143" s="22" t="s">
        <v>1537</v>
      </c>
      <c r="J143" s="22" t="s">
        <v>1550</v>
      </c>
      <c r="K143" s="20" t="s">
        <v>3296</v>
      </c>
      <c r="L143" s="23" t="s">
        <v>3297</v>
      </c>
      <c r="M143" s="20" t="s">
        <v>3099</v>
      </c>
      <c r="N143" s="20">
        <v>8</v>
      </c>
      <c r="O143" s="22" t="s">
        <v>3107</v>
      </c>
      <c r="P143" s="1" t="s">
        <v>4181</v>
      </c>
      <c r="Q143" s="178"/>
      <c r="R143" s="160"/>
      <c r="S143" s="180"/>
      <c r="T143" s="7">
        <f t="shared" si="6"/>
        <v>227</v>
      </c>
      <c r="U143" s="7" t="e">
        <f t="shared" ca="1" si="7"/>
        <v>#NAME?</v>
      </c>
      <c r="V143" s="7" t="e">
        <f t="shared" ca="1" si="8"/>
        <v>#NAME?</v>
      </c>
      <c r="W143" s="7" t="e">
        <f ca="1">IF(LocalizarInvertido(".",MID(P143,LEN(P143)-3,3)) &gt; 0,MID(P143,1,LocalizarInvertido(".",P143)),P143)</f>
        <v>#NAME?</v>
      </c>
    </row>
    <row r="144" spans="2:23" s="7" customFormat="1" x14ac:dyDescent="0.25">
      <c r="B144" s="178"/>
      <c r="C144" s="22" t="s">
        <v>1537</v>
      </c>
      <c r="D144" s="22" t="s">
        <v>1544</v>
      </c>
      <c r="E144" s="22" t="s">
        <v>1546</v>
      </c>
      <c r="F144" s="22" t="s">
        <v>1549</v>
      </c>
      <c r="G144" s="22" t="s">
        <v>1553</v>
      </c>
      <c r="H144" s="22" t="s">
        <v>1540</v>
      </c>
      <c r="I144" s="22" t="s">
        <v>1540</v>
      </c>
      <c r="J144" s="22" t="s">
        <v>1543</v>
      </c>
      <c r="K144" s="20" t="s">
        <v>3298</v>
      </c>
      <c r="L144" s="23" t="s">
        <v>459</v>
      </c>
      <c r="M144" s="20" t="s">
        <v>3098</v>
      </c>
      <c r="N144" s="20">
        <v>5</v>
      </c>
      <c r="O144" s="22" t="s">
        <v>51</v>
      </c>
      <c r="P144" s="1" t="s">
        <v>460</v>
      </c>
      <c r="Q144" s="178"/>
      <c r="R144" s="160"/>
      <c r="S144" s="180"/>
      <c r="T144" s="7">
        <f t="shared" si="6"/>
        <v>86</v>
      </c>
      <c r="U144" s="7" t="e">
        <f t="shared" ca="1" si="7"/>
        <v>#NAME?</v>
      </c>
      <c r="V144" s="7" t="e">
        <f t="shared" ca="1" si="8"/>
        <v>#NAME?</v>
      </c>
      <c r="W144" s="7" t="e">
        <f ca="1">IF(LocalizarInvertido(".",MID(P144,LEN(P144)-3,3)) &gt; 0,MID(P144,1,LocalizarInvertido(".",P144)),P144)</f>
        <v>#NAME?</v>
      </c>
    </row>
    <row r="145" spans="2:23" s="7" customFormat="1" x14ac:dyDescent="0.25">
      <c r="B145" s="178"/>
      <c r="C145" s="22" t="s">
        <v>1537</v>
      </c>
      <c r="D145" s="22" t="s">
        <v>1544</v>
      </c>
      <c r="E145" s="22" t="s">
        <v>1546</v>
      </c>
      <c r="F145" s="22" t="s">
        <v>1549</v>
      </c>
      <c r="G145" s="22" t="s">
        <v>1553</v>
      </c>
      <c r="H145" s="22" t="s">
        <v>1540</v>
      </c>
      <c r="I145" s="22" t="s">
        <v>1537</v>
      </c>
      <c r="J145" s="22" t="s">
        <v>1543</v>
      </c>
      <c r="K145" s="20" t="s">
        <v>3299</v>
      </c>
      <c r="L145" s="23" t="s">
        <v>1366</v>
      </c>
      <c r="M145" s="20" t="s">
        <v>3099</v>
      </c>
      <c r="N145" s="20">
        <v>7</v>
      </c>
      <c r="O145" s="22" t="s">
        <v>51</v>
      </c>
      <c r="P145" s="1" t="s">
        <v>460</v>
      </c>
      <c r="Q145" s="178"/>
      <c r="R145" s="160"/>
      <c r="S145" s="180"/>
      <c r="T145" s="7">
        <f t="shared" si="6"/>
        <v>86</v>
      </c>
      <c r="U145" s="7" t="e">
        <f t="shared" ca="1" si="7"/>
        <v>#NAME?</v>
      </c>
      <c r="V145" s="7" t="e">
        <f t="shared" ca="1" si="8"/>
        <v>#NAME?</v>
      </c>
      <c r="W145" s="7" t="e">
        <f ca="1">IF(LocalizarInvertido(".",MID(P145,LEN(P145)-3,3)) &gt; 0,MID(P145,1,LocalizarInvertido(".",P145)),P145)</f>
        <v>#NAME?</v>
      </c>
    </row>
    <row r="146" spans="2:23" s="7" customFormat="1" ht="30" x14ac:dyDescent="0.25">
      <c r="B146" s="178"/>
      <c r="C146" s="22" t="s">
        <v>1537</v>
      </c>
      <c r="D146" s="22" t="s">
        <v>1544</v>
      </c>
      <c r="E146" s="22" t="s">
        <v>1546</v>
      </c>
      <c r="F146" s="22" t="s">
        <v>1549</v>
      </c>
      <c r="G146" s="22" t="s">
        <v>1553</v>
      </c>
      <c r="H146" s="22" t="s">
        <v>1540</v>
      </c>
      <c r="I146" s="22" t="s">
        <v>1537</v>
      </c>
      <c r="J146" s="22" t="s">
        <v>1539</v>
      </c>
      <c r="K146" s="20" t="s">
        <v>3300</v>
      </c>
      <c r="L146" s="23" t="s">
        <v>3301</v>
      </c>
      <c r="M146" s="20" t="s">
        <v>3099</v>
      </c>
      <c r="N146" s="20">
        <v>8</v>
      </c>
      <c r="O146" s="22" t="s">
        <v>3107</v>
      </c>
      <c r="P146" s="1" t="s">
        <v>4143</v>
      </c>
      <c r="Q146" s="178"/>
      <c r="R146" s="160"/>
      <c r="S146" s="180"/>
      <c r="T146" s="7">
        <f t="shared" si="6"/>
        <v>29</v>
      </c>
      <c r="U146" s="7" t="e">
        <f t="shared" ca="1" si="7"/>
        <v>#NAME?</v>
      </c>
      <c r="V146" s="7" t="e">
        <f t="shared" ca="1" si="8"/>
        <v>#NAME?</v>
      </c>
      <c r="W146" s="7" t="e">
        <f ca="1">IF(LocalizarInvertido(".",MID(P146,LEN(P146)-3,3)) &gt; 0,MID(P146,1,LocalizarInvertido(".",P146)),P146)</f>
        <v>#NAME?</v>
      </c>
    </row>
    <row r="147" spans="2:23" s="7" customFormat="1" x14ac:dyDescent="0.25">
      <c r="B147" s="178"/>
      <c r="C147" s="22" t="s">
        <v>1537</v>
      </c>
      <c r="D147" s="22" t="s">
        <v>1544</v>
      </c>
      <c r="E147" s="22" t="s">
        <v>1546</v>
      </c>
      <c r="F147" s="22" t="s">
        <v>1549</v>
      </c>
      <c r="G147" s="22" t="s">
        <v>1553</v>
      </c>
      <c r="H147" s="22" t="s">
        <v>1540</v>
      </c>
      <c r="I147" s="22" t="s">
        <v>1537</v>
      </c>
      <c r="J147" s="22" t="s">
        <v>1553</v>
      </c>
      <c r="K147" s="20" t="s">
        <v>3302</v>
      </c>
      <c r="L147" s="23" t="s">
        <v>3303</v>
      </c>
      <c r="M147" s="20" t="s">
        <v>3099</v>
      </c>
      <c r="N147" s="20">
        <v>8</v>
      </c>
      <c r="O147" s="22" t="s">
        <v>3107</v>
      </c>
      <c r="P147" s="1" t="s">
        <v>460</v>
      </c>
      <c r="Q147" s="178"/>
      <c r="R147" s="160"/>
      <c r="S147" s="180"/>
      <c r="T147" s="7">
        <f t="shared" si="6"/>
        <v>86</v>
      </c>
      <c r="U147" s="7" t="e">
        <f t="shared" ca="1" si="7"/>
        <v>#NAME?</v>
      </c>
      <c r="V147" s="7" t="e">
        <f t="shared" ca="1" si="8"/>
        <v>#NAME?</v>
      </c>
      <c r="W147" s="7" t="e">
        <f ca="1">IF(LocalizarInvertido(".",MID(P147,LEN(P147)-3,3)) &gt; 0,MID(P147,1,LocalizarInvertido(".",P147)),P147)</f>
        <v>#NAME?</v>
      </c>
    </row>
    <row r="148" spans="2:23" s="7" customFormat="1" x14ac:dyDescent="0.25">
      <c r="B148" s="178"/>
      <c r="C148" s="22" t="s">
        <v>1546</v>
      </c>
      <c r="D148" s="22" t="s">
        <v>1547</v>
      </c>
      <c r="E148" s="22" t="s">
        <v>1537</v>
      </c>
      <c r="F148" s="22" t="s">
        <v>1537</v>
      </c>
      <c r="G148" s="22" t="s">
        <v>1543</v>
      </c>
      <c r="H148" s="22" t="s">
        <v>1540</v>
      </c>
      <c r="I148" s="22" t="s">
        <v>1540</v>
      </c>
      <c r="J148" s="22" t="s">
        <v>1543</v>
      </c>
      <c r="K148" s="20" t="s">
        <v>3343</v>
      </c>
      <c r="L148" s="23" t="s">
        <v>698</v>
      </c>
      <c r="M148" s="20" t="s">
        <v>3098</v>
      </c>
      <c r="N148" s="20">
        <v>4</v>
      </c>
      <c r="O148" s="22" t="s">
        <v>45</v>
      </c>
      <c r="P148" s="1" t="s">
        <v>325</v>
      </c>
      <c r="Q148" s="178"/>
      <c r="R148" s="160"/>
      <c r="S148" s="180"/>
      <c r="T148" s="7">
        <f t="shared" si="6"/>
        <v>32</v>
      </c>
      <c r="U148" s="7" t="e">
        <f t="shared" ca="1" si="7"/>
        <v>#NAME?</v>
      </c>
      <c r="V148" s="7" t="e">
        <f t="shared" ca="1" si="8"/>
        <v>#NAME?</v>
      </c>
      <c r="W148" s="7" t="e">
        <f ca="1">IF(LocalizarInvertido(".",MID(P148,LEN(P148)-3,3)) &gt; 0,MID(P148,1,LocalizarInvertido(".",P148)),P148)</f>
        <v>#NAME?</v>
      </c>
    </row>
    <row r="149" spans="2:23" s="7" customFormat="1" ht="45" x14ac:dyDescent="0.25">
      <c r="B149" s="178"/>
      <c r="C149" s="22" t="s">
        <v>1546</v>
      </c>
      <c r="D149" s="22" t="s">
        <v>1547</v>
      </c>
      <c r="E149" s="22" t="s">
        <v>1537</v>
      </c>
      <c r="F149" s="22" t="s">
        <v>1537</v>
      </c>
      <c r="G149" s="22" t="s">
        <v>1570</v>
      </c>
      <c r="H149" s="22" t="s">
        <v>1540</v>
      </c>
      <c r="I149" s="22" t="s">
        <v>1540</v>
      </c>
      <c r="J149" s="22" t="s">
        <v>1543</v>
      </c>
      <c r="K149" s="20" t="s">
        <v>3344</v>
      </c>
      <c r="L149" s="23" t="s">
        <v>699</v>
      </c>
      <c r="M149" s="20" t="s">
        <v>3098</v>
      </c>
      <c r="N149" s="20">
        <v>5</v>
      </c>
      <c r="O149" s="22" t="s">
        <v>55</v>
      </c>
      <c r="P149" s="1" t="s">
        <v>700</v>
      </c>
      <c r="Q149" s="178"/>
      <c r="R149" s="160"/>
      <c r="S149" s="180"/>
      <c r="T149" s="7">
        <f t="shared" si="6"/>
        <v>243</v>
      </c>
      <c r="U149" s="7" t="e">
        <f t="shared" ca="1" si="7"/>
        <v>#NAME?</v>
      </c>
      <c r="V149" s="7" t="e">
        <f t="shared" ca="1" si="8"/>
        <v>#NAME?</v>
      </c>
      <c r="W149" s="7" t="e">
        <f ca="1">IF(LocalizarInvertido(".",MID(P149,LEN(P149)-3,3)) &gt; 0,MID(P149,1,LocalizarInvertido(".",P149)),P149)</f>
        <v>#NAME?</v>
      </c>
    </row>
    <row r="150" spans="2:23" s="7" customFormat="1" ht="45" x14ac:dyDescent="0.25">
      <c r="B150" s="178"/>
      <c r="C150" s="22" t="s">
        <v>1546</v>
      </c>
      <c r="D150" s="22" t="s">
        <v>1547</v>
      </c>
      <c r="E150" s="22" t="s">
        <v>1537</v>
      </c>
      <c r="F150" s="22" t="s">
        <v>1537</v>
      </c>
      <c r="G150" s="22" t="s">
        <v>1570</v>
      </c>
      <c r="H150" s="22" t="s">
        <v>1537</v>
      </c>
      <c r="I150" s="22" t="s">
        <v>1540</v>
      </c>
      <c r="J150" s="22" t="s">
        <v>1543</v>
      </c>
      <c r="K150" s="20" t="s">
        <v>3345</v>
      </c>
      <c r="L150" s="23" t="s">
        <v>353</v>
      </c>
      <c r="M150" s="20" t="s">
        <v>3098</v>
      </c>
      <c r="N150" s="20">
        <v>6</v>
      </c>
      <c r="O150" s="22" t="s">
        <v>55</v>
      </c>
      <c r="P150" s="1" t="s">
        <v>701</v>
      </c>
      <c r="Q150" s="178"/>
      <c r="R150" s="160"/>
      <c r="S150" s="180"/>
      <c r="T150" s="7">
        <f t="shared" si="6"/>
        <v>282</v>
      </c>
      <c r="U150" s="7" t="e">
        <f t="shared" ca="1" si="7"/>
        <v>#NAME?</v>
      </c>
      <c r="V150" s="7" t="e">
        <f t="shared" ca="1" si="8"/>
        <v>#NAME?</v>
      </c>
      <c r="W150" s="7" t="e">
        <f ca="1">IF(LocalizarInvertido(".",MID(P150,LEN(P150)-3,3)) &gt; 0,MID(P150,1,LocalizarInvertido(".",P150)),P150)</f>
        <v>#NAME?</v>
      </c>
    </row>
    <row r="151" spans="2:23" s="7" customFormat="1" ht="45" x14ac:dyDescent="0.25">
      <c r="B151" s="178"/>
      <c r="C151" s="22" t="s">
        <v>1546</v>
      </c>
      <c r="D151" s="22" t="s">
        <v>1547</v>
      </c>
      <c r="E151" s="22" t="s">
        <v>1537</v>
      </c>
      <c r="F151" s="22" t="s">
        <v>1537</v>
      </c>
      <c r="G151" s="22" t="s">
        <v>1570</v>
      </c>
      <c r="H151" s="22" t="s">
        <v>1537</v>
      </c>
      <c r="I151" s="22" t="s">
        <v>1537</v>
      </c>
      <c r="J151" s="22" t="s">
        <v>1543</v>
      </c>
      <c r="K151" s="20" t="s">
        <v>3346</v>
      </c>
      <c r="L151" s="23" t="s">
        <v>1334</v>
      </c>
      <c r="M151" s="20" t="s">
        <v>3098</v>
      </c>
      <c r="N151" s="20">
        <v>7</v>
      </c>
      <c r="O151" s="22" t="s">
        <v>55</v>
      </c>
      <c r="P151" s="1" t="s">
        <v>701</v>
      </c>
      <c r="Q151" s="178"/>
      <c r="R151" s="160"/>
      <c r="S151" s="180"/>
      <c r="T151" s="7">
        <f t="shared" si="6"/>
        <v>282</v>
      </c>
      <c r="U151" s="7" t="e">
        <f t="shared" ca="1" si="7"/>
        <v>#NAME?</v>
      </c>
      <c r="V151" s="7" t="e">
        <f t="shared" ca="1" si="8"/>
        <v>#NAME?</v>
      </c>
      <c r="W151" s="7" t="e">
        <f ca="1">IF(LocalizarInvertido(".",MID(P151,LEN(P151)-3,3)) &gt; 0,MID(P151,1,LocalizarInvertido(".",P151)),P151)</f>
        <v>#NAME?</v>
      </c>
    </row>
    <row r="152" spans="2:23" s="7" customFormat="1" ht="45" x14ac:dyDescent="0.25">
      <c r="B152" s="178"/>
      <c r="C152" s="22" t="s">
        <v>1546</v>
      </c>
      <c r="D152" s="22" t="s">
        <v>1547</v>
      </c>
      <c r="E152" s="22" t="s">
        <v>1537</v>
      </c>
      <c r="F152" s="22" t="s">
        <v>1537</v>
      </c>
      <c r="G152" s="22" t="s">
        <v>1570</v>
      </c>
      <c r="H152" s="22" t="s">
        <v>1537</v>
      </c>
      <c r="I152" s="22" t="s">
        <v>1537</v>
      </c>
      <c r="J152" s="22" t="s">
        <v>1539</v>
      </c>
      <c r="K152" s="20" t="s">
        <v>3347</v>
      </c>
      <c r="L152" s="23" t="s">
        <v>1334</v>
      </c>
      <c r="M152" s="20" t="s">
        <v>3099</v>
      </c>
      <c r="N152" s="20">
        <v>8</v>
      </c>
      <c r="O152" s="22" t="s">
        <v>3107</v>
      </c>
      <c r="P152" s="1" t="s">
        <v>701</v>
      </c>
      <c r="Q152" s="178"/>
      <c r="R152" s="160"/>
      <c r="S152" s="180"/>
      <c r="T152" s="7">
        <f t="shared" si="6"/>
        <v>282</v>
      </c>
      <c r="U152" s="7" t="e">
        <f t="shared" ca="1" si="7"/>
        <v>#NAME?</v>
      </c>
      <c r="V152" s="7" t="e">
        <f t="shared" ca="1" si="8"/>
        <v>#NAME?</v>
      </c>
      <c r="W152" s="7" t="e">
        <f ca="1">IF(LocalizarInvertido(".",MID(P152,LEN(P152)-3,3)) &gt; 0,MID(P152,1,LocalizarInvertido(".",P152)),P152)</f>
        <v>#NAME?</v>
      </c>
    </row>
    <row r="153" spans="2:23" s="7" customFormat="1" ht="45" x14ac:dyDescent="0.25">
      <c r="B153" s="178"/>
      <c r="C153" s="22" t="s">
        <v>1546</v>
      </c>
      <c r="D153" s="22" t="s">
        <v>1547</v>
      </c>
      <c r="E153" s="22" t="s">
        <v>1537</v>
      </c>
      <c r="F153" s="22" t="s">
        <v>1537</v>
      </c>
      <c r="G153" s="22" t="s">
        <v>1570</v>
      </c>
      <c r="H153" s="22" t="s">
        <v>1537</v>
      </c>
      <c r="I153" s="22" t="s">
        <v>1537</v>
      </c>
      <c r="J153" s="22" t="s">
        <v>1541</v>
      </c>
      <c r="K153" s="20" t="s">
        <v>3348</v>
      </c>
      <c r="L153" s="23" t="s">
        <v>3349</v>
      </c>
      <c r="M153" s="20" t="s">
        <v>3099</v>
      </c>
      <c r="N153" s="20">
        <v>8</v>
      </c>
      <c r="O153" s="22" t="s">
        <v>3107</v>
      </c>
      <c r="P153" s="1" t="s">
        <v>4182</v>
      </c>
      <c r="Q153" s="178"/>
      <c r="R153" s="160"/>
      <c r="S153" s="180"/>
      <c r="T153" s="7">
        <f t="shared" si="6"/>
        <v>281</v>
      </c>
      <c r="U153" s="7" t="e">
        <f t="shared" ca="1" si="7"/>
        <v>#NAME?</v>
      </c>
      <c r="V153" s="7" t="e">
        <f t="shared" ca="1" si="8"/>
        <v>#NAME?</v>
      </c>
      <c r="W153" s="7" t="e">
        <f ca="1">IF(LocalizarInvertido(".",MID(P153,LEN(P153)-3,3)) &gt; 0,MID(P153,1,LocalizarInvertido(".",P153)),P153)</f>
        <v>#NAME?</v>
      </c>
    </row>
    <row r="154" spans="2:23" s="7" customFormat="1" ht="45" x14ac:dyDescent="0.25">
      <c r="B154" s="178"/>
      <c r="C154" s="22" t="s">
        <v>1546</v>
      </c>
      <c r="D154" s="22" t="s">
        <v>1547</v>
      </c>
      <c r="E154" s="22" t="s">
        <v>1537</v>
      </c>
      <c r="F154" s="22" t="s">
        <v>1537</v>
      </c>
      <c r="G154" s="22" t="s">
        <v>1570</v>
      </c>
      <c r="H154" s="22" t="s">
        <v>1537</v>
      </c>
      <c r="I154" s="22" t="s">
        <v>1537</v>
      </c>
      <c r="J154" s="22" t="s">
        <v>1550</v>
      </c>
      <c r="K154" s="20" t="s">
        <v>3350</v>
      </c>
      <c r="L154" s="23" t="s">
        <v>3351</v>
      </c>
      <c r="M154" s="20" t="s">
        <v>3099</v>
      </c>
      <c r="N154" s="20">
        <v>8</v>
      </c>
      <c r="O154" s="22" t="s">
        <v>3107</v>
      </c>
      <c r="P154" s="1" t="s">
        <v>4181</v>
      </c>
      <c r="Q154" s="178"/>
      <c r="R154" s="160"/>
      <c r="S154" s="180"/>
      <c r="T154" s="7">
        <f t="shared" si="6"/>
        <v>227</v>
      </c>
      <c r="U154" s="7" t="e">
        <f t="shared" ca="1" si="7"/>
        <v>#NAME?</v>
      </c>
      <c r="V154" s="7" t="e">
        <f t="shared" ca="1" si="8"/>
        <v>#NAME?</v>
      </c>
      <c r="W154" s="7" t="e">
        <f ca="1">IF(LocalizarInvertido(".",MID(P154,LEN(P154)-3,3)) &gt; 0,MID(P154,1,LocalizarInvertido(".",P154)),P154)</f>
        <v>#NAME?</v>
      </c>
    </row>
    <row r="155" spans="2:23" s="7" customFormat="1" ht="45" x14ac:dyDescent="0.25">
      <c r="B155" s="178"/>
      <c r="C155" s="22" t="s">
        <v>1546</v>
      </c>
      <c r="D155" s="22" t="s">
        <v>1547</v>
      </c>
      <c r="E155" s="22" t="s">
        <v>1537</v>
      </c>
      <c r="F155" s="22" t="s">
        <v>1537</v>
      </c>
      <c r="G155" s="22" t="s">
        <v>1570</v>
      </c>
      <c r="H155" s="22" t="s">
        <v>1546</v>
      </c>
      <c r="I155" s="22" t="s">
        <v>1540</v>
      </c>
      <c r="J155" s="22" t="s">
        <v>1543</v>
      </c>
      <c r="K155" s="20" t="s">
        <v>3352</v>
      </c>
      <c r="L155" s="23" t="s">
        <v>355</v>
      </c>
      <c r="M155" s="20" t="s">
        <v>3098</v>
      </c>
      <c r="N155" s="20">
        <v>6</v>
      </c>
      <c r="O155" s="22" t="s">
        <v>55</v>
      </c>
      <c r="P155" s="1" t="s">
        <v>702</v>
      </c>
      <c r="Q155" s="178"/>
      <c r="R155" s="160"/>
      <c r="S155" s="180"/>
      <c r="T155" s="7">
        <f t="shared" si="6"/>
        <v>287</v>
      </c>
      <c r="U155" s="7" t="e">
        <f t="shared" ca="1" si="7"/>
        <v>#NAME?</v>
      </c>
      <c r="V155" s="7" t="e">
        <f t="shared" ca="1" si="8"/>
        <v>#NAME?</v>
      </c>
      <c r="W155" s="7" t="e">
        <f ca="1">IF(LocalizarInvertido(".",MID(P155,LEN(P155)-3,3)) &gt; 0,MID(P155,1,LocalizarInvertido(".",P155)),P155)</f>
        <v>#NAME?</v>
      </c>
    </row>
    <row r="156" spans="2:23" s="7" customFormat="1" ht="45" x14ac:dyDescent="0.25">
      <c r="B156" s="178"/>
      <c r="C156" s="22" t="s">
        <v>1546</v>
      </c>
      <c r="D156" s="22" t="s">
        <v>1547</v>
      </c>
      <c r="E156" s="22" t="s">
        <v>1537</v>
      </c>
      <c r="F156" s="22" t="s">
        <v>1537</v>
      </c>
      <c r="G156" s="22" t="s">
        <v>1570</v>
      </c>
      <c r="H156" s="22" t="s">
        <v>1546</v>
      </c>
      <c r="I156" s="22" t="s">
        <v>1537</v>
      </c>
      <c r="J156" s="22" t="s">
        <v>1543</v>
      </c>
      <c r="K156" s="20" t="s">
        <v>3353</v>
      </c>
      <c r="L156" s="23" t="s">
        <v>1335</v>
      </c>
      <c r="M156" s="20" t="s">
        <v>3098</v>
      </c>
      <c r="N156" s="20">
        <v>7</v>
      </c>
      <c r="O156" s="22" t="s">
        <v>55</v>
      </c>
      <c r="P156" s="1" t="s">
        <v>702</v>
      </c>
      <c r="Q156" s="178"/>
      <c r="R156" s="160"/>
      <c r="S156" s="180"/>
      <c r="T156" s="7">
        <f t="shared" si="6"/>
        <v>287</v>
      </c>
      <c r="U156" s="7" t="e">
        <f t="shared" ca="1" si="7"/>
        <v>#NAME?</v>
      </c>
      <c r="V156" s="7" t="e">
        <f t="shared" ca="1" si="8"/>
        <v>#NAME?</v>
      </c>
      <c r="W156" s="7" t="e">
        <f ca="1">IF(LocalizarInvertido(".",MID(P156,LEN(P156)-3,3)) &gt; 0,MID(P156,1,LocalizarInvertido(".",P156)),P156)</f>
        <v>#NAME?</v>
      </c>
    </row>
    <row r="157" spans="2:23" s="7" customFormat="1" ht="45" x14ac:dyDescent="0.25">
      <c r="B157" s="178"/>
      <c r="C157" s="22" t="s">
        <v>1546</v>
      </c>
      <c r="D157" s="22" t="s">
        <v>1547</v>
      </c>
      <c r="E157" s="22" t="s">
        <v>1537</v>
      </c>
      <c r="F157" s="22" t="s">
        <v>1537</v>
      </c>
      <c r="G157" s="22" t="s">
        <v>1570</v>
      </c>
      <c r="H157" s="22" t="s">
        <v>1546</v>
      </c>
      <c r="I157" s="22" t="s">
        <v>1537</v>
      </c>
      <c r="J157" s="22" t="s">
        <v>1539</v>
      </c>
      <c r="K157" s="20" t="s">
        <v>3354</v>
      </c>
      <c r="L157" s="23" t="s">
        <v>1335</v>
      </c>
      <c r="M157" s="20" t="s">
        <v>3099</v>
      </c>
      <c r="N157" s="20">
        <v>8</v>
      </c>
      <c r="O157" s="22" t="s">
        <v>3107</v>
      </c>
      <c r="P157" s="1" t="s">
        <v>702</v>
      </c>
      <c r="Q157" s="178"/>
      <c r="R157" s="160"/>
      <c r="S157" s="180"/>
      <c r="T157" s="7">
        <f t="shared" si="6"/>
        <v>287</v>
      </c>
      <c r="U157" s="7" t="e">
        <f t="shared" ca="1" si="7"/>
        <v>#NAME?</v>
      </c>
      <c r="V157" s="7" t="e">
        <f t="shared" ca="1" si="8"/>
        <v>#NAME?</v>
      </c>
      <c r="W157" s="7" t="e">
        <f ca="1">IF(LocalizarInvertido(".",MID(P157,LEN(P157)-3,3)) &gt; 0,MID(P157,1,LocalizarInvertido(".",P157)),P157)</f>
        <v>#NAME?</v>
      </c>
    </row>
    <row r="158" spans="2:23" s="7" customFormat="1" ht="45" x14ac:dyDescent="0.25">
      <c r="B158" s="178"/>
      <c r="C158" s="22" t="s">
        <v>1546</v>
      </c>
      <c r="D158" s="22" t="s">
        <v>1547</v>
      </c>
      <c r="E158" s="22" t="s">
        <v>1537</v>
      </c>
      <c r="F158" s="22" t="s">
        <v>1537</v>
      </c>
      <c r="G158" s="22" t="s">
        <v>1570</v>
      </c>
      <c r="H158" s="22" t="s">
        <v>1546</v>
      </c>
      <c r="I158" s="22" t="s">
        <v>1537</v>
      </c>
      <c r="J158" s="22" t="s">
        <v>1541</v>
      </c>
      <c r="K158" s="20" t="s">
        <v>3355</v>
      </c>
      <c r="L158" s="23" t="s">
        <v>3356</v>
      </c>
      <c r="M158" s="20" t="s">
        <v>3099</v>
      </c>
      <c r="N158" s="20">
        <v>8</v>
      </c>
      <c r="O158" s="22" t="s">
        <v>3107</v>
      </c>
      <c r="P158" s="1" t="s">
        <v>4182</v>
      </c>
      <c r="Q158" s="178"/>
      <c r="R158" s="160"/>
      <c r="S158" s="180"/>
      <c r="T158" s="7">
        <f t="shared" si="6"/>
        <v>281</v>
      </c>
      <c r="U158" s="7" t="e">
        <f t="shared" ca="1" si="7"/>
        <v>#NAME?</v>
      </c>
      <c r="V158" s="7" t="e">
        <f t="shared" ca="1" si="8"/>
        <v>#NAME?</v>
      </c>
      <c r="W158" s="7" t="e">
        <f ca="1">IF(LocalizarInvertido(".",MID(P158,LEN(P158)-3,3)) &gt; 0,MID(P158,1,LocalizarInvertido(".",P158)),P158)</f>
        <v>#NAME?</v>
      </c>
    </row>
    <row r="159" spans="2:23" s="7" customFormat="1" ht="45" x14ac:dyDescent="0.25">
      <c r="B159" s="178"/>
      <c r="C159" s="22" t="s">
        <v>1546</v>
      </c>
      <c r="D159" s="22" t="s">
        <v>1547</v>
      </c>
      <c r="E159" s="22" t="s">
        <v>1537</v>
      </c>
      <c r="F159" s="22" t="s">
        <v>1537</v>
      </c>
      <c r="G159" s="22" t="s">
        <v>1570</v>
      </c>
      <c r="H159" s="22" t="s">
        <v>1546</v>
      </c>
      <c r="I159" s="22" t="s">
        <v>1537</v>
      </c>
      <c r="J159" s="22" t="s">
        <v>1550</v>
      </c>
      <c r="K159" s="20" t="s">
        <v>3357</v>
      </c>
      <c r="L159" s="23" t="s">
        <v>3358</v>
      </c>
      <c r="M159" s="20" t="s">
        <v>3099</v>
      </c>
      <c r="N159" s="20">
        <v>8</v>
      </c>
      <c r="O159" s="22" t="s">
        <v>3107</v>
      </c>
      <c r="P159" s="1" t="s">
        <v>4181</v>
      </c>
      <c r="Q159" s="178"/>
      <c r="R159" s="160"/>
      <c r="S159" s="180"/>
      <c r="T159" s="7">
        <f t="shared" si="6"/>
        <v>227</v>
      </c>
      <c r="U159" s="7" t="e">
        <f t="shared" ca="1" si="7"/>
        <v>#NAME?</v>
      </c>
      <c r="V159" s="7" t="e">
        <f t="shared" ca="1" si="8"/>
        <v>#NAME?</v>
      </c>
      <c r="W159" s="7" t="e">
        <f ca="1">IF(LocalizarInvertido(".",MID(P159,LEN(P159)-3,3)) &gt; 0,MID(P159,1,LocalizarInvertido(".",P159)),P159)</f>
        <v>#NAME?</v>
      </c>
    </row>
    <row r="160" spans="2:23" s="7" customFormat="1" ht="45" x14ac:dyDescent="0.25">
      <c r="B160" s="178"/>
      <c r="C160" s="22" t="s">
        <v>1546</v>
      </c>
      <c r="D160" s="22" t="s">
        <v>1547</v>
      </c>
      <c r="E160" s="22" t="s">
        <v>1537</v>
      </c>
      <c r="F160" s="22" t="s">
        <v>1537</v>
      </c>
      <c r="G160" s="22" t="s">
        <v>1570</v>
      </c>
      <c r="H160" s="22" t="s">
        <v>1538</v>
      </c>
      <c r="I160" s="22" t="s">
        <v>1540</v>
      </c>
      <c r="J160" s="22" t="s">
        <v>1543</v>
      </c>
      <c r="K160" s="20" t="s">
        <v>3359</v>
      </c>
      <c r="L160" s="23" t="s">
        <v>357</v>
      </c>
      <c r="M160" s="20" t="s">
        <v>3098</v>
      </c>
      <c r="N160" s="20">
        <v>6</v>
      </c>
      <c r="O160" s="22" t="s">
        <v>55</v>
      </c>
      <c r="P160" s="1" t="s">
        <v>703</v>
      </c>
      <c r="Q160" s="178"/>
      <c r="R160" s="160"/>
      <c r="S160" s="180"/>
      <c r="T160" s="7">
        <f t="shared" si="6"/>
        <v>276</v>
      </c>
      <c r="U160" s="7" t="e">
        <f t="shared" ca="1" si="7"/>
        <v>#NAME?</v>
      </c>
      <c r="V160" s="7" t="e">
        <f t="shared" ca="1" si="8"/>
        <v>#NAME?</v>
      </c>
      <c r="W160" s="7" t="e">
        <f ca="1">IF(LocalizarInvertido(".",MID(P160,LEN(P160)-3,3)) &gt; 0,MID(P160,1,LocalizarInvertido(".",P160)),P160)</f>
        <v>#NAME?</v>
      </c>
    </row>
    <row r="161" spans="2:23" s="7" customFormat="1" ht="45" x14ac:dyDescent="0.25">
      <c r="B161" s="178"/>
      <c r="C161" s="22" t="s">
        <v>1546</v>
      </c>
      <c r="D161" s="22" t="s">
        <v>1547</v>
      </c>
      <c r="E161" s="22" t="s">
        <v>1537</v>
      </c>
      <c r="F161" s="22" t="s">
        <v>1537</v>
      </c>
      <c r="G161" s="22" t="s">
        <v>1570</v>
      </c>
      <c r="H161" s="22" t="s">
        <v>1538</v>
      </c>
      <c r="I161" s="22" t="s">
        <v>1537</v>
      </c>
      <c r="J161" s="22" t="s">
        <v>1543</v>
      </c>
      <c r="K161" s="20" t="s">
        <v>3360</v>
      </c>
      <c r="L161" s="23" t="s">
        <v>1336</v>
      </c>
      <c r="M161" s="20" t="s">
        <v>3098</v>
      </c>
      <c r="N161" s="20">
        <v>7</v>
      </c>
      <c r="O161" s="22" t="s">
        <v>55</v>
      </c>
      <c r="P161" s="1" t="s">
        <v>703</v>
      </c>
      <c r="Q161" s="178"/>
      <c r="R161" s="160"/>
      <c r="S161" s="180"/>
      <c r="T161" s="7">
        <f t="shared" si="6"/>
        <v>276</v>
      </c>
      <c r="U161" s="7" t="e">
        <f t="shared" ca="1" si="7"/>
        <v>#NAME?</v>
      </c>
      <c r="V161" s="7" t="e">
        <f t="shared" ca="1" si="8"/>
        <v>#NAME?</v>
      </c>
      <c r="W161" s="7" t="e">
        <f ca="1">IF(LocalizarInvertido(".",MID(P161,LEN(P161)-3,3)) &gt; 0,MID(P161,1,LocalizarInvertido(".",P161)),P161)</f>
        <v>#NAME?</v>
      </c>
    </row>
    <row r="162" spans="2:23" s="7" customFormat="1" ht="45" x14ac:dyDescent="0.25">
      <c r="B162" s="178"/>
      <c r="C162" s="22" t="s">
        <v>1546</v>
      </c>
      <c r="D162" s="22" t="s">
        <v>1547</v>
      </c>
      <c r="E162" s="22" t="s">
        <v>1537</v>
      </c>
      <c r="F162" s="22" t="s">
        <v>1537</v>
      </c>
      <c r="G162" s="22" t="s">
        <v>1570</v>
      </c>
      <c r="H162" s="22" t="s">
        <v>1538</v>
      </c>
      <c r="I162" s="22" t="s">
        <v>1537</v>
      </c>
      <c r="J162" s="22" t="s">
        <v>1539</v>
      </c>
      <c r="K162" s="20" t="s">
        <v>3361</v>
      </c>
      <c r="L162" s="23" t="s">
        <v>1336</v>
      </c>
      <c r="M162" s="20" t="s">
        <v>3099</v>
      </c>
      <c r="N162" s="20">
        <v>8</v>
      </c>
      <c r="O162" s="22" t="s">
        <v>3107</v>
      </c>
      <c r="P162" s="1" t="s">
        <v>703</v>
      </c>
      <c r="Q162" s="178"/>
      <c r="R162" s="160"/>
      <c r="S162" s="180"/>
      <c r="T162" s="7">
        <f t="shared" si="6"/>
        <v>276</v>
      </c>
      <c r="U162" s="7" t="e">
        <f t="shared" ca="1" si="7"/>
        <v>#NAME?</v>
      </c>
      <c r="V162" s="7" t="e">
        <f t="shared" ca="1" si="8"/>
        <v>#NAME?</v>
      </c>
      <c r="W162" s="7" t="e">
        <f ca="1">IF(LocalizarInvertido(".",MID(P162,LEN(P162)-3,3)) &gt; 0,MID(P162,1,LocalizarInvertido(".",P162)),P162)</f>
        <v>#NAME?</v>
      </c>
    </row>
    <row r="163" spans="2:23" s="7" customFormat="1" ht="45" x14ac:dyDescent="0.25">
      <c r="B163" s="178"/>
      <c r="C163" s="22" t="s">
        <v>1546</v>
      </c>
      <c r="D163" s="22" t="s">
        <v>1547</v>
      </c>
      <c r="E163" s="22" t="s">
        <v>1537</v>
      </c>
      <c r="F163" s="22" t="s">
        <v>1537</v>
      </c>
      <c r="G163" s="22" t="s">
        <v>1570</v>
      </c>
      <c r="H163" s="22" t="s">
        <v>1538</v>
      </c>
      <c r="I163" s="22" t="s">
        <v>1537</v>
      </c>
      <c r="J163" s="22" t="s">
        <v>1541</v>
      </c>
      <c r="K163" s="20" t="s">
        <v>3362</v>
      </c>
      <c r="L163" s="23" t="s">
        <v>3363</v>
      </c>
      <c r="M163" s="20" t="s">
        <v>3099</v>
      </c>
      <c r="N163" s="20">
        <v>8</v>
      </c>
      <c r="O163" s="22" t="s">
        <v>3107</v>
      </c>
      <c r="P163" s="1" t="s">
        <v>4182</v>
      </c>
      <c r="Q163" s="178"/>
      <c r="R163" s="160"/>
      <c r="S163" s="180"/>
      <c r="T163" s="7">
        <f t="shared" si="6"/>
        <v>281</v>
      </c>
      <c r="U163" s="7" t="e">
        <f t="shared" ca="1" si="7"/>
        <v>#NAME?</v>
      </c>
      <c r="V163" s="7" t="e">
        <f t="shared" ca="1" si="8"/>
        <v>#NAME?</v>
      </c>
      <c r="W163" s="7" t="e">
        <f ca="1">IF(LocalizarInvertido(".",MID(P163,LEN(P163)-3,3)) &gt; 0,MID(P163,1,LocalizarInvertido(".",P163)),P163)</f>
        <v>#NAME?</v>
      </c>
    </row>
    <row r="164" spans="2:23" s="7" customFormat="1" ht="45" x14ac:dyDescent="0.25">
      <c r="B164" s="178"/>
      <c r="C164" s="22" t="s">
        <v>1546</v>
      </c>
      <c r="D164" s="22" t="s">
        <v>1547</v>
      </c>
      <c r="E164" s="22" t="s">
        <v>1537</v>
      </c>
      <c r="F164" s="22" t="s">
        <v>1537</v>
      </c>
      <c r="G164" s="22" t="s">
        <v>1570</v>
      </c>
      <c r="H164" s="22" t="s">
        <v>1538</v>
      </c>
      <c r="I164" s="22" t="s">
        <v>1537</v>
      </c>
      <c r="J164" s="22" t="s">
        <v>1550</v>
      </c>
      <c r="K164" s="20" t="s">
        <v>3364</v>
      </c>
      <c r="L164" s="23" t="s">
        <v>3365</v>
      </c>
      <c r="M164" s="20" t="s">
        <v>3099</v>
      </c>
      <c r="N164" s="20">
        <v>8</v>
      </c>
      <c r="O164" s="22" t="s">
        <v>3107</v>
      </c>
      <c r="P164" s="1" t="s">
        <v>4181</v>
      </c>
      <c r="Q164" s="178"/>
      <c r="R164" s="160"/>
      <c r="S164" s="180"/>
      <c r="T164" s="7">
        <f t="shared" si="6"/>
        <v>227</v>
      </c>
      <c r="U164" s="7" t="e">
        <f t="shared" ca="1" si="7"/>
        <v>#NAME?</v>
      </c>
      <c r="V164" s="7" t="e">
        <f t="shared" ca="1" si="8"/>
        <v>#NAME?</v>
      </c>
      <c r="W164" s="7" t="e">
        <f ca="1">IF(LocalizarInvertido(".",MID(P164,LEN(P164)-3,3)) &gt; 0,MID(P164,1,LocalizarInvertido(".",P164)),P164)</f>
        <v>#NAME?</v>
      </c>
    </row>
    <row r="165" spans="2:23" s="7" customFormat="1" ht="45" x14ac:dyDescent="0.25">
      <c r="B165" s="178"/>
      <c r="C165" s="22" t="s">
        <v>1546</v>
      </c>
      <c r="D165" s="22" t="s">
        <v>1547</v>
      </c>
      <c r="E165" s="22" t="s">
        <v>1537</v>
      </c>
      <c r="F165" s="22" t="s">
        <v>1537</v>
      </c>
      <c r="G165" s="22" t="s">
        <v>1570</v>
      </c>
      <c r="H165" s="22" t="s">
        <v>1547</v>
      </c>
      <c r="I165" s="22" t="s">
        <v>1540</v>
      </c>
      <c r="J165" s="22" t="s">
        <v>1543</v>
      </c>
      <c r="K165" s="20" t="s">
        <v>3366</v>
      </c>
      <c r="L165" s="23" t="s">
        <v>359</v>
      </c>
      <c r="M165" s="20" t="s">
        <v>3098</v>
      </c>
      <c r="N165" s="20">
        <v>6</v>
      </c>
      <c r="O165" s="22" t="s">
        <v>55</v>
      </c>
      <c r="P165" s="1" t="s">
        <v>704</v>
      </c>
      <c r="Q165" s="178"/>
      <c r="R165" s="160"/>
      <c r="S165" s="180"/>
      <c r="T165" s="7">
        <f t="shared" si="6"/>
        <v>281</v>
      </c>
      <c r="U165" s="7" t="e">
        <f t="shared" ca="1" si="7"/>
        <v>#NAME?</v>
      </c>
      <c r="V165" s="7" t="e">
        <f t="shared" ca="1" si="8"/>
        <v>#NAME?</v>
      </c>
      <c r="W165" s="7" t="e">
        <f ca="1">IF(LocalizarInvertido(".",MID(P165,LEN(P165)-3,3)) &gt; 0,MID(P165,1,LocalizarInvertido(".",P165)),P165)</f>
        <v>#NAME?</v>
      </c>
    </row>
    <row r="166" spans="2:23" s="7" customFormat="1" ht="45" x14ac:dyDescent="0.25">
      <c r="B166" s="178"/>
      <c r="C166" s="22" t="s">
        <v>1546</v>
      </c>
      <c r="D166" s="22" t="s">
        <v>1547</v>
      </c>
      <c r="E166" s="22" t="s">
        <v>1537</v>
      </c>
      <c r="F166" s="22" t="s">
        <v>1537</v>
      </c>
      <c r="G166" s="22" t="s">
        <v>1570</v>
      </c>
      <c r="H166" s="22" t="s">
        <v>1547</v>
      </c>
      <c r="I166" s="22" t="s">
        <v>1537</v>
      </c>
      <c r="J166" s="22" t="s">
        <v>1543</v>
      </c>
      <c r="K166" s="20" t="s">
        <v>3367</v>
      </c>
      <c r="L166" s="23" t="s">
        <v>1337</v>
      </c>
      <c r="M166" s="20" t="s">
        <v>3098</v>
      </c>
      <c r="N166" s="20">
        <v>7</v>
      </c>
      <c r="O166" s="22" t="s">
        <v>55</v>
      </c>
      <c r="P166" s="1" t="s">
        <v>704</v>
      </c>
      <c r="Q166" s="178"/>
      <c r="R166" s="160"/>
      <c r="S166" s="180"/>
      <c r="T166" s="7">
        <f t="shared" si="6"/>
        <v>281</v>
      </c>
      <c r="U166" s="7" t="e">
        <f t="shared" ca="1" si="7"/>
        <v>#NAME?</v>
      </c>
      <c r="V166" s="7" t="e">
        <f t="shared" ca="1" si="8"/>
        <v>#NAME?</v>
      </c>
      <c r="W166" s="7" t="e">
        <f ca="1">IF(LocalizarInvertido(".",MID(P166,LEN(P166)-3,3)) &gt; 0,MID(P166,1,LocalizarInvertido(".",P166)),P166)</f>
        <v>#NAME?</v>
      </c>
    </row>
    <row r="167" spans="2:23" s="7" customFormat="1" ht="45" x14ac:dyDescent="0.25">
      <c r="B167" s="178"/>
      <c r="C167" s="22" t="s">
        <v>1546</v>
      </c>
      <c r="D167" s="22" t="s">
        <v>1547</v>
      </c>
      <c r="E167" s="22" t="s">
        <v>1537</v>
      </c>
      <c r="F167" s="22" t="s">
        <v>1537</v>
      </c>
      <c r="G167" s="22" t="s">
        <v>1570</v>
      </c>
      <c r="H167" s="22" t="s">
        <v>1547</v>
      </c>
      <c r="I167" s="22" t="s">
        <v>1537</v>
      </c>
      <c r="J167" s="22" t="s">
        <v>1539</v>
      </c>
      <c r="K167" s="20" t="s">
        <v>3368</v>
      </c>
      <c r="L167" s="23" t="s">
        <v>1337</v>
      </c>
      <c r="M167" s="20" t="s">
        <v>3099</v>
      </c>
      <c r="N167" s="20">
        <v>8</v>
      </c>
      <c r="O167" s="22" t="s">
        <v>3107</v>
      </c>
      <c r="P167" s="1" t="s">
        <v>704</v>
      </c>
      <c r="Q167" s="178"/>
      <c r="R167" s="160"/>
      <c r="S167" s="180"/>
      <c r="T167" s="7">
        <f t="shared" si="6"/>
        <v>281</v>
      </c>
      <c r="U167" s="7" t="e">
        <f t="shared" ca="1" si="7"/>
        <v>#NAME?</v>
      </c>
      <c r="V167" s="7" t="e">
        <f t="shared" ca="1" si="8"/>
        <v>#NAME?</v>
      </c>
      <c r="W167" s="7" t="e">
        <f ca="1">IF(LocalizarInvertido(".",MID(P167,LEN(P167)-3,3)) &gt; 0,MID(P167,1,LocalizarInvertido(".",P167)),P167)</f>
        <v>#NAME?</v>
      </c>
    </row>
    <row r="168" spans="2:23" s="7" customFormat="1" ht="45" x14ac:dyDescent="0.25">
      <c r="B168" s="178"/>
      <c r="C168" s="22" t="s">
        <v>1546</v>
      </c>
      <c r="D168" s="22" t="s">
        <v>1547</v>
      </c>
      <c r="E168" s="22" t="s">
        <v>1537</v>
      </c>
      <c r="F168" s="22" t="s">
        <v>1537</v>
      </c>
      <c r="G168" s="22" t="s">
        <v>1570</v>
      </c>
      <c r="H168" s="22" t="s">
        <v>1547</v>
      </c>
      <c r="I168" s="22" t="s">
        <v>1537</v>
      </c>
      <c r="J168" s="22" t="s">
        <v>1541</v>
      </c>
      <c r="K168" s="20" t="s">
        <v>3369</v>
      </c>
      <c r="L168" s="23" t="s">
        <v>3370</v>
      </c>
      <c r="M168" s="20" t="s">
        <v>3099</v>
      </c>
      <c r="N168" s="20">
        <v>8</v>
      </c>
      <c r="O168" s="22" t="s">
        <v>3107</v>
      </c>
      <c r="P168" s="1" t="s">
        <v>4182</v>
      </c>
      <c r="Q168" s="178"/>
      <c r="R168" s="160"/>
      <c r="S168" s="180"/>
      <c r="T168" s="7">
        <f t="shared" si="6"/>
        <v>281</v>
      </c>
      <c r="U168" s="7" t="e">
        <f t="shared" ca="1" si="7"/>
        <v>#NAME?</v>
      </c>
      <c r="V168" s="7" t="e">
        <f t="shared" ca="1" si="8"/>
        <v>#NAME?</v>
      </c>
      <c r="W168" s="7" t="e">
        <f ca="1">IF(LocalizarInvertido(".",MID(P168,LEN(P168)-3,3)) &gt; 0,MID(P168,1,LocalizarInvertido(".",P168)),P168)</f>
        <v>#NAME?</v>
      </c>
    </row>
    <row r="169" spans="2:23" s="7" customFormat="1" ht="45" x14ac:dyDescent="0.25">
      <c r="B169" s="178"/>
      <c r="C169" s="22" t="s">
        <v>1546</v>
      </c>
      <c r="D169" s="22" t="s">
        <v>1547</v>
      </c>
      <c r="E169" s="22" t="s">
        <v>1537</v>
      </c>
      <c r="F169" s="22" t="s">
        <v>1537</v>
      </c>
      <c r="G169" s="22" t="s">
        <v>1570</v>
      </c>
      <c r="H169" s="22" t="s">
        <v>1547</v>
      </c>
      <c r="I169" s="22" t="s">
        <v>1537</v>
      </c>
      <c r="J169" s="22" t="s">
        <v>1550</v>
      </c>
      <c r="K169" s="20" t="s">
        <v>3371</v>
      </c>
      <c r="L169" s="23" t="s">
        <v>3372</v>
      </c>
      <c r="M169" s="20" t="s">
        <v>3099</v>
      </c>
      <c r="N169" s="20">
        <v>8</v>
      </c>
      <c r="O169" s="22" t="s">
        <v>3107</v>
      </c>
      <c r="P169" s="1" t="s">
        <v>4181</v>
      </c>
      <c r="Q169" s="178"/>
      <c r="R169" s="160"/>
      <c r="S169" s="180"/>
      <c r="T169" s="7">
        <f t="shared" si="6"/>
        <v>227</v>
      </c>
      <c r="U169" s="7" t="e">
        <f t="shared" ca="1" si="7"/>
        <v>#NAME?</v>
      </c>
      <c r="V169" s="7" t="e">
        <f t="shared" ca="1" si="8"/>
        <v>#NAME?</v>
      </c>
      <c r="W169" s="7" t="e">
        <f ca="1">IF(LocalizarInvertido(".",MID(P169,LEN(P169)-3,3)) &gt; 0,MID(P169,1,LocalizarInvertido(".",P169)),P169)</f>
        <v>#NAME?</v>
      </c>
    </row>
    <row r="170" spans="2:23" s="7" customFormat="1" ht="45" x14ac:dyDescent="0.25">
      <c r="B170" s="178"/>
      <c r="C170" s="22" t="s">
        <v>1546</v>
      </c>
      <c r="D170" s="22" t="s">
        <v>1547</v>
      </c>
      <c r="E170" s="22" t="s">
        <v>1537</v>
      </c>
      <c r="F170" s="22" t="s">
        <v>1537</v>
      </c>
      <c r="G170" s="22" t="s">
        <v>1570</v>
      </c>
      <c r="H170" s="22" t="s">
        <v>1548</v>
      </c>
      <c r="I170" s="22" t="s">
        <v>1540</v>
      </c>
      <c r="J170" s="22" t="s">
        <v>1543</v>
      </c>
      <c r="K170" s="20" t="s">
        <v>3373</v>
      </c>
      <c r="L170" s="23" t="s">
        <v>361</v>
      </c>
      <c r="M170" s="20" t="s">
        <v>3098</v>
      </c>
      <c r="N170" s="20">
        <v>6</v>
      </c>
      <c r="O170" s="22" t="s">
        <v>55</v>
      </c>
      <c r="P170" s="1" t="s">
        <v>705</v>
      </c>
      <c r="Q170" s="178"/>
      <c r="R170" s="160"/>
      <c r="S170" s="180"/>
      <c r="T170" s="7">
        <f t="shared" si="6"/>
        <v>270</v>
      </c>
      <c r="U170" s="7" t="e">
        <f t="shared" ca="1" si="7"/>
        <v>#NAME?</v>
      </c>
      <c r="V170" s="7" t="e">
        <f t="shared" ca="1" si="8"/>
        <v>#NAME?</v>
      </c>
      <c r="W170" s="7" t="e">
        <f ca="1">IF(LocalizarInvertido(".",MID(P170,LEN(P170)-3,3)) &gt; 0,MID(P170,1,LocalizarInvertido(".",P170)),P170)</f>
        <v>#NAME?</v>
      </c>
    </row>
    <row r="171" spans="2:23" s="7" customFormat="1" ht="45" x14ac:dyDescent="0.25">
      <c r="B171" s="178"/>
      <c r="C171" s="22" t="s">
        <v>1546</v>
      </c>
      <c r="D171" s="22" t="s">
        <v>1547</v>
      </c>
      <c r="E171" s="22" t="s">
        <v>1537</v>
      </c>
      <c r="F171" s="22" t="s">
        <v>1537</v>
      </c>
      <c r="G171" s="22" t="s">
        <v>1570</v>
      </c>
      <c r="H171" s="22" t="s">
        <v>1548</v>
      </c>
      <c r="I171" s="22" t="s">
        <v>1537</v>
      </c>
      <c r="J171" s="22" t="s">
        <v>1543</v>
      </c>
      <c r="K171" s="20" t="s">
        <v>3374</v>
      </c>
      <c r="L171" s="23" t="s">
        <v>1338</v>
      </c>
      <c r="M171" s="20" t="s">
        <v>3098</v>
      </c>
      <c r="N171" s="20">
        <v>7</v>
      </c>
      <c r="O171" s="22" t="s">
        <v>55</v>
      </c>
      <c r="P171" s="1" t="s">
        <v>705</v>
      </c>
      <c r="Q171" s="178"/>
      <c r="R171" s="160"/>
      <c r="S171" s="180"/>
      <c r="T171" s="7">
        <f t="shared" si="6"/>
        <v>270</v>
      </c>
      <c r="U171" s="7" t="e">
        <f t="shared" ca="1" si="7"/>
        <v>#NAME?</v>
      </c>
      <c r="V171" s="7" t="e">
        <f t="shared" ca="1" si="8"/>
        <v>#NAME?</v>
      </c>
      <c r="W171" s="7" t="e">
        <f ca="1">IF(LocalizarInvertido(".",MID(P171,LEN(P171)-3,3)) &gt; 0,MID(P171,1,LocalizarInvertido(".",P171)),P171)</f>
        <v>#NAME?</v>
      </c>
    </row>
    <row r="172" spans="2:23" s="7" customFormat="1" ht="45" x14ac:dyDescent="0.25">
      <c r="B172" s="178"/>
      <c r="C172" s="22" t="s">
        <v>1546</v>
      </c>
      <c r="D172" s="22" t="s">
        <v>1547</v>
      </c>
      <c r="E172" s="22" t="s">
        <v>1537</v>
      </c>
      <c r="F172" s="22" t="s">
        <v>1537</v>
      </c>
      <c r="G172" s="22" t="s">
        <v>1570</v>
      </c>
      <c r="H172" s="22" t="s">
        <v>1548</v>
      </c>
      <c r="I172" s="22" t="s">
        <v>1537</v>
      </c>
      <c r="J172" s="22" t="s">
        <v>1539</v>
      </c>
      <c r="K172" s="20" t="s">
        <v>3375</v>
      </c>
      <c r="L172" s="23" t="s">
        <v>1338</v>
      </c>
      <c r="M172" s="20" t="s">
        <v>3099</v>
      </c>
      <c r="N172" s="20">
        <v>8</v>
      </c>
      <c r="O172" s="22" t="s">
        <v>3107</v>
      </c>
      <c r="P172" s="1" t="s">
        <v>705</v>
      </c>
      <c r="Q172" s="178"/>
      <c r="R172" s="160"/>
      <c r="S172" s="180"/>
      <c r="T172" s="7">
        <f t="shared" si="6"/>
        <v>270</v>
      </c>
      <c r="U172" s="7" t="e">
        <f t="shared" ca="1" si="7"/>
        <v>#NAME?</v>
      </c>
      <c r="V172" s="7" t="e">
        <f t="shared" ca="1" si="8"/>
        <v>#NAME?</v>
      </c>
      <c r="W172" s="7" t="e">
        <f ca="1">IF(LocalizarInvertido(".",MID(P172,LEN(P172)-3,3)) &gt; 0,MID(P172,1,LocalizarInvertido(".",P172)),P172)</f>
        <v>#NAME?</v>
      </c>
    </row>
    <row r="173" spans="2:23" s="7" customFormat="1" ht="45" x14ac:dyDescent="0.25">
      <c r="B173" s="178"/>
      <c r="C173" s="22" t="s">
        <v>1546</v>
      </c>
      <c r="D173" s="22" t="s">
        <v>1547</v>
      </c>
      <c r="E173" s="22" t="s">
        <v>1537</v>
      </c>
      <c r="F173" s="22" t="s">
        <v>1537</v>
      </c>
      <c r="G173" s="22" t="s">
        <v>1570</v>
      </c>
      <c r="H173" s="22" t="s">
        <v>1548</v>
      </c>
      <c r="I173" s="22" t="s">
        <v>1537</v>
      </c>
      <c r="J173" s="22" t="s">
        <v>1541</v>
      </c>
      <c r="K173" s="20" t="s">
        <v>3376</v>
      </c>
      <c r="L173" s="23" t="s">
        <v>3377</v>
      </c>
      <c r="M173" s="20" t="s">
        <v>3099</v>
      </c>
      <c r="N173" s="20">
        <v>8</v>
      </c>
      <c r="O173" s="22" t="s">
        <v>3107</v>
      </c>
      <c r="P173" s="1" t="s">
        <v>4182</v>
      </c>
      <c r="Q173" s="178"/>
      <c r="R173" s="160"/>
      <c r="S173" s="180"/>
      <c r="T173" s="7">
        <f t="shared" si="6"/>
        <v>281</v>
      </c>
      <c r="U173" s="7" t="e">
        <f t="shared" ca="1" si="7"/>
        <v>#NAME?</v>
      </c>
      <c r="V173" s="7" t="e">
        <f t="shared" ca="1" si="8"/>
        <v>#NAME?</v>
      </c>
      <c r="W173" s="7" t="e">
        <f ca="1">IF(LocalizarInvertido(".",MID(P173,LEN(P173)-3,3)) &gt; 0,MID(P173,1,LocalizarInvertido(".",P173)),P173)</f>
        <v>#NAME?</v>
      </c>
    </row>
    <row r="174" spans="2:23" s="7" customFormat="1" ht="45" x14ac:dyDescent="0.25">
      <c r="B174" s="178"/>
      <c r="C174" s="22" t="s">
        <v>1546</v>
      </c>
      <c r="D174" s="22" t="s">
        <v>1547</v>
      </c>
      <c r="E174" s="22" t="s">
        <v>1537</v>
      </c>
      <c r="F174" s="22" t="s">
        <v>1537</v>
      </c>
      <c r="G174" s="22" t="s">
        <v>1570</v>
      </c>
      <c r="H174" s="22" t="s">
        <v>1548</v>
      </c>
      <c r="I174" s="22" t="s">
        <v>1537</v>
      </c>
      <c r="J174" s="22" t="s">
        <v>1550</v>
      </c>
      <c r="K174" s="20" t="s">
        <v>3378</v>
      </c>
      <c r="L174" s="23" t="s">
        <v>3379</v>
      </c>
      <c r="M174" s="20" t="s">
        <v>3099</v>
      </c>
      <c r="N174" s="20">
        <v>8</v>
      </c>
      <c r="O174" s="22" t="s">
        <v>3107</v>
      </c>
      <c r="P174" s="1" t="s">
        <v>4181</v>
      </c>
      <c r="Q174" s="178"/>
      <c r="R174" s="160"/>
      <c r="S174" s="180"/>
      <c r="T174" s="7">
        <f t="shared" si="6"/>
        <v>227</v>
      </c>
      <c r="U174" s="7" t="e">
        <f t="shared" ca="1" si="7"/>
        <v>#NAME?</v>
      </c>
      <c r="V174" s="7" t="e">
        <f t="shared" ca="1" si="8"/>
        <v>#NAME?</v>
      </c>
      <c r="W174" s="7" t="e">
        <f ca="1">IF(LocalizarInvertido(".",MID(P174,LEN(P174)-3,3)) &gt; 0,MID(P174,1,LocalizarInvertido(".",P174)),P174)</f>
        <v>#NAME?</v>
      </c>
    </row>
    <row r="175" spans="2:23" s="7" customFormat="1" ht="45" x14ac:dyDescent="0.25">
      <c r="B175" s="178"/>
      <c r="C175" s="22" t="s">
        <v>1546</v>
      </c>
      <c r="D175" s="22" t="s">
        <v>1547</v>
      </c>
      <c r="E175" s="22" t="s">
        <v>1537</v>
      </c>
      <c r="F175" s="22" t="s">
        <v>1537</v>
      </c>
      <c r="G175" s="22" t="s">
        <v>1570</v>
      </c>
      <c r="H175" s="22" t="s">
        <v>1549</v>
      </c>
      <c r="I175" s="22" t="s">
        <v>1540</v>
      </c>
      <c r="J175" s="22" t="s">
        <v>1543</v>
      </c>
      <c r="K175" s="20" t="s">
        <v>3380</v>
      </c>
      <c r="L175" s="23" t="s">
        <v>363</v>
      </c>
      <c r="M175" s="20" t="s">
        <v>3098</v>
      </c>
      <c r="N175" s="20">
        <v>6</v>
      </c>
      <c r="O175" s="22" t="s">
        <v>55</v>
      </c>
      <c r="P175" s="1" t="s">
        <v>706</v>
      </c>
      <c r="Q175" s="178"/>
      <c r="R175" s="160"/>
      <c r="S175" s="180"/>
      <c r="T175" s="7">
        <f t="shared" si="6"/>
        <v>275</v>
      </c>
      <c r="U175" s="7" t="e">
        <f t="shared" ca="1" si="7"/>
        <v>#NAME?</v>
      </c>
      <c r="V175" s="7" t="e">
        <f t="shared" ca="1" si="8"/>
        <v>#NAME?</v>
      </c>
      <c r="W175" s="7" t="e">
        <f ca="1">IF(LocalizarInvertido(".",MID(P175,LEN(P175)-3,3)) &gt; 0,MID(P175,1,LocalizarInvertido(".",P175)),P175)</f>
        <v>#NAME?</v>
      </c>
    </row>
    <row r="176" spans="2:23" s="7" customFormat="1" ht="45" x14ac:dyDescent="0.25">
      <c r="B176" s="178"/>
      <c r="C176" s="22" t="s">
        <v>1546</v>
      </c>
      <c r="D176" s="22" t="s">
        <v>1547</v>
      </c>
      <c r="E176" s="22" t="s">
        <v>1537</v>
      </c>
      <c r="F176" s="22" t="s">
        <v>1537</v>
      </c>
      <c r="G176" s="22" t="s">
        <v>1570</v>
      </c>
      <c r="H176" s="22" t="s">
        <v>1549</v>
      </c>
      <c r="I176" s="22" t="s">
        <v>1537</v>
      </c>
      <c r="J176" s="22" t="s">
        <v>1543</v>
      </c>
      <c r="K176" s="20" t="s">
        <v>3381</v>
      </c>
      <c r="L176" s="23" t="s">
        <v>1339</v>
      </c>
      <c r="M176" s="20" t="s">
        <v>3098</v>
      </c>
      <c r="N176" s="20">
        <v>7</v>
      </c>
      <c r="O176" s="22" t="s">
        <v>55</v>
      </c>
      <c r="P176" s="1" t="s">
        <v>706</v>
      </c>
      <c r="Q176" s="178"/>
      <c r="R176" s="160"/>
      <c r="S176" s="180"/>
      <c r="T176" s="7">
        <f t="shared" si="6"/>
        <v>275</v>
      </c>
      <c r="U176" s="7" t="e">
        <f t="shared" ca="1" si="7"/>
        <v>#NAME?</v>
      </c>
      <c r="V176" s="7" t="e">
        <f t="shared" ca="1" si="8"/>
        <v>#NAME?</v>
      </c>
      <c r="W176" s="7" t="e">
        <f ca="1">IF(LocalizarInvertido(".",MID(P176,LEN(P176)-3,3)) &gt; 0,MID(P176,1,LocalizarInvertido(".",P176)),P176)</f>
        <v>#NAME?</v>
      </c>
    </row>
    <row r="177" spans="2:23" s="7" customFormat="1" ht="45" x14ac:dyDescent="0.25">
      <c r="B177" s="178"/>
      <c r="C177" s="22" t="s">
        <v>1546</v>
      </c>
      <c r="D177" s="22" t="s">
        <v>1547</v>
      </c>
      <c r="E177" s="22" t="s">
        <v>1537</v>
      </c>
      <c r="F177" s="22" t="s">
        <v>1537</v>
      </c>
      <c r="G177" s="22" t="s">
        <v>1570</v>
      </c>
      <c r="H177" s="22" t="s">
        <v>1549</v>
      </c>
      <c r="I177" s="22" t="s">
        <v>1537</v>
      </c>
      <c r="J177" s="22" t="s">
        <v>1539</v>
      </c>
      <c r="K177" s="20" t="s">
        <v>3382</v>
      </c>
      <c r="L177" s="23" t="s">
        <v>1339</v>
      </c>
      <c r="M177" s="20" t="s">
        <v>3099</v>
      </c>
      <c r="N177" s="20">
        <v>8</v>
      </c>
      <c r="O177" s="22" t="s">
        <v>3107</v>
      </c>
      <c r="P177" s="1" t="s">
        <v>706</v>
      </c>
      <c r="Q177" s="178"/>
      <c r="R177" s="160"/>
      <c r="S177" s="180"/>
      <c r="T177" s="7">
        <f t="shared" si="6"/>
        <v>275</v>
      </c>
      <c r="U177" s="7" t="e">
        <f t="shared" ca="1" si="7"/>
        <v>#NAME?</v>
      </c>
      <c r="V177" s="7" t="e">
        <f t="shared" ca="1" si="8"/>
        <v>#NAME?</v>
      </c>
      <c r="W177" s="7" t="e">
        <f ca="1">IF(LocalizarInvertido(".",MID(P177,LEN(P177)-3,3)) &gt; 0,MID(P177,1,LocalizarInvertido(".",P177)),P177)</f>
        <v>#NAME?</v>
      </c>
    </row>
    <row r="178" spans="2:23" s="7" customFormat="1" ht="45" x14ac:dyDescent="0.25">
      <c r="B178" s="178"/>
      <c r="C178" s="22" t="s">
        <v>1546</v>
      </c>
      <c r="D178" s="22" t="s">
        <v>1547</v>
      </c>
      <c r="E178" s="22" t="s">
        <v>1537</v>
      </c>
      <c r="F178" s="22" t="s">
        <v>1537</v>
      </c>
      <c r="G178" s="22" t="s">
        <v>1570</v>
      </c>
      <c r="H178" s="22" t="s">
        <v>1549</v>
      </c>
      <c r="I178" s="22" t="s">
        <v>1537</v>
      </c>
      <c r="J178" s="22" t="s">
        <v>1541</v>
      </c>
      <c r="K178" s="20" t="s">
        <v>3383</v>
      </c>
      <c r="L178" s="23" t="s">
        <v>3384</v>
      </c>
      <c r="M178" s="20" t="s">
        <v>3099</v>
      </c>
      <c r="N178" s="20">
        <v>8</v>
      </c>
      <c r="O178" s="22" t="s">
        <v>3107</v>
      </c>
      <c r="P178" s="1" t="s">
        <v>4182</v>
      </c>
      <c r="Q178" s="178"/>
      <c r="R178" s="160"/>
      <c r="S178" s="180"/>
      <c r="T178" s="7">
        <f t="shared" si="6"/>
        <v>281</v>
      </c>
      <c r="U178" s="7" t="e">
        <f t="shared" ca="1" si="7"/>
        <v>#NAME?</v>
      </c>
      <c r="V178" s="7" t="e">
        <f t="shared" ca="1" si="8"/>
        <v>#NAME?</v>
      </c>
      <c r="W178" s="7" t="e">
        <f ca="1">IF(LocalizarInvertido(".",MID(P178,LEN(P178)-3,3)) &gt; 0,MID(P178,1,LocalizarInvertido(".",P178)),P178)</f>
        <v>#NAME?</v>
      </c>
    </row>
    <row r="179" spans="2:23" s="7" customFormat="1" ht="45" x14ac:dyDescent="0.25">
      <c r="B179" s="178"/>
      <c r="C179" s="22" t="s">
        <v>1546</v>
      </c>
      <c r="D179" s="22" t="s">
        <v>1547</v>
      </c>
      <c r="E179" s="22" t="s">
        <v>1537</v>
      </c>
      <c r="F179" s="22" t="s">
        <v>1537</v>
      </c>
      <c r="G179" s="22" t="s">
        <v>1570</v>
      </c>
      <c r="H179" s="22" t="s">
        <v>1549</v>
      </c>
      <c r="I179" s="22" t="s">
        <v>1537</v>
      </c>
      <c r="J179" s="22" t="s">
        <v>1550</v>
      </c>
      <c r="K179" s="20" t="s">
        <v>3385</v>
      </c>
      <c r="L179" s="23" t="s">
        <v>3386</v>
      </c>
      <c r="M179" s="20" t="s">
        <v>3099</v>
      </c>
      <c r="N179" s="20">
        <v>8</v>
      </c>
      <c r="O179" s="22" t="s">
        <v>3107</v>
      </c>
      <c r="P179" s="1" t="s">
        <v>4181</v>
      </c>
      <c r="Q179" s="178"/>
      <c r="R179" s="160"/>
      <c r="S179" s="180"/>
      <c r="T179" s="7">
        <f t="shared" si="6"/>
        <v>227</v>
      </c>
      <c r="U179" s="7" t="e">
        <f t="shared" ca="1" si="7"/>
        <v>#NAME?</v>
      </c>
      <c r="V179" s="7" t="e">
        <f t="shared" ca="1" si="8"/>
        <v>#NAME?</v>
      </c>
      <c r="W179" s="7" t="e">
        <f ca="1">IF(LocalizarInvertido(".",MID(P179,LEN(P179)-3,3)) &gt; 0,MID(P179,1,LocalizarInvertido(".",P179)),P179)</f>
        <v>#NAME?</v>
      </c>
    </row>
    <row r="180" spans="2:23" s="7" customFormat="1" ht="45" x14ac:dyDescent="0.25">
      <c r="B180" s="178"/>
      <c r="C180" s="22" t="s">
        <v>1546</v>
      </c>
      <c r="D180" s="22" t="s">
        <v>1547</v>
      </c>
      <c r="E180" s="22" t="s">
        <v>1537</v>
      </c>
      <c r="F180" s="22" t="s">
        <v>1537</v>
      </c>
      <c r="G180" s="22" t="s">
        <v>1575</v>
      </c>
      <c r="H180" s="22" t="s">
        <v>1540</v>
      </c>
      <c r="I180" s="22" t="s">
        <v>1540</v>
      </c>
      <c r="J180" s="22" t="s">
        <v>1543</v>
      </c>
      <c r="K180" s="20" t="s">
        <v>3387</v>
      </c>
      <c r="L180" s="23" t="s">
        <v>708</v>
      </c>
      <c r="M180" s="20" t="s">
        <v>3098</v>
      </c>
      <c r="N180" s="20">
        <v>5</v>
      </c>
      <c r="O180" s="22" t="s">
        <v>55</v>
      </c>
      <c r="P180" s="1" t="s">
        <v>709</v>
      </c>
      <c r="Q180" s="178"/>
      <c r="R180" s="160"/>
      <c r="S180" s="180"/>
      <c r="T180" s="7">
        <f t="shared" si="6"/>
        <v>244</v>
      </c>
      <c r="U180" s="7" t="e">
        <f t="shared" ca="1" si="7"/>
        <v>#NAME?</v>
      </c>
      <c r="V180" s="7" t="e">
        <f t="shared" ca="1" si="8"/>
        <v>#NAME?</v>
      </c>
      <c r="W180" s="7" t="e">
        <f ca="1">IF(LocalizarInvertido(".",MID(P180,LEN(P180)-3,3)) &gt; 0,MID(P180,1,LocalizarInvertido(".",P180)),P180)</f>
        <v>#NAME?</v>
      </c>
    </row>
    <row r="181" spans="2:23" s="7" customFormat="1" ht="45" x14ac:dyDescent="0.25">
      <c r="B181" s="178"/>
      <c r="C181" s="22" t="s">
        <v>1546</v>
      </c>
      <c r="D181" s="22" t="s">
        <v>1547</v>
      </c>
      <c r="E181" s="22" t="s">
        <v>1537</v>
      </c>
      <c r="F181" s="22" t="s">
        <v>1537</v>
      </c>
      <c r="G181" s="22" t="s">
        <v>1575</v>
      </c>
      <c r="H181" s="22" t="s">
        <v>1537</v>
      </c>
      <c r="I181" s="22" t="s">
        <v>1540</v>
      </c>
      <c r="J181" s="22" t="s">
        <v>1543</v>
      </c>
      <c r="K181" s="20" t="s">
        <v>3388</v>
      </c>
      <c r="L181" s="23" t="s">
        <v>367</v>
      </c>
      <c r="M181" s="20" t="s">
        <v>3098</v>
      </c>
      <c r="N181" s="20">
        <v>6</v>
      </c>
      <c r="O181" s="22" t="s">
        <v>55</v>
      </c>
      <c r="P181" s="1" t="s">
        <v>710</v>
      </c>
      <c r="Q181" s="178"/>
      <c r="R181" s="160"/>
      <c r="S181" s="180"/>
      <c r="T181" s="7">
        <f t="shared" si="6"/>
        <v>240</v>
      </c>
      <c r="U181" s="7" t="e">
        <f t="shared" ca="1" si="7"/>
        <v>#NAME?</v>
      </c>
      <c r="V181" s="7" t="e">
        <f t="shared" ca="1" si="8"/>
        <v>#NAME?</v>
      </c>
      <c r="W181" s="7" t="e">
        <f ca="1">IF(LocalizarInvertido(".",MID(P181,LEN(P181)-3,3)) &gt; 0,MID(P181,1,LocalizarInvertido(".",P181)),P181)</f>
        <v>#NAME?</v>
      </c>
    </row>
    <row r="182" spans="2:23" s="7" customFormat="1" ht="45" x14ac:dyDescent="0.25">
      <c r="B182" s="178"/>
      <c r="C182" s="22" t="s">
        <v>1546</v>
      </c>
      <c r="D182" s="22" t="s">
        <v>1547</v>
      </c>
      <c r="E182" s="22" t="s">
        <v>1537</v>
      </c>
      <c r="F182" s="22" t="s">
        <v>1537</v>
      </c>
      <c r="G182" s="22" t="s">
        <v>1575</v>
      </c>
      <c r="H182" s="22" t="s">
        <v>1537</v>
      </c>
      <c r="I182" s="22" t="s">
        <v>1537</v>
      </c>
      <c r="J182" s="22" t="s">
        <v>1543</v>
      </c>
      <c r="K182" s="20" t="s">
        <v>3389</v>
      </c>
      <c r="L182" s="23" t="s">
        <v>1340</v>
      </c>
      <c r="M182" s="20" t="s">
        <v>3098</v>
      </c>
      <c r="N182" s="20">
        <v>7</v>
      </c>
      <c r="O182" s="22" t="s">
        <v>55</v>
      </c>
      <c r="P182" s="1" t="s">
        <v>710</v>
      </c>
      <c r="Q182" s="178"/>
      <c r="R182" s="160"/>
      <c r="S182" s="180"/>
      <c r="T182" s="7">
        <f t="shared" si="6"/>
        <v>240</v>
      </c>
      <c r="U182" s="7" t="e">
        <f t="shared" ca="1" si="7"/>
        <v>#NAME?</v>
      </c>
      <c r="V182" s="7" t="e">
        <f t="shared" ca="1" si="8"/>
        <v>#NAME?</v>
      </c>
      <c r="W182" s="7" t="e">
        <f ca="1">IF(LocalizarInvertido(".",MID(P182,LEN(P182)-3,3)) &gt; 0,MID(P182,1,LocalizarInvertido(".",P182)),P182)</f>
        <v>#NAME?</v>
      </c>
    </row>
    <row r="183" spans="2:23" s="7" customFormat="1" ht="45" x14ac:dyDescent="0.25">
      <c r="B183" s="178"/>
      <c r="C183" s="22" t="s">
        <v>1546</v>
      </c>
      <c r="D183" s="22" t="s">
        <v>1547</v>
      </c>
      <c r="E183" s="22" t="s">
        <v>1537</v>
      </c>
      <c r="F183" s="22" t="s">
        <v>1537</v>
      </c>
      <c r="G183" s="22" t="s">
        <v>1575</v>
      </c>
      <c r="H183" s="22" t="s">
        <v>1537</v>
      </c>
      <c r="I183" s="22" t="s">
        <v>1537</v>
      </c>
      <c r="J183" s="22" t="s">
        <v>1539</v>
      </c>
      <c r="K183" s="20" t="s">
        <v>3390</v>
      </c>
      <c r="L183" s="23" t="s">
        <v>1340</v>
      </c>
      <c r="M183" s="20" t="s">
        <v>3099</v>
      </c>
      <c r="N183" s="20">
        <v>8</v>
      </c>
      <c r="O183" s="22" t="s">
        <v>3107</v>
      </c>
      <c r="P183" s="1" t="s">
        <v>710</v>
      </c>
      <c r="Q183" s="178"/>
      <c r="R183" s="160"/>
      <c r="S183" s="180"/>
      <c r="T183" s="7">
        <f t="shared" si="6"/>
        <v>240</v>
      </c>
      <c r="U183" s="7" t="e">
        <f t="shared" ca="1" si="7"/>
        <v>#NAME?</v>
      </c>
      <c r="V183" s="7" t="e">
        <f t="shared" ca="1" si="8"/>
        <v>#NAME?</v>
      </c>
      <c r="W183" s="7" t="e">
        <f ca="1">IF(LocalizarInvertido(".",MID(P183,LEN(P183)-3,3)) &gt; 0,MID(P183,1,LocalizarInvertido(".",P183)),P183)</f>
        <v>#NAME?</v>
      </c>
    </row>
    <row r="184" spans="2:23" s="7" customFormat="1" ht="45" x14ac:dyDescent="0.25">
      <c r="B184" s="178"/>
      <c r="C184" s="22" t="s">
        <v>1546</v>
      </c>
      <c r="D184" s="22" t="s">
        <v>1547</v>
      </c>
      <c r="E184" s="22" t="s">
        <v>1537</v>
      </c>
      <c r="F184" s="22" t="s">
        <v>1537</v>
      </c>
      <c r="G184" s="22" t="s">
        <v>1575</v>
      </c>
      <c r="H184" s="22" t="s">
        <v>1537</v>
      </c>
      <c r="I184" s="22" t="s">
        <v>1537</v>
      </c>
      <c r="J184" s="22" t="s">
        <v>1541</v>
      </c>
      <c r="K184" s="20" t="s">
        <v>3391</v>
      </c>
      <c r="L184" s="23" t="s">
        <v>3392</v>
      </c>
      <c r="M184" s="20" t="s">
        <v>3099</v>
      </c>
      <c r="N184" s="20">
        <v>8</v>
      </c>
      <c r="O184" s="22" t="s">
        <v>3107</v>
      </c>
      <c r="P184" s="1" t="s">
        <v>4182</v>
      </c>
      <c r="Q184" s="178"/>
      <c r="R184" s="160"/>
      <c r="S184" s="180"/>
      <c r="T184" s="7">
        <f t="shared" si="6"/>
        <v>281</v>
      </c>
      <c r="U184" s="7" t="e">
        <f t="shared" ca="1" si="7"/>
        <v>#NAME?</v>
      </c>
      <c r="V184" s="7" t="e">
        <f t="shared" ca="1" si="8"/>
        <v>#NAME?</v>
      </c>
      <c r="W184" s="7" t="e">
        <f ca="1">IF(LocalizarInvertido(".",MID(P184,LEN(P184)-3,3)) &gt; 0,MID(P184,1,LocalizarInvertido(".",P184)),P184)</f>
        <v>#NAME?</v>
      </c>
    </row>
    <row r="185" spans="2:23" s="7" customFormat="1" ht="45" x14ac:dyDescent="0.25">
      <c r="B185" s="178"/>
      <c r="C185" s="22" t="s">
        <v>1546</v>
      </c>
      <c r="D185" s="22" t="s">
        <v>1547</v>
      </c>
      <c r="E185" s="22" t="s">
        <v>1537</v>
      </c>
      <c r="F185" s="22" t="s">
        <v>1537</v>
      </c>
      <c r="G185" s="22" t="s">
        <v>1575</v>
      </c>
      <c r="H185" s="22" t="s">
        <v>1537</v>
      </c>
      <c r="I185" s="22" t="s">
        <v>1537</v>
      </c>
      <c r="J185" s="22" t="s">
        <v>1550</v>
      </c>
      <c r="K185" s="20" t="s">
        <v>3393</v>
      </c>
      <c r="L185" s="23" t="s">
        <v>3394</v>
      </c>
      <c r="M185" s="20" t="s">
        <v>3099</v>
      </c>
      <c r="N185" s="20">
        <v>8</v>
      </c>
      <c r="O185" s="22" t="s">
        <v>3107</v>
      </c>
      <c r="P185" s="1" t="s">
        <v>4181</v>
      </c>
      <c r="Q185" s="178"/>
      <c r="R185" s="160"/>
      <c r="S185" s="180"/>
      <c r="T185" s="7">
        <f t="shared" si="6"/>
        <v>227</v>
      </c>
      <c r="U185" s="7" t="e">
        <f t="shared" ca="1" si="7"/>
        <v>#NAME?</v>
      </c>
      <c r="V185" s="7" t="e">
        <f t="shared" ca="1" si="8"/>
        <v>#NAME?</v>
      </c>
      <c r="W185" s="7" t="e">
        <f ca="1">IF(LocalizarInvertido(".",MID(P185,LEN(P185)-3,3)) &gt; 0,MID(P185,1,LocalizarInvertido(".",P185)),P185)</f>
        <v>#NAME?</v>
      </c>
    </row>
    <row r="186" spans="2:23" s="7" customFormat="1" ht="45" x14ac:dyDescent="0.25">
      <c r="B186" s="178"/>
      <c r="C186" s="22" t="s">
        <v>1546</v>
      </c>
      <c r="D186" s="22" t="s">
        <v>1547</v>
      </c>
      <c r="E186" s="22" t="s">
        <v>1537</v>
      </c>
      <c r="F186" s="22" t="s">
        <v>1537</v>
      </c>
      <c r="G186" s="22" t="s">
        <v>1575</v>
      </c>
      <c r="H186" s="22" t="s">
        <v>1546</v>
      </c>
      <c r="I186" s="22" t="s">
        <v>1540</v>
      </c>
      <c r="J186" s="22" t="s">
        <v>1543</v>
      </c>
      <c r="K186" s="20" t="s">
        <v>3395</v>
      </c>
      <c r="L186" s="23" t="s">
        <v>369</v>
      </c>
      <c r="M186" s="20" t="s">
        <v>3098</v>
      </c>
      <c r="N186" s="20">
        <v>6</v>
      </c>
      <c r="O186" s="22" t="s">
        <v>55</v>
      </c>
      <c r="P186" s="1" t="s">
        <v>711</v>
      </c>
      <c r="Q186" s="178"/>
      <c r="R186" s="160"/>
      <c r="S186" s="180"/>
      <c r="T186" s="7">
        <f t="shared" si="6"/>
        <v>244</v>
      </c>
      <c r="U186" s="7" t="e">
        <f t="shared" ca="1" si="7"/>
        <v>#NAME?</v>
      </c>
      <c r="V186" s="7" t="e">
        <f t="shared" ca="1" si="8"/>
        <v>#NAME?</v>
      </c>
      <c r="W186" s="7" t="e">
        <f ca="1">IF(LocalizarInvertido(".",MID(P186,LEN(P186)-3,3)) &gt; 0,MID(P186,1,LocalizarInvertido(".",P186)),P186)</f>
        <v>#NAME?</v>
      </c>
    </row>
    <row r="187" spans="2:23" s="7" customFormat="1" ht="45" x14ac:dyDescent="0.25">
      <c r="B187" s="178"/>
      <c r="C187" s="22" t="s">
        <v>1546</v>
      </c>
      <c r="D187" s="22" t="s">
        <v>1547</v>
      </c>
      <c r="E187" s="22" t="s">
        <v>1537</v>
      </c>
      <c r="F187" s="22" t="s">
        <v>1537</v>
      </c>
      <c r="G187" s="22" t="s">
        <v>1575</v>
      </c>
      <c r="H187" s="22" t="s">
        <v>1546</v>
      </c>
      <c r="I187" s="22" t="s">
        <v>1537</v>
      </c>
      <c r="J187" s="22" t="s">
        <v>1543</v>
      </c>
      <c r="K187" s="20" t="s">
        <v>3396</v>
      </c>
      <c r="L187" s="23" t="s">
        <v>1341</v>
      </c>
      <c r="M187" s="20" t="s">
        <v>3099</v>
      </c>
      <c r="N187" s="20">
        <v>7</v>
      </c>
      <c r="O187" s="22" t="s">
        <v>55</v>
      </c>
      <c r="P187" s="1" t="s">
        <v>711</v>
      </c>
      <c r="Q187" s="178"/>
      <c r="R187" s="160"/>
      <c r="S187" s="180"/>
      <c r="T187" s="7">
        <f t="shared" si="6"/>
        <v>244</v>
      </c>
      <c r="U187" s="7" t="e">
        <f t="shared" ca="1" si="7"/>
        <v>#NAME?</v>
      </c>
      <c r="V187" s="7" t="e">
        <f t="shared" ca="1" si="8"/>
        <v>#NAME?</v>
      </c>
      <c r="W187" s="7" t="e">
        <f ca="1">IF(LocalizarInvertido(".",MID(P187,LEN(P187)-3,3)) &gt; 0,MID(P187,1,LocalizarInvertido(".",P187)),P187)</f>
        <v>#NAME?</v>
      </c>
    </row>
    <row r="188" spans="2:23" s="7" customFormat="1" ht="45" x14ac:dyDescent="0.25">
      <c r="B188" s="178"/>
      <c r="C188" s="22" t="s">
        <v>1546</v>
      </c>
      <c r="D188" s="22" t="s">
        <v>1547</v>
      </c>
      <c r="E188" s="22" t="s">
        <v>1537</v>
      </c>
      <c r="F188" s="22" t="s">
        <v>1537</v>
      </c>
      <c r="G188" s="22" t="s">
        <v>1575</v>
      </c>
      <c r="H188" s="22" t="s">
        <v>1546</v>
      </c>
      <c r="I188" s="22" t="s">
        <v>1537</v>
      </c>
      <c r="J188" s="22" t="s">
        <v>1539</v>
      </c>
      <c r="K188" s="20" t="s">
        <v>3397</v>
      </c>
      <c r="L188" s="23" t="s">
        <v>1341</v>
      </c>
      <c r="M188" s="20" t="s">
        <v>3099</v>
      </c>
      <c r="N188" s="20">
        <v>8</v>
      </c>
      <c r="O188" s="22" t="s">
        <v>3107</v>
      </c>
      <c r="P188" s="1" t="s">
        <v>711</v>
      </c>
      <c r="Q188" s="178"/>
      <c r="R188" s="160"/>
      <c r="S188" s="180"/>
      <c r="T188" s="7">
        <f t="shared" si="6"/>
        <v>244</v>
      </c>
      <c r="U188" s="7" t="e">
        <f t="shared" ca="1" si="7"/>
        <v>#NAME?</v>
      </c>
      <c r="V188" s="7" t="e">
        <f t="shared" ca="1" si="8"/>
        <v>#NAME?</v>
      </c>
      <c r="W188" s="7" t="e">
        <f ca="1">IF(LocalizarInvertido(".",MID(P188,LEN(P188)-3,3)) &gt; 0,MID(P188,1,LocalizarInvertido(".",P188)),P188)</f>
        <v>#NAME?</v>
      </c>
    </row>
    <row r="189" spans="2:23" s="7" customFormat="1" ht="45" x14ac:dyDescent="0.25">
      <c r="B189" s="178"/>
      <c r="C189" s="22" t="s">
        <v>1546</v>
      </c>
      <c r="D189" s="22" t="s">
        <v>1547</v>
      </c>
      <c r="E189" s="22" t="s">
        <v>1537</v>
      </c>
      <c r="F189" s="22" t="s">
        <v>1537</v>
      </c>
      <c r="G189" s="22" t="s">
        <v>1575</v>
      </c>
      <c r="H189" s="22" t="s">
        <v>1546</v>
      </c>
      <c r="I189" s="22" t="s">
        <v>1537</v>
      </c>
      <c r="J189" s="22" t="s">
        <v>1541</v>
      </c>
      <c r="K189" s="20" t="s">
        <v>3398</v>
      </c>
      <c r="L189" s="23" t="s">
        <v>3399</v>
      </c>
      <c r="M189" s="20" t="s">
        <v>3099</v>
      </c>
      <c r="N189" s="20">
        <v>8</v>
      </c>
      <c r="O189" s="22" t="s">
        <v>3107</v>
      </c>
      <c r="P189" s="1" t="s">
        <v>4182</v>
      </c>
      <c r="Q189" s="178"/>
      <c r="R189" s="160"/>
      <c r="S189" s="180"/>
      <c r="T189" s="7">
        <f t="shared" si="6"/>
        <v>281</v>
      </c>
      <c r="U189" s="7" t="e">
        <f t="shared" ca="1" si="7"/>
        <v>#NAME?</v>
      </c>
      <c r="V189" s="7" t="e">
        <f t="shared" ca="1" si="8"/>
        <v>#NAME?</v>
      </c>
      <c r="W189" s="7" t="e">
        <f ca="1">IF(LocalizarInvertido(".",MID(P189,LEN(P189)-3,3)) &gt; 0,MID(P189,1,LocalizarInvertido(".",P189)),P189)</f>
        <v>#NAME?</v>
      </c>
    </row>
    <row r="190" spans="2:23" s="7" customFormat="1" ht="45" x14ac:dyDescent="0.25">
      <c r="B190" s="178"/>
      <c r="C190" s="22" t="s">
        <v>1546</v>
      </c>
      <c r="D190" s="22" t="s">
        <v>1547</v>
      </c>
      <c r="E190" s="22" t="s">
        <v>1537</v>
      </c>
      <c r="F190" s="22" t="s">
        <v>1537</v>
      </c>
      <c r="G190" s="22" t="s">
        <v>1575</v>
      </c>
      <c r="H190" s="22" t="s">
        <v>1546</v>
      </c>
      <c r="I190" s="22" t="s">
        <v>1537</v>
      </c>
      <c r="J190" s="22" t="s">
        <v>1550</v>
      </c>
      <c r="K190" s="20" t="s">
        <v>3400</v>
      </c>
      <c r="L190" s="23" t="s">
        <v>3401</v>
      </c>
      <c r="M190" s="20" t="s">
        <v>3099</v>
      </c>
      <c r="N190" s="20">
        <v>8</v>
      </c>
      <c r="O190" s="22" t="s">
        <v>3107</v>
      </c>
      <c r="P190" s="1" t="s">
        <v>4181</v>
      </c>
      <c r="Q190" s="178"/>
      <c r="R190" s="160"/>
      <c r="S190" s="180"/>
      <c r="T190" s="7">
        <f t="shared" si="6"/>
        <v>227</v>
      </c>
      <c r="U190" s="7" t="e">
        <f t="shared" ca="1" si="7"/>
        <v>#NAME?</v>
      </c>
      <c r="V190" s="7" t="e">
        <f t="shared" ca="1" si="8"/>
        <v>#NAME?</v>
      </c>
      <c r="W190" s="7" t="e">
        <f ca="1">IF(LocalizarInvertido(".",MID(P190,LEN(P190)-3,3)) &gt; 0,MID(P190,1,LocalizarInvertido(".",P190)),P190)</f>
        <v>#NAME?</v>
      </c>
    </row>
    <row r="191" spans="2:23" s="7" customFormat="1" ht="45" x14ac:dyDescent="0.25">
      <c r="B191" s="178"/>
      <c r="C191" s="22" t="s">
        <v>1546</v>
      </c>
      <c r="D191" s="22" t="s">
        <v>1547</v>
      </c>
      <c r="E191" s="22" t="s">
        <v>1537</v>
      </c>
      <c r="F191" s="22" t="s">
        <v>1537</v>
      </c>
      <c r="G191" s="22" t="s">
        <v>1575</v>
      </c>
      <c r="H191" s="22" t="s">
        <v>1538</v>
      </c>
      <c r="I191" s="22" t="s">
        <v>1540</v>
      </c>
      <c r="J191" s="22" t="s">
        <v>1543</v>
      </c>
      <c r="K191" s="20" t="s">
        <v>3402</v>
      </c>
      <c r="L191" s="23" t="s">
        <v>373</v>
      </c>
      <c r="M191" s="20" t="s">
        <v>3098</v>
      </c>
      <c r="N191" s="20">
        <v>6</v>
      </c>
      <c r="O191" s="22" t="s">
        <v>55</v>
      </c>
      <c r="P191" s="10" t="s">
        <v>3084</v>
      </c>
      <c r="Q191" s="178"/>
      <c r="R191" s="160"/>
      <c r="S191" s="180"/>
      <c r="T191" s="7">
        <f t="shared" si="6"/>
        <v>239</v>
      </c>
      <c r="U191" s="7" t="e">
        <f t="shared" ca="1" si="7"/>
        <v>#NAME?</v>
      </c>
      <c r="V191" s="7" t="e">
        <f t="shared" ca="1" si="8"/>
        <v>#NAME?</v>
      </c>
      <c r="W191" s="7" t="e">
        <f ca="1">IF(LocalizarInvertido(".",MID(P191,LEN(P191)-3,3)) &gt; 0,MID(P191,1,LocalizarInvertido(".",P191)),P191)</f>
        <v>#NAME?</v>
      </c>
    </row>
    <row r="192" spans="2:23" s="7" customFormat="1" ht="45" x14ac:dyDescent="0.25">
      <c r="B192" s="178"/>
      <c r="C192" s="22" t="s">
        <v>1546</v>
      </c>
      <c r="D192" s="22" t="s">
        <v>1547</v>
      </c>
      <c r="E192" s="22" t="s">
        <v>1537</v>
      </c>
      <c r="F192" s="22" t="s">
        <v>1537</v>
      </c>
      <c r="G192" s="22" t="s">
        <v>1575</v>
      </c>
      <c r="H192" s="22" t="s">
        <v>1538</v>
      </c>
      <c r="I192" s="22" t="s">
        <v>1537</v>
      </c>
      <c r="J192" s="22" t="s">
        <v>1543</v>
      </c>
      <c r="K192" s="20" t="s">
        <v>3403</v>
      </c>
      <c r="L192" s="23" t="s">
        <v>1343</v>
      </c>
      <c r="M192" s="20" t="s">
        <v>3098</v>
      </c>
      <c r="N192" s="20">
        <v>7</v>
      </c>
      <c r="O192" s="22" t="s">
        <v>55</v>
      </c>
      <c r="P192" s="10" t="s">
        <v>3084</v>
      </c>
      <c r="Q192" s="178"/>
      <c r="R192" s="160"/>
      <c r="S192" s="180"/>
      <c r="T192" s="7">
        <f t="shared" si="6"/>
        <v>239</v>
      </c>
      <c r="U192" s="7" t="e">
        <f t="shared" ca="1" si="7"/>
        <v>#NAME?</v>
      </c>
      <c r="V192" s="7" t="e">
        <f t="shared" ca="1" si="8"/>
        <v>#NAME?</v>
      </c>
      <c r="W192" s="7" t="e">
        <f ca="1">IF(LocalizarInvertido(".",MID(P192,LEN(P192)-3,3)) &gt; 0,MID(P192,1,LocalizarInvertido(".",P192)),P192)</f>
        <v>#NAME?</v>
      </c>
    </row>
    <row r="193" spans="2:23" s="7" customFormat="1" ht="45" x14ac:dyDescent="0.25">
      <c r="B193" s="178"/>
      <c r="C193" s="22" t="s">
        <v>1546</v>
      </c>
      <c r="D193" s="22" t="s">
        <v>1547</v>
      </c>
      <c r="E193" s="22" t="s">
        <v>1537</v>
      </c>
      <c r="F193" s="22" t="s">
        <v>1537</v>
      </c>
      <c r="G193" s="22" t="s">
        <v>1575</v>
      </c>
      <c r="H193" s="22" t="s">
        <v>1538</v>
      </c>
      <c r="I193" s="22" t="s">
        <v>1537</v>
      </c>
      <c r="J193" s="22" t="s">
        <v>1539</v>
      </c>
      <c r="K193" s="20" t="s">
        <v>3404</v>
      </c>
      <c r="L193" s="23" t="s">
        <v>1343</v>
      </c>
      <c r="M193" s="20" t="s">
        <v>3099</v>
      </c>
      <c r="N193" s="20">
        <v>8</v>
      </c>
      <c r="O193" s="22" t="s">
        <v>3107</v>
      </c>
      <c r="P193" s="1" t="s">
        <v>3084</v>
      </c>
      <c r="Q193" s="178"/>
      <c r="R193" s="160"/>
      <c r="S193" s="180"/>
      <c r="T193" s="7">
        <f t="shared" si="6"/>
        <v>239</v>
      </c>
      <c r="U193" s="7" t="e">
        <f t="shared" ca="1" si="7"/>
        <v>#NAME?</v>
      </c>
      <c r="V193" s="7" t="e">
        <f t="shared" ca="1" si="8"/>
        <v>#NAME?</v>
      </c>
      <c r="W193" s="7" t="e">
        <f ca="1">IF(LocalizarInvertido(".",MID(P193,LEN(P193)-3,3)) &gt; 0,MID(P193,1,LocalizarInvertido(".",P193)),P193)</f>
        <v>#NAME?</v>
      </c>
    </row>
    <row r="194" spans="2:23" s="7" customFormat="1" ht="45" x14ac:dyDescent="0.25">
      <c r="B194" s="178"/>
      <c r="C194" s="22" t="s">
        <v>1546</v>
      </c>
      <c r="D194" s="22" t="s">
        <v>1547</v>
      </c>
      <c r="E194" s="22" t="s">
        <v>1537</v>
      </c>
      <c r="F194" s="22" t="s">
        <v>1537</v>
      </c>
      <c r="G194" s="22" t="s">
        <v>1575</v>
      </c>
      <c r="H194" s="22" t="s">
        <v>1538</v>
      </c>
      <c r="I194" s="22" t="s">
        <v>1537</v>
      </c>
      <c r="J194" s="22" t="s">
        <v>1541</v>
      </c>
      <c r="K194" s="20" t="s">
        <v>3405</v>
      </c>
      <c r="L194" s="23" t="s">
        <v>3406</v>
      </c>
      <c r="M194" s="20" t="s">
        <v>3099</v>
      </c>
      <c r="N194" s="20">
        <v>8</v>
      </c>
      <c r="O194" s="22" t="s">
        <v>3107</v>
      </c>
      <c r="P194" s="1" t="s">
        <v>4182</v>
      </c>
      <c r="Q194" s="178"/>
      <c r="R194" s="160"/>
      <c r="S194" s="180"/>
      <c r="T194" s="7">
        <f t="shared" si="6"/>
        <v>281</v>
      </c>
      <c r="U194" s="7" t="e">
        <f t="shared" ca="1" si="7"/>
        <v>#NAME?</v>
      </c>
      <c r="V194" s="7" t="e">
        <f t="shared" ca="1" si="8"/>
        <v>#NAME?</v>
      </c>
      <c r="W194" s="7" t="e">
        <f ca="1">IF(LocalizarInvertido(".",MID(P194,LEN(P194)-3,3)) &gt; 0,MID(P194,1,LocalizarInvertido(".",P194)),P194)</f>
        <v>#NAME?</v>
      </c>
    </row>
    <row r="195" spans="2:23" s="7" customFormat="1" ht="45" x14ac:dyDescent="0.25">
      <c r="B195" s="178"/>
      <c r="C195" s="22" t="s">
        <v>1546</v>
      </c>
      <c r="D195" s="22" t="s">
        <v>1547</v>
      </c>
      <c r="E195" s="22" t="s">
        <v>1537</v>
      </c>
      <c r="F195" s="22" t="s">
        <v>1537</v>
      </c>
      <c r="G195" s="22" t="s">
        <v>1575</v>
      </c>
      <c r="H195" s="22" t="s">
        <v>1538</v>
      </c>
      <c r="I195" s="22" t="s">
        <v>1537</v>
      </c>
      <c r="J195" s="22" t="s">
        <v>1550</v>
      </c>
      <c r="K195" s="20" t="s">
        <v>3407</v>
      </c>
      <c r="L195" s="23" t="s">
        <v>3408</v>
      </c>
      <c r="M195" s="20" t="s">
        <v>3099</v>
      </c>
      <c r="N195" s="20">
        <v>8</v>
      </c>
      <c r="O195" s="22" t="s">
        <v>3107</v>
      </c>
      <c r="P195" s="1" t="s">
        <v>4181</v>
      </c>
      <c r="Q195" s="178"/>
      <c r="R195" s="160"/>
      <c r="S195" s="180"/>
      <c r="T195" s="7">
        <f t="shared" si="6"/>
        <v>227</v>
      </c>
      <c r="U195" s="7" t="e">
        <f t="shared" ca="1" si="7"/>
        <v>#NAME?</v>
      </c>
      <c r="V195" s="7" t="e">
        <f t="shared" ca="1" si="8"/>
        <v>#NAME?</v>
      </c>
      <c r="W195" s="7" t="e">
        <f ca="1">IF(LocalizarInvertido(".",MID(P195,LEN(P195)-3,3)) &gt; 0,MID(P195,1,LocalizarInvertido(".",P195)),P195)</f>
        <v>#NAME?</v>
      </c>
    </row>
    <row r="196" spans="2:23" s="7" customFormat="1" ht="45" x14ac:dyDescent="0.25">
      <c r="B196" s="178"/>
      <c r="C196" s="22" t="s">
        <v>1546</v>
      </c>
      <c r="D196" s="22" t="s">
        <v>1547</v>
      </c>
      <c r="E196" s="22" t="s">
        <v>1537</v>
      </c>
      <c r="F196" s="22" t="s">
        <v>1537</v>
      </c>
      <c r="G196" s="22" t="s">
        <v>1575</v>
      </c>
      <c r="H196" s="22" t="s">
        <v>1547</v>
      </c>
      <c r="I196" s="22" t="s">
        <v>1540</v>
      </c>
      <c r="J196" s="22" t="s">
        <v>1543</v>
      </c>
      <c r="K196" s="20" t="s">
        <v>3409</v>
      </c>
      <c r="L196" s="23" t="s">
        <v>371</v>
      </c>
      <c r="M196" s="20" t="s">
        <v>3098</v>
      </c>
      <c r="N196" s="20">
        <v>6</v>
      </c>
      <c r="O196" s="22" t="s">
        <v>55</v>
      </c>
      <c r="P196" s="1" t="s">
        <v>712</v>
      </c>
      <c r="Q196" s="178"/>
      <c r="R196" s="160"/>
      <c r="S196" s="180"/>
      <c r="T196" s="7">
        <f t="shared" ref="T196:T259" si="9">LEN(P196)</f>
        <v>234</v>
      </c>
      <c r="U196" s="7" t="e">
        <f t="shared" ref="U196:U259" ca="1" si="10">LEN(W196)</f>
        <v>#NAME?</v>
      </c>
      <c r="V196" s="7" t="e">
        <f t="shared" ref="V196:V259" ca="1" si="11">T196-U196</f>
        <v>#NAME?</v>
      </c>
      <c r="W196" s="7" t="e">
        <f ca="1">IF(LocalizarInvertido(".",MID(P196,LEN(P196)-3,3)) &gt; 0,MID(P196,1,LocalizarInvertido(".",P196)),P196)</f>
        <v>#NAME?</v>
      </c>
    </row>
    <row r="197" spans="2:23" s="7" customFormat="1" ht="45" x14ac:dyDescent="0.25">
      <c r="B197" s="178"/>
      <c r="C197" s="22" t="s">
        <v>1546</v>
      </c>
      <c r="D197" s="22" t="s">
        <v>1547</v>
      </c>
      <c r="E197" s="22" t="s">
        <v>1537</v>
      </c>
      <c r="F197" s="22" t="s">
        <v>1537</v>
      </c>
      <c r="G197" s="22" t="s">
        <v>1575</v>
      </c>
      <c r="H197" s="22" t="s">
        <v>1547</v>
      </c>
      <c r="I197" s="22" t="s">
        <v>1537</v>
      </c>
      <c r="J197" s="22" t="s">
        <v>1543</v>
      </c>
      <c r="K197" s="20" t="s">
        <v>3410</v>
      </c>
      <c r="L197" s="23" t="s">
        <v>1342</v>
      </c>
      <c r="M197" s="20" t="s">
        <v>3098</v>
      </c>
      <c r="N197" s="20">
        <v>7</v>
      </c>
      <c r="O197" s="22" t="s">
        <v>55</v>
      </c>
      <c r="P197" s="1" t="s">
        <v>712</v>
      </c>
      <c r="Q197" s="178"/>
      <c r="R197" s="160"/>
      <c r="S197" s="180"/>
      <c r="T197" s="7">
        <f t="shared" si="9"/>
        <v>234</v>
      </c>
      <c r="U197" s="7" t="e">
        <f t="shared" ca="1" si="10"/>
        <v>#NAME?</v>
      </c>
      <c r="V197" s="7" t="e">
        <f t="shared" ca="1" si="11"/>
        <v>#NAME?</v>
      </c>
      <c r="W197" s="7" t="e">
        <f ca="1">IF(LocalizarInvertido(".",MID(P197,LEN(P197)-3,3)) &gt; 0,MID(P197,1,LocalizarInvertido(".",P197)),P197)</f>
        <v>#NAME?</v>
      </c>
    </row>
    <row r="198" spans="2:23" s="7" customFormat="1" ht="45" x14ac:dyDescent="0.25">
      <c r="B198" s="178"/>
      <c r="C198" s="22" t="s">
        <v>1546</v>
      </c>
      <c r="D198" s="22" t="s">
        <v>1547</v>
      </c>
      <c r="E198" s="22" t="s">
        <v>1537</v>
      </c>
      <c r="F198" s="22" t="s">
        <v>1537</v>
      </c>
      <c r="G198" s="22" t="s">
        <v>1575</v>
      </c>
      <c r="H198" s="22" t="s">
        <v>1547</v>
      </c>
      <c r="I198" s="22" t="s">
        <v>1537</v>
      </c>
      <c r="J198" s="22" t="s">
        <v>1539</v>
      </c>
      <c r="K198" s="20" t="s">
        <v>3411</v>
      </c>
      <c r="L198" s="23" t="s">
        <v>1342</v>
      </c>
      <c r="M198" s="20" t="s">
        <v>3099</v>
      </c>
      <c r="N198" s="20">
        <v>8</v>
      </c>
      <c r="O198" s="22" t="s">
        <v>3107</v>
      </c>
      <c r="P198" s="1" t="s">
        <v>712</v>
      </c>
      <c r="Q198" s="178"/>
      <c r="R198" s="160"/>
      <c r="S198" s="180"/>
      <c r="T198" s="7">
        <f t="shared" si="9"/>
        <v>234</v>
      </c>
      <c r="U198" s="7" t="e">
        <f t="shared" ca="1" si="10"/>
        <v>#NAME?</v>
      </c>
      <c r="V198" s="7" t="e">
        <f t="shared" ca="1" si="11"/>
        <v>#NAME?</v>
      </c>
      <c r="W198" s="7" t="e">
        <f ca="1">IF(LocalizarInvertido(".",MID(P198,LEN(P198)-3,3)) &gt; 0,MID(P198,1,LocalizarInvertido(".",P198)),P198)</f>
        <v>#NAME?</v>
      </c>
    </row>
    <row r="199" spans="2:23" s="7" customFormat="1" ht="45" x14ac:dyDescent="0.25">
      <c r="B199" s="178"/>
      <c r="C199" s="22" t="s">
        <v>1546</v>
      </c>
      <c r="D199" s="22" t="s">
        <v>1547</v>
      </c>
      <c r="E199" s="22" t="s">
        <v>1537</v>
      </c>
      <c r="F199" s="22" t="s">
        <v>1537</v>
      </c>
      <c r="G199" s="22" t="s">
        <v>1575</v>
      </c>
      <c r="H199" s="22" t="s">
        <v>1547</v>
      </c>
      <c r="I199" s="22" t="s">
        <v>1537</v>
      </c>
      <c r="J199" s="22" t="s">
        <v>1541</v>
      </c>
      <c r="K199" s="20" t="s">
        <v>3412</v>
      </c>
      <c r="L199" s="23" t="s">
        <v>3413</v>
      </c>
      <c r="M199" s="20" t="s">
        <v>3099</v>
      </c>
      <c r="N199" s="20">
        <v>8</v>
      </c>
      <c r="O199" s="22" t="s">
        <v>3107</v>
      </c>
      <c r="P199" s="1" t="s">
        <v>4182</v>
      </c>
      <c r="Q199" s="178"/>
      <c r="R199" s="160"/>
      <c r="S199" s="180"/>
      <c r="T199" s="7">
        <f t="shared" si="9"/>
        <v>281</v>
      </c>
      <c r="U199" s="7" t="e">
        <f t="shared" ca="1" si="10"/>
        <v>#NAME?</v>
      </c>
      <c r="V199" s="7" t="e">
        <f t="shared" ca="1" si="11"/>
        <v>#NAME?</v>
      </c>
      <c r="W199" s="7" t="e">
        <f ca="1">IF(LocalizarInvertido(".",MID(P199,LEN(P199)-3,3)) &gt; 0,MID(P199,1,LocalizarInvertido(".",P199)),P199)</f>
        <v>#NAME?</v>
      </c>
    </row>
    <row r="200" spans="2:23" s="7" customFormat="1" ht="45" x14ac:dyDescent="0.25">
      <c r="B200" s="178"/>
      <c r="C200" s="22" t="s">
        <v>1546</v>
      </c>
      <c r="D200" s="22" t="s">
        <v>1547</v>
      </c>
      <c r="E200" s="22" t="s">
        <v>1537</v>
      </c>
      <c r="F200" s="22" t="s">
        <v>1537</v>
      </c>
      <c r="G200" s="22" t="s">
        <v>1575</v>
      </c>
      <c r="H200" s="22" t="s">
        <v>1547</v>
      </c>
      <c r="I200" s="22" t="s">
        <v>1537</v>
      </c>
      <c r="J200" s="22" t="s">
        <v>1550</v>
      </c>
      <c r="K200" s="20" t="s">
        <v>3414</v>
      </c>
      <c r="L200" s="23" t="s">
        <v>3415</v>
      </c>
      <c r="M200" s="20" t="s">
        <v>3099</v>
      </c>
      <c r="N200" s="20">
        <v>8</v>
      </c>
      <c r="O200" s="22" t="s">
        <v>3107</v>
      </c>
      <c r="P200" s="1" t="s">
        <v>4181</v>
      </c>
      <c r="Q200" s="178"/>
      <c r="R200" s="160"/>
      <c r="S200" s="180"/>
      <c r="T200" s="7">
        <f t="shared" si="9"/>
        <v>227</v>
      </c>
      <c r="U200" s="7" t="e">
        <f t="shared" ca="1" si="10"/>
        <v>#NAME?</v>
      </c>
      <c r="V200" s="7" t="e">
        <f t="shared" ca="1" si="11"/>
        <v>#NAME?</v>
      </c>
      <c r="W200" s="7" t="e">
        <f ca="1">IF(LocalizarInvertido(".",MID(P200,LEN(P200)-3,3)) &gt; 0,MID(P200,1,LocalizarInvertido(".",P200)),P200)</f>
        <v>#NAME?</v>
      </c>
    </row>
    <row r="201" spans="2:23" s="7" customFormat="1" ht="30" x14ac:dyDescent="0.25">
      <c r="B201" s="178"/>
      <c r="C201" s="22" t="s">
        <v>1546</v>
      </c>
      <c r="D201" s="22" t="s">
        <v>1547</v>
      </c>
      <c r="E201" s="22" t="s">
        <v>1537</v>
      </c>
      <c r="F201" s="22" t="s">
        <v>1537</v>
      </c>
      <c r="G201" s="22" t="s">
        <v>1575</v>
      </c>
      <c r="H201" s="22" t="s">
        <v>1548</v>
      </c>
      <c r="I201" s="22" t="s">
        <v>1540</v>
      </c>
      <c r="J201" s="22" t="s">
        <v>1543</v>
      </c>
      <c r="K201" s="20" t="s">
        <v>3416</v>
      </c>
      <c r="L201" s="23" t="s">
        <v>374</v>
      </c>
      <c r="M201" s="20" t="s">
        <v>3098</v>
      </c>
      <c r="N201" s="20">
        <v>6</v>
      </c>
      <c r="O201" s="22" t="s">
        <v>55</v>
      </c>
      <c r="P201" s="1" t="s">
        <v>713</v>
      </c>
      <c r="Q201" s="178"/>
      <c r="R201" s="160"/>
      <c r="S201" s="180"/>
      <c r="T201" s="7">
        <f t="shared" si="9"/>
        <v>228</v>
      </c>
      <c r="U201" s="7" t="e">
        <f t="shared" ca="1" si="10"/>
        <v>#NAME?</v>
      </c>
      <c r="V201" s="7" t="e">
        <f t="shared" ca="1" si="11"/>
        <v>#NAME?</v>
      </c>
      <c r="W201" s="7" t="e">
        <f ca="1">IF(LocalizarInvertido(".",MID(P201,LEN(P201)-3,3)) &gt; 0,MID(P201,1,LocalizarInvertido(".",P201)),P201)</f>
        <v>#NAME?</v>
      </c>
    </row>
    <row r="202" spans="2:23" s="7" customFormat="1" ht="30" x14ac:dyDescent="0.25">
      <c r="B202" s="178"/>
      <c r="C202" s="22" t="s">
        <v>1546</v>
      </c>
      <c r="D202" s="22" t="s">
        <v>1547</v>
      </c>
      <c r="E202" s="22" t="s">
        <v>1537</v>
      </c>
      <c r="F202" s="22" t="s">
        <v>1537</v>
      </c>
      <c r="G202" s="22" t="s">
        <v>1575</v>
      </c>
      <c r="H202" s="22" t="s">
        <v>1548</v>
      </c>
      <c r="I202" s="22" t="s">
        <v>1537</v>
      </c>
      <c r="J202" s="22" t="s">
        <v>1543</v>
      </c>
      <c r="K202" s="20" t="s">
        <v>3417</v>
      </c>
      <c r="L202" s="23" t="s">
        <v>1344</v>
      </c>
      <c r="M202" s="20" t="s">
        <v>3098</v>
      </c>
      <c r="N202" s="20">
        <v>7</v>
      </c>
      <c r="O202" s="22" t="s">
        <v>55</v>
      </c>
      <c r="P202" s="1" t="s">
        <v>713</v>
      </c>
      <c r="Q202" s="178"/>
      <c r="R202" s="160"/>
      <c r="S202" s="180"/>
      <c r="T202" s="7">
        <f t="shared" si="9"/>
        <v>228</v>
      </c>
      <c r="U202" s="7" t="e">
        <f t="shared" ca="1" si="10"/>
        <v>#NAME?</v>
      </c>
      <c r="V202" s="7" t="e">
        <f t="shared" ca="1" si="11"/>
        <v>#NAME?</v>
      </c>
      <c r="W202" s="7" t="e">
        <f ca="1">IF(LocalizarInvertido(".",MID(P202,LEN(P202)-3,3)) &gt; 0,MID(P202,1,LocalizarInvertido(".",P202)),P202)</f>
        <v>#NAME?</v>
      </c>
    </row>
    <row r="203" spans="2:23" s="7" customFormat="1" ht="30" x14ac:dyDescent="0.25">
      <c r="B203" s="178"/>
      <c r="C203" s="22" t="s">
        <v>1546</v>
      </c>
      <c r="D203" s="22" t="s">
        <v>1547</v>
      </c>
      <c r="E203" s="22" t="s">
        <v>1537</v>
      </c>
      <c r="F203" s="22" t="s">
        <v>1537</v>
      </c>
      <c r="G203" s="22" t="s">
        <v>1575</v>
      </c>
      <c r="H203" s="22" t="s">
        <v>1548</v>
      </c>
      <c r="I203" s="22" t="s">
        <v>1537</v>
      </c>
      <c r="J203" s="22" t="s">
        <v>1539</v>
      </c>
      <c r="K203" s="20" t="s">
        <v>3418</v>
      </c>
      <c r="L203" s="23" t="s">
        <v>1344</v>
      </c>
      <c r="M203" s="20" t="s">
        <v>3099</v>
      </c>
      <c r="N203" s="20">
        <v>8</v>
      </c>
      <c r="O203" s="22" t="s">
        <v>3107</v>
      </c>
      <c r="P203" s="1" t="s">
        <v>713</v>
      </c>
      <c r="Q203" s="178"/>
      <c r="R203" s="160"/>
      <c r="S203" s="180"/>
      <c r="T203" s="7">
        <f t="shared" si="9"/>
        <v>228</v>
      </c>
      <c r="U203" s="7" t="e">
        <f t="shared" ca="1" si="10"/>
        <v>#NAME?</v>
      </c>
      <c r="V203" s="7" t="e">
        <f t="shared" ca="1" si="11"/>
        <v>#NAME?</v>
      </c>
      <c r="W203" s="7" t="e">
        <f ca="1">IF(LocalizarInvertido(".",MID(P203,LEN(P203)-3,3)) &gt; 0,MID(P203,1,LocalizarInvertido(".",P203)),P203)</f>
        <v>#NAME?</v>
      </c>
    </row>
    <row r="204" spans="2:23" s="7" customFormat="1" ht="45" x14ac:dyDescent="0.25">
      <c r="B204" s="178"/>
      <c r="C204" s="22" t="s">
        <v>1546</v>
      </c>
      <c r="D204" s="22" t="s">
        <v>1547</v>
      </c>
      <c r="E204" s="22" t="s">
        <v>1537</v>
      </c>
      <c r="F204" s="22" t="s">
        <v>1537</v>
      </c>
      <c r="G204" s="22" t="s">
        <v>1575</v>
      </c>
      <c r="H204" s="22" t="s">
        <v>1548</v>
      </c>
      <c r="I204" s="22" t="s">
        <v>1537</v>
      </c>
      <c r="J204" s="22" t="s">
        <v>1541</v>
      </c>
      <c r="K204" s="20" t="s">
        <v>3419</v>
      </c>
      <c r="L204" s="23" t="s">
        <v>3420</v>
      </c>
      <c r="M204" s="20" t="s">
        <v>3099</v>
      </c>
      <c r="N204" s="20">
        <v>8</v>
      </c>
      <c r="O204" s="22" t="s">
        <v>3107</v>
      </c>
      <c r="P204" s="1" t="s">
        <v>4182</v>
      </c>
      <c r="Q204" s="178"/>
      <c r="R204" s="160"/>
      <c r="S204" s="180"/>
      <c r="T204" s="7">
        <f t="shared" si="9"/>
        <v>281</v>
      </c>
      <c r="U204" s="7" t="e">
        <f t="shared" ca="1" si="10"/>
        <v>#NAME?</v>
      </c>
      <c r="V204" s="7" t="e">
        <f t="shared" ca="1" si="11"/>
        <v>#NAME?</v>
      </c>
      <c r="W204" s="7" t="e">
        <f ca="1">IF(LocalizarInvertido(".",MID(P204,LEN(P204)-3,3)) &gt; 0,MID(P204,1,LocalizarInvertido(".",P204)),P204)</f>
        <v>#NAME?</v>
      </c>
    </row>
    <row r="205" spans="2:23" s="7" customFormat="1" ht="45" x14ac:dyDescent="0.25">
      <c r="B205" s="178"/>
      <c r="C205" s="22" t="s">
        <v>1546</v>
      </c>
      <c r="D205" s="22" t="s">
        <v>1547</v>
      </c>
      <c r="E205" s="22" t="s">
        <v>1537</v>
      </c>
      <c r="F205" s="22" t="s">
        <v>1537</v>
      </c>
      <c r="G205" s="22" t="s">
        <v>1575</v>
      </c>
      <c r="H205" s="22" t="s">
        <v>1548</v>
      </c>
      <c r="I205" s="22" t="s">
        <v>1537</v>
      </c>
      <c r="J205" s="22" t="s">
        <v>1550</v>
      </c>
      <c r="K205" s="20" t="s">
        <v>3421</v>
      </c>
      <c r="L205" s="23" t="s">
        <v>3422</v>
      </c>
      <c r="M205" s="20" t="s">
        <v>3099</v>
      </c>
      <c r="N205" s="20">
        <v>8</v>
      </c>
      <c r="O205" s="22" t="s">
        <v>3107</v>
      </c>
      <c r="P205" s="1" t="s">
        <v>4181</v>
      </c>
      <c r="Q205" s="178"/>
      <c r="R205" s="160"/>
      <c r="S205" s="180"/>
      <c r="T205" s="7">
        <f t="shared" si="9"/>
        <v>227</v>
      </c>
      <c r="U205" s="7" t="e">
        <f t="shared" ca="1" si="10"/>
        <v>#NAME?</v>
      </c>
      <c r="V205" s="7" t="e">
        <f t="shared" ca="1" si="11"/>
        <v>#NAME?</v>
      </c>
      <c r="W205" s="7" t="e">
        <f ca="1">IF(LocalizarInvertido(".",MID(P205,LEN(P205)-3,3)) &gt; 0,MID(P205,1,LocalizarInvertido(".",P205)),P205)</f>
        <v>#NAME?</v>
      </c>
    </row>
    <row r="206" spans="2:23" s="7" customFormat="1" ht="45" x14ac:dyDescent="0.25">
      <c r="B206" s="178"/>
      <c r="C206" s="22" t="s">
        <v>1546</v>
      </c>
      <c r="D206" s="22" t="s">
        <v>1547</v>
      </c>
      <c r="E206" s="22" t="s">
        <v>1537</v>
      </c>
      <c r="F206" s="22" t="s">
        <v>1537</v>
      </c>
      <c r="G206" s="22" t="s">
        <v>1575</v>
      </c>
      <c r="H206" s="22" t="s">
        <v>1549</v>
      </c>
      <c r="I206" s="22" t="s">
        <v>1540</v>
      </c>
      <c r="J206" s="22" t="s">
        <v>1543</v>
      </c>
      <c r="K206" s="20" t="s">
        <v>3423</v>
      </c>
      <c r="L206" s="23" t="s">
        <v>376</v>
      </c>
      <c r="M206" s="20" t="s">
        <v>3098</v>
      </c>
      <c r="N206" s="20">
        <v>6</v>
      </c>
      <c r="O206" s="22" t="s">
        <v>55</v>
      </c>
      <c r="P206" s="10" t="s">
        <v>3085</v>
      </c>
      <c r="Q206" s="178"/>
      <c r="R206" s="160"/>
      <c r="S206" s="180"/>
      <c r="T206" s="7">
        <f t="shared" si="9"/>
        <v>263</v>
      </c>
      <c r="U206" s="7" t="e">
        <f t="shared" ca="1" si="10"/>
        <v>#NAME?</v>
      </c>
      <c r="V206" s="7" t="e">
        <f t="shared" ca="1" si="11"/>
        <v>#NAME?</v>
      </c>
      <c r="W206" s="7" t="e">
        <f ca="1">IF(LocalizarInvertido(".",MID(P206,LEN(P206)-3,3)) &gt; 0,MID(P206,1,LocalizarInvertido(".",P206)),P206)</f>
        <v>#NAME?</v>
      </c>
    </row>
    <row r="207" spans="2:23" s="7" customFormat="1" ht="45" x14ac:dyDescent="0.25">
      <c r="B207" s="178"/>
      <c r="C207" s="22" t="s">
        <v>1546</v>
      </c>
      <c r="D207" s="22" t="s">
        <v>1547</v>
      </c>
      <c r="E207" s="22" t="s">
        <v>1537</v>
      </c>
      <c r="F207" s="22" t="s">
        <v>1537</v>
      </c>
      <c r="G207" s="22" t="s">
        <v>1575</v>
      </c>
      <c r="H207" s="22" t="s">
        <v>1549</v>
      </c>
      <c r="I207" s="22" t="s">
        <v>1537</v>
      </c>
      <c r="J207" s="22" t="s">
        <v>1543</v>
      </c>
      <c r="K207" s="20" t="s">
        <v>3424</v>
      </c>
      <c r="L207" s="23" t="s">
        <v>1345</v>
      </c>
      <c r="M207" s="20" t="s">
        <v>3098</v>
      </c>
      <c r="N207" s="20">
        <v>7</v>
      </c>
      <c r="O207" s="22" t="s">
        <v>55</v>
      </c>
      <c r="P207" s="10" t="s">
        <v>3085</v>
      </c>
      <c r="Q207" s="178"/>
      <c r="R207" s="160"/>
      <c r="S207" s="180"/>
      <c r="T207" s="7">
        <f t="shared" si="9"/>
        <v>263</v>
      </c>
      <c r="U207" s="7" t="e">
        <f t="shared" ca="1" si="10"/>
        <v>#NAME?</v>
      </c>
      <c r="V207" s="7" t="e">
        <f t="shared" ca="1" si="11"/>
        <v>#NAME?</v>
      </c>
      <c r="W207" s="7" t="e">
        <f ca="1">IF(LocalizarInvertido(".",MID(P207,LEN(P207)-3,3)) &gt; 0,MID(P207,1,LocalizarInvertido(".",P207)),P207)</f>
        <v>#NAME?</v>
      </c>
    </row>
    <row r="208" spans="2:23" s="7" customFormat="1" ht="45" x14ac:dyDescent="0.25">
      <c r="B208" s="178"/>
      <c r="C208" s="22" t="s">
        <v>1546</v>
      </c>
      <c r="D208" s="22" t="s">
        <v>1547</v>
      </c>
      <c r="E208" s="22" t="s">
        <v>1537</v>
      </c>
      <c r="F208" s="22" t="s">
        <v>1537</v>
      </c>
      <c r="G208" s="22" t="s">
        <v>1575</v>
      </c>
      <c r="H208" s="22" t="s">
        <v>1549</v>
      </c>
      <c r="I208" s="22" t="s">
        <v>1537</v>
      </c>
      <c r="J208" s="22" t="s">
        <v>1539</v>
      </c>
      <c r="K208" s="20" t="s">
        <v>3425</v>
      </c>
      <c r="L208" s="23" t="s">
        <v>1345</v>
      </c>
      <c r="M208" s="20" t="s">
        <v>3099</v>
      </c>
      <c r="N208" s="20">
        <v>8</v>
      </c>
      <c r="O208" s="22" t="s">
        <v>3107</v>
      </c>
      <c r="P208" s="1" t="s">
        <v>3085</v>
      </c>
      <c r="Q208" s="178"/>
      <c r="R208" s="160"/>
      <c r="S208" s="180"/>
      <c r="T208" s="7">
        <f t="shared" si="9"/>
        <v>263</v>
      </c>
      <c r="U208" s="7" t="e">
        <f t="shared" ca="1" si="10"/>
        <v>#NAME?</v>
      </c>
      <c r="V208" s="7" t="e">
        <f t="shared" ca="1" si="11"/>
        <v>#NAME?</v>
      </c>
      <c r="W208" s="7" t="e">
        <f ca="1">IF(LocalizarInvertido(".",MID(P208,LEN(P208)-3,3)) &gt; 0,MID(P208,1,LocalizarInvertido(".",P208)),P208)</f>
        <v>#NAME?</v>
      </c>
    </row>
    <row r="209" spans="2:23" s="7" customFormat="1" ht="45" x14ac:dyDescent="0.25">
      <c r="B209" s="178"/>
      <c r="C209" s="22" t="s">
        <v>1546</v>
      </c>
      <c r="D209" s="22" t="s">
        <v>1547</v>
      </c>
      <c r="E209" s="22" t="s">
        <v>1537</v>
      </c>
      <c r="F209" s="22" t="s">
        <v>1537</v>
      </c>
      <c r="G209" s="22" t="s">
        <v>1575</v>
      </c>
      <c r="H209" s="22" t="s">
        <v>1549</v>
      </c>
      <c r="I209" s="22" t="s">
        <v>1537</v>
      </c>
      <c r="J209" s="22" t="s">
        <v>1541</v>
      </c>
      <c r="K209" s="20" t="s">
        <v>3426</v>
      </c>
      <c r="L209" s="23" t="s">
        <v>3427</v>
      </c>
      <c r="M209" s="20" t="s">
        <v>3099</v>
      </c>
      <c r="N209" s="20">
        <v>8</v>
      </c>
      <c r="O209" s="22" t="s">
        <v>3107</v>
      </c>
      <c r="P209" s="1" t="s">
        <v>4182</v>
      </c>
      <c r="Q209" s="178"/>
      <c r="R209" s="160"/>
      <c r="S209" s="180"/>
      <c r="T209" s="7">
        <f t="shared" si="9"/>
        <v>281</v>
      </c>
      <c r="U209" s="7" t="e">
        <f t="shared" ca="1" si="10"/>
        <v>#NAME?</v>
      </c>
      <c r="V209" s="7" t="e">
        <f t="shared" ca="1" si="11"/>
        <v>#NAME?</v>
      </c>
      <c r="W209" s="7" t="e">
        <f ca="1">IF(LocalizarInvertido(".",MID(P209,LEN(P209)-3,3)) &gt; 0,MID(P209,1,LocalizarInvertido(".",P209)),P209)</f>
        <v>#NAME?</v>
      </c>
    </row>
    <row r="210" spans="2:23" s="7" customFormat="1" ht="45" x14ac:dyDescent="0.25">
      <c r="B210" s="178"/>
      <c r="C210" s="22" t="s">
        <v>1546</v>
      </c>
      <c r="D210" s="22" t="s">
        <v>1547</v>
      </c>
      <c r="E210" s="22" t="s">
        <v>1537</v>
      </c>
      <c r="F210" s="22" t="s">
        <v>1537</v>
      </c>
      <c r="G210" s="22" t="s">
        <v>1575</v>
      </c>
      <c r="H210" s="22" t="s">
        <v>1549</v>
      </c>
      <c r="I210" s="22" t="s">
        <v>1537</v>
      </c>
      <c r="J210" s="22" t="s">
        <v>1550</v>
      </c>
      <c r="K210" s="20" t="s">
        <v>3428</v>
      </c>
      <c r="L210" s="23" t="s">
        <v>3429</v>
      </c>
      <c r="M210" s="20" t="s">
        <v>3099</v>
      </c>
      <c r="N210" s="20">
        <v>8</v>
      </c>
      <c r="O210" s="22" t="s">
        <v>3107</v>
      </c>
      <c r="P210" s="1" t="s">
        <v>4181</v>
      </c>
      <c r="Q210" s="178"/>
      <c r="R210" s="160"/>
      <c r="S210" s="180"/>
      <c r="T210" s="7">
        <f t="shared" si="9"/>
        <v>227</v>
      </c>
      <c r="U210" s="7" t="e">
        <f t="shared" ca="1" si="10"/>
        <v>#NAME?</v>
      </c>
      <c r="V210" s="7" t="e">
        <f t="shared" ca="1" si="11"/>
        <v>#NAME?</v>
      </c>
      <c r="W210" s="7" t="e">
        <f ca="1">IF(LocalizarInvertido(".",MID(P210,LEN(P210)-3,3)) &gt; 0,MID(P210,1,LocalizarInvertido(".",P210)),P210)</f>
        <v>#NAME?</v>
      </c>
    </row>
    <row r="211" spans="2:23" s="7" customFormat="1" ht="45" x14ac:dyDescent="0.25">
      <c r="B211" s="178"/>
      <c r="C211" s="22" t="s">
        <v>1546</v>
      </c>
      <c r="D211" s="22" t="s">
        <v>1547</v>
      </c>
      <c r="E211" s="22" t="s">
        <v>1537</v>
      </c>
      <c r="F211" s="22" t="s">
        <v>1537</v>
      </c>
      <c r="G211" s="22" t="s">
        <v>1553</v>
      </c>
      <c r="H211" s="22" t="s">
        <v>1540</v>
      </c>
      <c r="I211" s="22" t="s">
        <v>1540</v>
      </c>
      <c r="J211" s="22" t="s">
        <v>1543</v>
      </c>
      <c r="K211" s="20" t="s">
        <v>3430</v>
      </c>
      <c r="L211" s="10" t="s">
        <v>3021</v>
      </c>
      <c r="M211" s="20" t="s">
        <v>3098</v>
      </c>
      <c r="N211" s="20">
        <v>5</v>
      </c>
      <c r="O211" s="22" t="s">
        <v>51</v>
      </c>
      <c r="P211" s="10" t="s">
        <v>714</v>
      </c>
      <c r="Q211" s="178"/>
      <c r="R211" s="160"/>
      <c r="S211" s="180"/>
      <c r="T211" s="7">
        <f t="shared" si="9"/>
        <v>230</v>
      </c>
      <c r="U211" s="7" t="e">
        <f t="shared" ca="1" si="10"/>
        <v>#NAME?</v>
      </c>
      <c r="V211" s="7" t="e">
        <f t="shared" ca="1" si="11"/>
        <v>#NAME?</v>
      </c>
      <c r="W211" s="7" t="e">
        <f ca="1">IF(LocalizarInvertido(".",MID(P211,LEN(P211)-3,3)) &gt; 0,MID(P211,1,LocalizarInvertido(".",P211)),P211)</f>
        <v>#NAME?</v>
      </c>
    </row>
    <row r="212" spans="2:23" s="7" customFormat="1" ht="45" x14ac:dyDescent="0.25">
      <c r="B212" s="178"/>
      <c r="C212" s="22" t="s">
        <v>1546</v>
      </c>
      <c r="D212" s="22" t="s">
        <v>1547</v>
      </c>
      <c r="E212" s="22" t="s">
        <v>1537</v>
      </c>
      <c r="F212" s="22" t="s">
        <v>1537</v>
      </c>
      <c r="G212" s="22" t="s">
        <v>1553</v>
      </c>
      <c r="H212" s="22" t="s">
        <v>1540</v>
      </c>
      <c r="I212" s="22" t="s">
        <v>1537</v>
      </c>
      <c r="J212" s="22" t="s">
        <v>1543</v>
      </c>
      <c r="K212" s="20" t="s">
        <v>3431</v>
      </c>
      <c r="L212" s="10" t="s">
        <v>3021</v>
      </c>
      <c r="M212" s="20" t="s">
        <v>3098</v>
      </c>
      <c r="N212" s="20">
        <v>7</v>
      </c>
      <c r="O212" s="22" t="s">
        <v>51</v>
      </c>
      <c r="P212" s="10" t="s">
        <v>714</v>
      </c>
      <c r="Q212" s="178"/>
      <c r="R212" s="160"/>
      <c r="S212" s="180"/>
      <c r="T212" s="7">
        <f t="shared" si="9"/>
        <v>230</v>
      </c>
      <c r="U212" s="7" t="e">
        <f t="shared" ca="1" si="10"/>
        <v>#NAME?</v>
      </c>
      <c r="V212" s="7" t="e">
        <f t="shared" ca="1" si="11"/>
        <v>#NAME?</v>
      </c>
      <c r="W212" s="7" t="e">
        <f ca="1">IF(LocalizarInvertido(".",MID(P212,LEN(P212)-3,3)) &gt; 0,MID(P212,1,LocalizarInvertido(".",P212)),P212)</f>
        <v>#NAME?</v>
      </c>
    </row>
    <row r="213" spans="2:23" s="7" customFormat="1" ht="45" x14ac:dyDescent="0.25">
      <c r="B213" s="178"/>
      <c r="C213" s="22" t="s">
        <v>1546</v>
      </c>
      <c r="D213" s="22" t="s">
        <v>1547</v>
      </c>
      <c r="E213" s="22" t="s">
        <v>1537</v>
      </c>
      <c r="F213" s="22" t="s">
        <v>1537</v>
      </c>
      <c r="G213" s="22" t="s">
        <v>1553</v>
      </c>
      <c r="H213" s="22" t="s">
        <v>1540</v>
      </c>
      <c r="I213" s="22" t="s">
        <v>1537</v>
      </c>
      <c r="J213" s="22" t="s">
        <v>1539</v>
      </c>
      <c r="K213" s="20" t="s">
        <v>3432</v>
      </c>
      <c r="L213" s="1" t="s">
        <v>3433</v>
      </c>
      <c r="M213" s="20" t="s">
        <v>3099</v>
      </c>
      <c r="N213" s="20">
        <v>8</v>
      </c>
      <c r="O213" s="22" t="s">
        <v>3107</v>
      </c>
      <c r="P213" s="1" t="s">
        <v>714</v>
      </c>
      <c r="Q213" s="178"/>
      <c r="R213" s="160"/>
      <c r="S213" s="180"/>
      <c r="T213" s="7">
        <f t="shared" si="9"/>
        <v>230</v>
      </c>
      <c r="U213" s="7" t="e">
        <f t="shared" ca="1" si="10"/>
        <v>#NAME?</v>
      </c>
      <c r="V213" s="7" t="e">
        <f t="shared" ca="1" si="11"/>
        <v>#NAME?</v>
      </c>
      <c r="W213" s="7" t="e">
        <f ca="1">IF(LocalizarInvertido(".",MID(P213,LEN(P213)-3,3)) &gt; 0,MID(P213,1,LocalizarInvertido(".",P213)),P213)</f>
        <v>#NAME?</v>
      </c>
    </row>
    <row r="214" spans="2:23" s="7" customFormat="1" ht="45" x14ac:dyDescent="0.25">
      <c r="B214" s="178"/>
      <c r="C214" s="22" t="s">
        <v>1546</v>
      </c>
      <c r="D214" s="22" t="s">
        <v>1547</v>
      </c>
      <c r="E214" s="22" t="s">
        <v>1537</v>
      </c>
      <c r="F214" s="22" t="s">
        <v>1537</v>
      </c>
      <c r="G214" s="22" t="s">
        <v>1553</v>
      </c>
      <c r="H214" s="22" t="s">
        <v>1540</v>
      </c>
      <c r="I214" s="22" t="s">
        <v>1537</v>
      </c>
      <c r="J214" s="22" t="s">
        <v>1541</v>
      </c>
      <c r="K214" s="20" t="s">
        <v>3434</v>
      </c>
      <c r="L214" s="1" t="s">
        <v>3435</v>
      </c>
      <c r="M214" s="20" t="s">
        <v>3099</v>
      </c>
      <c r="N214" s="20">
        <v>8</v>
      </c>
      <c r="O214" s="22" t="s">
        <v>3107</v>
      </c>
      <c r="P214" s="1" t="s">
        <v>4182</v>
      </c>
      <c r="Q214" s="178"/>
      <c r="R214" s="160"/>
      <c r="S214" s="180"/>
      <c r="T214" s="7">
        <f t="shared" si="9"/>
        <v>281</v>
      </c>
      <c r="U214" s="7" t="e">
        <f t="shared" ca="1" si="10"/>
        <v>#NAME?</v>
      </c>
      <c r="V214" s="7" t="e">
        <f t="shared" ca="1" si="11"/>
        <v>#NAME?</v>
      </c>
      <c r="W214" s="7" t="e">
        <f ca="1">IF(LocalizarInvertido(".",MID(P214,LEN(P214)-3,3)) &gt; 0,MID(P214,1,LocalizarInvertido(".",P214)),P214)</f>
        <v>#NAME?</v>
      </c>
    </row>
    <row r="215" spans="2:23" s="7" customFormat="1" ht="45" x14ac:dyDescent="0.25">
      <c r="B215" s="178"/>
      <c r="C215" s="22" t="s">
        <v>1546</v>
      </c>
      <c r="D215" s="22" t="s">
        <v>1547</v>
      </c>
      <c r="E215" s="22" t="s">
        <v>1537</v>
      </c>
      <c r="F215" s="22" t="s">
        <v>1537</v>
      </c>
      <c r="G215" s="22" t="s">
        <v>1553</v>
      </c>
      <c r="H215" s="22" t="s">
        <v>1540</v>
      </c>
      <c r="I215" s="22" t="s">
        <v>1537</v>
      </c>
      <c r="J215" s="22" t="s">
        <v>1550</v>
      </c>
      <c r="K215" s="20" t="s">
        <v>3436</v>
      </c>
      <c r="L215" s="1" t="s">
        <v>3437</v>
      </c>
      <c r="M215" s="20" t="s">
        <v>3099</v>
      </c>
      <c r="N215" s="20">
        <v>8</v>
      </c>
      <c r="O215" s="22" t="s">
        <v>3107</v>
      </c>
      <c r="P215" s="1" t="s">
        <v>4181</v>
      </c>
      <c r="Q215" s="178"/>
      <c r="R215" s="160"/>
      <c r="S215" s="180"/>
      <c r="T215" s="7">
        <f t="shared" si="9"/>
        <v>227</v>
      </c>
      <c r="U215" s="7" t="e">
        <f t="shared" ca="1" si="10"/>
        <v>#NAME?</v>
      </c>
      <c r="V215" s="7" t="e">
        <f t="shared" ca="1" si="11"/>
        <v>#NAME?</v>
      </c>
      <c r="W215" s="7" t="e">
        <f ca="1">IF(LocalizarInvertido(".",MID(P215,LEN(P215)-3,3)) &gt; 0,MID(P215,1,LocalizarInvertido(".",P215)),P215)</f>
        <v>#NAME?</v>
      </c>
    </row>
    <row r="216" spans="2:23" s="7" customFormat="1" ht="30" x14ac:dyDescent="0.25">
      <c r="B216" s="178"/>
      <c r="C216" s="22" t="s">
        <v>1546</v>
      </c>
      <c r="D216" s="22" t="s">
        <v>1547</v>
      </c>
      <c r="E216" s="22" t="s">
        <v>1537</v>
      </c>
      <c r="F216" s="22" t="s">
        <v>1538</v>
      </c>
      <c r="G216" s="22" t="s">
        <v>1543</v>
      </c>
      <c r="H216" s="22" t="s">
        <v>1540</v>
      </c>
      <c r="I216" s="22" t="s">
        <v>1540</v>
      </c>
      <c r="J216" s="22" t="s">
        <v>1543</v>
      </c>
      <c r="K216" s="20" t="s">
        <v>3438</v>
      </c>
      <c r="L216" s="23" t="s">
        <v>401</v>
      </c>
      <c r="M216" s="20" t="s">
        <v>3098</v>
      </c>
      <c r="N216" s="20">
        <v>4</v>
      </c>
      <c r="O216" s="22" t="s">
        <v>45</v>
      </c>
      <c r="P216" s="1" t="s">
        <v>722</v>
      </c>
      <c r="Q216" s="178"/>
      <c r="R216" s="160"/>
      <c r="S216" s="180"/>
      <c r="T216" s="7">
        <f t="shared" si="9"/>
        <v>186</v>
      </c>
      <c r="U216" s="7" t="e">
        <f t="shared" ca="1" si="10"/>
        <v>#NAME?</v>
      </c>
      <c r="V216" s="7" t="e">
        <f t="shared" ca="1" si="11"/>
        <v>#NAME?</v>
      </c>
      <c r="W216" s="7" t="e">
        <f ca="1">IF(LocalizarInvertido(".",MID(P216,LEN(P216)-3,3)) &gt; 0,MID(P216,1,LocalizarInvertido(".",P216)),P216)</f>
        <v>#NAME?</v>
      </c>
    </row>
    <row r="217" spans="2:23" s="7" customFormat="1" ht="30" x14ac:dyDescent="0.25">
      <c r="B217" s="178"/>
      <c r="C217" s="22" t="s">
        <v>1546</v>
      </c>
      <c r="D217" s="22" t="s">
        <v>1547</v>
      </c>
      <c r="E217" s="22" t="s">
        <v>1537</v>
      </c>
      <c r="F217" s="22" t="s">
        <v>1538</v>
      </c>
      <c r="G217" s="22" t="s">
        <v>1570</v>
      </c>
      <c r="H217" s="22" t="s">
        <v>1540</v>
      </c>
      <c r="I217" s="22" t="s">
        <v>1540</v>
      </c>
      <c r="J217" s="22" t="s">
        <v>1543</v>
      </c>
      <c r="K217" s="20" t="s">
        <v>3439</v>
      </c>
      <c r="L217" s="23" t="s">
        <v>402</v>
      </c>
      <c r="M217" s="20" t="s">
        <v>3098</v>
      </c>
      <c r="N217" s="20">
        <v>5</v>
      </c>
      <c r="O217" s="22" t="s">
        <v>55</v>
      </c>
      <c r="P217" s="1" t="s">
        <v>723</v>
      </c>
      <c r="Q217" s="178"/>
      <c r="R217" s="160"/>
      <c r="S217" s="180"/>
      <c r="T217" s="7">
        <f t="shared" si="9"/>
        <v>188</v>
      </c>
      <c r="U217" s="7" t="e">
        <f t="shared" ca="1" si="10"/>
        <v>#NAME?</v>
      </c>
      <c r="V217" s="7" t="e">
        <f t="shared" ca="1" si="11"/>
        <v>#NAME?</v>
      </c>
      <c r="W217" s="7" t="e">
        <f ca="1">IF(LocalizarInvertido(".",MID(P217,LEN(P217)-3,3)) &gt; 0,MID(P217,1,LocalizarInvertido(".",P217)),P217)</f>
        <v>#NAME?</v>
      </c>
    </row>
    <row r="218" spans="2:23" s="7" customFormat="1" ht="30" x14ac:dyDescent="0.25">
      <c r="B218" s="178"/>
      <c r="C218" s="22" t="s">
        <v>1546</v>
      </c>
      <c r="D218" s="22" t="s">
        <v>1547</v>
      </c>
      <c r="E218" s="22" t="s">
        <v>1537</v>
      </c>
      <c r="F218" s="22" t="s">
        <v>1538</v>
      </c>
      <c r="G218" s="22" t="s">
        <v>1570</v>
      </c>
      <c r="H218" s="22" t="s">
        <v>1540</v>
      </c>
      <c r="I218" s="22" t="s">
        <v>1537</v>
      </c>
      <c r="J218" s="22" t="s">
        <v>1543</v>
      </c>
      <c r="K218" s="20" t="s">
        <v>3440</v>
      </c>
      <c r="L218" s="23" t="s">
        <v>1347</v>
      </c>
      <c r="M218" s="20" t="s">
        <v>3098</v>
      </c>
      <c r="N218" s="20">
        <v>7</v>
      </c>
      <c r="O218" s="22" t="s">
        <v>55</v>
      </c>
      <c r="P218" s="1" t="s">
        <v>723</v>
      </c>
      <c r="Q218" s="178"/>
      <c r="R218" s="160"/>
      <c r="S218" s="180"/>
      <c r="T218" s="7">
        <f t="shared" si="9"/>
        <v>188</v>
      </c>
      <c r="U218" s="7" t="e">
        <f t="shared" ca="1" si="10"/>
        <v>#NAME?</v>
      </c>
      <c r="V218" s="7" t="e">
        <f t="shared" ca="1" si="11"/>
        <v>#NAME?</v>
      </c>
      <c r="W218" s="7" t="e">
        <f ca="1">IF(LocalizarInvertido(".",MID(P218,LEN(P218)-3,3)) &gt; 0,MID(P218,1,LocalizarInvertido(".",P218)),P218)</f>
        <v>#NAME?</v>
      </c>
    </row>
    <row r="219" spans="2:23" s="7" customFormat="1" ht="30" x14ac:dyDescent="0.25">
      <c r="B219" s="178"/>
      <c r="C219" s="22" t="s">
        <v>1546</v>
      </c>
      <c r="D219" s="22" t="s">
        <v>1547</v>
      </c>
      <c r="E219" s="22" t="s">
        <v>1537</v>
      </c>
      <c r="F219" s="22" t="s">
        <v>1538</v>
      </c>
      <c r="G219" s="22" t="s">
        <v>1570</v>
      </c>
      <c r="H219" s="22" t="s">
        <v>1540</v>
      </c>
      <c r="I219" s="22" t="s">
        <v>1537</v>
      </c>
      <c r="J219" s="22" t="s">
        <v>1539</v>
      </c>
      <c r="K219" s="20" t="s">
        <v>3441</v>
      </c>
      <c r="L219" s="23" t="s">
        <v>1347</v>
      </c>
      <c r="M219" s="20" t="s">
        <v>3099</v>
      </c>
      <c r="N219" s="20">
        <v>8</v>
      </c>
      <c r="O219" s="22" t="s">
        <v>3107</v>
      </c>
      <c r="P219" s="1" t="s">
        <v>723</v>
      </c>
      <c r="Q219" s="178"/>
      <c r="R219" s="160"/>
      <c r="S219" s="180"/>
      <c r="T219" s="7">
        <f t="shared" si="9"/>
        <v>188</v>
      </c>
      <c r="U219" s="7" t="e">
        <f t="shared" ca="1" si="10"/>
        <v>#NAME?</v>
      </c>
      <c r="V219" s="7" t="e">
        <f t="shared" ca="1" si="11"/>
        <v>#NAME?</v>
      </c>
      <c r="W219" s="7" t="e">
        <f ca="1">IF(LocalizarInvertido(".",MID(P219,LEN(P219)-3,3)) &gt; 0,MID(P219,1,LocalizarInvertido(".",P219)),P219)</f>
        <v>#NAME?</v>
      </c>
    </row>
    <row r="220" spans="2:23" s="7" customFormat="1" ht="45" x14ac:dyDescent="0.25">
      <c r="B220" s="178"/>
      <c r="C220" s="22" t="s">
        <v>1546</v>
      </c>
      <c r="D220" s="22" t="s">
        <v>1547</v>
      </c>
      <c r="E220" s="22" t="s">
        <v>1537</v>
      </c>
      <c r="F220" s="22" t="s">
        <v>1538</v>
      </c>
      <c r="G220" s="22" t="s">
        <v>1570</v>
      </c>
      <c r="H220" s="22" t="s">
        <v>1540</v>
      </c>
      <c r="I220" s="22" t="s">
        <v>1537</v>
      </c>
      <c r="J220" s="22" t="s">
        <v>1541</v>
      </c>
      <c r="K220" s="20" t="s">
        <v>3442</v>
      </c>
      <c r="L220" s="23" t="s">
        <v>3201</v>
      </c>
      <c r="M220" s="20" t="s">
        <v>3099</v>
      </c>
      <c r="N220" s="20">
        <v>8</v>
      </c>
      <c r="O220" s="22" t="s">
        <v>3107</v>
      </c>
      <c r="P220" s="1" t="s">
        <v>4182</v>
      </c>
      <c r="Q220" s="178"/>
      <c r="R220" s="160"/>
      <c r="S220" s="180"/>
      <c r="T220" s="7">
        <f t="shared" si="9"/>
        <v>281</v>
      </c>
      <c r="U220" s="7" t="e">
        <f t="shared" ca="1" si="10"/>
        <v>#NAME?</v>
      </c>
      <c r="V220" s="7" t="e">
        <f t="shared" ca="1" si="11"/>
        <v>#NAME?</v>
      </c>
      <c r="W220" s="7" t="e">
        <f ca="1">IF(LocalizarInvertido(".",MID(P220,LEN(P220)-3,3)) &gt; 0,MID(P220,1,LocalizarInvertido(".",P220)),P220)</f>
        <v>#NAME?</v>
      </c>
    </row>
    <row r="221" spans="2:23" s="7" customFormat="1" ht="30" x14ac:dyDescent="0.25">
      <c r="B221" s="178"/>
      <c r="C221" s="22" t="s">
        <v>1546</v>
      </c>
      <c r="D221" s="22" t="s">
        <v>1547</v>
      </c>
      <c r="E221" s="22" t="s">
        <v>1537</v>
      </c>
      <c r="F221" s="22" t="s">
        <v>1538</v>
      </c>
      <c r="G221" s="22" t="s">
        <v>1570</v>
      </c>
      <c r="H221" s="22" t="s">
        <v>1540</v>
      </c>
      <c r="I221" s="22" t="s">
        <v>1537</v>
      </c>
      <c r="J221" s="22" t="s">
        <v>1550</v>
      </c>
      <c r="K221" s="20" t="s">
        <v>3443</v>
      </c>
      <c r="L221" s="23" t="s">
        <v>3203</v>
      </c>
      <c r="M221" s="20" t="s">
        <v>3099</v>
      </c>
      <c r="N221" s="20">
        <v>8</v>
      </c>
      <c r="O221" s="22" t="s">
        <v>3107</v>
      </c>
      <c r="P221" s="1" t="s">
        <v>4181</v>
      </c>
      <c r="Q221" s="178"/>
      <c r="R221" s="160"/>
      <c r="S221" s="180"/>
      <c r="T221" s="7">
        <f t="shared" si="9"/>
        <v>227</v>
      </c>
      <c r="U221" s="7" t="e">
        <f t="shared" ca="1" si="10"/>
        <v>#NAME?</v>
      </c>
      <c r="V221" s="7" t="e">
        <f t="shared" ca="1" si="11"/>
        <v>#NAME?</v>
      </c>
      <c r="W221" s="7" t="e">
        <f ca="1">IF(LocalizarInvertido(".",MID(P221,LEN(P221)-3,3)) &gt; 0,MID(P221,1,LocalizarInvertido(".",P221)),P221)</f>
        <v>#NAME?</v>
      </c>
    </row>
    <row r="222" spans="2:23" s="7" customFormat="1" ht="60" x14ac:dyDescent="0.25">
      <c r="B222" s="178"/>
      <c r="C222" s="22" t="s">
        <v>1546</v>
      </c>
      <c r="D222" s="22" t="s">
        <v>1547</v>
      </c>
      <c r="E222" s="22" t="s">
        <v>1537</v>
      </c>
      <c r="F222" s="22" t="s">
        <v>1547</v>
      </c>
      <c r="G222" s="22" t="s">
        <v>1543</v>
      </c>
      <c r="H222" s="22" t="s">
        <v>1540</v>
      </c>
      <c r="I222" s="22" t="s">
        <v>1540</v>
      </c>
      <c r="J222" s="22" t="s">
        <v>1543</v>
      </c>
      <c r="K222" s="20" t="s">
        <v>3444</v>
      </c>
      <c r="L222" s="23" t="s">
        <v>724</v>
      </c>
      <c r="M222" s="20" t="s">
        <v>3098</v>
      </c>
      <c r="N222" s="20">
        <v>4</v>
      </c>
      <c r="O222" s="22" t="s">
        <v>45</v>
      </c>
      <c r="P222" s="1" t="s">
        <v>725</v>
      </c>
      <c r="Q222" s="178"/>
      <c r="R222" s="160"/>
      <c r="S222" s="180"/>
      <c r="T222" s="7">
        <f t="shared" si="9"/>
        <v>387</v>
      </c>
      <c r="U222" s="7" t="e">
        <f t="shared" ca="1" si="10"/>
        <v>#NAME?</v>
      </c>
      <c r="V222" s="7" t="e">
        <f t="shared" ca="1" si="11"/>
        <v>#NAME?</v>
      </c>
      <c r="W222" s="7" t="e">
        <f ca="1">IF(LocalizarInvertido(".",MID(P222,LEN(P222)-3,3)) &gt; 0,MID(P222,1,LocalizarInvertido(".",P222)),P222)</f>
        <v>#NAME?</v>
      </c>
    </row>
    <row r="223" spans="2:23" s="7" customFormat="1" ht="30" x14ac:dyDescent="0.25">
      <c r="B223" s="178"/>
      <c r="C223" s="22" t="s">
        <v>1546</v>
      </c>
      <c r="D223" s="22" t="s">
        <v>1547</v>
      </c>
      <c r="E223" s="22" t="s">
        <v>1537</v>
      </c>
      <c r="F223" s="22" t="s">
        <v>1547</v>
      </c>
      <c r="G223" s="22" t="s">
        <v>1570</v>
      </c>
      <c r="H223" s="22" t="s">
        <v>1540</v>
      </c>
      <c r="I223" s="22" t="s">
        <v>1540</v>
      </c>
      <c r="J223" s="22" t="s">
        <v>1543</v>
      </c>
      <c r="K223" s="20" t="s">
        <v>3445</v>
      </c>
      <c r="L223" s="23" t="s">
        <v>406</v>
      </c>
      <c r="M223" s="20" t="s">
        <v>3098</v>
      </c>
      <c r="N223" s="20">
        <v>5</v>
      </c>
      <c r="O223" s="22" t="s">
        <v>55</v>
      </c>
      <c r="P223" s="1" t="s">
        <v>726</v>
      </c>
      <c r="Q223" s="178"/>
      <c r="R223" s="160"/>
      <c r="S223" s="180"/>
      <c r="T223" s="7">
        <f t="shared" si="9"/>
        <v>183</v>
      </c>
      <c r="U223" s="7" t="e">
        <f t="shared" ca="1" si="10"/>
        <v>#NAME?</v>
      </c>
      <c r="V223" s="7" t="e">
        <f t="shared" ca="1" si="11"/>
        <v>#NAME?</v>
      </c>
      <c r="W223" s="7" t="e">
        <f ca="1">IF(LocalizarInvertido(".",MID(P223,LEN(P223)-3,3)) &gt; 0,MID(P223,1,LocalizarInvertido(".",P223)),P223)</f>
        <v>#NAME?</v>
      </c>
    </row>
    <row r="224" spans="2:23" s="7" customFormat="1" ht="30" x14ac:dyDescent="0.25">
      <c r="B224" s="178"/>
      <c r="C224" s="22" t="s">
        <v>1546</v>
      </c>
      <c r="D224" s="22" t="s">
        <v>1547</v>
      </c>
      <c r="E224" s="22" t="s">
        <v>1537</v>
      </c>
      <c r="F224" s="22" t="s">
        <v>1547</v>
      </c>
      <c r="G224" s="22" t="s">
        <v>1570</v>
      </c>
      <c r="H224" s="22" t="s">
        <v>1540</v>
      </c>
      <c r="I224" s="22" t="s">
        <v>1537</v>
      </c>
      <c r="J224" s="22" t="s">
        <v>1543</v>
      </c>
      <c r="K224" s="20" t="s">
        <v>3446</v>
      </c>
      <c r="L224" s="23" t="s">
        <v>1348</v>
      </c>
      <c r="M224" s="20" t="s">
        <v>3098</v>
      </c>
      <c r="N224" s="20">
        <v>7</v>
      </c>
      <c r="O224" s="22" t="s">
        <v>55</v>
      </c>
      <c r="P224" s="1" t="s">
        <v>726</v>
      </c>
      <c r="Q224" s="178"/>
      <c r="R224" s="160"/>
      <c r="S224" s="180"/>
      <c r="T224" s="7">
        <f t="shared" si="9"/>
        <v>183</v>
      </c>
      <c r="U224" s="7" t="e">
        <f t="shared" ca="1" si="10"/>
        <v>#NAME?</v>
      </c>
      <c r="V224" s="7" t="e">
        <f t="shared" ca="1" si="11"/>
        <v>#NAME?</v>
      </c>
      <c r="W224" s="7" t="e">
        <f ca="1">IF(LocalizarInvertido(".",MID(P224,LEN(P224)-3,3)) &gt; 0,MID(P224,1,LocalizarInvertido(".",P224)),P224)</f>
        <v>#NAME?</v>
      </c>
    </row>
    <row r="225" spans="2:23" s="7" customFormat="1" ht="30" x14ac:dyDescent="0.25">
      <c r="B225" s="178"/>
      <c r="C225" s="22" t="s">
        <v>1546</v>
      </c>
      <c r="D225" s="22" t="s">
        <v>1547</v>
      </c>
      <c r="E225" s="22" t="s">
        <v>1537</v>
      </c>
      <c r="F225" s="22" t="s">
        <v>1547</v>
      </c>
      <c r="G225" s="22" t="s">
        <v>1570</v>
      </c>
      <c r="H225" s="22" t="s">
        <v>1540</v>
      </c>
      <c r="I225" s="22" t="s">
        <v>1537</v>
      </c>
      <c r="J225" s="22" t="s">
        <v>1539</v>
      </c>
      <c r="K225" s="20" t="s">
        <v>3447</v>
      </c>
      <c r="L225" s="23" t="s">
        <v>1348</v>
      </c>
      <c r="M225" s="20" t="s">
        <v>3099</v>
      </c>
      <c r="N225" s="20">
        <v>8</v>
      </c>
      <c r="O225" s="22" t="s">
        <v>3107</v>
      </c>
      <c r="P225" s="1" t="s">
        <v>726</v>
      </c>
      <c r="Q225" s="178"/>
      <c r="R225" s="160"/>
      <c r="S225" s="180"/>
      <c r="T225" s="7">
        <f t="shared" si="9"/>
        <v>183</v>
      </c>
      <c r="U225" s="7" t="e">
        <f t="shared" ca="1" si="10"/>
        <v>#NAME?</v>
      </c>
      <c r="V225" s="7" t="e">
        <f t="shared" ca="1" si="11"/>
        <v>#NAME?</v>
      </c>
      <c r="W225" s="7" t="e">
        <f ca="1">IF(LocalizarInvertido(".",MID(P225,LEN(P225)-3,3)) &gt; 0,MID(P225,1,LocalizarInvertido(".",P225)),P225)</f>
        <v>#NAME?</v>
      </c>
    </row>
    <row r="226" spans="2:23" s="7" customFormat="1" ht="45" x14ac:dyDescent="0.25">
      <c r="B226" s="178"/>
      <c r="C226" s="22" t="s">
        <v>1546</v>
      </c>
      <c r="D226" s="22" t="s">
        <v>1547</v>
      </c>
      <c r="E226" s="22" t="s">
        <v>1537</v>
      </c>
      <c r="F226" s="22" t="s">
        <v>1547</v>
      </c>
      <c r="G226" s="22" t="s">
        <v>1570</v>
      </c>
      <c r="H226" s="22" t="s">
        <v>1540</v>
      </c>
      <c r="I226" s="22" t="s">
        <v>1537</v>
      </c>
      <c r="J226" s="22" t="s">
        <v>1541</v>
      </c>
      <c r="K226" s="20" t="s">
        <v>3448</v>
      </c>
      <c r="L226" s="23" t="s">
        <v>3209</v>
      </c>
      <c r="M226" s="20" t="s">
        <v>3099</v>
      </c>
      <c r="N226" s="20">
        <v>8</v>
      </c>
      <c r="O226" s="22" t="s">
        <v>3107</v>
      </c>
      <c r="P226" s="1" t="s">
        <v>4182</v>
      </c>
      <c r="Q226" s="178"/>
      <c r="R226" s="160"/>
      <c r="S226" s="180"/>
      <c r="T226" s="7">
        <f t="shared" si="9"/>
        <v>281</v>
      </c>
      <c r="U226" s="7" t="e">
        <f t="shared" ca="1" si="10"/>
        <v>#NAME?</v>
      </c>
      <c r="V226" s="7" t="e">
        <f t="shared" ca="1" si="11"/>
        <v>#NAME?</v>
      </c>
      <c r="W226" s="7" t="e">
        <f ca="1">IF(LocalizarInvertido(".",MID(P226,LEN(P226)-3,3)) &gt; 0,MID(P226,1,LocalizarInvertido(".",P226)),P226)</f>
        <v>#NAME?</v>
      </c>
    </row>
    <row r="227" spans="2:23" s="7" customFormat="1" ht="30" x14ac:dyDescent="0.25">
      <c r="B227" s="178"/>
      <c r="C227" s="22" t="s">
        <v>1546</v>
      </c>
      <c r="D227" s="22" t="s">
        <v>1547</v>
      </c>
      <c r="E227" s="22" t="s">
        <v>1537</v>
      </c>
      <c r="F227" s="22" t="s">
        <v>1547</v>
      </c>
      <c r="G227" s="22" t="s">
        <v>1570</v>
      </c>
      <c r="H227" s="22" t="s">
        <v>1540</v>
      </c>
      <c r="I227" s="22" t="s">
        <v>1537</v>
      </c>
      <c r="J227" s="22" t="s">
        <v>1550</v>
      </c>
      <c r="K227" s="20" t="s">
        <v>3449</v>
      </c>
      <c r="L227" s="23" t="s">
        <v>3450</v>
      </c>
      <c r="M227" s="20" t="s">
        <v>3099</v>
      </c>
      <c r="N227" s="20">
        <v>8</v>
      </c>
      <c r="O227" s="22" t="s">
        <v>3107</v>
      </c>
      <c r="P227" s="1" t="s">
        <v>4181</v>
      </c>
      <c r="Q227" s="178"/>
      <c r="R227" s="160"/>
      <c r="S227" s="180"/>
      <c r="T227" s="7">
        <f t="shared" si="9"/>
        <v>227</v>
      </c>
      <c r="U227" s="7" t="e">
        <f t="shared" ca="1" si="10"/>
        <v>#NAME?</v>
      </c>
      <c r="V227" s="7" t="e">
        <f t="shared" ca="1" si="11"/>
        <v>#NAME?</v>
      </c>
      <c r="W227" s="7" t="e">
        <f ca="1">IF(LocalizarInvertido(".",MID(P227,LEN(P227)-3,3)) &gt; 0,MID(P227,1,LocalizarInvertido(".",P227)),P227)</f>
        <v>#NAME?</v>
      </c>
    </row>
    <row r="228" spans="2:23" s="7" customFormat="1" ht="30" x14ac:dyDescent="0.25">
      <c r="B228" s="178"/>
      <c r="C228" s="22" t="s">
        <v>1546</v>
      </c>
      <c r="D228" s="22" t="s">
        <v>1547</v>
      </c>
      <c r="E228" s="22" t="s">
        <v>1537</v>
      </c>
      <c r="F228" s="22" t="s">
        <v>1547</v>
      </c>
      <c r="G228" s="22" t="s">
        <v>1575</v>
      </c>
      <c r="H228" s="22" t="s">
        <v>1540</v>
      </c>
      <c r="I228" s="22" t="s">
        <v>1540</v>
      </c>
      <c r="J228" s="22" t="s">
        <v>1543</v>
      </c>
      <c r="K228" s="20" t="s">
        <v>3451</v>
      </c>
      <c r="L228" s="23" t="s">
        <v>727</v>
      </c>
      <c r="M228" s="20" t="s">
        <v>3098</v>
      </c>
      <c r="N228" s="20">
        <v>5</v>
      </c>
      <c r="O228" s="22" t="s">
        <v>55</v>
      </c>
      <c r="P228" s="1" t="s">
        <v>728</v>
      </c>
      <c r="Q228" s="178"/>
      <c r="R228" s="160"/>
      <c r="S228" s="180"/>
      <c r="T228" s="7">
        <f t="shared" si="9"/>
        <v>219</v>
      </c>
      <c r="U228" s="7" t="e">
        <f t="shared" ca="1" si="10"/>
        <v>#NAME?</v>
      </c>
      <c r="V228" s="7" t="e">
        <f t="shared" ca="1" si="11"/>
        <v>#NAME?</v>
      </c>
      <c r="W228" s="7" t="e">
        <f ca="1">IF(LocalizarInvertido(".",MID(P228,LEN(P228)-3,3)) &gt; 0,MID(P228,1,LocalizarInvertido(".",P228)),P228)</f>
        <v>#NAME?</v>
      </c>
    </row>
    <row r="229" spans="2:23" s="7" customFormat="1" ht="30" x14ac:dyDescent="0.25">
      <c r="B229" s="178"/>
      <c r="C229" s="22" t="s">
        <v>1546</v>
      </c>
      <c r="D229" s="22" t="s">
        <v>1547</v>
      </c>
      <c r="E229" s="22" t="s">
        <v>1537</v>
      </c>
      <c r="F229" s="22" t="s">
        <v>1547</v>
      </c>
      <c r="G229" s="22" t="s">
        <v>1575</v>
      </c>
      <c r="H229" s="22" t="s">
        <v>1540</v>
      </c>
      <c r="I229" s="22" t="s">
        <v>1537</v>
      </c>
      <c r="J229" s="22" t="s">
        <v>1543</v>
      </c>
      <c r="K229" s="20" t="s">
        <v>3452</v>
      </c>
      <c r="L229" s="23" t="s">
        <v>1514</v>
      </c>
      <c r="M229" s="20" t="s">
        <v>3098</v>
      </c>
      <c r="N229" s="20">
        <v>7</v>
      </c>
      <c r="O229" s="22" t="s">
        <v>55</v>
      </c>
      <c r="P229" s="1" t="s">
        <v>728</v>
      </c>
      <c r="Q229" s="178"/>
      <c r="R229" s="160"/>
      <c r="S229" s="180"/>
      <c r="T229" s="7">
        <f t="shared" si="9"/>
        <v>219</v>
      </c>
      <c r="U229" s="7" t="e">
        <f t="shared" ca="1" si="10"/>
        <v>#NAME?</v>
      </c>
      <c r="V229" s="7" t="e">
        <f t="shared" ca="1" si="11"/>
        <v>#NAME?</v>
      </c>
      <c r="W229" s="7" t="e">
        <f ca="1">IF(LocalizarInvertido(".",MID(P229,LEN(P229)-3,3)) &gt; 0,MID(P229,1,LocalizarInvertido(".",P229)),P229)</f>
        <v>#NAME?</v>
      </c>
    </row>
    <row r="230" spans="2:23" s="7" customFormat="1" ht="30" x14ac:dyDescent="0.25">
      <c r="B230" s="178"/>
      <c r="C230" s="22" t="s">
        <v>1546</v>
      </c>
      <c r="D230" s="22" t="s">
        <v>1547</v>
      </c>
      <c r="E230" s="22" t="s">
        <v>1537</v>
      </c>
      <c r="F230" s="22" t="s">
        <v>1547</v>
      </c>
      <c r="G230" s="22" t="s">
        <v>1575</v>
      </c>
      <c r="H230" s="22" t="s">
        <v>1540</v>
      </c>
      <c r="I230" s="22" t="s">
        <v>1537</v>
      </c>
      <c r="J230" s="22" t="s">
        <v>1539</v>
      </c>
      <c r="K230" s="20" t="s">
        <v>3453</v>
      </c>
      <c r="L230" s="23" t="s">
        <v>1514</v>
      </c>
      <c r="M230" s="20" t="s">
        <v>3099</v>
      </c>
      <c r="N230" s="20">
        <v>8</v>
      </c>
      <c r="O230" s="22" t="s">
        <v>3107</v>
      </c>
      <c r="P230" s="1" t="s">
        <v>728</v>
      </c>
      <c r="Q230" s="178"/>
      <c r="R230" s="160"/>
      <c r="S230" s="180"/>
      <c r="T230" s="7">
        <f t="shared" si="9"/>
        <v>219</v>
      </c>
      <c r="U230" s="7" t="e">
        <f t="shared" ca="1" si="10"/>
        <v>#NAME?</v>
      </c>
      <c r="V230" s="7" t="e">
        <f t="shared" ca="1" si="11"/>
        <v>#NAME?</v>
      </c>
      <c r="W230" s="7" t="e">
        <f ca="1">IF(LocalizarInvertido(".",MID(P230,LEN(P230)-3,3)) &gt; 0,MID(P230,1,LocalizarInvertido(".",P230)),P230)</f>
        <v>#NAME?</v>
      </c>
    </row>
    <row r="231" spans="2:23" s="7" customFormat="1" ht="45" x14ac:dyDescent="0.25">
      <c r="B231" s="178"/>
      <c r="C231" s="22" t="s">
        <v>1546</v>
      </c>
      <c r="D231" s="22" t="s">
        <v>1547</v>
      </c>
      <c r="E231" s="22" t="s">
        <v>1537</v>
      </c>
      <c r="F231" s="22" t="s">
        <v>1547</v>
      </c>
      <c r="G231" s="22" t="s">
        <v>1575</v>
      </c>
      <c r="H231" s="22" t="s">
        <v>1540</v>
      </c>
      <c r="I231" s="22" t="s">
        <v>1537</v>
      </c>
      <c r="J231" s="22" t="s">
        <v>1541</v>
      </c>
      <c r="K231" s="20" t="s">
        <v>3454</v>
      </c>
      <c r="L231" s="23" t="s">
        <v>3455</v>
      </c>
      <c r="M231" s="20" t="s">
        <v>3099</v>
      </c>
      <c r="N231" s="20">
        <v>8</v>
      </c>
      <c r="O231" s="22" t="s">
        <v>3107</v>
      </c>
      <c r="P231" s="1" t="s">
        <v>4182</v>
      </c>
      <c r="Q231" s="178"/>
      <c r="R231" s="160"/>
      <c r="S231" s="180"/>
      <c r="T231" s="7">
        <f t="shared" si="9"/>
        <v>281</v>
      </c>
      <c r="U231" s="7" t="e">
        <f t="shared" ca="1" si="10"/>
        <v>#NAME?</v>
      </c>
      <c r="V231" s="7" t="e">
        <f t="shared" ca="1" si="11"/>
        <v>#NAME?</v>
      </c>
      <c r="W231" s="7" t="e">
        <f ca="1">IF(LocalizarInvertido(".",MID(P231,LEN(P231)-3,3)) &gt; 0,MID(P231,1,LocalizarInvertido(".",P231)),P231)</f>
        <v>#NAME?</v>
      </c>
    </row>
    <row r="232" spans="2:23" s="7" customFormat="1" ht="30" x14ac:dyDescent="0.25">
      <c r="B232" s="178"/>
      <c r="C232" s="22" t="s">
        <v>1546</v>
      </c>
      <c r="D232" s="22" t="s">
        <v>1547</v>
      </c>
      <c r="E232" s="22" t="s">
        <v>1537</v>
      </c>
      <c r="F232" s="22" t="s">
        <v>1547</v>
      </c>
      <c r="G232" s="22" t="s">
        <v>1575</v>
      </c>
      <c r="H232" s="22" t="s">
        <v>1540</v>
      </c>
      <c r="I232" s="22" t="s">
        <v>1537</v>
      </c>
      <c r="J232" s="22" t="s">
        <v>1550</v>
      </c>
      <c r="K232" s="20" t="s">
        <v>3456</v>
      </c>
      <c r="L232" s="23" t="s">
        <v>3457</v>
      </c>
      <c r="M232" s="20" t="s">
        <v>3099</v>
      </c>
      <c r="N232" s="20">
        <v>8</v>
      </c>
      <c r="O232" s="22" t="s">
        <v>3107</v>
      </c>
      <c r="P232" s="1" t="s">
        <v>4181</v>
      </c>
      <c r="Q232" s="178"/>
      <c r="R232" s="160"/>
      <c r="S232" s="180"/>
      <c r="T232" s="7">
        <f t="shared" si="9"/>
        <v>227</v>
      </c>
      <c r="U232" s="7" t="e">
        <f t="shared" ca="1" si="10"/>
        <v>#NAME?</v>
      </c>
      <c r="V232" s="7" t="e">
        <f t="shared" ca="1" si="11"/>
        <v>#NAME?</v>
      </c>
      <c r="W232" s="7" t="e">
        <f ca="1">IF(LocalizarInvertido(".",MID(P232,LEN(P232)-3,3)) &gt; 0,MID(P232,1,LocalizarInvertido(".",P232)),P232)</f>
        <v>#NAME?</v>
      </c>
    </row>
    <row r="233" spans="2:23" s="7" customFormat="1" ht="30" x14ac:dyDescent="0.25">
      <c r="B233" s="178"/>
      <c r="C233" s="22" t="s">
        <v>1546</v>
      </c>
      <c r="D233" s="22" t="s">
        <v>1547</v>
      </c>
      <c r="E233" s="22" t="s">
        <v>1537</v>
      </c>
      <c r="F233" s="22" t="s">
        <v>1547</v>
      </c>
      <c r="G233" s="22" t="s">
        <v>1577</v>
      </c>
      <c r="H233" s="22" t="s">
        <v>1540</v>
      </c>
      <c r="I233" s="22" t="s">
        <v>1540</v>
      </c>
      <c r="J233" s="22" t="s">
        <v>1543</v>
      </c>
      <c r="K233" s="20" t="s">
        <v>3458</v>
      </c>
      <c r="L233" s="23" t="s">
        <v>729</v>
      </c>
      <c r="M233" s="20" t="s">
        <v>3098</v>
      </c>
      <c r="N233" s="20">
        <v>5</v>
      </c>
      <c r="O233" s="22" t="s">
        <v>55</v>
      </c>
      <c r="P233" s="1" t="s">
        <v>730</v>
      </c>
      <c r="Q233" s="178"/>
      <c r="R233" s="160"/>
      <c r="S233" s="180"/>
      <c r="T233" s="7">
        <f t="shared" si="9"/>
        <v>228</v>
      </c>
      <c r="U233" s="7" t="e">
        <f t="shared" ca="1" si="10"/>
        <v>#NAME?</v>
      </c>
      <c r="V233" s="7" t="e">
        <f t="shared" ca="1" si="11"/>
        <v>#NAME?</v>
      </c>
      <c r="W233" s="7" t="e">
        <f ca="1">IF(LocalizarInvertido(".",MID(P233,LEN(P233)-3,3)) &gt; 0,MID(P233,1,LocalizarInvertido(".",P233)),P233)</f>
        <v>#NAME?</v>
      </c>
    </row>
    <row r="234" spans="2:23" s="7" customFormat="1" ht="30" x14ac:dyDescent="0.25">
      <c r="B234" s="178"/>
      <c r="C234" s="22" t="s">
        <v>1546</v>
      </c>
      <c r="D234" s="22" t="s">
        <v>1547</v>
      </c>
      <c r="E234" s="22" t="s">
        <v>1537</v>
      </c>
      <c r="F234" s="22" t="s">
        <v>1547</v>
      </c>
      <c r="G234" s="22" t="s">
        <v>1577</v>
      </c>
      <c r="H234" s="22" t="s">
        <v>1540</v>
      </c>
      <c r="I234" s="22" t="s">
        <v>1537</v>
      </c>
      <c r="J234" s="22" t="s">
        <v>1543</v>
      </c>
      <c r="K234" s="20" t="s">
        <v>3459</v>
      </c>
      <c r="L234" s="23" t="s">
        <v>1515</v>
      </c>
      <c r="M234" s="20" t="s">
        <v>3098</v>
      </c>
      <c r="N234" s="20">
        <v>7</v>
      </c>
      <c r="O234" s="22" t="s">
        <v>55</v>
      </c>
      <c r="P234" s="1" t="s">
        <v>730</v>
      </c>
      <c r="Q234" s="178"/>
      <c r="R234" s="160"/>
      <c r="S234" s="180"/>
      <c r="T234" s="7">
        <f t="shared" si="9"/>
        <v>228</v>
      </c>
      <c r="U234" s="7" t="e">
        <f t="shared" ca="1" si="10"/>
        <v>#NAME?</v>
      </c>
      <c r="V234" s="7" t="e">
        <f t="shared" ca="1" si="11"/>
        <v>#NAME?</v>
      </c>
      <c r="W234" s="7" t="e">
        <f ca="1">IF(LocalizarInvertido(".",MID(P234,LEN(P234)-3,3)) &gt; 0,MID(P234,1,LocalizarInvertido(".",P234)),P234)</f>
        <v>#NAME?</v>
      </c>
    </row>
    <row r="235" spans="2:23" s="7" customFormat="1" ht="30" x14ac:dyDescent="0.25">
      <c r="B235" s="178"/>
      <c r="C235" s="22" t="s">
        <v>1546</v>
      </c>
      <c r="D235" s="22" t="s">
        <v>1547</v>
      </c>
      <c r="E235" s="22" t="s">
        <v>1537</v>
      </c>
      <c r="F235" s="22" t="s">
        <v>1547</v>
      </c>
      <c r="G235" s="22" t="s">
        <v>1577</v>
      </c>
      <c r="H235" s="22" t="s">
        <v>1540</v>
      </c>
      <c r="I235" s="22" t="s">
        <v>1537</v>
      </c>
      <c r="J235" s="22" t="s">
        <v>1539</v>
      </c>
      <c r="K235" s="20" t="s">
        <v>3460</v>
      </c>
      <c r="L235" s="23" t="s">
        <v>1515</v>
      </c>
      <c r="M235" s="20" t="s">
        <v>3099</v>
      </c>
      <c r="N235" s="20">
        <v>8</v>
      </c>
      <c r="O235" s="22" t="s">
        <v>3107</v>
      </c>
      <c r="P235" s="1" t="s">
        <v>730</v>
      </c>
      <c r="Q235" s="178"/>
      <c r="R235" s="160"/>
      <c r="S235" s="180"/>
      <c r="T235" s="7">
        <f t="shared" si="9"/>
        <v>228</v>
      </c>
      <c r="U235" s="7" t="e">
        <f t="shared" ca="1" si="10"/>
        <v>#NAME?</v>
      </c>
      <c r="V235" s="7" t="e">
        <f t="shared" ca="1" si="11"/>
        <v>#NAME?</v>
      </c>
      <c r="W235" s="7" t="e">
        <f ca="1">IF(LocalizarInvertido(".",MID(P235,LEN(P235)-3,3)) &gt; 0,MID(P235,1,LocalizarInvertido(".",P235)),P235)</f>
        <v>#NAME?</v>
      </c>
    </row>
    <row r="236" spans="2:23" s="7" customFormat="1" ht="45" x14ac:dyDescent="0.25">
      <c r="B236" s="178"/>
      <c r="C236" s="22" t="s">
        <v>1546</v>
      </c>
      <c r="D236" s="22" t="s">
        <v>1547</v>
      </c>
      <c r="E236" s="22" t="s">
        <v>1537</v>
      </c>
      <c r="F236" s="22" t="s">
        <v>1547</v>
      </c>
      <c r="G236" s="22" t="s">
        <v>1577</v>
      </c>
      <c r="H236" s="22" t="s">
        <v>1540</v>
      </c>
      <c r="I236" s="22" t="s">
        <v>1537</v>
      </c>
      <c r="J236" s="22" t="s">
        <v>1541</v>
      </c>
      <c r="K236" s="20" t="s">
        <v>3461</v>
      </c>
      <c r="L236" s="23" t="s">
        <v>3462</v>
      </c>
      <c r="M236" s="20" t="s">
        <v>3099</v>
      </c>
      <c r="N236" s="20">
        <v>8</v>
      </c>
      <c r="O236" s="22" t="s">
        <v>3107</v>
      </c>
      <c r="P236" s="1" t="s">
        <v>4182</v>
      </c>
      <c r="Q236" s="178"/>
      <c r="R236" s="160"/>
      <c r="S236" s="180"/>
      <c r="T236" s="7">
        <f t="shared" si="9"/>
        <v>281</v>
      </c>
      <c r="U236" s="7" t="e">
        <f t="shared" ca="1" si="10"/>
        <v>#NAME?</v>
      </c>
      <c r="V236" s="7" t="e">
        <f t="shared" ca="1" si="11"/>
        <v>#NAME?</v>
      </c>
      <c r="W236" s="7" t="e">
        <f ca="1">IF(LocalizarInvertido(".",MID(P236,LEN(P236)-3,3)) &gt; 0,MID(P236,1,LocalizarInvertido(".",P236)),P236)</f>
        <v>#NAME?</v>
      </c>
    </row>
    <row r="237" spans="2:23" s="7" customFormat="1" ht="45" x14ac:dyDescent="0.25">
      <c r="B237" s="178"/>
      <c r="C237" s="22" t="s">
        <v>1546</v>
      </c>
      <c r="D237" s="22" t="s">
        <v>1547</v>
      </c>
      <c r="E237" s="22" t="s">
        <v>1537</v>
      </c>
      <c r="F237" s="22" t="s">
        <v>1547</v>
      </c>
      <c r="G237" s="22" t="s">
        <v>1577</v>
      </c>
      <c r="H237" s="22" t="s">
        <v>1540</v>
      </c>
      <c r="I237" s="22" t="s">
        <v>1537</v>
      </c>
      <c r="J237" s="22" t="s">
        <v>1550</v>
      </c>
      <c r="K237" s="20" t="s">
        <v>3463</v>
      </c>
      <c r="L237" s="23" t="s">
        <v>3464</v>
      </c>
      <c r="M237" s="20" t="s">
        <v>3099</v>
      </c>
      <c r="N237" s="20">
        <v>8</v>
      </c>
      <c r="O237" s="22" t="s">
        <v>3107</v>
      </c>
      <c r="P237" s="1" t="s">
        <v>4181</v>
      </c>
      <c r="Q237" s="178"/>
      <c r="R237" s="160"/>
      <c r="S237" s="180"/>
      <c r="T237" s="7">
        <f t="shared" si="9"/>
        <v>227</v>
      </c>
      <c r="U237" s="7" t="e">
        <f t="shared" ca="1" si="10"/>
        <v>#NAME?</v>
      </c>
      <c r="V237" s="7" t="e">
        <f t="shared" ca="1" si="11"/>
        <v>#NAME?</v>
      </c>
      <c r="W237" s="7" t="e">
        <f ca="1">IF(LocalizarInvertido(".",MID(P237,LEN(P237)-3,3)) &gt; 0,MID(P237,1,LocalizarInvertido(".",P237)),P237)</f>
        <v>#NAME?</v>
      </c>
    </row>
    <row r="238" spans="2:23" s="7" customFormat="1" ht="60" x14ac:dyDescent="0.25">
      <c r="B238" s="178"/>
      <c r="C238" s="22" t="s">
        <v>1546</v>
      </c>
      <c r="D238" s="22" t="s">
        <v>1547</v>
      </c>
      <c r="E238" s="22" t="s">
        <v>1537</v>
      </c>
      <c r="F238" s="22" t="s">
        <v>1547</v>
      </c>
      <c r="G238" s="22" t="s">
        <v>1574</v>
      </c>
      <c r="H238" s="22" t="s">
        <v>1540</v>
      </c>
      <c r="I238" s="22" t="s">
        <v>1540</v>
      </c>
      <c r="J238" s="22" t="s">
        <v>1543</v>
      </c>
      <c r="K238" s="20" t="s">
        <v>3465</v>
      </c>
      <c r="L238" s="23" t="s">
        <v>731</v>
      </c>
      <c r="M238" s="20" t="s">
        <v>3098</v>
      </c>
      <c r="N238" s="20">
        <v>5</v>
      </c>
      <c r="O238" s="22" t="s">
        <v>55</v>
      </c>
      <c r="P238" s="1" t="s">
        <v>732</v>
      </c>
      <c r="Q238" s="178"/>
      <c r="R238" s="160"/>
      <c r="S238" s="180"/>
      <c r="T238" s="7">
        <f t="shared" si="9"/>
        <v>435</v>
      </c>
      <c r="U238" s="7" t="e">
        <f t="shared" ca="1" si="10"/>
        <v>#NAME?</v>
      </c>
      <c r="V238" s="7" t="e">
        <f t="shared" ca="1" si="11"/>
        <v>#NAME?</v>
      </c>
      <c r="W238" s="7" t="e">
        <f ca="1">IF(LocalizarInvertido(".",MID(P238,LEN(P238)-3,3)) &gt; 0,MID(P238,1,LocalizarInvertido(".",P238)),P238)</f>
        <v>#NAME?</v>
      </c>
    </row>
    <row r="239" spans="2:23" s="7" customFormat="1" ht="60" x14ac:dyDescent="0.25">
      <c r="B239" s="178"/>
      <c r="C239" s="22" t="s">
        <v>1546</v>
      </c>
      <c r="D239" s="22" t="s">
        <v>1547</v>
      </c>
      <c r="E239" s="22" t="s">
        <v>1537</v>
      </c>
      <c r="F239" s="22" t="s">
        <v>1547</v>
      </c>
      <c r="G239" s="22" t="s">
        <v>1574</v>
      </c>
      <c r="H239" s="22" t="s">
        <v>1540</v>
      </c>
      <c r="I239" s="22" t="s">
        <v>1537</v>
      </c>
      <c r="J239" s="22" t="s">
        <v>1543</v>
      </c>
      <c r="K239" s="20" t="s">
        <v>3466</v>
      </c>
      <c r="L239" s="23" t="s">
        <v>1516</v>
      </c>
      <c r="M239" s="20" t="s">
        <v>3098</v>
      </c>
      <c r="N239" s="20">
        <v>7</v>
      </c>
      <c r="O239" s="22" t="s">
        <v>55</v>
      </c>
      <c r="P239" s="1" t="s">
        <v>732</v>
      </c>
      <c r="Q239" s="178"/>
      <c r="R239" s="160"/>
      <c r="S239" s="180"/>
      <c r="T239" s="7">
        <f t="shared" si="9"/>
        <v>435</v>
      </c>
      <c r="U239" s="7" t="e">
        <f t="shared" ca="1" si="10"/>
        <v>#NAME?</v>
      </c>
      <c r="V239" s="7" t="e">
        <f t="shared" ca="1" si="11"/>
        <v>#NAME?</v>
      </c>
      <c r="W239" s="7" t="e">
        <f ca="1">IF(LocalizarInvertido(".",MID(P239,LEN(P239)-3,3)) &gt; 0,MID(P239,1,LocalizarInvertido(".",P239)),P239)</f>
        <v>#NAME?</v>
      </c>
    </row>
    <row r="240" spans="2:23" s="7" customFormat="1" ht="60" x14ac:dyDescent="0.25">
      <c r="B240" s="178"/>
      <c r="C240" s="22" t="s">
        <v>1546</v>
      </c>
      <c r="D240" s="22" t="s">
        <v>1547</v>
      </c>
      <c r="E240" s="22" t="s">
        <v>1537</v>
      </c>
      <c r="F240" s="22" t="s">
        <v>1547</v>
      </c>
      <c r="G240" s="22" t="s">
        <v>1574</v>
      </c>
      <c r="H240" s="22" t="s">
        <v>1540</v>
      </c>
      <c r="I240" s="22" t="s">
        <v>1537</v>
      </c>
      <c r="J240" s="22" t="s">
        <v>1539</v>
      </c>
      <c r="K240" s="20" t="s">
        <v>3467</v>
      </c>
      <c r="L240" s="23" t="s">
        <v>1516</v>
      </c>
      <c r="M240" s="20" t="s">
        <v>3099</v>
      </c>
      <c r="N240" s="20">
        <v>8</v>
      </c>
      <c r="O240" s="22" t="s">
        <v>3107</v>
      </c>
      <c r="P240" s="1" t="s">
        <v>732</v>
      </c>
      <c r="Q240" s="178"/>
      <c r="R240" s="160"/>
      <c r="S240" s="180"/>
      <c r="T240" s="7">
        <f t="shared" si="9"/>
        <v>435</v>
      </c>
      <c r="U240" s="7" t="e">
        <f t="shared" ca="1" si="10"/>
        <v>#NAME?</v>
      </c>
      <c r="V240" s="7" t="e">
        <f t="shared" ca="1" si="11"/>
        <v>#NAME?</v>
      </c>
      <c r="W240" s="7" t="e">
        <f ca="1">IF(LocalizarInvertido(".",MID(P240,LEN(P240)-3,3)) &gt; 0,MID(P240,1,LocalizarInvertido(".",P240)),P240)</f>
        <v>#NAME?</v>
      </c>
    </row>
    <row r="241" spans="2:23" s="7" customFormat="1" ht="45" x14ac:dyDescent="0.25">
      <c r="B241" s="178"/>
      <c r="C241" s="22" t="s">
        <v>1546</v>
      </c>
      <c r="D241" s="22" t="s">
        <v>1547</v>
      </c>
      <c r="E241" s="22" t="s">
        <v>1537</v>
      </c>
      <c r="F241" s="22" t="s">
        <v>1547</v>
      </c>
      <c r="G241" s="22" t="s">
        <v>1574</v>
      </c>
      <c r="H241" s="22" t="s">
        <v>1540</v>
      </c>
      <c r="I241" s="22" t="s">
        <v>1537</v>
      </c>
      <c r="J241" s="22" t="s">
        <v>1541</v>
      </c>
      <c r="K241" s="20" t="s">
        <v>3468</v>
      </c>
      <c r="L241" s="23" t="s">
        <v>3469</v>
      </c>
      <c r="M241" s="20" t="s">
        <v>3099</v>
      </c>
      <c r="N241" s="20">
        <v>8</v>
      </c>
      <c r="O241" s="22" t="s">
        <v>3107</v>
      </c>
      <c r="P241" s="1" t="s">
        <v>4182</v>
      </c>
      <c r="Q241" s="178"/>
      <c r="R241" s="160"/>
      <c r="S241" s="180"/>
      <c r="T241" s="7">
        <f t="shared" si="9"/>
        <v>281</v>
      </c>
      <c r="U241" s="7" t="e">
        <f t="shared" ca="1" si="10"/>
        <v>#NAME?</v>
      </c>
      <c r="V241" s="7" t="e">
        <f t="shared" ca="1" si="11"/>
        <v>#NAME?</v>
      </c>
      <c r="W241" s="7" t="e">
        <f ca="1">IF(LocalizarInvertido(".",MID(P241,LEN(P241)-3,3)) &gt; 0,MID(P241,1,LocalizarInvertido(".",P241)),P241)</f>
        <v>#NAME?</v>
      </c>
    </row>
    <row r="242" spans="2:23" s="7" customFormat="1" ht="45" x14ac:dyDescent="0.25">
      <c r="B242" s="178"/>
      <c r="C242" s="22" t="s">
        <v>1546</v>
      </c>
      <c r="D242" s="22" t="s">
        <v>1547</v>
      </c>
      <c r="E242" s="22" t="s">
        <v>1537</v>
      </c>
      <c r="F242" s="22" t="s">
        <v>1547</v>
      </c>
      <c r="G242" s="22" t="s">
        <v>1574</v>
      </c>
      <c r="H242" s="22" t="s">
        <v>1540</v>
      </c>
      <c r="I242" s="22" t="s">
        <v>1537</v>
      </c>
      <c r="J242" s="22" t="s">
        <v>1550</v>
      </c>
      <c r="K242" s="20" t="s">
        <v>3470</v>
      </c>
      <c r="L242" s="23" t="s">
        <v>3471</v>
      </c>
      <c r="M242" s="20" t="s">
        <v>3099</v>
      </c>
      <c r="N242" s="20">
        <v>8</v>
      </c>
      <c r="O242" s="22" t="s">
        <v>3107</v>
      </c>
      <c r="P242" s="1" t="s">
        <v>4181</v>
      </c>
      <c r="Q242" s="178"/>
      <c r="R242" s="160"/>
      <c r="S242" s="180"/>
      <c r="T242" s="7">
        <f t="shared" si="9"/>
        <v>227</v>
      </c>
      <c r="U242" s="7" t="e">
        <f t="shared" ca="1" si="10"/>
        <v>#NAME?</v>
      </c>
      <c r="V242" s="7" t="e">
        <f t="shared" ca="1" si="11"/>
        <v>#NAME?</v>
      </c>
      <c r="W242" s="7" t="e">
        <f ca="1">IF(LocalizarInvertido(".",MID(P242,LEN(P242)-3,3)) &gt; 0,MID(P242,1,LocalizarInvertido(".",P242)),P242)</f>
        <v>#NAME?</v>
      </c>
    </row>
    <row r="243" spans="2:23" s="7" customFormat="1" ht="60" x14ac:dyDescent="0.25">
      <c r="B243" s="178"/>
      <c r="C243" s="22" t="s">
        <v>1546</v>
      </c>
      <c r="D243" s="22" t="s">
        <v>1547</v>
      </c>
      <c r="E243" s="22" t="s">
        <v>1537</v>
      </c>
      <c r="F243" s="22" t="s">
        <v>1547</v>
      </c>
      <c r="G243" s="22" t="s">
        <v>1578</v>
      </c>
      <c r="H243" s="22" t="s">
        <v>1540</v>
      </c>
      <c r="I243" s="22" t="s">
        <v>1540</v>
      </c>
      <c r="J243" s="22" t="s">
        <v>1543</v>
      </c>
      <c r="K243" s="20" t="s">
        <v>3472</v>
      </c>
      <c r="L243" s="23" t="s">
        <v>733</v>
      </c>
      <c r="M243" s="20" t="s">
        <v>3098</v>
      </c>
      <c r="N243" s="20">
        <v>5</v>
      </c>
      <c r="O243" s="22" t="s">
        <v>55</v>
      </c>
      <c r="P243" s="1" t="s">
        <v>734</v>
      </c>
      <c r="Q243" s="178"/>
      <c r="R243" s="160"/>
      <c r="S243" s="180"/>
      <c r="T243" s="7">
        <f t="shared" si="9"/>
        <v>448</v>
      </c>
      <c r="U243" s="7" t="e">
        <f t="shared" ca="1" si="10"/>
        <v>#NAME?</v>
      </c>
      <c r="V243" s="7" t="e">
        <f t="shared" ca="1" si="11"/>
        <v>#NAME?</v>
      </c>
      <c r="W243" s="7" t="e">
        <f ca="1">IF(LocalizarInvertido(".",MID(P243,LEN(P243)-3,3)) &gt; 0,MID(P243,1,LocalizarInvertido(".",P243)),P243)</f>
        <v>#NAME?</v>
      </c>
    </row>
    <row r="244" spans="2:23" s="7" customFormat="1" ht="60" x14ac:dyDescent="0.25">
      <c r="B244" s="178"/>
      <c r="C244" s="22" t="s">
        <v>1546</v>
      </c>
      <c r="D244" s="22" t="s">
        <v>1547</v>
      </c>
      <c r="E244" s="22" t="s">
        <v>1537</v>
      </c>
      <c r="F244" s="22" t="s">
        <v>1547</v>
      </c>
      <c r="G244" s="22" t="s">
        <v>1578</v>
      </c>
      <c r="H244" s="22" t="s">
        <v>1540</v>
      </c>
      <c r="I244" s="22" t="s">
        <v>1537</v>
      </c>
      <c r="J244" s="22" t="s">
        <v>1543</v>
      </c>
      <c r="K244" s="20" t="s">
        <v>3473</v>
      </c>
      <c r="L244" s="23" t="s">
        <v>1517</v>
      </c>
      <c r="M244" s="20" t="s">
        <v>3098</v>
      </c>
      <c r="N244" s="20">
        <v>7</v>
      </c>
      <c r="O244" s="22" t="s">
        <v>55</v>
      </c>
      <c r="P244" s="1" t="s">
        <v>734</v>
      </c>
      <c r="Q244" s="178"/>
      <c r="R244" s="160"/>
      <c r="S244" s="180"/>
      <c r="T244" s="7">
        <f t="shared" si="9"/>
        <v>448</v>
      </c>
      <c r="U244" s="7" t="e">
        <f t="shared" ca="1" si="10"/>
        <v>#NAME?</v>
      </c>
      <c r="V244" s="7" t="e">
        <f t="shared" ca="1" si="11"/>
        <v>#NAME?</v>
      </c>
      <c r="W244" s="7" t="e">
        <f ca="1">IF(LocalizarInvertido(".",MID(P244,LEN(P244)-3,3)) &gt; 0,MID(P244,1,LocalizarInvertido(".",P244)),P244)</f>
        <v>#NAME?</v>
      </c>
    </row>
    <row r="245" spans="2:23" s="7" customFormat="1" ht="60" x14ac:dyDescent="0.25">
      <c r="B245" s="178"/>
      <c r="C245" s="22" t="s">
        <v>1546</v>
      </c>
      <c r="D245" s="22" t="s">
        <v>1547</v>
      </c>
      <c r="E245" s="22" t="s">
        <v>1537</v>
      </c>
      <c r="F245" s="22" t="s">
        <v>1547</v>
      </c>
      <c r="G245" s="22" t="s">
        <v>1578</v>
      </c>
      <c r="H245" s="22" t="s">
        <v>1540</v>
      </c>
      <c r="I245" s="22" t="s">
        <v>1537</v>
      </c>
      <c r="J245" s="22" t="s">
        <v>1539</v>
      </c>
      <c r="K245" s="20" t="s">
        <v>3474</v>
      </c>
      <c r="L245" s="23" t="s">
        <v>1517</v>
      </c>
      <c r="M245" s="20" t="s">
        <v>3099</v>
      </c>
      <c r="N245" s="20">
        <v>8</v>
      </c>
      <c r="O245" s="22" t="s">
        <v>3107</v>
      </c>
      <c r="P245" s="1" t="s">
        <v>734</v>
      </c>
      <c r="Q245" s="178"/>
      <c r="R245" s="160"/>
      <c r="S245" s="180"/>
      <c r="T245" s="7">
        <f t="shared" si="9"/>
        <v>448</v>
      </c>
      <c r="U245" s="7" t="e">
        <f t="shared" ca="1" si="10"/>
        <v>#NAME?</v>
      </c>
      <c r="V245" s="7" t="e">
        <f t="shared" ca="1" si="11"/>
        <v>#NAME?</v>
      </c>
      <c r="W245" s="7" t="e">
        <f ca="1">IF(LocalizarInvertido(".",MID(P245,LEN(P245)-3,3)) &gt; 0,MID(P245,1,LocalizarInvertido(".",P245)),P245)</f>
        <v>#NAME?</v>
      </c>
    </row>
    <row r="246" spans="2:23" s="7" customFormat="1" ht="45" x14ac:dyDescent="0.25">
      <c r="B246" s="178"/>
      <c r="C246" s="22" t="s">
        <v>1546</v>
      </c>
      <c r="D246" s="22" t="s">
        <v>1547</v>
      </c>
      <c r="E246" s="22" t="s">
        <v>1537</v>
      </c>
      <c r="F246" s="22" t="s">
        <v>1547</v>
      </c>
      <c r="G246" s="22" t="s">
        <v>1578</v>
      </c>
      <c r="H246" s="22" t="s">
        <v>1540</v>
      </c>
      <c r="I246" s="22" t="s">
        <v>1537</v>
      </c>
      <c r="J246" s="22" t="s">
        <v>1541</v>
      </c>
      <c r="K246" s="20" t="s">
        <v>3475</v>
      </c>
      <c r="L246" s="23" t="s">
        <v>3476</v>
      </c>
      <c r="M246" s="20" t="s">
        <v>3099</v>
      </c>
      <c r="N246" s="20">
        <v>8</v>
      </c>
      <c r="O246" s="22" t="s">
        <v>3107</v>
      </c>
      <c r="P246" s="1" t="s">
        <v>4182</v>
      </c>
      <c r="Q246" s="178"/>
      <c r="R246" s="160"/>
      <c r="S246" s="180"/>
      <c r="T246" s="7">
        <f t="shared" si="9"/>
        <v>281</v>
      </c>
      <c r="U246" s="7" t="e">
        <f t="shared" ca="1" si="10"/>
        <v>#NAME?</v>
      </c>
      <c r="V246" s="7" t="e">
        <f t="shared" ca="1" si="11"/>
        <v>#NAME?</v>
      </c>
      <c r="W246" s="7" t="e">
        <f ca="1">IF(LocalizarInvertido(".",MID(P246,LEN(P246)-3,3)) &gt; 0,MID(P246,1,LocalizarInvertido(".",P246)),P246)</f>
        <v>#NAME?</v>
      </c>
    </row>
    <row r="247" spans="2:23" s="7" customFormat="1" ht="45" x14ac:dyDescent="0.25">
      <c r="B247" s="178"/>
      <c r="C247" s="22" t="s">
        <v>1546</v>
      </c>
      <c r="D247" s="22" t="s">
        <v>1547</v>
      </c>
      <c r="E247" s="22" t="s">
        <v>1537</v>
      </c>
      <c r="F247" s="22" t="s">
        <v>1547</v>
      </c>
      <c r="G247" s="22" t="s">
        <v>1578</v>
      </c>
      <c r="H247" s="22" t="s">
        <v>1540</v>
      </c>
      <c r="I247" s="22" t="s">
        <v>1537</v>
      </c>
      <c r="J247" s="22" t="s">
        <v>1550</v>
      </c>
      <c r="K247" s="20" t="s">
        <v>3477</v>
      </c>
      <c r="L247" s="23" t="s">
        <v>3478</v>
      </c>
      <c r="M247" s="20" t="s">
        <v>3099</v>
      </c>
      <c r="N247" s="20">
        <v>8</v>
      </c>
      <c r="O247" s="22" t="s">
        <v>3107</v>
      </c>
      <c r="P247" s="1" t="s">
        <v>4181</v>
      </c>
      <c r="Q247" s="178"/>
      <c r="R247" s="160"/>
      <c r="S247" s="180"/>
      <c r="T247" s="7">
        <f t="shared" si="9"/>
        <v>227</v>
      </c>
      <c r="U247" s="7" t="e">
        <f t="shared" ca="1" si="10"/>
        <v>#NAME?</v>
      </c>
      <c r="V247" s="7" t="e">
        <f t="shared" ca="1" si="11"/>
        <v>#NAME?</v>
      </c>
      <c r="W247" s="7" t="e">
        <f ca="1">IF(LocalizarInvertido(".",MID(P247,LEN(P247)-3,3)) &gt; 0,MID(P247,1,LocalizarInvertido(".",P247)),P247)</f>
        <v>#NAME?</v>
      </c>
    </row>
    <row r="248" spans="2:23" s="7" customFormat="1" ht="45" x14ac:dyDescent="0.25">
      <c r="B248" s="178"/>
      <c r="C248" s="22" t="s">
        <v>1546</v>
      </c>
      <c r="D248" s="22" t="s">
        <v>1547</v>
      </c>
      <c r="E248" s="22" t="s">
        <v>1537</v>
      </c>
      <c r="F248" s="22" t="s">
        <v>1547</v>
      </c>
      <c r="G248" s="22" t="s">
        <v>1553</v>
      </c>
      <c r="H248" s="22" t="s">
        <v>1540</v>
      </c>
      <c r="I248" s="22" t="s">
        <v>1540</v>
      </c>
      <c r="J248" s="22" t="s">
        <v>1543</v>
      </c>
      <c r="K248" s="20" t="s">
        <v>3479</v>
      </c>
      <c r="L248" s="10" t="s">
        <v>3027</v>
      </c>
      <c r="M248" s="20" t="s">
        <v>3098</v>
      </c>
      <c r="N248" s="20">
        <v>5</v>
      </c>
      <c r="O248" s="22" t="s">
        <v>51</v>
      </c>
      <c r="P248" s="10" t="s">
        <v>3087</v>
      </c>
      <c r="Q248" s="178"/>
      <c r="R248" s="160"/>
      <c r="S248" s="180"/>
      <c r="T248" s="7">
        <f t="shared" si="9"/>
        <v>257</v>
      </c>
      <c r="U248" s="7" t="e">
        <f t="shared" ca="1" si="10"/>
        <v>#NAME?</v>
      </c>
      <c r="V248" s="7" t="e">
        <f t="shared" ca="1" si="11"/>
        <v>#NAME?</v>
      </c>
      <c r="W248" s="7" t="e">
        <f ca="1">IF(LocalizarInvertido(".",MID(P248,LEN(P248)-3,3)) &gt; 0,MID(P248,1,LocalizarInvertido(".",P248)),P248)</f>
        <v>#NAME?</v>
      </c>
    </row>
    <row r="249" spans="2:23" s="7" customFormat="1" ht="45" x14ac:dyDescent="0.25">
      <c r="B249" s="178"/>
      <c r="C249" s="22" t="s">
        <v>1546</v>
      </c>
      <c r="D249" s="22" t="s">
        <v>1547</v>
      </c>
      <c r="E249" s="22" t="s">
        <v>1537</v>
      </c>
      <c r="F249" s="22" t="s">
        <v>1547</v>
      </c>
      <c r="G249" s="22" t="s">
        <v>1553</v>
      </c>
      <c r="H249" s="22" t="s">
        <v>1540</v>
      </c>
      <c r="I249" s="22" t="s">
        <v>1537</v>
      </c>
      <c r="J249" s="22" t="s">
        <v>1543</v>
      </c>
      <c r="K249" s="20" t="s">
        <v>3480</v>
      </c>
      <c r="L249" s="10" t="s">
        <v>3027</v>
      </c>
      <c r="M249" s="20" t="s">
        <v>3322</v>
      </c>
      <c r="N249" s="20">
        <v>7</v>
      </c>
      <c r="O249" s="22" t="s">
        <v>51</v>
      </c>
      <c r="P249" s="10" t="s">
        <v>3087</v>
      </c>
      <c r="Q249" s="178"/>
      <c r="R249" s="160"/>
      <c r="S249" s="180"/>
      <c r="T249" s="7">
        <f t="shared" si="9"/>
        <v>257</v>
      </c>
      <c r="U249" s="7" t="e">
        <f t="shared" ca="1" si="10"/>
        <v>#NAME?</v>
      </c>
      <c r="V249" s="7" t="e">
        <f t="shared" ca="1" si="11"/>
        <v>#NAME?</v>
      </c>
      <c r="W249" s="7" t="e">
        <f ca="1">IF(LocalizarInvertido(".",MID(P249,LEN(P249)-3,3)) &gt; 0,MID(P249,1,LocalizarInvertido(".",P249)),P249)</f>
        <v>#NAME?</v>
      </c>
    </row>
    <row r="250" spans="2:23" s="7" customFormat="1" ht="45" x14ac:dyDescent="0.25">
      <c r="B250" s="178"/>
      <c r="C250" s="22" t="s">
        <v>1546</v>
      </c>
      <c r="D250" s="22" t="s">
        <v>1547</v>
      </c>
      <c r="E250" s="22" t="s">
        <v>1537</v>
      </c>
      <c r="F250" s="22" t="s">
        <v>1547</v>
      </c>
      <c r="G250" s="22" t="s">
        <v>1553</v>
      </c>
      <c r="H250" s="22" t="s">
        <v>1540</v>
      </c>
      <c r="I250" s="22" t="s">
        <v>1537</v>
      </c>
      <c r="J250" s="22" t="s">
        <v>1539</v>
      </c>
      <c r="K250" s="20" t="s">
        <v>3481</v>
      </c>
      <c r="L250" s="1" t="s">
        <v>3027</v>
      </c>
      <c r="M250" s="20" t="s">
        <v>3099</v>
      </c>
      <c r="N250" s="20">
        <v>8</v>
      </c>
      <c r="O250" s="22" t="s">
        <v>51</v>
      </c>
      <c r="P250" s="1" t="s">
        <v>3087</v>
      </c>
      <c r="Q250" s="178"/>
      <c r="R250" s="160"/>
      <c r="S250" s="180"/>
      <c r="T250" s="7">
        <f t="shared" si="9"/>
        <v>257</v>
      </c>
      <c r="U250" s="7" t="e">
        <f t="shared" ca="1" si="10"/>
        <v>#NAME?</v>
      </c>
      <c r="V250" s="7" t="e">
        <f t="shared" ca="1" si="11"/>
        <v>#NAME?</v>
      </c>
      <c r="W250" s="7" t="e">
        <f ca="1">IF(LocalizarInvertido(".",MID(P250,LEN(P250)-3,3)) &gt; 0,MID(P250,1,LocalizarInvertido(".",P250)),P250)</f>
        <v>#NAME?</v>
      </c>
    </row>
    <row r="251" spans="2:23" s="7" customFormat="1" ht="45" x14ac:dyDescent="0.25">
      <c r="B251" s="178"/>
      <c r="C251" s="22" t="s">
        <v>1546</v>
      </c>
      <c r="D251" s="22" t="s">
        <v>1547</v>
      </c>
      <c r="E251" s="22" t="s">
        <v>1537</v>
      </c>
      <c r="F251" s="22" t="s">
        <v>1547</v>
      </c>
      <c r="G251" s="22" t="s">
        <v>1553</v>
      </c>
      <c r="H251" s="22" t="s">
        <v>1540</v>
      </c>
      <c r="I251" s="22" t="s">
        <v>1537</v>
      </c>
      <c r="J251" s="22" t="s">
        <v>1541</v>
      </c>
      <c r="K251" s="20" t="s">
        <v>3482</v>
      </c>
      <c r="L251" s="1" t="s">
        <v>3483</v>
      </c>
      <c r="M251" s="20" t="s">
        <v>3099</v>
      </c>
      <c r="N251" s="20">
        <v>8</v>
      </c>
      <c r="O251" s="22" t="s">
        <v>3107</v>
      </c>
      <c r="P251" s="1" t="s">
        <v>4182</v>
      </c>
      <c r="Q251" s="178"/>
      <c r="R251" s="160"/>
      <c r="S251" s="180"/>
      <c r="T251" s="7">
        <f t="shared" si="9"/>
        <v>281</v>
      </c>
      <c r="U251" s="7" t="e">
        <f t="shared" ca="1" si="10"/>
        <v>#NAME?</v>
      </c>
      <c r="V251" s="7" t="e">
        <f t="shared" ca="1" si="11"/>
        <v>#NAME?</v>
      </c>
      <c r="W251" s="7" t="e">
        <f ca="1">IF(LocalizarInvertido(".",MID(P251,LEN(P251)-3,3)) &gt; 0,MID(P251,1,LocalizarInvertido(".",P251)),P251)</f>
        <v>#NAME?</v>
      </c>
    </row>
    <row r="252" spans="2:23" s="7" customFormat="1" ht="30" x14ac:dyDescent="0.25">
      <c r="B252" s="178"/>
      <c r="C252" s="22" t="s">
        <v>1546</v>
      </c>
      <c r="D252" s="22" t="s">
        <v>1547</v>
      </c>
      <c r="E252" s="22" t="s">
        <v>1537</v>
      </c>
      <c r="F252" s="22" t="s">
        <v>1547</v>
      </c>
      <c r="G252" s="22" t="s">
        <v>1553</v>
      </c>
      <c r="H252" s="22" t="s">
        <v>1540</v>
      </c>
      <c r="I252" s="22" t="s">
        <v>1537</v>
      </c>
      <c r="J252" s="22" t="s">
        <v>1550</v>
      </c>
      <c r="K252" s="20" t="s">
        <v>3484</v>
      </c>
      <c r="L252" s="1" t="s">
        <v>3485</v>
      </c>
      <c r="M252" s="20" t="s">
        <v>3099</v>
      </c>
      <c r="N252" s="20">
        <v>8</v>
      </c>
      <c r="O252" s="22" t="s">
        <v>3107</v>
      </c>
      <c r="P252" s="1" t="s">
        <v>4181</v>
      </c>
      <c r="Q252" s="178"/>
      <c r="R252" s="160"/>
      <c r="S252" s="180"/>
      <c r="T252" s="7">
        <f t="shared" si="9"/>
        <v>227</v>
      </c>
      <c r="U252" s="7" t="e">
        <f t="shared" ca="1" si="10"/>
        <v>#NAME?</v>
      </c>
      <c r="V252" s="7" t="e">
        <f t="shared" ca="1" si="11"/>
        <v>#NAME?</v>
      </c>
      <c r="W252" s="7" t="e">
        <f ca="1">IF(LocalizarInvertido(".",MID(P252,LEN(P252)-3,3)) &gt; 0,MID(P252,1,LocalizarInvertido(".",P252)),P252)</f>
        <v>#NAME?</v>
      </c>
    </row>
    <row r="253" spans="2:23" s="7" customFormat="1" ht="60" x14ac:dyDescent="0.25">
      <c r="B253" s="178"/>
      <c r="C253" s="22" t="s">
        <v>1546</v>
      </c>
      <c r="D253" s="22" t="s">
        <v>1547</v>
      </c>
      <c r="E253" s="22" t="s">
        <v>1537</v>
      </c>
      <c r="F253" s="22" t="s">
        <v>1549</v>
      </c>
      <c r="G253" s="22" t="s">
        <v>1553</v>
      </c>
      <c r="H253" s="22" t="s">
        <v>1540</v>
      </c>
      <c r="I253" s="22" t="s">
        <v>1537</v>
      </c>
      <c r="J253" s="22" t="s">
        <v>1543</v>
      </c>
      <c r="K253" s="20" t="s">
        <v>3486</v>
      </c>
      <c r="L253" s="23" t="s">
        <v>1518</v>
      </c>
      <c r="M253" s="20" t="s">
        <v>3098</v>
      </c>
      <c r="N253" s="20">
        <v>5</v>
      </c>
      <c r="O253" s="22" t="s">
        <v>51</v>
      </c>
      <c r="P253" s="1" t="s">
        <v>735</v>
      </c>
      <c r="Q253" s="178"/>
      <c r="R253" s="160"/>
      <c r="S253" s="180"/>
      <c r="T253" s="7">
        <f t="shared" si="9"/>
        <v>362</v>
      </c>
      <c r="U253" s="7" t="e">
        <f t="shared" ca="1" si="10"/>
        <v>#NAME?</v>
      </c>
      <c r="V253" s="7" t="e">
        <f t="shared" ca="1" si="11"/>
        <v>#NAME?</v>
      </c>
      <c r="W253" s="7" t="e">
        <f ca="1">IF(LocalizarInvertido(".",MID(P253,LEN(P253)-3,3)) &gt; 0,MID(P253,1,LocalizarInvertido(".",P253)),P253)</f>
        <v>#NAME?</v>
      </c>
    </row>
    <row r="254" spans="2:23" s="7" customFormat="1" ht="30" x14ac:dyDescent="0.25">
      <c r="B254" s="178"/>
      <c r="C254" s="22" t="s">
        <v>1546</v>
      </c>
      <c r="D254" s="22" t="s">
        <v>1547</v>
      </c>
      <c r="E254" s="22" t="s">
        <v>1537</v>
      </c>
      <c r="F254" s="22" t="s">
        <v>1549</v>
      </c>
      <c r="G254" s="22" t="s">
        <v>1553</v>
      </c>
      <c r="H254" s="22" t="s">
        <v>1540</v>
      </c>
      <c r="I254" s="22" t="s">
        <v>1537</v>
      </c>
      <c r="J254" s="22" t="s">
        <v>1539</v>
      </c>
      <c r="K254" s="20" t="s">
        <v>3487</v>
      </c>
      <c r="L254" s="23" t="s">
        <v>3692</v>
      </c>
      <c r="M254" s="20" t="s">
        <v>3099</v>
      </c>
      <c r="N254" s="20">
        <v>8</v>
      </c>
      <c r="O254" s="22" t="s">
        <v>3107</v>
      </c>
      <c r="P254" s="1" t="s">
        <v>3488</v>
      </c>
      <c r="Q254" s="178"/>
      <c r="R254" s="160"/>
      <c r="S254" s="180"/>
      <c r="T254" s="7">
        <f t="shared" si="9"/>
        <v>34</v>
      </c>
      <c r="U254" s="7" t="e">
        <f t="shared" ca="1" si="10"/>
        <v>#NAME?</v>
      </c>
      <c r="V254" s="7" t="e">
        <f t="shared" ca="1" si="11"/>
        <v>#NAME?</v>
      </c>
      <c r="W254" s="7" t="e">
        <f ca="1">IF(LocalizarInvertido(".",MID(P254,LEN(P254)-3,3)) &gt; 0,MID(P254,1,LocalizarInvertido(".",P254)),P254)</f>
        <v>#NAME?</v>
      </c>
    </row>
    <row r="255" spans="2:23" s="7" customFormat="1" ht="30" x14ac:dyDescent="0.25">
      <c r="B255" s="178"/>
      <c r="C255" s="22" t="s">
        <v>1546</v>
      </c>
      <c r="D255" s="22" t="s">
        <v>1547</v>
      </c>
      <c r="E255" s="22" t="s">
        <v>1537</v>
      </c>
      <c r="F255" s="22" t="s">
        <v>1549</v>
      </c>
      <c r="G255" s="22" t="s">
        <v>1553</v>
      </c>
      <c r="H255" s="22" t="s">
        <v>1540</v>
      </c>
      <c r="I255" s="22" t="s">
        <v>1537</v>
      </c>
      <c r="J255" s="22" t="s">
        <v>1541</v>
      </c>
      <c r="K255" s="20" t="s">
        <v>3489</v>
      </c>
      <c r="L255" s="23" t="s">
        <v>3693</v>
      </c>
      <c r="M255" s="20" t="s">
        <v>3099</v>
      </c>
      <c r="N255" s="20">
        <v>8</v>
      </c>
      <c r="O255" s="22" t="s">
        <v>3107</v>
      </c>
      <c r="P255" s="1" t="s">
        <v>4181</v>
      </c>
      <c r="Q255" s="178"/>
      <c r="R255" s="160"/>
      <c r="S255" s="180"/>
      <c r="T255" s="7">
        <f t="shared" si="9"/>
        <v>227</v>
      </c>
      <c r="U255" s="7" t="e">
        <f t="shared" ca="1" si="10"/>
        <v>#NAME?</v>
      </c>
      <c r="V255" s="7" t="e">
        <f t="shared" ca="1" si="11"/>
        <v>#NAME?</v>
      </c>
      <c r="W255" s="7" t="e">
        <f ca="1">IF(LocalizarInvertido(".",MID(P255,LEN(P255)-3,3)) &gt; 0,MID(P255,1,LocalizarInvertido(".",P255)),P255)</f>
        <v>#NAME?</v>
      </c>
    </row>
    <row r="256" spans="2:23" s="7" customFormat="1" x14ac:dyDescent="0.25">
      <c r="B256" s="178"/>
      <c r="C256" s="22" t="s">
        <v>1546</v>
      </c>
      <c r="D256" s="22" t="s">
        <v>1547</v>
      </c>
      <c r="E256" s="22" t="s">
        <v>1537</v>
      </c>
      <c r="F256" s="22" t="s">
        <v>1549</v>
      </c>
      <c r="G256" s="22" t="s">
        <v>1553</v>
      </c>
      <c r="H256" s="22" t="s">
        <v>1540</v>
      </c>
      <c r="I256" s="22" t="s">
        <v>1537</v>
      </c>
      <c r="J256" s="22" t="s">
        <v>1553</v>
      </c>
      <c r="K256" s="20" t="s">
        <v>3490</v>
      </c>
      <c r="L256" s="23" t="s">
        <v>1571</v>
      </c>
      <c r="M256" s="20" t="s">
        <v>3099</v>
      </c>
      <c r="N256" s="20">
        <v>8</v>
      </c>
      <c r="O256" s="22"/>
      <c r="P256" s="1" t="s">
        <v>1569</v>
      </c>
      <c r="Q256" s="178"/>
      <c r="R256" s="160"/>
      <c r="S256" s="180"/>
      <c r="T256" s="7">
        <f t="shared" si="9"/>
        <v>33</v>
      </c>
      <c r="U256" s="7" t="e">
        <f t="shared" ca="1" si="10"/>
        <v>#NAME?</v>
      </c>
      <c r="V256" s="7" t="e">
        <f t="shared" ca="1" si="11"/>
        <v>#NAME?</v>
      </c>
      <c r="W256" s="7" t="e">
        <f ca="1">IF(LocalizarInvertido(".",MID(P256,LEN(P256)-3,3)) &gt; 0,MID(P256,1,LocalizarInvertido(".",P256)),P256)</f>
        <v>#NAME?</v>
      </c>
    </row>
    <row r="257" spans="2:23" s="7" customFormat="1" ht="45" x14ac:dyDescent="0.25">
      <c r="B257" s="178"/>
      <c r="C257" s="22" t="s">
        <v>1546</v>
      </c>
      <c r="D257" s="22" t="s">
        <v>1547</v>
      </c>
      <c r="E257" s="22" t="s">
        <v>1546</v>
      </c>
      <c r="F257" s="22" t="s">
        <v>1537</v>
      </c>
      <c r="G257" s="22" t="s">
        <v>1543</v>
      </c>
      <c r="H257" s="22" t="s">
        <v>1540</v>
      </c>
      <c r="I257" s="22" t="s">
        <v>1540</v>
      </c>
      <c r="J257" s="22" t="s">
        <v>1543</v>
      </c>
      <c r="K257" s="20" t="s">
        <v>3491</v>
      </c>
      <c r="L257" s="23" t="s">
        <v>737</v>
      </c>
      <c r="M257" s="20" t="s">
        <v>3098</v>
      </c>
      <c r="N257" s="20">
        <v>4</v>
      </c>
      <c r="O257" s="22" t="s">
        <v>45</v>
      </c>
      <c r="P257" s="1" t="s">
        <v>738</v>
      </c>
      <c r="Q257" s="178"/>
      <c r="R257" s="160"/>
      <c r="S257" s="180"/>
      <c r="T257" s="7">
        <f t="shared" si="9"/>
        <v>238</v>
      </c>
      <c r="U257" s="7" t="e">
        <f t="shared" ca="1" si="10"/>
        <v>#NAME?</v>
      </c>
      <c r="V257" s="7" t="e">
        <f t="shared" ca="1" si="11"/>
        <v>#NAME?</v>
      </c>
      <c r="W257" s="7" t="e">
        <f ca="1">IF(LocalizarInvertido(".",MID(P257,LEN(P257)-3,3)) &gt; 0,MID(P257,1,LocalizarInvertido(".",P257)),P257)</f>
        <v>#NAME?</v>
      </c>
    </row>
    <row r="258" spans="2:23" s="7" customFormat="1" ht="45" x14ac:dyDescent="0.25">
      <c r="B258" s="178"/>
      <c r="C258" s="22" t="s">
        <v>1546</v>
      </c>
      <c r="D258" s="22" t="s">
        <v>1547</v>
      </c>
      <c r="E258" s="22" t="s">
        <v>1546</v>
      </c>
      <c r="F258" s="22" t="s">
        <v>1537</v>
      </c>
      <c r="G258" s="22" t="s">
        <v>1570</v>
      </c>
      <c r="H258" s="22" t="s">
        <v>1540</v>
      </c>
      <c r="I258" s="22" t="s">
        <v>1540</v>
      </c>
      <c r="J258" s="22" t="s">
        <v>1543</v>
      </c>
      <c r="K258" s="20" t="s">
        <v>3492</v>
      </c>
      <c r="L258" s="23" t="s">
        <v>447</v>
      </c>
      <c r="M258" s="20" t="s">
        <v>3098</v>
      </c>
      <c r="N258" s="20">
        <v>5</v>
      </c>
      <c r="O258" s="22" t="s">
        <v>55</v>
      </c>
      <c r="P258" s="1" t="s">
        <v>739</v>
      </c>
      <c r="Q258" s="178"/>
      <c r="R258" s="160"/>
      <c r="S258" s="180"/>
      <c r="T258" s="7">
        <f t="shared" si="9"/>
        <v>240</v>
      </c>
      <c r="U258" s="7" t="e">
        <f t="shared" ca="1" si="10"/>
        <v>#NAME?</v>
      </c>
      <c r="V258" s="7" t="e">
        <f t="shared" ca="1" si="11"/>
        <v>#NAME?</v>
      </c>
      <c r="W258" s="7" t="e">
        <f ca="1">IF(LocalizarInvertido(".",MID(P258,LEN(P258)-3,3)) &gt; 0,MID(P258,1,LocalizarInvertido(".",P258)),P258)</f>
        <v>#NAME?</v>
      </c>
    </row>
    <row r="259" spans="2:23" s="7" customFormat="1" ht="45" x14ac:dyDescent="0.25">
      <c r="B259" s="178"/>
      <c r="C259" s="22" t="s">
        <v>1546</v>
      </c>
      <c r="D259" s="22" t="s">
        <v>1547</v>
      </c>
      <c r="E259" s="22" t="s">
        <v>1546</v>
      </c>
      <c r="F259" s="22" t="s">
        <v>1537</v>
      </c>
      <c r="G259" s="22" t="s">
        <v>1570</v>
      </c>
      <c r="H259" s="22" t="s">
        <v>1540</v>
      </c>
      <c r="I259" s="22" t="s">
        <v>1537</v>
      </c>
      <c r="J259" s="22" t="s">
        <v>1543</v>
      </c>
      <c r="K259" s="20" t="s">
        <v>3493</v>
      </c>
      <c r="L259" s="23" t="s">
        <v>1361</v>
      </c>
      <c r="M259" s="20" t="s">
        <v>3099</v>
      </c>
      <c r="N259" s="20">
        <v>7</v>
      </c>
      <c r="O259" s="22" t="s">
        <v>55</v>
      </c>
      <c r="P259" s="1" t="s">
        <v>739</v>
      </c>
      <c r="Q259" s="178"/>
      <c r="R259" s="160"/>
      <c r="S259" s="180"/>
      <c r="T259" s="7">
        <f t="shared" si="9"/>
        <v>240</v>
      </c>
      <c r="U259" s="7" t="e">
        <f t="shared" ca="1" si="10"/>
        <v>#NAME?</v>
      </c>
      <c r="V259" s="7" t="e">
        <f t="shared" ca="1" si="11"/>
        <v>#NAME?</v>
      </c>
      <c r="W259" s="7" t="e">
        <f ca="1">IF(LocalizarInvertido(".",MID(P259,LEN(P259)-3,3)) &gt; 0,MID(P259,1,LocalizarInvertido(".",P259)),P259)</f>
        <v>#NAME?</v>
      </c>
    </row>
    <row r="260" spans="2:23" s="7" customFormat="1" ht="45" x14ac:dyDescent="0.25">
      <c r="B260" s="178"/>
      <c r="C260" s="22" t="s">
        <v>1546</v>
      </c>
      <c r="D260" s="22" t="s">
        <v>1547</v>
      </c>
      <c r="E260" s="22" t="s">
        <v>1546</v>
      </c>
      <c r="F260" s="22" t="s">
        <v>1537</v>
      </c>
      <c r="G260" s="22" t="s">
        <v>1570</v>
      </c>
      <c r="H260" s="22" t="s">
        <v>1540</v>
      </c>
      <c r="I260" s="22" t="s">
        <v>1537</v>
      </c>
      <c r="J260" s="22" t="s">
        <v>1539</v>
      </c>
      <c r="K260" s="20" t="s">
        <v>3494</v>
      </c>
      <c r="L260" s="23" t="s">
        <v>1361</v>
      </c>
      <c r="M260" s="20" t="s">
        <v>3099</v>
      </c>
      <c r="N260" s="20">
        <v>8</v>
      </c>
      <c r="O260" s="22" t="s">
        <v>3107</v>
      </c>
      <c r="P260" s="1" t="s">
        <v>739</v>
      </c>
      <c r="Q260" s="178"/>
      <c r="R260" s="160"/>
      <c r="S260" s="180"/>
      <c r="T260" s="7">
        <f t="shared" ref="T260:T323" si="12">LEN(P260)</f>
        <v>240</v>
      </c>
      <c r="U260" s="7" t="e">
        <f t="shared" ref="U260:U323" ca="1" si="13">LEN(W260)</f>
        <v>#NAME?</v>
      </c>
      <c r="V260" s="7" t="e">
        <f t="shared" ref="V260:V323" ca="1" si="14">T260-U260</f>
        <v>#NAME?</v>
      </c>
      <c r="W260" s="7" t="e">
        <f ca="1">IF(LocalizarInvertido(".",MID(P260,LEN(P260)-3,3)) &gt; 0,MID(P260,1,LocalizarInvertido(".",P260)),P260)</f>
        <v>#NAME?</v>
      </c>
    </row>
    <row r="261" spans="2:23" s="7" customFormat="1" ht="45" x14ac:dyDescent="0.25">
      <c r="B261" s="178"/>
      <c r="C261" s="22" t="s">
        <v>1546</v>
      </c>
      <c r="D261" s="22" t="s">
        <v>1547</v>
      </c>
      <c r="E261" s="22" t="s">
        <v>1546</v>
      </c>
      <c r="F261" s="22" t="s">
        <v>1537</v>
      </c>
      <c r="G261" s="22" t="s">
        <v>1570</v>
      </c>
      <c r="H261" s="22" t="s">
        <v>1540</v>
      </c>
      <c r="I261" s="22" t="s">
        <v>1537</v>
      </c>
      <c r="J261" s="22" t="s">
        <v>1541</v>
      </c>
      <c r="K261" s="20" t="s">
        <v>3495</v>
      </c>
      <c r="L261" s="23" t="s">
        <v>3496</v>
      </c>
      <c r="M261" s="20" t="s">
        <v>3099</v>
      </c>
      <c r="N261" s="20">
        <v>8</v>
      </c>
      <c r="O261" s="22" t="s">
        <v>3107</v>
      </c>
      <c r="P261" s="1" t="s">
        <v>4182</v>
      </c>
      <c r="Q261" s="178"/>
      <c r="R261" s="160"/>
      <c r="S261" s="180"/>
      <c r="T261" s="7">
        <f t="shared" si="12"/>
        <v>281</v>
      </c>
      <c r="U261" s="7" t="e">
        <f t="shared" ca="1" si="13"/>
        <v>#NAME?</v>
      </c>
      <c r="V261" s="7" t="e">
        <f t="shared" ca="1" si="14"/>
        <v>#NAME?</v>
      </c>
      <c r="W261" s="7" t="e">
        <f ca="1">IF(LocalizarInvertido(".",MID(P261,LEN(P261)-3,3)) &gt; 0,MID(P261,1,LocalizarInvertido(".",P261)),P261)</f>
        <v>#NAME?</v>
      </c>
    </row>
    <row r="262" spans="2:23" s="7" customFormat="1" ht="30" x14ac:dyDescent="0.25">
      <c r="B262" s="178"/>
      <c r="C262" s="22" t="s">
        <v>1546</v>
      </c>
      <c r="D262" s="22" t="s">
        <v>1547</v>
      </c>
      <c r="E262" s="22" t="s">
        <v>1546</v>
      </c>
      <c r="F262" s="22" t="s">
        <v>1537</v>
      </c>
      <c r="G262" s="22" t="s">
        <v>1570</v>
      </c>
      <c r="H262" s="22" t="s">
        <v>1540</v>
      </c>
      <c r="I262" s="22" t="s">
        <v>1537</v>
      </c>
      <c r="J262" s="22" t="s">
        <v>1550</v>
      </c>
      <c r="K262" s="20" t="s">
        <v>3497</v>
      </c>
      <c r="L262" s="23" t="s">
        <v>3498</v>
      </c>
      <c r="M262" s="20" t="s">
        <v>3099</v>
      </c>
      <c r="N262" s="20">
        <v>8</v>
      </c>
      <c r="O262" s="22" t="s">
        <v>3107</v>
      </c>
      <c r="P262" s="1" t="s">
        <v>4181</v>
      </c>
      <c r="Q262" s="178"/>
      <c r="R262" s="160"/>
      <c r="S262" s="180"/>
      <c r="T262" s="7">
        <f t="shared" si="12"/>
        <v>227</v>
      </c>
      <c r="U262" s="7" t="e">
        <f t="shared" ca="1" si="13"/>
        <v>#NAME?</v>
      </c>
      <c r="V262" s="7" t="e">
        <f t="shared" ca="1" si="14"/>
        <v>#NAME?</v>
      </c>
      <c r="W262" s="7" t="e">
        <f ca="1">IF(LocalizarInvertido(".",MID(P262,LEN(P262)-3,3)) &gt; 0,MID(P262,1,LocalizarInvertido(".",P262)),P262)</f>
        <v>#NAME?</v>
      </c>
    </row>
    <row r="263" spans="2:23" s="7" customFormat="1" ht="45" x14ac:dyDescent="0.25">
      <c r="B263" s="178"/>
      <c r="C263" s="22" t="s">
        <v>1546</v>
      </c>
      <c r="D263" s="22" t="s">
        <v>1547</v>
      </c>
      <c r="E263" s="22" t="s">
        <v>1546</v>
      </c>
      <c r="F263" s="22" t="s">
        <v>1546</v>
      </c>
      <c r="G263" s="22" t="s">
        <v>1543</v>
      </c>
      <c r="H263" s="22" t="s">
        <v>1540</v>
      </c>
      <c r="I263" s="22" t="s">
        <v>1540</v>
      </c>
      <c r="J263" s="22" t="s">
        <v>1543</v>
      </c>
      <c r="K263" s="20" t="s">
        <v>3499</v>
      </c>
      <c r="L263" s="23" t="s">
        <v>742</v>
      </c>
      <c r="M263" s="20" t="s">
        <v>3098</v>
      </c>
      <c r="N263" s="20">
        <v>4</v>
      </c>
      <c r="O263" s="22" t="s">
        <v>45</v>
      </c>
      <c r="P263" s="1" t="s">
        <v>743</v>
      </c>
      <c r="Q263" s="178"/>
      <c r="R263" s="160"/>
      <c r="S263" s="180"/>
      <c r="T263" s="7">
        <f t="shared" si="12"/>
        <v>284</v>
      </c>
      <c r="U263" s="7" t="e">
        <f t="shared" ca="1" si="13"/>
        <v>#NAME?</v>
      </c>
      <c r="V263" s="7" t="e">
        <f t="shared" ca="1" si="14"/>
        <v>#NAME?</v>
      </c>
      <c r="W263" s="7" t="e">
        <f ca="1">IF(LocalizarInvertido(".",MID(P263,LEN(P263)-3,3)) &gt; 0,MID(P263,1,LocalizarInvertido(".",P263)),P263)</f>
        <v>#NAME?</v>
      </c>
    </row>
    <row r="264" spans="2:23" s="7" customFormat="1" ht="30" x14ac:dyDescent="0.25">
      <c r="B264" s="178"/>
      <c r="C264" s="22" t="s">
        <v>1546</v>
      </c>
      <c r="D264" s="22" t="s">
        <v>1547</v>
      </c>
      <c r="E264" s="22" t="s">
        <v>1546</v>
      </c>
      <c r="F264" s="22" t="s">
        <v>1546</v>
      </c>
      <c r="G264" s="22" t="s">
        <v>1570</v>
      </c>
      <c r="H264" s="22" t="s">
        <v>1540</v>
      </c>
      <c r="I264" s="22" t="s">
        <v>1540</v>
      </c>
      <c r="J264" s="22" t="s">
        <v>1543</v>
      </c>
      <c r="K264" s="20" t="s">
        <v>3500</v>
      </c>
      <c r="L264" s="23" t="s">
        <v>744</v>
      </c>
      <c r="M264" s="20" t="s">
        <v>3098</v>
      </c>
      <c r="N264" s="20">
        <v>5</v>
      </c>
      <c r="O264" s="22" t="s">
        <v>55</v>
      </c>
      <c r="P264" s="1" t="s">
        <v>745</v>
      </c>
      <c r="Q264" s="178"/>
      <c r="R264" s="160"/>
      <c r="S264" s="180"/>
      <c r="T264" s="7">
        <f t="shared" si="12"/>
        <v>224</v>
      </c>
      <c r="U264" s="7" t="e">
        <f t="shared" ca="1" si="13"/>
        <v>#NAME?</v>
      </c>
      <c r="V264" s="7" t="e">
        <f t="shared" ca="1" si="14"/>
        <v>#NAME?</v>
      </c>
      <c r="W264" s="7" t="e">
        <f ca="1">IF(LocalizarInvertido(".",MID(P264,LEN(P264)-3,3)) &gt; 0,MID(P264,1,LocalizarInvertido(".",P264)),P264)</f>
        <v>#NAME?</v>
      </c>
    </row>
    <row r="265" spans="2:23" s="7" customFormat="1" ht="30" x14ac:dyDescent="0.25">
      <c r="B265" s="178"/>
      <c r="C265" s="22" t="s">
        <v>1546</v>
      </c>
      <c r="D265" s="22" t="s">
        <v>1547</v>
      </c>
      <c r="E265" s="22" t="s">
        <v>1546</v>
      </c>
      <c r="F265" s="22" t="s">
        <v>1546</v>
      </c>
      <c r="G265" s="22" t="s">
        <v>1570</v>
      </c>
      <c r="H265" s="22" t="s">
        <v>1540</v>
      </c>
      <c r="I265" s="22" t="s">
        <v>1537</v>
      </c>
      <c r="J265" s="22" t="s">
        <v>1543</v>
      </c>
      <c r="K265" s="20" t="s">
        <v>3501</v>
      </c>
      <c r="L265" s="23" t="s">
        <v>1519</v>
      </c>
      <c r="M265" s="20" t="s">
        <v>3099</v>
      </c>
      <c r="N265" s="20">
        <v>7</v>
      </c>
      <c r="O265" s="22" t="s">
        <v>55</v>
      </c>
      <c r="P265" s="1" t="s">
        <v>745</v>
      </c>
      <c r="Q265" s="178"/>
      <c r="R265" s="160"/>
      <c r="S265" s="180"/>
      <c r="T265" s="7">
        <f t="shared" si="12"/>
        <v>224</v>
      </c>
      <c r="U265" s="7" t="e">
        <f t="shared" ca="1" si="13"/>
        <v>#NAME?</v>
      </c>
      <c r="V265" s="7" t="e">
        <f t="shared" ca="1" si="14"/>
        <v>#NAME?</v>
      </c>
      <c r="W265" s="7" t="e">
        <f ca="1">IF(LocalizarInvertido(".",MID(P265,LEN(P265)-3,3)) &gt; 0,MID(P265,1,LocalizarInvertido(".",P265)),P265)</f>
        <v>#NAME?</v>
      </c>
    </row>
    <row r="266" spans="2:23" s="7" customFormat="1" ht="30" x14ac:dyDescent="0.25">
      <c r="B266" s="178"/>
      <c r="C266" s="22" t="s">
        <v>1546</v>
      </c>
      <c r="D266" s="22" t="s">
        <v>1547</v>
      </c>
      <c r="E266" s="22" t="s">
        <v>1546</v>
      </c>
      <c r="F266" s="22" t="s">
        <v>1546</v>
      </c>
      <c r="G266" s="22" t="s">
        <v>1570</v>
      </c>
      <c r="H266" s="22" t="s">
        <v>1540</v>
      </c>
      <c r="I266" s="22" t="s">
        <v>1537</v>
      </c>
      <c r="J266" s="22" t="s">
        <v>1539</v>
      </c>
      <c r="K266" s="20" t="s">
        <v>3502</v>
      </c>
      <c r="L266" s="23" t="s">
        <v>1519</v>
      </c>
      <c r="M266" s="20" t="s">
        <v>3099</v>
      </c>
      <c r="N266" s="20">
        <v>8</v>
      </c>
      <c r="O266" s="22" t="s">
        <v>3107</v>
      </c>
      <c r="P266" s="1" t="s">
        <v>745</v>
      </c>
      <c r="Q266" s="178"/>
      <c r="R266" s="160"/>
      <c r="S266" s="180"/>
      <c r="T266" s="7">
        <f t="shared" si="12"/>
        <v>224</v>
      </c>
      <c r="U266" s="7" t="e">
        <f t="shared" ca="1" si="13"/>
        <v>#NAME?</v>
      </c>
      <c r="V266" s="7" t="e">
        <f t="shared" ca="1" si="14"/>
        <v>#NAME?</v>
      </c>
      <c r="W266" s="7" t="e">
        <f ca="1">IF(LocalizarInvertido(".",MID(P266,LEN(P266)-3,3)) &gt; 0,MID(P266,1,LocalizarInvertido(".",P266)),P266)</f>
        <v>#NAME?</v>
      </c>
    </row>
    <row r="267" spans="2:23" s="7" customFormat="1" ht="45" x14ac:dyDescent="0.25">
      <c r="B267" s="178"/>
      <c r="C267" s="22" t="s">
        <v>1546</v>
      </c>
      <c r="D267" s="22" t="s">
        <v>1547</v>
      </c>
      <c r="E267" s="22" t="s">
        <v>1546</v>
      </c>
      <c r="F267" s="22" t="s">
        <v>1546</v>
      </c>
      <c r="G267" s="22" t="s">
        <v>1570</v>
      </c>
      <c r="H267" s="22" t="s">
        <v>1540</v>
      </c>
      <c r="I267" s="22" t="s">
        <v>1537</v>
      </c>
      <c r="J267" s="22" t="s">
        <v>1541</v>
      </c>
      <c r="K267" s="20" t="s">
        <v>3503</v>
      </c>
      <c r="L267" s="23" t="s">
        <v>3504</v>
      </c>
      <c r="M267" s="20" t="s">
        <v>3099</v>
      </c>
      <c r="N267" s="20">
        <v>8</v>
      </c>
      <c r="O267" s="22" t="s">
        <v>3107</v>
      </c>
      <c r="P267" s="1" t="s">
        <v>4182</v>
      </c>
      <c r="Q267" s="178"/>
      <c r="R267" s="160"/>
      <c r="S267" s="180"/>
      <c r="T267" s="7">
        <f t="shared" si="12"/>
        <v>281</v>
      </c>
      <c r="U267" s="7" t="e">
        <f t="shared" ca="1" si="13"/>
        <v>#NAME?</v>
      </c>
      <c r="V267" s="7" t="e">
        <f t="shared" ca="1" si="14"/>
        <v>#NAME?</v>
      </c>
      <c r="W267" s="7" t="e">
        <f ca="1">IF(LocalizarInvertido(".",MID(P267,LEN(P267)-3,3)) &gt; 0,MID(P267,1,LocalizarInvertido(".",P267)),P267)</f>
        <v>#NAME?</v>
      </c>
    </row>
    <row r="268" spans="2:23" s="7" customFormat="1" ht="30" x14ac:dyDescent="0.25">
      <c r="B268" s="178"/>
      <c r="C268" s="22" t="s">
        <v>1546</v>
      </c>
      <c r="D268" s="22" t="s">
        <v>1547</v>
      </c>
      <c r="E268" s="22" t="s">
        <v>1546</v>
      </c>
      <c r="F268" s="22" t="s">
        <v>1546</v>
      </c>
      <c r="G268" s="22" t="s">
        <v>1570</v>
      </c>
      <c r="H268" s="22" t="s">
        <v>1540</v>
      </c>
      <c r="I268" s="22" t="s">
        <v>1537</v>
      </c>
      <c r="J268" s="22" t="s">
        <v>1550</v>
      </c>
      <c r="K268" s="20" t="s">
        <v>3505</v>
      </c>
      <c r="L268" s="23" t="s">
        <v>3506</v>
      </c>
      <c r="M268" s="20" t="s">
        <v>3099</v>
      </c>
      <c r="N268" s="20">
        <v>8</v>
      </c>
      <c r="O268" s="22" t="s">
        <v>3107</v>
      </c>
      <c r="P268" s="1" t="s">
        <v>4181</v>
      </c>
      <c r="Q268" s="178"/>
      <c r="R268" s="160"/>
      <c r="S268" s="180"/>
      <c r="T268" s="7">
        <f t="shared" si="12"/>
        <v>227</v>
      </c>
      <c r="U268" s="7" t="e">
        <f t="shared" ca="1" si="13"/>
        <v>#NAME?</v>
      </c>
      <c r="V268" s="7" t="e">
        <f t="shared" ca="1" si="14"/>
        <v>#NAME?</v>
      </c>
      <c r="W268" s="7" t="e">
        <f ca="1">IF(LocalizarInvertido(".",MID(P268,LEN(P268)-3,3)) &gt; 0,MID(P268,1,LocalizarInvertido(".",P268)),P268)</f>
        <v>#NAME?</v>
      </c>
    </row>
    <row r="269" spans="2:23" s="7" customFormat="1" ht="30" x14ac:dyDescent="0.25">
      <c r="B269" s="178"/>
      <c r="C269" s="22" t="s">
        <v>1546</v>
      </c>
      <c r="D269" s="22" t="s">
        <v>1547</v>
      </c>
      <c r="E269" s="22" t="s">
        <v>1546</v>
      </c>
      <c r="F269" s="22" t="s">
        <v>1546</v>
      </c>
      <c r="G269" s="22" t="s">
        <v>1575</v>
      </c>
      <c r="H269" s="22" t="s">
        <v>1540</v>
      </c>
      <c r="I269" s="22" t="s">
        <v>1540</v>
      </c>
      <c r="J269" s="22" t="s">
        <v>1543</v>
      </c>
      <c r="K269" s="20" t="s">
        <v>3507</v>
      </c>
      <c r="L269" s="23" t="s">
        <v>746</v>
      </c>
      <c r="M269" s="20" t="s">
        <v>3098</v>
      </c>
      <c r="N269" s="20">
        <v>5</v>
      </c>
      <c r="O269" s="22" t="s">
        <v>55</v>
      </c>
      <c r="P269" s="1" t="s">
        <v>747</v>
      </c>
      <c r="Q269" s="178"/>
      <c r="R269" s="160"/>
      <c r="S269" s="180"/>
      <c r="T269" s="7">
        <f t="shared" si="12"/>
        <v>222</v>
      </c>
      <c r="U269" s="7" t="e">
        <f t="shared" ca="1" si="13"/>
        <v>#NAME?</v>
      </c>
      <c r="V269" s="7" t="e">
        <f t="shared" ca="1" si="14"/>
        <v>#NAME?</v>
      </c>
      <c r="W269" s="7" t="e">
        <f ca="1">IF(LocalizarInvertido(".",MID(P269,LEN(P269)-3,3)) &gt; 0,MID(P269,1,LocalizarInvertido(".",P269)),P269)</f>
        <v>#NAME?</v>
      </c>
    </row>
    <row r="270" spans="2:23" s="7" customFormat="1" ht="30" x14ac:dyDescent="0.25">
      <c r="B270" s="178"/>
      <c r="C270" s="22" t="s">
        <v>1546</v>
      </c>
      <c r="D270" s="22" t="s">
        <v>1547</v>
      </c>
      <c r="E270" s="22" t="s">
        <v>1546</v>
      </c>
      <c r="F270" s="22" t="s">
        <v>1546</v>
      </c>
      <c r="G270" s="22" t="s">
        <v>1575</v>
      </c>
      <c r="H270" s="22" t="s">
        <v>1540</v>
      </c>
      <c r="I270" s="22" t="s">
        <v>1537</v>
      </c>
      <c r="J270" s="22" t="s">
        <v>1543</v>
      </c>
      <c r="K270" s="20" t="s">
        <v>3508</v>
      </c>
      <c r="L270" s="23" t="s">
        <v>1520</v>
      </c>
      <c r="M270" s="20" t="s">
        <v>3099</v>
      </c>
      <c r="N270" s="20">
        <v>7</v>
      </c>
      <c r="O270" s="22" t="s">
        <v>55</v>
      </c>
      <c r="P270" s="1" t="s">
        <v>747</v>
      </c>
      <c r="Q270" s="178"/>
      <c r="R270" s="160"/>
      <c r="S270" s="180"/>
      <c r="T270" s="7">
        <f t="shared" si="12"/>
        <v>222</v>
      </c>
      <c r="U270" s="7" t="e">
        <f t="shared" ca="1" si="13"/>
        <v>#NAME?</v>
      </c>
      <c r="V270" s="7" t="e">
        <f t="shared" ca="1" si="14"/>
        <v>#NAME?</v>
      </c>
      <c r="W270" s="7" t="e">
        <f ca="1">IF(LocalizarInvertido(".",MID(P270,LEN(P270)-3,3)) &gt; 0,MID(P270,1,LocalizarInvertido(".",P270)),P270)</f>
        <v>#NAME?</v>
      </c>
    </row>
    <row r="271" spans="2:23" s="7" customFormat="1" ht="30" x14ac:dyDescent="0.25">
      <c r="B271" s="178"/>
      <c r="C271" s="22" t="s">
        <v>1546</v>
      </c>
      <c r="D271" s="22" t="s">
        <v>1547</v>
      </c>
      <c r="E271" s="22" t="s">
        <v>1546</v>
      </c>
      <c r="F271" s="22" t="s">
        <v>1546</v>
      </c>
      <c r="G271" s="22" t="s">
        <v>1575</v>
      </c>
      <c r="H271" s="22" t="s">
        <v>1540</v>
      </c>
      <c r="I271" s="22" t="s">
        <v>1537</v>
      </c>
      <c r="J271" s="22" t="s">
        <v>1539</v>
      </c>
      <c r="K271" s="20" t="s">
        <v>3509</v>
      </c>
      <c r="L271" s="23" t="s">
        <v>1520</v>
      </c>
      <c r="M271" s="20" t="s">
        <v>3099</v>
      </c>
      <c r="N271" s="20">
        <v>8</v>
      </c>
      <c r="O271" s="22" t="s">
        <v>3107</v>
      </c>
      <c r="P271" s="1" t="s">
        <v>747</v>
      </c>
      <c r="Q271" s="178"/>
      <c r="R271" s="160"/>
      <c r="S271" s="180"/>
      <c r="T271" s="7">
        <f t="shared" si="12"/>
        <v>222</v>
      </c>
      <c r="U271" s="7" t="e">
        <f t="shared" ca="1" si="13"/>
        <v>#NAME?</v>
      </c>
      <c r="V271" s="7" t="e">
        <f t="shared" ca="1" si="14"/>
        <v>#NAME?</v>
      </c>
      <c r="W271" s="7" t="e">
        <f ca="1">IF(LocalizarInvertido(".",MID(P271,LEN(P271)-3,3)) &gt; 0,MID(P271,1,LocalizarInvertido(".",P271)),P271)</f>
        <v>#NAME?</v>
      </c>
    </row>
    <row r="272" spans="2:23" s="7" customFormat="1" ht="45" x14ac:dyDescent="0.25">
      <c r="B272" s="178"/>
      <c r="C272" s="22" t="s">
        <v>1546</v>
      </c>
      <c r="D272" s="22" t="s">
        <v>1547</v>
      </c>
      <c r="E272" s="22" t="s">
        <v>1546</v>
      </c>
      <c r="F272" s="22" t="s">
        <v>1546</v>
      </c>
      <c r="G272" s="22" t="s">
        <v>1575</v>
      </c>
      <c r="H272" s="22" t="s">
        <v>1540</v>
      </c>
      <c r="I272" s="22" t="s">
        <v>1537</v>
      </c>
      <c r="J272" s="22" t="s">
        <v>1541</v>
      </c>
      <c r="K272" s="20" t="s">
        <v>3510</v>
      </c>
      <c r="L272" s="23" t="s">
        <v>3511</v>
      </c>
      <c r="M272" s="20" t="s">
        <v>3099</v>
      </c>
      <c r="N272" s="20">
        <v>8</v>
      </c>
      <c r="O272" s="22" t="s">
        <v>3107</v>
      </c>
      <c r="P272" s="1" t="s">
        <v>4182</v>
      </c>
      <c r="Q272" s="178"/>
      <c r="R272" s="160"/>
      <c r="S272" s="180"/>
      <c r="T272" s="7">
        <f t="shared" si="12"/>
        <v>281</v>
      </c>
      <c r="U272" s="7" t="e">
        <f t="shared" ca="1" si="13"/>
        <v>#NAME?</v>
      </c>
      <c r="V272" s="7" t="e">
        <f t="shared" ca="1" si="14"/>
        <v>#NAME?</v>
      </c>
      <c r="W272" s="7" t="e">
        <f ca="1">IF(LocalizarInvertido(".",MID(P272,LEN(P272)-3,3)) &gt; 0,MID(P272,1,LocalizarInvertido(".",P272)),P272)</f>
        <v>#NAME?</v>
      </c>
    </row>
    <row r="273" spans="2:23" s="7" customFormat="1" ht="30" x14ac:dyDescent="0.25">
      <c r="B273" s="178"/>
      <c r="C273" s="22" t="s">
        <v>1546</v>
      </c>
      <c r="D273" s="22" t="s">
        <v>1547</v>
      </c>
      <c r="E273" s="22" t="s">
        <v>1546</v>
      </c>
      <c r="F273" s="22" t="s">
        <v>1546</v>
      </c>
      <c r="G273" s="22" t="s">
        <v>1575</v>
      </c>
      <c r="H273" s="22" t="s">
        <v>1540</v>
      </c>
      <c r="I273" s="22" t="s">
        <v>1537</v>
      </c>
      <c r="J273" s="22" t="s">
        <v>1550</v>
      </c>
      <c r="K273" s="20" t="s">
        <v>3512</v>
      </c>
      <c r="L273" s="23" t="s">
        <v>3513</v>
      </c>
      <c r="M273" s="20" t="s">
        <v>3099</v>
      </c>
      <c r="N273" s="20">
        <v>8</v>
      </c>
      <c r="O273" s="22" t="s">
        <v>3107</v>
      </c>
      <c r="P273" s="1" t="s">
        <v>4181</v>
      </c>
      <c r="Q273" s="178"/>
      <c r="R273" s="160"/>
      <c r="S273" s="180"/>
      <c r="T273" s="7">
        <f t="shared" si="12"/>
        <v>227</v>
      </c>
      <c r="U273" s="7" t="e">
        <f t="shared" ca="1" si="13"/>
        <v>#NAME?</v>
      </c>
      <c r="V273" s="7" t="e">
        <f t="shared" ca="1" si="14"/>
        <v>#NAME?</v>
      </c>
      <c r="W273" s="7" t="e">
        <f ca="1">IF(LocalizarInvertido(".",MID(P273,LEN(P273)-3,3)) &gt; 0,MID(P273,1,LocalizarInvertido(".",P273)),P273)</f>
        <v>#NAME?</v>
      </c>
    </row>
    <row r="274" spans="2:23" s="7" customFormat="1" ht="30" x14ac:dyDescent="0.25">
      <c r="B274" s="178"/>
      <c r="C274" s="22" t="s">
        <v>1546</v>
      </c>
      <c r="D274" s="22" t="s">
        <v>1547</v>
      </c>
      <c r="E274" s="22" t="s">
        <v>1546</v>
      </c>
      <c r="F274" s="22" t="s">
        <v>1546</v>
      </c>
      <c r="G274" s="22" t="s">
        <v>1577</v>
      </c>
      <c r="H274" s="22" t="s">
        <v>1540</v>
      </c>
      <c r="I274" s="22" t="s">
        <v>1540</v>
      </c>
      <c r="J274" s="22" t="s">
        <v>1543</v>
      </c>
      <c r="K274" s="20" t="s">
        <v>3514</v>
      </c>
      <c r="L274" s="23" t="s">
        <v>748</v>
      </c>
      <c r="M274" s="20" t="s">
        <v>3098</v>
      </c>
      <c r="N274" s="20">
        <v>5</v>
      </c>
      <c r="O274" s="22" t="s">
        <v>55</v>
      </c>
      <c r="P274" s="1" t="s">
        <v>749</v>
      </c>
      <c r="Q274" s="178"/>
      <c r="R274" s="160"/>
      <c r="S274" s="180"/>
      <c r="T274" s="7">
        <f t="shared" si="12"/>
        <v>231</v>
      </c>
      <c r="U274" s="7" t="e">
        <f t="shared" ca="1" si="13"/>
        <v>#NAME?</v>
      </c>
      <c r="V274" s="7" t="e">
        <f t="shared" ca="1" si="14"/>
        <v>#NAME?</v>
      </c>
      <c r="W274" s="7" t="e">
        <f ca="1">IF(LocalizarInvertido(".",MID(P274,LEN(P274)-3,3)) &gt; 0,MID(P274,1,LocalizarInvertido(".",P274)),P274)</f>
        <v>#NAME?</v>
      </c>
    </row>
    <row r="275" spans="2:23" s="7" customFormat="1" ht="30" x14ac:dyDescent="0.25">
      <c r="B275" s="178"/>
      <c r="C275" s="22" t="s">
        <v>1546</v>
      </c>
      <c r="D275" s="22" t="s">
        <v>1547</v>
      </c>
      <c r="E275" s="22" t="s">
        <v>1546</v>
      </c>
      <c r="F275" s="22" t="s">
        <v>1546</v>
      </c>
      <c r="G275" s="22" t="s">
        <v>1577</v>
      </c>
      <c r="H275" s="22" t="s">
        <v>1540</v>
      </c>
      <c r="I275" s="22" t="s">
        <v>1537</v>
      </c>
      <c r="J275" s="22" t="s">
        <v>1543</v>
      </c>
      <c r="K275" s="20" t="s">
        <v>3515</v>
      </c>
      <c r="L275" s="23" t="s">
        <v>1521</v>
      </c>
      <c r="M275" s="20" t="s">
        <v>3099</v>
      </c>
      <c r="N275" s="20">
        <v>7</v>
      </c>
      <c r="O275" s="22" t="s">
        <v>55</v>
      </c>
      <c r="P275" s="1" t="s">
        <v>749</v>
      </c>
      <c r="Q275" s="178"/>
      <c r="R275" s="160"/>
      <c r="S275" s="180"/>
      <c r="T275" s="7">
        <f t="shared" si="12"/>
        <v>231</v>
      </c>
      <c r="U275" s="7" t="e">
        <f t="shared" ca="1" si="13"/>
        <v>#NAME?</v>
      </c>
      <c r="V275" s="7" t="e">
        <f t="shared" ca="1" si="14"/>
        <v>#NAME?</v>
      </c>
      <c r="W275" s="7" t="e">
        <f ca="1">IF(LocalizarInvertido(".",MID(P275,LEN(P275)-3,3)) &gt; 0,MID(P275,1,LocalizarInvertido(".",P275)),P275)</f>
        <v>#NAME?</v>
      </c>
    </row>
    <row r="276" spans="2:23" s="7" customFormat="1" ht="30" x14ac:dyDescent="0.25">
      <c r="B276" s="178"/>
      <c r="C276" s="22" t="s">
        <v>1546</v>
      </c>
      <c r="D276" s="22" t="s">
        <v>1547</v>
      </c>
      <c r="E276" s="22" t="s">
        <v>1546</v>
      </c>
      <c r="F276" s="22" t="s">
        <v>1546</v>
      </c>
      <c r="G276" s="22" t="s">
        <v>1577</v>
      </c>
      <c r="H276" s="22" t="s">
        <v>1540</v>
      </c>
      <c r="I276" s="22" t="s">
        <v>1537</v>
      </c>
      <c r="J276" s="22" t="s">
        <v>1539</v>
      </c>
      <c r="K276" s="20" t="s">
        <v>3516</v>
      </c>
      <c r="L276" s="23" t="s">
        <v>1521</v>
      </c>
      <c r="M276" s="20" t="s">
        <v>3099</v>
      </c>
      <c r="N276" s="20">
        <v>8</v>
      </c>
      <c r="O276" s="22" t="s">
        <v>3107</v>
      </c>
      <c r="P276" s="1" t="s">
        <v>749</v>
      </c>
      <c r="Q276" s="178"/>
      <c r="R276" s="160"/>
      <c r="S276" s="180"/>
      <c r="T276" s="7">
        <f t="shared" si="12"/>
        <v>231</v>
      </c>
      <c r="U276" s="7" t="e">
        <f t="shared" ca="1" si="13"/>
        <v>#NAME?</v>
      </c>
      <c r="V276" s="7" t="e">
        <f t="shared" ca="1" si="14"/>
        <v>#NAME?</v>
      </c>
      <c r="W276" s="7" t="e">
        <f ca="1">IF(LocalizarInvertido(".",MID(P276,LEN(P276)-3,3)) &gt; 0,MID(P276,1,LocalizarInvertido(".",P276)),P276)</f>
        <v>#NAME?</v>
      </c>
    </row>
    <row r="277" spans="2:23" s="7" customFormat="1" ht="45" x14ac:dyDescent="0.25">
      <c r="B277" s="178"/>
      <c r="C277" s="22" t="s">
        <v>1546</v>
      </c>
      <c r="D277" s="22" t="s">
        <v>1547</v>
      </c>
      <c r="E277" s="22" t="s">
        <v>1546</v>
      </c>
      <c r="F277" s="22" t="s">
        <v>1546</v>
      </c>
      <c r="G277" s="22" t="s">
        <v>1577</v>
      </c>
      <c r="H277" s="22" t="s">
        <v>1540</v>
      </c>
      <c r="I277" s="22" t="s">
        <v>1537</v>
      </c>
      <c r="J277" s="22" t="s">
        <v>1541</v>
      </c>
      <c r="K277" s="20" t="s">
        <v>3517</v>
      </c>
      <c r="L277" s="23" t="s">
        <v>3518</v>
      </c>
      <c r="M277" s="20" t="s">
        <v>3099</v>
      </c>
      <c r="N277" s="20">
        <v>8</v>
      </c>
      <c r="O277" s="22" t="s">
        <v>3107</v>
      </c>
      <c r="P277" s="1" t="s">
        <v>4182</v>
      </c>
      <c r="Q277" s="178"/>
      <c r="R277" s="160"/>
      <c r="S277" s="180"/>
      <c r="T277" s="7">
        <f t="shared" si="12"/>
        <v>281</v>
      </c>
      <c r="U277" s="7" t="e">
        <f t="shared" ca="1" si="13"/>
        <v>#NAME?</v>
      </c>
      <c r="V277" s="7" t="e">
        <f t="shared" ca="1" si="14"/>
        <v>#NAME?</v>
      </c>
      <c r="W277" s="7" t="e">
        <f ca="1">IF(LocalizarInvertido(".",MID(P277,LEN(P277)-3,3)) &gt; 0,MID(P277,1,LocalizarInvertido(".",P277)),P277)</f>
        <v>#NAME?</v>
      </c>
    </row>
    <row r="278" spans="2:23" s="7" customFormat="1" ht="45" x14ac:dyDescent="0.25">
      <c r="B278" s="178"/>
      <c r="C278" s="22" t="s">
        <v>1546</v>
      </c>
      <c r="D278" s="22" t="s">
        <v>1547</v>
      </c>
      <c r="E278" s="22" t="s">
        <v>1546</v>
      </c>
      <c r="F278" s="22" t="s">
        <v>1546</v>
      </c>
      <c r="G278" s="22" t="s">
        <v>1577</v>
      </c>
      <c r="H278" s="22" t="s">
        <v>1540</v>
      </c>
      <c r="I278" s="22" t="s">
        <v>1537</v>
      </c>
      <c r="J278" s="22" t="s">
        <v>1550</v>
      </c>
      <c r="K278" s="20" t="s">
        <v>3519</v>
      </c>
      <c r="L278" s="23" t="s">
        <v>3520</v>
      </c>
      <c r="M278" s="20" t="s">
        <v>3099</v>
      </c>
      <c r="N278" s="20">
        <v>8</v>
      </c>
      <c r="O278" s="22" t="s">
        <v>3107</v>
      </c>
      <c r="P278" s="1" t="s">
        <v>4181</v>
      </c>
      <c r="Q278" s="178"/>
      <c r="R278" s="160"/>
      <c r="S278" s="180"/>
      <c r="T278" s="7">
        <f t="shared" si="12"/>
        <v>227</v>
      </c>
      <c r="U278" s="7" t="e">
        <f t="shared" ca="1" si="13"/>
        <v>#NAME?</v>
      </c>
      <c r="V278" s="7" t="e">
        <f t="shared" ca="1" si="14"/>
        <v>#NAME?</v>
      </c>
      <c r="W278" s="7" t="e">
        <f ca="1">IF(LocalizarInvertido(".",MID(P278,LEN(P278)-3,3)) &gt; 0,MID(P278,1,LocalizarInvertido(".",P278)),P278)</f>
        <v>#NAME?</v>
      </c>
    </row>
    <row r="279" spans="2:23" s="7" customFormat="1" ht="60" x14ac:dyDescent="0.25">
      <c r="B279" s="178"/>
      <c r="C279" s="22" t="s">
        <v>1546</v>
      </c>
      <c r="D279" s="22" t="s">
        <v>1547</v>
      </c>
      <c r="E279" s="22" t="s">
        <v>1546</v>
      </c>
      <c r="F279" s="22" t="s">
        <v>1546</v>
      </c>
      <c r="G279" s="22" t="s">
        <v>1574</v>
      </c>
      <c r="H279" s="22" t="s">
        <v>1540</v>
      </c>
      <c r="I279" s="22" t="s">
        <v>1540</v>
      </c>
      <c r="J279" s="22" t="s">
        <v>1543</v>
      </c>
      <c r="K279" s="20" t="s">
        <v>3521</v>
      </c>
      <c r="L279" s="23" t="s">
        <v>750</v>
      </c>
      <c r="M279" s="20" t="s">
        <v>3098</v>
      </c>
      <c r="N279" s="20">
        <v>5</v>
      </c>
      <c r="O279" s="22" t="s">
        <v>55</v>
      </c>
      <c r="P279" s="1" t="s">
        <v>751</v>
      </c>
      <c r="Q279" s="178"/>
      <c r="R279" s="160"/>
      <c r="S279" s="180"/>
      <c r="T279" s="7">
        <f t="shared" si="12"/>
        <v>458</v>
      </c>
      <c r="U279" s="7" t="e">
        <f t="shared" ca="1" si="13"/>
        <v>#NAME?</v>
      </c>
      <c r="V279" s="7" t="e">
        <f t="shared" ca="1" si="14"/>
        <v>#NAME?</v>
      </c>
      <c r="W279" s="7" t="e">
        <f ca="1">IF(LocalizarInvertido(".",MID(P279,LEN(P279)-3,3)) &gt; 0,MID(P279,1,LocalizarInvertido(".",P279)),P279)</f>
        <v>#NAME?</v>
      </c>
    </row>
    <row r="280" spans="2:23" s="7" customFormat="1" ht="60" x14ac:dyDescent="0.25">
      <c r="B280" s="178"/>
      <c r="C280" s="22" t="s">
        <v>1546</v>
      </c>
      <c r="D280" s="22" t="s">
        <v>1547</v>
      </c>
      <c r="E280" s="22" t="s">
        <v>1546</v>
      </c>
      <c r="F280" s="22" t="s">
        <v>1546</v>
      </c>
      <c r="G280" s="22" t="s">
        <v>1574</v>
      </c>
      <c r="H280" s="22" t="s">
        <v>1540</v>
      </c>
      <c r="I280" s="22" t="s">
        <v>1537</v>
      </c>
      <c r="J280" s="22" t="s">
        <v>1543</v>
      </c>
      <c r="K280" s="20" t="s">
        <v>3522</v>
      </c>
      <c r="L280" s="23" t="s">
        <v>1522</v>
      </c>
      <c r="M280" s="20" t="s">
        <v>3099</v>
      </c>
      <c r="N280" s="20">
        <v>7</v>
      </c>
      <c r="O280" s="22" t="s">
        <v>55</v>
      </c>
      <c r="P280" s="1" t="s">
        <v>751</v>
      </c>
      <c r="Q280" s="178"/>
      <c r="R280" s="160"/>
      <c r="S280" s="180"/>
      <c r="T280" s="7">
        <f t="shared" si="12"/>
        <v>458</v>
      </c>
      <c r="U280" s="7" t="e">
        <f t="shared" ca="1" si="13"/>
        <v>#NAME?</v>
      </c>
      <c r="V280" s="7" t="e">
        <f t="shared" ca="1" si="14"/>
        <v>#NAME?</v>
      </c>
      <c r="W280" s="7" t="e">
        <f ca="1">IF(LocalizarInvertido(".",MID(P280,LEN(P280)-3,3)) &gt; 0,MID(P280,1,LocalizarInvertido(".",P280)),P280)</f>
        <v>#NAME?</v>
      </c>
    </row>
    <row r="281" spans="2:23" s="7" customFormat="1" ht="60" x14ac:dyDescent="0.25">
      <c r="B281" s="178"/>
      <c r="C281" s="22" t="s">
        <v>1546</v>
      </c>
      <c r="D281" s="22" t="s">
        <v>1547</v>
      </c>
      <c r="E281" s="22" t="s">
        <v>1546</v>
      </c>
      <c r="F281" s="22" t="s">
        <v>1546</v>
      </c>
      <c r="G281" s="22" t="s">
        <v>1574</v>
      </c>
      <c r="H281" s="22" t="s">
        <v>1540</v>
      </c>
      <c r="I281" s="22" t="s">
        <v>1537</v>
      </c>
      <c r="J281" s="22" t="s">
        <v>1539</v>
      </c>
      <c r="K281" s="20" t="s">
        <v>3523</v>
      </c>
      <c r="L281" s="23" t="s">
        <v>1522</v>
      </c>
      <c r="M281" s="20" t="s">
        <v>3098</v>
      </c>
      <c r="N281" s="20">
        <v>7</v>
      </c>
      <c r="O281" s="22" t="s">
        <v>55</v>
      </c>
      <c r="P281" s="1" t="s">
        <v>751</v>
      </c>
      <c r="Q281" s="178"/>
      <c r="R281" s="160"/>
      <c r="S281" s="180"/>
      <c r="T281" s="7">
        <f t="shared" si="12"/>
        <v>458</v>
      </c>
      <c r="U281" s="7" t="e">
        <f t="shared" ca="1" si="13"/>
        <v>#NAME?</v>
      </c>
      <c r="V281" s="7" t="e">
        <f t="shared" ca="1" si="14"/>
        <v>#NAME?</v>
      </c>
      <c r="W281" s="7" t="e">
        <f ca="1">IF(LocalizarInvertido(".",MID(P281,LEN(P281)-3,3)) &gt; 0,MID(P281,1,LocalizarInvertido(".",P281)),P281)</f>
        <v>#NAME?</v>
      </c>
    </row>
    <row r="282" spans="2:23" s="7" customFormat="1" ht="45" x14ac:dyDescent="0.25">
      <c r="B282" s="178"/>
      <c r="C282" s="22" t="s">
        <v>1546</v>
      </c>
      <c r="D282" s="22" t="s">
        <v>1547</v>
      </c>
      <c r="E282" s="22" t="s">
        <v>1546</v>
      </c>
      <c r="F282" s="22" t="s">
        <v>1546</v>
      </c>
      <c r="G282" s="22" t="s">
        <v>1574</v>
      </c>
      <c r="H282" s="22" t="s">
        <v>1540</v>
      </c>
      <c r="I282" s="22" t="s">
        <v>1537</v>
      </c>
      <c r="J282" s="22" t="s">
        <v>1541</v>
      </c>
      <c r="K282" s="20" t="s">
        <v>3524</v>
      </c>
      <c r="L282" s="23" t="s">
        <v>3525</v>
      </c>
      <c r="M282" s="20" t="s">
        <v>3099</v>
      </c>
      <c r="N282" s="20">
        <v>8</v>
      </c>
      <c r="O282" s="22" t="s">
        <v>3107</v>
      </c>
      <c r="P282" s="1" t="s">
        <v>4182</v>
      </c>
      <c r="Q282" s="178"/>
      <c r="R282" s="160"/>
      <c r="S282" s="180"/>
      <c r="T282" s="7">
        <f t="shared" si="12"/>
        <v>281</v>
      </c>
      <c r="U282" s="7" t="e">
        <f t="shared" ca="1" si="13"/>
        <v>#NAME?</v>
      </c>
      <c r="V282" s="7" t="e">
        <f t="shared" ca="1" si="14"/>
        <v>#NAME?</v>
      </c>
      <c r="W282" s="7" t="e">
        <f ca="1">IF(LocalizarInvertido(".",MID(P282,LEN(P282)-3,3)) &gt; 0,MID(P282,1,LocalizarInvertido(".",P282)),P282)</f>
        <v>#NAME?</v>
      </c>
    </row>
    <row r="283" spans="2:23" s="7" customFormat="1" ht="45" x14ac:dyDescent="0.25">
      <c r="B283" s="178"/>
      <c r="C283" s="22" t="s">
        <v>1546</v>
      </c>
      <c r="D283" s="22" t="s">
        <v>1547</v>
      </c>
      <c r="E283" s="22" t="s">
        <v>1546</v>
      </c>
      <c r="F283" s="22" t="s">
        <v>1546</v>
      </c>
      <c r="G283" s="22" t="s">
        <v>1574</v>
      </c>
      <c r="H283" s="22" t="s">
        <v>1540</v>
      </c>
      <c r="I283" s="22" t="s">
        <v>1537</v>
      </c>
      <c r="J283" s="22" t="s">
        <v>1550</v>
      </c>
      <c r="K283" s="20" t="s">
        <v>3526</v>
      </c>
      <c r="L283" s="23" t="s">
        <v>3527</v>
      </c>
      <c r="M283" s="20" t="s">
        <v>3099</v>
      </c>
      <c r="N283" s="20">
        <v>8</v>
      </c>
      <c r="O283" s="22" t="s">
        <v>3107</v>
      </c>
      <c r="P283" s="1" t="s">
        <v>4181</v>
      </c>
      <c r="Q283" s="178"/>
      <c r="R283" s="160"/>
      <c r="S283" s="180"/>
      <c r="T283" s="7">
        <f t="shared" si="12"/>
        <v>227</v>
      </c>
      <c r="U283" s="7" t="e">
        <f t="shared" ca="1" si="13"/>
        <v>#NAME?</v>
      </c>
      <c r="V283" s="7" t="e">
        <f t="shared" ca="1" si="14"/>
        <v>#NAME?</v>
      </c>
      <c r="W283" s="7" t="e">
        <f ca="1">IF(LocalizarInvertido(".",MID(P283,LEN(P283)-3,3)) &gt; 0,MID(P283,1,LocalizarInvertido(".",P283)),P283)</f>
        <v>#NAME?</v>
      </c>
    </row>
    <row r="284" spans="2:23" s="7" customFormat="1" ht="60" x14ac:dyDescent="0.25">
      <c r="B284" s="178"/>
      <c r="C284" s="22" t="s">
        <v>1546</v>
      </c>
      <c r="D284" s="22" t="s">
        <v>1547</v>
      </c>
      <c r="E284" s="22" t="s">
        <v>1546</v>
      </c>
      <c r="F284" s="22" t="s">
        <v>1546</v>
      </c>
      <c r="G284" s="22" t="s">
        <v>1578</v>
      </c>
      <c r="H284" s="22" t="s">
        <v>1540</v>
      </c>
      <c r="I284" s="22" t="s">
        <v>1540</v>
      </c>
      <c r="J284" s="22" t="s">
        <v>1543</v>
      </c>
      <c r="K284" s="20" t="s">
        <v>3528</v>
      </c>
      <c r="L284" s="23" t="s">
        <v>752</v>
      </c>
      <c r="M284" s="20" t="s">
        <v>3098</v>
      </c>
      <c r="N284" s="20">
        <v>5</v>
      </c>
      <c r="O284" s="22" t="s">
        <v>55</v>
      </c>
      <c r="P284" s="1" t="s">
        <v>753</v>
      </c>
      <c r="Q284" s="178"/>
      <c r="R284" s="160"/>
      <c r="S284" s="180"/>
      <c r="T284" s="7">
        <f t="shared" si="12"/>
        <v>473</v>
      </c>
      <c r="U284" s="7" t="e">
        <f t="shared" ca="1" si="13"/>
        <v>#NAME?</v>
      </c>
      <c r="V284" s="7" t="e">
        <f t="shared" ca="1" si="14"/>
        <v>#NAME?</v>
      </c>
      <c r="W284" s="7" t="e">
        <f ca="1">IF(LocalizarInvertido(".",MID(P284,LEN(P284)-3,3)) &gt; 0,MID(P284,1,LocalizarInvertido(".",P284)),P284)</f>
        <v>#NAME?</v>
      </c>
    </row>
    <row r="285" spans="2:23" s="7" customFormat="1" ht="60" x14ac:dyDescent="0.25">
      <c r="B285" s="178"/>
      <c r="C285" s="22" t="s">
        <v>1546</v>
      </c>
      <c r="D285" s="22" t="s">
        <v>1547</v>
      </c>
      <c r="E285" s="22" t="s">
        <v>1546</v>
      </c>
      <c r="F285" s="22" t="s">
        <v>1546</v>
      </c>
      <c r="G285" s="22" t="s">
        <v>1578</v>
      </c>
      <c r="H285" s="22" t="s">
        <v>1540</v>
      </c>
      <c r="I285" s="22" t="s">
        <v>1537</v>
      </c>
      <c r="J285" s="22" t="s">
        <v>1543</v>
      </c>
      <c r="K285" s="20" t="s">
        <v>3529</v>
      </c>
      <c r="L285" s="23" t="s">
        <v>1523</v>
      </c>
      <c r="M285" s="20" t="s">
        <v>3099</v>
      </c>
      <c r="N285" s="20">
        <v>7</v>
      </c>
      <c r="O285" s="22" t="s">
        <v>55</v>
      </c>
      <c r="P285" s="1" t="s">
        <v>753</v>
      </c>
      <c r="Q285" s="178"/>
      <c r="R285" s="160"/>
      <c r="S285" s="180"/>
      <c r="T285" s="7">
        <f t="shared" si="12"/>
        <v>473</v>
      </c>
      <c r="U285" s="7" t="e">
        <f t="shared" ca="1" si="13"/>
        <v>#NAME?</v>
      </c>
      <c r="V285" s="7" t="e">
        <f t="shared" ca="1" si="14"/>
        <v>#NAME?</v>
      </c>
      <c r="W285" s="7" t="e">
        <f ca="1">IF(LocalizarInvertido(".",MID(P285,LEN(P285)-3,3)) &gt; 0,MID(P285,1,LocalizarInvertido(".",P285)),P285)</f>
        <v>#NAME?</v>
      </c>
    </row>
    <row r="286" spans="2:23" s="7" customFormat="1" ht="60" x14ac:dyDescent="0.25">
      <c r="B286" s="178"/>
      <c r="C286" s="22" t="s">
        <v>1546</v>
      </c>
      <c r="D286" s="22" t="s">
        <v>1547</v>
      </c>
      <c r="E286" s="22" t="s">
        <v>1546</v>
      </c>
      <c r="F286" s="22" t="s">
        <v>1546</v>
      </c>
      <c r="G286" s="22" t="s">
        <v>1578</v>
      </c>
      <c r="H286" s="22" t="s">
        <v>1540</v>
      </c>
      <c r="I286" s="22" t="s">
        <v>1537</v>
      </c>
      <c r="J286" s="22" t="s">
        <v>1539</v>
      </c>
      <c r="K286" s="20" t="s">
        <v>3530</v>
      </c>
      <c r="L286" s="23" t="s">
        <v>1523</v>
      </c>
      <c r="M286" s="20" t="s">
        <v>3099</v>
      </c>
      <c r="N286" s="20">
        <v>8</v>
      </c>
      <c r="O286" s="22" t="s">
        <v>3107</v>
      </c>
      <c r="P286" s="1" t="s">
        <v>753</v>
      </c>
      <c r="Q286" s="178"/>
      <c r="R286" s="160"/>
      <c r="S286" s="180"/>
      <c r="T286" s="7">
        <f t="shared" si="12"/>
        <v>473</v>
      </c>
      <c r="U286" s="7" t="e">
        <f t="shared" ca="1" si="13"/>
        <v>#NAME?</v>
      </c>
      <c r="V286" s="7" t="e">
        <f t="shared" ca="1" si="14"/>
        <v>#NAME?</v>
      </c>
      <c r="W286" s="7" t="e">
        <f ca="1">IF(LocalizarInvertido(".",MID(P286,LEN(P286)-3,3)) &gt; 0,MID(P286,1,LocalizarInvertido(".",P286)),P286)</f>
        <v>#NAME?</v>
      </c>
    </row>
    <row r="287" spans="2:23" s="7" customFormat="1" ht="45" x14ac:dyDescent="0.25">
      <c r="B287" s="178"/>
      <c r="C287" s="22" t="s">
        <v>1546</v>
      </c>
      <c r="D287" s="22" t="s">
        <v>1547</v>
      </c>
      <c r="E287" s="22" t="s">
        <v>1546</v>
      </c>
      <c r="F287" s="22" t="s">
        <v>1546</v>
      </c>
      <c r="G287" s="22" t="s">
        <v>1578</v>
      </c>
      <c r="H287" s="22" t="s">
        <v>1540</v>
      </c>
      <c r="I287" s="22" t="s">
        <v>1537</v>
      </c>
      <c r="J287" s="22" t="s">
        <v>1541</v>
      </c>
      <c r="K287" s="20" t="s">
        <v>3531</v>
      </c>
      <c r="L287" s="23" t="s">
        <v>3532</v>
      </c>
      <c r="M287" s="20" t="s">
        <v>3099</v>
      </c>
      <c r="N287" s="20">
        <v>8</v>
      </c>
      <c r="O287" s="22" t="s">
        <v>3107</v>
      </c>
      <c r="P287" s="1" t="s">
        <v>4182</v>
      </c>
      <c r="Q287" s="178"/>
      <c r="R287" s="160"/>
      <c r="S287" s="180"/>
      <c r="T287" s="7">
        <f t="shared" si="12"/>
        <v>281</v>
      </c>
      <c r="U287" s="7" t="e">
        <f t="shared" ca="1" si="13"/>
        <v>#NAME?</v>
      </c>
      <c r="V287" s="7" t="e">
        <f t="shared" ca="1" si="14"/>
        <v>#NAME?</v>
      </c>
      <c r="W287" s="7" t="e">
        <f ca="1">IF(LocalizarInvertido(".",MID(P287,LEN(P287)-3,3)) &gt; 0,MID(P287,1,LocalizarInvertido(".",P287)),P287)</f>
        <v>#NAME?</v>
      </c>
    </row>
    <row r="288" spans="2:23" s="7" customFormat="1" ht="45" x14ac:dyDescent="0.25">
      <c r="B288" s="178"/>
      <c r="C288" s="22" t="s">
        <v>1546</v>
      </c>
      <c r="D288" s="22" t="s">
        <v>1547</v>
      </c>
      <c r="E288" s="22" t="s">
        <v>1546</v>
      </c>
      <c r="F288" s="22" t="s">
        <v>1546</v>
      </c>
      <c r="G288" s="22" t="s">
        <v>1578</v>
      </c>
      <c r="H288" s="22" t="s">
        <v>1540</v>
      </c>
      <c r="I288" s="22" t="s">
        <v>1537</v>
      </c>
      <c r="J288" s="22" t="s">
        <v>1550</v>
      </c>
      <c r="K288" s="20" t="s">
        <v>3533</v>
      </c>
      <c r="L288" s="23" t="s">
        <v>3534</v>
      </c>
      <c r="M288" s="20" t="s">
        <v>3099</v>
      </c>
      <c r="N288" s="20">
        <v>8</v>
      </c>
      <c r="O288" s="22" t="s">
        <v>3107</v>
      </c>
      <c r="P288" s="1" t="s">
        <v>4181</v>
      </c>
      <c r="Q288" s="178"/>
      <c r="R288" s="160"/>
      <c r="S288" s="180"/>
      <c r="T288" s="7">
        <f t="shared" si="12"/>
        <v>227</v>
      </c>
      <c r="U288" s="7" t="e">
        <f t="shared" ca="1" si="13"/>
        <v>#NAME?</v>
      </c>
      <c r="V288" s="7" t="e">
        <f t="shared" ca="1" si="14"/>
        <v>#NAME?</v>
      </c>
      <c r="W288" s="7" t="e">
        <f ca="1">IF(LocalizarInvertido(".",MID(P288,LEN(P288)-3,3)) &gt; 0,MID(P288,1,LocalizarInvertido(".",P288)),P288)</f>
        <v>#NAME?</v>
      </c>
    </row>
    <row r="289" spans="2:23" s="7" customFormat="1" ht="45" x14ac:dyDescent="0.25">
      <c r="B289" s="178"/>
      <c r="C289" s="22" t="s">
        <v>1546</v>
      </c>
      <c r="D289" s="22" t="s">
        <v>1547</v>
      </c>
      <c r="E289" s="22" t="s">
        <v>1546</v>
      </c>
      <c r="F289" s="22" t="s">
        <v>1546</v>
      </c>
      <c r="G289" s="22" t="s">
        <v>1553</v>
      </c>
      <c r="H289" s="22" t="s">
        <v>1540</v>
      </c>
      <c r="I289" s="22" t="s">
        <v>1540</v>
      </c>
      <c r="J289" s="22" t="s">
        <v>1543</v>
      </c>
      <c r="K289" s="20" t="s">
        <v>3535</v>
      </c>
      <c r="L289" s="10" t="s">
        <v>3040</v>
      </c>
      <c r="M289" s="20" t="s">
        <v>3098</v>
      </c>
      <c r="N289" s="20">
        <v>5</v>
      </c>
      <c r="O289" s="22" t="s">
        <v>51</v>
      </c>
      <c r="P289" s="10" t="s">
        <v>3088</v>
      </c>
      <c r="Q289" s="178"/>
      <c r="R289" s="160"/>
      <c r="S289" s="180"/>
      <c r="T289" s="7">
        <f t="shared" si="12"/>
        <v>252</v>
      </c>
      <c r="U289" s="7" t="e">
        <f t="shared" ca="1" si="13"/>
        <v>#NAME?</v>
      </c>
      <c r="V289" s="7" t="e">
        <f t="shared" ca="1" si="14"/>
        <v>#NAME?</v>
      </c>
      <c r="W289" s="7" t="e">
        <f ca="1">IF(LocalizarInvertido(".",MID(P289,LEN(P289)-3,3)) &gt; 0,MID(P289,1,LocalizarInvertido(".",P289)),P289)</f>
        <v>#NAME?</v>
      </c>
    </row>
    <row r="290" spans="2:23" s="7" customFormat="1" ht="45" x14ac:dyDescent="0.25">
      <c r="B290" s="178"/>
      <c r="C290" s="22" t="s">
        <v>1546</v>
      </c>
      <c r="D290" s="22" t="s">
        <v>1547</v>
      </c>
      <c r="E290" s="22" t="s">
        <v>1546</v>
      </c>
      <c r="F290" s="22" t="s">
        <v>1546</v>
      </c>
      <c r="G290" s="22" t="s">
        <v>1553</v>
      </c>
      <c r="H290" s="22" t="s">
        <v>1540</v>
      </c>
      <c r="I290" s="22" t="s">
        <v>1537</v>
      </c>
      <c r="J290" s="22" t="s">
        <v>1543</v>
      </c>
      <c r="K290" s="20" t="s">
        <v>3536</v>
      </c>
      <c r="L290" s="1" t="s">
        <v>3040</v>
      </c>
      <c r="M290" s="20" t="s">
        <v>3099</v>
      </c>
      <c r="N290" s="20">
        <v>7</v>
      </c>
      <c r="O290" s="22" t="s">
        <v>51</v>
      </c>
      <c r="P290" s="10" t="s">
        <v>3088</v>
      </c>
      <c r="Q290" s="178"/>
      <c r="R290" s="160"/>
      <c r="S290" s="180"/>
      <c r="T290" s="7">
        <f t="shared" si="12"/>
        <v>252</v>
      </c>
      <c r="U290" s="7" t="e">
        <f t="shared" ca="1" si="13"/>
        <v>#NAME?</v>
      </c>
      <c r="V290" s="7" t="e">
        <f t="shared" ca="1" si="14"/>
        <v>#NAME?</v>
      </c>
      <c r="W290" s="7" t="e">
        <f ca="1">IF(LocalizarInvertido(".",MID(P290,LEN(P290)-3,3)) &gt; 0,MID(P290,1,LocalizarInvertido(".",P290)),P290)</f>
        <v>#NAME?</v>
      </c>
    </row>
    <row r="291" spans="2:23" s="7" customFormat="1" ht="45" x14ac:dyDescent="0.25">
      <c r="B291" s="178"/>
      <c r="C291" s="22" t="s">
        <v>1546</v>
      </c>
      <c r="D291" s="22" t="s">
        <v>1547</v>
      </c>
      <c r="E291" s="22" t="s">
        <v>1546</v>
      </c>
      <c r="F291" s="22" t="s">
        <v>1546</v>
      </c>
      <c r="G291" s="22" t="s">
        <v>1553</v>
      </c>
      <c r="H291" s="22" t="s">
        <v>1540</v>
      </c>
      <c r="I291" s="22" t="s">
        <v>1537</v>
      </c>
      <c r="J291" s="22" t="s">
        <v>1539</v>
      </c>
      <c r="K291" s="20" t="s">
        <v>3537</v>
      </c>
      <c r="L291" s="1" t="s">
        <v>3040</v>
      </c>
      <c r="M291" s="44" t="s">
        <v>3099</v>
      </c>
      <c r="N291" s="20">
        <v>8</v>
      </c>
      <c r="O291" s="22" t="s">
        <v>3107</v>
      </c>
      <c r="P291" s="1" t="s">
        <v>3088</v>
      </c>
      <c r="Q291" s="178"/>
      <c r="R291" s="160"/>
      <c r="S291" s="180"/>
      <c r="T291" s="7">
        <f t="shared" si="12"/>
        <v>252</v>
      </c>
      <c r="U291" s="7" t="e">
        <f t="shared" ca="1" si="13"/>
        <v>#NAME?</v>
      </c>
      <c r="V291" s="7" t="e">
        <f t="shared" ca="1" si="14"/>
        <v>#NAME?</v>
      </c>
      <c r="W291" s="7" t="e">
        <f ca="1">IF(LocalizarInvertido(".",MID(P291,LEN(P291)-3,3)) &gt; 0,MID(P291,1,LocalizarInvertido(".",P291)),P291)</f>
        <v>#NAME?</v>
      </c>
    </row>
    <row r="292" spans="2:23" s="7" customFormat="1" ht="45" x14ac:dyDescent="0.25">
      <c r="B292" s="178"/>
      <c r="C292" s="22" t="s">
        <v>1546</v>
      </c>
      <c r="D292" s="22" t="s">
        <v>1547</v>
      </c>
      <c r="E292" s="22" t="s">
        <v>1546</v>
      </c>
      <c r="F292" s="22" t="s">
        <v>1546</v>
      </c>
      <c r="G292" s="22" t="s">
        <v>1553</v>
      </c>
      <c r="H292" s="22" t="s">
        <v>1540</v>
      </c>
      <c r="I292" s="22" t="s">
        <v>1537</v>
      </c>
      <c r="J292" s="22" t="s">
        <v>1541</v>
      </c>
      <c r="K292" s="20" t="s">
        <v>3538</v>
      </c>
      <c r="L292" s="1" t="s">
        <v>3539</v>
      </c>
      <c r="M292" s="44" t="s">
        <v>3099</v>
      </c>
      <c r="N292" s="20">
        <v>8</v>
      </c>
      <c r="O292" s="22" t="s">
        <v>3107</v>
      </c>
      <c r="P292" s="1" t="s">
        <v>4182</v>
      </c>
      <c r="Q292" s="178"/>
      <c r="R292" s="160"/>
      <c r="S292" s="180"/>
      <c r="T292" s="7">
        <f t="shared" si="12"/>
        <v>281</v>
      </c>
      <c r="U292" s="7" t="e">
        <f t="shared" ca="1" si="13"/>
        <v>#NAME?</v>
      </c>
      <c r="V292" s="7" t="e">
        <f t="shared" ca="1" si="14"/>
        <v>#NAME?</v>
      </c>
      <c r="W292" s="7" t="e">
        <f ca="1">IF(LocalizarInvertido(".",MID(P292,LEN(P292)-3,3)) &gt; 0,MID(P292,1,LocalizarInvertido(".",P292)),P292)</f>
        <v>#NAME?</v>
      </c>
    </row>
    <row r="293" spans="2:23" s="7" customFormat="1" ht="30" x14ac:dyDescent="0.25">
      <c r="B293" s="178"/>
      <c r="C293" s="22" t="s">
        <v>1546</v>
      </c>
      <c r="D293" s="22" t="s">
        <v>1547</v>
      </c>
      <c r="E293" s="22" t="s">
        <v>1546</v>
      </c>
      <c r="F293" s="22" t="s">
        <v>1546</v>
      </c>
      <c r="G293" s="22" t="s">
        <v>1553</v>
      </c>
      <c r="H293" s="22" t="s">
        <v>1540</v>
      </c>
      <c r="I293" s="22" t="s">
        <v>1537</v>
      </c>
      <c r="J293" s="22" t="s">
        <v>1550</v>
      </c>
      <c r="K293" s="20" t="s">
        <v>3540</v>
      </c>
      <c r="L293" s="1" t="s">
        <v>3541</v>
      </c>
      <c r="M293" s="44" t="s">
        <v>3099</v>
      </c>
      <c r="N293" s="20">
        <v>8</v>
      </c>
      <c r="O293" s="22" t="s">
        <v>3107</v>
      </c>
      <c r="P293" s="1" t="s">
        <v>4181</v>
      </c>
      <c r="Q293" s="178"/>
      <c r="R293" s="160"/>
      <c r="S293" s="180"/>
      <c r="T293" s="7">
        <f t="shared" si="12"/>
        <v>227</v>
      </c>
      <c r="U293" s="7" t="e">
        <f t="shared" ca="1" si="13"/>
        <v>#NAME?</v>
      </c>
      <c r="V293" s="7" t="e">
        <f t="shared" ca="1" si="14"/>
        <v>#NAME?</v>
      </c>
      <c r="W293" s="7" t="e">
        <f ca="1">IF(LocalizarInvertido(".",MID(P293,LEN(P293)-3,3)) &gt; 0,MID(P293,1,LocalizarInvertido(".",P293)),P293)</f>
        <v>#NAME?</v>
      </c>
    </row>
    <row r="294" spans="2:23" s="7" customFormat="1" ht="30" x14ac:dyDescent="0.25">
      <c r="B294" s="178"/>
      <c r="C294" s="22" t="s">
        <v>1546</v>
      </c>
      <c r="D294" s="22" t="s">
        <v>1547</v>
      </c>
      <c r="E294" s="22" t="s">
        <v>1546</v>
      </c>
      <c r="F294" s="22" t="s">
        <v>1549</v>
      </c>
      <c r="G294" s="22" t="s">
        <v>1553</v>
      </c>
      <c r="H294" s="22" t="s">
        <v>1540</v>
      </c>
      <c r="I294" s="22" t="s">
        <v>1540</v>
      </c>
      <c r="J294" s="22" t="s">
        <v>1543</v>
      </c>
      <c r="K294" s="20" t="s">
        <v>3542</v>
      </c>
      <c r="L294" s="23" t="s">
        <v>754</v>
      </c>
      <c r="M294" s="20" t="s">
        <v>3098</v>
      </c>
      <c r="N294" s="20">
        <v>5</v>
      </c>
      <c r="O294" s="22" t="s">
        <v>51</v>
      </c>
      <c r="P294" s="1" t="s">
        <v>757</v>
      </c>
      <c r="Q294" s="178"/>
      <c r="R294" s="160"/>
      <c r="S294" s="180"/>
      <c r="T294" s="7">
        <f t="shared" si="12"/>
        <v>226</v>
      </c>
      <c r="U294" s="7" t="e">
        <f t="shared" ca="1" si="13"/>
        <v>#NAME?</v>
      </c>
      <c r="V294" s="7" t="e">
        <f t="shared" ca="1" si="14"/>
        <v>#NAME?</v>
      </c>
      <c r="W294" s="7" t="e">
        <f ca="1">IF(LocalizarInvertido(".",MID(P294,LEN(P294)-3,3)) &gt; 0,MID(P294,1,LocalizarInvertido(".",P294)),P294)</f>
        <v>#NAME?</v>
      </c>
    </row>
    <row r="295" spans="2:23" s="7" customFormat="1" ht="30" x14ac:dyDescent="0.25">
      <c r="B295" s="178"/>
      <c r="C295" s="22" t="s">
        <v>1546</v>
      </c>
      <c r="D295" s="22" t="s">
        <v>1547</v>
      </c>
      <c r="E295" s="22" t="s">
        <v>1546</v>
      </c>
      <c r="F295" s="22" t="s">
        <v>1549</v>
      </c>
      <c r="G295" s="22" t="s">
        <v>1553</v>
      </c>
      <c r="H295" s="22" t="s">
        <v>1540</v>
      </c>
      <c r="I295" s="22" t="s">
        <v>1537</v>
      </c>
      <c r="J295" s="22" t="s">
        <v>1543</v>
      </c>
      <c r="K295" s="20" t="s">
        <v>3543</v>
      </c>
      <c r="L295" s="23" t="s">
        <v>1526</v>
      </c>
      <c r="M295" s="20" t="s">
        <v>3099</v>
      </c>
      <c r="N295" s="20">
        <v>7</v>
      </c>
      <c r="O295" s="22" t="s">
        <v>51</v>
      </c>
      <c r="P295" s="1" t="s">
        <v>757</v>
      </c>
      <c r="Q295" s="178"/>
      <c r="R295" s="160"/>
      <c r="S295" s="180"/>
      <c r="T295" s="7">
        <f t="shared" si="12"/>
        <v>226</v>
      </c>
      <c r="U295" s="7" t="e">
        <f t="shared" ca="1" si="13"/>
        <v>#NAME?</v>
      </c>
      <c r="V295" s="7" t="e">
        <f t="shared" ca="1" si="14"/>
        <v>#NAME?</v>
      </c>
      <c r="W295" s="7" t="e">
        <f ca="1">IF(LocalizarInvertido(".",MID(P295,LEN(P295)-3,3)) &gt; 0,MID(P295,1,LocalizarInvertido(".",P295)),P295)</f>
        <v>#NAME?</v>
      </c>
    </row>
    <row r="296" spans="2:23" s="7" customFormat="1" ht="30" x14ac:dyDescent="0.25">
      <c r="B296" s="178"/>
      <c r="C296" s="22" t="s">
        <v>1546</v>
      </c>
      <c r="D296" s="22" t="s">
        <v>1547</v>
      </c>
      <c r="E296" s="22" t="s">
        <v>1546</v>
      </c>
      <c r="F296" s="22" t="s">
        <v>1549</v>
      </c>
      <c r="G296" s="22" t="s">
        <v>1553</v>
      </c>
      <c r="H296" s="22" t="s">
        <v>1540</v>
      </c>
      <c r="I296" s="22" t="s">
        <v>1537</v>
      </c>
      <c r="J296" s="22" t="s">
        <v>1539</v>
      </c>
      <c r="K296" s="20" t="s">
        <v>3544</v>
      </c>
      <c r="L296" s="23" t="s">
        <v>3545</v>
      </c>
      <c r="M296" s="20" t="s">
        <v>3099</v>
      </c>
      <c r="N296" s="20">
        <v>8</v>
      </c>
      <c r="O296" s="22" t="s">
        <v>3107</v>
      </c>
      <c r="P296" s="1" t="s">
        <v>3488</v>
      </c>
      <c r="Q296" s="178"/>
      <c r="R296" s="160"/>
      <c r="S296" s="180"/>
      <c r="T296" s="7">
        <f t="shared" si="12"/>
        <v>34</v>
      </c>
      <c r="U296" s="7" t="e">
        <f t="shared" ca="1" si="13"/>
        <v>#NAME?</v>
      </c>
      <c r="V296" s="7" t="e">
        <f t="shared" ca="1" si="14"/>
        <v>#NAME?</v>
      </c>
      <c r="W296" s="7" t="e">
        <f ca="1">IF(LocalizarInvertido(".",MID(P296,LEN(P296)-3,3)) &gt; 0,MID(P296,1,LocalizarInvertido(".",P296)),P296)</f>
        <v>#NAME?</v>
      </c>
    </row>
    <row r="297" spans="2:23" s="7" customFormat="1" ht="45" x14ac:dyDescent="0.25">
      <c r="B297" s="178"/>
      <c r="C297" s="22" t="s">
        <v>1546</v>
      </c>
      <c r="D297" s="22" t="s">
        <v>1547</v>
      </c>
      <c r="E297" s="22" t="s">
        <v>1546</v>
      </c>
      <c r="F297" s="22" t="s">
        <v>1549</v>
      </c>
      <c r="G297" s="22" t="s">
        <v>1553</v>
      </c>
      <c r="H297" s="22" t="s">
        <v>1540</v>
      </c>
      <c r="I297" s="22" t="s">
        <v>1537</v>
      </c>
      <c r="J297" s="22" t="s">
        <v>1541</v>
      </c>
      <c r="K297" s="20" t="s">
        <v>3546</v>
      </c>
      <c r="L297" s="23" t="s">
        <v>3547</v>
      </c>
      <c r="M297" s="20" t="s">
        <v>3099</v>
      </c>
      <c r="N297" s="20">
        <v>8</v>
      </c>
      <c r="O297" s="22" t="s">
        <v>3107</v>
      </c>
      <c r="P297" s="1" t="s">
        <v>4182</v>
      </c>
      <c r="Q297" s="178"/>
      <c r="R297" s="160"/>
      <c r="S297" s="180"/>
      <c r="T297" s="7">
        <f t="shared" si="12"/>
        <v>281</v>
      </c>
      <c r="U297" s="7" t="e">
        <f t="shared" ca="1" si="13"/>
        <v>#NAME?</v>
      </c>
      <c r="V297" s="7" t="e">
        <f t="shared" ca="1" si="14"/>
        <v>#NAME?</v>
      </c>
      <c r="W297" s="7" t="e">
        <f ca="1">IF(LocalizarInvertido(".",MID(P297,LEN(P297)-3,3)) &gt; 0,MID(P297,1,LocalizarInvertido(".",P297)),P297)</f>
        <v>#NAME?</v>
      </c>
    </row>
    <row r="298" spans="2:23" s="7" customFormat="1" ht="30" x14ac:dyDescent="0.25">
      <c r="B298" s="178"/>
      <c r="C298" s="22" t="s">
        <v>1546</v>
      </c>
      <c r="D298" s="22" t="s">
        <v>1547</v>
      </c>
      <c r="E298" s="22" t="s">
        <v>1546</v>
      </c>
      <c r="F298" s="22" t="s">
        <v>1549</v>
      </c>
      <c r="G298" s="22" t="s">
        <v>1553</v>
      </c>
      <c r="H298" s="22" t="s">
        <v>1540</v>
      </c>
      <c r="I298" s="22" t="s">
        <v>1537</v>
      </c>
      <c r="J298" s="22" t="s">
        <v>1550</v>
      </c>
      <c r="K298" s="20" t="s">
        <v>3548</v>
      </c>
      <c r="L298" s="23" t="s">
        <v>3549</v>
      </c>
      <c r="M298" s="20" t="s">
        <v>3099</v>
      </c>
      <c r="N298" s="20">
        <v>8</v>
      </c>
      <c r="O298" s="22" t="s">
        <v>3107</v>
      </c>
      <c r="P298" s="1" t="s">
        <v>4181</v>
      </c>
      <c r="Q298" s="178"/>
      <c r="R298" s="160"/>
      <c r="S298" s="180"/>
      <c r="T298" s="7">
        <f t="shared" si="12"/>
        <v>227</v>
      </c>
      <c r="U298" s="7" t="e">
        <f t="shared" ca="1" si="13"/>
        <v>#NAME?</v>
      </c>
      <c r="V298" s="7" t="e">
        <f t="shared" ca="1" si="14"/>
        <v>#NAME?</v>
      </c>
      <c r="W298" s="7" t="e">
        <f ca="1">IF(LocalizarInvertido(".",MID(P298,LEN(P298)-3,3)) &gt; 0,MID(P298,1,LocalizarInvertido(".",P298)),P298)</f>
        <v>#NAME?</v>
      </c>
    </row>
    <row r="299" spans="2:23" s="7" customFormat="1" ht="30" x14ac:dyDescent="0.25">
      <c r="B299" s="178"/>
      <c r="C299" s="22" t="s">
        <v>1546</v>
      </c>
      <c r="D299" s="22" t="s">
        <v>1547</v>
      </c>
      <c r="E299" s="22" t="s">
        <v>1546</v>
      </c>
      <c r="F299" s="22" t="s">
        <v>1549</v>
      </c>
      <c r="G299" s="22" t="s">
        <v>1553</v>
      </c>
      <c r="H299" s="22" t="s">
        <v>1540</v>
      </c>
      <c r="I299" s="22" t="s">
        <v>1537</v>
      </c>
      <c r="J299" s="22" t="s">
        <v>1553</v>
      </c>
      <c r="K299" s="20" t="s">
        <v>3550</v>
      </c>
      <c r="L299" s="23" t="s">
        <v>1526</v>
      </c>
      <c r="M299" s="20" t="s">
        <v>3099</v>
      </c>
      <c r="N299" s="20">
        <v>8</v>
      </c>
      <c r="O299" s="22" t="s">
        <v>3107</v>
      </c>
      <c r="P299" s="1" t="s">
        <v>757</v>
      </c>
      <c r="Q299" s="178"/>
      <c r="R299" s="160"/>
      <c r="S299" s="180"/>
      <c r="T299" s="7">
        <f t="shared" si="12"/>
        <v>226</v>
      </c>
      <c r="U299" s="7" t="e">
        <f t="shared" ca="1" si="13"/>
        <v>#NAME?</v>
      </c>
      <c r="V299" s="7" t="e">
        <f t="shared" ca="1" si="14"/>
        <v>#NAME?</v>
      </c>
      <c r="W299" s="7" t="e">
        <f ca="1">IF(LocalizarInvertido(".",MID(P299,LEN(P299)-3,3)) &gt; 0,MID(P299,1,LocalizarInvertido(".",P299)),P299)</f>
        <v>#NAME?</v>
      </c>
    </row>
    <row r="300" spans="2:23" s="7" customFormat="1" ht="60" x14ac:dyDescent="0.25">
      <c r="B300" s="26" t="s">
        <v>1549</v>
      </c>
      <c r="C300" s="22" t="s">
        <v>1537</v>
      </c>
      <c r="D300" s="22" t="s">
        <v>1544</v>
      </c>
      <c r="E300" s="22" t="s">
        <v>1537</v>
      </c>
      <c r="F300" s="22" t="s">
        <v>1544</v>
      </c>
      <c r="G300" s="22" t="s">
        <v>1543</v>
      </c>
      <c r="H300" s="22" t="s">
        <v>1540</v>
      </c>
      <c r="I300" s="22" t="s">
        <v>1540</v>
      </c>
      <c r="J300" s="22" t="s">
        <v>1543</v>
      </c>
      <c r="K300" s="20" t="s">
        <v>3553</v>
      </c>
      <c r="L300" s="23" t="s">
        <v>2189</v>
      </c>
      <c r="M300" s="20" t="s">
        <v>3098</v>
      </c>
      <c r="N300" s="20">
        <v>5</v>
      </c>
      <c r="O300" s="22" t="s">
        <v>45</v>
      </c>
      <c r="P300" s="1" t="s">
        <v>2954</v>
      </c>
      <c r="Q300" s="178"/>
      <c r="R300" s="160"/>
      <c r="S300" s="180"/>
      <c r="T300" s="7">
        <f t="shared" si="12"/>
        <v>390</v>
      </c>
      <c r="U300" s="7" t="e">
        <f t="shared" ca="1" si="13"/>
        <v>#NAME?</v>
      </c>
      <c r="V300" s="7" t="e">
        <f t="shared" ca="1" si="14"/>
        <v>#NAME?</v>
      </c>
      <c r="W300" s="7" t="e">
        <f ca="1">IF(LocalizarInvertido(".",MID(P300,LEN(P300)-3,3)) &gt; 0,MID(P300,1,LocalizarInvertido(".",P300)),P300)</f>
        <v>#NAME?</v>
      </c>
    </row>
    <row r="301" spans="2:23" s="7" customFormat="1" ht="45" x14ac:dyDescent="0.25">
      <c r="B301" s="26" t="s">
        <v>1549</v>
      </c>
      <c r="C301" s="22" t="s">
        <v>1537</v>
      </c>
      <c r="D301" s="22" t="s">
        <v>1544</v>
      </c>
      <c r="E301" s="22" t="s">
        <v>1537</v>
      </c>
      <c r="F301" s="22" t="s">
        <v>1544</v>
      </c>
      <c r="G301" s="22" t="s">
        <v>1570</v>
      </c>
      <c r="H301" s="22" t="s">
        <v>1540</v>
      </c>
      <c r="I301" s="22" t="s">
        <v>1540</v>
      </c>
      <c r="J301" s="22" t="s">
        <v>1543</v>
      </c>
      <c r="K301" s="20" t="s">
        <v>3554</v>
      </c>
      <c r="L301" s="23" t="s">
        <v>2190</v>
      </c>
      <c r="M301" s="20" t="s">
        <v>3098</v>
      </c>
      <c r="N301" s="20">
        <v>6</v>
      </c>
      <c r="O301" s="22" t="s">
        <v>55</v>
      </c>
      <c r="P301" s="1" t="s">
        <v>2955</v>
      </c>
      <c r="Q301" s="178"/>
      <c r="R301" s="160"/>
      <c r="S301" s="180"/>
      <c r="T301" s="7">
        <f t="shared" si="12"/>
        <v>323</v>
      </c>
      <c r="U301" s="7" t="e">
        <f t="shared" ca="1" si="13"/>
        <v>#NAME?</v>
      </c>
      <c r="V301" s="7" t="e">
        <f t="shared" ca="1" si="14"/>
        <v>#NAME?</v>
      </c>
      <c r="W301" s="7" t="e">
        <f ca="1">IF(LocalizarInvertido(".",MID(P301,LEN(P301)-3,3)) &gt; 0,MID(P301,1,LocalizarInvertido(".",P301)),P301)</f>
        <v>#NAME?</v>
      </c>
    </row>
    <row r="302" spans="2:23" s="7" customFormat="1" ht="45" x14ac:dyDescent="0.25">
      <c r="B302" s="26" t="s">
        <v>1549</v>
      </c>
      <c r="C302" s="22" t="s">
        <v>1537</v>
      </c>
      <c r="D302" s="22" t="s">
        <v>1544</v>
      </c>
      <c r="E302" s="22" t="s">
        <v>1537</v>
      </c>
      <c r="F302" s="22" t="s">
        <v>1544</v>
      </c>
      <c r="G302" s="22" t="s">
        <v>1570</v>
      </c>
      <c r="H302" s="22" t="s">
        <v>1540</v>
      </c>
      <c r="I302" s="22" t="s">
        <v>1537</v>
      </c>
      <c r="J302" s="22" t="s">
        <v>1543</v>
      </c>
      <c r="K302" s="20" t="s">
        <v>3555</v>
      </c>
      <c r="L302" s="23" t="s">
        <v>2191</v>
      </c>
      <c r="M302" s="20" t="s">
        <v>3098</v>
      </c>
      <c r="N302" s="20">
        <v>8</v>
      </c>
      <c r="O302" s="22" t="s">
        <v>55</v>
      </c>
      <c r="P302" s="1" t="s">
        <v>2955</v>
      </c>
      <c r="Q302" s="178"/>
      <c r="R302" s="160"/>
      <c r="S302" s="180"/>
      <c r="T302" s="7">
        <f t="shared" si="12"/>
        <v>323</v>
      </c>
      <c r="U302" s="7" t="e">
        <f t="shared" ca="1" si="13"/>
        <v>#NAME?</v>
      </c>
      <c r="V302" s="7" t="e">
        <f t="shared" ca="1" si="14"/>
        <v>#NAME?</v>
      </c>
      <c r="W302" s="7" t="e">
        <f ca="1">IF(LocalizarInvertido(".",MID(P302,LEN(P302)-3,3)) &gt; 0,MID(P302,1,LocalizarInvertido(".",P302)),P302)</f>
        <v>#NAME?</v>
      </c>
    </row>
    <row r="303" spans="2:23" s="7" customFormat="1" ht="45" x14ac:dyDescent="0.25">
      <c r="B303" s="26" t="s">
        <v>1549</v>
      </c>
      <c r="C303" s="22" t="s">
        <v>1537</v>
      </c>
      <c r="D303" s="22" t="s">
        <v>1544</v>
      </c>
      <c r="E303" s="22" t="s">
        <v>1537</v>
      </c>
      <c r="F303" s="22" t="s">
        <v>1544</v>
      </c>
      <c r="G303" s="22" t="s">
        <v>1570</v>
      </c>
      <c r="H303" s="22" t="s">
        <v>1540</v>
      </c>
      <c r="I303" s="22" t="s">
        <v>1537</v>
      </c>
      <c r="J303" s="22" t="s">
        <v>1539</v>
      </c>
      <c r="K303" s="20" t="s">
        <v>3556</v>
      </c>
      <c r="L303" s="23" t="s">
        <v>2191</v>
      </c>
      <c r="M303" s="20" t="s">
        <v>3099</v>
      </c>
      <c r="N303" s="20">
        <v>8</v>
      </c>
      <c r="O303" s="22" t="s">
        <v>3107</v>
      </c>
      <c r="P303" s="1" t="s">
        <v>2955</v>
      </c>
      <c r="Q303" s="178"/>
      <c r="R303" s="160"/>
      <c r="S303" s="180"/>
      <c r="T303" s="7">
        <f t="shared" si="12"/>
        <v>323</v>
      </c>
      <c r="U303" s="7" t="e">
        <f t="shared" ca="1" si="13"/>
        <v>#NAME?</v>
      </c>
      <c r="V303" s="7" t="e">
        <f t="shared" ca="1" si="14"/>
        <v>#NAME?</v>
      </c>
      <c r="W303" s="7" t="e">
        <f ca="1">IF(LocalizarInvertido(".",MID(P303,LEN(P303)-3,3)) &gt; 0,MID(P303,1,LocalizarInvertido(".",P303)),P303)</f>
        <v>#NAME?</v>
      </c>
    </row>
    <row r="304" spans="2:23" s="7" customFormat="1" ht="45" x14ac:dyDescent="0.25">
      <c r="B304" s="26" t="s">
        <v>1549</v>
      </c>
      <c r="C304" s="22" t="s">
        <v>1537</v>
      </c>
      <c r="D304" s="22" t="s">
        <v>1544</v>
      </c>
      <c r="E304" s="22" t="s">
        <v>1537</v>
      </c>
      <c r="F304" s="22" t="s">
        <v>1544</v>
      </c>
      <c r="G304" s="22" t="s">
        <v>1570</v>
      </c>
      <c r="H304" s="22" t="s">
        <v>1540</v>
      </c>
      <c r="I304" s="22" t="s">
        <v>1537</v>
      </c>
      <c r="J304" s="22" t="s">
        <v>1541</v>
      </c>
      <c r="K304" s="20" t="s">
        <v>3557</v>
      </c>
      <c r="L304" s="23" t="s">
        <v>3558</v>
      </c>
      <c r="M304" s="20" t="s">
        <v>3099</v>
      </c>
      <c r="N304" s="20">
        <v>8</v>
      </c>
      <c r="O304" s="22" t="s">
        <v>3107</v>
      </c>
      <c r="P304" s="1" t="s">
        <v>4182</v>
      </c>
      <c r="Q304" s="178"/>
      <c r="R304" s="160"/>
      <c r="S304" s="180"/>
      <c r="T304" s="7">
        <f t="shared" si="12"/>
        <v>281</v>
      </c>
      <c r="U304" s="7" t="e">
        <f t="shared" ca="1" si="13"/>
        <v>#NAME?</v>
      </c>
      <c r="V304" s="7" t="e">
        <f t="shared" ca="1" si="14"/>
        <v>#NAME?</v>
      </c>
      <c r="W304" s="7" t="e">
        <f ca="1">IF(LocalizarInvertido(".",MID(P304,LEN(P304)-3,3)) &gt; 0,MID(P304,1,LocalizarInvertido(".",P304)),P304)</f>
        <v>#NAME?</v>
      </c>
    </row>
    <row r="305" spans="2:23" s="7" customFormat="1" ht="45" x14ac:dyDescent="0.25">
      <c r="B305" s="26" t="s">
        <v>1549</v>
      </c>
      <c r="C305" s="22" t="s">
        <v>1537</v>
      </c>
      <c r="D305" s="22" t="s">
        <v>1544</v>
      </c>
      <c r="E305" s="22" t="s">
        <v>1537</v>
      </c>
      <c r="F305" s="22" t="s">
        <v>1544</v>
      </c>
      <c r="G305" s="22" t="s">
        <v>1570</v>
      </c>
      <c r="H305" s="22" t="s">
        <v>1540</v>
      </c>
      <c r="I305" s="22" t="s">
        <v>1537</v>
      </c>
      <c r="J305" s="22" t="s">
        <v>1550</v>
      </c>
      <c r="K305" s="20" t="s">
        <v>3559</v>
      </c>
      <c r="L305" s="23" t="s">
        <v>3560</v>
      </c>
      <c r="M305" s="20" t="s">
        <v>3099</v>
      </c>
      <c r="N305" s="20">
        <v>8</v>
      </c>
      <c r="O305" s="22" t="s">
        <v>3107</v>
      </c>
      <c r="P305" s="1" t="s">
        <v>4181</v>
      </c>
      <c r="Q305" s="178"/>
      <c r="R305" s="160"/>
      <c r="S305" s="180"/>
      <c r="T305" s="7">
        <f t="shared" si="12"/>
        <v>227</v>
      </c>
      <c r="U305" s="7" t="e">
        <f t="shared" ca="1" si="13"/>
        <v>#NAME?</v>
      </c>
      <c r="V305" s="7" t="e">
        <f t="shared" ca="1" si="14"/>
        <v>#NAME?</v>
      </c>
      <c r="W305" s="7" t="e">
        <f ca="1">IF(LocalizarInvertido(".",MID(P305,LEN(P305)-3,3)) &gt; 0,MID(P305,1,LocalizarInvertido(".",P305)),P305)</f>
        <v>#NAME?</v>
      </c>
    </row>
    <row r="306" spans="2:23" s="7" customFormat="1" ht="30" x14ac:dyDescent="0.25">
      <c r="B306" s="26" t="s">
        <v>1549</v>
      </c>
      <c r="C306" s="22" t="s">
        <v>1537</v>
      </c>
      <c r="D306" s="22" t="s">
        <v>1544</v>
      </c>
      <c r="E306" s="22" t="s">
        <v>1537</v>
      </c>
      <c r="F306" s="22" t="s">
        <v>1544</v>
      </c>
      <c r="G306" s="22" t="s">
        <v>1575</v>
      </c>
      <c r="H306" s="22" t="s">
        <v>1540</v>
      </c>
      <c r="I306" s="22" t="s">
        <v>1540</v>
      </c>
      <c r="J306" s="22" t="s">
        <v>1543</v>
      </c>
      <c r="K306" s="20" t="s">
        <v>3561</v>
      </c>
      <c r="L306" s="23" t="s">
        <v>2192</v>
      </c>
      <c r="M306" s="20" t="s">
        <v>3098</v>
      </c>
      <c r="N306" s="20">
        <v>6</v>
      </c>
      <c r="O306" s="22" t="s">
        <v>55</v>
      </c>
      <c r="P306" s="1" t="s">
        <v>2956</v>
      </c>
      <c r="Q306" s="178"/>
      <c r="R306" s="160"/>
      <c r="S306" s="180"/>
      <c r="T306" s="7">
        <f t="shared" si="12"/>
        <v>104</v>
      </c>
      <c r="U306" s="7" t="e">
        <f t="shared" ca="1" si="13"/>
        <v>#NAME?</v>
      </c>
      <c r="V306" s="7" t="e">
        <f t="shared" ca="1" si="14"/>
        <v>#NAME?</v>
      </c>
      <c r="W306" s="7" t="e">
        <f ca="1">IF(LocalizarInvertido(".",MID(P306,LEN(P306)-3,3)) &gt; 0,MID(P306,1,LocalizarInvertido(".",P306)),P306)</f>
        <v>#NAME?</v>
      </c>
    </row>
    <row r="307" spans="2:23" s="7" customFormat="1" ht="30" x14ac:dyDescent="0.25">
      <c r="B307" s="26" t="s">
        <v>1549</v>
      </c>
      <c r="C307" s="22" t="s">
        <v>1537</v>
      </c>
      <c r="D307" s="22" t="s">
        <v>1544</v>
      </c>
      <c r="E307" s="22" t="s">
        <v>1537</v>
      </c>
      <c r="F307" s="22" t="s">
        <v>1544</v>
      </c>
      <c r="G307" s="22" t="s">
        <v>1575</v>
      </c>
      <c r="H307" s="22" t="s">
        <v>1540</v>
      </c>
      <c r="I307" s="22" t="s">
        <v>1537</v>
      </c>
      <c r="J307" s="22" t="s">
        <v>1543</v>
      </c>
      <c r="K307" s="20" t="s">
        <v>3562</v>
      </c>
      <c r="L307" s="23" t="s">
        <v>2193</v>
      </c>
      <c r="M307" s="20" t="s">
        <v>3098</v>
      </c>
      <c r="N307" s="20">
        <v>8</v>
      </c>
      <c r="O307" s="22" t="s">
        <v>55</v>
      </c>
      <c r="P307" s="1" t="s">
        <v>2956</v>
      </c>
      <c r="Q307" s="178"/>
      <c r="R307" s="160"/>
      <c r="S307" s="180"/>
      <c r="T307" s="7">
        <f t="shared" si="12"/>
        <v>104</v>
      </c>
      <c r="U307" s="7" t="e">
        <f t="shared" ca="1" si="13"/>
        <v>#NAME?</v>
      </c>
      <c r="V307" s="7" t="e">
        <f t="shared" ca="1" si="14"/>
        <v>#NAME?</v>
      </c>
      <c r="W307" s="7" t="e">
        <f ca="1">IF(LocalizarInvertido(".",MID(P307,LEN(P307)-3,3)) &gt; 0,MID(P307,1,LocalizarInvertido(".",P307)),P307)</f>
        <v>#NAME?</v>
      </c>
    </row>
    <row r="308" spans="2:23" s="7" customFormat="1" ht="30" x14ac:dyDescent="0.25">
      <c r="B308" s="26" t="s">
        <v>1549</v>
      </c>
      <c r="C308" s="22" t="s">
        <v>1537</v>
      </c>
      <c r="D308" s="22" t="s">
        <v>1544</v>
      </c>
      <c r="E308" s="22" t="s">
        <v>1537</v>
      </c>
      <c r="F308" s="22" t="s">
        <v>1544</v>
      </c>
      <c r="G308" s="22" t="s">
        <v>1575</v>
      </c>
      <c r="H308" s="22" t="s">
        <v>1540</v>
      </c>
      <c r="I308" s="22" t="s">
        <v>1537</v>
      </c>
      <c r="J308" s="22" t="s">
        <v>1539</v>
      </c>
      <c r="K308" s="20" t="s">
        <v>3563</v>
      </c>
      <c r="L308" s="23" t="s">
        <v>2193</v>
      </c>
      <c r="M308" s="20" t="s">
        <v>3099</v>
      </c>
      <c r="N308" s="20">
        <v>8</v>
      </c>
      <c r="O308" s="22" t="s">
        <v>3107</v>
      </c>
      <c r="P308" s="1" t="s">
        <v>2956</v>
      </c>
      <c r="Q308" s="178"/>
      <c r="R308" s="160"/>
      <c r="S308" s="180"/>
      <c r="T308" s="7">
        <f t="shared" si="12"/>
        <v>104</v>
      </c>
      <c r="U308" s="7" t="e">
        <f t="shared" ca="1" si="13"/>
        <v>#NAME?</v>
      </c>
      <c r="V308" s="7" t="e">
        <f t="shared" ca="1" si="14"/>
        <v>#NAME?</v>
      </c>
      <c r="W308" s="7" t="e">
        <f ca="1">IF(LocalizarInvertido(".",MID(P308,LEN(P308)-3,3)) &gt; 0,MID(P308,1,LocalizarInvertido(".",P308)),P308)</f>
        <v>#NAME?</v>
      </c>
    </row>
    <row r="309" spans="2:23" s="7" customFormat="1" ht="45" x14ac:dyDescent="0.25">
      <c r="B309" s="26" t="s">
        <v>1549</v>
      </c>
      <c r="C309" s="22" t="s">
        <v>1537</v>
      </c>
      <c r="D309" s="22" t="s">
        <v>1544</v>
      </c>
      <c r="E309" s="22" t="s">
        <v>1537</v>
      </c>
      <c r="F309" s="22" t="s">
        <v>1544</v>
      </c>
      <c r="G309" s="22" t="s">
        <v>1575</v>
      </c>
      <c r="H309" s="22" t="s">
        <v>1540</v>
      </c>
      <c r="I309" s="22" t="s">
        <v>1537</v>
      </c>
      <c r="J309" s="22" t="s">
        <v>1541</v>
      </c>
      <c r="K309" s="20" t="s">
        <v>3564</v>
      </c>
      <c r="L309" s="23" t="s">
        <v>3565</v>
      </c>
      <c r="M309" s="20" t="s">
        <v>3099</v>
      </c>
      <c r="N309" s="20">
        <v>8</v>
      </c>
      <c r="O309" s="22" t="s">
        <v>3107</v>
      </c>
      <c r="P309" s="1" t="s">
        <v>4182</v>
      </c>
      <c r="Q309" s="178"/>
      <c r="R309" s="160"/>
      <c r="S309" s="180"/>
      <c r="T309" s="7">
        <f t="shared" si="12"/>
        <v>281</v>
      </c>
      <c r="U309" s="7" t="e">
        <f t="shared" ca="1" si="13"/>
        <v>#NAME?</v>
      </c>
      <c r="V309" s="7" t="e">
        <f t="shared" ca="1" si="14"/>
        <v>#NAME?</v>
      </c>
      <c r="W309" s="7" t="e">
        <f ca="1">IF(LocalizarInvertido(".",MID(P309,LEN(P309)-3,3)) &gt; 0,MID(P309,1,LocalizarInvertido(".",P309)),P309)</f>
        <v>#NAME?</v>
      </c>
    </row>
    <row r="310" spans="2:23" s="7" customFormat="1" ht="45" x14ac:dyDescent="0.25">
      <c r="B310" s="26" t="s">
        <v>1549</v>
      </c>
      <c r="C310" s="22" t="s">
        <v>1537</v>
      </c>
      <c r="D310" s="22" t="s">
        <v>1544</v>
      </c>
      <c r="E310" s="22" t="s">
        <v>1537</v>
      </c>
      <c r="F310" s="22" t="s">
        <v>1544</v>
      </c>
      <c r="G310" s="22" t="s">
        <v>1575</v>
      </c>
      <c r="H310" s="22" t="s">
        <v>1540</v>
      </c>
      <c r="I310" s="22" t="s">
        <v>1537</v>
      </c>
      <c r="J310" s="22" t="s">
        <v>1550</v>
      </c>
      <c r="K310" s="20" t="s">
        <v>3566</v>
      </c>
      <c r="L310" s="23" t="s">
        <v>3567</v>
      </c>
      <c r="M310" s="20" t="s">
        <v>3099</v>
      </c>
      <c r="N310" s="20">
        <v>8</v>
      </c>
      <c r="O310" s="22" t="s">
        <v>3107</v>
      </c>
      <c r="P310" s="1" t="s">
        <v>4181</v>
      </c>
      <c r="Q310" s="178"/>
      <c r="R310" s="160"/>
      <c r="S310" s="180"/>
      <c r="T310" s="7">
        <f t="shared" si="12"/>
        <v>227</v>
      </c>
      <c r="U310" s="7" t="e">
        <f t="shared" ca="1" si="13"/>
        <v>#NAME?</v>
      </c>
      <c r="V310" s="7" t="e">
        <f t="shared" ca="1" si="14"/>
        <v>#NAME?</v>
      </c>
      <c r="W310" s="7" t="e">
        <f ca="1">IF(LocalizarInvertido(".",MID(P310,LEN(P310)-3,3)) &gt; 0,MID(P310,1,LocalizarInvertido(".",P310)),P310)</f>
        <v>#NAME?</v>
      </c>
    </row>
    <row r="311" spans="2:23" s="7" customFormat="1" ht="45" x14ac:dyDescent="0.25">
      <c r="B311" s="26" t="s">
        <v>1549</v>
      </c>
      <c r="C311" s="22" t="s">
        <v>1537</v>
      </c>
      <c r="D311" s="22" t="s">
        <v>1544</v>
      </c>
      <c r="E311" s="22" t="s">
        <v>1537</v>
      </c>
      <c r="F311" s="22" t="s">
        <v>1544</v>
      </c>
      <c r="G311" s="22" t="s">
        <v>1577</v>
      </c>
      <c r="H311" s="22" t="s">
        <v>1540</v>
      </c>
      <c r="I311" s="22" t="s">
        <v>1540</v>
      </c>
      <c r="J311" s="22" t="s">
        <v>1543</v>
      </c>
      <c r="K311" s="20" t="s">
        <v>3568</v>
      </c>
      <c r="L311" s="23" t="s">
        <v>2194</v>
      </c>
      <c r="M311" s="20" t="s">
        <v>3098</v>
      </c>
      <c r="N311" s="20">
        <v>6</v>
      </c>
      <c r="O311" s="22" t="s">
        <v>55</v>
      </c>
      <c r="P311" s="1" t="s">
        <v>2957</v>
      </c>
      <c r="Q311" s="178"/>
      <c r="R311" s="160"/>
      <c r="S311" s="180"/>
      <c r="T311" s="7">
        <f t="shared" si="12"/>
        <v>295</v>
      </c>
      <c r="U311" s="7" t="e">
        <f t="shared" ca="1" si="13"/>
        <v>#NAME?</v>
      </c>
      <c r="V311" s="7" t="e">
        <f t="shared" ca="1" si="14"/>
        <v>#NAME?</v>
      </c>
      <c r="W311" s="7" t="e">
        <f ca="1">IF(LocalizarInvertido(".",MID(P311,LEN(P311)-3,3)) &gt; 0,MID(P311,1,LocalizarInvertido(".",P311)),P311)</f>
        <v>#NAME?</v>
      </c>
    </row>
    <row r="312" spans="2:23" s="7" customFormat="1" ht="45" x14ac:dyDescent="0.25">
      <c r="B312" s="26" t="s">
        <v>1549</v>
      </c>
      <c r="C312" s="22" t="s">
        <v>1537</v>
      </c>
      <c r="D312" s="22" t="s">
        <v>1544</v>
      </c>
      <c r="E312" s="22" t="s">
        <v>1537</v>
      </c>
      <c r="F312" s="22" t="s">
        <v>1544</v>
      </c>
      <c r="G312" s="22" t="s">
        <v>1577</v>
      </c>
      <c r="H312" s="22" t="s">
        <v>1540</v>
      </c>
      <c r="I312" s="22" t="s">
        <v>1537</v>
      </c>
      <c r="J312" s="22" t="s">
        <v>1543</v>
      </c>
      <c r="K312" s="20" t="s">
        <v>3569</v>
      </c>
      <c r="L312" s="23" t="s">
        <v>2195</v>
      </c>
      <c r="M312" s="20" t="s">
        <v>3098</v>
      </c>
      <c r="N312" s="20">
        <v>8</v>
      </c>
      <c r="O312" s="22" t="s">
        <v>55</v>
      </c>
      <c r="P312" s="1" t="s">
        <v>2957</v>
      </c>
      <c r="Q312" s="178"/>
      <c r="R312" s="160"/>
      <c r="S312" s="180"/>
      <c r="T312" s="7">
        <f t="shared" si="12"/>
        <v>295</v>
      </c>
      <c r="U312" s="7" t="e">
        <f t="shared" ca="1" si="13"/>
        <v>#NAME?</v>
      </c>
      <c r="V312" s="7" t="e">
        <f t="shared" ca="1" si="14"/>
        <v>#NAME?</v>
      </c>
      <c r="W312" s="7" t="e">
        <f ca="1">IF(LocalizarInvertido(".",MID(P312,LEN(P312)-3,3)) &gt; 0,MID(P312,1,LocalizarInvertido(".",P312)),P312)</f>
        <v>#NAME?</v>
      </c>
    </row>
    <row r="313" spans="2:23" s="7" customFormat="1" ht="45" x14ac:dyDescent="0.25">
      <c r="B313" s="26" t="s">
        <v>1549</v>
      </c>
      <c r="C313" s="22" t="s">
        <v>1537</v>
      </c>
      <c r="D313" s="22" t="s">
        <v>1544</v>
      </c>
      <c r="E313" s="22" t="s">
        <v>1537</v>
      </c>
      <c r="F313" s="22" t="s">
        <v>1544</v>
      </c>
      <c r="G313" s="22" t="s">
        <v>1577</v>
      </c>
      <c r="H313" s="22" t="s">
        <v>1540</v>
      </c>
      <c r="I313" s="22" t="s">
        <v>1537</v>
      </c>
      <c r="J313" s="22" t="s">
        <v>1539</v>
      </c>
      <c r="K313" s="20" t="s">
        <v>3570</v>
      </c>
      <c r="L313" s="23" t="s">
        <v>2195</v>
      </c>
      <c r="M313" s="20" t="s">
        <v>3099</v>
      </c>
      <c r="N313" s="20">
        <v>8</v>
      </c>
      <c r="O313" s="22" t="s">
        <v>3107</v>
      </c>
      <c r="P313" s="1" t="s">
        <v>2957</v>
      </c>
      <c r="Q313" s="178"/>
      <c r="R313" s="160"/>
      <c r="S313" s="180"/>
      <c r="T313" s="7">
        <f t="shared" si="12"/>
        <v>295</v>
      </c>
      <c r="U313" s="7" t="e">
        <f t="shared" ca="1" si="13"/>
        <v>#NAME?</v>
      </c>
      <c r="V313" s="7" t="e">
        <f t="shared" ca="1" si="14"/>
        <v>#NAME?</v>
      </c>
      <c r="W313" s="7" t="e">
        <f ca="1">IF(LocalizarInvertido(".",MID(P313,LEN(P313)-3,3)) &gt; 0,MID(P313,1,LocalizarInvertido(".",P313)),P313)</f>
        <v>#NAME?</v>
      </c>
    </row>
    <row r="314" spans="2:23" s="7" customFormat="1" ht="45" x14ac:dyDescent="0.25">
      <c r="B314" s="26" t="s">
        <v>1549</v>
      </c>
      <c r="C314" s="22" t="s">
        <v>1537</v>
      </c>
      <c r="D314" s="22" t="s">
        <v>1544</v>
      </c>
      <c r="E314" s="22" t="s">
        <v>1537</v>
      </c>
      <c r="F314" s="22" t="s">
        <v>1544</v>
      </c>
      <c r="G314" s="22" t="s">
        <v>1577</v>
      </c>
      <c r="H314" s="22" t="s">
        <v>1540</v>
      </c>
      <c r="I314" s="22" t="s">
        <v>1537</v>
      </c>
      <c r="J314" s="22" t="s">
        <v>1541</v>
      </c>
      <c r="K314" s="20" t="s">
        <v>3571</v>
      </c>
      <c r="L314" s="23" t="s">
        <v>3572</v>
      </c>
      <c r="M314" s="20" t="s">
        <v>3099</v>
      </c>
      <c r="N314" s="20">
        <v>8</v>
      </c>
      <c r="O314" s="22" t="s">
        <v>3107</v>
      </c>
      <c r="P314" s="1" t="s">
        <v>4182</v>
      </c>
      <c r="Q314" s="178"/>
      <c r="R314" s="160"/>
      <c r="S314" s="180"/>
      <c r="T314" s="7">
        <f t="shared" si="12"/>
        <v>281</v>
      </c>
      <c r="U314" s="7" t="e">
        <f t="shared" ca="1" si="13"/>
        <v>#NAME?</v>
      </c>
      <c r="V314" s="7" t="e">
        <f t="shared" ca="1" si="14"/>
        <v>#NAME?</v>
      </c>
      <c r="W314" s="7" t="e">
        <f ca="1">IF(LocalizarInvertido(".",MID(P314,LEN(P314)-3,3)) &gt; 0,MID(P314,1,LocalizarInvertido(".",P314)),P314)</f>
        <v>#NAME?</v>
      </c>
    </row>
    <row r="315" spans="2:23" s="7" customFormat="1" ht="45" x14ac:dyDescent="0.25">
      <c r="B315" s="26" t="s">
        <v>1549</v>
      </c>
      <c r="C315" s="22" t="s">
        <v>1537</v>
      </c>
      <c r="D315" s="22" t="s">
        <v>1544</v>
      </c>
      <c r="E315" s="22" t="s">
        <v>1537</v>
      </c>
      <c r="F315" s="22" t="s">
        <v>1544</v>
      </c>
      <c r="G315" s="22" t="s">
        <v>1577</v>
      </c>
      <c r="H315" s="22" t="s">
        <v>1540</v>
      </c>
      <c r="I315" s="22" t="s">
        <v>1537</v>
      </c>
      <c r="J315" s="22" t="s">
        <v>1550</v>
      </c>
      <c r="K315" s="20" t="s">
        <v>3573</v>
      </c>
      <c r="L315" s="23" t="s">
        <v>3574</v>
      </c>
      <c r="M315" s="20" t="s">
        <v>3099</v>
      </c>
      <c r="N315" s="20">
        <v>8</v>
      </c>
      <c r="O315" s="22" t="s">
        <v>3107</v>
      </c>
      <c r="P315" s="1" t="s">
        <v>4181</v>
      </c>
      <c r="Q315" s="178"/>
      <c r="R315" s="160"/>
      <c r="S315" s="180"/>
      <c r="T315" s="7">
        <f t="shared" si="12"/>
        <v>227</v>
      </c>
      <c r="U315" s="7" t="e">
        <f t="shared" ca="1" si="13"/>
        <v>#NAME?</v>
      </c>
      <c r="V315" s="7" t="e">
        <f t="shared" ca="1" si="14"/>
        <v>#NAME?</v>
      </c>
      <c r="W315" s="7" t="e">
        <f ca="1">IF(LocalizarInvertido(".",MID(P315,LEN(P315)-3,3)) &gt; 0,MID(P315,1,LocalizarInvertido(".",P315)),P315)</f>
        <v>#NAME?</v>
      </c>
    </row>
    <row r="316" spans="2:23" s="7" customFormat="1" ht="30" x14ac:dyDescent="0.25">
      <c r="B316" s="26" t="s">
        <v>1549</v>
      </c>
      <c r="C316" s="22" t="s">
        <v>1537</v>
      </c>
      <c r="D316" s="22" t="s">
        <v>1544</v>
      </c>
      <c r="E316" s="22" t="s">
        <v>1537</v>
      </c>
      <c r="F316" s="22" t="s">
        <v>1544</v>
      </c>
      <c r="G316" s="22" t="s">
        <v>1574</v>
      </c>
      <c r="H316" s="22" t="s">
        <v>1540</v>
      </c>
      <c r="I316" s="22" t="s">
        <v>1540</v>
      </c>
      <c r="J316" s="22" t="s">
        <v>1543</v>
      </c>
      <c r="K316" s="20" t="s">
        <v>3575</v>
      </c>
      <c r="L316" s="23" t="s">
        <v>2196</v>
      </c>
      <c r="M316" s="20" t="s">
        <v>3098</v>
      </c>
      <c r="N316" s="20">
        <v>6</v>
      </c>
      <c r="O316" s="22" t="s">
        <v>55</v>
      </c>
      <c r="P316" s="1" t="s">
        <v>2958</v>
      </c>
      <c r="Q316" s="178"/>
      <c r="R316" s="160"/>
      <c r="S316" s="180"/>
      <c r="T316" s="7">
        <f t="shared" si="12"/>
        <v>110</v>
      </c>
      <c r="U316" s="7" t="e">
        <f t="shared" ca="1" si="13"/>
        <v>#NAME?</v>
      </c>
      <c r="V316" s="7" t="e">
        <f t="shared" ca="1" si="14"/>
        <v>#NAME?</v>
      </c>
      <c r="W316" s="7" t="e">
        <f ca="1">IF(LocalizarInvertido(".",MID(P316,LEN(P316)-3,3)) &gt; 0,MID(P316,1,LocalizarInvertido(".",P316)),P316)</f>
        <v>#NAME?</v>
      </c>
    </row>
    <row r="317" spans="2:23" s="7" customFormat="1" ht="30" x14ac:dyDescent="0.25">
      <c r="B317" s="26" t="s">
        <v>1549</v>
      </c>
      <c r="C317" s="22" t="s">
        <v>1537</v>
      </c>
      <c r="D317" s="22" t="s">
        <v>1544</v>
      </c>
      <c r="E317" s="22" t="s">
        <v>1537</v>
      </c>
      <c r="F317" s="22" t="s">
        <v>1544</v>
      </c>
      <c r="G317" s="22" t="s">
        <v>1574</v>
      </c>
      <c r="H317" s="22" t="s">
        <v>1540</v>
      </c>
      <c r="I317" s="22" t="s">
        <v>1537</v>
      </c>
      <c r="J317" s="22" t="s">
        <v>1543</v>
      </c>
      <c r="K317" s="20" t="s">
        <v>3576</v>
      </c>
      <c r="L317" s="23" t="s">
        <v>2197</v>
      </c>
      <c r="M317" s="20" t="s">
        <v>3098</v>
      </c>
      <c r="N317" s="20">
        <v>8</v>
      </c>
      <c r="O317" s="22" t="s">
        <v>55</v>
      </c>
      <c r="P317" s="1" t="s">
        <v>2958</v>
      </c>
      <c r="Q317" s="178"/>
      <c r="R317" s="160"/>
      <c r="S317" s="180"/>
      <c r="T317" s="7">
        <f t="shared" si="12"/>
        <v>110</v>
      </c>
      <c r="U317" s="7" t="e">
        <f t="shared" ca="1" si="13"/>
        <v>#NAME?</v>
      </c>
      <c r="V317" s="7" t="e">
        <f t="shared" ca="1" si="14"/>
        <v>#NAME?</v>
      </c>
      <c r="W317" s="7" t="e">
        <f ca="1">IF(LocalizarInvertido(".",MID(P317,LEN(P317)-3,3)) &gt; 0,MID(P317,1,LocalizarInvertido(".",P317)),P317)</f>
        <v>#NAME?</v>
      </c>
    </row>
    <row r="318" spans="2:23" s="7" customFormat="1" ht="30" x14ac:dyDescent="0.25">
      <c r="B318" s="26" t="s">
        <v>1549</v>
      </c>
      <c r="C318" s="22" t="s">
        <v>1537</v>
      </c>
      <c r="D318" s="22" t="s">
        <v>1544</v>
      </c>
      <c r="E318" s="22" t="s">
        <v>1537</v>
      </c>
      <c r="F318" s="22" t="s">
        <v>1544</v>
      </c>
      <c r="G318" s="22" t="s">
        <v>1574</v>
      </c>
      <c r="H318" s="22" t="s">
        <v>1540</v>
      </c>
      <c r="I318" s="22" t="s">
        <v>1537</v>
      </c>
      <c r="J318" s="22" t="s">
        <v>1539</v>
      </c>
      <c r="K318" s="20" t="s">
        <v>3577</v>
      </c>
      <c r="L318" s="23" t="s">
        <v>2197</v>
      </c>
      <c r="M318" s="20" t="s">
        <v>3099</v>
      </c>
      <c r="N318" s="20">
        <v>8</v>
      </c>
      <c r="O318" s="22" t="s">
        <v>3107</v>
      </c>
      <c r="P318" s="1" t="s">
        <v>2958</v>
      </c>
      <c r="Q318" s="178"/>
      <c r="R318" s="160"/>
      <c r="S318" s="180"/>
      <c r="T318" s="7">
        <f t="shared" si="12"/>
        <v>110</v>
      </c>
      <c r="U318" s="7" t="e">
        <f t="shared" ca="1" si="13"/>
        <v>#NAME?</v>
      </c>
      <c r="V318" s="7" t="e">
        <f t="shared" ca="1" si="14"/>
        <v>#NAME?</v>
      </c>
      <c r="W318" s="7" t="e">
        <f ca="1">IF(LocalizarInvertido(".",MID(P318,LEN(P318)-3,3)) &gt; 0,MID(P318,1,LocalizarInvertido(".",P318)),P318)</f>
        <v>#NAME?</v>
      </c>
    </row>
    <row r="319" spans="2:23" s="7" customFormat="1" ht="45" x14ac:dyDescent="0.25">
      <c r="B319" s="26" t="s">
        <v>1549</v>
      </c>
      <c r="C319" s="22" t="s">
        <v>1537</v>
      </c>
      <c r="D319" s="22" t="s">
        <v>1544</v>
      </c>
      <c r="E319" s="22" t="s">
        <v>1537</v>
      </c>
      <c r="F319" s="22" t="s">
        <v>1544</v>
      </c>
      <c r="G319" s="22" t="s">
        <v>1574</v>
      </c>
      <c r="H319" s="22" t="s">
        <v>1540</v>
      </c>
      <c r="I319" s="22" t="s">
        <v>1537</v>
      </c>
      <c r="J319" s="22" t="s">
        <v>1541</v>
      </c>
      <c r="K319" s="20" t="s">
        <v>3578</v>
      </c>
      <c r="L319" s="23" t="s">
        <v>3579</v>
      </c>
      <c r="M319" s="20" t="s">
        <v>3099</v>
      </c>
      <c r="N319" s="20">
        <v>8</v>
      </c>
      <c r="O319" s="22" t="s">
        <v>3107</v>
      </c>
      <c r="P319" s="1" t="s">
        <v>4182</v>
      </c>
      <c r="Q319" s="178"/>
      <c r="R319" s="160"/>
      <c r="S319" s="180"/>
      <c r="T319" s="7">
        <f t="shared" si="12"/>
        <v>281</v>
      </c>
      <c r="U319" s="7" t="e">
        <f t="shared" ca="1" si="13"/>
        <v>#NAME?</v>
      </c>
      <c r="V319" s="7" t="e">
        <f t="shared" ca="1" si="14"/>
        <v>#NAME?</v>
      </c>
      <c r="W319" s="7" t="e">
        <f ca="1">IF(LocalizarInvertido(".",MID(P319,LEN(P319)-3,3)) &gt; 0,MID(P319,1,LocalizarInvertido(".",P319)),P319)</f>
        <v>#NAME?</v>
      </c>
    </row>
    <row r="320" spans="2:23" s="7" customFormat="1" ht="45" x14ac:dyDescent="0.25">
      <c r="B320" s="26" t="s">
        <v>1549</v>
      </c>
      <c r="C320" s="22" t="s">
        <v>1537</v>
      </c>
      <c r="D320" s="22" t="s">
        <v>1544</v>
      </c>
      <c r="E320" s="22" t="s">
        <v>1537</v>
      </c>
      <c r="F320" s="22" t="s">
        <v>1544</v>
      </c>
      <c r="G320" s="22" t="s">
        <v>1574</v>
      </c>
      <c r="H320" s="22" t="s">
        <v>1540</v>
      </c>
      <c r="I320" s="22" t="s">
        <v>1537</v>
      </c>
      <c r="J320" s="22" t="s">
        <v>1550</v>
      </c>
      <c r="K320" s="20" t="s">
        <v>3580</v>
      </c>
      <c r="L320" s="23" t="s">
        <v>3581</v>
      </c>
      <c r="M320" s="20" t="s">
        <v>3099</v>
      </c>
      <c r="N320" s="20">
        <v>8</v>
      </c>
      <c r="O320" s="22" t="s">
        <v>3107</v>
      </c>
      <c r="P320" s="1" t="s">
        <v>4181</v>
      </c>
      <c r="Q320" s="178"/>
      <c r="R320" s="160"/>
      <c r="S320" s="180"/>
      <c r="T320" s="7">
        <f t="shared" si="12"/>
        <v>227</v>
      </c>
      <c r="U320" s="7" t="e">
        <f t="shared" ca="1" si="13"/>
        <v>#NAME?</v>
      </c>
      <c r="V320" s="7" t="e">
        <f t="shared" ca="1" si="14"/>
        <v>#NAME?</v>
      </c>
      <c r="W320" s="7" t="e">
        <f ca="1">IF(LocalizarInvertido(".",MID(P320,LEN(P320)-3,3)) &gt; 0,MID(P320,1,LocalizarInvertido(".",P320)),P320)</f>
        <v>#NAME?</v>
      </c>
    </row>
    <row r="321" spans="2:23" s="7" customFormat="1" ht="30" x14ac:dyDescent="0.25">
      <c r="B321" s="26" t="s">
        <v>1549</v>
      </c>
      <c r="C321" s="22" t="s">
        <v>1537</v>
      </c>
      <c r="D321" s="22" t="s">
        <v>1544</v>
      </c>
      <c r="E321" s="22" t="s">
        <v>1537</v>
      </c>
      <c r="F321" s="22" t="s">
        <v>1544</v>
      </c>
      <c r="G321" s="22" t="s">
        <v>1578</v>
      </c>
      <c r="H321" s="22" t="s">
        <v>1540</v>
      </c>
      <c r="I321" s="22" t="s">
        <v>1540</v>
      </c>
      <c r="J321" s="22" t="s">
        <v>1543</v>
      </c>
      <c r="K321" s="20" t="s">
        <v>3582</v>
      </c>
      <c r="L321" s="23" t="s">
        <v>2198</v>
      </c>
      <c r="M321" s="20" t="s">
        <v>3098</v>
      </c>
      <c r="N321" s="20">
        <v>6</v>
      </c>
      <c r="O321" s="22" t="s">
        <v>55</v>
      </c>
      <c r="P321" s="1" t="s">
        <v>2959</v>
      </c>
      <c r="Q321" s="178"/>
      <c r="R321" s="160"/>
      <c r="S321" s="180"/>
      <c r="T321" s="7">
        <f t="shared" si="12"/>
        <v>113</v>
      </c>
      <c r="U321" s="7" t="e">
        <f t="shared" ca="1" si="13"/>
        <v>#NAME?</v>
      </c>
      <c r="V321" s="7" t="e">
        <f t="shared" ca="1" si="14"/>
        <v>#NAME?</v>
      </c>
      <c r="W321" s="7" t="e">
        <f ca="1">IF(LocalizarInvertido(".",MID(P321,LEN(P321)-3,3)) &gt; 0,MID(P321,1,LocalizarInvertido(".",P321)),P321)</f>
        <v>#NAME?</v>
      </c>
    </row>
    <row r="322" spans="2:23" s="7" customFormat="1" ht="30" x14ac:dyDescent="0.25">
      <c r="B322" s="26" t="s">
        <v>1549</v>
      </c>
      <c r="C322" s="22" t="s">
        <v>1537</v>
      </c>
      <c r="D322" s="22" t="s">
        <v>1544</v>
      </c>
      <c r="E322" s="22" t="s">
        <v>1537</v>
      </c>
      <c r="F322" s="22" t="s">
        <v>1544</v>
      </c>
      <c r="G322" s="22" t="s">
        <v>1578</v>
      </c>
      <c r="H322" s="22" t="s">
        <v>1540</v>
      </c>
      <c r="I322" s="22" t="s">
        <v>1537</v>
      </c>
      <c r="J322" s="22" t="s">
        <v>1543</v>
      </c>
      <c r="K322" s="20" t="s">
        <v>3583</v>
      </c>
      <c r="L322" s="23" t="s">
        <v>2199</v>
      </c>
      <c r="M322" s="20" t="s">
        <v>3098</v>
      </c>
      <c r="N322" s="20">
        <v>8</v>
      </c>
      <c r="O322" s="22" t="s">
        <v>55</v>
      </c>
      <c r="P322" s="1" t="s">
        <v>2959</v>
      </c>
      <c r="Q322" s="178"/>
      <c r="R322" s="160"/>
      <c r="S322" s="180"/>
      <c r="T322" s="7">
        <f t="shared" si="12"/>
        <v>113</v>
      </c>
      <c r="U322" s="7" t="e">
        <f t="shared" ca="1" si="13"/>
        <v>#NAME?</v>
      </c>
      <c r="V322" s="7" t="e">
        <f t="shared" ca="1" si="14"/>
        <v>#NAME?</v>
      </c>
      <c r="W322" s="7" t="e">
        <f ca="1">IF(LocalizarInvertido(".",MID(P322,LEN(P322)-3,3)) &gt; 0,MID(P322,1,LocalizarInvertido(".",P322)),P322)</f>
        <v>#NAME?</v>
      </c>
    </row>
    <row r="323" spans="2:23" s="7" customFormat="1" ht="30" x14ac:dyDescent="0.25">
      <c r="B323" s="26" t="s">
        <v>1549</v>
      </c>
      <c r="C323" s="22" t="s">
        <v>1537</v>
      </c>
      <c r="D323" s="22" t="s">
        <v>1544</v>
      </c>
      <c r="E323" s="22" t="s">
        <v>1537</v>
      </c>
      <c r="F323" s="22" t="s">
        <v>1544</v>
      </c>
      <c r="G323" s="22" t="s">
        <v>1578</v>
      </c>
      <c r="H323" s="22" t="s">
        <v>1540</v>
      </c>
      <c r="I323" s="22" t="s">
        <v>1537</v>
      </c>
      <c r="J323" s="22" t="s">
        <v>1539</v>
      </c>
      <c r="K323" s="20" t="s">
        <v>3584</v>
      </c>
      <c r="L323" s="23" t="s">
        <v>2199</v>
      </c>
      <c r="M323" s="20" t="s">
        <v>3099</v>
      </c>
      <c r="N323" s="20">
        <v>8</v>
      </c>
      <c r="O323" s="22" t="s">
        <v>3107</v>
      </c>
      <c r="P323" s="1" t="s">
        <v>2959</v>
      </c>
      <c r="Q323" s="178"/>
      <c r="R323" s="160"/>
      <c r="S323" s="180"/>
      <c r="T323" s="7">
        <f t="shared" si="12"/>
        <v>113</v>
      </c>
      <c r="U323" s="7" t="e">
        <f t="shared" ca="1" si="13"/>
        <v>#NAME?</v>
      </c>
      <c r="V323" s="7" t="e">
        <f t="shared" ca="1" si="14"/>
        <v>#NAME?</v>
      </c>
      <c r="W323" s="7" t="e">
        <f ca="1">IF(LocalizarInvertido(".",MID(P323,LEN(P323)-3,3)) &gt; 0,MID(P323,1,LocalizarInvertido(".",P323)),P323)</f>
        <v>#NAME?</v>
      </c>
    </row>
    <row r="324" spans="2:23" s="7" customFormat="1" ht="45" x14ac:dyDescent="0.25">
      <c r="B324" s="26" t="s">
        <v>1549</v>
      </c>
      <c r="C324" s="22" t="s">
        <v>1537</v>
      </c>
      <c r="D324" s="22" t="s">
        <v>1544</v>
      </c>
      <c r="E324" s="22" t="s">
        <v>1537</v>
      </c>
      <c r="F324" s="22" t="s">
        <v>1544</v>
      </c>
      <c r="G324" s="22" t="s">
        <v>1578</v>
      </c>
      <c r="H324" s="22" t="s">
        <v>1540</v>
      </c>
      <c r="I324" s="22" t="s">
        <v>1537</v>
      </c>
      <c r="J324" s="22" t="s">
        <v>1541</v>
      </c>
      <c r="K324" s="20" t="s">
        <v>3585</v>
      </c>
      <c r="L324" s="23" t="s">
        <v>3586</v>
      </c>
      <c r="M324" s="20" t="s">
        <v>3099</v>
      </c>
      <c r="N324" s="20">
        <v>8</v>
      </c>
      <c r="O324" s="22" t="s">
        <v>3107</v>
      </c>
      <c r="P324" s="1" t="s">
        <v>4182</v>
      </c>
      <c r="Q324" s="178"/>
      <c r="R324" s="160"/>
      <c r="S324" s="180"/>
      <c r="T324" s="7">
        <f t="shared" ref="T324:T387" si="15">LEN(P324)</f>
        <v>281</v>
      </c>
      <c r="U324" s="7" t="e">
        <f t="shared" ref="U324:U387" ca="1" si="16">LEN(W324)</f>
        <v>#NAME?</v>
      </c>
      <c r="V324" s="7" t="e">
        <f t="shared" ref="V324:V387" ca="1" si="17">T324-U324</f>
        <v>#NAME?</v>
      </c>
      <c r="W324" s="7" t="e">
        <f ca="1">IF(LocalizarInvertido(".",MID(P324,LEN(P324)-3,3)) &gt; 0,MID(P324,1,LocalizarInvertido(".",P324)),P324)</f>
        <v>#NAME?</v>
      </c>
    </row>
    <row r="325" spans="2:23" s="7" customFormat="1" ht="45" x14ac:dyDescent="0.25">
      <c r="B325" s="26" t="s">
        <v>1549</v>
      </c>
      <c r="C325" s="22" t="s">
        <v>1537</v>
      </c>
      <c r="D325" s="22" t="s">
        <v>1544</v>
      </c>
      <c r="E325" s="22" t="s">
        <v>1537</v>
      </c>
      <c r="F325" s="22" t="s">
        <v>1544</v>
      </c>
      <c r="G325" s="22" t="s">
        <v>1578</v>
      </c>
      <c r="H325" s="22" t="s">
        <v>1540</v>
      </c>
      <c r="I325" s="22" t="s">
        <v>1537</v>
      </c>
      <c r="J325" s="22" t="s">
        <v>1550</v>
      </c>
      <c r="K325" s="20" t="s">
        <v>3587</v>
      </c>
      <c r="L325" s="23" t="s">
        <v>3588</v>
      </c>
      <c r="M325" s="20" t="s">
        <v>3099</v>
      </c>
      <c r="N325" s="20">
        <v>8</v>
      </c>
      <c r="O325" s="22" t="s">
        <v>3107</v>
      </c>
      <c r="P325" s="1" t="s">
        <v>4181</v>
      </c>
      <c r="Q325" s="178"/>
      <c r="R325" s="160"/>
      <c r="S325" s="180"/>
      <c r="T325" s="7">
        <f t="shared" si="15"/>
        <v>227</v>
      </c>
      <c r="U325" s="7" t="e">
        <f t="shared" ca="1" si="16"/>
        <v>#NAME?</v>
      </c>
      <c r="V325" s="7" t="e">
        <f t="shared" ca="1" si="17"/>
        <v>#NAME?</v>
      </c>
      <c r="W325" s="7" t="e">
        <f ca="1">IF(LocalizarInvertido(".",MID(P325,LEN(P325)-3,3)) &gt; 0,MID(P325,1,LocalizarInvertido(".",P325)),P325)</f>
        <v>#NAME?</v>
      </c>
    </row>
    <row r="326" spans="2:23" s="7" customFormat="1" ht="30" x14ac:dyDescent="0.25">
      <c r="B326" s="26" t="s">
        <v>1549</v>
      </c>
      <c r="C326" s="22" t="s">
        <v>1537</v>
      </c>
      <c r="D326" s="22" t="s">
        <v>1544</v>
      </c>
      <c r="E326" s="22" t="s">
        <v>1537</v>
      </c>
      <c r="F326" s="22" t="s">
        <v>1544</v>
      </c>
      <c r="G326" s="22" t="s">
        <v>1553</v>
      </c>
      <c r="H326" s="22" t="s">
        <v>1540</v>
      </c>
      <c r="I326" s="22" t="s">
        <v>1540</v>
      </c>
      <c r="J326" s="22" t="s">
        <v>1543</v>
      </c>
      <c r="K326" s="20" t="s">
        <v>3589</v>
      </c>
      <c r="L326" s="10" t="s">
        <v>3590</v>
      </c>
      <c r="M326" s="20" t="s">
        <v>3098</v>
      </c>
      <c r="N326" s="20">
        <v>5</v>
      </c>
      <c r="O326" s="22" t="s">
        <v>51</v>
      </c>
      <c r="P326" s="10" t="s">
        <v>3028</v>
      </c>
      <c r="Q326" s="178"/>
      <c r="R326" s="160"/>
      <c r="S326" s="180"/>
      <c r="T326" s="7">
        <f t="shared" si="15"/>
        <v>120</v>
      </c>
      <c r="U326" s="7" t="e">
        <f t="shared" ca="1" si="16"/>
        <v>#NAME?</v>
      </c>
      <c r="V326" s="7" t="e">
        <f t="shared" ca="1" si="17"/>
        <v>#NAME?</v>
      </c>
      <c r="W326" s="7" t="e">
        <f ca="1">IF(LocalizarInvertido(".",MID(P326,LEN(P326)-3,3)) &gt; 0,MID(P326,1,LocalizarInvertido(".",P326)),P326)</f>
        <v>#NAME?</v>
      </c>
    </row>
    <row r="327" spans="2:23" s="7" customFormat="1" ht="30" x14ac:dyDescent="0.25">
      <c r="B327" s="26" t="s">
        <v>1549</v>
      </c>
      <c r="C327" s="22" t="s">
        <v>1537</v>
      </c>
      <c r="D327" s="22" t="s">
        <v>1544</v>
      </c>
      <c r="E327" s="22" t="s">
        <v>1537</v>
      </c>
      <c r="F327" s="22" t="s">
        <v>1544</v>
      </c>
      <c r="G327" s="22" t="s">
        <v>1553</v>
      </c>
      <c r="H327" s="22" t="s">
        <v>1540</v>
      </c>
      <c r="I327" s="22" t="s">
        <v>1537</v>
      </c>
      <c r="J327" s="22" t="s">
        <v>1543</v>
      </c>
      <c r="K327" s="20" t="s">
        <v>3591</v>
      </c>
      <c r="L327" s="10" t="s">
        <v>3590</v>
      </c>
      <c r="M327" s="20" t="s">
        <v>3098</v>
      </c>
      <c r="N327" s="20">
        <v>7</v>
      </c>
      <c r="O327" s="22" t="s">
        <v>51</v>
      </c>
      <c r="P327" s="10" t="s">
        <v>3028</v>
      </c>
      <c r="Q327" s="178"/>
      <c r="R327" s="160"/>
      <c r="S327" s="180"/>
      <c r="T327" s="7">
        <f t="shared" si="15"/>
        <v>120</v>
      </c>
      <c r="U327" s="7" t="e">
        <f t="shared" ca="1" si="16"/>
        <v>#NAME?</v>
      </c>
      <c r="V327" s="7" t="e">
        <f t="shared" ca="1" si="17"/>
        <v>#NAME?</v>
      </c>
      <c r="W327" s="7" t="e">
        <f ca="1">IF(LocalizarInvertido(".",MID(P327,LEN(P327)-3,3)) &gt; 0,MID(P327,1,LocalizarInvertido(".",P327)),P327)</f>
        <v>#NAME?</v>
      </c>
    </row>
    <row r="328" spans="2:23" s="7" customFormat="1" ht="30" x14ac:dyDescent="0.25">
      <c r="B328" s="26" t="s">
        <v>1549</v>
      </c>
      <c r="C328" s="45" t="s">
        <v>1537</v>
      </c>
      <c r="D328" s="45" t="s">
        <v>1544</v>
      </c>
      <c r="E328" s="45" t="s">
        <v>1537</v>
      </c>
      <c r="F328" s="45" t="s">
        <v>1544</v>
      </c>
      <c r="G328" s="45" t="s">
        <v>1553</v>
      </c>
      <c r="H328" s="45" t="s">
        <v>1540</v>
      </c>
      <c r="I328" s="36" t="s">
        <v>1537</v>
      </c>
      <c r="J328" s="22" t="s">
        <v>1539</v>
      </c>
      <c r="K328" s="20" t="s">
        <v>3592</v>
      </c>
      <c r="L328" s="10" t="s">
        <v>3593</v>
      </c>
      <c r="M328" s="20" t="s">
        <v>3099</v>
      </c>
      <c r="N328" s="20">
        <v>8</v>
      </c>
      <c r="O328" s="22" t="s">
        <v>3107</v>
      </c>
      <c r="P328" s="10" t="s">
        <v>3028</v>
      </c>
      <c r="Q328" s="178"/>
      <c r="R328" s="160"/>
      <c r="S328" s="180"/>
      <c r="T328" s="7">
        <f t="shared" si="15"/>
        <v>120</v>
      </c>
      <c r="U328" s="7" t="e">
        <f t="shared" ca="1" si="16"/>
        <v>#NAME?</v>
      </c>
      <c r="V328" s="7" t="e">
        <f t="shared" ca="1" si="17"/>
        <v>#NAME?</v>
      </c>
      <c r="W328" s="7" t="e">
        <f ca="1">IF(LocalizarInvertido(".",MID(P328,LEN(P328)-3,3)) &gt; 0,MID(P328,1,LocalizarInvertido(".",P328)),P328)</f>
        <v>#NAME?</v>
      </c>
    </row>
    <row r="329" spans="2:23" s="7" customFormat="1" ht="45" x14ac:dyDescent="0.25">
      <c r="B329" s="26" t="s">
        <v>1549</v>
      </c>
      <c r="C329" s="18" t="s">
        <v>1537</v>
      </c>
      <c r="D329" s="18" t="s">
        <v>1544</v>
      </c>
      <c r="E329" s="18" t="s">
        <v>1537</v>
      </c>
      <c r="F329" s="18" t="s">
        <v>1544</v>
      </c>
      <c r="G329" s="18" t="s">
        <v>1553</v>
      </c>
      <c r="H329" s="18" t="s">
        <v>1540</v>
      </c>
      <c r="I329" s="22" t="s">
        <v>1537</v>
      </c>
      <c r="J329" s="22" t="s">
        <v>1541</v>
      </c>
      <c r="K329" s="20" t="s">
        <v>3594</v>
      </c>
      <c r="L329" s="1" t="s">
        <v>3595</v>
      </c>
      <c r="M329" s="20" t="s">
        <v>3099</v>
      </c>
      <c r="N329" s="20">
        <v>8</v>
      </c>
      <c r="O329" s="22" t="s">
        <v>3107</v>
      </c>
      <c r="P329" s="1" t="s">
        <v>4182</v>
      </c>
      <c r="Q329" s="178"/>
      <c r="R329" s="160"/>
      <c r="S329" s="180"/>
      <c r="T329" s="7">
        <f t="shared" si="15"/>
        <v>281</v>
      </c>
      <c r="U329" s="7" t="e">
        <f t="shared" ca="1" si="16"/>
        <v>#NAME?</v>
      </c>
      <c r="V329" s="7" t="e">
        <f t="shared" ca="1" si="17"/>
        <v>#NAME?</v>
      </c>
      <c r="W329" s="7" t="e">
        <f ca="1">IF(LocalizarInvertido(".",MID(P329,LEN(P329)-3,3)) &gt; 0,MID(P329,1,LocalizarInvertido(".",P329)),P329)</f>
        <v>#NAME?</v>
      </c>
    </row>
    <row r="330" spans="2:23" s="7" customFormat="1" ht="30" x14ac:dyDescent="0.25">
      <c r="B330" s="26" t="s">
        <v>1549</v>
      </c>
      <c r="C330" s="18" t="s">
        <v>1537</v>
      </c>
      <c r="D330" s="18" t="s">
        <v>1544</v>
      </c>
      <c r="E330" s="18" t="s">
        <v>1537</v>
      </c>
      <c r="F330" s="18" t="s">
        <v>1544</v>
      </c>
      <c r="G330" s="18" t="s">
        <v>1553</v>
      </c>
      <c r="H330" s="18" t="s">
        <v>1540</v>
      </c>
      <c r="I330" s="22" t="s">
        <v>1537</v>
      </c>
      <c r="J330" s="22" t="s">
        <v>1550</v>
      </c>
      <c r="K330" s="20" t="s">
        <v>3596</v>
      </c>
      <c r="L330" s="23" t="s">
        <v>3597</v>
      </c>
      <c r="M330" s="20" t="s">
        <v>3099</v>
      </c>
      <c r="N330" s="20">
        <v>8</v>
      </c>
      <c r="O330" s="22" t="s">
        <v>3107</v>
      </c>
      <c r="P330" s="1" t="s">
        <v>4181</v>
      </c>
      <c r="Q330" s="178"/>
      <c r="R330" s="160"/>
      <c r="S330" s="180"/>
      <c r="T330" s="7">
        <f t="shared" si="15"/>
        <v>227</v>
      </c>
      <c r="U330" s="7" t="e">
        <f t="shared" ca="1" si="16"/>
        <v>#NAME?</v>
      </c>
      <c r="V330" s="7" t="e">
        <f t="shared" ca="1" si="17"/>
        <v>#NAME?</v>
      </c>
      <c r="W330" s="7" t="e">
        <f ca="1">IF(LocalizarInvertido(".",MID(P330,LEN(P330)-3,3)) &gt; 0,MID(P330,1,LocalizarInvertido(".",P330)),P330)</f>
        <v>#NAME?</v>
      </c>
    </row>
    <row r="331" spans="2:23" s="7" customFormat="1" ht="45" x14ac:dyDescent="0.25">
      <c r="B331" s="26" t="s">
        <v>1549</v>
      </c>
      <c r="C331" s="22" t="s">
        <v>1537</v>
      </c>
      <c r="D331" s="22" t="s">
        <v>1544</v>
      </c>
      <c r="E331" s="22" t="s">
        <v>1546</v>
      </c>
      <c r="F331" s="22" t="s">
        <v>1547</v>
      </c>
      <c r="G331" s="22" t="s">
        <v>1570</v>
      </c>
      <c r="H331" s="22" t="s">
        <v>1540</v>
      </c>
      <c r="I331" s="22" t="s">
        <v>1540</v>
      </c>
      <c r="J331" s="22" t="s">
        <v>1543</v>
      </c>
      <c r="K331" s="20" t="s">
        <v>3598</v>
      </c>
      <c r="L331" s="23" t="s">
        <v>2205</v>
      </c>
      <c r="M331" s="20" t="s">
        <v>3098</v>
      </c>
      <c r="N331" s="20">
        <v>6</v>
      </c>
      <c r="O331" s="22" t="s">
        <v>55</v>
      </c>
      <c r="P331" s="1" t="s">
        <v>2963</v>
      </c>
      <c r="Q331" s="178"/>
      <c r="R331" s="160"/>
      <c r="S331" s="180"/>
      <c r="T331" s="7">
        <f t="shared" si="15"/>
        <v>282</v>
      </c>
      <c r="U331" s="7" t="e">
        <f t="shared" ca="1" si="16"/>
        <v>#NAME?</v>
      </c>
      <c r="V331" s="7" t="e">
        <f t="shared" ca="1" si="17"/>
        <v>#NAME?</v>
      </c>
      <c r="W331" s="7" t="e">
        <f ca="1">IF(LocalizarInvertido(".",MID(P331,LEN(P331)-3,3)) &gt; 0,MID(P331,1,LocalizarInvertido(".",P331)),P331)</f>
        <v>#NAME?</v>
      </c>
    </row>
    <row r="332" spans="2:23" s="7" customFormat="1" ht="45" x14ac:dyDescent="0.25">
      <c r="B332" s="26" t="s">
        <v>1549</v>
      </c>
      <c r="C332" s="22" t="s">
        <v>1537</v>
      </c>
      <c r="D332" s="22" t="s">
        <v>1544</v>
      </c>
      <c r="E332" s="22" t="s">
        <v>1546</v>
      </c>
      <c r="F332" s="22" t="s">
        <v>1547</v>
      </c>
      <c r="G332" s="22" t="s">
        <v>1570</v>
      </c>
      <c r="H332" s="22" t="s">
        <v>1540</v>
      </c>
      <c r="I332" s="22" t="s">
        <v>1537</v>
      </c>
      <c r="J332" s="22" t="s">
        <v>1543</v>
      </c>
      <c r="K332" s="20" t="s">
        <v>3599</v>
      </c>
      <c r="L332" s="23" t="s">
        <v>2206</v>
      </c>
      <c r="M332" s="20" t="s">
        <v>3099</v>
      </c>
      <c r="N332" s="20">
        <v>7</v>
      </c>
      <c r="O332" s="22" t="s">
        <v>55</v>
      </c>
      <c r="P332" s="1" t="s">
        <v>2963</v>
      </c>
      <c r="Q332" s="178"/>
      <c r="R332" s="160"/>
      <c r="S332" s="180"/>
      <c r="T332" s="7">
        <f t="shared" si="15"/>
        <v>282</v>
      </c>
      <c r="U332" s="7" t="e">
        <f t="shared" ca="1" si="16"/>
        <v>#NAME?</v>
      </c>
      <c r="V332" s="7" t="e">
        <f t="shared" ca="1" si="17"/>
        <v>#NAME?</v>
      </c>
      <c r="W332" s="7" t="e">
        <f ca="1">IF(LocalizarInvertido(".",MID(P332,LEN(P332)-3,3)) &gt; 0,MID(P332,1,LocalizarInvertido(".",P332)),P332)</f>
        <v>#NAME?</v>
      </c>
    </row>
    <row r="333" spans="2:23" s="7" customFormat="1" ht="45" x14ac:dyDescent="0.25">
      <c r="B333" s="26" t="s">
        <v>1549</v>
      </c>
      <c r="C333" s="22" t="s">
        <v>1537</v>
      </c>
      <c r="D333" s="22" t="s">
        <v>1544</v>
      </c>
      <c r="E333" s="22" t="s">
        <v>1546</v>
      </c>
      <c r="F333" s="22" t="s">
        <v>1547</v>
      </c>
      <c r="G333" s="22" t="s">
        <v>1570</v>
      </c>
      <c r="H333" s="22" t="s">
        <v>1540</v>
      </c>
      <c r="I333" s="22" t="s">
        <v>1537</v>
      </c>
      <c r="J333" s="22" t="s">
        <v>1539</v>
      </c>
      <c r="K333" s="20" t="s">
        <v>3600</v>
      </c>
      <c r="L333" s="23" t="s">
        <v>1362</v>
      </c>
      <c r="M333" s="20" t="s">
        <v>3099</v>
      </c>
      <c r="N333" s="20">
        <v>8</v>
      </c>
      <c r="O333" s="22" t="s">
        <v>3107</v>
      </c>
      <c r="P333" s="1" t="s">
        <v>451</v>
      </c>
      <c r="Q333" s="178"/>
      <c r="R333" s="160"/>
      <c r="S333" s="180"/>
      <c r="T333" s="7">
        <f t="shared" si="15"/>
        <v>281</v>
      </c>
      <c r="U333" s="7" t="e">
        <f t="shared" ca="1" si="16"/>
        <v>#NAME?</v>
      </c>
      <c r="V333" s="7" t="e">
        <f t="shared" ca="1" si="17"/>
        <v>#NAME?</v>
      </c>
      <c r="W333" s="7" t="e">
        <f ca="1">IF(LocalizarInvertido(".",MID(P333,LEN(P333)-3,3)) &gt; 0,MID(P333,1,LocalizarInvertido(".",P333)),P333)</f>
        <v>#NAME?</v>
      </c>
    </row>
    <row r="334" spans="2:23" s="7" customFormat="1" ht="45" x14ac:dyDescent="0.25">
      <c r="B334" s="26" t="s">
        <v>1549</v>
      </c>
      <c r="C334" s="22" t="s">
        <v>1537</v>
      </c>
      <c r="D334" s="22" t="s">
        <v>1544</v>
      </c>
      <c r="E334" s="22" t="s">
        <v>1546</v>
      </c>
      <c r="F334" s="22" t="s">
        <v>1547</v>
      </c>
      <c r="G334" s="22" t="s">
        <v>1570</v>
      </c>
      <c r="H334" s="22" t="s">
        <v>1540</v>
      </c>
      <c r="I334" s="22" t="s">
        <v>1537</v>
      </c>
      <c r="J334" s="22" t="s">
        <v>1541</v>
      </c>
      <c r="K334" s="20" t="s">
        <v>3601</v>
      </c>
      <c r="L334" s="23" t="s">
        <v>3272</v>
      </c>
      <c r="M334" s="20" t="s">
        <v>3099</v>
      </c>
      <c r="N334" s="20">
        <v>8</v>
      </c>
      <c r="O334" s="22" t="s">
        <v>3107</v>
      </c>
      <c r="P334" s="1" t="s">
        <v>4182</v>
      </c>
      <c r="Q334" s="178"/>
      <c r="R334" s="160"/>
      <c r="S334" s="180"/>
      <c r="T334" s="7">
        <f t="shared" si="15"/>
        <v>281</v>
      </c>
      <c r="U334" s="7" t="e">
        <f t="shared" ca="1" si="16"/>
        <v>#NAME?</v>
      </c>
      <c r="V334" s="7" t="e">
        <f t="shared" ca="1" si="17"/>
        <v>#NAME?</v>
      </c>
      <c r="W334" s="7" t="e">
        <f ca="1">IF(LocalizarInvertido(".",MID(P334,LEN(P334)-3,3)) &gt; 0,MID(P334,1,LocalizarInvertido(".",P334)),P334)</f>
        <v>#NAME?</v>
      </c>
    </row>
    <row r="335" spans="2:23" s="7" customFormat="1" ht="45" x14ac:dyDescent="0.25">
      <c r="B335" s="26" t="s">
        <v>1549</v>
      </c>
      <c r="C335" s="22" t="s">
        <v>1537</v>
      </c>
      <c r="D335" s="22" t="s">
        <v>1544</v>
      </c>
      <c r="E335" s="22" t="s">
        <v>1546</v>
      </c>
      <c r="F335" s="22" t="s">
        <v>1547</v>
      </c>
      <c r="G335" s="22" t="s">
        <v>1570</v>
      </c>
      <c r="H335" s="22" t="s">
        <v>1540</v>
      </c>
      <c r="I335" s="22" t="s">
        <v>1537</v>
      </c>
      <c r="J335" s="22" t="s">
        <v>1550</v>
      </c>
      <c r="K335" s="20" t="s">
        <v>3602</v>
      </c>
      <c r="L335" s="23" t="s">
        <v>3274</v>
      </c>
      <c r="M335" s="20" t="s">
        <v>3099</v>
      </c>
      <c r="N335" s="20">
        <v>8</v>
      </c>
      <c r="O335" s="22" t="s">
        <v>3107</v>
      </c>
      <c r="P335" s="1" t="s">
        <v>4181</v>
      </c>
      <c r="Q335" s="178"/>
      <c r="R335" s="160"/>
      <c r="S335" s="180"/>
      <c r="T335" s="7">
        <f t="shared" si="15"/>
        <v>227</v>
      </c>
      <c r="U335" s="7" t="e">
        <f t="shared" ca="1" si="16"/>
        <v>#NAME?</v>
      </c>
      <c r="V335" s="7" t="e">
        <f t="shared" ca="1" si="17"/>
        <v>#NAME?</v>
      </c>
      <c r="W335" s="7" t="e">
        <f ca="1">IF(LocalizarInvertido(".",MID(P335,LEN(P335)-3,3)) &gt; 0,MID(P335,1,LocalizarInvertido(".",P335)),P335)</f>
        <v>#NAME?</v>
      </c>
    </row>
    <row r="336" spans="2:23" s="7" customFormat="1" ht="45" x14ac:dyDescent="0.25">
      <c r="B336" s="26" t="s">
        <v>1549</v>
      </c>
      <c r="C336" s="22" t="s">
        <v>1537</v>
      </c>
      <c r="D336" s="22" t="s">
        <v>1544</v>
      </c>
      <c r="E336" s="22" t="s">
        <v>1546</v>
      </c>
      <c r="F336" s="22" t="s">
        <v>1547</v>
      </c>
      <c r="G336" s="22" t="s">
        <v>1575</v>
      </c>
      <c r="H336" s="22" t="s">
        <v>1540</v>
      </c>
      <c r="I336" s="22" t="s">
        <v>1540</v>
      </c>
      <c r="J336" s="22" t="s">
        <v>1543</v>
      </c>
      <c r="K336" s="20" t="s">
        <v>3603</v>
      </c>
      <c r="L336" s="23" t="s">
        <v>2207</v>
      </c>
      <c r="M336" s="20" t="s">
        <v>3098</v>
      </c>
      <c r="N336" s="20">
        <v>6</v>
      </c>
      <c r="O336" s="22" t="s">
        <v>55</v>
      </c>
      <c r="P336" s="1" t="s">
        <v>2964</v>
      </c>
      <c r="Q336" s="178"/>
      <c r="R336" s="160"/>
      <c r="S336" s="180"/>
      <c r="T336" s="7">
        <f t="shared" si="15"/>
        <v>280</v>
      </c>
      <c r="U336" s="7" t="e">
        <f t="shared" ca="1" si="16"/>
        <v>#NAME?</v>
      </c>
      <c r="V336" s="7" t="e">
        <f t="shared" ca="1" si="17"/>
        <v>#NAME?</v>
      </c>
      <c r="W336" s="7" t="e">
        <f ca="1">IF(LocalizarInvertido(".",MID(P336,LEN(P336)-3,3)) &gt; 0,MID(P336,1,LocalizarInvertido(".",P336)),P336)</f>
        <v>#NAME?</v>
      </c>
    </row>
    <row r="337" spans="2:23" s="7" customFormat="1" ht="45" x14ac:dyDescent="0.25">
      <c r="B337" s="26" t="s">
        <v>1549</v>
      </c>
      <c r="C337" s="22" t="s">
        <v>1537</v>
      </c>
      <c r="D337" s="22" t="s">
        <v>1544</v>
      </c>
      <c r="E337" s="22" t="s">
        <v>1546</v>
      </c>
      <c r="F337" s="22" t="s">
        <v>1547</v>
      </c>
      <c r="G337" s="22" t="s">
        <v>1575</v>
      </c>
      <c r="H337" s="22" t="s">
        <v>1540</v>
      </c>
      <c r="I337" s="22" t="s">
        <v>1537</v>
      </c>
      <c r="J337" s="22" t="s">
        <v>1543</v>
      </c>
      <c r="K337" s="20" t="s">
        <v>3604</v>
      </c>
      <c r="L337" s="23" t="s">
        <v>2208</v>
      </c>
      <c r="M337" s="20" t="s">
        <v>3099</v>
      </c>
      <c r="N337" s="20">
        <v>7</v>
      </c>
      <c r="O337" s="22" t="s">
        <v>55</v>
      </c>
      <c r="P337" s="1" t="s">
        <v>2964</v>
      </c>
      <c r="Q337" s="178"/>
      <c r="R337" s="160"/>
      <c r="S337" s="180"/>
      <c r="T337" s="7">
        <f t="shared" si="15"/>
        <v>280</v>
      </c>
      <c r="U337" s="7" t="e">
        <f t="shared" ca="1" si="16"/>
        <v>#NAME?</v>
      </c>
      <c r="V337" s="7" t="e">
        <f t="shared" ca="1" si="17"/>
        <v>#NAME?</v>
      </c>
      <c r="W337" s="7" t="e">
        <f ca="1">IF(LocalizarInvertido(".",MID(P337,LEN(P337)-3,3)) &gt; 0,MID(P337,1,LocalizarInvertido(".",P337)),P337)</f>
        <v>#NAME?</v>
      </c>
    </row>
    <row r="338" spans="2:23" s="7" customFormat="1" ht="45" x14ac:dyDescent="0.25">
      <c r="B338" s="26" t="s">
        <v>1549</v>
      </c>
      <c r="C338" s="22" t="s">
        <v>1537</v>
      </c>
      <c r="D338" s="22" t="s">
        <v>1544</v>
      </c>
      <c r="E338" s="22" t="s">
        <v>1546</v>
      </c>
      <c r="F338" s="22" t="s">
        <v>1547</v>
      </c>
      <c r="G338" s="22" t="s">
        <v>1575</v>
      </c>
      <c r="H338" s="22" t="s">
        <v>1540</v>
      </c>
      <c r="I338" s="22" t="s">
        <v>1537</v>
      </c>
      <c r="J338" s="22" t="s">
        <v>1539</v>
      </c>
      <c r="K338" s="20" t="s">
        <v>3605</v>
      </c>
      <c r="L338" s="23" t="s">
        <v>1363</v>
      </c>
      <c r="M338" s="20" t="s">
        <v>3099</v>
      </c>
      <c r="N338" s="20">
        <v>8</v>
      </c>
      <c r="O338" s="22" t="s">
        <v>3107</v>
      </c>
      <c r="P338" s="1" t="s">
        <v>453</v>
      </c>
      <c r="Q338" s="178"/>
      <c r="R338" s="160"/>
      <c r="S338" s="180"/>
      <c r="T338" s="7">
        <f t="shared" si="15"/>
        <v>279</v>
      </c>
      <c r="U338" s="7" t="e">
        <f t="shared" ca="1" si="16"/>
        <v>#NAME?</v>
      </c>
      <c r="V338" s="7" t="e">
        <f t="shared" ca="1" si="17"/>
        <v>#NAME?</v>
      </c>
      <c r="W338" s="7" t="e">
        <f ca="1">IF(LocalizarInvertido(".",MID(P338,LEN(P338)-3,3)) &gt; 0,MID(P338,1,LocalizarInvertido(".",P338)),P338)</f>
        <v>#NAME?</v>
      </c>
    </row>
    <row r="339" spans="2:23" s="7" customFormat="1" ht="45" x14ac:dyDescent="0.25">
      <c r="B339" s="26" t="s">
        <v>1549</v>
      </c>
      <c r="C339" s="22" t="s">
        <v>1537</v>
      </c>
      <c r="D339" s="22" t="s">
        <v>1544</v>
      </c>
      <c r="E339" s="22" t="s">
        <v>1546</v>
      </c>
      <c r="F339" s="22" t="s">
        <v>1547</v>
      </c>
      <c r="G339" s="22" t="s">
        <v>1575</v>
      </c>
      <c r="H339" s="22" t="s">
        <v>1540</v>
      </c>
      <c r="I339" s="22" t="s">
        <v>1537</v>
      </c>
      <c r="J339" s="22" t="s">
        <v>1541</v>
      </c>
      <c r="K339" s="20" t="s">
        <v>3606</v>
      </c>
      <c r="L339" s="23" t="s">
        <v>3279</v>
      </c>
      <c r="M339" s="20" t="s">
        <v>3099</v>
      </c>
      <c r="N339" s="20">
        <v>8</v>
      </c>
      <c r="O339" s="22" t="s">
        <v>3107</v>
      </c>
      <c r="P339" s="1" t="s">
        <v>4182</v>
      </c>
      <c r="Q339" s="178"/>
      <c r="R339" s="160"/>
      <c r="S339" s="180"/>
      <c r="T339" s="7">
        <f t="shared" si="15"/>
        <v>281</v>
      </c>
      <c r="U339" s="7" t="e">
        <f t="shared" ca="1" si="16"/>
        <v>#NAME?</v>
      </c>
      <c r="V339" s="7" t="e">
        <f t="shared" ca="1" si="17"/>
        <v>#NAME?</v>
      </c>
      <c r="W339" s="7" t="e">
        <f ca="1">IF(LocalizarInvertido(".",MID(P339,LEN(P339)-3,3)) &gt; 0,MID(P339,1,LocalizarInvertido(".",P339)),P339)</f>
        <v>#NAME?</v>
      </c>
    </row>
    <row r="340" spans="2:23" s="7" customFormat="1" ht="30" x14ac:dyDescent="0.25">
      <c r="B340" s="26" t="s">
        <v>1549</v>
      </c>
      <c r="C340" s="22" t="s">
        <v>1537</v>
      </c>
      <c r="D340" s="22" t="s">
        <v>1544</v>
      </c>
      <c r="E340" s="22" t="s">
        <v>1546</v>
      </c>
      <c r="F340" s="22" t="s">
        <v>1547</v>
      </c>
      <c r="G340" s="22" t="s">
        <v>1575</v>
      </c>
      <c r="H340" s="22" t="s">
        <v>1540</v>
      </c>
      <c r="I340" s="22" t="s">
        <v>1537</v>
      </c>
      <c r="J340" s="22" t="s">
        <v>1550</v>
      </c>
      <c r="K340" s="20" t="s">
        <v>3607</v>
      </c>
      <c r="L340" s="23" t="s">
        <v>3281</v>
      </c>
      <c r="M340" s="20" t="s">
        <v>3099</v>
      </c>
      <c r="N340" s="20">
        <v>8</v>
      </c>
      <c r="O340" s="22" t="s">
        <v>3107</v>
      </c>
      <c r="P340" s="1" t="s">
        <v>4181</v>
      </c>
      <c r="Q340" s="178"/>
      <c r="R340" s="160"/>
      <c r="S340" s="180"/>
      <c r="T340" s="7">
        <f t="shared" si="15"/>
        <v>227</v>
      </c>
      <c r="U340" s="7" t="e">
        <f t="shared" ca="1" si="16"/>
        <v>#NAME?</v>
      </c>
      <c r="V340" s="7" t="e">
        <f t="shared" ca="1" si="17"/>
        <v>#NAME?</v>
      </c>
      <c r="W340" s="7" t="e">
        <f ca="1">IF(LocalizarInvertido(".",MID(P340,LEN(P340)-3,3)) &gt; 0,MID(P340,1,LocalizarInvertido(".",P340)),P340)</f>
        <v>#NAME?</v>
      </c>
    </row>
    <row r="341" spans="2:23" s="7" customFormat="1" ht="45" x14ac:dyDescent="0.25">
      <c r="B341" s="26" t="s">
        <v>1549</v>
      </c>
      <c r="C341" s="22" t="s">
        <v>1537</v>
      </c>
      <c r="D341" s="22" t="s">
        <v>1544</v>
      </c>
      <c r="E341" s="22" t="s">
        <v>1546</v>
      </c>
      <c r="F341" s="22" t="s">
        <v>1547</v>
      </c>
      <c r="G341" s="22" t="s">
        <v>1553</v>
      </c>
      <c r="H341" s="22" t="s">
        <v>1540</v>
      </c>
      <c r="I341" s="22" t="s">
        <v>1540</v>
      </c>
      <c r="J341" s="22" t="s">
        <v>1543</v>
      </c>
      <c r="K341" s="20" t="s">
        <v>3608</v>
      </c>
      <c r="L341" s="10" t="s">
        <v>3609</v>
      </c>
      <c r="M341" s="20" t="s">
        <v>3098</v>
      </c>
      <c r="N341" s="20">
        <v>5</v>
      </c>
      <c r="O341" s="22" t="s">
        <v>51</v>
      </c>
      <c r="P341" s="10" t="s">
        <v>3041</v>
      </c>
      <c r="Q341" s="178"/>
      <c r="R341" s="160"/>
      <c r="S341" s="180"/>
      <c r="T341" s="7">
        <f t="shared" si="15"/>
        <v>310</v>
      </c>
      <c r="U341" s="7" t="e">
        <f t="shared" ca="1" si="16"/>
        <v>#NAME?</v>
      </c>
      <c r="V341" s="7" t="e">
        <f t="shared" ca="1" si="17"/>
        <v>#NAME?</v>
      </c>
      <c r="W341" s="7" t="e">
        <f ca="1">IF(LocalizarInvertido(".",MID(P341,LEN(P341)-3,3)) &gt; 0,MID(P341,1,LocalizarInvertido(".",P341)),P341)</f>
        <v>#NAME?</v>
      </c>
    </row>
    <row r="342" spans="2:23" s="7" customFormat="1" ht="45" x14ac:dyDescent="0.25">
      <c r="B342" s="26" t="s">
        <v>1549</v>
      </c>
      <c r="C342" s="22" t="s">
        <v>1537</v>
      </c>
      <c r="D342" s="22" t="s">
        <v>1544</v>
      </c>
      <c r="E342" s="22" t="s">
        <v>1546</v>
      </c>
      <c r="F342" s="22" t="s">
        <v>1547</v>
      </c>
      <c r="G342" s="22" t="s">
        <v>1553</v>
      </c>
      <c r="H342" s="22" t="s">
        <v>1540</v>
      </c>
      <c r="I342" s="22" t="s">
        <v>1537</v>
      </c>
      <c r="J342" s="22" t="s">
        <v>1543</v>
      </c>
      <c r="K342" s="20" t="s">
        <v>3610</v>
      </c>
      <c r="L342" s="10" t="s">
        <v>3609</v>
      </c>
      <c r="M342" s="20" t="s">
        <v>3099</v>
      </c>
      <c r="N342" s="20">
        <v>7</v>
      </c>
      <c r="O342" s="22" t="s">
        <v>51</v>
      </c>
      <c r="P342" s="10" t="s">
        <v>3041</v>
      </c>
      <c r="Q342" s="178"/>
      <c r="R342" s="160"/>
      <c r="S342" s="180"/>
      <c r="T342" s="7">
        <f t="shared" si="15"/>
        <v>310</v>
      </c>
      <c r="U342" s="7" t="e">
        <f t="shared" ca="1" si="16"/>
        <v>#NAME?</v>
      </c>
      <c r="V342" s="7" t="e">
        <f t="shared" ca="1" si="17"/>
        <v>#NAME?</v>
      </c>
      <c r="W342" s="7" t="e">
        <f ca="1">IF(LocalizarInvertido(".",MID(P342,LEN(P342)-3,3)) &gt; 0,MID(P342,1,LocalizarInvertido(".",P342)),P342)</f>
        <v>#NAME?</v>
      </c>
    </row>
    <row r="343" spans="2:23" s="7" customFormat="1" ht="45" x14ac:dyDescent="0.25">
      <c r="B343" s="26" t="s">
        <v>1549</v>
      </c>
      <c r="C343" s="22" t="s">
        <v>1537</v>
      </c>
      <c r="D343" s="22" t="s">
        <v>1544</v>
      </c>
      <c r="E343" s="22" t="s">
        <v>1546</v>
      </c>
      <c r="F343" s="22" t="s">
        <v>1547</v>
      </c>
      <c r="G343" s="22" t="s">
        <v>1553</v>
      </c>
      <c r="H343" s="22" t="s">
        <v>1540</v>
      </c>
      <c r="I343" s="22" t="s">
        <v>1537</v>
      </c>
      <c r="J343" s="22" t="s">
        <v>1539</v>
      </c>
      <c r="K343" s="20" t="s">
        <v>3611</v>
      </c>
      <c r="L343" s="1" t="s">
        <v>3285</v>
      </c>
      <c r="M343" s="20" t="s">
        <v>3099</v>
      </c>
      <c r="N343" s="20">
        <v>8</v>
      </c>
      <c r="O343" s="22" t="s">
        <v>3107</v>
      </c>
      <c r="P343" s="10" t="s">
        <v>3041</v>
      </c>
      <c r="Q343" s="178"/>
      <c r="R343" s="160"/>
      <c r="S343" s="180"/>
      <c r="T343" s="7">
        <f t="shared" si="15"/>
        <v>310</v>
      </c>
      <c r="U343" s="7" t="e">
        <f t="shared" ca="1" si="16"/>
        <v>#NAME?</v>
      </c>
      <c r="V343" s="7" t="e">
        <f t="shared" ca="1" si="17"/>
        <v>#NAME?</v>
      </c>
      <c r="W343" s="7" t="e">
        <f ca="1">IF(LocalizarInvertido(".",MID(P343,LEN(P343)-3,3)) &gt; 0,MID(P343,1,LocalizarInvertido(".",P343)),P343)</f>
        <v>#NAME?</v>
      </c>
    </row>
    <row r="344" spans="2:23" s="7" customFormat="1" ht="45" x14ac:dyDescent="0.25">
      <c r="B344" s="26" t="s">
        <v>1549</v>
      </c>
      <c r="C344" s="22" t="s">
        <v>1537</v>
      </c>
      <c r="D344" s="22" t="s">
        <v>1544</v>
      </c>
      <c r="E344" s="22" t="s">
        <v>1546</v>
      </c>
      <c r="F344" s="22" t="s">
        <v>1547</v>
      </c>
      <c r="G344" s="22" t="s">
        <v>1553</v>
      </c>
      <c r="H344" s="22" t="s">
        <v>1540</v>
      </c>
      <c r="I344" s="22" t="s">
        <v>1537</v>
      </c>
      <c r="J344" s="22" t="s">
        <v>1541</v>
      </c>
      <c r="K344" s="20" t="s">
        <v>3612</v>
      </c>
      <c r="L344" s="1" t="s">
        <v>3287</v>
      </c>
      <c r="M344" s="20" t="s">
        <v>3099</v>
      </c>
      <c r="N344" s="20">
        <v>8</v>
      </c>
      <c r="O344" s="22" t="s">
        <v>3107</v>
      </c>
      <c r="P344" s="1" t="s">
        <v>4182</v>
      </c>
      <c r="Q344" s="178"/>
      <c r="R344" s="160"/>
      <c r="S344" s="180"/>
      <c r="T344" s="7">
        <f t="shared" si="15"/>
        <v>281</v>
      </c>
      <c r="U344" s="7" t="e">
        <f t="shared" ca="1" si="16"/>
        <v>#NAME?</v>
      </c>
      <c r="V344" s="7" t="e">
        <f t="shared" ca="1" si="17"/>
        <v>#NAME?</v>
      </c>
      <c r="W344" s="7" t="e">
        <f ca="1">IF(LocalizarInvertido(".",MID(P344,LEN(P344)-3,3)) &gt; 0,MID(P344,1,LocalizarInvertido(".",P344)),P344)</f>
        <v>#NAME?</v>
      </c>
    </row>
    <row r="345" spans="2:23" s="7" customFormat="1" ht="45" x14ac:dyDescent="0.25">
      <c r="B345" s="26" t="s">
        <v>1549</v>
      </c>
      <c r="C345" s="22" t="s">
        <v>1537</v>
      </c>
      <c r="D345" s="22" t="s">
        <v>1544</v>
      </c>
      <c r="E345" s="22" t="s">
        <v>1546</v>
      </c>
      <c r="F345" s="22" t="s">
        <v>1547</v>
      </c>
      <c r="G345" s="22" t="s">
        <v>1553</v>
      </c>
      <c r="H345" s="22" t="s">
        <v>1540</v>
      </c>
      <c r="I345" s="22" t="s">
        <v>1537</v>
      </c>
      <c r="J345" s="22" t="s">
        <v>1550</v>
      </c>
      <c r="K345" s="20" t="s">
        <v>3613</v>
      </c>
      <c r="L345" s="1" t="s">
        <v>3289</v>
      </c>
      <c r="M345" s="20" t="s">
        <v>3099</v>
      </c>
      <c r="N345" s="20">
        <v>8</v>
      </c>
      <c r="O345" s="22" t="s">
        <v>3107</v>
      </c>
      <c r="P345" s="1" t="s">
        <v>4181</v>
      </c>
      <c r="Q345" s="178"/>
      <c r="R345" s="160"/>
      <c r="S345" s="180"/>
      <c r="T345" s="7">
        <f t="shared" si="15"/>
        <v>227</v>
      </c>
      <c r="U345" s="7" t="e">
        <f t="shared" ca="1" si="16"/>
        <v>#NAME?</v>
      </c>
      <c r="V345" s="7" t="e">
        <f t="shared" ca="1" si="17"/>
        <v>#NAME?</v>
      </c>
      <c r="W345" s="7" t="e">
        <f ca="1">IF(LocalizarInvertido(".",MID(P345,LEN(P345)-3,3)) &gt; 0,MID(P345,1,LocalizarInvertido(".",P345)),P345)</f>
        <v>#NAME?</v>
      </c>
    </row>
    <row r="346" spans="2:23" s="7" customFormat="1" ht="60" x14ac:dyDescent="0.25">
      <c r="B346" s="26" t="s">
        <v>1549</v>
      </c>
      <c r="C346" s="22" t="s">
        <v>1546</v>
      </c>
      <c r="D346" s="22" t="s">
        <v>1547</v>
      </c>
      <c r="E346" s="22" t="s">
        <v>1537</v>
      </c>
      <c r="F346" s="22" t="s">
        <v>1547</v>
      </c>
      <c r="G346" s="22" t="s">
        <v>1543</v>
      </c>
      <c r="H346" s="22" t="s">
        <v>1540</v>
      </c>
      <c r="I346" s="22" t="s">
        <v>1540</v>
      </c>
      <c r="J346" s="22" t="s">
        <v>1543</v>
      </c>
      <c r="K346" s="20" t="s">
        <v>3624</v>
      </c>
      <c r="L346" s="23" t="s">
        <v>2302</v>
      </c>
      <c r="M346" s="20" t="s">
        <v>3098</v>
      </c>
      <c r="N346" s="20">
        <v>5</v>
      </c>
      <c r="O346" s="22" t="s">
        <v>45</v>
      </c>
      <c r="P346" s="1" t="s">
        <v>2987</v>
      </c>
      <c r="Q346" s="178"/>
      <c r="R346" s="160"/>
      <c r="S346" s="180"/>
      <c r="T346" s="7">
        <f t="shared" si="15"/>
        <v>391</v>
      </c>
      <c r="U346" s="7" t="e">
        <f t="shared" ca="1" si="16"/>
        <v>#NAME?</v>
      </c>
      <c r="V346" s="7" t="e">
        <f t="shared" ca="1" si="17"/>
        <v>#NAME?</v>
      </c>
      <c r="W346" s="7" t="e">
        <f ca="1">IF(LocalizarInvertido(".",MID(P346,LEN(P346)-3,3)) &gt; 0,MID(P346,1,LocalizarInvertido(".",P346)),P346)</f>
        <v>#NAME?</v>
      </c>
    </row>
    <row r="347" spans="2:23" s="7" customFormat="1" ht="30" x14ac:dyDescent="0.25">
      <c r="B347" s="26" t="s">
        <v>1549</v>
      </c>
      <c r="C347" s="22" t="s">
        <v>1546</v>
      </c>
      <c r="D347" s="22" t="s">
        <v>1547</v>
      </c>
      <c r="E347" s="22" t="s">
        <v>1537</v>
      </c>
      <c r="F347" s="22" t="s">
        <v>1547</v>
      </c>
      <c r="G347" s="22" t="s">
        <v>1570</v>
      </c>
      <c r="H347" s="22" t="s">
        <v>1540</v>
      </c>
      <c r="I347" s="22" t="s">
        <v>1540</v>
      </c>
      <c r="J347" s="22" t="s">
        <v>1543</v>
      </c>
      <c r="K347" s="20" t="s">
        <v>3625</v>
      </c>
      <c r="L347" s="23" t="s">
        <v>2190</v>
      </c>
      <c r="M347" s="20" t="s">
        <v>3098</v>
      </c>
      <c r="N347" s="20">
        <v>6</v>
      </c>
      <c r="O347" s="22" t="s">
        <v>55</v>
      </c>
      <c r="P347" s="1" t="s">
        <v>2988</v>
      </c>
      <c r="Q347" s="178"/>
      <c r="R347" s="160"/>
      <c r="S347" s="180"/>
      <c r="T347" s="7">
        <f t="shared" si="15"/>
        <v>184</v>
      </c>
      <c r="U347" s="7" t="e">
        <f t="shared" ca="1" si="16"/>
        <v>#NAME?</v>
      </c>
      <c r="V347" s="7" t="e">
        <f t="shared" ca="1" si="17"/>
        <v>#NAME?</v>
      </c>
      <c r="W347" s="7" t="e">
        <f ca="1">IF(LocalizarInvertido(".",MID(P347,LEN(P347)-3,3)) &gt; 0,MID(P347,1,LocalizarInvertido(".",P347)),P347)</f>
        <v>#NAME?</v>
      </c>
    </row>
    <row r="348" spans="2:23" s="7" customFormat="1" ht="30" x14ac:dyDescent="0.25">
      <c r="B348" s="26" t="s">
        <v>1549</v>
      </c>
      <c r="C348" s="22" t="s">
        <v>1546</v>
      </c>
      <c r="D348" s="22" t="s">
        <v>1547</v>
      </c>
      <c r="E348" s="22" t="s">
        <v>1537</v>
      </c>
      <c r="F348" s="22" t="s">
        <v>1547</v>
      </c>
      <c r="G348" s="22" t="s">
        <v>1570</v>
      </c>
      <c r="H348" s="22" t="s">
        <v>1540</v>
      </c>
      <c r="I348" s="22" t="s">
        <v>1537</v>
      </c>
      <c r="J348" s="22" t="s">
        <v>1543</v>
      </c>
      <c r="K348" s="20" t="s">
        <v>3626</v>
      </c>
      <c r="L348" s="23" t="s">
        <v>2191</v>
      </c>
      <c r="M348" s="20" t="s">
        <v>3098</v>
      </c>
      <c r="N348" s="20">
        <v>8</v>
      </c>
      <c r="O348" s="22" t="s">
        <v>55</v>
      </c>
      <c r="P348" s="1" t="s">
        <v>2988</v>
      </c>
      <c r="Q348" s="178"/>
      <c r="R348" s="160"/>
      <c r="S348" s="180"/>
      <c r="T348" s="7">
        <f t="shared" si="15"/>
        <v>184</v>
      </c>
      <c r="U348" s="7" t="e">
        <f t="shared" ca="1" si="16"/>
        <v>#NAME?</v>
      </c>
      <c r="V348" s="7" t="e">
        <f t="shared" ca="1" si="17"/>
        <v>#NAME?</v>
      </c>
      <c r="W348" s="7" t="e">
        <f ca="1">IF(LocalizarInvertido(".",MID(P348,LEN(P348)-3,3)) &gt; 0,MID(P348,1,LocalizarInvertido(".",P348)),P348)</f>
        <v>#NAME?</v>
      </c>
    </row>
    <row r="349" spans="2:23" s="7" customFormat="1" ht="30" x14ac:dyDescent="0.25">
      <c r="B349" s="26" t="s">
        <v>1549</v>
      </c>
      <c r="C349" s="22" t="s">
        <v>1546</v>
      </c>
      <c r="D349" s="22" t="s">
        <v>1547</v>
      </c>
      <c r="E349" s="22" t="s">
        <v>1537</v>
      </c>
      <c r="F349" s="22" t="s">
        <v>1547</v>
      </c>
      <c r="G349" s="22" t="s">
        <v>1570</v>
      </c>
      <c r="H349" s="22" t="s">
        <v>1540</v>
      </c>
      <c r="I349" s="22" t="s">
        <v>1537</v>
      </c>
      <c r="J349" s="22" t="s">
        <v>1539</v>
      </c>
      <c r="K349" s="20" t="s">
        <v>3627</v>
      </c>
      <c r="L349" s="23" t="s">
        <v>2191</v>
      </c>
      <c r="M349" s="20" t="s">
        <v>3099</v>
      </c>
      <c r="N349" s="20">
        <v>8</v>
      </c>
      <c r="O349" s="22" t="s">
        <v>3107</v>
      </c>
      <c r="P349" s="1" t="s">
        <v>2988</v>
      </c>
      <c r="Q349" s="178"/>
      <c r="R349" s="160"/>
      <c r="S349" s="180"/>
      <c r="T349" s="7">
        <f t="shared" si="15"/>
        <v>184</v>
      </c>
      <c r="U349" s="7" t="e">
        <f t="shared" ca="1" si="16"/>
        <v>#NAME?</v>
      </c>
      <c r="V349" s="7" t="e">
        <f t="shared" ca="1" si="17"/>
        <v>#NAME?</v>
      </c>
      <c r="W349" s="7" t="e">
        <f ca="1">IF(LocalizarInvertido(".",MID(P349,LEN(P349)-3,3)) &gt; 0,MID(P349,1,LocalizarInvertido(".",P349)),P349)</f>
        <v>#NAME?</v>
      </c>
    </row>
    <row r="350" spans="2:23" s="7" customFormat="1" ht="45" x14ac:dyDescent="0.25">
      <c r="B350" s="26" t="s">
        <v>1549</v>
      </c>
      <c r="C350" s="22" t="s">
        <v>1546</v>
      </c>
      <c r="D350" s="22" t="s">
        <v>1547</v>
      </c>
      <c r="E350" s="22" t="s">
        <v>1537</v>
      </c>
      <c r="F350" s="22" t="s">
        <v>1547</v>
      </c>
      <c r="G350" s="22" t="s">
        <v>1570</v>
      </c>
      <c r="H350" s="22" t="s">
        <v>1540</v>
      </c>
      <c r="I350" s="22" t="s">
        <v>1537</v>
      </c>
      <c r="J350" s="22" t="s">
        <v>1541</v>
      </c>
      <c r="K350" s="20" t="s">
        <v>3628</v>
      </c>
      <c r="L350" s="23" t="s">
        <v>3558</v>
      </c>
      <c r="M350" s="20" t="s">
        <v>3099</v>
      </c>
      <c r="N350" s="20">
        <v>8</v>
      </c>
      <c r="O350" s="22" t="s">
        <v>3107</v>
      </c>
      <c r="P350" s="1" t="s">
        <v>4182</v>
      </c>
      <c r="Q350" s="178"/>
      <c r="R350" s="160"/>
      <c r="S350" s="180"/>
      <c r="T350" s="7">
        <f t="shared" si="15"/>
        <v>281</v>
      </c>
      <c r="U350" s="7" t="e">
        <f t="shared" ca="1" si="16"/>
        <v>#NAME?</v>
      </c>
      <c r="V350" s="7" t="e">
        <f t="shared" ca="1" si="17"/>
        <v>#NAME?</v>
      </c>
      <c r="W350" s="7" t="e">
        <f ca="1">IF(LocalizarInvertido(".",MID(P350,LEN(P350)-3,3)) &gt; 0,MID(P350,1,LocalizarInvertido(".",P350)),P350)</f>
        <v>#NAME?</v>
      </c>
    </row>
    <row r="351" spans="2:23" s="7" customFormat="1" ht="45" x14ac:dyDescent="0.25">
      <c r="B351" s="26" t="s">
        <v>1549</v>
      </c>
      <c r="C351" s="22" t="s">
        <v>1546</v>
      </c>
      <c r="D351" s="22" t="s">
        <v>1547</v>
      </c>
      <c r="E351" s="22" t="s">
        <v>1537</v>
      </c>
      <c r="F351" s="22" t="s">
        <v>1547</v>
      </c>
      <c r="G351" s="22" t="s">
        <v>1570</v>
      </c>
      <c r="H351" s="22" t="s">
        <v>1540</v>
      </c>
      <c r="I351" s="22" t="s">
        <v>1537</v>
      </c>
      <c r="J351" s="22" t="s">
        <v>1550</v>
      </c>
      <c r="K351" s="20" t="s">
        <v>3629</v>
      </c>
      <c r="L351" s="23" t="s">
        <v>3560</v>
      </c>
      <c r="M351" s="20" t="s">
        <v>3099</v>
      </c>
      <c r="N351" s="20">
        <v>8</v>
      </c>
      <c r="O351" s="22" t="s">
        <v>3107</v>
      </c>
      <c r="P351" s="1" t="s">
        <v>4181</v>
      </c>
      <c r="Q351" s="178"/>
      <c r="R351" s="160"/>
      <c r="S351" s="180"/>
      <c r="T351" s="7">
        <f t="shared" si="15"/>
        <v>227</v>
      </c>
      <c r="U351" s="7" t="e">
        <f t="shared" ca="1" si="16"/>
        <v>#NAME?</v>
      </c>
      <c r="V351" s="7" t="e">
        <f t="shared" ca="1" si="17"/>
        <v>#NAME?</v>
      </c>
      <c r="W351" s="7" t="e">
        <f ca="1">IF(LocalizarInvertido(".",MID(P351,LEN(P351)-3,3)) &gt; 0,MID(P351,1,LocalizarInvertido(".",P351)),P351)</f>
        <v>#NAME?</v>
      </c>
    </row>
    <row r="352" spans="2:23" s="7" customFormat="1" ht="30" x14ac:dyDescent="0.25">
      <c r="B352" s="26" t="s">
        <v>1549</v>
      </c>
      <c r="C352" s="22" t="s">
        <v>1546</v>
      </c>
      <c r="D352" s="22" t="s">
        <v>1547</v>
      </c>
      <c r="E352" s="22" t="s">
        <v>1537</v>
      </c>
      <c r="F352" s="22" t="s">
        <v>1547</v>
      </c>
      <c r="G352" s="22" t="s">
        <v>1575</v>
      </c>
      <c r="H352" s="22" t="s">
        <v>1540</v>
      </c>
      <c r="I352" s="22" t="s">
        <v>1540</v>
      </c>
      <c r="J352" s="22" t="s">
        <v>1543</v>
      </c>
      <c r="K352" s="20" t="s">
        <v>3630</v>
      </c>
      <c r="L352" s="23" t="s">
        <v>2303</v>
      </c>
      <c r="M352" s="20" t="s">
        <v>3098</v>
      </c>
      <c r="N352" s="20">
        <v>6</v>
      </c>
      <c r="O352" s="22" t="s">
        <v>55</v>
      </c>
      <c r="P352" s="1" t="s">
        <v>2989</v>
      </c>
      <c r="Q352" s="178"/>
      <c r="R352" s="160"/>
      <c r="S352" s="180"/>
      <c r="T352" s="7">
        <f t="shared" si="15"/>
        <v>220</v>
      </c>
      <c r="U352" s="7" t="e">
        <f t="shared" ca="1" si="16"/>
        <v>#NAME?</v>
      </c>
      <c r="V352" s="7" t="e">
        <f t="shared" ca="1" si="17"/>
        <v>#NAME?</v>
      </c>
      <c r="W352" s="7" t="e">
        <f ca="1">IF(LocalizarInvertido(".",MID(P352,LEN(P352)-3,3)) &gt; 0,MID(P352,1,LocalizarInvertido(".",P352)),P352)</f>
        <v>#NAME?</v>
      </c>
    </row>
    <row r="353" spans="2:23" s="7" customFormat="1" ht="30" x14ac:dyDescent="0.25">
      <c r="B353" s="26" t="s">
        <v>1549</v>
      </c>
      <c r="C353" s="22" t="s">
        <v>1546</v>
      </c>
      <c r="D353" s="22" t="s">
        <v>1547</v>
      </c>
      <c r="E353" s="22" t="s">
        <v>1537</v>
      </c>
      <c r="F353" s="22" t="s">
        <v>1547</v>
      </c>
      <c r="G353" s="22" t="s">
        <v>1575</v>
      </c>
      <c r="H353" s="22" t="s">
        <v>1540</v>
      </c>
      <c r="I353" s="22" t="s">
        <v>1537</v>
      </c>
      <c r="J353" s="22" t="s">
        <v>1543</v>
      </c>
      <c r="K353" s="20" t="s">
        <v>3631</v>
      </c>
      <c r="L353" s="23" t="s">
        <v>2304</v>
      </c>
      <c r="M353" s="20" t="s">
        <v>3098</v>
      </c>
      <c r="N353" s="20">
        <v>8</v>
      </c>
      <c r="O353" s="22" t="s">
        <v>55</v>
      </c>
      <c r="P353" s="1" t="s">
        <v>2989</v>
      </c>
      <c r="Q353" s="178"/>
      <c r="R353" s="160"/>
      <c r="S353" s="180"/>
      <c r="T353" s="7">
        <f t="shared" si="15"/>
        <v>220</v>
      </c>
      <c r="U353" s="7" t="e">
        <f t="shared" ca="1" si="16"/>
        <v>#NAME?</v>
      </c>
      <c r="V353" s="7" t="e">
        <f t="shared" ca="1" si="17"/>
        <v>#NAME?</v>
      </c>
      <c r="W353" s="7" t="e">
        <f ca="1">IF(LocalizarInvertido(".",MID(P353,LEN(P353)-3,3)) &gt; 0,MID(P353,1,LocalizarInvertido(".",P353)),P353)</f>
        <v>#NAME?</v>
      </c>
    </row>
    <row r="354" spans="2:23" s="7" customFormat="1" ht="30" x14ac:dyDescent="0.25">
      <c r="B354" s="26" t="s">
        <v>1549</v>
      </c>
      <c r="C354" s="22" t="s">
        <v>1546</v>
      </c>
      <c r="D354" s="22" t="s">
        <v>1547</v>
      </c>
      <c r="E354" s="22" t="s">
        <v>1537</v>
      </c>
      <c r="F354" s="22" t="s">
        <v>1547</v>
      </c>
      <c r="G354" s="22" t="s">
        <v>1575</v>
      </c>
      <c r="H354" s="22" t="s">
        <v>1540</v>
      </c>
      <c r="I354" s="22" t="s">
        <v>1537</v>
      </c>
      <c r="J354" s="22" t="s">
        <v>1539</v>
      </c>
      <c r="K354" s="20" t="s">
        <v>3632</v>
      </c>
      <c r="L354" s="23" t="s">
        <v>2304</v>
      </c>
      <c r="M354" s="20" t="s">
        <v>3099</v>
      </c>
      <c r="N354" s="20">
        <v>8</v>
      </c>
      <c r="O354" s="22" t="s">
        <v>3107</v>
      </c>
      <c r="P354" s="1" t="s">
        <v>2989</v>
      </c>
      <c r="Q354" s="178"/>
      <c r="R354" s="160"/>
      <c r="S354" s="180"/>
      <c r="T354" s="7">
        <f t="shared" si="15"/>
        <v>220</v>
      </c>
      <c r="U354" s="7" t="e">
        <f t="shared" ca="1" si="16"/>
        <v>#NAME?</v>
      </c>
      <c r="V354" s="7" t="e">
        <f t="shared" ca="1" si="17"/>
        <v>#NAME?</v>
      </c>
      <c r="W354" s="7" t="e">
        <f ca="1">IF(LocalizarInvertido(".",MID(P354,LEN(P354)-3,3)) &gt; 0,MID(P354,1,LocalizarInvertido(".",P354)),P354)</f>
        <v>#NAME?</v>
      </c>
    </row>
    <row r="355" spans="2:23" s="7" customFormat="1" ht="45" x14ac:dyDescent="0.25">
      <c r="B355" s="26" t="s">
        <v>1549</v>
      </c>
      <c r="C355" s="22" t="s">
        <v>1546</v>
      </c>
      <c r="D355" s="22" t="s">
        <v>1547</v>
      </c>
      <c r="E355" s="22" t="s">
        <v>1537</v>
      </c>
      <c r="F355" s="22" t="s">
        <v>1547</v>
      </c>
      <c r="G355" s="22" t="s">
        <v>1575</v>
      </c>
      <c r="H355" s="22" t="s">
        <v>1540</v>
      </c>
      <c r="I355" s="22" t="s">
        <v>1537</v>
      </c>
      <c r="J355" s="22" t="s">
        <v>1541</v>
      </c>
      <c r="K355" s="20" t="s">
        <v>3633</v>
      </c>
      <c r="L355" s="23" t="s">
        <v>3634</v>
      </c>
      <c r="M355" s="20" t="s">
        <v>3099</v>
      </c>
      <c r="N355" s="20">
        <v>8</v>
      </c>
      <c r="O355" s="22" t="s">
        <v>3107</v>
      </c>
      <c r="P355" s="1" t="s">
        <v>4182</v>
      </c>
      <c r="Q355" s="178"/>
      <c r="R355" s="160"/>
      <c r="S355" s="180"/>
      <c r="T355" s="7">
        <f t="shared" si="15"/>
        <v>281</v>
      </c>
      <c r="U355" s="7" t="e">
        <f t="shared" ca="1" si="16"/>
        <v>#NAME?</v>
      </c>
      <c r="V355" s="7" t="e">
        <f t="shared" ca="1" si="17"/>
        <v>#NAME?</v>
      </c>
      <c r="W355" s="7" t="e">
        <f ca="1">IF(LocalizarInvertido(".",MID(P355,LEN(P355)-3,3)) &gt; 0,MID(P355,1,LocalizarInvertido(".",P355)),P355)</f>
        <v>#NAME?</v>
      </c>
    </row>
    <row r="356" spans="2:23" s="7" customFormat="1" ht="45" x14ac:dyDescent="0.25">
      <c r="B356" s="26" t="s">
        <v>1549</v>
      </c>
      <c r="C356" s="22" t="s">
        <v>1546</v>
      </c>
      <c r="D356" s="22" t="s">
        <v>1547</v>
      </c>
      <c r="E356" s="22" t="s">
        <v>1537</v>
      </c>
      <c r="F356" s="22" t="s">
        <v>1547</v>
      </c>
      <c r="G356" s="22" t="s">
        <v>1575</v>
      </c>
      <c r="H356" s="22" t="s">
        <v>1540</v>
      </c>
      <c r="I356" s="22" t="s">
        <v>1537</v>
      </c>
      <c r="J356" s="22" t="s">
        <v>1550</v>
      </c>
      <c r="K356" s="20" t="s">
        <v>3635</v>
      </c>
      <c r="L356" s="23" t="s">
        <v>3636</v>
      </c>
      <c r="M356" s="20" t="s">
        <v>3099</v>
      </c>
      <c r="N356" s="20">
        <v>8</v>
      </c>
      <c r="O356" s="22" t="s">
        <v>3107</v>
      </c>
      <c r="P356" s="1" t="s">
        <v>4181</v>
      </c>
      <c r="Q356" s="178"/>
      <c r="R356" s="160"/>
      <c r="S356" s="180"/>
      <c r="T356" s="7">
        <f t="shared" si="15"/>
        <v>227</v>
      </c>
      <c r="U356" s="7" t="e">
        <f t="shared" ca="1" si="16"/>
        <v>#NAME?</v>
      </c>
      <c r="V356" s="7" t="e">
        <f t="shared" ca="1" si="17"/>
        <v>#NAME?</v>
      </c>
      <c r="W356" s="7" t="e">
        <f ca="1">IF(LocalizarInvertido(".",MID(P356,LEN(P356)-3,3)) &gt; 0,MID(P356,1,LocalizarInvertido(".",P356)),P356)</f>
        <v>#NAME?</v>
      </c>
    </row>
    <row r="357" spans="2:23" s="7" customFormat="1" ht="30" x14ac:dyDescent="0.25">
      <c r="B357" s="26" t="s">
        <v>1549</v>
      </c>
      <c r="C357" s="22" t="s">
        <v>1546</v>
      </c>
      <c r="D357" s="22" t="s">
        <v>1547</v>
      </c>
      <c r="E357" s="22" t="s">
        <v>1537</v>
      </c>
      <c r="F357" s="22" t="s">
        <v>1547</v>
      </c>
      <c r="G357" s="22" t="s">
        <v>1577</v>
      </c>
      <c r="H357" s="22" t="s">
        <v>1540</v>
      </c>
      <c r="I357" s="22" t="s">
        <v>1540</v>
      </c>
      <c r="J357" s="22" t="s">
        <v>1543</v>
      </c>
      <c r="K357" s="20" t="s">
        <v>3637</v>
      </c>
      <c r="L357" s="23" t="s">
        <v>2305</v>
      </c>
      <c r="M357" s="20" t="s">
        <v>3098</v>
      </c>
      <c r="N357" s="20">
        <v>6</v>
      </c>
      <c r="O357" s="22" t="s">
        <v>55</v>
      </c>
      <c r="P357" s="1" t="s">
        <v>2990</v>
      </c>
      <c r="Q357" s="178"/>
      <c r="R357" s="160"/>
      <c r="S357" s="180"/>
      <c r="T357" s="7">
        <f t="shared" si="15"/>
        <v>229</v>
      </c>
      <c r="U357" s="7" t="e">
        <f t="shared" ca="1" si="16"/>
        <v>#NAME?</v>
      </c>
      <c r="V357" s="7" t="e">
        <f t="shared" ca="1" si="17"/>
        <v>#NAME?</v>
      </c>
      <c r="W357" s="7" t="e">
        <f ca="1">IF(LocalizarInvertido(".",MID(P357,LEN(P357)-3,3)) &gt; 0,MID(P357,1,LocalizarInvertido(".",P357)),P357)</f>
        <v>#NAME?</v>
      </c>
    </row>
    <row r="358" spans="2:23" s="7" customFormat="1" ht="30" x14ac:dyDescent="0.25">
      <c r="B358" s="26" t="s">
        <v>1549</v>
      </c>
      <c r="C358" s="22" t="s">
        <v>1546</v>
      </c>
      <c r="D358" s="22" t="s">
        <v>1547</v>
      </c>
      <c r="E358" s="22" t="s">
        <v>1537</v>
      </c>
      <c r="F358" s="22" t="s">
        <v>1547</v>
      </c>
      <c r="G358" s="22" t="s">
        <v>1577</v>
      </c>
      <c r="H358" s="22" t="s">
        <v>1540</v>
      </c>
      <c r="I358" s="22" t="s">
        <v>1537</v>
      </c>
      <c r="J358" s="22" t="s">
        <v>1543</v>
      </c>
      <c r="K358" s="20" t="s">
        <v>3638</v>
      </c>
      <c r="L358" s="23" t="s">
        <v>2306</v>
      </c>
      <c r="M358" s="20" t="s">
        <v>3098</v>
      </c>
      <c r="N358" s="20">
        <v>8</v>
      </c>
      <c r="O358" s="22" t="s">
        <v>55</v>
      </c>
      <c r="P358" s="1" t="s">
        <v>2990</v>
      </c>
      <c r="Q358" s="178"/>
      <c r="R358" s="160"/>
      <c r="S358" s="180"/>
      <c r="T358" s="7">
        <f t="shared" si="15"/>
        <v>229</v>
      </c>
      <c r="U358" s="7" t="e">
        <f t="shared" ca="1" si="16"/>
        <v>#NAME?</v>
      </c>
      <c r="V358" s="7" t="e">
        <f t="shared" ca="1" si="17"/>
        <v>#NAME?</v>
      </c>
      <c r="W358" s="7" t="e">
        <f ca="1">IF(LocalizarInvertido(".",MID(P358,LEN(P358)-3,3)) &gt; 0,MID(P358,1,LocalizarInvertido(".",P358)),P358)</f>
        <v>#NAME?</v>
      </c>
    </row>
    <row r="359" spans="2:23" s="7" customFormat="1" ht="30" x14ac:dyDescent="0.25">
      <c r="B359" s="26" t="s">
        <v>1549</v>
      </c>
      <c r="C359" s="22" t="s">
        <v>1546</v>
      </c>
      <c r="D359" s="22" t="s">
        <v>1547</v>
      </c>
      <c r="E359" s="22" t="s">
        <v>1537</v>
      </c>
      <c r="F359" s="22" t="s">
        <v>1547</v>
      </c>
      <c r="G359" s="22" t="s">
        <v>1577</v>
      </c>
      <c r="H359" s="22" t="s">
        <v>1540</v>
      </c>
      <c r="I359" s="22" t="s">
        <v>1537</v>
      </c>
      <c r="J359" s="22" t="s">
        <v>1539</v>
      </c>
      <c r="K359" s="20" t="s">
        <v>3639</v>
      </c>
      <c r="L359" s="23" t="s">
        <v>2306</v>
      </c>
      <c r="M359" s="20" t="s">
        <v>3099</v>
      </c>
      <c r="N359" s="20">
        <v>8</v>
      </c>
      <c r="O359" s="22" t="s">
        <v>3107</v>
      </c>
      <c r="P359" s="1" t="s">
        <v>2990</v>
      </c>
      <c r="Q359" s="178"/>
      <c r="R359" s="160"/>
      <c r="S359" s="180"/>
      <c r="T359" s="7">
        <f t="shared" si="15"/>
        <v>229</v>
      </c>
      <c r="U359" s="7" t="e">
        <f t="shared" ca="1" si="16"/>
        <v>#NAME?</v>
      </c>
      <c r="V359" s="7" t="e">
        <f t="shared" ca="1" si="17"/>
        <v>#NAME?</v>
      </c>
      <c r="W359" s="7" t="e">
        <f ca="1">IF(LocalizarInvertido(".",MID(P359,LEN(P359)-3,3)) &gt; 0,MID(P359,1,LocalizarInvertido(".",P359)),P359)</f>
        <v>#NAME?</v>
      </c>
    </row>
    <row r="360" spans="2:23" s="7" customFormat="1" ht="45" x14ac:dyDescent="0.25">
      <c r="B360" s="26" t="s">
        <v>1549</v>
      </c>
      <c r="C360" s="22" t="s">
        <v>1546</v>
      </c>
      <c r="D360" s="22" t="s">
        <v>1547</v>
      </c>
      <c r="E360" s="22" t="s">
        <v>1537</v>
      </c>
      <c r="F360" s="22" t="s">
        <v>1547</v>
      </c>
      <c r="G360" s="22" t="s">
        <v>1577</v>
      </c>
      <c r="H360" s="22" t="s">
        <v>1540</v>
      </c>
      <c r="I360" s="22" t="s">
        <v>1537</v>
      </c>
      <c r="J360" s="22" t="s">
        <v>1541</v>
      </c>
      <c r="K360" s="20" t="s">
        <v>3640</v>
      </c>
      <c r="L360" s="23" t="s">
        <v>3641</v>
      </c>
      <c r="M360" s="20" t="s">
        <v>3099</v>
      </c>
      <c r="N360" s="20">
        <v>8</v>
      </c>
      <c r="O360" s="22" t="s">
        <v>3107</v>
      </c>
      <c r="P360" s="1" t="s">
        <v>4182</v>
      </c>
      <c r="Q360" s="178"/>
      <c r="R360" s="160"/>
      <c r="S360" s="180"/>
      <c r="T360" s="7">
        <f t="shared" si="15"/>
        <v>281</v>
      </c>
      <c r="U360" s="7" t="e">
        <f t="shared" ca="1" si="16"/>
        <v>#NAME?</v>
      </c>
      <c r="V360" s="7" t="e">
        <f t="shared" ca="1" si="17"/>
        <v>#NAME?</v>
      </c>
      <c r="W360" s="7" t="e">
        <f ca="1">IF(LocalizarInvertido(".",MID(P360,LEN(P360)-3,3)) &gt; 0,MID(P360,1,LocalizarInvertido(".",P360)),P360)</f>
        <v>#NAME?</v>
      </c>
    </row>
    <row r="361" spans="2:23" s="7" customFormat="1" ht="45" x14ac:dyDescent="0.25">
      <c r="B361" s="26" t="s">
        <v>1549</v>
      </c>
      <c r="C361" s="22" t="s">
        <v>1546</v>
      </c>
      <c r="D361" s="22" t="s">
        <v>1547</v>
      </c>
      <c r="E361" s="22" t="s">
        <v>1537</v>
      </c>
      <c r="F361" s="22" t="s">
        <v>1547</v>
      </c>
      <c r="G361" s="22" t="s">
        <v>1577</v>
      </c>
      <c r="H361" s="22" t="s">
        <v>1540</v>
      </c>
      <c r="I361" s="22" t="s">
        <v>1537</v>
      </c>
      <c r="J361" s="22" t="s">
        <v>1550</v>
      </c>
      <c r="K361" s="20" t="s">
        <v>3642</v>
      </c>
      <c r="L361" s="23" t="s">
        <v>3643</v>
      </c>
      <c r="M361" s="20" t="s">
        <v>3099</v>
      </c>
      <c r="N361" s="20">
        <v>8</v>
      </c>
      <c r="O361" s="22" t="s">
        <v>3107</v>
      </c>
      <c r="P361" s="1" t="s">
        <v>4181</v>
      </c>
      <c r="Q361" s="178"/>
      <c r="R361" s="160"/>
      <c r="S361" s="180"/>
      <c r="T361" s="7">
        <f t="shared" si="15"/>
        <v>227</v>
      </c>
      <c r="U361" s="7" t="e">
        <f t="shared" ca="1" si="16"/>
        <v>#NAME?</v>
      </c>
      <c r="V361" s="7" t="e">
        <f t="shared" ca="1" si="17"/>
        <v>#NAME?</v>
      </c>
      <c r="W361" s="7" t="e">
        <f ca="1">IF(LocalizarInvertido(".",MID(P361,LEN(P361)-3,3)) &gt; 0,MID(P361,1,LocalizarInvertido(".",P361)),P361)</f>
        <v>#NAME?</v>
      </c>
    </row>
    <row r="362" spans="2:23" s="7" customFormat="1" ht="60" x14ac:dyDescent="0.25">
      <c r="B362" s="26" t="s">
        <v>1549</v>
      </c>
      <c r="C362" s="22" t="s">
        <v>1546</v>
      </c>
      <c r="D362" s="22" t="s">
        <v>1547</v>
      </c>
      <c r="E362" s="22" t="s">
        <v>1537</v>
      </c>
      <c r="F362" s="22" t="s">
        <v>1547</v>
      </c>
      <c r="G362" s="22" t="s">
        <v>1574</v>
      </c>
      <c r="H362" s="22" t="s">
        <v>1540</v>
      </c>
      <c r="I362" s="22" t="s">
        <v>1540</v>
      </c>
      <c r="J362" s="22" t="s">
        <v>1543</v>
      </c>
      <c r="K362" s="20" t="s">
        <v>3644</v>
      </c>
      <c r="L362" s="23" t="s">
        <v>2307</v>
      </c>
      <c r="M362" s="20" t="s">
        <v>3098</v>
      </c>
      <c r="N362" s="20">
        <v>6</v>
      </c>
      <c r="O362" s="22" t="s">
        <v>55</v>
      </c>
      <c r="P362" s="1" t="s">
        <v>2991</v>
      </c>
      <c r="Q362" s="178"/>
      <c r="R362" s="160"/>
      <c r="S362" s="180"/>
      <c r="T362" s="7">
        <f t="shared" si="15"/>
        <v>436</v>
      </c>
      <c r="U362" s="7" t="e">
        <f t="shared" ca="1" si="16"/>
        <v>#NAME?</v>
      </c>
      <c r="V362" s="7" t="e">
        <f t="shared" ca="1" si="17"/>
        <v>#NAME?</v>
      </c>
      <c r="W362" s="7" t="e">
        <f ca="1">IF(LocalizarInvertido(".",MID(P362,LEN(P362)-3,3)) &gt; 0,MID(P362,1,LocalizarInvertido(".",P362)),P362)</f>
        <v>#NAME?</v>
      </c>
    </row>
    <row r="363" spans="2:23" s="7" customFormat="1" ht="60" x14ac:dyDescent="0.25">
      <c r="B363" s="26" t="s">
        <v>1549</v>
      </c>
      <c r="C363" s="22" t="s">
        <v>1546</v>
      </c>
      <c r="D363" s="22" t="s">
        <v>1547</v>
      </c>
      <c r="E363" s="22" t="s">
        <v>1537</v>
      </c>
      <c r="F363" s="22" t="s">
        <v>1547</v>
      </c>
      <c r="G363" s="22" t="s">
        <v>1574</v>
      </c>
      <c r="H363" s="22" t="s">
        <v>1540</v>
      </c>
      <c r="I363" s="22" t="s">
        <v>1537</v>
      </c>
      <c r="J363" s="22" t="s">
        <v>1543</v>
      </c>
      <c r="K363" s="20" t="s">
        <v>3645</v>
      </c>
      <c r="L363" s="23" t="s">
        <v>2308</v>
      </c>
      <c r="M363" s="20" t="s">
        <v>3098</v>
      </c>
      <c r="N363" s="20">
        <v>8</v>
      </c>
      <c r="O363" s="22" t="s">
        <v>55</v>
      </c>
      <c r="P363" s="1" t="s">
        <v>2991</v>
      </c>
      <c r="Q363" s="178"/>
      <c r="R363" s="160"/>
      <c r="S363" s="180"/>
      <c r="T363" s="7">
        <f t="shared" si="15"/>
        <v>436</v>
      </c>
      <c r="U363" s="7" t="e">
        <f t="shared" ca="1" si="16"/>
        <v>#NAME?</v>
      </c>
      <c r="V363" s="7" t="e">
        <f t="shared" ca="1" si="17"/>
        <v>#NAME?</v>
      </c>
      <c r="W363" s="7" t="e">
        <f ca="1">IF(LocalizarInvertido(".",MID(P363,LEN(P363)-3,3)) &gt; 0,MID(P363,1,LocalizarInvertido(".",P363)),P363)</f>
        <v>#NAME?</v>
      </c>
    </row>
    <row r="364" spans="2:23" s="7" customFormat="1" ht="60" x14ac:dyDescent="0.25">
      <c r="B364" s="26" t="s">
        <v>1549</v>
      </c>
      <c r="C364" s="22" t="s">
        <v>1546</v>
      </c>
      <c r="D364" s="22" t="s">
        <v>1547</v>
      </c>
      <c r="E364" s="22" t="s">
        <v>1537</v>
      </c>
      <c r="F364" s="22" t="s">
        <v>1547</v>
      </c>
      <c r="G364" s="22" t="s">
        <v>1574</v>
      </c>
      <c r="H364" s="22" t="s">
        <v>1540</v>
      </c>
      <c r="I364" s="22" t="s">
        <v>1537</v>
      </c>
      <c r="J364" s="22" t="s">
        <v>1539</v>
      </c>
      <c r="K364" s="20" t="s">
        <v>3646</v>
      </c>
      <c r="L364" s="23" t="s">
        <v>2308</v>
      </c>
      <c r="M364" s="20" t="s">
        <v>3099</v>
      </c>
      <c r="N364" s="20">
        <v>8</v>
      </c>
      <c r="O364" s="22" t="s">
        <v>3107</v>
      </c>
      <c r="P364" s="1" t="s">
        <v>2991</v>
      </c>
      <c r="Q364" s="178"/>
      <c r="R364" s="160"/>
      <c r="S364" s="180"/>
      <c r="T364" s="7">
        <f t="shared" si="15"/>
        <v>436</v>
      </c>
      <c r="U364" s="7" t="e">
        <f t="shared" ca="1" si="16"/>
        <v>#NAME?</v>
      </c>
      <c r="V364" s="7" t="e">
        <f t="shared" ca="1" si="17"/>
        <v>#NAME?</v>
      </c>
      <c r="W364" s="7" t="e">
        <f ca="1">IF(LocalizarInvertido(".",MID(P364,LEN(P364)-3,3)) &gt; 0,MID(P364,1,LocalizarInvertido(".",P364)),P364)</f>
        <v>#NAME?</v>
      </c>
    </row>
    <row r="365" spans="2:23" s="7" customFormat="1" ht="45" x14ac:dyDescent="0.25">
      <c r="B365" s="26" t="s">
        <v>1549</v>
      </c>
      <c r="C365" s="22" t="s">
        <v>1546</v>
      </c>
      <c r="D365" s="22" t="s">
        <v>1547</v>
      </c>
      <c r="E365" s="22" t="s">
        <v>1537</v>
      </c>
      <c r="F365" s="22" t="s">
        <v>1547</v>
      </c>
      <c r="G365" s="22" t="s">
        <v>1574</v>
      </c>
      <c r="H365" s="22" t="s">
        <v>1540</v>
      </c>
      <c r="I365" s="22" t="s">
        <v>1537</v>
      </c>
      <c r="J365" s="22" t="s">
        <v>1541</v>
      </c>
      <c r="K365" s="20" t="s">
        <v>3647</v>
      </c>
      <c r="L365" s="23" t="s">
        <v>3648</v>
      </c>
      <c r="M365" s="20" t="s">
        <v>3099</v>
      </c>
      <c r="N365" s="20">
        <v>8</v>
      </c>
      <c r="O365" s="22" t="s">
        <v>3107</v>
      </c>
      <c r="P365" s="1" t="s">
        <v>4182</v>
      </c>
      <c r="Q365" s="178"/>
      <c r="R365" s="160"/>
      <c r="S365" s="180"/>
      <c r="T365" s="7">
        <f t="shared" si="15"/>
        <v>281</v>
      </c>
      <c r="U365" s="7" t="e">
        <f t="shared" ca="1" si="16"/>
        <v>#NAME?</v>
      </c>
      <c r="V365" s="7" t="e">
        <f t="shared" ca="1" si="17"/>
        <v>#NAME?</v>
      </c>
      <c r="W365" s="7" t="e">
        <f ca="1">IF(LocalizarInvertido(".",MID(P365,LEN(P365)-3,3)) &gt; 0,MID(P365,1,LocalizarInvertido(".",P365)),P365)</f>
        <v>#NAME?</v>
      </c>
    </row>
    <row r="366" spans="2:23" s="7" customFormat="1" ht="45" x14ac:dyDescent="0.25">
      <c r="B366" s="26" t="s">
        <v>1549</v>
      </c>
      <c r="C366" s="22" t="s">
        <v>1546</v>
      </c>
      <c r="D366" s="22" t="s">
        <v>1547</v>
      </c>
      <c r="E366" s="22" t="s">
        <v>1537</v>
      </c>
      <c r="F366" s="22" t="s">
        <v>1547</v>
      </c>
      <c r="G366" s="22" t="s">
        <v>1574</v>
      </c>
      <c r="H366" s="22" t="s">
        <v>1540</v>
      </c>
      <c r="I366" s="22" t="s">
        <v>1537</v>
      </c>
      <c r="J366" s="22" t="s">
        <v>1550</v>
      </c>
      <c r="K366" s="20" t="s">
        <v>3649</v>
      </c>
      <c r="L366" s="23" t="s">
        <v>3650</v>
      </c>
      <c r="M366" s="20" t="s">
        <v>3099</v>
      </c>
      <c r="N366" s="20">
        <v>8</v>
      </c>
      <c r="O366" s="22" t="s">
        <v>3107</v>
      </c>
      <c r="P366" s="1" t="s">
        <v>4181</v>
      </c>
      <c r="Q366" s="178"/>
      <c r="R366" s="160"/>
      <c r="S366" s="180"/>
      <c r="T366" s="7">
        <f t="shared" si="15"/>
        <v>227</v>
      </c>
      <c r="U366" s="7" t="e">
        <f t="shared" ca="1" si="16"/>
        <v>#NAME?</v>
      </c>
      <c r="V366" s="7" t="e">
        <f t="shared" ca="1" si="17"/>
        <v>#NAME?</v>
      </c>
      <c r="W366" s="7" t="e">
        <f ca="1">IF(LocalizarInvertido(".",MID(P366,LEN(P366)-3,3)) &gt; 0,MID(P366,1,LocalizarInvertido(".",P366)),P366)</f>
        <v>#NAME?</v>
      </c>
    </row>
    <row r="367" spans="2:23" s="7" customFormat="1" ht="60" x14ac:dyDescent="0.25">
      <c r="B367" s="26" t="s">
        <v>1549</v>
      </c>
      <c r="C367" s="22" t="s">
        <v>1546</v>
      </c>
      <c r="D367" s="22" t="s">
        <v>1547</v>
      </c>
      <c r="E367" s="22" t="s">
        <v>1537</v>
      </c>
      <c r="F367" s="22" t="s">
        <v>1547</v>
      </c>
      <c r="G367" s="22" t="s">
        <v>1578</v>
      </c>
      <c r="H367" s="22" t="s">
        <v>1540</v>
      </c>
      <c r="I367" s="22" t="s">
        <v>1540</v>
      </c>
      <c r="J367" s="22" t="s">
        <v>1543</v>
      </c>
      <c r="K367" s="20" t="s">
        <v>3651</v>
      </c>
      <c r="L367" s="23" t="s">
        <v>2309</v>
      </c>
      <c r="M367" s="20" t="s">
        <v>3098</v>
      </c>
      <c r="N367" s="20">
        <v>6</v>
      </c>
      <c r="O367" s="22" t="s">
        <v>55</v>
      </c>
      <c r="P367" s="1" t="s">
        <v>2992</v>
      </c>
      <c r="Q367" s="178"/>
      <c r="R367" s="160"/>
      <c r="S367" s="180"/>
      <c r="T367" s="7">
        <f t="shared" si="15"/>
        <v>449</v>
      </c>
      <c r="U367" s="7" t="e">
        <f t="shared" ca="1" si="16"/>
        <v>#NAME?</v>
      </c>
      <c r="V367" s="7" t="e">
        <f t="shared" ca="1" si="17"/>
        <v>#NAME?</v>
      </c>
      <c r="W367" s="7" t="e">
        <f ca="1">IF(LocalizarInvertido(".",MID(P367,LEN(P367)-3,3)) &gt; 0,MID(P367,1,LocalizarInvertido(".",P367)),P367)</f>
        <v>#NAME?</v>
      </c>
    </row>
    <row r="368" spans="2:23" s="7" customFormat="1" ht="60" x14ac:dyDescent="0.25">
      <c r="B368" s="26" t="s">
        <v>1549</v>
      </c>
      <c r="C368" s="22" t="s">
        <v>1546</v>
      </c>
      <c r="D368" s="22" t="s">
        <v>1547</v>
      </c>
      <c r="E368" s="22" t="s">
        <v>1537</v>
      </c>
      <c r="F368" s="22" t="s">
        <v>1547</v>
      </c>
      <c r="G368" s="22" t="s">
        <v>1578</v>
      </c>
      <c r="H368" s="22" t="s">
        <v>1540</v>
      </c>
      <c r="I368" s="22" t="s">
        <v>1537</v>
      </c>
      <c r="J368" s="22" t="s">
        <v>1543</v>
      </c>
      <c r="K368" s="20" t="s">
        <v>3652</v>
      </c>
      <c r="L368" s="23" t="s">
        <v>2310</v>
      </c>
      <c r="M368" s="20" t="s">
        <v>3098</v>
      </c>
      <c r="N368" s="20">
        <v>8</v>
      </c>
      <c r="O368" s="22" t="s">
        <v>55</v>
      </c>
      <c r="P368" s="1" t="s">
        <v>2992</v>
      </c>
      <c r="Q368" s="178"/>
      <c r="R368" s="160"/>
      <c r="S368" s="180"/>
      <c r="T368" s="7">
        <f t="shared" si="15"/>
        <v>449</v>
      </c>
      <c r="U368" s="7" t="e">
        <f t="shared" ca="1" si="16"/>
        <v>#NAME?</v>
      </c>
      <c r="V368" s="7" t="e">
        <f t="shared" ca="1" si="17"/>
        <v>#NAME?</v>
      </c>
      <c r="W368" s="7" t="e">
        <f ca="1">IF(LocalizarInvertido(".",MID(P368,LEN(P368)-3,3)) &gt; 0,MID(P368,1,LocalizarInvertido(".",P368)),P368)</f>
        <v>#NAME?</v>
      </c>
    </row>
    <row r="369" spans="2:23" s="7" customFormat="1" ht="60" x14ac:dyDescent="0.25">
      <c r="B369" s="26" t="s">
        <v>1549</v>
      </c>
      <c r="C369" s="22" t="s">
        <v>1546</v>
      </c>
      <c r="D369" s="22" t="s">
        <v>1547</v>
      </c>
      <c r="E369" s="22" t="s">
        <v>1537</v>
      </c>
      <c r="F369" s="22" t="s">
        <v>1547</v>
      </c>
      <c r="G369" s="22" t="s">
        <v>1578</v>
      </c>
      <c r="H369" s="22" t="s">
        <v>1540</v>
      </c>
      <c r="I369" s="22" t="s">
        <v>1537</v>
      </c>
      <c r="J369" s="22" t="s">
        <v>1539</v>
      </c>
      <c r="K369" s="20" t="s">
        <v>3653</v>
      </c>
      <c r="L369" s="23" t="s">
        <v>2310</v>
      </c>
      <c r="M369" s="20" t="s">
        <v>3099</v>
      </c>
      <c r="N369" s="20">
        <v>8</v>
      </c>
      <c r="O369" s="22" t="s">
        <v>3107</v>
      </c>
      <c r="P369" s="1" t="s">
        <v>2992</v>
      </c>
      <c r="Q369" s="178"/>
      <c r="R369" s="160"/>
      <c r="S369" s="180"/>
      <c r="T369" s="7">
        <f t="shared" si="15"/>
        <v>449</v>
      </c>
      <c r="U369" s="7" t="e">
        <f t="shared" ca="1" si="16"/>
        <v>#NAME?</v>
      </c>
      <c r="V369" s="7" t="e">
        <f t="shared" ca="1" si="17"/>
        <v>#NAME?</v>
      </c>
      <c r="W369" s="7" t="e">
        <f ca="1">IF(LocalizarInvertido(".",MID(P369,LEN(P369)-3,3)) &gt; 0,MID(P369,1,LocalizarInvertido(".",P369)),P369)</f>
        <v>#NAME?</v>
      </c>
    </row>
    <row r="370" spans="2:23" s="7" customFormat="1" ht="45" x14ac:dyDescent="0.25">
      <c r="B370" s="26" t="s">
        <v>1549</v>
      </c>
      <c r="C370" s="22" t="s">
        <v>1546</v>
      </c>
      <c r="D370" s="22" t="s">
        <v>1547</v>
      </c>
      <c r="E370" s="22" t="s">
        <v>1537</v>
      </c>
      <c r="F370" s="22" t="s">
        <v>1547</v>
      </c>
      <c r="G370" s="22" t="s">
        <v>1578</v>
      </c>
      <c r="H370" s="22" t="s">
        <v>1540</v>
      </c>
      <c r="I370" s="22" t="s">
        <v>1537</v>
      </c>
      <c r="J370" s="22" t="s">
        <v>1541</v>
      </c>
      <c r="K370" s="20" t="s">
        <v>3654</v>
      </c>
      <c r="L370" s="23" t="s">
        <v>3655</v>
      </c>
      <c r="M370" s="20" t="s">
        <v>3099</v>
      </c>
      <c r="N370" s="20">
        <v>8</v>
      </c>
      <c r="O370" s="22" t="s">
        <v>3107</v>
      </c>
      <c r="P370" s="1" t="s">
        <v>4182</v>
      </c>
      <c r="Q370" s="178"/>
      <c r="R370" s="160"/>
      <c r="S370" s="180"/>
      <c r="T370" s="7">
        <f t="shared" si="15"/>
        <v>281</v>
      </c>
      <c r="U370" s="7" t="e">
        <f t="shared" ca="1" si="16"/>
        <v>#NAME?</v>
      </c>
      <c r="V370" s="7" t="e">
        <f t="shared" ca="1" si="17"/>
        <v>#NAME?</v>
      </c>
      <c r="W370" s="7" t="e">
        <f ca="1">IF(LocalizarInvertido(".",MID(P370,LEN(P370)-3,3)) &gt; 0,MID(P370,1,LocalizarInvertido(".",P370)),P370)</f>
        <v>#NAME?</v>
      </c>
    </row>
    <row r="371" spans="2:23" s="7" customFormat="1" ht="45" x14ac:dyDescent="0.25">
      <c r="B371" s="26" t="s">
        <v>1549</v>
      </c>
      <c r="C371" s="22" t="s">
        <v>1546</v>
      </c>
      <c r="D371" s="22" t="s">
        <v>1547</v>
      </c>
      <c r="E371" s="22" t="s">
        <v>1537</v>
      </c>
      <c r="F371" s="22" t="s">
        <v>1547</v>
      </c>
      <c r="G371" s="22" t="s">
        <v>1578</v>
      </c>
      <c r="H371" s="22" t="s">
        <v>1540</v>
      </c>
      <c r="I371" s="22" t="s">
        <v>1537</v>
      </c>
      <c r="J371" s="22" t="s">
        <v>1550</v>
      </c>
      <c r="K371" s="20" t="s">
        <v>3656</v>
      </c>
      <c r="L371" s="23" t="s">
        <v>3657</v>
      </c>
      <c r="M371" s="20" t="s">
        <v>3099</v>
      </c>
      <c r="N371" s="20">
        <v>8</v>
      </c>
      <c r="O371" s="22" t="s">
        <v>3107</v>
      </c>
      <c r="P371" s="1" t="s">
        <v>4181</v>
      </c>
      <c r="Q371" s="178"/>
      <c r="R371" s="160"/>
      <c r="S371" s="180"/>
      <c r="T371" s="7">
        <f t="shared" si="15"/>
        <v>227</v>
      </c>
      <c r="U371" s="7" t="e">
        <f t="shared" ca="1" si="16"/>
        <v>#NAME?</v>
      </c>
      <c r="V371" s="7" t="e">
        <f t="shared" ca="1" si="17"/>
        <v>#NAME?</v>
      </c>
      <c r="W371" s="7" t="e">
        <f ca="1">IF(LocalizarInvertido(".",MID(P371,LEN(P371)-3,3)) &gt; 0,MID(P371,1,LocalizarInvertido(".",P371)),P371)</f>
        <v>#NAME?</v>
      </c>
    </row>
    <row r="372" spans="2:23" s="7" customFormat="1" ht="45" x14ac:dyDescent="0.25">
      <c r="B372" s="26" t="s">
        <v>1549</v>
      </c>
      <c r="C372" s="22" t="s">
        <v>1546</v>
      </c>
      <c r="D372" s="22" t="s">
        <v>1547</v>
      </c>
      <c r="E372" s="22" t="s">
        <v>1537</v>
      </c>
      <c r="F372" s="22" t="s">
        <v>1547</v>
      </c>
      <c r="G372" s="22" t="s">
        <v>1553</v>
      </c>
      <c r="H372" s="22" t="s">
        <v>1540</v>
      </c>
      <c r="I372" s="22" t="s">
        <v>1540</v>
      </c>
      <c r="J372" s="22" t="s">
        <v>1543</v>
      </c>
      <c r="K372" s="20" t="s">
        <v>3479</v>
      </c>
      <c r="L372" s="10" t="s">
        <v>3590</v>
      </c>
      <c r="M372" s="20" t="s">
        <v>3098</v>
      </c>
      <c r="N372" s="20">
        <v>5</v>
      </c>
      <c r="O372" s="22" t="s">
        <v>51</v>
      </c>
      <c r="P372" s="10" t="s">
        <v>3087</v>
      </c>
      <c r="Q372" s="178"/>
      <c r="R372" s="160"/>
      <c r="S372" s="180"/>
      <c r="T372" s="7">
        <f t="shared" si="15"/>
        <v>257</v>
      </c>
      <c r="U372" s="7" t="e">
        <f t="shared" ca="1" si="16"/>
        <v>#NAME?</v>
      </c>
      <c r="V372" s="7" t="e">
        <f t="shared" ca="1" si="17"/>
        <v>#NAME?</v>
      </c>
      <c r="W372" s="7" t="e">
        <f ca="1">IF(LocalizarInvertido(".",MID(P372,LEN(P372)-3,3)) &gt; 0,MID(P372,1,LocalizarInvertido(".",P372)),P372)</f>
        <v>#NAME?</v>
      </c>
    </row>
    <row r="373" spans="2:23" s="7" customFormat="1" ht="45" x14ac:dyDescent="0.25">
      <c r="B373" s="26" t="s">
        <v>1549</v>
      </c>
      <c r="C373" s="22" t="s">
        <v>1546</v>
      </c>
      <c r="D373" s="22" t="s">
        <v>1547</v>
      </c>
      <c r="E373" s="22" t="s">
        <v>1537</v>
      </c>
      <c r="F373" s="22" t="s">
        <v>1547</v>
      </c>
      <c r="G373" s="22" t="s">
        <v>1553</v>
      </c>
      <c r="H373" s="22" t="s">
        <v>1540</v>
      </c>
      <c r="I373" s="22" t="s">
        <v>1537</v>
      </c>
      <c r="J373" s="22" t="s">
        <v>1543</v>
      </c>
      <c r="K373" s="20" t="s">
        <v>3480</v>
      </c>
      <c r="L373" s="10" t="s">
        <v>3590</v>
      </c>
      <c r="M373" s="20" t="s">
        <v>3322</v>
      </c>
      <c r="N373" s="20">
        <v>7</v>
      </c>
      <c r="O373" s="22" t="s">
        <v>51</v>
      </c>
      <c r="P373" s="10" t="s">
        <v>3087</v>
      </c>
      <c r="Q373" s="178"/>
      <c r="R373" s="160"/>
      <c r="S373" s="180"/>
      <c r="T373" s="7">
        <f t="shared" si="15"/>
        <v>257</v>
      </c>
      <c r="U373" s="7" t="e">
        <f t="shared" ca="1" si="16"/>
        <v>#NAME?</v>
      </c>
      <c r="V373" s="7" t="e">
        <f t="shared" ca="1" si="17"/>
        <v>#NAME?</v>
      </c>
      <c r="W373" s="7" t="e">
        <f ca="1">IF(LocalizarInvertido(".",MID(P373,LEN(P373)-3,3)) &gt; 0,MID(P373,1,LocalizarInvertido(".",P373)),P373)</f>
        <v>#NAME?</v>
      </c>
    </row>
    <row r="374" spans="2:23" s="7" customFormat="1" ht="45" x14ac:dyDescent="0.25">
      <c r="B374" s="26" t="s">
        <v>1549</v>
      </c>
      <c r="C374" s="22" t="s">
        <v>1546</v>
      </c>
      <c r="D374" s="22" t="s">
        <v>1547</v>
      </c>
      <c r="E374" s="22" t="s">
        <v>1537</v>
      </c>
      <c r="F374" s="22" t="s">
        <v>1547</v>
      </c>
      <c r="G374" s="22" t="s">
        <v>1553</v>
      </c>
      <c r="H374" s="22" t="s">
        <v>1540</v>
      </c>
      <c r="I374" s="22" t="s">
        <v>1537</v>
      </c>
      <c r="J374" s="22" t="s">
        <v>1539</v>
      </c>
      <c r="K374" s="20" t="s">
        <v>3481</v>
      </c>
      <c r="L374" s="1" t="s">
        <v>3590</v>
      </c>
      <c r="M374" s="20" t="s">
        <v>3099</v>
      </c>
      <c r="N374" s="20">
        <v>8</v>
      </c>
      <c r="O374" s="22" t="s">
        <v>51</v>
      </c>
      <c r="P374" s="10" t="s">
        <v>3087</v>
      </c>
      <c r="Q374" s="178"/>
      <c r="R374" s="160"/>
      <c r="S374" s="180"/>
      <c r="T374" s="7">
        <f t="shared" si="15"/>
        <v>257</v>
      </c>
      <c r="U374" s="7" t="e">
        <f t="shared" ca="1" si="16"/>
        <v>#NAME?</v>
      </c>
      <c r="V374" s="7" t="e">
        <f t="shared" ca="1" si="17"/>
        <v>#NAME?</v>
      </c>
      <c r="W374" s="7" t="e">
        <f ca="1">IF(LocalizarInvertido(".",MID(P374,LEN(P374)-3,3)) &gt; 0,MID(P374,1,LocalizarInvertido(".",P374)),P374)</f>
        <v>#NAME?</v>
      </c>
    </row>
    <row r="375" spans="2:23" s="7" customFormat="1" ht="45" x14ac:dyDescent="0.25">
      <c r="B375" s="26" t="s">
        <v>1549</v>
      </c>
      <c r="C375" s="22" t="s">
        <v>1546</v>
      </c>
      <c r="D375" s="22" t="s">
        <v>1547</v>
      </c>
      <c r="E375" s="22" t="s">
        <v>1537</v>
      </c>
      <c r="F375" s="22" t="s">
        <v>1547</v>
      </c>
      <c r="G375" s="22" t="s">
        <v>1553</v>
      </c>
      <c r="H375" s="22" t="s">
        <v>1540</v>
      </c>
      <c r="I375" s="22" t="s">
        <v>1537</v>
      </c>
      <c r="J375" s="22" t="s">
        <v>1541</v>
      </c>
      <c r="K375" s="20" t="s">
        <v>3482</v>
      </c>
      <c r="L375" s="1" t="s">
        <v>3658</v>
      </c>
      <c r="M375" s="20" t="s">
        <v>3099</v>
      </c>
      <c r="N375" s="20">
        <v>8</v>
      </c>
      <c r="O375" s="22" t="s">
        <v>3107</v>
      </c>
      <c r="P375" s="1" t="s">
        <v>4182</v>
      </c>
      <c r="Q375" s="178"/>
      <c r="R375" s="160"/>
      <c r="S375" s="180"/>
      <c r="T375" s="7">
        <f t="shared" si="15"/>
        <v>281</v>
      </c>
      <c r="U375" s="7" t="e">
        <f t="shared" ca="1" si="16"/>
        <v>#NAME?</v>
      </c>
      <c r="V375" s="7" t="e">
        <f t="shared" ca="1" si="17"/>
        <v>#NAME?</v>
      </c>
      <c r="W375" s="7" t="e">
        <f ca="1">IF(LocalizarInvertido(".",MID(P375,LEN(P375)-3,3)) &gt; 0,MID(P375,1,LocalizarInvertido(".",P375)),P375)</f>
        <v>#NAME?</v>
      </c>
    </row>
    <row r="376" spans="2:23" s="7" customFormat="1" ht="30" x14ac:dyDescent="0.25">
      <c r="B376" s="26" t="s">
        <v>1549</v>
      </c>
      <c r="C376" s="22" t="s">
        <v>1546</v>
      </c>
      <c r="D376" s="22" t="s">
        <v>1547</v>
      </c>
      <c r="E376" s="22" t="s">
        <v>1537</v>
      </c>
      <c r="F376" s="22" t="s">
        <v>1547</v>
      </c>
      <c r="G376" s="22" t="s">
        <v>1553</v>
      </c>
      <c r="H376" s="22" t="s">
        <v>1540</v>
      </c>
      <c r="I376" s="22" t="s">
        <v>1537</v>
      </c>
      <c r="J376" s="22" t="s">
        <v>1550</v>
      </c>
      <c r="K376" s="20" t="s">
        <v>3484</v>
      </c>
      <c r="L376" s="1" t="s">
        <v>3659</v>
      </c>
      <c r="M376" s="20" t="s">
        <v>3099</v>
      </c>
      <c r="N376" s="20">
        <v>8</v>
      </c>
      <c r="O376" s="22" t="s">
        <v>3107</v>
      </c>
      <c r="P376" s="1" t="s">
        <v>4181</v>
      </c>
      <c r="Q376" s="178"/>
      <c r="R376" s="160"/>
      <c r="S376" s="180"/>
      <c r="T376" s="7">
        <f t="shared" si="15"/>
        <v>227</v>
      </c>
      <c r="U376" s="7" t="e">
        <f t="shared" ca="1" si="16"/>
        <v>#NAME?</v>
      </c>
      <c r="V376" s="7" t="e">
        <f t="shared" ca="1" si="17"/>
        <v>#NAME?</v>
      </c>
      <c r="W376" s="7" t="e">
        <f ca="1">IF(LocalizarInvertido(".",MID(P376,LEN(P376)-3,3)) &gt; 0,MID(P376,1,LocalizarInvertido(".",P376)),P376)</f>
        <v>#NAME?</v>
      </c>
    </row>
    <row r="377" spans="2:23" s="7" customFormat="1" ht="45" x14ac:dyDescent="0.25">
      <c r="B377" s="26" t="s">
        <v>1549</v>
      </c>
      <c r="C377" s="22" t="s">
        <v>1546</v>
      </c>
      <c r="D377" s="22" t="s">
        <v>1547</v>
      </c>
      <c r="E377" s="22" t="s">
        <v>1546</v>
      </c>
      <c r="F377" s="22" t="s">
        <v>1540</v>
      </c>
      <c r="G377" s="22" t="s">
        <v>1543</v>
      </c>
      <c r="H377" s="22" t="s">
        <v>1540</v>
      </c>
      <c r="I377" s="22" t="s">
        <v>1540</v>
      </c>
      <c r="J377" s="22" t="s">
        <v>1543</v>
      </c>
      <c r="K377" s="20" t="s">
        <v>3660</v>
      </c>
      <c r="L377" s="23" t="s">
        <v>2200</v>
      </c>
      <c r="M377" s="20" t="s">
        <v>3098</v>
      </c>
      <c r="N377" s="20">
        <v>4</v>
      </c>
      <c r="O377" s="22" t="s">
        <v>45</v>
      </c>
      <c r="P377" s="1" t="s">
        <v>2993</v>
      </c>
      <c r="Q377" s="178"/>
      <c r="R377" s="160"/>
      <c r="S377" s="180"/>
      <c r="T377" s="7">
        <f t="shared" si="15"/>
        <v>299</v>
      </c>
      <c r="U377" s="7" t="e">
        <f t="shared" ca="1" si="16"/>
        <v>#NAME?</v>
      </c>
      <c r="V377" s="7" t="e">
        <f t="shared" ca="1" si="17"/>
        <v>#NAME?</v>
      </c>
      <c r="W377" s="7" t="e">
        <f ca="1">IF(LocalizarInvertido(".",MID(P377,LEN(P377)-3,3)) &gt; 0,MID(P377,1,LocalizarInvertido(".",P377)),P377)</f>
        <v>#NAME?</v>
      </c>
    </row>
    <row r="378" spans="2:23" s="7" customFormat="1" ht="45" x14ac:dyDescent="0.25">
      <c r="B378" s="26" t="s">
        <v>1549</v>
      </c>
      <c r="C378" s="22" t="s">
        <v>1546</v>
      </c>
      <c r="D378" s="22" t="s">
        <v>1547</v>
      </c>
      <c r="E378" s="22" t="s">
        <v>1546</v>
      </c>
      <c r="F378" s="22" t="s">
        <v>1546</v>
      </c>
      <c r="G378" s="22" t="s">
        <v>1543</v>
      </c>
      <c r="H378" s="22" t="s">
        <v>1540</v>
      </c>
      <c r="I378" s="22" t="s">
        <v>1540</v>
      </c>
      <c r="J378" s="22" t="s">
        <v>1543</v>
      </c>
      <c r="K378" s="20" t="s">
        <v>3661</v>
      </c>
      <c r="L378" s="23" t="s">
        <v>2311</v>
      </c>
      <c r="M378" s="20" t="s">
        <v>3098</v>
      </c>
      <c r="N378" s="20">
        <v>5</v>
      </c>
      <c r="O378" s="22" t="s">
        <v>45</v>
      </c>
      <c r="P378" s="1" t="s">
        <v>2994</v>
      </c>
      <c r="Q378" s="178"/>
      <c r="R378" s="160"/>
      <c r="S378" s="180"/>
      <c r="T378" s="7">
        <f t="shared" si="15"/>
        <v>288</v>
      </c>
      <c r="U378" s="7" t="e">
        <f t="shared" ca="1" si="16"/>
        <v>#NAME?</v>
      </c>
      <c r="V378" s="7" t="e">
        <f t="shared" ca="1" si="17"/>
        <v>#NAME?</v>
      </c>
      <c r="W378" s="7" t="e">
        <f ca="1">IF(LocalizarInvertido(".",MID(P378,LEN(P378)-3,3)) &gt; 0,MID(P378,1,LocalizarInvertido(".",P378)),P378)</f>
        <v>#NAME?</v>
      </c>
    </row>
    <row r="379" spans="2:23" s="7" customFormat="1" ht="30" x14ac:dyDescent="0.25">
      <c r="B379" s="26" t="s">
        <v>1549</v>
      </c>
      <c r="C379" s="22" t="s">
        <v>1546</v>
      </c>
      <c r="D379" s="22" t="s">
        <v>1547</v>
      </c>
      <c r="E379" s="22" t="s">
        <v>1546</v>
      </c>
      <c r="F379" s="22" t="s">
        <v>1546</v>
      </c>
      <c r="G379" s="22" t="s">
        <v>1570</v>
      </c>
      <c r="H379" s="22" t="s">
        <v>1540</v>
      </c>
      <c r="I379" s="22" t="s">
        <v>1540</v>
      </c>
      <c r="J379" s="22" t="s">
        <v>1543</v>
      </c>
      <c r="K379" s="20" t="s">
        <v>3662</v>
      </c>
      <c r="L379" s="23" t="s">
        <v>2312</v>
      </c>
      <c r="M379" s="20" t="s">
        <v>3098</v>
      </c>
      <c r="N379" s="20">
        <v>6</v>
      </c>
      <c r="O379" s="22" t="s">
        <v>55</v>
      </c>
      <c r="P379" s="1" t="s">
        <v>2995</v>
      </c>
      <c r="Q379" s="178"/>
      <c r="R379" s="160"/>
      <c r="S379" s="180"/>
      <c r="T379" s="7">
        <f t="shared" si="15"/>
        <v>225</v>
      </c>
      <c r="U379" s="7" t="e">
        <f t="shared" ca="1" si="16"/>
        <v>#NAME?</v>
      </c>
      <c r="V379" s="7" t="e">
        <f t="shared" ca="1" si="17"/>
        <v>#NAME?</v>
      </c>
      <c r="W379" s="7" t="e">
        <f ca="1">IF(LocalizarInvertido(".",MID(P379,LEN(P379)-3,3)) &gt; 0,MID(P379,1,LocalizarInvertido(".",P379)),P379)</f>
        <v>#NAME?</v>
      </c>
    </row>
    <row r="380" spans="2:23" s="7" customFormat="1" ht="30" x14ac:dyDescent="0.25">
      <c r="B380" s="26" t="s">
        <v>1549</v>
      </c>
      <c r="C380" s="22" t="s">
        <v>1546</v>
      </c>
      <c r="D380" s="22" t="s">
        <v>1547</v>
      </c>
      <c r="E380" s="22" t="s">
        <v>1546</v>
      </c>
      <c r="F380" s="22" t="s">
        <v>1546</v>
      </c>
      <c r="G380" s="22" t="s">
        <v>1570</v>
      </c>
      <c r="H380" s="22" t="s">
        <v>1540</v>
      </c>
      <c r="I380" s="22" t="s">
        <v>1537</v>
      </c>
      <c r="J380" s="22" t="s">
        <v>1543</v>
      </c>
      <c r="K380" s="20" t="s">
        <v>3663</v>
      </c>
      <c r="L380" s="23" t="s">
        <v>2313</v>
      </c>
      <c r="M380" s="20" t="s">
        <v>3099</v>
      </c>
      <c r="N380" s="20">
        <v>7</v>
      </c>
      <c r="O380" s="22" t="s">
        <v>55</v>
      </c>
      <c r="P380" s="1" t="s">
        <v>2995</v>
      </c>
      <c r="Q380" s="178"/>
      <c r="R380" s="160"/>
      <c r="S380" s="180"/>
      <c r="T380" s="7">
        <f t="shared" si="15"/>
        <v>225</v>
      </c>
      <c r="U380" s="7" t="e">
        <f t="shared" ca="1" si="16"/>
        <v>#NAME?</v>
      </c>
      <c r="V380" s="7" t="e">
        <f t="shared" ca="1" si="17"/>
        <v>#NAME?</v>
      </c>
      <c r="W380" s="7" t="e">
        <f ca="1">IF(LocalizarInvertido(".",MID(P380,LEN(P380)-3,3)) &gt; 0,MID(P380,1,LocalizarInvertido(".",P380)),P380)</f>
        <v>#NAME?</v>
      </c>
    </row>
    <row r="381" spans="2:23" s="7" customFormat="1" ht="30" x14ac:dyDescent="0.25">
      <c r="B381" s="26" t="s">
        <v>1549</v>
      </c>
      <c r="C381" s="22" t="s">
        <v>1546</v>
      </c>
      <c r="D381" s="22" t="s">
        <v>1547</v>
      </c>
      <c r="E381" s="22" t="s">
        <v>1546</v>
      </c>
      <c r="F381" s="22" t="s">
        <v>1546</v>
      </c>
      <c r="G381" s="22" t="s">
        <v>1570</v>
      </c>
      <c r="H381" s="22" t="s">
        <v>1540</v>
      </c>
      <c r="I381" s="22" t="s">
        <v>1537</v>
      </c>
      <c r="J381" s="22" t="s">
        <v>1539</v>
      </c>
      <c r="K381" s="20" t="s">
        <v>3664</v>
      </c>
      <c r="L381" s="23" t="s">
        <v>1519</v>
      </c>
      <c r="M381" s="20" t="s">
        <v>3099</v>
      </c>
      <c r="N381" s="20">
        <v>8</v>
      </c>
      <c r="O381" s="22" t="s">
        <v>3107</v>
      </c>
      <c r="P381" s="1" t="s">
        <v>745</v>
      </c>
      <c r="Q381" s="178"/>
      <c r="R381" s="160"/>
      <c r="S381" s="180"/>
      <c r="T381" s="7">
        <f t="shared" si="15"/>
        <v>224</v>
      </c>
      <c r="U381" s="7" t="e">
        <f t="shared" ca="1" si="16"/>
        <v>#NAME?</v>
      </c>
      <c r="V381" s="7" t="e">
        <f t="shared" ca="1" si="17"/>
        <v>#NAME?</v>
      </c>
      <c r="W381" s="7" t="e">
        <f ca="1">IF(LocalizarInvertido(".",MID(P381,LEN(P381)-3,3)) &gt; 0,MID(P381,1,LocalizarInvertido(".",P381)),P381)</f>
        <v>#NAME?</v>
      </c>
    </row>
    <row r="382" spans="2:23" s="7" customFormat="1" ht="45" x14ac:dyDescent="0.25">
      <c r="B382" s="26" t="s">
        <v>1549</v>
      </c>
      <c r="C382" s="22" t="s">
        <v>1546</v>
      </c>
      <c r="D382" s="22" t="s">
        <v>1547</v>
      </c>
      <c r="E382" s="22" t="s">
        <v>1546</v>
      </c>
      <c r="F382" s="22" t="s">
        <v>1546</v>
      </c>
      <c r="G382" s="22" t="s">
        <v>1570</v>
      </c>
      <c r="H382" s="22" t="s">
        <v>1540</v>
      </c>
      <c r="I382" s="22" t="s">
        <v>1537</v>
      </c>
      <c r="J382" s="22" t="s">
        <v>1541</v>
      </c>
      <c r="K382" s="20" t="s">
        <v>3665</v>
      </c>
      <c r="L382" s="23" t="s">
        <v>3504</v>
      </c>
      <c r="M382" s="20" t="s">
        <v>3099</v>
      </c>
      <c r="N382" s="20">
        <v>8</v>
      </c>
      <c r="O382" s="22" t="s">
        <v>3107</v>
      </c>
      <c r="P382" s="1" t="s">
        <v>4182</v>
      </c>
      <c r="Q382" s="178"/>
      <c r="R382" s="160"/>
      <c r="S382" s="180"/>
      <c r="T382" s="7">
        <f t="shared" si="15"/>
        <v>281</v>
      </c>
      <c r="U382" s="7" t="e">
        <f t="shared" ca="1" si="16"/>
        <v>#NAME?</v>
      </c>
      <c r="V382" s="7" t="e">
        <f t="shared" ca="1" si="17"/>
        <v>#NAME?</v>
      </c>
      <c r="W382" s="7" t="e">
        <f ca="1">IF(LocalizarInvertido(".",MID(P382,LEN(P382)-3,3)) &gt; 0,MID(P382,1,LocalizarInvertido(".",P382)),P382)</f>
        <v>#NAME?</v>
      </c>
    </row>
    <row r="383" spans="2:23" s="7" customFormat="1" ht="30" x14ac:dyDescent="0.25">
      <c r="B383" s="26" t="s">
        <v>1549</v>
      </c>
      <c r="C383" s="22" t="s">
        <v>1546</v>
      </c>
      <c r="D383" s="22" t="s">
        <v>1547</v>
      </c>
      <c r="E383" s="22" t="s">
        <v>1546</v>
      </c>
      <c r="F383" s="22" t="s">
        <v>1546</v>
      </c>
      <c r="G383" s="22" t="s">
        <v>1570</v>
      </c>
      <c r="H383" s="22" t="s">
        <v>1540</v>
      </c>
      <c r="I383" s="22" t="s">
        <v>1537</v>
      </c>
      <c r="J383" s="22" t="s">
        <v>1550</v>
      </c>
      <c r="K383" s="20" t="s">
        <v>3666</v>
      </c>
      <c r="L383" s="23" t="s">
        <v>3506</v>
      </c>
      <c r="M383" s="20" t="s">
        <v>3099</v>
      </c>
      <c r="N383" s="20">
        <v>8</v>
      </c>
      <c r="O383" s="22" t="s">
        <v>3107</v>
      </c>
      <c r="P383" s="1" t="s">
        <v>4181</v>
      </c>
      <c r="Q383" s="178"/>
      <c r="R383" s="160"/>
      <c r="S383" s="180"/>
      <c r="T383" s="7">
        <f t="shared" si="15"/>
        <v>227</v>
      </c>
      <c r="U383" s="7" t="e">
        <f t="shared" ca="1" si="16"/>
        <v>#NAME?</v>
      </c>
      <c r="V383" s="7" t="e">
        <f t="shared" ca="1" si="17"/>
        <v>#NAME?</v>
      </c>
      <c r="W383" s="7" t="e">
        <f ca="1">IF(LocalizarInvertido(".",MID(P383,LEN(P383)-3,3)) &gt; 0,MID(P383,1,LocalizarInvertido(".",P383)),P383)</f>
        <v>#NAME?</v>
      </c>
    </row>
    <row r="384" spans="2:23" s="7" customFormat="1" ht="30" x14ac:dyDescent="0.25">
      <c r="B384" s="26" t="s">
        <v>1549</v>
      </c>
      <c r="C384" s="22" t="s">
        <v>1546</v>
      </c>
      <c r="D384" s="22" t="s">
        <v>1547</v>
      </c>
      <c r="E384" s="22" t="s">
        <v>1546</v>
      </c>
      <c r="F384" s="22" t="s">
        <v>1546</v>
      </c>
      <c r="G384" s="22" t="s">
        <v>1575</v>
      </c>
      <c r="H384" s="22" t="s">
        <v>1540</v>
      </c>
      <c r="I384" s="22" t="s">
        <v>1540</v>
      </c>
      <c r="J384" s="22" t="s">
        <v>1543</v>
      </c>
      <c r="K384" s="20" t="s">
        <v>3667</v>
      </c>
      <c r="L384" s="23" t="s">
        <v>2314</v>
      </c>
      <c r="M384" s="20" t="s">
        <v>3098</v>
      </c>
      <c r="N384" s="20">
        <v>6</v>
      </c>
      <c r="O384" s="22" t="s">
        <v>55</v>
      </c>
      <c r="P384" s="1" t="s">
        <v>2996</v>
      </c>
      <c r="Q384" s="178"/>
      <c r="R384" s="160"/>
      <c r="S384" s="180"/>
      <c r="T384" s="7">
        <f t="shared" si="15"/>
        <v>223</v>
      </c>
      <c r="U384" s="7" t="e">
        <f t="shared" ca="1" si="16"/>
        <v>#NAME?</v>
      </c>
      <c r="V384" s="7" t="e">
        <f t="shared" ca="1" si="17"/>
        <v>#NAME?</v>
      </c>
      <c r="W384" s="7" t="e">
        <f ca="1">IF(LocalizarInvertido(".",MID(P384,LEN(P384)-3,3)) &gt; 0,MID(P384,1,LocalizarInvertido(".",P384)),P384)</f>
        <v>#NAME?</v>
      </c>
    </row>
    <row r="385" spans="2:23" s="7" customFormat="1" ht="30" x14ac:dyDescent="0.25">
      <c r="B385" s="26" t="s">
        <v>1549</v>
      </c>
      <c r="C385" s="22" t="s">
        <v>1546</v>
      </c>
      <c r="D385" s="22" t="s">
        <v>1547</v>
      </c>
      <c r="E385" s="22" t="s">
        <v>1546</v>
      </c>
      <c r="F385" s="22" t="s">
        <v>1546</v>
      </c>
      <c r="G385" s="22" t="s">
        <v>1575</v>
      </c>
      <c r="H385" s="22" t="s">
        <v>1540</v>
      </c>
      <c r="I385" s="22" t="s">
        <v>1537</v>
      </c>
      <c r="J385" s="22" t="s">
        <v>1543</v>
      </c>
      <c r="K385" s="20" t="s">
        <v>3668</v>
      </c>
      <c r="L385" s="23" t="s">
        <v>2315</v>
      </c>
      <c r="M385" s="20" t="s">
        <v>3099</v>
      </c>
      <c r="N385" s="20">
        <v>7</v>
      </c>
      <c r="O385" s="22" t="s">
        <v>55</v>
      </c>
      <c r="P385" s="1" t="s">
        <v>2996</v>
      </c>
      <c r="Q385" s="178"/>
      <c r="R385" s="160"/>
      <c r="S385" s="180"/>
      <c r="T385" s="7">
        <f t="shared" si="15"/>
        <v>223</v>
      </c>
      <c r="U385" s="7" t="e">
        <f t="shared" ca="1" si="16"/>
        <v>#NAME?</v>
      </c>
      <c r="V385" s="7" t="e">
        <f t="shared" ca="1" si="17"/>
        <v>#NAME?</v>
      </c>
      <c r="W385" s="7" t="e">
        <f ca="1">IF(LocalizarInvertido(".",MID(P385,LEN(P385)-3,3)) &gt; 0,MID(P385,1,LocalizarInvertido(".",P385)),P385)</f>
        <v>#NAME?</v>
      </c>
    </row>
    <row r="386" spans="2:23" s="7" customFormat="1" ht="30" x14ac:dyDescent="0.25">
      <c r="B386" s="26" t="s">
        <v>1549</v>
      </c>
      <c r="C386" s="22" t="s">
        <v>1546</v>
      </c>
      <c r="D386" s="22" t="s">
        <v>1547</v>
      </c>
      <c r="E386" s="22" t="s">
        <v>1546</v>
      </c>
      <c r="F386" s="22" t="s">
        <v>1546</v>
      </c>
      <c r="G386" s="22" t="s">
        <v>1575</v>
      </c>
      <c r="H386" s="22" t="s">
        <v>1540</v>
      </c>
      <c r="I386" s="22" t="s">
        <v>1537</v>
      </c>
      <c r="J386" s="22" t="s">
        <v>1539</v>
      </c>
      <c r="K386" s="20" t="s">
        <v>3509</v>
      </c>
      <c r="L386" s="23" t="s">
        <v>1520</v>
      </c>
      <c r="M386" s="20" t="s">
        <v>3099</v>
      </c>
      <c r="N386" s="20">
        <v>8</v>
      </c>
      <c r="O386" s="22" t="s">
        <v>3107</v>
      </c>
      <c r="P386" s="1" t="s">
        <v>747</v>
      </c>
      <c r="Q386" s="178"/>
      <c r="R386" s="160"/>
      <c r="S386" s="180"/>
      <c r="T386" s="7">
        <f t="shared" si="15"/>
        <v>222</v>
      </c>
      <c r="U386" s="7" t="e">
        <f t="shared" ca="1" si="16"/>
        <v>#NAME?</v>
      </c>
      <c r="V386" s="7" t="e">
        <f t="shared" ca="1" si="17"/>
        <v>#NAME?</v>
      </c>
      <c r="W386" s="7" t="e">
        <f ca="1">IF(LocalizarInvertido(".",MID(P386,LEN(P386)-3,3)) &gt; 0,MID(P386,1,LocalizarInvertido(".",P386)),P386)</f>
        <v>#NAME?</v>
      </c>
    </row>
    <row r="387" spans="2:23" s="7" customFormat="1" ht="45" x14ac:dyDescent="0.25">
      <c r="B387" s="26" t="s">
        <v>1549</v>
      </c>
      <c r="C387" s="22" t="s">
        <v>1546</v>
      </c>
      <c r="D387" s="22" t="s">
        <v>1547</v>
      </c>
      <c r="E387" s="22" t="s">
        <v>1546</v>
      </c>
      <c r="F387" s="22" t="s">
        <v>1546</v>
      </c>
      <c r="G387" s="22" t="s">
        <v>1575</v>
      </c>
      <c r="H387" s="22" t="s">
        <v>1540</v>
      </c>
      <c r="I387" s="22" t="s">
        <v>1537</v>
      </c>
      <c r="J387" s="22" t="s">
        <v>1541</v>
      </c>
      <c r="K387" s="20" t="s">
        <v>3510</v>
      </c>
      <c r="L387" s="23" t="s">
        <v>3511</v>
      </c>
      <c r="M387" s="20" t="s">
        <v>3099</v>
      </c>
      <c r="N387" s="20">
        <v>8</v>
      </c>
      <c r="O387" s="22" t="s">
        <v>3107</v>
      </c>
      <c r="P387" s="1" t="s">
        <v>4182</v>
      </c>
      <c r="Q387" s="178"/>
      <c r="R387" s="160"/>
      <c r="S387" s="180"/>
      <c r="T387" s="7">
        <f t="shared" si="15"/>
        <v>281</v>
      </c>
      <c r="U387" s="7" t="e">
        <f t="shared" ca="1" si="16"/>
        <v>#NAME?</v>
      </c>
      <c r="V387" s="7" t="e">
        <f t="shared" ca="1" si="17"/>
        <v>#NAME?</v>
      </c>
      <c r="W387" s="7" t="e">
        <f ca="1">IF(LocalizarInvertido(".",MID(P387,LEN(P387)-3,3)) &gt; 0,MID(P387,1,LocalizarInvertido(".",P387)),P387)</f>
        <v>#NAME?</v>
      </c>
    </row>
    <row r="388" spans="2:23" s="7" customFormat="1" ht="30" x14ac:dyDescent="0.25">
      <c r="B388" s="26" t="s">
        <v>1549</v>
      </c>
      <c r="C388" s="22" t="s">
        <v>1546</v>
      </c>
      <c r="D388" s="22" t="s">
        <v>1547</v>
      </c>
      <c r="E388" s="22" t="s">
        <v>1546</v>
      </c>
      <c r="F388" s="22" t="s">
        <v>1546</v>
      </c>
      <c r="G388" s="22" t="s">
        <v>1575</v>
      </c>
      <c r="H388" s="22" t="s">
        <v>1540</v>
      </c>
      <c r="I388" s="22" t="s">
        <v>1537</v>
      </c>
      <c r="J388" s="22" t="s">
        <v>1550</v>
      </c>
      <c r="K388" s="20" t="s">
        <v>3512</v>
      </c>
      <c r="L388" s="23" t="s">
        <v>3513</v>
      </c>
      <c r="M388" s="20" t="s">
        <v>3099</v>
      </c>
      <c r="N388" s="20">
        <v>8</v>
      </c>
      <c r="O388" s="22" t="s">
        <v>3107</v>
      </c>
      <c r="P388" s="1" t="s">
        <v>4181</v>
      </c>
      <c r="Q388" s="178"/>
      <c r="R388" s="160"/>
      <c r="S388" s="180"/>
      <c r="T388" s="7">
        <f t="shared" ref="T388:T408" si="18">LEN(P388)</f>
        <v>227</v>
      </c>
      <c r="U388" s="7" t="e">
        <f t="shared" ref="U388:U408" ca="1" si="19">LEN(W388)</f>
        <v>#NAME?</v>
      </c>
      <c r="V388" s="7" t="e">
        <f t="shared" ref="V388:V408" ca="1" si="20">T388-U388</f>
        <v>#NAME?</v>
      </c>
      <c r="W388" s="7" t="e">
        <f ca="1">IF(LocalizarInvertido(".",MID(P388,LEN(P388)-3,3)) &gt; 0,MID(P388,1,LocalizarInvertido(".",P388)),P388)</f>
        <v>#NAME?</v>
      </c>
    </row>
    <row r="389" spans="2:23" s="7" customFormat="1" ht="45" x14ac:dyDescent="0.25">
      <c r="B389" s="26" t="s">
        <v>1549</v>
      </c>
      <c r="C389" s="22" t="s">
        <v>1546</v>
      </c>
      <c r="D389" s="22" t="s">
        <v>1547</v>
      </c>
      <c r="E389" s="22" t="s">
        <v>1546</v>
      </c>
      <c r="F389" s="22" t="s">
        <v>1546</v>
      </c>
      <c r="G389" s="22" t="s">
        <v>1577</v>
      </c>
      <c r="H389" s="22" t="s">
        <v>1540</v>
      </c>
      <c r="I389" s="22" t="s">
        <v>1540</v>
      </c>
      <c r="J389" s="22" t="s">
        <v>1543</v>
      </c>
      <c r="K389" s="20" t="s">
        <v>3669</v>
      </c>
      <c r="L389" s="23" t="s">
        <v>2316</v>
      </c>
      <c r="M389" s="20" t="s">
        <v>3098</v>
      </c>
      <c r="N389" s="20">
        <v>6</v>
      </c>
      <c r="O389" s="22" t="s">
        <v>55</v>
      </c>
      <c r="P389" s="1" t="s">
        <v>2997</v>
      </c>
      <c r="Q389" s="178"/>
      <c r="R389" s="160"/>
      <c r="S389" s="180"/>
      <c r="T389" s="7">
        <f t="shared" si="18"/>
        <v>232</v>
      </c>
      <c r="U389" s="7" t="e">
        <f t="shared" ca="1" si="19"/>
        <v>#NAME?</v>
      </c>
      <c r="V389" s="7" t="e">
        <f t="shared" ca="1" si="20"/>
        <v>#NAME?</v>
      </c>
      <c r="W389" s="7" t="e">
        <f ca="1">IF(LocalizarInvertido(".",MID(P389,LEN(P389)-3,3)) &gt; 0,MID(P389,1,LocalizarInvertido(".",P389)),P389)</f>
        <v>#NAME?</v>
      </c>
    </row>
    <row r="390" spans="2:23" s="7" customFormat="1" ht="45" x14ac:dyDescent="0.25">
      <c r="B390" s="26" t="s">
        <v>1549</v>
      </c>
      <c r="C390" s="22" t="s">
        <v>1546</v>
      </c>
      <c r="D390" s="22" t="s">
        <v>1547</v>
      </c>
      <c r="E390" s="22" t="s">
        <v>1546</v>
      </c>
      <c r="F390" s="22" t="s">
        <v>1546</v>
      </c>
      <c r="G390" s="22" t="s">
        <v>1577</v>
      </c>
      <c r="H390" s="22" t="s">
        <v>1540</v>
      </c>
      <c r="I390" s="22" t="s">
        <v>1537</v>
      </c>
      <c r="J390" s="22" t="s">
        <v>1543</v>
      </c>
      <c r="K390" s="20" t="s">
        <v>3670</v>
      </c>
      <c r="L390" s="23" t="s">
        <v>2317</v>
      </c>
      <c r="M390" s="20" t="s">
        <v>3099</v>
      </c>
      <c r="N390" s="20">
        <v>7</v>
      </c>
      <c r="O390" s="22" t="s">
        <v>55</v>
      </c>
      <c r="P390" s="1" t="s">
        <v>2997</v>
      </c>
      <c r="Q390" s="178"/>
      <c r="R390" s="160"/>
      <c r="S390" s="180"/>
      <c r="T390" s="7">
        <f t="shared" si="18"/>
        <v>232</v>
      </c>
      <c r="U390" s="7" t="e">
        <f t="shared" ca="1" si="19"/>
        <v>#NAME?</v>
      </c>
      <c r="V390" s="7" t="e">
        <f t="shared" ca="1" si="20"/>
        <v>#NAME?</v>
      </c>
      <c r="W390" s="7" t="e">
        <f ca="1">IF(LocalizarInvertido(".",MID(P390,LEN(P390)-3,3)) &gt; 0,MID(P390,1,LocalizarInvertido(".",P390)),P390)</f>
        <v>#NAME?</v>
      </c>
    </row>
    <row r="391" spans="2:23" s="7" customFormat="1" ht="30" x14ac:dyDescent="0.25">
      <c r="B391" s="26" t="s">
        <v>1549</v>
      </c>
      <c r="C391" s="22" t="s">
        <v>1546</v>
      </c>
      <c r="D391" s="22" t="s">
        <v>1547</v>
      </c>
      <c r="E391" s="22" t="s">
        <v>1546</v>
      </c>
      <c r="F391" s="22" t="s">
        <v>1546</v>
      </c>
      <c r="G391" s="22" t="s">
        <v>1577</v>
      </c>
      <c r="H391" s="22" t="s">
        <v>1540</v>
      </c>
      <c r="I391" s="22" t="s">
        <v>1537</v>
      </c>
      <c r="J391" s="22" t="s">
        <v>1539</v>
      </c>
      <c r="K391" s="20" t="s">
        <v>3671</v>
      </c>
      <c r="L391" s="23" t="s">
        <v>1521</v>
      </c>
      <c r="M391" s="20" t="s">
        <v>3099</v>
      </c>
      <c r="N391" s="20">
        <v>8</v>
      </c>
      <c r="O391" s="22" t="s">
        <v>3107</v>
      </c>
      <c r="P391" s="1" t="s">
        <v>749</v>
      </c>
      <c r="Q391" s="178"/>
      <c r="R391" s="160"/>
      <c r="S391" s="180"/>
      <c r="T391" s="7">
        <f t="shared" si="18"/>
        <v>231</v>
      </c>
      <c r="U391" s="7" t="e">
        <f t="shared" ca="1" si="19"/>
        <v>#NAME?</v>
      </c>
      <c r="V391" s="7" t="e">
        <f t="shared" ca="1" si="20"/>
        <v>#NAME?</v>
      </c>
      <c r="W391" s="7" t="e">
        <f ca="1">IF(LocalizarInvertido(".",MID(P391,LEN(P391)-3,3)) &gt; 0,MID(P391,1,LocalizarInvertido(".",P391)),P391)</f>
        <v>#NAME?</v>
      </c>
    </row>
    <row r="392" spans="2:23" s="7" customFormat="1" ht="45" x14ac:dyDescent="0.25">
      <c r="B392" s="26" t="s">
        <v>1549</v>
      </c>
      <c r="C392" s="22" t="s">
        <v>1546</v>
      </c>
      <c r="D392" s="22" t="s">
        <v>1547</v>
      </c>
      <c r="E392" s="22" t="s">
        <v>1546</v>
      </c>
      <c r="F392" s="22" t="s">
        <v>1546</v>
      </c>
      <c r="G392" s="22" t="s">
        <v>1577</v>
      </c>
      <c r="H392" s="22" t="s">
        <v>1540</v>
      </c>
      <c r="I392" s="22" t="s">
        <v>1537</v>
      </c>
      <c r="J392" s="22" t="s">
        <v>1541</v>
      </c>
      <c r="K392" s="20" t="s">
        <v>3672</v>
      </c>
      <c r="L392" s="23" t="s">
        <v>3518</v>
      </c>
      <c r="M392" s="20" t="s">
        <v>3099</v>
      </c>
      <c r="N392" s="20">
        <v>8</v>
      </c>
      <c r="O392" s="22" t="s">
        <v>3107</v>
      </c>
      <c r="P392" s="1" t="s">
        <v>4182</v>
      </c>
      <c r="Q392" s="178"/>
      <c r="R392" s="160"/>
      <c r="S392" s="180"/>
      <c r="T392" s="7">
        <f t="shared" si="18"/>
        <v>281</v>
      </c>
      <c r="U392" s="7" t="e">
        <f t="shared" ca="1" si="19"/>
        <v>#NAME?</v>
      </c>
      <c r="V392" s="7" t="e">
        <f t="shared" ca="1" si="20"/>
        <v>#NAME?</v>
      </c>
      <c r="W392" s="7" t="e">
        <f ca="1">IF(LocalizarInvertido(".",MID(P392,LEN(P392)-3,3)) &gt; 0,MID(P392,1,LocalizarInvertido(".",P392)),P392)</f>
        <v>#NAME?</v>
      </c>
    </row>
    <row r="393" spans="2:23" s="7" customFormat="1" ht="45" x14ac:dyDescent="0.25">
      <c r="B393" s="26" t="s">
        <v>1549</v>
      </c>
      <c r="C393" s="22" t="s">
        <v>1546</v>
      </c>
      <c r="D393" s="22" t="s">
        <v>1547</v>
      </c>
      <c r="E393" s="22" t="s">
        <v>1546</v>
      </c>
      <c r="F393" s="22" t="s">
        <v>1546</v>
      </c>
      <c r="G393" s="22" t="s">
        <v>1577</v>
      </c>
      <c r="H393" s="22" t="s">
        <v>1540</v>
      </c>
      <c r="I393" s="22" t="s">
        <v>1537</v>
      </c>
      <c r="J393" s="22" t="s">
        <v>1550</v>
      </c>
      <c r="K393" s="20" t="s">
        <v>3673</v>
      </c>
      <c r="L393" s="23" t="s">
        <v>3520</v>
      </c>
      <c r="M393" s="20" t="s">
        <v>3099</v>
      </c>
      <c r="N393" s="20">
        <v>8</v>
      </c>
      <c r="O393" s="22" t="s">
        <v>3107</v>
      </c>
      <c r="P393" s="1" t="s">
        <v>4181</v>
      </c>
      <c r="Q393" s="178"/>
      <c r="R393" s="160"/>
      <c r="S393" s="180"/>
      <c r="T393" s="7">
        <f t="shared" si="18"/>
        <v>227</v>
      </c>
      <c r="U393" s="7" t="e">
        <f t="shared" ca="1" si="19"/>
        <v>#NAME?</v>
      </c>
      <c r="V393" s="7" t="e">
        <f t="shared" ca="1" si="20"/>
        <v>#NAME?</v>
      </c>
      <c r="W393" s="7" t="e">
        <f ca="1">IF(LocalizarInvertido(".",MID(P393,LEN(P393)-3,3)) &gt; 0,MID(P393,1,LocalizarInvertido(".",P393)),P393)</f>
        <v>#NAME?</v>
      </c>
    </row>
    <row r="394" spans="2:23" s="7" customFormat="1" ht="60" x14ac:dyDescent="0.25">
      <c r="B394" s="26" t="s">
        <v>1549</v>
      </c>
      <c r="C394" s="22" t="s">
        <v>1546</v>
      </c>
      <c r="D394" s="22" t="s">
        <v>1547</v>
      </c>
      <c r="E394" s="22" t="s">
        <v>1546</v>
      </c>
      <c r="F394" s="22" t="s">
        <v>1546</v>
      </c>
      <c r="G394" s="22" t="s">
        <v>1574</v>
      </c>
      <c r="H394" s="22" t="s">
        <v>1540</v>
      </c>
      <c r="I394" s="22" t="s">
        <v>1540</v>
      </c>
      <c r="J394" s="22" t="s">
        <v>1543</v>
      </c>
      <c r="K394" s="20" t="s">
        <v>3674</v>
      </c>
      <c r="L394" s="23" t="s">
        <v>2318</v>
      </c>
      <c r="M394" s="20" t="s">
        <v>3098</v>
      </c>
      <c r="N394" s="20">
        <v>6</v>
      </c>
      <c r="O394" s="22" t="s">
        <v>55</v>
      </c>
      <c r="P394" s="1" t="s">
        <v>2998</v>
      </c>
      <c r="Q394" s="178"/>
      <c r="R394" s="160"/>
      <c r="S394" s="180"/>
      <c r="T394" s="7">
        <f t="shared" si="18"/>
        <v>459</v>
      </c>
      <c r="U394" s="7" t="e">
        <f t="shared" ca="1" si="19"/>
        <v>#NAME?</v>
      </c>
      <c r="V394" s="7" t="e">
        <f t="shared" ca="1" si="20"/>
        <v>#NAME?</v>
      </c>
      <c r="W394" s="7" t="e">
        <f ca="1">IF(LocalizarInvertido(".",MID(P394,LEN(P394)-3,3)) &gt; 0,MID(P394,1,LocalizarInvertido(".",P394)),P394)</f>
        <v>#NAME?</v>
      </c>
    </row>
    <row r="395" spans="2:23" s="7" customFormat="1" ht="60" x14ac:dyDescent="0.25">
      <c r="B395" s="26" t="s">
        <v>1549</v>
      </c>
      <c r="C395" s="22" t="s">
        <v>1546</v>
      </c>
      <c r="D395" s="22" t="s">
        <v>1547</v>
      </c>
      <c r="E395" s="22" t="s">
        <v>1546</v>
      </c>
      <c r="F395" s="22" t="s">
        <v>1546</v>
      </c>
      <c r="G395" s="22" t="s">
        <v>1574</v>
      </c>
      <c r="H395" s="22" t="s">
        <v>1540</v>
      </c>
      <c r="I395" s="22" t="s">
        <v>1537</v>
      </c>
      <c r="J395" s="22" t="s">
        <v>1543</v>
      </c>
      <c r="K395" s="20" t="s">
        <v>3675</v>
      </c>
      <c r="L395" s="23" t="s">
        <v>2319</v>
      </c>
      <c r="M395" s="20" t="s">
        <v>3099</v>
      </c>
      <c r="N395" s="20">
        <v>7</v>
      </c>
      <c r="O395" s="22" t="s">
        <v>55</v>
      </c>
      <c r="P395" s="1" t="s">
        <v>2998</v>
      </c>
      <c r="Q395" s="178"/>
      <c r="R395" s="160"/>
      <c r="S395" s="180"/>
      <c r="T395" s="7">
        <f t="shared" si="18"/>
        <v>459</v>
      </c>
      <c r="U395" s="7" t="e">
        <f t="shared" ca="1" si="19"/>
        <v>#NAME?</v>
      </c>
      <c r="V395" s="7" t="e">
        <f t="shared" ca="1" si="20"/>
        <v>#NAME?</v>
      </c>
      <c r="W395" s="7" t="e">
        <f ca="1">IF(LocalizarInvertido(".",MID(P395,LEN(P395)-3,3)) &gt; 0,MID(P395,1,LocalizarInvertido(".",P395)),P395)</f>
        <v>#NAME?</v>
      </c>
    </row>
    <row r="396" spans="2:23" s="7" customFormat="1" ht="60" x14ac:dyDescent="0.25">
      <c r="B396" s="26" t="s">
        <v>1549</v>
      </c>
      <c r="C396" s="22" t="s">
        <v>1546</v>
      </c>
      <c r="D396" s="22" t="s">
        <v>1547</v>
      </c>
      <c r="E396" s="22" t="s">
        <v>1546</v>
      </c>
      <c r="F396" s="22" t="s">
        <v>1546</v>
      </c>
      <c r="G396" s="22" t="s">
        <v>1574</v>
      </c>
      <c r="H396" s="22" t="s">
        <v>1540</v>
      </c>
      <c r="I396" s="22" t="s">
        <v>1537</v>
      </c>
      <c r="J396" s="22" t="s">
        <v>1539</v>
      </c>
      <c r="K396" s="20" t="s">
        <v>3676</v>
      </c>
      <c r="L396" s="23" t="s">
        <v>1522</v>
      </c>
      <c r="M396" s="20" t="s">
        <v>3098</v>
      </c>
      <c r="N396" s="20">
        <v>7</v>
      </c>
      <c r="O396" s="22" t="s">
        <v>55</v>
      </c>
      <c r="P396" s="1" t="s">
        <v>751</v>
      </c>
      <c r="Q396" s="178"/>
      <c r="R396" s="160"/>
      <c r="S396" s="180"/>
      <c r="T396" s="7">
        <f t="shared" si="18"/>
        <v>458</v>
      </c>
      <c r="U396" s="7" t="e">
        <f t="shared" ca="1" si="19"/>
        <v>#NAME?</v>
      </c>
      <c r="V396" s="7" t="e">
        <f t="shared" ca="1" si="20"/>
        <v>#NAME?</v>
      </c>
      <c r="W396" s="7" t="e">
        <f ca="1">IF(LocalizarInvertido(".",MID(P396,LEN(P396)-3,3)) &gt; 0,MID(P396,1,LocalizarInvertido(".",P396)),P396)</f>
        <v>#NAME?</v>
      </c>
    </row>
    <row r="397" spans="2:23" s="7" customFormat="1" ht="45" x14ac:dyDescent="0.25">
      <c r="B397" s="26" t="s">
        <v>1549</v>
      </c>
      <c r="C397" s="22" t="s">
        <v>1546</v>
      </c>
      <c r="D397" s="22" t="s">
        <v>1547</v>
      </c>
      <c r="E397" s="22" t="s">
        <v>1546</v>
      </c>
      <c r="F397" s="22" t="s">
        <v>1546</v>
      </c>
      <c r="G397" s="22" t="s">
        <v>1574</v>
      </c>
      <c r="H397" s="22" t="s">
        <v>1540</v>
      </c>
      <c r="I397" s="22" t="s">
        <v>1537</v>
      </c>
      <c r="J397" s="22" t="s">
        <v>1541</v>
      </c>
      <c r="K397" s="20" t="s">
        <v>3677</v>
      </c>
      <c r="L397" s="23" t="s">
        <v>3525</v>
      </c>
      <c r="M397" s="20" t="s">
        <v>3099</v>
      </c>
      <c r="N397" s="20">
        <v>8</v>
      </c>
      <c r="O397" s="22" t="s">
        <v>3107</v>
      </c>
      <c r="P397" s="1" t="s">
        <v>4182</v>
      </c>
      <c r="Q397" s="178"/>
      <c r="R397" s="160"/>
      <c r="S397" s="180"/>
      <c r="T397" s="7">
        <f t="shared" si="18"/>
        <v>281</v>
      </c>
      <c r="U397" s="7" t="e">
        <f t="shared" ca="1" si="19"/>
        <v>#NAME?</v>
      </c>
      <c r="V397" s="7" t="e">
        <f t="shared" ca="1" si="20"/>
        <v>#NAME?</v>
      </c>
      <c r="W397" s="7" t="e">
        <f ca="1">IF(LocalizarInvertido(".",MID(P397,LEN(P397)-3,3)) &gt; 0,MID(P397,1,LocalizarInvertido(".",P397)),P397)</f>
        <v>#NAME?</v>
      </c>
    </row>
    <row r="398" spans="2:23" s="7" customFormat="1" ht="45" x14ac:dyDescent="0.25">
      <c r="B398" s="26" t="s">
        <v>1549</v>
      </c>
      <c r="C398" s="22" t="s">
        <v>1546</v>
      </c>
      <c r="D398" s="22" t="s">
        <v>1547</v>
      </c>
      <c r="E398" s="22" t="s">
        <v>1546</v>
      </c>
      <c r="F398" s="22" t="s">
        <v>1546</v>
      </c>
      <c r="G398" s="22" t="s">
        <v>1574</v>
      </c>
      <c r="H398" s="22" t="s">
        <v>1540</v>
      </c>
      <c r="I398" s="22" t="s">
        <v>1537</v>
      </c>
      <c r="J398" s="22" t="s">
        <v>1550</v>
      </c>
      <c r="K398" s="20" t="s">
        <v>3678</v>
      </c>
      <c r="L398" s="23" t="s">
        <v>3527</v>
      </c>
      <c r="M398" s="20" t="s">
        <v>3099</v>
      </c>
      <c r="N398" s="20">
        <v>8</v>
      </c>
      <c r="O398" s="22" t="s">
        <v>3107</v>
      </c>
      <c r="P398" s="1" t="s">
        <v>4181</v>
      </c>
      <c r="Q398" s="178"/>
      <c r="R398" s="160"/>
      <c r="S398" s="180"/>
      <c r="T398" s="7">
        <f t="shared" si="18"/>
        <v>227</v>
      </c>
      <c r="U398" s="7" t="e">
        <f t="shared" ca="1" si="19"/>
        <v>#NAME?</v>
      </c>
      <c r="V398" s="7" t="e">
        <f t="shared" ca="1" si="20"/>
        <v>#NAME?</v>
      </c>
      <c r="W398" s="7" t="e">
        <f ca="1">IF(LocalizarInvertido(".",MID(P398,LEN(P398)-3,3)) &gt; 0,MID(P398,1,LocalizarInvertido(".",P398)),P398)</f>
        <v>#NAME?</v>
      </c>
    </row>
    <row r="399" spans="2:23" s="7" customFormat="1" ht="75" x14ac:dyDescent="0.25">
      <c r="B399" s="26" t="s">
        <v>1549</v>
      </c>
      <c r="C399" s="22" t="s">
        <v>1546</v>
      </c>
      <c r="D399" s="22" t="s">
        <v>1547</v>
      </c>
      <c r="E399" s="22" t="s">
        <v>1546</v>
      </c>
      <c r="F399" s="22" t="s">
        <v>1546</v>
      </c>
      <c r="G399" s="22" t="s">
        <v>1578</v>
      </c>
      <c r="H399" s="22" t="s">
        <v>1540</v>
      </c>
      <c r="I399" s="22" t="s">
        <v>1540</v>
      </c>
      <c r="J399" s="22" t="s">
        <v>1543</v>
      </c>
      <c r="K399" s="20" t="s">
        <v>3679</v>
      </c>
      <c r="L399" s="23" t="s">
        <v>2320</v>
      </c>
      <c r="M399" s="20" t="s">
        <v>3098</v>
      </c>
      <c r="N399" s="20">
        <v>6</v>
      </c>
      <c r="O399" s="22" t="s">
        <v>55</v>
      </c>
      <c r="P399" s="1" t="s">
        <v>2999</v>
      </c>
      <c r="Q399" s="178"/>
      <c r="R399" s="160"/>
      <c r="S399" s="180"/>
      <c r="T399" s="7">
        <f t="shared" si="18"/>
        <v>474</v>
      </c>
      <c r="U399" s="7" t="e">
        <f t="shared" ca="1" si="19"/>
        <v>#NAME?</v>
      </c>
      <c r="V399" s="7" t="e">
        <f t="shared" ca="1" si="20"/>
        <v>#NAME?</v>
      </c>
      <c r="W399" s="7" t="e">
        <f ca="1">IF(LocalizarInvertido(".",MID(P399,LEN(P399)-3,3)) &gt; 0,MID(P399,1,LocalizarInvertido(".",P399)),P399)</f>
        <v>#NAME?</v>
      </c>
    </row>
    <row r="400" spans="2:23" s="7" customFormat="1" ht="75" x14ac:dyDescent="0.25">
      <c r="B400" s="26" t="s">
        <v>1549</v>
      </c>
      <c r="C400" s="22" t="s">
        <v>1546</v>
      </c>
      <c r="D400" s="22" t="s">
        <v>1547</v>
      </c>
      <c r="E400" s="22" t="s">
        <v>1546</v>
      </c>
      <c r="F400" s="22" t="s">
        <v>1546</v>
      </c>
      <c r="G400" s="22" t="s">
        <v>1578</v>
      </c>
      <c r="H400" s="22" t="s">
        <v>1540</v>
      </c>
      <c r="I400" s="22" t="s">
        <v>1537</v>
      </c>
      <c r="J400" s="22" t="s">
        <v>1543</v>
      </c>
      <c r="K400" s="20" t="s">
        <v>3680</v>
      </c>
      <c r="L400" s="23" t="s">
        <v>2321</v>
      </c>
      <c r="M400" s="20" t="s">
        <v>3099</v>
      </c>
      <c r="N400" s="20">
        <v>7</v>
      </c>
      <c r="O400" s="22" t="s">
        <v>55</v>
      </c>
      <c r="P400" s="1" t="s">
        <v>2999</v>
      </c>
      <c r="Q400" s="178"/>
      <c r="R400" s="160"/>
      <c r="S400" s="180"/>
      <c r="T400" s="7">
        <f t="shared" si="18"/>
        <v>474</v>
      </c>
      <c r="U400" s="7" t="e">
        <f t="shared" ca="1" si="19"/>
        <v>#NAME?</v>
      </c>
      <c r="V400" s="7" t="e">
        <f t="shared" ca="1" si="20"/>
        <v>#NAME?</v>
      </c>
      <c r="W400" s="7" t="e">
        <f ca="1">IF(LocalizarInvertido(".",MID(P400,LEN(P400)-3,3)) &gt; 0,MID(P400,1,LocalizarInvertido(".",P400)),P400)</f>
        <v>#NAME?</v>
      </c>
    </row>
    <row r="401" spans="2:23" s="7" customFormat="1" ht="60" x14ac:dyDescent="0.25">
      <c r="B401" s="26" t="s">
        <v>1549</v>
      </c>
      <c r="C401" s="22" t="s">
        <v>1546</v>
      </c>
      <c r="D401" s="22" t="s">
        <v>1547</v>
      </c>
      <c r="E401" s="22" t="s">
        <v>1546</v>
      </c>
      <c r="F401" s="22" t="s">
        <v>1546</v>
      </c>
      <c r="G401" s="22" t="s">
        <v>1578</v>
      </c>
      <c r="H401" s="22" t="s">
        <v>1540</v>
      </c>
      <c r="I401" s="22" t="s">
        <v>1537</v>
      </c>
      <c r="J401" s="22" t="s">
        <v>1539</v>
      </c>
      <c r="K401" s="20" t="s">
        <v>3681</v>
      </c>
      <c r="L401" s="23" t="s">
        <v>1523</v>
      </c>
      <c r="M401" s="20" t="s">
        <v>3099</v>
      </c>
      <c r="N401" s="20">
        <v>8</v>
      </c>
      <c r="O401" s="22" t="s">
        <v>3107</v>
      </c>
      <c r="P401" s="1" t="s">
        <v>753</v>
      </c>
      <c r="Q401" s="178"/>
      <c r="R401" s="160"/>
      <c r="S401" s="180"/>
      <c r="T401" s="7">
        <f t="shared" si="18"/>
        <v>473</v>
      </c>
      <c r="U401" s="7" t="e">
        <f t="shared" ca="1" si="19"/>
        <v>#NAME?</v>
      </c>
      <c r="V401" s="7" t="e">
        <f t="shared" ca="1" si="20"/>
        <v>#NAME?</v>
      </c>
      <c r="W401" s="7" t="e">
        <f ca="1">IF(LocalizarInvertido(".",MID(P401,LEN(P401)-3,3)) &gt; 0,MID(P401,1,LocalizarInvertido(".",P401)),P401)</f>
        <v>#NAME?</v>
      </c>
    </row>
    <row r="402" spans="2:23" s="7" customFormat="1" ht="45" x14ac:dyDescent="0.25">
      <c r="B402" s="26" t="s">
        <v>1549</v>
      </c>
      <c r="C402" s="22" t="s">
        <v>1546</v>
      </c>
      <c r="D402" s="22" t="s">
        <v>1547</v>
      </c>
      <c r="E402" s="22" t="s">
        <v>1546</v>
      </c>
      <c r="F402" s="22" t="s">
        <v>1546</v>
      </c>
      <c r="G402" s="22" t="s">
        <v>1578</v>
      </c>
      <c r="H402" s="22" t="s">
        <v>1540</v>
      </c>
      <c r="I402" s="22" t="s">
        <v>1537</v>
      </c>
      <c r="J402" s="22" t="s">
        <v>1541</v>
      </c>
      <c r="K402" s="20" t="s">
        <v>3682</v>
      </c>
      <c r="L402" s="23" t="s">
        <v>3532</v>
      </c>
      <c r="M402" s="20" t="s">
        <v>3099</v>
      </c>
      <c r="N402" s="20">
        <v>8</v>
      </c>
      <c r="O402" s="22" t="s">
        <v>3107</v>
      </c>
      <c r="P402" s="1" t="s">
        <v>4182</v>
      </c>
      <c r="Q402" s="178"/>
      <c r="R402" s="160"/>
      <c r="S402" s="180"/>
      <c r="T402" s="7">
        <f t="shared" si="18"/>
        <v>281</v>
      </c>
      <c r="U402" s="7" t="e">
        <f t="shared" ca="1" si="19"/>
        <v>#NAME?</v>
      </c>
      <c r="V402" s="7" t="e">
        <f t="shared" ca="1" si="20"/>
        <v>#NAME?</v>
      </c>
      <c r="W402" s="7" t="e">
        <f ca="1">IF(LocalizarInvertido(".",MID(P402,LEN(P402)-3,3)) &gt; 0,MID(P402,1,LocalizarInvertido(".",P402)),P402)</f>
        <v>#NAME?</v>
      </c>
    </row>
    <row r="403" spans="2:23" s="7" customFormat="1" ht="45" x14ac:dyDescent="0.25">
      <c r="B403" s="26" t="s">
        <v>1549</v>
      </c>
      <c r="C403" s="22" t="s">
        <v>1546</v>
      </c>
      <c r="D403" s="22" t="s">
        <v>1547</v>
      </c>
      <c r="E403" s="22" t="s">
        <v>1546</v>
      </c>
      <c r="F403" s="22" t="s">
        <v>1546</v>
      </c>
      <c r="G403" s="22" t="s">
        <v>1578</v>
      </c>
      <c r="H403" s="22" t="s">
        <v>1540</v>
      </c>
      <c r="I403" s="22" t="s">
        <v>1537</v>
      </c>
      <c r="J403" s="22" t="s">
        <v>1550</v>
      </c>
      <c r="K403" s="20" t="s">
        <v>3683</v>
      </c>
      <c r="L403" s="23" t="s">
        <v>3534</v>
      </c>
      <c r="M403" s="20" t="s">
        <v>3099</v>
      </c>
      <c r="N403" s="20">
        <v>8</v>
      </c>
      <c r="O403" s="22" t="s">
        <v>3107</v>
      </c>
      <c r="P403" s="1" t="s">
        <v>4181</v>
      </c>
      <c r="Q403" s="178"/>
      <c r="R403" s="160"/>
      <c r="S403" s="180"/>
      <c r="T403" s="7">
        <f t="shared" si="18"/>
        <v>227</v>
      </c>
      <c r="U403" s="7" t="e">
        <f t="shared" ca="1" si="19"/>
        <v>#NAME?</v>
      </c>
      <c r="V403" s="7" t="e">
        <f t="shared" ca="1" si="20"/>
        <v>#NAME?</v>
      </c>
      <c r="W403" s="7" t="e">
        <f ca="1">IF(LocalizarInvertido(".",MID(P403,LEN(P403)-3,3)) &gt; 0,MID(P403,1,LocalizarInvertido(".",P403)),P403)</f>
        <v>#NAME?</v>
      </c>
    </row>
    <row r="404" spans="2:23" s="7" customFormat="1" ht="45" x14ac:dyDescent="0.25">
      <c r="B404" s="26" t="s">
        <v>1549</v>
      </c>
      <c r="C404" s="22" t="s">
        <v>1546</v>
      </c>
      <c r="D404" s="22" t="s">
        <v>1547</v>
      </c>
      <c r="E404" s="22" t="s">
        <v>1546</v>
      </c>
      <c r="F404" s="22" t="s">
        <v>1546</v>
      </c>
      <c r="G404" s="22" t="s">
        <v>1553</v>
      </c>
      <c r="H404" s="22" t="s">
        <v>1540</v>
      </c>
      <c r="I404" s="22" t="s">
        <v>1540</v>
      </c>
      <c r="J404" s="22" t="s">
        <v>1543</v>
      </c>
      <c r="K404" s="20" t="s">
        <v>3684</v>
      </c>
      <c r="L404" s="10" t="s">
        <v>3685</v>
      </c>
      <c r="M404" s="20" t="s">
        <v>3098</v>
      </c>
      <c r="N404" s="20">
        <v>7</v>
      </c>
      <c r="O404" s="22" t="s">
        <v>51</v>
      </c>
      <c r="P404" s="10" t="s">
        <v>3088</v>
      </c>
      <c r="Q404" s="178"/>
      <c r="R404" s="160"/>
      <c r="S404" s="180"/>
      <c r="T404" s="7">
        <f t="shared" si="18"/>
        <v>252</v>
      </c>
      <c r="U404" s="7" t="e">
        <f t="shared" ca="1" si="19"/>
        <v>#NAME?</v>
      </c>
      <c r="V404" s="7" t="e">
        <f t="shared" ca="1" si="20"/>
        <v>#NAME?</v>
      </c>
      <c r="W404" s="7" t="e">
        <f ca="1">IF(LocalizarInvertido(".",MID(P404,LEN(P404)-3,3)) &gt; 0,MID(P404,1,LocalizarInvertido(".",P404)),P404)</f>
        <v>#NAME?</v>
      </c>
    </row>
    <row r="405" spans="2:23" s="7" customFormat="1" ht="45" x14ac:dyDescent="0.25">
      <c r="B405" s="26" t="s">
        <v>1549</v>
      </c>
      <c r="C405" s="22" t="s">
        <v>1546</v>
      </c>
      <c r="D405" s="22" t="s">
        <v>1547</v>
      </c>
      <c r="E405" s="22" t="s">
        <v>1546</v>
      </c>
      <c r="F405" s="22" t="s">
        <v>1546</v>
      </c>
      <c r="G405" s="22" t="s">
        <v>1553</v>
      </c>
      <c r="H405" s="22" t="s">
        <v>1540</v>
      </c>
      <c r="I405" s="22" t="s">
        <v>1537</v>
      </c>
      <c r="J405" s="22" t="s">
        <v>1543</v>
      </c>
      <c r="K405" s="20" t="s">
        <v>3686</v>
      </c>
      <c r="L405" s="10" t="s">
        <v>3685</v>
      </c>
      <c r="M405" s="20" t="s">
        <v>3099</v>
      </c>
      <c r="N405" s="20">
        <v>7</v>
      </c>
      <c r="O405" s="22" t="s">
        <v>51</v>
      </c>
      <c r="P405" s="10" t="s">
        <v>3088</v>
      </c>
      <c r="Q405" s="178"/>
      <c r="R405" s="160"/>
      <c r="S405" s="180"/>
      <c r="T405" s="7">
        <f t="shared" si="18"/>
        <v>252</v>
      </c>
      <c r="U405" s="7" t="e">
        <f t="shared" ca="1" si="19"/>
        <v>#NAME?</v>
      </c>
      <c r="V405" s="7" t="e">
        <f t="shared" ca="1" si="20"/>
        <v>#NAME?</v>
      </c>
      <c r="W405" s="7" t="e">
        <f ca="1">IF(LocalizarInvertido(".",MID(P405,LEN(P405)-3,3)) &gt; 0,MID(P405,1,LocalizarInvertido(".",P405)),P405)</f>
        <v>#NAME?</v>
      </c>
    </row>
    <row r="406" spans="2:23" s="7" customFormat="1" ht="45" x14ac:dyDescent="0.25">
      <c r="B406" s="26" t="s">
        <v>1549</v>
      </c>
      <c r="C406" s="22" t="s">
        <v>1546</v>
      </c>
      <c r="D406" s="22" t="s">
        <v>1547</v>
      </c>
      <c r="E406" s="22" t="s">
        <v>1546</v>
      </c>
      <c r="F406" s="22" t="s">
        <v>1546</v>
      </c>
      <c r="G406" s="22" t="s">
        <v>1553</v>
      </c>
      <c r="H406" s="22" t="s">
        <v>1540</v>
      </c>
      <c r="I406" s="22" t="s">
        <v>1537</v>
      </c>
      <c r="J406" s="22" t="s">
        <v>1539</v>
      </c>
      <c r="K406" s="20" t="s">
        <v>3687</v>
      </c>
      <c r="L406" s="1" t="s">
        <v>3040</v>
      </c>
      <c r="M406" s="44" t="s">
        <v>3099</v>
      </c>
      <c r="N406" s="20">
        <v>8</v>
      </c>
      <c r="O406" s="22" t="s">
        <v>3107</v>
      </c>
      <c r="P406" s="1" t="s">
        <v>3088</v>
      </c>
      <c r="Q406" s="178"/>
      <c r="R406" s="160"/>
      <c r="S406" s="180"/>
      <c r="T406" s="7">
        <f t="shared" si="18"/>
        <v>252</v>
      </c>
      <c r="U406" s="7" t="e">
        <f t="shared" ca="1" si="19"/>
        <v>#NAME?</v>
      </c>
      <c r="V406" s="7" t="e">
        <f t="shared" ca="1" si="20"/>
        <v>#NAME?</v>
      </c>
      <c r="W406" s="7" t="e">
        <f ca="1">IF(LocalizarInvertido(".",MID(P406,LEN(P406)-3,3)) &gt; 0,MID(P406,1,LocalizarInvertido(".",P406)),P406)</f>
        <v>#NAME?</v>
      </c>
    </row>
    <row r="407" spans="2:23" s="7" customFormat="1" ht="45" x14ac:dyDescent="0.25">
      <c r="B407" s="26" t="s">
        <v>1549</v>
      </c>
      <c r="C407" s="22" t="s">
        <v>1546</v>
      </c>
      <c r="D407" s="22" t="s">
        <v>1547</v>
      </c>
      <c r="E407" s="22" t="s">
        <v>1546</v>
      </c>
      <c r="F407" s="22" t="s">
        <v>1546</v>
      </c>
      <c r="G407" s="22" t="s">
        <v>1553</v>
      </c>
      <c r="H407" s="22" t="s">
        <v>1540</v>
      </c>
      <c r="I407" s="22" t="s">
        <v>1537</v>
      </c>
      <c r="J407" s="22" t="s">
        <v>1541</v>
      </c>
      <c r="K407" s="20" t="s">
        <v>3688</v>
      </c>
      <c r="L407" s="1" t="s">
        <v>3539</v>
      </c>
      <c r="M407" s="44" t="s">
        <v>3099</v>
      </c>
      <c r="N407" s="20">
        <v>8</v>
      </c>
      <c r="O407" s="22" t="s">
        <v>3107</v>
      </c>
      <c r="P407" s="1" t="s">
        <v>4182</v>
      </c>
      <c r="Q407" s="178"/>
      <c r="R407" s="160"/>
      <c r="S407" s="180"/>
      <c r="T407" s="7">
        <f t="shared" si="18"/>
        <v>281</v>
      </c>
      <c r="U407" s="7" t="e">
        <f t="shared" ca="1" si="19"/>
        <v>#NAME?</v>
      </c>
      <c r="V407" s="7" t="e">
        <f t="shared" ca="1" si="20"/>
        <v>#NAME?</v>
      </c>
      <c r="W407" s="7" t="e">
        <f ca="1">IF(LocalizarInvertido(".",MID(P407,LEN(P407)-3,3)) &gt; 0,MID(P407,1,LocalizarInvertido(".",P407)),P407)</f>
        <v>#NAME?</v>
      </c>
    </row>
    <row r="408" spans="2:23" s="7" customFormat="1" ht="30" x14ac:dyDescent="0.25">
      <c r="B408" s="26" t="s">
        <v>1549</v>
      </c>
      <c r="C408" s="22" t="s">
        <v>1546</v>
      </c>
      <c r="D408" s="22" t="s">
        <v>1547</v>
      </c>
      <c r="E408" s="22" t="s">
        <v>1546</v>
      </c>
      <c r="F408" s="22" t="s">
        <v>1546</v>
      </c>
      <c r="G408" s="22" t="s">
        <v>1553</v>
      </c>
      <c r="H408" s="22" t="s">
        <v>1540</v>
      </c>
      <c r="I408" s="22" t="s">
        <v>1537</v>
      </c>
      <c r="J408" s="22" t="s">
        <v>1550</v>
      </c>
      <c r="K408" s="20" t="s">
        <v>3689</v>
      </c>
      <c r="L408" s="1" t="s">
        <v>3541</v>
      </c>
      <c r="M408" s="44" t="s">
        <v>3099</v>
      </c>
      <c r="N408" s="20">
        <v>8</v>
      </c>
      <c r="O408" s="22" t="s">
        <v>3107</v>
      </c>
      <c r="P408" s="1" t="s">
        <v>4181</v>
      </c>
      <c r="Q408" s="178"/>
      <c r="R408" s="160"/>
      <c r="S408" s="180"/>
      <c r="T408" s="7">
        <f t="shared" si="18"/>
        <v>227</v>
      </c>
      <c r="U408" s="7" t="e">
        <f t="shared" ca="1" si="19"/>
        <v>#NAME?</v>
      </c>
      <c r="V408" s="7" t="e">
        <f t="shared" ca="1" si="20"/>
        <v>#NAME?</v>
      </c>
      <c r="W408" s="7" t="e">
        <f ca="1">IF(LocalizarInvertido(".",MID(P408,LEN(P408)-3,3)) &gt; 0,MID(P408,1,LocalizarInvertido(".",P408)),P408)</f>
        <v>#NAME?</v>
      </c>
    </row>
  </sheetData>
  <autoFilter ref="T2:W408" xr:uid="{00000000-0009-0000-0000-000004000000}"/>
  <mergeCells count="1">
    <mergeCell ref="B1:K1"/>
  </mergeCells>
  <conditionalFormatting sqref="B3:Q408">
    <cfRule type="expression" dxfId="65" priority="45">
      <formula>$N3=1</formula>
    </cfRule>
    <cfRule type="expression" dxfId="64" priority="46">
      <formula>$N3=2</formula>
    </cfRule>
    <cfRule type="expression" dxfId="63" priority="47">
      <formula>$N3=3</formula>
    </cfRule>
    <cfRule type="expression" dxfId="62" priority="48">
      <formula>$N3=4</formula>
    </cfRule>
    <cfRule type="expression" dxfId="61" priority="49">
      <formula>$N3=5</formula>
    </cfRule>
    <cfRule type="expression" dxfId="60" priority="50">
      <formula>$N3=6</formula>
    </cfRule>
    <cfRule type="expression" dxfId="59" priority="51">
      <formula>$N3=7</formula>
    </cfRule>
    <cfRule type="expression" dxfId="58" priority="52">
      <formula>$R3="Excluído"</formula>
    </cfRule>
    <cfRule type="expression" dxfId="57" priority="53">
      <formula>$R3="Alterar"</formula>
    </cfRule>
    <cfRule type="expression" dxfId="56" priority="54">
      <formula>OR($R3="Excluir",$R3="Excluído")</formula>
    </cfRule>
    <cfRule type="expression" dxfId="55" priority="55">
      <formula>OR($R3="Incluir",$R3="Inclusão-TCE")</formula>
    </cfRule>
  </conditionalFormatting>
  <conditionalFormatting sqref="B409:R485">
    <cfRule type="expression" dxfId="54" priority="67">
      <formula>$N409=1</formula>
    </cfRule>
    <cfRule type="expression" dxfId="53" priority="68">
      <formula>$N409=2</formula>
    </cfRule>
    <cfRule type="expression" dxfId="52" priority="69">
      <formula>$N409=3</formula>
    </cfRule>
    <cfRule type="expression" dxfId="51" priority="70">
      <formula>$N409=4</formula>
    </cfRule>
    <cfRule type="expression" dxfId="50" priority="71">
      <formula>$N409=5</formula>
    </cfRule>
    <cfRule type="expression" dxfId="49" priority="72">
      <formula>$N409=6</formula>
    </cfRule>
    <cfRule type="expression" dxfId="48" priority="73">
      <formula>$N409=7</formula>
    </cfRule>
    <cfRule type="expression" dxfId="47" priority="74">
      <formula>$R409="Excluído"</formula>
    </cfRule>
    <cfRule type="expression" dxfId="46" priority="75">
      <formula>$R409="Alterar"</formula>
    </cfRule>
    <cfRule type="expression" dxfId="45" priority="76">
      <formula>OR($R409="Excluir",$R409="Excluído")</formula>
    </cfRule>
    <cfRule type="expression" dxfId="44" priority="77">
      <formula>OR($R409="Incluir",$R409="Inclusão-TCE")</formula>
    </cfRule>
  </conditionalFormatting>
  <conditionalFormatting sqref="R3:R408">
    <cfRule type="expression" dxfId="43" priority="23">
      <formula>$N3=1</formula>
    </cfRule>
    <cfRule type="expression" dxfId="42" priority="24">
      <formula>$N3=2</formula>
    </cfRule>
    <cfRule type="expression" dxfId="41" priority="25">
      <formula>$N3=3</formula>
    </cfRule>
    <cfRule type="expression" dxfId="40" priority="26">
      <formula>$N3=4</formula>
    </cfRule>
    <cfRule type="expression" dxfId="39" priority="27">
      <formula>$N3=5</formula>
    </cfRule>
    <cfRule type="expression" dxfId="38" priority="28">
      <formula>$N3=6</formula>
    </cfRule>
    <cfRule type="expression" dxfId="37" priority="29">
      <formula>$N3=7</formula>
    </cfRule>
    <cfRule type="expression" dxfId="36" priority="30">
      <formula>$R3="Excluído"</formula>
    </cfRule>
    <cfRule type="expression" dxfId="35" priority="31">
      <formula>$R3="Alterar"</formula>
    </cfRule>
    <cfRule type="expression" dxfId="34" priority="32">
      <formula>OR($R3="Excluir",$R3="Excluído")</formula>
    </cfRule>
    <cfRule type="expression" dxfId="33" priority="33">
      <formula>OR($R3="Incluir",$R3="Inclusão-TCE")</formula>
    </cfRule>
  </conditionalFormatting>
  <conditionalFormatting sqref="M3:N3">
    <cfRule type="expression" dxfId="32" priority="34">
      <formula>$N3=1</formula>
    </cfRule>
    <cfRule type="expression" dxfId="31" priority="35">
      <formula>$N3=2</formula>
    </cfRule>
    <cfRule type="expression" dxfId="30" priority="36">
      <formula>$N3=3</formula>
    </cfRule>
    <cfRule type="expression" dxfId="29" priority="37">
      <formula>$N3=4</formula>
    </cfRule>
    <cfRule type="expression" dxfId="28" priority="38">
      <formula>$N3=5</formula>
    </cfRule>
    <cfRule type="expression" dxfId="27" priority="39">
      <formula>$N3=6</formula>
    </cfRule>
    <cfRule type="expression" dxfId="26" priority="40">
      <formula>$N3=7</formula>
    </cfRule>
    <cfRule type="expression" dxfId="25" priority="41">
      <formula>$R3="Excluído"</formula>
    </cfRule>
    <cfRule type="expression" dxfId="24" priority="42">
      <formula>$R3="Alterar"</formula>
    </cfRule>
    <cfRule type="expression" dxfId="23" priority="43">
      <formula>OR($R3="Excluir",$R3="Excluído")</formula>
    </cfRule>
    <cfRule type="expression" dxfId="22" priority="44">
      <formula>OR($R3="Incluir",$R3="Inclusão-TCE")</formula>
    </cfRule>
  </conditionalFormatting>
  <conditionalFormatting sqref="S3:S408">
    <cfRule type="expression" dxfId="21" priority="1">
      <formula>$N3=1</formula>
    </cfRule>
    <cfRule type="expression" dxfId="20" priority="2">
      <formula>$N3=2</formula>
    </cfRule>
    <cfRule type="expression" dxfId="19" priority="3">
      <formula>$N3=3</formula>
    </cfRule>
    <cfRule type="expression" dxfId="18" priority="4">
      <formula>$N3=4</formula>
    </cfRule>
    <cfRule type="expression" dxfId="17" priority="5">
      <formula>$N3=5</formula>
    </cfRule>
    <cfRule type="expression" dxfId="16" priority="6">
      <formula>$N3=6</formula>
    </cfRule>
    <cfRule type="expression" dxfId="15" priority="7">
      <formula>$N3=7</formula>
    </cfRule>
    <cfRule type="expression" dxfId="14" priority="8">
      <formula>$R3="Excluído"</formula>
    </cfRule>
    <cfRule type="expression" dxfId="13" priority="9">
      <formula>$R3="Alterar"</formula>
    </cfRule>
    <cfRule type="expression" dxfId="12" priority="10">
      <formula>OR($R3="Excluir",$R3="Excluído")</formula>
    </cfRule>
    <cfRule type="expression" dxfId="11" priority="11">
      <formula>OR($R3="Incluir",$R3="Inclusão-TCE")</formula>
    </cfRule>
  </conditionalFormatting>
  <conditionalFormatting sqref="S409:S485">
    <cfRule type="expression" dxfId="10" priority="12">
      <formula>$N409=1</formula>
    </cfRule>
    <cfRule type="expression" dxfId="9" priority="13">
      <formula>$N409=2</formula>
    </cfRule>
    <cfRule type="expression" dxfId="8" priority="14">
      <formula>$N409=3</formula>
    </cfRule>
    <cfRule type="expression" dxfId="7" priority="15">
      <formula>$N409=4</formula>
    </cfRule>
    <cfRule type="expression" dxfId="6" priority="16">
      <formula>$N409=5</formula>
    </cfRule>
    <cfRule type="expression" dxfId="5" priority="17">
      <formula>$N409=6</formula>
    </cfRule>
    <cfRule type="expression" dxfId="4" priority="18">
      <formula>$N409=7</formula>
    </cfRule>
    <cfRule type="expression" dxfId="3" priority="19">
      <formula>$R409="Excluído"</formula>
    </cfRule>
    <cfRule type="expression" dxfId="2" priority="20">
      <formula>$R409="Alterar"</formula>
    </cfRule>
    <cfRule type="expression" dxfId="1" priority="21">
      <formula>OR($R409="Excluir",$R409="Excluído")</formula>
    </cfRule>
    <cfRule type="expression" dxfId="0" priority="22">
      <formula>OR($R409="Incluir",$R409="Inclusão-TCE")</formula>
    </cfRule>
  </conditionalFormatting>
  <pageMargins left="0.511811024" right="0.511811024" top="0.78740157499999996" bottom="0.78740157499999996" header="0.31496062000000002" footer="0.31496062000000002"/>
  <pageSetup paperSize="9" orientation="portrait" verticalDpi="0"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400-000000000000}">
          <x14:formula1>
            <xm:f>'C:\Users\ramaolopes\Downloads\[Ementário da Natureza de Receita 2022 - 2-Edição.xlsx]Tabelas'!#REF!</xm:f>
          </x14:formula1>
          <xm:sqref>R3:R408</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Plan1">
    <tabColor rgb="FFFFFF00"/>
  </sheetPr>
  <dimension ref="A1:I8"/>
  <sheetViews>
    <sheetView workbookViewId="0">
      <selection activeCell="E40" sqref="E40"/>
    </sheetView>
  </sheetViews>
  <sheetFormatPr defaultRowHeight="15" x14ac:dyDescent="0.25"/>
  <cols>
    <col min="2" max="2" width="12.7109375" bestFit="1" customWidth="1"/>
    <col min="3" max="3" width="24.28515625" bestFit="1" customWidth="1"/>
    <col min="5" max="5" width="9.7109375" bestFit="1" customWidth="1"/>
    <col min="9" max="9" width="14.5703125" customWidth="1"/>
  </cols>
  <sheetData>
    <row r="1" spans="1:9" x14ac:dyDescent="0.25">
      <c r="A1" t="s">
        <v>0</v>
      </c>
      <c r="B1" t="s">
        <v>1</v>
      </c>
      <c r="C1" t="s">
        <v>2</v>
      </c>
      <c r="D1" t="s">
        <v>1</v>
      </c>
      <c r="E1" t="s">
        <v>3</v>
      </c>
      <c r="F1" t="s">
        <v>4</v>
      </c>
      <c r="G1" t="s">
        <v>5</v>
      </c>
      <c r="I1" t="s">
        <v>6</v>
      </c>
    </row>
    <row r="2" spans="1:9" x14ac:dyDescent="0.25">
      <c r="A2" t="s">
        <v>7</v>
      </c>
      <c r="B2" t="s">
        <v>8</v>
      </c>
      <c r="C2" t="s">
        <v>9</v>
      </c>
      <c r="D2" s="9"/>
      <c r="E2">
        <v>84</v>
      </c>
      <c r="F2">
        <v>130</v>
      </c>
      <c r="G2">
        <v>53</v>
      </c>
      <c r="I2" t="s">
        <v>10</v>
      </c>
    </row>
    <row r="3" spans="1:9" x14ac:dyDescent="0.25">
      <c r="A3" t="s">
        <v>11</v>
      </c>
      <c r="B3" t="s">
        <v>12</v>
      </c>
      <c r="C3" t="s">
        <v>13</v>
      </c>
      <c r="D3" s="3"/>
      <c r="E3">
        <v>112</v>
      </c>
      <c r="F3">
        <v>173</v>
      </c>
      <c r="G3">
        <v>71</v>
      </c>
      <c r="I3" t="s">
        <v>14</v>
      </c>
    </row>
    <row r="4" spans="1:9" x14ac:dyDescent="0.25">
      <c r="A4" t="s">
        <v>15</v>
      </c>
      <c r="B4" t="s">
        <v>16</v>
      </c>
      <c r="C4" t="s">
        <v>17</v>
      </c>
      <c r="D4" s="8"/>
      <c r="E4">
        <v>169</v>
      </c>
      <c r="F4">
        <v>208</v>
      </c>
      <c r="G4">
        <v>142</v>
      </c>
      <c r="I4" t="s">
        <v>794</v>
      </c>
    </row>
    <row r="5" spans="1:9" x14ac:dyDescent="0.25">
      <c r="A5" t="s">
        <v>19</v>
      </c>
      <c r="B5" t="s">
        <v>20</v>
      </c>
      <c r="C5" t="s">
        <v>21</v>
      </c>
      <c r="D5" s="5"/>
      <c r="E5">
        <v>132</v>
      </c>
      <c r="F5">
        <v>151</v>
      </c>
      <c r="G5">
        <v>176</v>
      </c>
      <c r="I5" t="s">
        <v>18</v>
      </c>
    </row>
    <row r="6" spans="1:9" x14ac:dyDescent="0.25">
      <c r="A6" t="s">
        <v>23</v>
      </c>
      <c r="B6" t="s">
        <v>24</v>
      </c>
      <c r="C6" t="s">
        <v>25</v>
      </c>
      <c r="D6" s="2"/>
      <c r="E6">
        <v>172</v>
      </c>
      <c r="F6">
        <v>185</v>
      </c>
      <c r="G6">
        <v>202</v>
      </c>
      <c r="I6" t="s">
        <v>22</v>
      </c>
    </row>
    <row r="7" spans="1:9" x14ac:dyDescent="0.25">
      <c r="A7" t="s">
        <v>26</v>
      </c>
      <c r="B7" t="s">
        <v>27</v>
      </c>
      <c r="C7" t="s">
        <v>28</v>
      </c>
      <c r="D7" s="4"/>
      <c r="E7">
        <v>214</v>
      </c>
      <c r="F7">
        <v>220</v>
      </c>
      <c r="G7">
        <v>228</v>
      </c>
    </row>
    <row r="8" spans="1:9" x14ac:dyDescent="0.25">
      <c r="A8" t="s">
        <v>29</v>
      </c>
      <c r="B8" t="s">
        <v>30</v>
      </c>
      <c r="C8" t="s">
        <v>31</v>
      </c>
      <c r="D8" s="1"/>
      <c r="E8">
        <v>0</v>
      </c>
      <c r="F8">
        <v>0</v>
      </c>
      <c r="G8">
        <v>0</v>
      </c>
    </row>
  </sheetData>
  <phoneticPr fontId="7" type="noConversion"/>
  <pageMargins left="0.511811024" right="0.511811024" top="0.78740157499999996" bottom="0.78740157499999996" header="0.31496062000000002" footer="0.31496062000000002"/>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8198CF79E9C4C0449FD4E6C5F11B6B94" ma:contentTypeVersion="4" ma:contentTypeDescription="Crie um novo documento." ma:contentTypeScope="" ma:versionID="02b0f475338792541783856d8aae3c7e">
  <xsd:schema xmlns:xsd="http://www.w3.org/2001/XMLSchema" xmlns:xs="http://www.w3.org/2001/XMLSchema" xmlns:p="http://schemas.microsoft.com/office/2006/metadata/properties" xmlns:ns2="02b59cef-0636-4c64-bd56-9ca8586173f9" xmlns:ns3="abdebb61-bef2-4310-b7df-0fcbf7aaa69d" targetNamespace="http://schemas.microsoft.com/office/2006/metadata/properties" ma:root="true" ma:fieldsID="bdf1129f8c0803aba91567d8a8c9e409" ns2:_="" ns3:_="">
    <xsd:import namespace="02b59cef-0636-4c64-bd56-9ca8586173f9"/>
    <xsd:import namespace="abdebb61-bef2-4310-b7df-0fcbf7aaa69d"/>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2b59cef-0636-4c64-bd56-9ca8586173f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abdebb61-bef2-4310-b7df-0fcbf7aaa69d" elementFormDefault="qualified">
    <xsd:import namespace="http://schemas.microsoft.com/office/2006/documentManagement/types"/>
    <xsd:import namespace="http://schemas.microsoft.com/office/infopath/2007/PartnerControls"/>
    <xsd:element name="SharedWithUsers" ma:index="10" nillable="true" ma:displayName="Compartilhado com"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Detalhes de Compartilhado Com"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85D771C-1619-4F6C-8B5C-4D6C6C0BC54A}">
  <ds:schemaRefs>
    <ds:schemaRef ds:uri="02b59cef-0636-4c64-bd56-9ca8586173f9"/>
    <ds:schemaRef ds:uri="http://purl.org/dc/dcmitype/"/>
    <ds:schemaRef ds:uri="http://schemas.microsoft.com/office/2006/documentManagement/types"/>
    <ds:schemaRef ds:uri="http://purl.org/dc/terms/"/>
    <ds:schemaRef ds:uri="http://schemas.microsoft.com/office/2006/metadata/properties"/>
    <ds:schemaRef ds:uri="http://purl.org/dc/elements/1.1/"/>
    <ds:schemaRef ds:uri="http://schemas.microsoft.com/office/infopath/2007/PartnerControls"/>
    <ds:schemaRef ds:uri="http://schemas.openxmlformats.org/package/2006/metadata/core-properties"/>
    <ds:schemaRef ds:uri="abdebb61-bef2-4310-b7df-0fcbf7aaa69d"/>
    <ds:schemaRef ds:uri="http://www.w3.org/XML/1998/namespace"/>
  </ds:schemaRefs>
</ds:datastoreItem>
</file>

<file path=customXml/itemProps2.xml><?xml version="1.0" encoding="utf-8"?>
<ds:datastoreItem xmlns:ds="http://schemas.openxmlformats.org/officeDocument/2006/customXml" ds:itemID="{6F35BF47-F788-4EFE-BD2A-67428893BC8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2b59cef-0636-4c64-bd56-9ca8586173f9"/>
    <ds:schemaRef ds:uri="abdebb61-bef2-4310-b7df-0fcbf7aaa69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2BEB9F53-5DF2-4670-B7D9-083AF4DF4FB5}">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Planilhas</vt:lpstr>
      </vt:variant>
      <vt:variant>
        <vt:i4>6</vt:i4>
      </vt:variant>
      <vt:variant>
        <vt:lpstr>Intervalos Nomeados</vt:lpstr>
      </vt:variant>
      <vt:variant>
        <vt:i4>2</vt:i4>
      </vt:variant>
    </vt:vector>
  </HeadingPairs>
  <TitlesOfParts>
    <vt:vector size="8" baseType="lpstr">
      <vt:lpstr>ENR-2024-TCEMS</vt:lpstr>
      <vt:lpstr>TCE_ATUALIZAÇÕES_2024</vt:lpstr>
      <vt:lpstr>STN ENR-2024</vt:lpstr>
      <vt:lpstr>Síntese Alterações - STN</vt:lpstr>
      <vt:lpstr>EMENDAS PARLAMENTARES(V3)</vt:lpstr>
      <vt:lpstr>TABELAS</vt:lpstr>
      <vt:lpstr>TCE_ATUALIZAÇÕES_2024!Area_de_impressao</vt:lpstr>
      <vt:lpstr>TCE_ATUALIZAÇÕES_2024!Titulos_de_impressao</vt:lpstr>
    </vt:vector>
  </TitlesOfParts>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STN;washington.nunes@tesouro.gov.br;gabriela.abreu@tesouro.gov.br</dc:creator>
  <cp:lastModifiedBy>Ramão Lopes Dutra</cp:lastModifiedBy>
  <cp:revision/>
  <cp:lastPrinted>2022-07-08T14:29:11Z</cp:lastPrinted>
  <dcterms:created xsi:type="dcterms:W3CDTF">2016-06-23T18:04:26Z</dcterms:created>
  <dcterms:modified xsi:type="dcterms:W3CDTF">2024-01-25T11:13:23Z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0x0101008198CF79E9C4C0449FD4E6C5F11B6B94</vt:lpwstr>
  </property>
  <property fmtid="{D5CDD505-2E9C-101B-9397-08002B2CF9AE}" pid="3" name="AuthorIds_UIVersion_155648">
    <vt:lpwstr>16</vt:lpwstr>
  </property>
</Properties>
</file>